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jongil.han\Desktop\"/>
    </mc:Choice>
  </mc:AlternateContent>
  <xr:revisionPtr revIDLastSave="0" documentId="8_{1A2414BC-D70B-4916-B106-0601108188D9}" xr6:coauthVersionLast="47" xr6:coauthVersionMax="47" xr10:uidLastSave="{00000000-0000-0000-0000-000000000000}"/>
  <bookViews>
    <workbookView xWindow="-120" yWindow="-120" windowWidth="29040" windowHeight="17520" xr2:uid="{5906DBA8-B941-4C35-B77E-AC20A3E995A1}"/>
  </bookViews>
  <sheets>
    <sheet name="Main" sheetId="13" r:id="rId1"/>
    <sheet name="Sheet4" sheetId="36" state="hidden" r:id="rId2"/>
    <sheet name="Y26 3+9(5.6)" sheetId="33" state="hidden" r:id="rId3"/>
    <sheet name="Y26 Plan (4.3)" sheetId="31" state="hidden" r:id="rId4"/>
    <sheet name="6월 매출현황(6.26)" sheetId="28" state="hidden" r:id="rId5"/>
    <sheet name="5월 매출현황(5.31)" sheetId="35" state="hidden" r:id="rId6"/>
    <sheet name="Sheet1" sheetId="32" state="hidden" r:id="rId7"/>
    <sheet name="Sheet3" sheetId="30" state="hidden" r:id="rId8"/>
    <sheet name="Sales Plan" sheetId="26" state="hidden" r:id="rId9"/>
    <sheet name="Sheet2" sheetId="24" state="hidden" r:id="rId10"/>
    <sheet name="PIC" sheetId="25" state="hidden"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____PR12">#REF!</definedName>
    <definedName name="___PR12">#REF!</definedName>
    <definedName name="__123Graph_A" hidden="1">[1]PAGE1!$X$61:$AU$61</definedName>
    <definedName name="__123Graph_A1" hidden="1">[2]A!$C$3:$C$21</definedName>
    <definedName name="__123Graph_B" hidden="1">[1]PAGE1!$X$62:$AU$62</definedName>
    <definedName name="__123Graph_B1" hidden="1">[2]A!$D$3:$D$21</definedName>
    <definedName name="__123Graph_C" hidden="1">[2]A!$E$3:$E$21</definedName>
    <definedName name="__123Graph_C1" hidden="1">[2]A!$E$3:$E$21</definedName>
    <definedName name="__123Graph_D" hidden="1">[2]A!$J$3:$J$21</definedName>
    <definedName name="__123Graph_D1" hidden="1">[2]A!$J$3:$J$21</definedName>
    <definedName name="__123Graph_E" hidden="1">[2]A!$A$1:$A$1</definedName>
    <definedName name="__123Graph_E1" hidden="1">[2]A!$A$1:$A$1</definedName>
    <definedName name="__123Graph_LBL_A" hidden="1">[2]A!$C$3:$C$21</definedName>
    <definedName name="__123Graph_LBL_A1" hidden="1">[2]A!$C$3:$C$21</definedName>
    <definedName name="__123Graph_LBL_B" hidden="1">[2]A!$K$3:$K$3</definedName>
    <definedName name="__123Graph_LBL_B1" hidden="1">[2]A!$K$3:$K$3</definedName>
    <definedName name="__123Graph_LBL_C" hidden="1">[2]A!$D$22:$D$22</definedName>
    <definedName name="__123Graph_LBL_C1" hidden="1">[2]A!$D$22:$D$22</definedName>
    <definedName name="__123Graph_LBL_D" hidden="1">[2]A!$H$3:$H$21</definedName>
    <definedName name="__123Graph_LBL_D1" hidden="1">[2]A!$H$3:$H$21</definedName>
    <definedName name="__123Graph_LBL_E" hidden="1">[2]A!$F$20:$F$20</definedName>
    <definedName name="__123Graph_LBL_E1" hidden="1">[2]A!$F$20:$F$20</definedName>
    <definedName name="__123Graph_LBL_F" hidden="1">[2]A!$A$1:$A$1</definedName>
    <definedName name="__123Graph_LBL_F1" hidden="1">[2]A!$A$1:$A$1</definedName>
    <definedName name="__123Graph_X" hidden="1">[1]PAGE1!$X$60:$AU$60</definedName>
    <definedName name="__123Graph_X1" hidden="1">[2]A!$A$3:$A$22</definedName>
    <definedName name="__PR12">#REF!</definedName>
    <definedName name="_005029252007Act">#REF!</definedName>
    <definedName name="_084029252007Act">#REF!</definedName>
    <definedName name="_1____123Graph_ACHART_1" hidden="1">[3]PAGE6!$S$37:$AQ$37</definedName>
    <definedName name="_1__123Graph_ACHART_1" hidden="1">[4]A!$C$36:$O$36</definedName>
    <definedName name="_10____123Graph_BCHART_3" hidden="1">[3]PAGE1!$Y$37:$AV$37</definedName>
    <definedName name="_10____123Graph_DCHART_2" hidden="1">[3]PAGE6!$S$48:$AQ$48</definedName>
    <definedName name="_10__123Graph_BCHART_1" hidden="1">[5]ABSENTISMO!#REF!</definedName>
    <definedName name="_10__123Graph_LBL_ACHART_2" hidden="1">'[6]KG PMH'!$C$36:$O$36</definedName>
    <definedName name="_10__123Graph_LBL_CCHART_1" hidden="1">[4]A!$C$39:$O$39</definedName>
    <definedName name="_11____123Graph_BCHART_4" hidden="1">[3]PAGE1!$Y$57:$AV$57</definedName>
    <definedName name="_11____123Graph_ECHART_2" hidden="1">[3]PAGE6!$S$50:$AQ$50</definedName>
    <definedName name="_11__123Graph_LBL_BCHART_1" hidden="1">[6]A!$C$37:$O$37</definedName>
    <definedName name="_11__123Graph_LBL_CCHART_2" hidden="1">'[4]KG PMH'!$C$39:$O$39</definedName>
    <definedName name="_12____123Graph_CCHART_2" hidden="1">[3]PAGE6!$S$47:$AQ$47</definedName>
    <definedName name="_12____123Graph_XCHART_2" hidden="1">[3]PAGE6!$S$44:$AQ$44</definedName>
    <definedName name="_12__123Graph_LBL_BCHART_2" hidden="1">[7]ABSENTISMO!#REF!</definedName>
    <definedName name="_123Graph_B" hidden="1">[2]A!$D$3:$D$21</definedName>
    <definedName name="_13____123Graph_DCHART_2" hidden="1">[3]PAGE6!$S$48:$AQ$48</definedName>
    <definedName name="_13____123Graph_XCHART_4" hidden="1">[3]PAGE1!$Y$55:$AV$55</definedName>
    <definedName name="_13__123Graph_BCHART_2" hidden="1">[5]ABSENTISMO!#REF!</definedName>
    <definedName name="_13__123Graph_LBL_BCHART_3" hidden="1">[7]ABSENTISMO!#REF!</definedName>
    <definedName name="_14____123Graph_ECHART_2" hidden="1">[3]PAGE6!$S$50:$AQ$50</definedName>
    <definedName name="_14___123Graph_ACHART_1" hidden="1">[3]PAGE6!$S$37:$AQ$37</definedName>
    <definedName name="_14__123Graph_LBL_CCHART_1" hidden="1">[7]ABSENTISMO!#REF!</definedName>
    <definedName name="_15____123Graph_XCHART_2" hidden="1">[3]PAGE6!$S$44:$AQ$44</definedName>
    <definedName name="_15___123Graph_ACHART_2" hidden="1">[3]PAGE6!$S$45:$AQ$45</definedName>
    <definedName name="_15__123Graph_LBL_CCHART_2" hidden="1">'[6]KG PMH'!$C$39:$O$39</definedName>
    <definedName name="_16____123Graph_XCHART_4" hidden="1">[3]PAGE1!$Y$55:$AV$55</definedName>
    <definedName name="_16___123Graph_ACHART_3" hidden="1">[3]PAGE1!$Y$36:$AV$36</definedName>
    <definedName name="_16__123Graph_BCHART_3" hidden="1">[5]ABSENTISMO!#REF!</definedName>
    <definedName name="_16__123Graph_XCHART_1" hidden="1">[7]ABSENTISMO!#REF!</definedName>
    <definedName name="_17___123Graph_ACHART_1" hidden="1">[3]PAGE6!$S$37:$AQ$37</definedName>
    <definedName name="_17___123Graph_ACHART_4" hidden="1">[3]PAGE1!$Y$56:$AV$56</definedName>
    <definedName name="_17__123Graph_XCHART_2" hidden="1">[7]ABSENTISMO!#REF!</definedName>
    <definedName name="_18___123Graph_ACHART_2" hidden="1">[3]PAGE6!$S$45:$AQ$45</definedName>
    <definedName name="_18___123Graph_BCHART_1" hidden="1">[3]PAGE6!$S$38:$AQ$38</definedName>
    <definedName name="_18__123Graph_XCHART_3" hidden="1">[7]ABSENTISMO!#REF!</definedName>
    <definedName name="_19___123Graph_ACHART_3" hidden="1">[3]PAGE1!$Y$36:$AV$36</definedName>
    <definedName name="_19___123Graph_BCHART_2" hidden="1">[3]PAGE6!$S$46:$AQ$46</definedName>
    <definedName name="_19__123Graph_CCHART_1" hidden="1">[5]ABSENTISMO!#REF!</definedName>
    <definedName name="_2____123Graph_ACHART_2" hidden="1">[3]PAGE6!$S$45:$AQ$45</definedName>
    <definedName name="_2__123Graph_ACHART_2" hidden="1">[7]ABSENTISMO!#REF!</definedName>
    <definedName name="_2__123Graph_BCHART_1" hidden="1">[4]A!$C$37:$O$37</definedName>
    <definedName name="_20___123Graph_ACHART_4" hidden="1">[3]PAGE1!$Y$56:$AV$56</definedName>
    <definedName name="_20___123Graph_BCHART_3" hidden="1">[3]PAGE1!$Y$37:$AV$37</definedName>
    <definedName name="_20__123Graph_CCHART_2" hidden="1">'[8]KG PMH'!$C$39:$O$39</definedName>
    <definedName name="_21___123Graph_BCHART_1" hidden="1">[3]PAGE6!$S$38:$AQ$38</definedName>
    <definedName name="_21___123Graph_BCHART_4" hidden="1">[3]PAGE1!$Y$57:$AV$57</definedName>
    <definedName name="_21__123Graph_LBL_ACHART_1" hidden="1">[8]A!$C$36:$O$36</definedName>
    <definedName name="_22___123Graph_BCHART_2" hidden="1">[3]PAGE6!$S$46:$AQ$46</definedName>
    <definedName name="_22___123Graph_CCHART_2" hidden="1">[3]PAGE6!$S$47:$AQ$47</definedName>
    <definedName name="_22__123Graph_LBL_ACHART_2" hidden="1">'[8]KG PMH'!$C$36:$O$36</definedName>
    <definedName name="_23___123Graph_BCHART_3" hidden="1">[3]PAGE1!$Y$37:$AV$37</definedName>
    <definedName name="_23___123Graph_DCHART_2" hidden="1">[3]PAGE6!$S$48:$AQ$48</definedName>
    <definedName name="_23__123Graph_LBL_BCHART_1" hidden="1">[8]A!$C$37:$O$37</definedName>
    <definedName name="_24___123Graph_BCHART_4" hidden="1">[3]PAGE1!$Y$57:$AV$57</definedName>
    <definedName name="_24___123Graph_ECHART_2" hidden="1">[3]PAGE6!$S$50:$AQ$50</definedName>
    <definedName name="_25___123Graph_CCHART_2" hidden="1">[3]PAGE6!$S$47:$AQ$47</definedName>
    <definedName name="_25___123Graph_XCHART_2" hidden="1">[3]PAGE6!$S$44:$AQ$44</definedName>
    <definedName name="_26___123Graph_DCHART_2" hidden="1">[3]PAGE6!$S$48:$AQ$48</definedName>
    <definedName name="_26___123Graph_XCHART_4" hidden="1">[3]PAGE1!$Y$55:$AV$55</definedName>
    <definedName name="_26__123Graph_LBL_BCHART_2" hidden="1">[5]ABSENTISMO!#REF!</definedName>
    <definedName name="_27___123Graph_ECHART_2" hidden="1">[3]PAGE6!$S$50:$AQ$50</definedName>
    <definedName name="_28___123Graph_XCHART_2" hidden="1">[3]PAGE6!$S$44:$AQ$44</definedName>
    <definedName name="_29___123Graph_XCHART_4" hidden="1">[3]PAGE1!$Y$55:$AV$55</definedName>
    <definedName name="_29__123Graph_LBL_BCHART_3" hidden="1">[5]ABSENTISMO!#REF!</definedName>
    <definedName name="_3____123Graph_ACHART_3" hidden="1">[3]PAGE1!$Y$36:$AV$36</definedName>
    <definedName name="_3__123Graph_ACHART_3" hidden="1">[7]ABSENTISMO!#REF!</definedName>
    <definedName name="_3__123Graph_BCHART_2" hidden="1">'[4]KG PMH'!$C$37:$O$37</definedName>
    <definedName name="_31__123Graph_ACHART_1" hidden="1">[4]A!$C$36:$O$36</definedName>
    <definedName name="_32__123Graph_BCHART_1" hidden="1">[4]A!$C$37:$O$37</definedName>
    <definedName name="_32__123Graph_LBL_CCHART_1" hidden="1">[5]ABSENTISMO!#REF!</definedName>
    <definedName name="_33__123Graph_BCHART_2" hidden="1">'[4]KG PMH'!$C$37:$O$37</definedName>
    <definedName name="_33__123Graph_LBL_CCHART_2" hidden="1">'[8]KG PMH'!$C$39:$O$39</definedName>
    <definedName name="_34__123Graph_CCHART_1" hidden="1">[4]A!$C$39:$O$39</definedName>
    <definedName name="_35__123Graph_CCHART_2" hidden="1">'[4]KG PMH'!$C$39:$O$39</definedName>
    <definedName name="_36__123Graph_LBL_ACHART_1" hidden="1">[4]A!$C$36:$O$36</definedName>
    <definedName name="_36__123Graph_XCHART_1" hidden="1">[5]ABSENTISMO!#REF!</definedName>
    <definedName name="_37__123Graph_LBL_ACHART_2" hidden="1">'[4]KG PMH'!$C$36:$O$36</definedName>
    <definedName name="_38__123Graph_LBL_BCHART_1" hidden="1">[4]A!$C$37:$O$37</definedName>
    <definedName name="_39__123Graph_LBL_BCHART_2" hidden="1">'[4]KG PMH'!$C$37:$O$37</definedName>
    <definedName name="_39__123Graph_XCHART_2" hidden="1">[5]ABSENTISMO!#REF!</definedName>
    <definedName name="_4____123Graph_ACHART_1" hidden="1">[3]PAGE6!$S$37:$AQ$37</definedName>
    <definedName name="_4____123Graph_ACHART_4" hidden="1">[3]PAGE1!$Y$56:$AV$56</definedName>
    <definedName name="_4__123Graph_ACHART_2" hidden="1">[5]ABSENTISMO!#REF!</definedName>
    <definedName name="_4__123Graph_BCHART_1" hidden="1">[7]ABSENTISMO!#REF!</definedName>
    <definedName name="_4__123Graph_CCHART_1" hidden="1">[4]A!$C$39:$O$39</definedName>
    <definedName name="_40__123Graph_LBL_CCHART_1" hidden="1">[4]A!$C$39:$O$39</definedName>
    <definedName name="_41__123Graph_LBL_CCHART_2" hidden="1">'[4]KG PMH'!$C$39:$O$39</definedName>
    <definedName name="_42__123Graph_XCHART_3" hidden="1">[5]ABSENTISMO!#REF!</definedName>
    <definedName name="_5____123Graph_ACHART_2" hidden="1">[3]PAGE6!$S$45:$AQ$45</definedName>
    <definedName name="_5____123Graph_BCHART_1" hidden="1">[3]PAGE6!$S$38:$AQ$38</definedName>
    <definedName name="_5__123Graph_BCHART_2" hidden="1">[7]ABSENTISMO!#REF!</definedName>
    <definedName name="_5__123Graph_CCHART_2" hidden="1">'[4]KG PMH'!$C$39:$O$39</definedName>
    <definedName name="_6____123Graph_ACHART_3" hidden="1">[3]PAGE1!$Y$36:$AV$36</definedName>
    <definedName name="_6____123Graph_BCHART_2" hidden="1">[3]PAGE6!$S$46:$AQ$46</definedName>
    <definedName name="_6__123Graph_BCHART_3" hidden="1">[7]ABSENTISMO!#REF!</definedName>
    <definedName name="_6__123Graph_LBL_ACHART_1" hidden="1">[4]A!$C$36:$O$36</definedName>
    <definedName name="_7____123Graph_ACHART_4" hidden="1">[3]PAGE1!$Y$56:$AV$56</definedName>
    <definedName name="_7____123Graph_BCHART_3" hidden="1">[3]PAGE1!$Y$37:$AV$37</definedName>
    <definedName name="_7__123Graph_ACHART_3" hidden="1">[5]ABSENTISMO!#REF!</definedName>
    <definedName name="_7__123Graph_CCHART_1" hidden="1">[7]ABSENTISMO!#REF!</definedName>
    <definedName name="_7__123Graph_LBL_ACHART_2" hidden="1">'[4]KG PMH'!$C$36:$O$36</definedName>
    <definedName name="_8____123Graph_BCHART_1" hidden="1">[3]PAGE6!$S$38:$AQ$38</definedName>
    <definedName name="_8____123Graph_BCHART_4" hidden="1">[3]PAGE1!$Y$57:$AV$57</definedName>
    <definedName name="_8__123Graph_CCHART_2" hidden="1">'[6]KG PMH'!$C$39:$O$39</definedName>
    <definedName name="_8__123Graph_LBL_BCHART_1" hidden="1">[4]A!$C$37:$O$37</definedName>
    <definedName name="_9____123Graph_BCHART_2" hidden="1">[3]PAGE6!$S$46:$AQ$46</definedName>
    <definedName name="_9____123Graph_CCHART_2" hidden="1">[3]PAGE6!$S$47:$AQ$47</definedName>
    <definedName name="_9__123Graph_LBL_ACHART_1" hidden="1">[6]A!$C$36:$O$36</definedName>
    <definedName name="_9__123Graph_LBL_BCHART_2" hidden="1">'[4]KG PMH'!$C$37:$O$37</definedName>
    <definedName name="_97RBC">#REF!</definedName>
    <definedName name="_box1">#REF!</definedName>
    <definedName name="_box2">#REF!</definedName>
    <definedName name="_fas144">'[9]GP &amp; FX Rate'!$A$46:$I$57</definedName>
    <definedName name="_Fill" hidden="1">#REF!</definedName>
    <definedName name="_xlnm._FilterDatabase" localSheetId="5" hidden="1">'5월 매출현황(5.31)'!$A$2:$U$2</definedName>
    <definedName name="_xlnm._FilterDatabase" localSheetId="4" hidden="1">'6월 매출현황(6.26)'!$A$2:$Y$1370</definedName>
    <definedName name="_xlnm._FilterDatabase" localSheetId="0" hidden="1">Main!$A$6:$BM$372</definedName>
    <definedName name="_xlnm._FilterDatabase" localSheetId="6" hidden="1">Sheet1!$B$2:$N$111</definedName>
    <definedName name="_xlnm._FilterDatabase" localSheetId="3" hidden="1">#REF!</definedName>
    <definedName name="_xlnm._FilterDatabase" hidden="1">#REF!</definedName>
    <definedName name="_Key1" hidden="1">#REF!</definedName>
    <definedName name="_Key2" hidden="1">#REF!</definedName>
    <definedName name="_Order1" hidden="1">255</definedName>
    <definedName name="_Order2" hidden="1">255</definedName>
    <definedName name="_PR12">#REF!</definedName>
    <definedName name="_Regression_Int" hidden="1">1</definedName>
    <definedName name="_Regression_Out" hidden="1">#REF!</definedName>
    <definedName name="_Regression_X" hidden="1">#REF!</definedName>
    <definedName name="_Regression_Y" hidden="1">#REF!</definedName>
    <definedName name="_Sort" hidden="1">#REF!</definedName>
    <definedName name="\a">#REF!</definedName>
    <definedName name="\b">#N/A</definedName>
    <definedName name="\d">#N/A</definedName>
    <definedName name="\q">#REF!</definedName>
    <definedName name="\x">#N/A</definedName>
    <definedName name="\z">#REF!</definedName>
    <definedName name="a" hidden="1">#REF!</definedName>
    <definedName name="ABS">[10]ABS!$M$14:$W$40</definedName>
    <definedName name="Account">#REF!</definedName>
    <definedName name="ACCOUNT_LIST">[11]ACCOUNTS!$A$4:$A$47</definedName>
    <definedName name="ACDATA">#REF!</definedName>
    <definedName name="actdata">'[12]Actual Data'!$B$3:$AB$122</definedName>
    <definedName name="ACTSUB">[13]MONTH!$B$4</definedName>
    <definedName name="Actual2006">'[14]TOTAL ENTITY'!#REF!</definedName>
    <definedName name="Actual2007">'[14]TOTAL ENTITY'!#REF!</definedName>
    <definedName name="Actuality_IS_1">'[15]Cover &amp; Parameters'!$D$15</definedName>
    <definedName name="Actuality_IS_2">'[15]Cover &amp; Parameters'!$E$15</definedName>
    <definedName name="addedInfo">[16]Notes!$C$4</definedName>
    <definedName name="AGENT">[17]Definition!$F$21</definedName>
    <definedName name="akemi" hidden="1">[2]A!$J$3:$J$21</definedName>
    <definedName name="APROFDATA">#REF!</definedName>
    <definedName name="AREPORT">#REF!</definedName>
    <definedName name="asdasff" localSheetId="5">[18]!TORIHIKI_GET_B</definedName>
    <definedName name="asdasff" localSheetId="3">[18]!TORIHIKI_GET_B</definedName>
    <definedName name="asdasff">[18]!TORIHIKI_GET_B</definedName>
    <definedName name="BEx3O85IKWARA6NCJOLRBRJFMEWW" hidden="1">'[19]BI Data'!#REF!</definedName>
    <definedName name="BEx5MLQZM68YQSKARVWTTPINFQ2C" hidden="1">'[19]BI Data'!#REF!</definedName>
    <definedName name="BExERWCEBKQRYWRQLYJ4UCMMKTHG" hidden="1">'[19]BI Data'!#REF!</definedName>
    <definedName name="BExMBYPQDG9AYDQ5E8IECVFREPO6" hidden="1">'[19]BI Data'!#REF!</definedName>
    <definedName name="BExQ9ZLYHWABXAA9NJDW8ZS0UQ9P" hidden="1">'[19]BI Data'!#REF!</definedName>
    <definedName name="BExTUY9WNSJ91GV8CP0SKJTEIV82" hidden="1">'[19]BI Data'!#REF!</definedName>
    <definedName name="BFLAUnit">#REF!</definedName>
    <definedName name="BFNTUnit">#REF!</definedName>
    <definedName name="BFRCUnit">#REF!</definedName>
    <definedName name="brand">OFFSET([20]list!$W$8,0,0,COUNTA([20]list!$W:$W)-4,1)</definedName>
    <definedName name="Bridegstone_Americas_Holding__Inc.">#REF!</definedName>
    <definedName name="BSALE_A">#REF!,#REF!,#REF!,#REF!,#REF!</definedName>
    <definedName name="BSALE_B">#REF!,#REF!,#REF!,#REF!,#REF!</definedName>
    <definedName name="BSAUnitNames">'[21]BSA Units &amp; Pgbds'!$B$6:$B$13</definedName>
    <definedName name="BSBDUnit">#REF!</definedName>
    <definedName name="BSCOL">#REF!,#REF!,#REF!,#REF!,#REF!,#REF!,#REF!,#REF!,#REF!,#REF!,#REF!,#REF!</definedName>
    <definedName name="BSDATA">#REF!</definedName>
    <definedName name="BSDOT1">#REF!,#REF!,#REF!,#REF!,#REF!,#REF!,#REF!,#REF!,#REF!,#REF!,#REF!,#REF!,#REF!,#REF!,#REF!,#REF!</definedName>
    <definedName name="BSDOT2">#REF!,#REF!,#REF!,#REF!,#REF!,#REF!,#REF!</definedName>
    <definedName name="buddata">'[22]Budget Data'!$B$3:$V$101</definedName>
    <definedName name="budget">[23]Basic!$C$12</definedName>
    <definedName name="Budget_Category">[24]Guideline!$B$9</definedName>
    <definedName name="BUDSUB">[13]MONTH!$B$5</definedName>
    <definedName name="buildUp">#REF!</definedName>
    <definedName name="CAL_ADATA">[17]CAL_A!$C$5:$S$84</definedName>
    <definedName name="CAL_BDATA">#REF!</definedName>
    <definedName name="CDNO">#REF!</definedName>
    <definedName name="Channel">[25]REF!$H$3:$I$5</definedName>
    <definedName name="CHK_ERR">#REF!</definedName>
    <definedName name="CHK_WAR">#REF!</definedName>
    <definedName name="clientes">[26]Clientes!$A$4:$D$103</definedName>
    <definedName name="ClosingVersion_1">'[15]Cover &amp; Parameters'!$D$17</definedName>
    <definedName name="ClosingVersion_2">'[15]Cover &amp; Parameters'!$E$17</definedName>
    <definedName name="CMNT_A">#REF!</definedName>
    <definedName name="CMNT_B">#REF!</definedName>
    <definedName name="CMNT_C">#REF!</definedName>
    <definedName name="CMNT_D">#REF!</definedName>
    <definedName name="COCODE">[17]Definition!$E$11</definedName>
    <definedName name="Company">'[15]Cover &amp; Parameters'!$D$11</definedName>
    <definedName name="CompanyDesc">'[15]Cover &amp; Parameters'!$B$7</definedName>
    <definedName name="compound">OFFSET([20]list!$BA$8,0,0,COUNTA([20]list!$BA:$BA)-4,1)</definedName>
    <definedName name="COMPSGMT">OFFSET([27]BookSchema!$AL$13,0,0,2500-COUNTBLANK([27]BookSchema!$AL$13:$AL$2512),2)</definedName>
    <definedName name="compulsoryRegistrationFlg">OFFSET([20]list!$B$8,0,0,COUNTA([20]list!$B:$B)-4,1)</definedName>
    <definedName name="cummbud">'[22]Budget Data'!$G$103:$R$103</definedName>
    <definedName name="CUR">[17]Definition!$E$43</definedName>
    <definedName name="curmo">#REF!</definedName>
    <definedName name="Currency">[28]Assumptions!$B$7</definedName>
    <definedName name="Currency_1">'[15]Cover &amp; Parameters'!$D$16</definedName>
    <definedName name="Currency_2">'[15]Cover &amp; Parameters'!$E$16</definedName>
    <definedName name="data8012" localSheetId="3">#REF!</definedName>
    <definedName name="data8012">#REF!</definedName>
    <definedName name="dataForecast">'[21]LLC Forecast Data'!$B$2:$AD$565</definedName>
    <definedName name="dd" localSheetId="3">#REF!</definedName>
    <definedName name="dd">#REF!</definedName>
    <definedName name="ddd" hidden="1">'[19]BI Data'!#REF!</definedName>
    <definedName name="DEF">#REF!</definedName>
    <definedName name="disconCodeType">OFFSET([20]list!$AM$8,0,0,COUNTA([20]list!$AM:$AM)-4,1)</definedName>
    <definedName name="DOTAct">[17]DOTAct!$B$1:$D$200</definedName>
    <definedName name="DOTCK">[17]Definition!$K$63</definedName>
    <definedName name="doubleSizeExpression">OFFSET([20]list!$AX$8,0,0,COUNTA([20]list!$AX:$AX)-4,1)</definedName>
    <definedName name="draftingDep">OFFSET([20]list!$H$8,0,0,COUNTA([20]list!$H:$H)-4,1)</definedName>
    <definedName name="draftingSbu">OFFSET([20]list!$G$8,0,0,COUNTA([20]list!$G:$G)-4,1)</definedName>
    <definedName name="EISDATA">#REF!</definedName>
    <definedName name="EntityCurr">[25]REF!$B$3:$C$16</definedName>
    <definedName name="EPMWorkbookOptions_1" hidden="1">"dgEAAB+LCAAAAAAABACFkMEKgkAQhu9B77DsPVcLOoTaoS5BYhRU10lHXdJZ2d3aHj8pLKpD12++f4b5w/mtqdkVtZGKIh54PmdImcollRG/2GIUTPk8Hg7Cg9Lnk1LntLWdaliXIzO7GRnxytp2JoRzznMTT+lSjH0/EMdkvcsqbGAkyVigDPkrlf9P8e4qY+EWC42mSiltkeICaoOh+IQPb1Ej6CVYSGkHV+zNb/xw+182WlnMLOa9/Tv4"</definedName>
    <definedName name="EPMWorkbookOptions_2" hidden="1">"9F3OxBOtzB60hFONCeryveGHd9WJr+7iO45h/1l2AQAA"</definedName>
    <definedName name="EPMWorkbookOptions_3">"V0NMBknpQ3/6bkP2R35Qi4JnKJIxEx+pzq8iRnPn6paKCEIEX6MWePEDN0J+ze/HQnlnbg/9lhuE0YYD8fNbht69TAa0r9SmnOm5v5/h/MolWVZNxdBFMm72IyML5KgWcBTNVOkNA3E3Y66rBg4MapRILg5irYeTEXjTAn8Cg+itRnM8N4D2gOB4hyXY8kAgqhyEBAVgmXXsCluxmdmZca0Ywx2UmzocobIAnS4c26i6xYjhURkrgEQW+huY"</definedName>
    <definedName name="EPMWorkbookOptions_4" hidden="1">"HlYUH0sPmtRrKsYtjQ4llPI0hVJ4RyHB8K0LAxD0h29r0QKqpleeO7ouzkKnuJVDH9/c/XRF8m+XfFQmltTp5EgwJDxNU3mYbDNhhJzJVuoY9bQTEcl9CvFGL/n/Gp/ZaBvtxuF9j6JY9Ey3f9ujM9j2FgzxMP3HQkdWR24rmmmkPV6PTKbVVnIiGBHd1DSrIRlSzgXjcslPSclVxVCNTJSV82mDdVNvK0398PUfw3Acy7L798Fy9vrgCiIe"</definedName>
    <definedName name="EPMWorkbookOptions_5" hidden="1">"snVLUZVm2kP12EwyUNjOJ3tlyWjeqL0fB2cvX6GparWyf/Yy2cveFUQ8UhuWJKe+zxwbSUtN/Qr06FGS17MENw+pZ7eSojQ7/2VRzvMM84lVOZvBeraAiAfqj4t+GElAkudukpuH5K6qGzJi2+yd8LckLoPp+84RD9efl53BiVTyJE5y84AkRljbxuHLic8nMJ+9BF4wxMO0adX1++9pj9NjE5G0i11hfYDkJmeCMzG6OZFNIihG5LQTOZ+W"</definedName>
    <definedName name="EPMWorkbookOptions_6" hidden="1">"1+qo9ydseJXsNbwZQTxGW1l4KjsmDkEQ0o7jfDK2PVsGyOoJk7aavaRdQsQDtX3Ra8wEJBdcyhKIGHX9cn8bSWCSjUf38ynyWk9tmLJx01NN7YSVXshepd8kiUetdtHl/iMuGaj555PKPbReNXuIrnzKbxbpDL5nskESj9hO6r8QODoSU2/kTLaYGLcX+/+NRCYZKPXHj5P71OfO+bQ/XVa15ikbXwbfNJkzxGP05qIfXmOBZOIXtfNJXKPd"</definedName>
    <definedName name="EPMWorkbookOptions_7" hidden="1">"PWnefuaf8QAKtiCwAuHYNkOwHF0l7EEFEIB3GFtguHJ54JxB3s4Q4lFapmi+RNFpj9KjAuFKFJsDwYHwORAcSDkHggOppB3I+XS6blPSzV7zlLuA0Bl8k2SFEYXo7P/FRuNi3/bdIZF2EEfM1T2EMG/ihUQybhMnbHQljqzt7oi1Obi7i5bYg4MAhkPVUyfQW+19hA/O5eQRBMHMqOrp4AWuJLeH57Kr7cJQgkZzjCvp3Qlcfuos75rYDu9A"</definedName>
    <definedName name="EPMWorkbookOptions_8" hidden="1">"4AJ7BLsweFpb2Bn/+mVtdrk9We0PKlRbR9lMAAA="</definedName>
    <definedName name="euro">#REF!</definedName>
    <definedName name="EV__EVCOM_OPTIONS__" hidden="1">8</definedName>
    <definedName name="EV__EXPOPTIONS__" hidden="1">1</definedName>
    <definedName name="EV__LASTREFTIME__" hidden="1">"(GMT+01:00)2017-06-13 10:59:07"</definedName>
    <definedName name="EV__MAXEXPCOLS__" hidden="1">100</definedName>
    <definedName name="EV__MAXEXPROWS__" hidden="1">1000</definedName>
    <definedName name="EV__MEMORYCVW__" hidden="1">0</definedName>
    <definedName name="EV__WBEVMODE__" hidden="1">0</definedName>
    <definedName name="EV__WBREFOPTIONS__" hidden="1">134217735</definedName>
    <definedName name="EV__WBVERSION__" hidden="1">0</definedName>
    <definedName name="EV_LASTREFTIME1_" hidden="1">"(GMT+01:00)8/12/2015 11:14:07 AM"</definedName>
    <definedName name="expectedDevPole">OFFSET([20]list!$AP$8,0,0,COUNTA([20]list!$AP:$AP)-4,1)</definedName>
    <definedName name="extraLoadReinforced">OFFSET([20]list!$AE$8,0,0,COUNTA([20]list!$AE:$AE)-4,1)</definedName>
    <definedName name="fcdata">#REF!</definedName>
    <definedName name="FF_jisseki" localSheetId="3">#REF!</definedName>
    <definedName name="FF_jisseki">#REF!</definedName>
    <definedName name="FG46TBTB4RTDKDK">'[29]#REF'!#REF!</definedName>
    <definedName name="Flow">[25]REF!$K$3:$L$9</definedName>
    <definedName name="fmsact">'[30]FMS IB'!$E$1:$AN$250</definedName>
    <definedName name="fmsbdg">'[30]FMS RB'!$E$1:$AN$250</definedName>
    <definedName name="g" hidden="1">#REF!</definedName>
    <definedName name="Gary" hidden="1">#REF!</definedName>
    <definedName name="gas">[22]Basic!$C$9</definedName>
    <definedName name="gdcUse">OFFSET([20]list!$BE$8,0,0,COUNTA([20]list!$BE:$BE)-4,1)</definedName>
    <definedName name="getDataBD">#REF!</definedName>
    <definedName name="getDataBSA">[10]getDataBSA!$B$9:$T$382</definedName>
    <definedName name="getDataLA">#REF!</definedName>
    <definedName name="getDataNT">#REF!</definedName>
    <definedName name="getDataRC">#REF!</definedName>
    <definedName name="GP_">#REF!</definedName>
    <definedName name="grabBSA">#REF!</definedName>
    <definedName name="graph" hidden="1">[31]A!$C$39:$O$39</definedName>
    <definedName name="hist">'[10]2mth Act variance'!$I$6:$S$104</definedName>
    <definedName name="holiday">[32]休日!$A$2:$A$999</definedName>
    <definedName name="HTD">#REF!</definedName>
    <definedName name="HTML_CodePage" hidden="1">950</definedName>
    <definedName name="HTML_Control" hidden="1">{"'GOPH (2)'!$A$1:$CC$39"}</definedName>
    <definedName name="HTML_Description" hidden="1">""</definedName>
    <definedName name="HTML_Email" hidden="1">""</definedName>
    <definedName name="HTML_Header" hidden="1">"重要金融指標"</definedName>
    <definedName name="HTML_LastUpdate" hidden="1">"1998/12/9"</definedName>
    <definedName name="HTML_LineAfter" hidden="1">FALSE</definedName>
    <definedName name="HTML_LineBefore" hidden="1">FALSE</definedName>
    <definedName name="HTML_Name" hidden="1">"經濟研究處"</definedName>
    <definedName name="HTML_OBDlg2" hidden="1">TRUE</definedName>
    <definedName name="HTML_OBDlg4" hidden="1">TRUE</definedName>
    <definedName name="HTML_OS" hidden="1">0</definedName>
    <definedName name="HTML_PathFile" hidden="1">"d:\key.htm"</definedName>
    <definedName name="HTML_Title" hidden="1">"INDICATO"</definedName>
    <definedName name="HTML1_1" localSheetId="2" hidden="1">"'[職制2000年4月.XLS]全体(0001)'!$K$8"</definedName>
    <definedName name="HTML1_1" hidden="1">"[販売実績概要.xls]Sheet7!$A$1:$U$39"</definedName>
    <definedName name="HTML1_10" hidden="1">""</definedName>
    <definedName name="HTML1_11" hidden="1">1</definedName>
    <definedName name="HTML1_12" localSheetId="2" hidden="1">"E:SH0004.htm"</definedName>
    <definedName name="HTML1_12" hidden="1">"C:\My Documents\MyHTML.htm"</definedName>
    <definedName name="HTML1_2" hidden="1">1</definedName>
    <definedName name="HTML1_3" localSheetId="2" hidden="1">"職制図（2000/4/1)"</definedName>
    <definedName name="HTML1_3" hidden="1">"販売実績概要.xls"</definedName>
    <definedName name="HTML1_4" localSheetId="2" hidden="1">"職制図（2000/4/1)"</definedName>
    <definedName name="HTML1_4" hidden="1">"Sheet7"</definedName>
    <definedName name="HTML1_5" hidden="1">""</definedName>
    <definedName name="HTML1_6" hidden="1">-4146</definedName>
    <definedName name="HTML1_7" hidden="1">-4146</definedName>
    <definedName name="HTML1_8" localSheetId="2" hidden="1">"2000/04/27"</definedName>
    <definedName name="HTML1_8" hidden="1">"1997/07/11"</definedName>
    <definedName name="HTML1_9" localSheetId="2" hidden="1">"株式会社ブリヂストン"</definedName>
    <definedName name="HTML1_9" hidden="1">"W9610008"</definedName>
    <definedName name="HTML10_1" hidden="1">"[BU000201.xls]部署一覧!$A$1173:$G$1366"</definedName>
    <definedName name="HTML10_10" hidden="1">""</definedName>
    <definedName name="HTML10_11" hidden="1">1</definedName>
    <definedName name="HTML10_12" hidden="1">"E:\0201_8.htm"</definedName>
    <definedName name="HTML10_2" hidden="1">1</definedName>
    <definedName name="HTML10_3" hidden="1">"部署番号表"</definedName>
    <definedName name="HTML10_4" hidden="1">"部署番号表『化工品』"</definedName>
    <definedName name="HTML10_5" hidden="1">""</definedName>
    <definedName name="HTML10_6" hidden="1">-4146</definedName>
    <definedName name="HTML10_7" hidden="1">-4146</definedName>
    <definedName name="HTML10_8" hidden="1">"2000/02/03"</definedName>
    <definedName name="HTML10_9" hidden="1">"株式会社ブリヂストン"</definedName>
    <definedName name="HTML100_1" hidden="1">"[BU001116.xls]部署一覧!$A$1043:$G$1096"</definedName>
    <definedName name="HTML100_10" hidden="1">""</definedName>
    <definedName name="HTML100_11" hidden="1">1</definedName>
    <definedName name="HTML100_12" hidden="1">"E:\1116_7.htm"</definedName>
    <definedName name="HTML100_2" hidden="1">1</definedName>
    <definedName name="HTML100_3" hidden="1">"部署番号表"</definedName>
    <definedName name="HTML100_4" hidden="1">"部署番号表『工場』"</definedName>
    <definedName name="HTML100_5" hidden="1">""</definedName>
    <definedName name="HTML100_6" hidden="1">-4146</definedName>
    <definedName name="HTML100_7" hidden="1">-4146</definedName>
    <definedName name="HTML100_8" hidden="1">"2000/11/17"</definedName>
    <definedName name="HTML100_9" hidden="1">"株式会社ブリヂストン"</definedName>
    <definedName name="HTML101_1" hidden="1">"[BU001116.xls]部署一覧!$A$1108:$G$1294"</definedName>
    <definedName name="HTML101_10" hidden="1">""</definedName>
    <definedName name="HTML101_11" hidden="1">1</definedName>
    <definedName name="HTML101_12" hidden="1">"E:\1116_8.htm"</definedName>
    <definedName name="HTML101_2" hidden="1">1</definedName>
    <definedName name="HTML101_3" hidden="1">"部署番号表"</definedName>
    <definedName name="HTML101_4" hidden="1">"部署番号表『化工品』"</definedName>
    <definedName name="HTML101_5" hidden="1">""</definedName>
    <definedName name="HTML101_6" hidden="1">-4146</definedName>
    <definedName name="HTML101_7" hidden="1">-4146</definedName>
    <definedName name="HTML101_8" hidden="1">"2000/11/17"</definedName>
    <definedName name="HTML101_9" hidden="1">"株式会社ブリヂストン"</definedName>
    <definedName name="HTML102_1" hidden="1">"[BU001116.xls]部署一覧!$A$1303:$G$1386"</definedName>
    <definedName name="HTML102_10" hidden="1">""</definedName>
    <definedName name="HTML102_11" hidden="1">1</definedName>
    <definedName name="HTML102_12" hidden="1">"E:\1116_9.htm"</definedName>
    <definedName name="HTML102_2" hidden="1">1</definedName>
    <definedName name="HTML102_3" hidden="1">"部署番号表"</definedName>
    <definedName name="HTML102_4" hidden="1">"部署番号表『化工品』"</definedName>
    <definedName name="HTML102_5" hidden="1">""</definedName>
    <definedName name="HTML102_6" hidden="1">-4146</definedName>
    <definedName name="HTML102_7" hidden="1">-4146</definedName>
    <definedName name="HTML102_8" hidden="1">"2000/11/17"</definedName>
    <definedName name="HTML102_9" hidden="1">"株式会社ブリヂストン"</definedName>
    <definedName name="HTML103_1" hidden="1">"[BU001201.xls]部署一覧!$A$6:$G$187"</definedName>
    <definedName name="HTML103_10" hidden="1">""</definedName>
    <definedName name="HTML103_11" hidden="1">1</definedName>
    <definedName name="HTML103_12" hidden="1">"E:\1201_1.htm"</definedName>
    <definedName name="HTML103_2" hidden="1">1</definedName>
    <definedName name="HTML103_3" hidden="1">"部署番号表"</definedName>
    <definedName name="HTML103_4" hidden="1">"部署番号表『本社』"</definedName>
    <definedName name="HTML103_5" hidden="1">""</definedName>
    <definedName name="HTML103_6" hidden="1">-4146</definedName>
    <definedName name="HTML103_7" hidden="1">-4146</definedName>
    <definedName name="HTML103_8" hidden="1">"2000/12/05"</definedName>
    <definedName name="HTML103_9" hidden="1">"株式会社ブリヂストン"</definedName>
    <definedName name="HTML104_1" hidden="1">"[BU001201.xls]部署一覧!$A$198:$G$370"</definedName>
    <definedName name="HTML104_10" hidden="1">""</definedName>
    <definedName name="HTML104_11" hidden="1">1</definedName>
    <definedName name="HTML104_12" hidden="1">"E:\1201_2.htm"</definedName>
    <definedName name="HTML104_2" hidden="1">1</definedName>
    <definedName name="HTML104_3" hidden="1">"部署番号表"</definedName>
    <definedName name="HTML104_4" hidden="1">"部署番号表『本社』"</definedName>
    <definedName name="HTML104_5" hidden="1">""</definedName>
    <definedName name="HTML104_6" hidden="1">-4146</definedName>
    <definedName name="HTML104_7" hidden="1">-4146</definedName>
    <definedName name="HTML104_8" hidden="1">"2000/12/05"</definedName>
    <definedName name="HTML104_9" hidden="1">"株式会社ブリヂストン"</definedName>
    <definedName name="HTML105_1" hidden="1">"[BU001201.xls]部署一覧!$A$393:$G$640"</definedName>
    <definedName name="HTML105_10" hidden="1">""</definedName>
    <definedName name="HTML105_11" hidden="1">1</definedName>
    <definedName name="HTML105_12" hidden="1">"E:\1201_3.htm"</definedName>
    <definedName name="HTML105_2" hidden="1">1</definedName>
    <definedName name="HTML105_3" hidden="1">"部署番号表"</definedName>
    <definedName name="HTML105_4" hidden="1">"部署番号表『小平』"</definedName>
    <definedName name="HTML105_5" hidden="1">""</definedName>
    <definedName name="HTML105_6" hidden="1">-4146</definedName>
    <definedName name="HTML105_7" hidden="1">-4146</definedName>
    <definedName name="HTML105_8" hidden="1">"2000/12/05"</definedName>
    <definedName name="HTML105_9" hidden="1">"株式会社ブリヂストン"</definedName>
    <definedName name="HTML106_1" hidden="1">"[BU001201.xls]部署一覧!$A$653:$G$853"</definedName>
    <definedName name="HTML106_10" hidden="1">""</definedName>
    <definedName name="HTML106_11" hidden="1">1</definedName>
    <definedName name="HTML106_12" hidden="1">"E:\1201_4.htm"</definedName>
    <definedName name="HTML106_2" hidden="1">1</definedName>
    <definedName name="HTML106_3" hidden="1">"部署番号表"</definedName>
    <definedName name="HTML106_4" hidden="1">"部署番号表『小平』"</definedName>
    <definedName name="HTML106_5" hidden="1">""</definedName>
    <definedName name="HTML106_6" hidden="1">-4146</definedName>
    <definedName name="HTML106_7" hidden="1">-4146</definedName>
    <definedName name="HTML106_8" hidden="1">"2000/12/05"</definedName>
    <definedName name="HTML106_9" hidden="1">"株式会社ブリヂストン"</definedName>
    <definedName name="HTML107_1" hidden="1">"[BU001201.xls]部署一覧!$A$856:$G$929"</definedName>
    <definedName name="HTML107_10" hidden="1">""</definedName>
    <definedName name="HTML107_11" hidden="1">1</definedName>
    <definedName name="HTML107_12" hidden="1">"E:\1201_5.htm"</definedName>
    <definedName name="HTML107_2" hidden="1">1</definedName>
    <definedName name="HTML107_3" hidden="1">"部署番号表"</definedName>
    <definedName name="HTML107_4" hidden="1">"部署番号表『工場』"</definedName>
    <definedName name="HTML107_5" hidden="1">""</definedName>
    <definedName name="HTML107_6" hidden="1">-4146</definedName>
    <definedName name="HTML107_7" hidden="1">-4146</definedName>
    <definedName name="HTML107_8" hidden="1">"2000/12/05"</definedName>
    <definedName name="HTML107_9" hidden="1">"株式会社ブリヂストン"</definedName>
    <definedName name="HTML108_1" hidden="1">"[BU001201.xls]部署一覧!$A$933:$G$1055"</definedName>
    <definedName name="HTML108_10" hidden="1">""</definedName>
    <definedName name="HTML108_11" hidden="1">1</definedName>
    <definedName name="HTML108_12" hidden="1">"E:\1201_6.htm"</definedName>
    <definedName name="HTML108_2" hidden="1">1</definedName>
    <definedName name="HTML108_3" hidden="1">"部署番号表"</definedName>
    <definedName name="HTML108_4" hidden="1">"部署番号表『工場』"</definedName>
    <definedName name="HTML108_5" hidden="1">""</definedName>
    <definedName name="HTML108_6" hidden="1">-4146</definedName>
    <definedName name="HTML108_7" hidden="1">-4146</definedName>
    <definedName name="HTML108_8" hidden="1">"2000/12/05"</definedName>
    <definedName name="HTML108_9" hidden="1">"株式会社ブリヂストン"</definedName>
    <definedName name="HTML109_1" hidden="1">"[BU001201.xls]部署一覧!$A$1058:$G$1120"</definedName>
    <definedName name="HTML109_10" hidden="1">""</definedName>
    <definedName name="HTML109_11" hidden="1">1</definedName>
    <definedName name="HTML109_12" hidden="1">"E:\1201_7.htm"</definedName>
    <definedName name="HTML109_2" hidden="1">1</definedName>
    <definedName name="HTML109_3" hidden="1">"部署番号表"</definedName>
    <definedName name="HTML109_4" hidden="1">"部署番号表『工場』"</definedName>
    <definedName name="HTML109_5" hidden="1">""</definedName>
    <definedName name="HTML109_6" hidden="1">-4146</definedName>
    <definedName name="HTML109_7" hidden="1">-4146</definedName>
    <definedName name="HTML109_8" hidden="1">"2000/12/05"</definedName>
    <definedName name="HTML109_9" hidden="1">"株式会社ブリヂストン"</definedName>
    <definedName name="HTML11_1" hidden="1">"[BU000201.xls]部署一覧!$A$1368:$G$1452"</definedName>
    <definedName name="HTML11_10" hidden="1">""</definedName>
    <definedName name="HTML11_11" hidden="1">1</definedName>
    <definedName name="HTML11_12" hidden="1">"E:\0201_9.htm"</definedName>
    <definedName name="HTML11_2" hidden="1">1</definedName>
    <definedName name="HTML11_3" hidden="1">"部署番号表"</definedName>
    <definedName name="HTML11_4" hidden="1">"部署番号表『化工品』"</definedName>
    <definedName name="HTML11_5" hidden="1">""</definedName>
    <definedName name="HTML11_6" hidden="1">-4146</definedName>
    <definedName name="HTML11_7" hidden="1">-4146</definedName>
    <definedName name="HTML11_8" hidden="1">"2000/02/03"</definedName>
    <definedName name="HTML11_9" hidden="1">"株式会社ブリヂストン"</definedName>
    <definedName name="HTML110_1" hidden="1">"[BU001201.xls]部署一覧!$A$1123:$G$1327"</definedName>
    <definedName name="HTML110_10" hidden="1">""</definedName>
    <definedName name="HTML110_11" hidden="1">1</definedName>
    <definedName name="HTML110_12" hidden="1">"E:\1201_8.htm"</definedName>
    <definedName name="HTML110_2" hidden="1">1</definedName>
    <definedName name="HTML110_3" hidden="1">"部署番号表"</definedName>
    <definedName name="HTML110_4" hidden="1">"部署番号表『化工品』"</definedName>
    <definedName name="HTML110_5" hidden="1">""</definedName>
    <definedName name="HTML110_6" hidden="1">-4146</definedName>
    <definedName name="HTML110_7" hidden="1">-4146</definedName>
    <definedName name="HTML110_8" hidden="1">"2000/12/05"</definedName>
    <definedName name="HTML110_9" hidden="1">"株式会社ブリヂストン"</definedName>
    <definedName name="HTML111_1" hidden="1">"[BU001201.xls]部署一覧!$A$1331:$G$1394"</definedName>
    <definedName name="HTML111_10" hidden="1">""</definedName>
    <definedName name="HTML111_11" hidden="1">1</definedName>
    <definedName name="HTML111_12" hidden="1">"E:\1201_9.htm"</definedName>
    <definedName name="HTML111_2" hidden="1">1</definedName>
    <definedName name="HTML111_3" hidden="1">"部署番号表"</definedName>
    <definedName name="HTML111_4" hidden="1">"部署番号表『化工品』"</definedName>
    <definedName name="HTML111_5" hidden="1">""</definedName>
    <definedName name="HTML111_6" hidden="1">-4146</definedName>
    <definedName name="HTML111_7" hidden="1">-4146</definedName>
    <definedName name="HTML111_8" hidden="1">"2000/12/05"</definedName>
    <definedName name="HTML111_9" hidden="1">"株式会社ブリヂストン"</definedName>
    <definedName name="HTML112_1" hidden="1">"[BU20010101.xls]部署一覧!$A$6:$G$191"</definedName>
    <definedName name="HTML112_10" hidden="1">""</definedName>
    <definedName name="HTML112_11" hidden="1">1</definedName>
    <definedName name="HTML112_12" hidden="1">"E:\0101_1.htm"</definedName>
    <definedName name="HTML112_2" hidden="1">1</definedName>
    <definedName name="HTML112_3" hidden="1">"部署番号表"</definedName>
    <definedName name="HTML112_4" hidden="1">"部署番号表『本社』"</definedName>
    <definedName name="HTML112_5" hidden="1">""</definedName>
    <definedName name="HTML112_6" hidden="1">-4146</definedName>
    <definedName name="HTML112_7" hidden="1">-4146</definedName>
    <definedName name="HTML112_8" hidden="1">"2001/01/12"</definedName>
    <definedName name="HTML112_9" hidden="1">"株式会社ブリヂストン"</definedName>
    <definedName name="HTML113_1" hidden="1">"[BU20010101.xls]部署一覧!$A$198:$G$371"</definedName>
    <definedName name="HTML113_10" hidden="1">""</definedName>
    <definedName name="HTML113_11" hidden="1">1</definedName>
    <definedName name="HTML113_12" hidden="1">"E:\0101_2.htm"</definedName>
    <definedName name="HTML113_2" hidden="1">1</definedName>
    <definedName name="HTML113_3" hidden="1">"部署番号表"</definedName>
    <definedName name="HTML113_4" hidden="1">"部署番号表『本社』"</definedName>
    <definedName name="HTML113_5" hidden="1">""</definedName>
    <definedName name="HTML113_6" hidden="1">-4146</definedName>
    <definedName name="HTML113_7" hidden="1">-4146</definedName>
    <definedName name="HTML113_8" hidden="1">"2001/01/12"</definedName>
    <definedName name="HTML113_9" hidden="1">"株式会社ブリヂストン"</definedName>
    <definedName name="HTML114_1" hidden="1">"[BU20010101.xls]部署一覧!$A$393:$G$642"</definedName>
    <definedName name="HTML114_10" hidden="1">""</definedName>
    <definedName name="HTML114_11" hidden="1">1</definedName>
    <definedName name="HTML114_12" hidden="1">"E:\0101_3.htm"</definedName>
    <definedName name="HTML114_2" hidden="1">1</definedName>
    <definedName name="HTML114_3" hidden="1">"部署番号表"</definedName>
    <definedName name="HTML114_4" hidden="1">"部署番号表『小平』"</definedName>
    <definedName name="HTML114_5" hidden="1">""</definedName>
    <definedName name="HTML114_6" hidden="1">-4146</definedName>
    <definedName name="HTML114_7" hidden="1">-4146</definedName>
    <definedName name="HTML114_8" hidden="1">"2001/01/12"</definedName>
    <definedName name="HTML114_9" hidden="1">"株式会社ブリヂストン"</definedName>
    <definedName name="HTML115_1" hidden="1">"[BU20010101.xls]部署一覧!$A$653:$G$854"</definedName>
    <definedName name="HTML115_10" hidden="1">""</definedName>
    <definedName name="HTML115_11" hidden="1">1</definedName>
    <definedName name="HTML115_12" hidden="1">"E:\0101_4.htm"</definedName>
    <definedName name="HTML115_2" hidden="1">1</definedName>
    <definedName name="HTML115_3" hidden="1">"部署番号表"</definedName>
    <definedName name="HTML115_4" hidden="1">"部署番号表『小平』"</definedName>
    <definedName name="HTML115_5" hidden="1">""</definedName>
    <definedName name="HTML115_6" hidden="1">-4146</definedName>
    <definedName name="HTML115_7" hidden="1">-4146</definedName>
    <definedName name="HTML115_8" hidden="1">"2001/01/12"</definedName>
    <definedName name="HTML115_9" hidden="1">"株式会社ブリヂストン"</definedName>
    <definedName name="HTML116_1" hidden="1">"[BU20010101.xls]部署一覧!$A$857:$G$929"</definedName>
    <definedName name="HTML116_10" hidden="1">""</definedName>
    <definedName name="HTML116_11" hidden="1">1</definedName>
    <definedName name="HTML116_12" hidden="1">"E:\0101_5.htm"</definedName>
    <definedName name="HTML116_2" hidden="1">1</definedName>
    <definedName name="HTML116_3" hidden="1">"部署番号表"</definedName>
    <definedName name="HTML116_4" hidden="1">"部署番号表『工場』"</definedName>
    <definedName name="HTML116_5" hidden="1">""</definedName>
    <definedName name="HTML116_6" hidden="1">-4146</definedName>
    <definedName name="HTML116_7" hidden="1">-4146</definedName>
    <definedName name="HTML116_8" hidden="1">"2001/01/12"</definedName>
    <definedName name="HTML116_9" hidden="1">"株式会社ブリヂストン"</definedName>
    <definedName name="HTML117_1" hidden="1">"[BU20010101.xls]部署一覧!$A$933:$G$1056"</definedName>
    <definedName name="HTML117_10" hidden="1">""</definedName>
    <definedName name="HTML117_11" hidden="1">1</definedName>
    <definedName name="HTML117_12" hidden="1">"E:\0101_6.htm"</definedName>
    <definedName name="HTML117_2" hidden="1">1</definedName>
    <definedName name="HTML117_3" hidden="1">"部署番号表"</definedName>
    <definedName name="HTML117_4" hidden="1">"部署番号表『工場』"</definedName>
    <definedName name="HTML117_5" hidden="1">""</definedName>
    <definedName name="HTML117_6" hidden="1">-4146</definedName>
    <definedName name="HTML117_7" hidden="1">-4146</definedName>
    <definedName name="HTML117_8" hidden="1">"2001/01/12"</definedName>
    <definedName name="HTML117_9" hidden="1">"株式会社ブリヂストン"</definedName>
    <definedName name="HTML118_1" hidden="1">"[BU20010101.xls]部署一覧!$A$1059:$G$1119"</definedName>
    <definedName name="HTML118_10" hidden="1">""</definedName>
    <definedName name="HTML118_11" hidden="1">1</definedName>
    <definedName name="HTML118_12" hidden="1">"E:\0101_7.htm"</definedName>
    <definedName name="HTML118_2" hidden="1">1</definedName>
    <definedName name="HTML118_3" hidden="1">"部署番号表"</definedName>
    <definedName name="HTML118_4" hidden="1">"部署番号表『工場』"</definedName>
    <definedName name="HTML118_5" hidden="1">""</definedName>
    <definedName name="HTML118_6" hidden="1">-4146</definedName>
    <definedName name="HTML118_7" hidden="1">-4146</definedName>
    <definedName name="HTML118_8" hidden="1">"2001/01/12"</definedName>
    <definedName name="HTML118_9" hidden="1">"株式会社ブリヂストン"</definedName>
    <definedName name="HTML119_1" hidden="1">"[BU20010101.xls]部署一覧!$A$1122:$G$1326"</definedName>
    <definedName name="HTML119_10" hidden="1">""</definedName>
    <definedName name="HTML119_11" hidden="1">1</definedName>
    <definedName name="HTML119_12" hidden="1">"E:\0101_8.htm"</definedName>
    <definedName name="HTML119_2" hidden="1">1</definedName>
    <definedName name="HTML119_3" hidden="1">"部署番号表"</definedName>
    <definedName name="HTML119_4" hidden="1">"部署番号表『化工品』"</definedName>
    <definedName name="HTML119_5" hidden="1">""</definedName>
    <definedName name="HTML119_6" hidden="1">-4146</definedName>
    <definedName name="HTML119_7" hidden="1">-4146</definedName>
    <definedName name="HTML119_8" hidden="1">"2001/01/12"</definedName>
    <definedName name="HTML119_9" hidden="1">"株式会社ブリヂストン"</definedName>
    <definedName name="HTML12_1" hidden="1">"[BU000301.xls]部署一覧!$A$6:$G$209"</definedName>
    <definedName name="HTML12_10" hidden="1">""</definedName>
    <definedName name="HTML12_11" hidden="1">1</definedName>
    <definedName name="HTML12_12" hidden="1">"E:\0301_1.htm"</definedName>
    <definedName name="HTML12_2" hidden="1">1</definedName>
    <definedName name="HTML12_3" hidden="1">"部署番号表"</definedName>
    <definedName name="HTML12_4" hidden="1">"部署番号表『本社』"</definedName>
    <definedName name="HTML12_5" hidden="1">""</definedName>
    <definedName name="HTML12_6" hidden="1">-4146</definedName>
    <definedName name="HTML12_7" hidden="1">-4146</definedName>
    <definedName name="HTML12_8" hidden="1">"2000/03/03"</definedName>
    <definedName name="HTML12_9" hidden="1">"株式会社ブリヂストン"</definedName>
    <definedName name="HTML120_1" hidden="1">"[BU20010101.xls]部署一覧!$A$1328:$G$1395"</definedName>
    <definedName name="HTML120_10" hidden="1">""</definedName>
    <definedName name="HTML120_11" hidden="1">1</definedName>
    <definedName name="HTML120_12" hidden="1">"E:\0101_9.htm"</definedName>
    <definedName name="HTML120_2" hidden="1">1</definedName>
    <definedName name="HTML120_3" hidden="1">"部署番号表"</definedName>
    <definedName name="HTML120_4" hidden="1">"部署番号表『化工品』"</definedName>
    <definedName name="HTML120_5" hidden="1">""</definedName>
    <definedName name="HTML120_6" hidden="1">-4146</definedName>
    <definedName name="HTML120_7" hidden="1">-4146</definedName>
    <definedName name="HTML120_8" hidden="1">"2001/01/12"</definedName>
    <definedName name="HTML120_9" hidden="1">"株式会社ブリヂストン"</definedName>
    <definedName name="HTML121_1" hidden="1">"[BU20010201.xls]部署一覧!$A$361:$G$616"</definedName>
    <definedName name="HTML121_10" hidden="1">""</definedName>
    <definedName name="HTML121_11" hidden="1">1</definedName>
    <definedName name="HTML121_12" hidden="1">"E:\0201_3.htm"</definedName>
    <definedName name="HTML121_2" hidden="1">1</definedName>
    <definedName name="HTML121_3" hidden="1">"部署番号表"</definedName>
    <definedName name="HTML121_4" hidden="1">"部署番号表『小平』"</definedName>
    <definedName name="HTML121_5" hidden="1">""</definedName>
    <definedName name="HTML121_6" hidden="1">-4146</definedName>
    <definedName name="HTML121_7" hidden="1">-4146</definedName>
    <definedName name="HTML121_8" hidden="1">"2001/02/06"</definedName>
    <definedName name="HTML121_9" hidden="1">"株式会社ブリヂストン"</definedName>
    <definedName name="HTML122_1" hidden="1">"[BU20010301.xls]部署一覧!$A$6:$G$193"</definedName>
    <definedName name="HTML122_10" hidden="1">""</definedName>
    <definedName name="HTML122_11" hidden="1">1</definedName>
    <definedName name="HTML122_12" hidden="1">"E:\0301_1.htm"</definedName>
    <definedName name="HTML122_2" hidden="1">1</definedName>
    <definedName name="HTML122_3" hidden="1">"部署番号表"</definedName>
    <definedName name="HTML122_4" hidden="1">"部署番号表『本社』"</definedName>
    <definedName name="HTML122_5" hidden="1">""</definedName>
    <definedName name="HTML122_6" hidden="1">-4146</definedName>
    <definedName name="HTML122_7" hidden="1">-4146</definedName>
    <definedName name="HTML122_8" hidden="1">"2001/03/06"</definedName>
    <definedName name="HTML122_9" hidden="1">"株式会社ブリヂストン"</definedName>
    <definedName name="HTML123_1" hidden="1">"[BU20010301.xls]部署一覧!$A$198:$G$359"</definedName>
    <definedName name="HTML123_10" hidden="1">""</definedName>
    <definedName name="HTML123_11" hidden="1">1</definedName>
    <definedName name="HTML123_12" hidden="1">"E:\0301_2.htm"</definedName>
    <definedName name="HTML123_2" hidden="1">1</definedName>
    <definedName name="HTML123_3" hidden="1">"部署番号表"</definedName>
    <definedName name="HTML123_4" hidden="1">"部署番号表『本社』"</definedName>
    <definedName name="HTML123_5" hidden="1">""</definedName>
    <definedName name="HTML123_6" hidden="1">-4146</definedName>
    <definedName name="HTML123_7" hidden="1">-4146</definedName>
    <definedName name="HTML123_8" hidden="1">"2001/03/06"</definedName>
    <definedName name="HTML123_9" hidden="1">"株式会社ブリヂストン"</definedName>
    <definedName name="HTML124_1" hidden="1">"[BU20010301.xls]部署一覧!$A$362:$G$630"</definedName>
    <definedName name="HTML124_10" hidden="1">""</definedName>
    <definedName name="HTML124_11" hidden="1">1</definedName>
    <definedName name="HTML124_12" hidden="1">"E:\0301_3.htm"</definedName>
    <definedName name="HTML124_2" hidden="1">1</definedName>
    <definedName name="HTML124_3" hidden="1">"部署番号表"</definedName>
    <definedName name="HTML124_4" hidden="1">"部署番号表『小平』"</definedName>
    <definedName name="HTML124_5" hidden="1">""</definedName>
    <definedName name="HTML124_6" hidden="1">-4146</definedName>
    <definedName name="HTML124_7" hidden="1">-4146</definedName>
    <definedName name="HTML124_8" hidden="1">"2001/03/06"</definedName>
    <definedName name="HTML124_9" hidden="1">"株式会社ブリヂストン"</definedName>
    <definedName name="HTML125_1" hidden="1">"[BU20010301.xls]部署一覧!$A$633:$G$821"</definedName>
    <definedName name="HTML125_10" hidden="1">""</definedName>
    <definedName name="HTML125_11" hidden="1">1</definedName>
    <definedName name="HTML125_12" hidden="1">"E:\0301_4.htm"</definedName>
    <definedName name="HTML125_2" hidden="1">1</definedName>
    <definedName name="HTML125_3" hidden="1">"部署番号表"</definedName>
    <definedName name="HTML125_4" hidden="1">"部署番号表『小平』"</definedName>
    <definedName name="HTML125_5" hidden="1">""</definedName>
    <definedName name="HTML125_6" hidden="1">-4146</definedName>
    <definedName name="HTML125_7" hidden="1">-4146</definedName>
    <definedName name="HTML125_8" hidden="1">"2001/03/06"</definedName>
    <definedName name="HTML125_9" hidden="1">"株式会社ブリヂストン"</definedName>
    <definedName name="HTML126_1" hidden="1">"[BU20010301.xls]部署一覧!$A$824:$G$899"</definedName>
    <definedName name="HTML126_10" hidden="1">""</definedName>
    <definedName name="HTML126_11" hidden="1">1</definedName>
    <definedName name="HTML126_12" hidden="1">"E:\0301_5.htm"</definedName>
    <definedName name="HTML126_2" hidden="1">1</definedName>
    <definedName name="HTML126_3" hidden="1">"部署番号表"</definedName>
    <definedName name="HTML126_4" hidden="1">"部署番号表『工場』"</definedName>
    <definedName name="HTML126_5" hidden="1">""</definedName>
    <definedName name="HTML126_6" hidden="1">-4146</definedName>
    <definedName name="HTML126_7" hidden="1">-4146</definedName>
    <definedName name="HTML126_8" hidden="1">"2001/03/06"</definedName>
    <definedName name="HTML126_9" hidden="1">"株式会社ブリヂストン"</definedName>
    <definedName name="HTML127_1" hidden="1">"[BU20010301.xls]部署一覧!$A$913:$G$1014"</definedName>
    <definedName name="HTML127_10" hidden="1">""</definedName>
    <definedName name="HTML127_11" hidden="1">1</definedName>
    <definedName name="HTML127_12" hidden="1">"E:\0301_6.htm"</definedName>
    <definedName name="HTML127_2" hidden="1">1</definedName>
    <definedName name="HTML127_3" hidden="1">"部署番号表"</definedName>
    <definedName name="HTML127_4" hidden="1">"部署番号表『工場』"</definedName>
    <definedName name="HTML127_5" hidden="1">""</definedName>
    <definedName name="HTML127_6" hidden="1">-4146</definedName>
    <definedName name="HTML127_7" hidden="1">-4146</definedName>
    <definedName name="HTML127_8" hidden="1">"2001/03/06"</definedName>
    <definedName name="HTML127_9" hidden="1">"株式会社ブリヂストン"</definedName>
    <definedName name="HTML128_1" hidden="1">"[BU20010301.xls]部署一覧!$A$1017:$G$1068"</definedName>
    <definedName name="HTML128_10" hidden="1">""</definedName>
    <definedName name="HTML128_11" hidden="1">1</definedName>
    <definedName name="HTML128_12" hidden="1">"E:\0301_7.htm"</definedName>
    <definedName name="HTML128_2" hidden="1">1</definedName>
    <definedName name="HTML128_3" hidden="1">"部署番号表"</definedName>
    <definedName name="HTML128_4" hidden="1">"部署番号表『工場』"</definedName>
    <definedName name="HTML128_5" hidden="1">""</definedName>
    <definedName name="HTML128_6" hidden="1">-4146</definedName>
    <definedName name="HTML128_7" hidden="1">-4146</definedName>
    <definedName name="HTML128_8" hidden="1">"2001/03/06"</definedName>
    <definedName name="HTML128_9" hidden="1">"株式会社ブリヂストン"</definedName>
    <definedName name="HTML129_1" hidden="1">"[BU20010301.xls]部署一覧!$A$1071:$G$1274"</definedName>
    <definedName name="HTML129_10" hidden="1">""</definedName>
    <definedName name="HTML129_11" hidden="1">1</definedName>
    <definedName name="HTML129_12" hidden="1">"E:\0301_8.htm"</definedName>
    <definedName name="HTML129_2" hidden="1">1</definedName>
    <definedName name="HTML129_3" hidden="1">"部署番号表"</definedName>
    <definedName name="HTML129_4" hidden="1">"部署番号表『化工品』"</definedName>
    <definedName name="HTML129_5" hidden="1">""</definedName>
    <definedName name="HTML129_6" hidden="1">-4146</definedName>
    <definedName name="HTML129_7" hidden="1">-4146</definedName>
    <definedName name="HTML129_8" hidden="1">"2001/03/06"</definedName>
    <definedName name="HTML129_9" hidden="1">"株式会社ブリヂストン"</definedName>
    <definedName name="HTML13_1" hidden="1">"[BU000301.xls]部署一覧!$A$211:$G$383"</definedName>
    <definedName name="HTML13_10" hidden="1">""</definedName>
    <definedName name="HTML13_11" hidden="1">1</definedName>
    <definedName name="HTML13_12" hidden="1">"E:\0301_2.htm"</definedName>
    <definedName name="HTML13_2" hidden="1">1</definedName>
    <definedName name="HTML13_3" hidden="1">"部署番号表"</definedName>
    <definedName name="HTML13_4" hidden="1">"部署番号表『本社』"</definedName>
    <definedName name="HTML13_5" hidden="1">""</definedName>
    <definedName name="HTML13_6" hidden="1">-4146</definedName>
    <definedName name="HTML13_7" hidden="1">-4146</definedName>
    <definedName name="HTML13_8" hidden="1">"2000/03/03"</definedName>
    <definedName name="HTML13_9" hidden="1">"株式会社ブリヂストン"</definedName>
    <definedName name="HTML130_1" hidden="1">"[BU20010301.xls]部署一覧!$A$1277:$G$1344"</definedName>
    <definedName name="HTML130_10" hidden="1">""</definedName>
    <definedName name="HTML130_11" hidden="1">1</definedName>
    <definedName name="HTML130_12" hidden="1">"E:\0301_9.htm"</definedName>
    <definedName name="HTML130_2" hidden="1">1</definedName>
    <definedName name="HTML130_3" hidden="1">"部署番号表"</definedName>
    <definedName name="HTML130_4" hidden="1">"部署番号表『化工品』"</definedName>
    <definedName name="HTML130_5" hidden="1">""</definedName>
    <definedName name="HTML130_6" hidden="1">-4146</definedName>
    <definedName name="HTML130_7" hidden="1">-4146</definedName>
    <definedName name="HTML130_8" hidden="1">"2001/03/06"</definedName>
    <definedName name="HTML130_9" hidden="1">"株式会社ブリヂストン"</definedName>
    <definedName name="HTML131_1" hidden="1">"[BU20010401.xls]部署一覧!$A$6:$G$193"</definedName>
    <definedName name="HTML131_10" hidden="1">""</definedName>
    <definedName name="HTML131_11" hidden="1">1</definedName>
    <definedName name="HTML131_12" hidden="1">"E:\0401_1.htm"</definedName>
    <definedName name="HTML131_2" hidden="1">1</definedName>
    <definedName name="HTML131_3" hidden="1">"部署番号表"</definedName>
    <definedName name="HTML131_4" hidden="1">"部署番号表『本社』"</definedName>
    <definedName name="HTML131_5" hidden="1">""</definedName>
    <definedName name="HTML131_6" hidden="1">-4146</definedName>
    <definedName name="HTML131_7" hidden="1">-4146</definedName>
    <definedName name="HTML131_8" hidden="1">"2001/04/09"</definedName>
    <definedName name="HTML131_9" hidden="1">"株式会社ブリヂストン"</definedName>
    <definedName name="HTML132_1" hidden="1">"[BU20010401.xls]部署一覧!$A$198:$G$373"</definedName>
    <definedName name="HTML132_10" hidden="1">""</definedName>
    <definedName name="HTML132_11" hidden="1">1</definedName>
    <definedName name="HTML132_12" hidden="1">"E:\0401_2.htm"</definedName>
    <definedName name="HTML132_2" hidden="1">1</definedName>
    <definedName name="HTML132_3" hidden="1">"部署番号表"</definedName>
    <definedName name="HTML132_4" hidden="1">"部署番号表『本社』"</definedName>
    <definedName name="HTML132_5" hidden="1">""</definedName>
    <definedName name="HTML132_6" hidden="1">-4146</definedName>
    <definedName name="HTML132_7" hidden="1">-4146</definedName>
    <definedName name="HTML132_8" hidden="1">"2001/04/09"</definedName>
    <definedName name="HTML132_9" hidden="1">"株式会社ブリヂストン"</definedName>
    <definedName name="HTML133_1" hidden="1">"[BU20010401.xls]部署一覧!$A$376:$G$630"</definedName>
    <definedName name="HTML133_10" hidden="1">""</definedName>
    <definedName name="HTML133_11" hidden="1">1</definedName>
    <definedName name="HTML133_12" hidden="1">"E:\0401_3.htm"</definedName>
    <definedName name="HTML133_2" hidden="1">1</definedName>
    <definedName name="HTML133_3" hidden="1">"部署番号表"</definedName>
    <definedName name="HTML133_4" hidden="1">"部署番号表『小平』"</definedName>
    <definedName name="HTML133_5" hidden="1">""</definedName>
    <definedName name="HTML133_6" hidden="1">-4146</definedName>
    <definedName name="HTML133_7" hidden="1">-4146</definedName>
    <definedName name="HTML133_8" hidden="1">"2001/04/09"</definedName>
    <definedName name="HTML133_9" hidden="1">"株式会社ブリヂストン"</definedName>
    <definedName name="HTML134_1" hidden="1">"[BU20010401.xls]部署一覧!$A$633:$G$822"</definedName>
    <definedName name="HTML134_10" hidden="1">""</definedName>
    <definedName name="HTML134_11" hidden="1">1</definedName>
    <definedName name="HTML134_12" hidden="1">"E:\0401_4.htm"</definedName>
    <definedName name="HTML134_2" hidden="1">1</definedName>
    <definedName name="HTML134_3" hidden="1">"部署番号表"</definedName>
    <definedName name="HTML134_4" hidden="1">"部署番号表『小平』"</definedName>
    <definedName name="HTML134_5" hidden="1">""</definedName>
    <definedName name="HTML134_6" hidden="1">-4146</definedName>
    <definedName name="HTML134_7" hidden="1">-4146</definedName>
    <definedName name="HTML134_8" hidden="1">"2001/04/09"</definedName>
    <definedName name="HTML134_9" hidden="1">"株式会社ブリヂストン"</definedName>
    <definedName name="HTML135_1" hidden="1">"[BU20010401.xls]部署一覧!$A$825:$G$900"</definedName>
    <definedName name="HTML135_10" hidden="1">""</definedName>
    <definedName name="HTML135_11" hidden="1">1</definedName>
    <definedName name="HTML135_12" hidden="1">"E:\0401_5.htm"</definedName>
    <definedName name="HTML135_2" hidden="1">1</definedName>
    <definedName name="HTML135_3" hidden="1">"部署番号表"</definedName>
    <definedName name="HTML135_4" hidden="1">"部署番号表『工場』"</definedName>
    <definedName name="HTML135_5" hidden="1">""</definedName>
    <definedName name="HTML135_6" hidden="1">-4146</definedName>
    <definedName name="HTML135_7" hidden="1">-4146</definedName>
    <definedName name="HTML135_8" hidden="1">"2001/04/09"</definedName>
    <definedName name="HTML135_9" hidden="1">"株式会社ブリヂストン"</definedName>
    <definedName name="HTML136_1" hidden="1">"[BU20010401.xls]部署一覧!$A$913:$G$1014"</definedName>
    <definedName name="HTML136_10" hidden="1">""</definedName>
    <definedName name="HTML136_11" hidden="1">1</definedName>
    <definedName name="HTML136_12" hidden="1">"E:\0401_6.htm"</definedName>
    <definedName name="HTML136_2" hidden="1">1</definedName>
    <definedName name="HTML136_3" hidden="1">"部署番号表"</definedName>
    <definedName name="HTML136_4" hidden="1">"部署番号表『工場』"</definedName>
    <definedName name="HTML136_5" hidden="1">""</definedName>
    <definedName name="HTML136_6" hidden="1">-4146</definedName>
    <definedName name="HTML136_7" hidden="1">-4146</definedName>
    <definedName name="HTML136_8" hidden="1">"2001/04/09"</definedName>
    <definedName name="HTML136_9" hidden="1">"株式会社ブリヂストン"</definedName>
    <definedName name="HTML137_1" hidden="1">"[BU20010401.xls]部署一覧!$A$1017:$G$1068"</definedName>
    <definedName name="HTML137_10" hidden="1">""</definedName>
    <definedName name="HTML137_11" hidden="1">1</definedName>
    <definedName name="HTML137_12" hidden="1">"E:\0401_7.htm"</definedName>
    <definedName name="HTML137_2" hidden="1">1</definedName>
    <definedName name="HTML137_3" hidden="1">"部署番号表"</definedName>
    <definedName name="HTML137_4" hidden="1">"部署番号表『工場』"</definedName>
    <definedName name="HTML137_5" hidden="1">""</definedName>
    <definedName name="HTML137_6" hidden="1">-4146</definedName>
    <definedName name="HTML137_7" hidden="1">-4146</definedName>
    <definedName name="HTML137_8" hidden="1">"2001/04/09"</definedName>
    <definedName name="HTML137_9" hidden="1">"株式会社ブリヂストン"</definedName>
    <definedName name="HTML138_1" hidden="1">"[BU20010401.xls]部署一覧!$A$1071:$G$1274"</definedName>
    <definedName name="HTML138_10" hidden="1">""</definedName>
    <definedName name="HTML138_11" hidden="1">1</definedName>
    <definedName name="HTML138_12" hidden="1">"E:\0401_8.htm"</definedName>
    <definedName name="HTML138_2" hidden="1">1</definedName>
    <definedName name="HTML138_3" hidden="1">"部署番号表"</definedName>
    <definedName name="HTML138_4" hidden="1">"部署番号表『化工品』"</definedName>
    <definedName name="HTML138_5" hidden="1">""</definedName>
    <definedName name="HTML138_6" hidden="1">-4146</definedName>
    <definedName name="HTML138_7" hidden="1">-4146</definedName>
    <definedName name="HTML138_8" hidden="1">"2001/04/09"</definedName>
    <definedName name="HTML138_9" hidden="1">"株式会社ブリヂストン"</definedName>
    <definedName name="HTML139_1" hidden="1">"[BU20010401.xls]部署一覧!$A$1277:$G$1345"</definedName>
    <definedName name="HTML139_10" hidden="1">""</definedName>
    <definedName name="HTML139_11" hidden="1">1</definedName>
    <definedName name="HTML139_12" hidden="1">"E:\0401_9.htm"</definedName>
    <definedName name="HTML139_2" hidden="1">1</definedName>
    <definedName name="HTML139_3" hidden="1">"部署番号表"</definedName>
    <definedName name="HTML139_4" hidden="1">"部署番号表『化工品』"</definedName>
    <definedName name="HTML139_5" hidden="1">""</definedName>
    <definedName name="HTML139_6" hidden="1">-4146</definedName>
    <definedName name="HTML139_7" hidden="1">-4146</definedName>
    <definedName name="HTML139_8" hidden="1">"2001/04/09"</definedName>
    <definedName name="HTML139_9" hidden="1">"株式会社ブリヂストン"</definedName>
    <definedName name="HTML14_1" hidden="1">"[BU000301.xls]部署一覧!$A$393:$G$664"</definedName>
    <definedName name="HTML14_10" hidden="1">""</definedName>
    <definedName name="HTML14_11" hidden="1">1</definedName>
    <definedName name="HTML14_12" hidden="1">"E:\0301_3.htm"</definedName>
    <definedName name="HTML14_2" hidden="1">1</definedName>
    <definedName name="HTML14_3" hidden="1">"部署番号表"</definedName>
    <definedName name="HTML14_4" hidden="1">"部署番号表『小平』"</definedName>
    <definedName name="HTML14_5" hidden="1">""</definedName>
    <definedName name="HTML14_6" hidden="1">-4146</definedName>
    <definedName name="HTML14_7" hidden="1">-4146</definedName>
    <definedName name="HTML14_8" hidden="1">"2000/03/03"</definedName>
    <definedName name="HTML14_9" hidden="1">"株式会社ブリヂストン"</definedName>
    <definedName name="HTML140_1" hidden="1">"[BU20011001.xls]部署一覧!$A$6:$G$211"</definedName>
    <definedName name="HTML140_10" hidden="1">""</definedName>
    <definedName name="HTML140_11" hidden="1">1</definedName>
    <definedName name="HTML140_12" hidden="1">"E:\1001_1.htm"</definedName>
    <definedName name="HTML140_2" hidden="1">1</definedName>
    <definedName name="HTML140_3" hidden="1">"部署番号表"</definedName>
    <definedName name="HTML140_4" hidden="1">"部署番号表『本社』"</definedName>
    <definedName name="HTML140_5" hidden="1">""</definedName>
    <definedName name="HTML140_6" hidden="1">-4146</definedName>
    <definedName name="HTML140_7" hidden="1">-4146</definedName>
    <definedName name="HTML140_8" hidden="1">"2001/10/09"</definedName>
    <definedName name="HTML140_9" hidden="1">"株式会社ブリヂストン"</definedName>
    <definedName name="HTML141_1" hidden="1">"[BU20011001.xls]部署一覧!$A$214:$G$387"</definedName>
    <definedName name="HTML141_10" hidden="1">""</definedName>
    <definedName name="HTML141_11" hidden="1">1</definedName>
    <definedName name="HTML141_12" hidden="1">"E:\1001_2.htm"</definedName>
    <definedName name="HTML141_2" hidden="1">1</definedName>
    <definedName name="HTML141_3" hidden="1">"部署番号表"</definedName>
    <definedName name="HTML141_4" hidden="1">"部署番号表『本社』"</definedName>
    <definedName name="HTML141_5" hidden="1">""</definedName>
    <definedName name="HTML141_6" hidden="1">-4146</definedName>
    <definedName name="HTML141_7" hidden="1">-4146</definedName>
    <definedName name="HTML141_8" hidden="1">"2001/10/09"</definedName>
    <definedName name="HTML141_9" hidden="1">"株式会社ブリヂストン"</definedName>
    <definedName name="HTML142_1" hidden="1">"[BU20011001.xls]部署一覧!$A$393:$G$660"</definedName>
    <definedName name="HTML142_10" hidden="1">""</definedName>
    <definedName name="HTML142_11" hidden="1">1</definedName>
    <definedName name="HTML142_12" hidden="1">"E:\1001_3.htm"</definedName>
    <definedName name="HTML142_2" hidden="1">1</definedName>
    <definedName name="HTML142_3" hidden="1">"部署番号表"</definedName>
    <definedName name="HTML142_4" hidden="1">"部署番号表『小平』"</definedName>
    <definedName name="HTML142_5" hidden="1">""</definedName>
    <definedName name="HTML142_6" hidden="1">-4146</definedName>
    <definedName name="HTML142_7" hidden="1">-4146</definedName>
    <definedName name="HTML142_8" hidden="1">"2001/10/09"</definedName>
    <definedName name="HTML142_9" hidden="1">"株式会社ブリヂストン"</definedName>
    <definedName name="HTML143_1" hidden="1">"[BU20011001.xls]部署一覧!$A$663:$G$868"</definedName>
    <definedName name="HTML143_10" hidden="1">""</definedName>
    <definedName name="HTML143_11" hidden="1">1</definedName>
    <definedName name="HTML143_12" hidden="1">"E:\1001_4.htm"</definedName>
    <definedName name="HTML143_2" hidden="1">1</definedName>
    <definedName name="HTML143_3" hidden="1">"部署番号表"</definedName>
    <definedName name="HTML143_4" hidden="1">"部署番号表『小平』"</definedName>
    <definedName name="HTML143_5" hidden="1">""</definedName>
    <definedName name="HTML143_6" hidden="1">-4146</definedName>
    <definedName name="HTML143_7" hidden="1">-4146</definedName>
    <definedName name="HTML143_8" hidden="1">"2001/10/09"</definedName>
    <definedName name="HTML143_9" hidden="1">"株式会社ブリヂストン"</definedName>
    <definedName name="HTML144_1" hidden="1">"[BU20011001.xls]部署一覧!$A$871:$G$943"</definedName>
    <definedName name="HTML144_10" hidden="1">""</definedName>
    <definedName name="HTML144_11" hidden="1">1</definedName>
    <definedName name="HTML144_12" hidden="1">"E:\1001_5.htm"</definedName>
    <definedName name="HTML144_2" hidden="1">1</definedName>
    <definedName name="HTML144_3" hidden="1">"部署番号表"</definedName>
    <definedName name="HTML144_4" hidden="1">"部署番号表『工場』"</definedName>
    <definedName name="HTML144_5" hidden="1">""</definedName>
    <definedName name="HTML144_6" hidden="1">-4146</definedName>
    <definedName name="HTML144_7" hidden="1">-4146</definedName>
    <definedName name="HTML144_8" hidden="1">"2001/10/09"</definedName>
    <definedName name="HTML144_9" hidden="1">"株式会社ブリヂストン"</definedName>
    <definedName name="HTML145_1" hidden="1">"[BU20011001.xls]部署一覧!$A$946:$G$1053"</definedName>
    <definedName name="HTML145_10" hidden="1">""</definedName>
    <definedName name="HTML145_11" hidden="1">1</definedName>
    <definedName name="HTML145_12" hidden="1">"E:\1001_6.htm"</definedName>
    <definedName name="HTML145_2" hidden="1">1</definedName>
    <definedName name="HTML145_3" hidden="1">"部署番号表"</definedName>
    <definedName name="HTML145_4" hidden="1">"部署番号表『工場』"</definedName>
    <definedName name="HTML145_5" hidden="1">""</definedName>
    <definedName name="HTML145_6" hidden="1">-4146</definedName>
    <definedName name="HTML145_7" hidden="1">-4146</definedName>
    <definedName name="HTML145_8" hidden="1">"2001/10/09"</definedName>
    <definedName name="HTML145_9" hidden="1">"株式会社ブリヂストン"</definedName>
    <definedName name="HTML146_1" hidden="1">"[BU20011001.xls]部署一覧!$A$1056:$G$1106"</definedName>
    <definedName name="HTML146_10" hidden="1">""</definedName>
    <definedName name="HTML146_11" hidden="1">1</definedName>
    <definedName name="HTML146_12" hidden="1">"E:\1001_7.htm"</definedName>
    <definedName name="HTML146_2" hidden="1">1</definedName>
    <definedName name="HTML146_3" hidden="1">"部署番号表"</definedName>
    <definedName name="HTML146_4" hidden="1">"部署番号表『工場』"</definedName>
    <definedName name="HTML146_5" hidden="1">""</definedName>
    <definedName name="HTML146_6" hidden="1">-4146</definedName>
    <definedName name="HTML146_7" hidden="1">-4146</definedName>
    <definedName name="HTML146_8" hidden="1">"2001/10/09"</definedName>
    <definedName name="HTML146_9" hidden="1">"株式会社ブリヂストン"</definedName>
    <definedName name="HTML147_1" hidden="1">"[BU20011001.xls]部署一覧!$A$1108:$G$1311"</definedName>
    <definedName name="HTML147_10" hidden="1">""</definedName>
    <definedName name="HTML147_11" hidden="1">1</definedName>
    <definedName name="HTML147_12" hidden="1">"E:\1001_8.htm"</definedName>
    <definedName name="HTML147_2" hidden="1">1</definedName>
    <definedName name="HTML147_3" hidden="1">"部署番号表"</definedName>
    <definedName name="HTML147_4" hidden="1">"部署番号表『化工品』"</definedName>
    <definedName name="HTML147_5" hidden="1">""</definedName>
    <definedName name="HTML147_6" hidden="1">-4146</definedName>
    <definedName name="HTML147_7" hidden="1">-4146</definedName>
    <definedName name="HTML147_8" hidden="1">"2001/10/09"</definedName>
    <definedName name="HTML147_9" hidden="1">"株式会社ブリヂストン"</definedName>
    <definedName name="HTML148_1" hidden="1">"[BU20011001.xls]部署一覧!$A$1314:$G$1375"</definedName>
    <definedName name="HTML148_10" hidden="1">""</definedName>
    <definedName name="HTML148_11" hidden="1">1</definedName>
    <definedName name="HTML148_12" hidden="1">"E:\1001_9.htm"</definedName>
    <definedName name="HTML148_2" hidden="1">1</definedName>
    <definedName name="HTML148_3" hidden="1">"部署番号表"</definedName>
    <definedName name="HTML148_4" hidden="1">"部署番号表『化工品』"</definedName>
    <definedName name="HTML148_5" hidden="1">""</definedName>
    <definedName name="HTML148_6" hidden="1">-4146</definedName>
    <definedName name="HTML148_7" hidden="1">-4146</definedName>
    <definedName name="HTML148_8" hidden="1">"2001/10/09"</definedName>
    <definedName name="HTML148_9" hidden="1">"株式会社ブリヂストン"</definedName>
    <definedName name="HTML149_1" hidden="1">"[BU20011101.xls]部署一覧!$A$6:$G$211"</definedName>
    <definedName name="HTML149_10" hidden="1">""</definedName>
    <definedName name="HTML149_11" hidden="1">1</definedName>
    <definedName name="HTML149_12" hidden="1">"E:\1101_1.htm"</definedName>
    <definedName name="HTML149_2" hidden="1">1</definedName>
    <definedName name="HTML149_3" hidden="1">"部署番号表"</definedName>
    <definedName name="HTML149_4" hidden="1">"部署番号表『本社』"</definedName>
    <definedName name="HTML149_5" hidden="1">""</definedName>
    <definedName name="HTML149_6" hidden="1">-4146</definedName>
    <definedName name="HTML149_7" hidden="1">-4146</definedName>
    <definedName name="HTML149_8" hidden="1">"2001/11/01"</definedName>
    <definedName name="HTML149_9" hidden="1">"株式会社ブリヂストン"</definedName>
    <definedName name="HTML15_1" hidden="1">"[BU000301.xls]部署一覧!$A$667:$G$870"</definedName>
    <definedName name="HTML15_10" hidden="1">""</definedName>
    <definedName name="HTML15_11" hidden="1">1</definedName>
    <definedName name="HTML15_12" hidden="1">"E:\0301_4.htm"</definedName>
    <definedName name="HTML15_2" hidden="1">1</definedName>
    <definedName name="HTML15_3" hidden="1">"部署番号表"</definedName>
    <definedName name="HTML15_4" hidden="1">"部署番号表『小平』"</definedName>
    <definedName name="HTML15_5" hidden="1">""</definedName>
    <definedName name="HTML15_6" hidden="1">-4146</definedName>
    <definedName name="HTML15_7" hidden="1">-4146</definedName>
    <definedName name="HTML15_8" hidden="1">"2000/03/03"</definedName>
    <definedName name="HTML15_9" hidden="1">"株式会社ブリヂストン"</definedName>
    <definedName name="HTML16_1" hidden="1">"[BU000301.xls]部署一覧!$A$873:$G$973"</definedName>
    <definedName name="HTML16_10" hidden="1">""</definedName>
    <definedName name="HTML16_11" hidden="1">1</definedName>
    <definedName name="HTML16_12" hidden="1">"E:\0301_5.htm"</definedName>
    <definedName name="HTML16_2" hidden="1">1</definedName>
    <definedName name="HTML16_3" hidden="1">"部署番号表"</definedName>
    <definedName name="HTML16_4" hidden="1">"部署番号表『工場』"</definedName>
    <definedName name="HTML16_5" hidden="1">""</definedName>
    <definedName name="HTML16_6" hidden="1">-4146</definedName>
    <definedName name="HTML16_7" hidden="1">-4146</definedName>
    <definedName name="HTML16_8" hidden="1">"2000/03/03"</definedName>
    <definedName name="HTML16_9" hidden="1">"株式会社ブリヂストン"</definedName>
    <definedName name="HTML17_1" hidden="1">"[BU000301.xls]部署一覧!$A$979:$G$1160"</definedName>
    <definedName name="HTML17_10" hidden="1">""</definedName>
    <definedName name="HTML17_11" hidden="1">1</definedName>
    <definedName name="HTML17_12" hidden="1">"E:\0301_6.htm"</definedName>
    <definedName name="HTML17_2" hidden="1">1</definedName>
    <definedName name="HTML17_3" hidden="1">"部署番号表"</definedName>
    <definedName name="HTML17_4" hidden="1">"部署番号表『工場』"</definedName>
    <definedName name="HTML17_5" hidden="1">""</definedName>
    <definedName name="HTML17_6" hidden="1">-4146</definedName>
    <definedName name="HTML17_7" hidden="1">-4146</definedName>
    <definedName name="HTML17_8" hidden="1">"2000/03/03"</definedName>
    <definedName name="HTML17_9" hidden="1">"株式会社ブリヂストン"</definedName>
    <definedName name="HTML18_1" hidden="1">"[BU000301.xls]部署一覧!$A$979:$G$1101"</definedName>
    <definedName name="HTML18_10" hidden="1">""</definedName>
    <definedName name="HTML18_11" hidden="1">1</definedName>
    <definedName name="HTML18_12" hidden="1">"E:\0301_6.htm"</definedName>
    <definedName name="HTML18_2" hidden="1">1</definedName>
    <definedName name="HTML18_3" hidden="1">"部署番号表"</definedName>
    <definedName name="HTML18_4" hidden="1">"部署番号表『工場』"</definedName>
    <definedName name="HTML18_5" hidden="1">""</definedName>
    <definedName name="HTML18_6" hidden="1">-4146</definedName>
    <definedName name="HTML18_7" hidden="1">-4146</definedName>
    <definedName name="HTML18_8" hidden="1">"2000/03/03"</definedName>
    <definedName name="HTML18_9" hidden="1">"株式会社ブリヂストン"</definedName>
    <definedName name="HTML19_1" hidden="1">"[BU000301.xls]部署一覧!$A$1108:$G$1160"</definedName>
    <definedName name="HTML19_10" hidden="1">""</definedName>
    <definedName name="HTML19_11" hidden="1">1</definedName>
    <definedName name="HTML19_12" hidden="1">"E:\0301_7.htm"</definedName>
    <definedName name="HTML19_2" hidden="1">1</definedName>
    <definedName name="HTML19_3" hidden="1">"部署番号表"</definedName>
    <definedName name="HTML19_4" hidden="1">"部署番号表『工場』"</definedName>
    <definedName name="HTML19_5" hidden="1">""</definedName>
    <definedName name="HTML19_6" hidden="1">-4146</definedName>
    <definedName name="HTML19_7" hidden="1">-4146</definedName>
    <definedName name="HTML19_8" hidden="1">"2000/03/03"</definedName>
    <definedName name="HTML19_9" hidden="1">"株式会社ブリヂストン"</definedName>
    <definedName name="HTML2_1" hidden="1">"[BU990901.xls]部署一覧!$A$283:$G$500"</definedName>
    <definedName name="HTML2_10" hidden="1">""</definedName>
    <definedName name="HTML2_11" hidden="1">1</definedName>
    <definedName name="HTML2_12" hidden="1">"E:\0901_2.htm"</definedName>
    <definedName name="HTML2_2" hidden="1">1</definedName>
    <definedName name="HTML2_3" hidden="1">"部署番号表"</definedName>
    <definedName name="HTML2_4" hidden="1">"部署番号表『本社』"</definedName>
    <definedName name="HTML2_5" hidden="1">""</definedName>
    <definedName name="HTML2_6" hidden="1">-4146</definedName>
    <definedName name="HTML2_7" hidden="1">-4146</definedName>
    <definedName name="HTML2_8" hidden="1">"1999/08/30"</definedName>
    <definedName name="HTML2_9" hidden="1">"株式会社ブリヂストン"</definedName>
    <definedName name="HTML20_1" hidden="1">"[BU000301.xls]部署一覧!$A$1173:$G$1365"</definedName>
    <definedName name="HTML20_10" hidden="1">""</definedName>
    <definedName name="HTML20_11" hidden="1">1</definedName>
    <definedName name="HTML20_12" hidden="1">"E:\0301_8.htm"</definedName>
    <definedName name="HTML20_2" hidden="1">1</definedName>
    <definedName name="HTML20_3" hidden="1">"部署番号表"</definedName>
    <definedName name="HTML20_4" hidden="1">"部署番号表『化工品』"</definedName>
    <definedName name="HTML20_5" hidden="1">""</definedName>
    <definedName name="HTML20_6" hidden="1">-4146</definedName>
    <definedName name="HTML20_7" hidden="1">-4146</definedName>
    <definedName name="HTML20_8" hidden="1">"2000/03/03"</definedName>
    <definedName name="HTML20_9" hidden="1">"株式会社ブリヂストン"</definedName>
    <definedName name="HTML21_1" hidden="1">"[BU000301.xls]部署一覧!$A$1368:$G$1452"</definedName>
    <definedName name="HTML21_10" hidden="1">""</definedName>
    <definedName name="HTML21_11" hidden="1">1</definedName>
    <definedName name="HTML21_12" hidden="1">"E:\0301_9.htm"</definedName>
    <definedName name="HTML21_2" hidden="1">1</definedName>
    <definedName name="HTML21_3" hidden="1">"部署番号表"</definedName>
    <definedName name="HTML21_4" hidden="1">"部署番号表『化工品』"</definedName>
    <definedName name="HTML21_5" hidden="1">""</definedName>
    <definedName name="HTML21_6" hidden="1">-4146</definedName>
    <definedName name="HTML21_7" hidden="1">-4146</definedName>
    <definedName name="HTML21_8" hidden="1">"2000/03/03"</definedName>
    <definedName name="HTML21_9" hidden="1">"株式会社ブリヂストン"</definedName>
    <definedName name="HTML22_1" hidden="1">"[BU000316.xls]部署一覧!$A$6:$G$209"</definedName>
    <definedName name="HTML22_10" hidden="1">""</definedName>
    <definedName name="HTML22_11" hidden="1">1</definedName>
    <definedName name="HTML22_12" hidden="1">"E:\0316_1.htm"</definedName>
    <definedName name="HTML22_2" hidden="1">1</definedName>
    <definedName name="HTML22_3" hidden="1">"部署番号表"</definedName>
    <definedName name="HTML22_4" hidden="1">"部署番号表『本社』"</definedName>
    <definedName name="HTML22_5" hidden="1">""</definedName>
    <definedName name="HTML22_6" hidden="1">-4146</definedName>
    <definedName name="HTML22_7" hidden="1">-4146</definedName>
    <definedName name="HTML22_8" hidden="1">"2000/03/17"</definedName>
    <definedName name="HTML22_9" hidden="1">"株式会社ブリヂストン"</definedName>
    <definedName name="HTML23_1" hidden="1">"[BU000316.xls]部署一覧!$A$211:$G$383"</definedName>
    <definedName name="HTML23_10" hidden="1">""</definedName>
    <definedName name="HTML23_11" hidden="1">1</definedName>
    <definedName name="HTML23_12" hidden="1">"E:\0316_2.htm"</definedName>
    <definedName name="HTML23_2" hidden="1">1</definedName>
    <definedName name="HTML23_3" hidden="1">"部署番号表"</definedName>
    <definedName name="HTML23_4" hidden="1">"部署番号表『本社』"</definedName>
    <definedName name="HTML23_5" hidden="1">""</definedName>
    <definedName name="HTML23_6" hidden="1">-4146</definedName>
    <definedName name="HTML23_7" hidden="1">-4146</definedName>
    <definedName name="HTML23_8" hidden="1">"2000/03/17"</definedName>
    <definedName name="HTML23_9" hidden="1">"株式会社ブリヂストン"</definedName>
    <definedName name="HTML24_1" hidden="1">"[BU000316.xls]部署一覧!$A$393:$G$664"</definedName>
    <definedName name="HTML24_10" hidden="1">""</definedName>
    <definedName name="HTML24_11" hidden="1">1</definedName>
    <definedName name="HTML24_12" hidden="1">"E:\0316_3.htm"</definedName>
    <definedName name="HTML24_2" hidden="1">1</definedName>
    <definedName name="HTML24_3" hidden="1">"部署番号表"</definedName>
    <definedName name="HTML24_4" hidden="1">"部署番号表『小平』"</definedName>
    <definedName name="HTML24_5" hidden="1">""</definedName>
    <definedName name="HTML24_6" hidden="1">-4146</definedName>
    <definedName name="HTML24_7" hidden="1">-4146</definedName>
    <definedName name="HTML24_8" hidden="1">"2000/03/17"</definedName>
    <definedName name="HTML24_9" hidden="1">"株式会社ブリヂストン"</definedName>
    <definedName name="HTML25_1" hidden="1">"[BU000316.xls]部署一覧!$A$667:$G$869"</definedName>
    <definedName name="HTML25_10" hidden="1">""</definedName>
    <definedName name="HTML25_11" hidden="1">1</definedName>
    <definedName name="HTML25_12" hidden="1">"E:\0316_4.htm"</definedName>
    <definedName name="HTML25_2" hidden="1">1</definedName>
    <definedName name="HTML25_3" hidden="1">"部署番号表"</definedName>
    <definedName name="HTML25_4" hidden="1">"部署番号表『小平』"</definedName>
    <definedName name="HTML25_5" hidden="1">""</definedName>
    <definedName name="HTML25_6" hidden="1">-4146</definedName>
    <definedName name="HTML25_7" hidden="1">-4146</definedName>
    <definedName name="HTML25_8" hidden="1">"2000/03/23"</definedName>
    <definedName name="HTML25_9" hidden="1">"株式会社ブリヂストン"</definedName>
    <definedName name="HTML26_1" hidden="1">"[BU000316.xls]部署一覧!$A$872:$G$973"</definedName>
    <definedName name="HTML26_10" hidden="1">""</definedName>
    <definedName name="HTML26_11" hidden="1">1</definedName>
    <definedName name="HTML26_12" hidden="1">"E:\0316_5.htm"</definedName>
    <definedName name="HTML26_2" hidden="1">1</definedName>
    <definedName name="HTML26_3" hidden="1">"部署番号表"</definedName>
    <definedName name="HTML26_4" hidden="1">"部署番号表『工場』"</definedName>
    <definedName name="HTML26_5" hidden="1">""</definedName>
    <definedName name="HTML26_6" hidden="1">-4146</definedName>
    <definedName name="HTML26_7" hidden="1">-4146</definedName>
    <definedName name="HTML26_8" hidden="1">"2000/03/17"</definedName>
    <definedName name="HTML26_9" hidden="1">"株式会社ブリヂストン"</definedName>
    <definedName name="HTML27_1" hidden="1">"[BU000316.xls]部署一覧!$A$979:$G$1101"</definedName>
    <definedName name="HTML27_10" hidden="1">""</definedName>
    <definedName name="HTML27_11" hidden="1">1</definedName>
    <definedName name="HTML27_12" hidden="1">"E:\0316_6.htm"</definedName>
    <definedName name="HTML27_2" hidden="1">1</definedName>
    <definedName name="HTML27_3" hidden="1">"部署番号表"</definedName>
    <definedName name="HTML27_4" hidden="1">"部署番号表『工場』"</definedName>
    <definedName name="HTML27_5" hidden="1">""</definedName>
    <definedName name="HTML27_6" hidden="1">-4146</definedName>
    <definedName name="HTML27_7" hidden="1">-4146</definedName>
    <definedName name="HTML27_8" hidden="1">"2000/03/17"</definedName>
    <definedName name="HTML27_9" hidden="1">"株式会社ブリヂストン"</definedName>
    <definedName name="HTML28_1" hidden="1">"[BU000316.xls]部署一覧!$A$1108:$G$1160"</definedName>
    <definedName name="HTML28_10" hidden="1">""</definedName>
    <definedName name="HTML28_11" hidden="1">1</definedName>
    <definedName name="HTML28_12" hidden="1">"E:\0316_07.htm"</definedName>
    <definedName name="HTML28_2" hidden="1">1</definedName>
    <definedName name="HTML28_3" hidden="1">"部署番号表"</definedName>
    <definedName name="HTML28_4" hidden="1">"部署番号表『工場』"</definedName>
    <definedName name="HTML28_5" hidden="1">""</definedName>
    <definedName name="HTML28_6" hidden="1">-4146</definedName>
    <definedName name="HTML28_7" hidden="1">-4146</definedName>
    <definedName name="HTML28_8" hidden="1">"2000/03/17"</definedName>
    <definedName name="HTML28_9" hidden="1">"株式会社ブリヂストン"</definedName>
    <definedName name="HTML29_1" hidden="1">"[BU000316.xls]部署一覧!$A$1172:$G$1365"</definedName>
    <definedName name="HTML29_10" hidden="1">""</definedName>
    <definedName name="HTML29_11" hidden="1">1</definedName>
    <definedName name="HTML29_12" hidden="1">"E:\0316_8.htm"</definedName>
    <definedName name="HTML29_2" hidden="1">1</definedName>
    <definedName name="HTML29_3" hidden="1">"部署番号表"</definedName>
    <definedName name="HTML29_4" hidden="1">"部署番号表『化工品』"</definedName>
    <definedName name="HTML29_5" hidden="1">""</definedName>
    <definedName name="HTML29_6" hidden="1">-4146</definedName>
    <definedName name="HTML29_7" hidden="1">-4146</definedName>
    <definedName name="HTML29_8" hidden="1">"2000/03/17"</definedName>
    <definedName name="HTML29_9" hidden="1">"株式会社ブリヂストン"</definedName>
    <definedName name="HTML3_1" hidden="1">"[BU000201.xls]部署一覧!$A$6:$G$211"</definedName>
    <definedName name="HTML3_10" hidden="1">""</definedName>
    <definedName name="HTML3_11" hidden="1">1</definedName>
    <definedName name="HTML3_12" hidden="1">"E:\0201_1.htm"</definedName>
    <definedName name="HTML3_2" hidden="1">1</definedName>
    <definedName name="HTML3_3" hidden="1">"部署番号表"</definedName>
    <definedName name="HTML3_4" hidden="1">"部署番号表『本社』"</definedName>
    <definedName name="HTML3_5" hidden="1">""</definedName>
    <definedName name="HTML3_6" hidden="1">-4146</definedName>
    <definedName name="HTML3_7" hidden="1">-4146</definedName>
    <definedName name="HTML3_8" hidden="1">"2000/02/03"</definedName>
    <definedName name="HTML3_9" hidden="1">"株式会社ブリヂストン"</definedName>
    <definedName name="HTML30_1" hidden="1">"[BU000316.xls]部署一覧!$A$1368:$G$1452"</definedName>
    <definedName name="HTML30_10" hidden="1">""</definedName>
    <definedName name="HTML30_11" hidden="1">1</definedName>
    <definedName name="HTML30_12" hidden="1">"E:\0316_9.htm"</definedName>
    <definedName name="HTML30_2" hidden="1">1</definedName>
    <definedName name="HTML30_3" hidden="1">"部署番号表"</definedName>
    <definedName name="HTML30_4" hidden="1">"部署番号表『化工品』"</definedName>
    <definedName name="HTML30_5" hidden="1">""</definedName>
    <definedName name="HTML30_6" hidden="1">-4146</definedName>
    <definedName name="HTML30_7" hidden="1">-4146</definedName>
    <definedName name="HTML30_8" hidden="1">"2000/03/17"</definedName>
    <definedName name="HTML30_9" hidden="1">"株式会社ブリヂストン"</definedName>
    <definedName name="HTML31_1" hidden="1">"[BU2000401.xls]部署一覧!$A$6:$G$209"</definedName>
    <definedName name="HTML31_10" hidden="1">""</definedName>
    <definedName name="HTML31_11" hidden="1">1</definedName>
    <definedName name="HTML31_12" hidden="1">"E:\0401_1.htm"</definedName>
    <definedName name="HTML31_2" hidden="1">1</definedName>
    <definedName name="HTML31_3" hidden="1">"部署番号表"</definedName>
    <definedName name="HTML31_4" hidden="1">"部署番号表『本社』"</definedName>
    <definedName name="HTML31_5" hidden="1">""</definedName>
    <definedName name="HTML31_6" hidden="1">-4146</definedName>
    <definedName name="HTML31_7" hidden="1">-4146</definedName>
    <definedName name="HTML31_8" hidden="1">"2000/04/07"</definedName>
    <definedName name="HTML31_9" hidden="1">"株式会社ブリヂストン"</definedName>
    <definedName name="HTML32_1" hidden="1">"[BU2000401.xls]部署一覧!$A$211:$G$383"</definedName>
    <definedName name="HTML32_10" hidden="1">""</definedName>
    <definedName name="HTML32_11" hidden="1">1</definedName>
    <definedName name="HTML32_12" hidden="1">"E:\0401_2.htm"</definedName>
    <definedName name="HTML32_2" hidden="1">1</definedName>
    <definedName name="HTML32_3" hidden="1">"部署番号表"</definedName>
    <definedName name="HTML32_4" hidden="1">"部署番号表『本社』"</definedName>
    <definedName name="HTML32_5" hidden="1">""</definedName>
    <definedName name="HTML32_6" hidden="1">-4146</definedName>
    <definedName name="HTML32_7" hidden="1">-4146</definedName>
    <definedName name="HTML32_8" hidden="1">"2000/04/07"</definedName>
    <definedName name="HTML32_9" hidden="1">"株式会社ブリヂストン"</definedName>
    <definedName name="HTML33_1" hidden="1">"[BU2000401.xls]部署一覧!$A$393:$G$664"</definedName>
    <definedName name="HTML33_10" hidden="1">""</definedName>
    <definedName name="HTML33_11" hidden="1">1</definedName>
    <definedName name="HTML33_12" hidden="1">"E:\0401_3.htm"</definedName>
    <definedName name="HTML33_2" hidden="1">1</definedName>
    <definedName name="HTML33_3" hidden="1">"部署番号表"</definedName>
    <definedName name="HTML33_4" hidden="1">"部署番号表『小平』"</definedName>
    <definedName name="HTML33_5" hidden="1">""</definedName>
    <definedName name="HTML33_6" hidden="1">-4146</definedName>
    <definedName name="HTML33_7" hidden="1">-4146</definedName>
    <definedName name="HTML33_8" hidden="1">"2000/04/07"</definedName>
    <definedName name="HTML33_9" hidden="1">"株式会社ブリヂストン"</definedName>
    <definedName name="HTML34_1" hidden="1">"[BU2000401.xls]部署一覧!$A$667:$G$870"</definedName>
    <definedName name="HTML34_10" hidden="1">""</definedName>
    <definedName name="HTML34_11" hidden="1">1</definedName>
    <definedName name="HTML34_12" hidden="1">"E:\0401_4.htm"</definedName>
    <definedName name="HTML34_2" hidden="1">1</definedName>
    <definedName name="HTML34_3" hidden="1">"部署番号表"</definedName>
    <definedName name="HTML34_4" hidden="1">"部署番号表『小平』"</definedName>
    <definedName name="HTML34_5" hidden="1">""</definedName>
    <definedName name="HTML34_6" hidden="1">-4146</definedName>
    <definedName name="HTML34_7" hidden="1">-4146</definedName>
    <definedName name="HTML34_8" hidden="1">"2000/04/07"</definedName>
    <definedName name="HTML34_9" hidden="1">"株式会社ブリヂストン"</definedName>
    <definedName name="HTML35_1" hidden="1">"[BU2000401.xls]部署一覧!$A$873:$G$970"</definedName>
    <definedName name="HTML35_10" hidden="1">""</definedName>
    <definedName name="HTML35_11" hidden="1">1</definedName>
    <definedName name="HTML35_12" hidden="1">"E:\0401_5.htm"</definedName>
    <definedName name="HTML35_2" hidden="1">1</definedName>
    <definedName name="HTML35_3" hidden="1">"部署番号表"</definedName>
    <definedName name="HTML35_4" hidden="1">"部署番号表『工場』"</definedName>
    <definedName name="HTML35_5" hidden="1">""</definedName>
    <definedName name="HTML35_6" hidden="1">-4146</definedName>
    <definedName name="HTML35_7" hidden="1">-4146</definedName>
    <definedName name="HTML35_8" hidden="1">"2000/04/07"</definedName>
    <definedName name="HTML35_9" hidden="1">"株式会社ブリヂストン"</definedName>
    <definedName name="HTML36_1" hidden="1">"[BU2000401.xls]部署一覧!$A$979:$G$1097"</definedName>
    <definedName name="HTML36_10" hidden="1">""</definedName>
    <definedName name="HTML36_11" hidden="1">1</definedName>
    <definedName name="HTML36_12" hidden="1">"E:\0401_6.htm"</definedName>
    <definedName name="HTML36_2" hidden="1">1</definedName>
    <definedName name="HTML36_3" hidden="1">"部署番号表"</definedName>
    <definedName name="HTML36_4" hidden="1">"部署番号表『工場』"</definedName>
    <definedName name="HTML36_5" hidden="1">""</definedName>
    <definedName name="HTML36_6" hidden="1">-4146</definedName>
    <definedName name="HTML36_7" hidden="1">-4146</definedName>
    <definedName name="HTML36_8" hidden="1">"2000/04/07"</definedName>
    <definedName name="HTML36_9" hidden="1">"株式会社ブリヂストン"</definedName>
    <definedName name="HTML37_1" hidden="1">"[BU2000401.xls]部署一覧!$A$1108:$G$1160"</definedName>
    <definedName name="HTML37_10" hidden="1">""</definedName>
    <definedName name="HTML37_11" hidden="1">1</definedName>
    <definedName name="HTML37_12" hidden="1">"E:\0401_7.htm"</definedName>
    <definedName name="HTML37_2" hidden="1">1</definedName>
    <definedName name="HTML37_3" hidden="1">"部署番号表"</definedName>
    <definedName name="HTML37_4" hidden="1">"部署番号表『工場』"</definedName>
    <definedName name="HTML37_5" hidden="1">""</definedName>
    <definedName name="HTML37_6" hidden="1">-4146</definedName>
    <definedName name="HTML37_7" hidden="1">-4146</definedName>
    <definedName name="HTML37_8" hidden="1">"2000/04/07"</definedName>
    <definedName name="HTML37_9" hidden="1">"株式会社ブリヂストン"</definedName>
    <definedName name="HTML38_1" hidden="1">"[BU2000401.xls]部署一覧!$A$1172:$G$1364"</definedName>
    <definedName name="HTML38_10" hidden="1">""</definedName>
    <definedName name="HTML38_11" hidden="1">1</definedName>
    <definedName name="HTML38_12" hidden="1">"E:\0401_8.htm"</definedName>
    <definedName name="HTML38_2" hidden="1">1</definedName>
    <definedName name="HTML38_3" hidden="1">"部署番号表"</definedName>
    <definedName name="HTML38_4" hidden="1">"部署番号表『化工品』"</definedName>
    <definedName name="HTML38_5" hidden="1">""</definedName>
    <definedName name="HTML38_6" hidden="1">-4146</definedName>
    <definedName name="HTML38_7" hidden="1">-4146</definedName>
    <definedName name="HTML38_8" hidden="1">"2000/04/07"</definedName>
    <definedName name="HTML38_9" hidden="1">"株式会社ブリヂストン"</definedName>
    <definedName name="HTML39_1" hidden="1">"[BU2000401.xls]部署一覧!$A$1368:$G$1452"</definedName>
    <definedName name="HTML39_10" hidden="1">""</definedName>
    <definedName name="HTML39_11" hidden="1">1</definedName>
    <definedName name="HTML39_12" hidden="1">"E:\0401_9.htm"</definedName>
    <definedName name="HTML39_2" hidden="1">1</definedName>
    <definedName name="HTML39_3" hidden="1">"部署番号表"</definedName>
    <definedName name="HTML39_4" hidden="1">"部署番号表『化工品』"</definedName>
    <definedName name="HTML39_5" hidden="1">""</definedName>
    <definedName name="HTML39_6" hidden="1">-4146</definedName>
    <definedName name="HTML39_7" hidden="1">-4146</definedName>
    <definedName name="HTML39_8" hidden="1">"2000/04/07"</definedName>
    <definedName name="HTML39_9" hidden="1">"株式会社ブリヂストン"</definedName>
    <definedName name="HTML4_1" hidden="1">"[BU000201.xls]部署一覧!$A$213:$G$383"</definedName>
    <definedName name="HTML4_10" hidden="1">""</definedName>
    <definedName name="HTML4_11" hidden="1">1</definedName>
    <definedName name="HTML4_12" hidden="1">"E:\0201_2.htm"</definedName>
    <definedName name="HTML4_2" hidden="1">1</definedName>
    <definedName name="HTML4_3" hidden="1">"部署番号表"</definedName>
    <definedName name="HTML4_4" hidden="1">"部署番号表『本社』"</definedName>
    <definedName name="HTML4_5" hidden="1">""</definedName>
    <definedName name="HTML4_6" hidden="1">-4146</definedName>
    <definedName name="HTML4_7" hidden="1">-4146</definedName>
    <definedName name="HTML4_8" hidden="1">"2000/02/03"</definedName>
    <definedName name="HTML4_9" hidden="1">"株式会社ブリヂストン"</definedName>
    <definedName name="HTML40_1" hidden="1">"[BU000416.xls]部署一覧!$A$6:$G$209"</definedName>
    <definedName name="HTML40_10" hidden="1">""</definedName>
    <definedName name="HTML40_11" hidden="1">1</definedName>
    <definedName name="HTML40_12" hidden="1">"E:\0416_1.htm"</definedName>
    <definedName name="HTML40_2" hidden="1">1</definedName>
    <definedName name="HTML40_3" hidden="1">"部署番号表"</definedName>
    <definedName name="HTML40_4" hidden="1">"部署番号表『本社』"</definedName>
    <definedName name="HTML40_5" hidden="1">""</definedName>
    <definedName name="HTML40_6" hidden="1">-4146</definedName>
    <definedName name="HTML40_7" hidden="1">-4146</definedName>
    <definedName name="HTML40_8" hidden="1">"2000/04/19"</definedName>
    <definedName name="HTML40_9" hidden="1">"株式会社ブリヂストン"</definedName>
    <definedName name="HTML41_1" hidden="1">"[BU000416.xls]部署一覧!$A$211:$G$383"</definedName>
    <definedName name="HTML41_10" hidden="1">""</definedName>
    <definedName name="HTML41_11" hidden="1">1</definedName>
    <definedName name="HTML41_12" hidden="1">"E:\0416_2.htm"</definedName>
    <definedName name="HTML41_2" hidden="1">1</definedName>
    <definedName name="HTML41_3" hidden="1">"部署番号表"</definedName>
    <definedName name="HTML41_4" hidden="1">"部署番号表『本社』"</definedName>
    <definedName name="HTML41_5" hidden="1">""</definedName>
    <definedName name="HTML41_6" hidden="1">-4146</definedName>
    <definedName name="HTML41_7" hidden="1">-4146</definedName>
    <definedName name="HTML41_8" hidden="1">"2000/04/19"</definedName>
    <definedName name="HTML41_9" hidden="1">"株式会社ブリヂストン"</definedName>
    <definedName name="HTML42_1" hidden="1">"[BU000416.xls]部署一覧!$A$393:$G$664"</definedName>
    <definedName name="HTML42_10" hidden="1">""</definedName>
    <definedName name="HTML42_11" hidden="1">1</definedName>
    <definedName name="HTML42_12" hidden="1">"E:\0416_3.htm"</definedName>
    <definedName name="HTML42_2" hidden="1">1</definedName>
    <definedName name="HTML42_3" hidden="1">"部署番号表"</definedName>
    <definedName name="HTML42_4" hidden="1">"部署番号表『小平』"</definedName>
    <definedName name="HTML42_5" hidden="1">""</definedName>
    <definedName name="HTML42_6" hidden="1">-4146</definedName>
    <definedName name="HTML42_7" hidden="1">-4146</definedName>
    <definedName name="HTML42_8" hidden="1">"2000/04/19"</definedName>
    <definedName name="HTML42_9" hidden="1">"株式会社ブリヂストン"</definedName>
    <definedName name="HTML43_1" hidden="1">"[BU000416.xls]部署一覧!$A$668:$G$868"</definedName>
    <definedName name="HTML43_10" hidden="1">""</definedName>
    <definedName name="HTML43_11" hidden="1">1</definedName>
    <definedName name="HTML43_12" hidden="1">"E:\0416_4.htm"</definedName>
    <definedName name="HTML43_2" hidden="1">1</definedName>
    <definedName name="HTML43_3" hidden="1">"部署番号表"</definedName>
    <definedName name="HTML43_4" hidden="1">"部署番号表『小平』"</definedName>
    <definedName name="HTML43_5" hidden="1">""</definedName>
    <definedName name="HTML43_6" hidden="1">-4146</definedName>
    <definedName name="HTML43_7" hidden="1">-4146</definedName>
    <definedName name="HTML43_8" hidden="1">"2000/04/19"</definedName>
    <definedName name="HTML43_9" hidden="1">"株式会社ブリヂストン"</definedName>
    <definedName name="HTML44_1" hidden="1">"[BU000416.xls]部署一覧!$A$871:$G$970"</definedName>
    <definedName name="HTML44_10" hidden="1">""</definedName>
    <definedName name="HTML44_11" hidden="1">1</definedName>
    <definedName name="HTML44_12" hidden="1">"E:\0416_5.htm"</definedName>
    <definedName name="HTML44_2" hidden="1">1</definedName>
    <definedName name="HTML44_3" hidden="1">"部署番号表"</definedName>
    <definedName name="HTML44_4" hidden="1">"部署番号表『工場』"</definedName>
    <definedName name="HTML44_5" hidden="1">""</definedName>
    <definedName name="HTML44_6" hidden="1">-4146</definedName>
    <definedName name="HTML44_7" hidden="1">-4146</definedName>
    <definedName name="HTML44_8" hidden="1">"2000/04/19"</definedName>
    <definedName name="HTML44_9" hidden="1">"株式会社ブリヂストン"</definedName>
    <definedName name="HTML45_1" hidden="1">"[BU000416.xls]部署一覧!$A$979:$G$1097"</definedName>
    <definedName name="HTML45_10" hidden="1">""</definedName>
    <definedName name="HTML45_11" hidden="1">1</definedName>
    <definedName name="HTML45_12" hidden="1">"E:\0416_6.htm"</definedName>
    <definedName name="HTML45_2" hidden="1">1</definedName>
    <definedName name="HTML45_3" hidden="1">"部署番号表"</definedName>
    <definedName name="HTML45_4" hidden="1">"部署番号表『工場』"</definedName>
    <definedName name="HTML45_5" hidden="1">""</definedName>
    <definedName name="HTML45_6" hidden="1">-4146</definedName>
    <definedName name="HTML45_7" hidden="1">-4146</definedName>
    <definedName name="HTML45_8" hidden="1">"2000/04/19"</definedName>
    <definedName name="HTML45_9" hidden="1">"株式会社ブリヂストン"</definedName>
    <definedName name="HTML46_1" hidden="1">"[BU000416.xls]部署一覧!$A$1108:$G$1160"</definedName>
    <definedName name="HTML46_10" hidden="1">""</definedName>
    <definedName name="HTML46_11" hidden="1">1</definedName>
    <definedName name="HTML46_12" hidden="1">"E:\0416_7.htm"</definedName>
    <definedName name="HTML46_2" hidden="1">1</definedName>
    <definedName name="HTML46_3" hidden="1">"部署番号表"</definedName>
    <definedName name="HTML46_4" hidden="1">"部署番号表『工場』"</definedName>
    <definedName name="HTML46_5" hidden="1">""</definedName>
    <definedName name="HTML46_6" hidden="1">-4146</definedName>
    <definedName name="HTML46_7" hidden="1">-4146</definedName>
    <definedName name="HTML46_8" hidden="1">"2000/04/19"</definedName>
    <definedName name="HTML46_9" hidden="1">"株式会社ブリヂストン"</definedName>
    <definedName name="HTML47_1" hidden="1">"[BU000416.xls]部署一覧!$A$1172:$G$1364"</definedName>
    <definedName name="HTML47_10" hidden="1">""</definedName>
    <definedName name="HTML47_11" hidden="1">1</definedName>
    <definedName name="HTML47_12" hidden="1">"E:\0416_8.htm"</definedName>
    <definedName name="HTML47_2" hidden="1">1</definedName>
    <definedName name="HTML47_3" hidden="1">"部署番号表"</definedName>
    <definedName name="HTML47_4" hidden="1">"部署番号表『化工品』"</definedName>
    <definedName name="HTML47_5" hidden="1">""</definedName>
    <definedName name="HTML47_6" hidden="1">-4146</definedName>
    <definedName name="HTML47_7" hidden="1">-4146</definedName>
    <definedName name="HTML47_8" hidden="1">"2000/04/19"</definedName>
    <definedName name="HTML47_9" hidden="1">"株式会社ブリヂストン"</definedName>
    <definedName name="HTML48_1" hidden="1">"[BU000416.xls]部署一覧!$A$1368:$G$1452"</definedName>
    <definedName name="HTML48_10" hidden="1">""</definedName>
    <definedName name="HTML48_11" hidden="1">1</definedName>
    <definedName name="HTML48_12" hidden="1">"E:\0416_9.htm"</definedName>
    <definedName name="HTML48_2" hidden="1">1</definedName>
    <definedName name="HTML48_3" hidden="1">"部署番号表"</definedName>
    <definedName name="HTML48_4" hidden="1">"部署番号表『化工品』"</definedName>
    <definedName name="HTML48_5" hidden="1">""</definedName>
    <definedName name="HTML48_6" hidden="1">-4146</definedName>
    <definedName name="HTML48_7" hidden="1">-4146</definedName>
    <definedName name="HTML48_8" hidden="1">"2000/04/19"</definedName>
    <definedName name="HTML48_9" hidden="1">"株式会社ブリヂストン"</definedName>
    <definedName name="HTML49_1" hidden="1">"[BU000501.xls]部署一覧!$A$6:$G$208"</definedName>
    <definedName name="HTML49_10" hidden="1">""</definedName>
    <definedName name="HTML49_11" hidden="1">1</definedName>
    <definedName name="HTML49_12" hidden="1">"E:\0501_1.htm"</definedName>
    <definedName name="HTML49_2" hidden="1">1</definedName>
    <definedName name="HTML49_3" hidden="1">"部署番号表"</definedName>
    <definedName name="HTML49_4" hidden="1">"部署番号表『本社』"</definedName>
    <definedName name="HTML49_5" hidden="1">""</definedName>
    <definedName name="HTML49_6" hidden="1">-4146</definedName>
    <definedName name="HTML49_7" hidden="1">-4146</definedName>
    <definedName name="HTML49_8" hidden="1">"2000/05/01"</definedName>
    <definedName name="HTML49_9" hidden="1">"株式会社ブリヂストン"</definedName>
    <definedName name="HTML5_1" hidden="1">"[BU000201.xls]部署一覧!$A$393:$G$664"</definedName>
    <definedName name="HTML5_10" hidden="1">""</definedName>
    <definedName name="HTML5_11" hidden="1">1</definedName>
    <definedName name="HTML5_12" hidden="1">"E:\0201_3.htm"</definedName>
    <definedName name="HTML5_2" hidden="1">1</definedName>
    <definedName name="HTML5_3" hidden="1">"部署番号表"</definedName>
    <definedName name="HTML5_4" hidden="1">"部署番号表『小平』"</definedName>
    <definedName name="HTML5_5" hidden="1">""</definedName>
    <definedName name="HTML5_6" hidden="1">-4146</definedName>
    <definedName name="HTML5_7" hidden="1">-4146</definedName>
    <definedName name="HTML5_8" hidden="1">"2000/02/03"</definedName>
    <definedName name="HTML5_9" hidden="1">"株式会社ブリヂストン"</definedName>
    <definedName name="HTML50_1" hidden="1">"[BU000501.xls]部署一覧!$A$212:$G$383"</definedName>
    <definedName name="HTML50_10" hidden="1">""</definedName>
    <definedName name="HTML50_11" hidden="1">1</definedName>
    <definedName name="HTML50_12" hidden="1">"E:\0501_2.htm"</definedName>
    <definedName name="HTML50_2" hidden="1">1</definedName>
    <definedName name="HTML50_3" hidden="1">"部署番号表"</definedName>
    <definedName name="HTML50_4" hidden="1">"部署番号表『本社』"</definedName>
    <definedName name="HTML50_5" hidden="1">""</definedName>
    <definedName name="HTML50_6" hidden="1">-4146</definedName>
    <definedName name="HTML50_7" hidden="1">-4146</definedName>
    <definedName name="HTML50_8" hidden="1">"2000/05/01"</definedName>
    <definedName name="HTML50_9" hidden="1">"株式会社ブリヂストン"</definedName>
    <definedName name="HTML51_1" hidden="1">"[BU000501.xls]部署一覧!$A$395:$G$664"</definedName>
    <definedName name="HTML51_10" hidden="1">""</definedName>
    <definedName name="HTML51_11" hidden="1">1</definedName>
    <definedName name="HTML51_12" hidden="1">"E:\0501_3.htm"</definedName>
    <definedName name="HTML51_2" hidden="1">1</definedName>
    <definedName name="HTML51_3" hidden="1">"部署番号表"</definedName>
    <definedName name="HTML51_4" hidden="1">"部署番号表『小平』"</definedName>
    <definedName name="HTML51_5" hidden="1">""</definedName>
    <definedName name="HTML51_6" hidden="1">-4146</definedName>
    <definedName name="HTML51_7" hidden="1">-4146</definedName>
    <definedName name="HTML51_8" hidden="1">"2000/05/01"</definedName>
    <definedName name="HTML51_9" hidden="1">"株式会社ブリヂストン"</definedName>
    <definedName name="HTML52_1" hidden="1">"[BU000501.xls]部署一覧!$A$668:$G$867"</definedName>
    <definedName name="HTML52_10" hidden="1">""</definedName>
    <definedName name="HTML52_11" hidden="1">1</definedName>
    <definedName name="HTML52_12" hidden="1">"E:\0501_4.htm"</definedName>
    <definedName name="HTML52_2" hidden="1">1</definedName>
    <definedName name="HTML52_3" hidden="1">"部署番号表"</definedName>
    <definedName name="HTML52_4" hidden="1">"部署番号表『小平』"</definedName>
    <definedName name="HTML52_5" hidden="1">""</definedName>
    <definedName name="HTML52_6" hidden="1">-4146</definedName>
    <definedName name="HTML52_7" hidden="1">-4146</definedName>
    <definedName name="HTML52_8" hidden="1">"2000/05/01"</definedName>
    <definedName name="HTML52_9" hidden="1">"株式会社ブリヂストン"</definedName>
    <definedName name="HTML53_1" hidden="1">"[BU000501.xls]部署一覧!$A$870:$G$970"</definedName>
    <definedName name="HTML53_10" hidden="1">""</definedName>
    <definedName name="HTML53_11" hidden="1">1</definedName>
    <definedName name="HTML53_12" hidden="1">"E:\0501_5.htm"</definedName>
    <definedName name="HTML53_2" hidden="1">1</definedName>
    <definedName name="HTML53_3" hidden="1">"部署番号表"</definedName>
    <definedName name="HTML53_4" hidden="1">"部署番号表『工場』"</definedName>
    <definedName name="HTML53_5" hidden="1">""</definedName>
    <definedName name="HTML53_6" hidden="1">-4146</definedName>
    <definedName name="HTML53_7" hidden="1">-4146</definedName>
    <definedName name="HTML53_8" hidden="1">"2000/05/01"</definedName>
    <definedName name="HTML53_9" hidden="1">"株式会社ブリヂストン"</definedName>
    <definedName name="HTML54_1" hidden="1">"[BU000501.xls]部署一覧!$A$979:$G$1098"</definedName>
    <definedName name="HTML54_10" hidden="1">""</definedName>
    <definedName name="HTML54_11" hidden="1">1</definedName>
    <definedName name="HTML54_12" hidden="1">"E:\0501_6.htm"</definedName>
    <definedName name="HTML54_2" hidden="1">1</definedName>
    <definedName name="HTML54_3" hidden="1">"部署番号表"</definedName>
    <definedName name="HTML54_4" hidden="1">"部署番号表『工場』"</definedName>
    <definedName name="HTML54_5" hidden="1">""</definedName>
    <definedName name="HTML54_6" hidden="1">-4146</definedName>
    <definedName name="HTML54_7" hidden="1">-4146</definedName>
    <definedName name="HTML54_8" hidden="1">"2000/05/01"</definedName>
    <definedName name="HTML54_9" hidden="1">"株式会社ブリヂストン"</definedName>
    <definedName name="HTML55_1" hidden="1">"[BU000501.xls]部署一覧!$A$1108:$G$1160"</definedName>
    <definedName name="HTML55_10" hidden="1">""</definedName>
    <definedName name="HTML55_11" hidden="1">1</definedName>
    <definedName name="HTML55_12" hidden="1">"E:\0501_7.htm"</definedName>
    <definedName name="HTML55_2" hidden="1">1</definedName>
    <definedName name="HTML55_3" hidden="1">"部署番号表"</definedName>
    <definedName name="HTML55_4" hidden="1">"部署番号表『工場』"</definedName>
    <definedName name="HTML55_5" hidden="1">""</definedName>
    <definedName name="HTML55_6" hidden="1">-4146</definedName>
    <definedName name="HTML55_7" hidden="1">-4146</definedName>
    <definedName name="HTML55_8" hidden="1">"2000/05/01"</definedName>
    <definedName name="HTML55_9" hidden="1">"株式会社ブリヂストン"</definedName>
    <definedName name="HTML56_1" hidden="1">"[BU000501.xls]部署一覧!$A$1172:$G$1364"</definedName>
    <definedName name="HTML56_10" hidden="1">""</definedName>
    <definedName name="HTML56_11" hidden="1">1</definedName>
    <definedName name="HTML56_12" hidden="1">"E:\0501_8.htm"</definedName>
    <definedName name="HTML56_2" hidden="1">1</definedName>
    <definedName name="HTML56_3" hidden="1">"部署番号表"</definedName>
    <definedName name="HTML56_4" hidden="1">"部署番号表『化工品』"</definedName>
    <definedName name="HTML56_5" hidden="1">""</definedName>
    <definedName name="HTML56_6" hidden="1">-4146</definedName>
    <definedName name="HTML56_7" hidden="1">-4146</definedName>
    <definedName name="HTML56_8" hidden="1">"2000/05/01"</definedName>
    <definedName name="HTML56_9" hidden="1">"株式会社ブリヂストン"</definedName>
    <definedName name="HTML57_1" hidden="1">"[BU000501.xls]部署一覧!$A$1368:$G$1452"</definedName>
    <definedName name="HTML57_10" hidden="1">""</definedName>
    <definedName name="HTML57_11" hidden="1">1</definedName>
    <definedName name="HTML57_12" hidden="1">"E:\0501_9.htm"</definedName>
    <definedName name="HTML57_2" hidden="1">1</definedName>
    <definedName name="HTML57_3" hidden="1">"部署番号表"</definedName>
    <definedName name="HTML57_4" hidden="1">"部署番号表『化工品』"</definedName>
    <definedName name="HTML57_5" hidden="1">""</definedName>
    <definedName name="HTML57_6" hidden="1">-4146</definedName>
    <definedName name="HTML57_7" hidden="1">-4146</definedName>
    <definedName name="HTML57_8" hidden="1">"2000/05/01"</definedName>
    <definedName name="HTML57_9" hidden="1">"株式会社ブリヂストン"</definedName>
    <definedName name="HTML58_1" hidden="1">"[BU000516.xls]部署一覧!$A$6:$G$208"</definedName>
    <definedName name="HTML58_10" hidden="1">""</definedName>
    <definedName name="HTML58_11" hidden="1">1</definedName>
    <definedName name="HTML58_12" hidden="1">"E:\0516_1.htm"</definedName>
    <definedName name="HTML58_2" hidden="1">1</definedName>
    <definedName name="HTML58_3" hidden="1">"部署番号表"</definedName>
    <definedName name="HTML58_4" hidden="1">"部署番号表『本社』"</definedName>
    <definedName name="HTML58_5" hidden="1">""</definedName>
    <definedName name="HTML58_6" hidden="1">-4146</definedName>
    <definedName name="HTML58_7" hidden="1">-4146</definedName>
    <definedName name="HTML58_8" hidden="1">"2000/05/19"</definedName>
    <definedName name="HTML58_9" hidden="1">"株式会社ブリヂストン"</definedName>
    <definedName name="HTML59_1" hidden="1">"[BU000516.xls]部署一覧!$A$210:$G$383"</definedName>
    <definedName name="HTML59_10" hidden="1">""</definedName>
    <definedName name="HTML59_11" hidden="1">1</definedName>
    <definedName name="HTML59_12" hidden="1">"E:\0516_2.htm"</definedName>
    <definedName name="HTML59_2" hidden="1">1</definedName>
    <definedName name="HTML59_3" hidden="1">"部署番号表"</definedName>
    <definedName name="HTML59_4" hidden="1">"部署番号表『本社』"</definedName>
    <definedName name="HTML59_5" hidden="1">""</definedName>
    <definedName name="HTML59_6" hidden="1">-4146</definedName>
    <definedName name="HTML59_7" hidden="1">-4146</definedName>
    <definedName name="HTML59_8" hidden="1">"2000/05/19"</definedName>
    <definedName name="HTML59_9" hidden="1">"株式会社ブリヂストン"</definedName>
    <definedName name="HTML6_1" hidden="1">"[BU000201.xls]部署一覧!$A$667:$G$871"</definedName>
    <definedName name="HTML6_10" hidden="1">""</definedName>
    <definedName name="HTML6_11" hidden="1">1</definedName>
    <definedName name="HTML6_12" hidden="1">"E:\0201_4.htm"</definedName>
    <definedName name="HTML6_2" hidden="1">1</definedName>
    <definedName name="HTML6_3" hidden="1">"部署番号表"</definedName>
    <definedName name="HTML6_4" hidden="1">"部署番号表『小平』"</definedName>
    <definedName name="HTML6_5" hidden="1">""</definedName>
    <definedName name="HTML6_6" hidden="1">-4146</definedName>
    <definedName name="HTML6_7" hidden="1">-4146</definedName>
    <definedName name="HTML6_8" hidden="1">"2000/02/03"</definedName>
    <definedName name="HTML6_9" hidden="1">"株式会社ブリヂストン"</definedName>
    <definedName name="HTML60_1" hidden="1">"[BU000516.xls]部署一覧!$A$393:$G$664"</definedName>
    <definedName name="HTML60_10" hidden="1">""</definedName>
    <definedName name="HTML60_11" hidden="1">1</definedName>
    <definedName name="HTML60_12" hidden="1">"E:\0516_3.htm"</definedName>
    <definedName name="HTML60_2" hidden="1">1</definedName>
    <definedName name="HTML60_3" hidden="1">"部署番号表"</definedName>
    <definedName name="HTML60_4" hidden="1">"部署番号表『小平』"</definedName>
    <definedName name="HTML60_5" hidden="1">""</definedName>
    <definedName name="HTML60_6" hidden="1">-4146</definedName>
    <definedName name="HTML60_7" hidden="1">-4146</definedName>
    <definedName name="HTML60_8" hidden="1">"2000/05/19"</definedName>
    <definedName name="HTML60_9" hidden="1">"株式会社ブリヂストン"</definedName>
    <definedName name="HTML61_1" hidden="1">"[BU000516.xls]部署一覧!$A$668:$G$867"</definedName>
    <definedName name="HTML61_10" hidden="1">""</definedName>
    <definedName name="HTML61_11" hidden="1">1</definedName>
    <definedName name="HTML61_12" hidden="1">"E:\0516_4.htm"</definedName>
    <definedName name="HTML61_2" hidden="1">1</definedName>
    <definedName name="HTML61_3" hidden="1">"部署番号表"</definedName>
    <definedName name="HTML61_4" hidden="1">"部署番号表『小平』"</definedName>
    <definedName name="HTML61_5" hidden="1">""</definedName>
    <definedName name="HTML61_6" hidden="1">-4146</definedName>
    <definedName name="HTML61_7" hidden="1">-4146</definedName>
    <definedName name="HTML61_8" hidden="1">"2000/05/19"</definedName>
    <definedName name="HTML61_9" hidden="1">"株式会社ブリヂストン"</definedName>
    <definedName name="HTML62_1" hidden="1">"[BU000516.xls]部署一覧!$A$870:$G$970"</definedName>
    <definedName name="HTML62_10" hidden="1">""</definedName>
    <definedName name="HTML62_11" hidden="1">1</definedName>
    <definedName name="HTML62_12" hidden="1">"E:\0516_5.htm"</definedName>
    <definedName name="HTML62_2" hidden="1">1</definedName>
    <definedName name="HTML62_3" hidden="1">"部署番号表"</definedName>
    <definedName name="HTML62_4" hidden="1">"部署番号表『工場』"</definedName>
    <definedName name="HTML62_5" hidden="1">""</definedName>
    <definedName name="HTML62_6" hidden="1">-4146</definedName>
    <definedName name="HTML62_7" hidden="1">-4146</definedName>
    <definedName name="HTML62_8" hidden="1">"2000/05/19"</definedName>
    <definedName name="HTML62_9" hidden="1">"株式会社ブリヂストン"</definedName>
    <definedName name="HTML63_1" hidden="1">"[BU000516.xls]部署一覧!$A$979:$G$1098"</definedName>
    <definedName name="HTML63_10" hidden="1">""</definedName>
    <definedName name="HTML63_11" hidden="1">1</definedName>
    <definedName name="HTML63_12" hidden="1">"E:\0516_6.htm"</definedName>
    <definedName name="HTML63_2" hidden="1">1</definedName>
    <definedName name="HTML63_3" hidden="1">"部署番号表"</definedName>
    <definedName name="HTML63_4" hidden="1">"部署番号表『工場』"</definedName>
    <definedName name="HTML63_5" hidden="1">""</definedName>
    <definedName name="HTML63_6" hidden="1">-4146</definedName>
    <definedName name="HTML63_7" hidden="1">-4146</definedName>
    <definedName name="HTML63_8" hidden="1">"2000/05/19"</definedName>
    <definedName name="HTML63_9" hidden="1">"株式会社ブリヂストン"</definedName>
    <definedName name="HTML64_1" hidden="1">"[BU000516.xls]部署一覧!$A$1108:$G$1160"</definedName>
    <definedName name="HTML64_10" hidden="1">""</definedName>
    <definedName name="HTML64_11" hidden="1">1</definedName>
    <definedName name="HTML64_12" hidden="1">"E:\0516_7.htm"</definedName>
    <definedName name="HTML64_2" hidden="1">1</definedName>
    <definedName name="HTML64_3" hidden="1">"部署番号表"</definedName>
    <definedName name="HTML64_4" hidden="1">"部署番号表『工場』"</definedName>
    <definedName name="HTML64_5" hidden="1">""</definedName>
    <definedName name="HTML64_6" hidden="1">-4146</definedName>
    <definedName name="HTML64_7" hidden="1">-4146</definedName>
    <definedName name="HTML64_8" hidden="1">"2000/05/19"</definedName>
    <definedName name="HTML64_9" hidden="1">"株式会社ブリヂストン"</definedName>
    <definedName name="HTML65_1" hidden="1">"[BU000516.xls]部署一覧!$A$1172:$G$1364"</definedName>
    <definedName name="HTML65_10" hidden="1">""</definedName>
    <definedName name="HTML65_11" hidden="1">1</definedName>
    <definedName name="HTML65_12" hidden="1">"E:\0516_8.htm"</definedName>
    <definedName name="HTML65_2" hidden="1">1</definedName>
    <definedName name="HTML65_3" hidden="1">"部署番号表"</definedName>
    <definedName name="HTML65_4" hidden="1">"部署番号表『化工品』"</definedName>
    <definedName name="HTML65_5" hidden="1">""</definedName>
    <definedName name="HTML65_6" hidden="1">-4146</definedName>
    <definedName name="HTML65_7" hidden="1">-4146</definedName>
    <definedName name="HTML65_8" hidden="1">"2000/05/19"</definedName>
    <definedName name="HTML65_9" hidden="1">"株式会社ブリヂストン"</definedName>
    <definedName name="HTML66_1" hidden="1">"[BU000516.xls]部署一覧!$A$1368:$G$1452"</definedName>
    <definedName name="HTML66_10" hidden="1">""</definedName>
    <definedName name="HTML66_11" hidden="1">1</definedName>
    <definedName name="HTML66_12" hidden="1">"E:\0516_9.htm"</definedName>
    <definedName name="HTML66_2" hidden="1">1</definedName>
    <definedName name="HTML66_3" hidden="1">"部署番号表"</definedName>
    <definedName name="HTML66_4" hidden="1">"部署番号表『化工品』"</definedName>
    <definedName name="HTML66_5" hidden="1">""</definedName>
    <definedName name="HTML66_6" hidden="1">-4146</definedName>
    <definedName name="HTML66_7" hidden="1">-4146</definedName>
    <definedName name="HTML66_8" hidden="1">"2000/05/19"</definedName>
    <definedName name="HTML66_9" hidden="1">"株式会社ブリヂストン"</definedName>
    <definedName name="HTML67_1" hidden="1">"[BU000616.xls]部署一覧!$A$6:$G$208"</definedName>
    <definedName name="HTML67_10" hidden="1">""</definedName>
    <definedName name="HTML67_11" hidden="1">1</definedName>
    <definedName name="HTML67_12" hidden="1">"E:\0616_1.htm"</definedName>
    <definedName name="HTML67_2" hidden="1">1</definedName>
    <definedName name="HTML67_3" hidden="1">"部署番号表"</definedName>
    <definedName name="HTML67_4" hidden="1">"部署番号表『本社』"</definedName>
    <definedName name="HTML67_5" hidden="1">""</definedName>
    <definedName name="HTML67_6" hidden="1">-4146</definedName>
    <definedName name="HTML67_7" hidden="1">-4146</definedName>
    <definedName name="HTML67_8" hidden="1">"2000/06/20"</definedName>
    <definedName name="HTML67_9" hidden="1">"株式会社ブリヂストン"</definedName>
    <definedName name="HTML68_1" hidden="1">"[BU000616.xls]部署一覧!$A$210:$G$383"</definedName>
    <definedName name="HTML68_10" hidden="1">""</definedName>
    <definedName name="HTML68_11" hidden="1">1</definedName>
    <definedName name="HTML68_12" hidden="1">"E:\0616_2.htm"</definedName>
    <definedName name="HTML68_2" hidden="1">1</definedName>
    <definedName name="HTML68_3" hidden="1">"部署番号表"</definedName>
    <definedName name="HTML68_4" hidden="1">"部署番号表『本社』"</definedName>
    <definedName name="HTML68_5" hidden="1">""</definedName>
    <definedName name="HTML68_6" hidden="1">-4146</definedName>
    <definedName name="HTML68_7" hidden="1">-4146</definedName>
    <definedName name="HTML68_8" hidden="1">"2000/06/20"</definedName>
    <definedName name="HTML68_9" hidden="1">"株式会社ブリヂストン"</definedName>
    <definedName name="HTML69_1" hidden="1">"[BU000616.xls]部署一覧!$A$393:$G$664"</definedName>
    <definedName name="HTML69_10" hidden="1">""</definedName>
    <definedName name="HTML69_11" hidden="1">1</definedName>
    <definedName name="HTML69_12" hidden="1">"E:\0616_3.htm"</definedName>
    <definedName name="HTML69_2" hidden="1">1</definedName>
    <definedName name="HTML69_3" hidden="1">"部署番号表"</definedName>
    <definedName name="HTML69_4" hidden="1">"部署番号表『小平』"</definedName>
    <definedName name="HTML69_5" hidden="1">""</definedName>
    <definedName name="HTML69_6" hidden="1">-4146</definedName>
    <definedName name="HTML69_7" hidden="1">-4146</definedName>
    <definedName name="HTML69_8" hidden="1">"2000/06/20"</definedName>
    <definedName name="HTML69_9" hidden="1">"株式会社ブリヂストン"</definedName>
    <definedName name="HTML7_1" hidden="1">"[BU000201.xls]部署一覧!$A$874:$G$973"</definedName>
    <definedName name="HTML7_10" hidden="1">""</definedName>
    <definedName name="HTML7_11" hidden="1">1</definedName>
    <definedName name="HTML7_12" hidden="1">"E:\0201_5.htm"</definedName>
    <definedName name="HTML7_2" hidden="1">1</definedName>
    <definedName name="HTML7_3" hidden="1">"部署番号表"</definedName>
    <definedName name="HTML7_4" hidden="1">"部署番号表『工場』"</definedName>
    <definedName name="HTML7_5" hidden="1">""</definedName>
    <definedName name="HTML7_6" hidden="1">-4146</definedName>
    <definedName name="HTML7_7" hidden="1">-4146</definedName>
    <definedName name="HTML7_8" hidden="1">"2000/02/03"</definedName>
    <definedName name="HTML7_9" hidden="1">"株式会社ブリヂストン"</definedName>
    <definedName name="HTML70_1" hidden="1">"[BU000616.xls]部署一覧!$A$668:$G$867"</definedName>
    <definedName name="HTML70_10" hidden="1">""</definedName>
    <definedName name="HTML70_11" hidden="1">1</definedName>
    <definedName name="HTML70_12" hidden="1">"E:\0616_4.htm"</definedName>
    <definedName name="HTML70_2" hidden="1">1</definedName>
    <definedName name="HTML70_3" hidden="1">"部署番号表"</definedName>
    <definedName name="HTML70_4" hidden="1">"部署番号表『小平』"</definedName>
    <definedName name="HTML70_5" hidden="1">""</definedName>
    <definedName name="HTML70_6" hidden="1">-4146</definedName>
    <definedName name="HTML70_7" hidden="1">-4146</definedName>
    <definedName name="HTML70_8" hidden="1">"2000/06/20"</definedName>
    <definedName name="HTML70_9" hidden="1">"株式会社ブリヂストン"</definedName>
    <definedName name="HTML71_1" hidden="1">"[BU000616.xls]部署一覧!$A$870:$G$970"</definedName>
    <definedName name="HTML71_10" hidden="1">""</definedName>
    <definedName name="HTML71_11" hidden="1">1</definedName>
    <definedName name="HTML71_12" hidden="1">"E:\0616_5.htm"</definedName>
    <definedName name="HTML71_2" hidden="1">1</definedName>
    <definedName name="HTML71_3" hidden="1">"部署番号表"</definedName>
    <definedName name="HTML71_4" hidden="1">"部署番号表『工場』"</definedName>
    <definedName name="HTML71_5" hidden="1">""</definedName>
    <definedName name="HTML71_6" hidden="1">-4146</definedName>
    <definedName name="HTML71_7" hidden="1">-4146</definedName>
    <definedName name="HTML71_8" hidden="1">"2000/06/20"</definedName>
    <definedName name="HTML71_9" hidden="1">"株式会社ブリヂストン"</definedName>
    <definedName name="HTML72_1" hidden="1">"[BU000616.xls]部署一覧!$A$979:$G$1098"</definedName>
    <definedName name="HTML72_10" hidden="1">""</definedName>
    <definedName name="HTML72_11" hidden="1">1</definedName>
    <definedName name="HTML72_12" hidden="1">"E:\0616_6.htm"</definedName>
    <definedName name="HTML72_2" hidden="1">1</definedName>
    <definedName name="HTML72_3" hidden="1">"部署番号表"</definedName>
    <definedName name="HTML72_4" hidden="1">"部署番号表『工場』"</definedName>
    <definedName name="HTML72_5" hidden="1">""</definedName>
    <definedName name="HTML72_6" hidden="1">-4146</definedName>
    <definedName name="HTML72_7" hidden="1">-4146</definedName>
    <definedName name="HTML72_8" hidden="1">"2000/06/20"</definedName>
    <definedName name="HTML72_9" hidden="1">"株式会社ブリヂストン"</definedName>
    <definedName name="HTML73_1" hidden="1">"[BU000616.xls]部署一覧!$A$1108:$G$1160"</definedName>
    <definedName name="HTML73_10" hidden="1">""</definedName>
    <definedName name="HTML73_11" hidden="1">1</definedName>
    <definedName name="HTML73_12" hidden="1">"E:\0616_7.htm"</definedName>
    <definedName name="HTML73_2" hidden="1">1</definedName>
    <definedName name="HTML73_3" hidden="1">"部署番号表"</definedName>
    <definedName name="HTML73_4" hidden="1">"部署番号表『工場』"</definedName>
    <definedName name="HTML73_5" hidden="1">""</definedName>
    <definedName name="HTML73_6" hidden="1">-4146</definedName>
    <definedName name="HTML73_7" hidden="1">-4146</definedName>
    <definedName name="HTML73_8" hidden="1">"2000/06/20"</definedName>
    <definedName name="HTML73_9" hidden="1">"株式会社ブリヂストン"</definedName>
    <definedName name="HTML74_1" hidden="1">"[BU000616.xls]部署一覧!$A$1172:$G$1363"</definedName>
    <definedName name="HTML74_10" hidden="1">""</definedName>
    <definedName name="HTML74_11" hidden="1">1</definedName>
    <definedName name="HTML74_12" hidden="1">"E:\0616_8.htm"</definedName>
    <definedName name="HTML74_2" hidden="1">1</definedName>
    <definedName name="HTML74_3" hidden="1">"部署番号表"</definedName>
    <definedName name="HTML74_4" hidden="1">"部署番号表『化工品』"</definedName>
    <definedName name="HTML74_5" hidden="1">""</definedName>
    <definedName name="HTML74_6" hidden="1">-4146</definedName>
    <definedName name="HTML74_7" hidden="1">-4146</definedName>
    <definedName name="HTML74_8" hidden="1">"2000/06/20"</definedName>
    <definedName name="HTML74_9" hidden="1">"株式会社ブリヂストン"</definedName>
    <definedName name="HTML75_1" hidden="1">"[BU000616.xls]部署一覧!$A$1368:$G$1452"</definedName>
    <definedName name="HTML75_10" hidden="1">""</definedName>
    <definedName name="HTML75_11" hidden="1">1</definedName>
    <definedName name="HTML75_12" hidden="1">"E:\0616_9.htm"</definedName>
    <definedName name="HTML75_2" hidden="1">1</definedName>
    <definedName name="HTML75_3" hidden="1">"部署番号表"</definedName>
    <definedName name="HTML75_4" hidden="1">"部署番号表『化工品』"</definedName>
    <definedName name="HTML75_5" hidden="1">""</definedName>
    <definedName name="HTML75_6" hidden="1">-4146</definedName>
    <definedName name="HTML75_7" hidden="1">-4146</definedName>
    <definedName name="HTML75_8" hidden="1">"2000/06/20"</definedName>
    <definedName name="HTML75_9" hidden="1">"株式会社ブリヂストン"</definedName>
    <definedName name="HTML76_1" hidden="1">"[BU000816.xls]部署一覧!$A$6:$G$207"</definedName>
    <definedName name="HTML76_10" hidden="1">""</definedName>
    <definedName name="HTML76_11" hidden="1">1</definedName>
    <definedName name="HTML76_12" hidden="1">"E:\0816_1.htm"</definedName>
    <definedName name="HTML76_2" hidden="1">1</definedName>
    <definedName name="HTML76_3" hidden="1">"部署番号表"</definedName>
    <definedName name="HTML76_4" hidden="1">"部署番号表『本社』"</definedName>
    <definedName name="HTML76_5" hidden="1">""</definedName>
    <definedName name="HTML76_6" hidden="1">-4146</definedName>
    <definedName name="HTML76_7" hidden="1">-4146</definedName>
    <definedName name="HTML76_8" hidden="1">"2000/08/22"</definedName>
    <definedName name="HTML76_9" hidden="1">"株式会社ブリヂストン"</definedName>
    <definedName name="HTML77_1" hidden="1">"[BU000816.xls]部署一覧!$A$209:$G$403"</definedName>
    <definedName name="HTML77_10" hidden="1">""</definedName>
    <definedName name="HTML77_11" hidden="1">1</definedName>
    <definedName name="HTML77_12" hidden="1">"E:\0816_2.htm"</definedName>
    <definedName name="HTML77_2" hidden="1">1</definedName>
    <definedName name="HTML77_3" hidden="1">"部署番号表"</definedName>
    <definedName name="HTML77_4" hidden="1">"部署番号表『本社』"</definedName>
    <definedName name="HTML77_5" hidden="1">""</definedName>
    <definedName name="HTML77_6" hidden="1">-4146</definedName>
    <definedName name="HTML77_7" hidden="1">-4146</definedName>
    <definedName name="HTML77_8" hidden="1">"2000/08/22"</definedName>
    <definedName name="HTML77_9" hidden="1">"株式会社ブリヂストン"</definedName>
    <definedName name="HTML78_1" hidden="1">"[BU000816.xls]部署一覧!$A$406:$G$664"</definedName>
    <definedName name="HTML78_10" hidden="1">""</definedName>
    <definedName name="HTML78_11" hidden="1">1</definedName>
    <definedName name="HTML78_12" hidden="1">"E:\0816_3.htm"</definedName>
    <definedName name="HTML78_2" hidden="1">1</definedName>
    <definedName name="HTML78_3" hidden="1">"部署番号表"</definedName>
    <definedName name="HTML78_4" hidden="1">"部署番号表『小平』"</definedName>
    <definedName name="HTML78_5" hidden="1">""</definedName>
    <definedName name="HTML78_6" hidden="1">-4146</definedName>
    <definedName name="HTML78_7" hidden="1">-4146</definedName>
    <definedName name="HTML78_8" hidden="1">"2000/08/22"</definedName>
    <definedName name="HTML78_9" hidden="1">"株式会社ブリヂストン"</definedName>
    <definedName name="HTML79_1" hidden="1">"[BU000816.xls]部署一覧!$A$668:$G$867"</definedName>
    <definedName name="HTML79_10" hidden="1">""</definedName>
    <definedName name="HTML79_11" hidden="1">1</definedName>
    <definedName name="HTML79_12" hidden="1">"E:\0816_4.htm"</definedName>
    <definedName name="HTML79_2" hidden="1">1</definedName>
    <definedName name="HTML79_3" hidden="1">"部署番号表"</definedName>
    <definedName name="HTML79_4" hidden="1">"部署番号表『小平』"</definedName>
    <definedName name="HTML79_5" hidden="1">""</definedName>
    <definedName name="HTML79_6" hidden="1">-4146</definedName>
    <definedName name="HTML79_7" hidden="1">-4146</definedName>
    <definedName name="HTML79_8" hidden="1">"2000/08/22"</definedName>
    <definedName name="HTML79_9" hidden="1">"株式会社ブリヂストン"</definedName>
    <definedName name="HTML8_1" hidden="1">"[BU000201.xls]部署一覧!$A$979:$G$1101"</definedName>
    <definedName name="HTML8_10" hidden="1">""</definedName>
    <definedName name="HTML8_11" hidden="1">1</definedName>
    <definedName name="HTML8_12" hidden="1">"E:\0201_6.htm"</definedName>
    <definedName name="HTML8_2" hidden="1">1</definedName>
    <definedName name="HTML8_3" hidden="1">"部署番号表"</definedName>
    <definedName name="HTML8_4" hidden="1">"部署番号表『工場』"</definedName>
    <definedName name="HTML8_5" hidden="1">""</definedName>
    <definedName name="HTML8_6" hidden="1">-4146</definedName>
    <definedName name="HTML8_7" hidden="1">-4146</definedName>
    <definedName name="HTML8_8" hidden="1">"2000/02/03"</definedName>
    <definedName name="HTML8_9" hidden="1">"株式会社ブリヂストン"</definedName>
    <definedName name="HTML80_1" hidden="1">"[BU000816.xls]部署一覧!$A$870:$G$969"</definedName>
    <definedName name="HTML80_10" hidden="1">""</definedName>
    <definedName name="HTML80_11" hidden="1">1</definedName>
    <definedName name="HTML80_12" hidden="1">"E:\0816_5.htm"</definedName>
    <definedName name="HTML80_2" hidden="1">1</definedName>
    <definedName name="HTML80_3" hidden="1">"部署番号表"</definedName>
    <definedName name="HTML80_4" hidden="1">"部署番号表『工場』"</definedName>
    <definedName name="HTML80_5" hidden="1">""</definedName>
    <definedName name="HTML80_6" hidden="1">-4146</definedName>
    <definedName name="HTML80_7" hidden="1">-4146</definedName>
    <definedName name="HTML80_8" hidden="1">"2000/08/22"</definedName>
    <definedName name="HTML80_9" hidden="1">"株式会社ブリヂストン"</definedName>
    <definedName name="HTML81_1" hidden="1">"[BU000816.xls]部署一覧!$A$979:$G$1096"</definedName>
    <definedName name="HTML81_10" hidden="1">""</definedName>
    <definedName name="HTML81_11" hidden="1">1</definedName>
    <definedName name="HTML81_12" hidden="1">"E:\0816_6.htm"</definedName>
    <definedName name="HTML81_2" hidden="1">1</definedName>
    <definedName name="HTML81_3" hidden="1">"部署番号表"</definedName>
    <definedName name="HTML81_4" hidden="1">"部署番号表『工場』"</definedName>
    <definedName name="HTML81_5" hidden="1">""</definedName>
    <definedName name="HTML81_6" hidden="1">-4146</definedName>
    <definedName name="HTML81_7" hidden="1">-4146</definedName>
    <definedName name="HTML81_8" hidden="1">"2000/08/22"</definedName>
    <definedName name="HTML81_9" hidden="1">"株式会社ブリヂストン"</definedName>
    <definedName name="HTML82_1" hidden="1">"[BU000816.xls]部署一覧!$A$1108:$G$1160"</definedName>
    <definedName name="HTML82_10" hidden="1">""</definedName>
    <definedName name="HTML82_11" hidden="1">1</definedName>
    <definedName name="HTML82_12" hidden="1">"E:\0816_7.htm"</definedName>
    <definedName name="HTML82_2" hidden="1">1</definedName>
    <definedName name="HTML82_3" hidden="1">"部署番号表"</definedName>
    <definedName name="HTML82_4" hidden="1">"部署番号表『工場』"</definedName>
    <definedName name="HTML82_5" hidden="1">""</definedName>
    <definedName name="HTML82_6" hidden="1">-4146</definedName>
    <definedName name="HTML82_7" hidden="1">-4146</definedName>
    <definedName name="HTML82_8" hidden="1">"2000/08/22"</definedName>
    <definedName name="HTML82_9" hidden="1">"株式会社ブリヂストン"</definedName>
    <definedName name="HTML83_1" hidden="1">"[BU000816.xls]部署一覧!$A$1172:$G$1363"</definedName>
    <definedName name="HTML83_10" hidden="1">""</definedName>
    <definedName name="HTML83_11" hidden="1">1</definedName>
    <definedName name="HTML83_12" hidden="1">"E:\0816_8.htm"</definedName>
    <definedName name="HTML83_2" hidden="1">1</definedName>
    <definedName name="HTML83_3" hidden="1">"部署番号表"</definedName>
    <definedName name="HTML83_4" hidden="1">"部署番号表『化工品』"</definedName>
    <definedName name="HTML83_5" hidden="1">""</definedName>
    <definedName name="HTML83_6" hidden="1">-4146</definedName>
    <definedName name="HTML83_7" hidden="1">-4146</definedName>
    <definedName name="HTML83_8" hidden="1">"2000/08/22"</definedName>
    <definedName name="HTML83_9" hidden="1">"株式会社ブリヂストン"</definedName>
    <definedName name="HTML84_1" hidden="1">"[BU000816.xls]部署一覧!$A$1368:$G$1452"</definedName>
    <definedName name="HTML84_10" hidden="1">""</definedName>
    <definedName name="HTML84_11" hidden="1">1</definedName>
    <definedName name="HTML84_12" hidden="1">"E:\0816_9.htm"</definedName>
    <definedName name="HTML84_2" hidden="1">1</definedName>
    <definedName name="HTML84_3" hidden="1">"部署番号表"</definedName>
    <definedName name="HTML84_4" hidden="1">"部署番号表『化工品』"</definedName>
    <definedName name="HTML84_5" hidden="1">""</definedName>
    <definedName name="HTML84_6" hidden="1">-4146</definedName>
    <definedName name="HTML84_7" hidden="1">-4146</definedName>
    <definedName name="HTML84_8" hidden="1">"2000/08/22"</definedName>
    <definedName name="HTML84_9" hidden="1">"株式会社ブリヂストン"</definedName>
    <definedName name="HTML85_1" hidden="1">"[BU000901.xls]部署一覧!$A$6:$G$207"</definedName>
    <definedName name="HTML85_10" hidden="1">""</definedName>
    <definedName name="HTML85_11" hidden="1">1</definedName>
    <definedName name="HTML85_12" hidden="1">"E:\0901_1.htm"</definedName>
    <definedName name="HTML85_2" hidden="1">1</definedName>
    <definedName name="HTML85_3" hidden="1">"部署番号表"</definedName>
    <definedName name="HTML85_4" hidden="1">"部署番号表『本社』"</definedName>
    <definedName name="HTML85_5" hidden="1">""</definedName>
    <definedName name="HTML85_6" hidden="1">-4146</definedName>
    <definedName name="HTML85_7" hidden="1">-4146</definedName>
    <definedName name="HTML85_8" hidden="1">"2000/09/05"</definedName>
    <definedName name="HTML85_9" hidden="1">"株式会社ブリヂストン"</definedName>
    <definedName name="HTML86_1" hidden="1">"[BU000901.xls]部署一覧!$A$209:$G$403"</definedName>
    <definedName name="HTML86_10" hidden="1">""</definedName>
    <definedName name="HTML86_11" hidden="1">1</definedName>
    <definedName name="HTML86_12" hidden="1">"E:\0901_2.htm"</definedName>
    <definedName name="HTML86_2" hidden="1">1</definedName>
    <definedName name="HTML86_3" hidden="1">"部署番号表"</definedName>
    <definedName name="HTML86_4" hidden="1">"部署番号表『本社』"</definedName>
    <definedName name="HTML86_5" hidden="1">""</definedName>
    <definedName name="HTML86_6" hidden="1">-4146</definedName>
    <definedName name="HTML86_7" hidden="1">-4146</definedName>
    <definedName name="HTML86_8" hidden="1">"2000/09/05"</definedName>
    <definedName name="HTML86_9" hidden="1">"株式会社ブリヂストン"</definedName>
    <definedName name="HTML87_1" hidden="1">"[BU000901.xls]部署一覧!$A$406:$G$664"</definedName>
    <definedName name="HTML87_10" hidden="1">""</definedName>
    <definedName name="HTML87_11" hidden="1">1</definedName>
    <definedName name="HTML87_12" hidden="1">"E:\0901_3.htm"</definedName>
    <definedName name="HTML87_2" hidden="1">1</definedName>
    <definedName name="HTML87_3" hidden="1">"部署番号表"</definedName>
    <definedName name="HTML87_4" hidden="1">"部署番号表『小平』"</definedName>
    <definedName name="HTML87_5" hidden="1">""</definedName>
    <definedName name="HTML87_6" hidden="1">-4146</definedName>
    <definedName name="HTML87_7" hidden="1">-4146</definedName>
    <definedName name="HTML87_8" hidden="1">"2000/09/05"</definedName>
    <definedName name="HTML87_9" hidden="1">"株式会社ブリヂストン"</definedName>
    <definedName name="HTML88_1" hidden="1">"[BU000901.xls]部署一覧!$A$668:$G$866"</definedName>
    <definedName name="HTML88_10" hidden="1">""</definedName>
    <definedName name="HTML88_11" hidden="1">1</definedName>
    <definedName name="HTML88_12" hidden="1">"E:\0901_4.htm"</definedName>
    <definedName name="HTML88_2" hidden="1">1</definedName>
    <definedName name="HTML88_3" hidden="1">"部署番号表"</definedName>
    <definedName name="HTML88_4" hidden="1">"部署番号表『小平』"</definedName>
    <definedName name="HTML88_5" hidden="1">""</definedName>
    <definedName name="HTML88_6" hidden="1">-4146</definedName>
    <definedName name="HTML88_7" hidden="1">-4146</definedName>
    <definedName name="HTML88_8" hidden="1">"2000/09/05"</definedName>
    <definedName name="HTML88_9" hidden="1">"株式会社ブリヂストン"</definedName>
    <definedName name="HTML89_1" hidden="1">"[BU000901.xls]部署一覧!$A$869:$G$968"</definedName>
    <definedName name="HTML89_10" hidden="1">""</definedName>
    <definedName name="HTML89_11" hidden="1">1</definedName>
    <definedName name="HTML89_12" hidden="1">"E:\0901_5.htm"</definedName>
    <definedName name="HTML89_2" hidden="1">1</definedName>
    <definedName name="HTML89_3" hidden="1">"部署番号表"</definedName>
    <definedName name="HTML89_4" hidden="1">"部署番号表『工場』"</definedName>
    <definedName name="HTML89_5" hidden="1">""</definedName>
    <definedName name="HTML89_6" hidden="1">-4146</definedName>
    <definedName name="HTML89_7" hidden="1">-4146</definedName>
    <definedName name="HTML89_8" hidden="1">"2000/09/05"</definedName>
    <definedName name="HTML89_9" hidden="1">"株式会社ブリヂストン"</definedName>
    <definedName name="HTML9_1" hidden="1">"[BU000201.xls]部署一覧!$A$1108:$G$1160"</definedName>
    <definedName name="HTML9_10" hidden="1">""</definedName>
    <definedName name="HTML9_11" hidden="1">1</definedName>
    <definedName name="HTML9_12" hidden="1">"E:\0201_7.htm"</definedName>
    <definedName name="HTML9_2" hidden="1">1</definedName>
    <definedName name="HTML9_3" hidden="1">"部署番号表"</definedName>
    <definedName name="HTML9_4" hidden="1">"部署番号表『工場』"</definedName>
    <definedName name="HTML9_5" hidden="1">""</definedName>
    <definedName name="HTML9_6" hidden="1">-4146</definedName>
    <definedName name="HTML9_7" hidden="1">-4146</definedName>
    <definedName name="HTML9_8" hidden="1">"2000/02/03"</definedName>
    <definedName name="HTML9_9" hidden="1">"株式会社ブリヂストン"</definedName>
    <definedName name="HTML90_1" hidden="1">"[BU000901.xls]部署一覧!$A$979:$G$1096"</definedName>
    <definedName name="HTML90_10" hidden="1">""</definedName>
    <definedName name="HTML90_11" hidden="1">1</definedName>
    <definedName name="HTML90_12" hidden="1">"E:\0901_6.htm"</definedName>
    <definedName name="HTML90_2" hidden="1">1</definedName>
    <definedName name="HTML90_3" hidden="1">"部署番号表"</definedName>
    <definedName name="HTML90_4" hidden="1">"部署番号表『工場』"</definedName>
    <definedName name="HTML90_5" hidden="1">""</definedName>
    <definedName name="HTML90_6" hidden="1">-4146</definedName>
    <definedName name="HTML90_7" hidden="1">-4146</definedName>
    <definedName name="HTML90_8" hidden="1">"2000/09/05"</definedName>
    <definedName name="HTML90_9" hidden="1">"株式会社ブリヂストン"</definedName>
    <definedName name="HTML91_1" hidden="1">"[BU000901.xls]部署一覧!$A$1108:$G$1160"</definedName>
    <definedName name="HTML91_10" hidden="1">""</definedName>
    <definedName name="HTML91_11" hidden="1">1</definedName>
    <definedName name="HTML91_12" hidden="1">"E:\0901_7.htm"</definedName>
    <definedName name="HTML91_2" hidden="1">1</definedName>
    <definedName name="HTML91_3" hidden="1">"部署番号表"</definedName>
    <definedName name="HTML91_4" hidden="1">"部署番号表『工場』"</definedName>
    <definedName name="HTML91_5" hidden="1">""</definedName>
    <definedName name="HTML91_6" hidden="1">-4146</definedName>
    <definedName name="HTML91_7" hidden="1">-4146</definedName>
    <definedName name="HTML91_8" hidden="1">"2000/09/05"</definedName>
    <definedName name="HTML91_9" hidden="1">"株式会社ブリヂストン"</definedName>
    <definedName name="HTML92_1" hidden="1">"[BU000901.xls]部署一覧!$A$1172:$G$1362"</definedName>
    <definedName name="HTML92_10" hidden="1">""</definedName>
    <definedName name="HTML92_11" hidden="1">1</definedName>
    <definedName name="HTML92_12" hidden="1">"E:\0901_8.htm"</definedName>
    <definedName name="HTML92_2" hidden="1">1</definedName>
    <definedName name="HTML92_3" hidden="1">"部署番号表"</definedName>
    <definedName name="HTML92_4" hidden="1">"部署番号表『化工品』"</definedName>
    <definedName name="HTML92_5" hidden="1">""</definedName>
    <definedName name="HTML92_6" hidden="1">-4146</definedName>
    <definedName name="HTML92_7" hidden="1">-4146</definedName>
    <definedName name="HTML92_8" hidden="1">"2000/09/05"</definedName>
    <definedName name="HTML92_9" hidden="1">"株式会社ブリヂストン"</definedName>
    <definedName name="HTML93_1" hidden="1">"[BU000901.xls]部署一覧!$A$1368:$G$1452"</definedName>
    <definedName name="HTML93_10" hidden="1">""</definedName>
    <definedName name="HTML93_11" hidden="1">1</definedName>
    <definedName name="HTML93_12" hidden="1">"E:\0901_9.htm"</definedName>
    <definedName name="HTML93_2" hidden="1">1</definedName>
    <definedName name="HTML93_3" hidden="1">"部署番号表"</definedName>
    <definedName name="HTML93_4" hidden="1">"部署番号表『化工品』"</definedName>
    <definedName name="HTML93_5" hidden="1">""</definedName>
    <definedName name="HTML93_6" hidden="1">-4146</definedName>
    <definedName name="HTML93_7" hidden="1">-4146</definedName>
    <definedName name="HTML93_8" hidden="1">"2000/09/05"</definedName>
    <definedName name="HTML93_9" hidden="1">"株式会社ブリヂストン"</definedName>
    <definedName name="HTML94_1" hidden="1">"[BU001116.xls]部署一覧!$A$6:$G$183"</definedName>
    <definedName name="HTML94_10" hidden="1">""</definedName>
    <definedName name="HTML94_11" hidden="1">1</definedName>
    <definedName name="HTML94_12" hidden="1">"E:\1116_1.htm"</definedName>
    <definedName name="HTML94_2" hidden="1">1</definedName>
    <definedName name="HTML94_3" hidden="1">"部署番号表"</definedName>
    <definedName name="HTML94_4" hidden="1">"部署番号表『本社』"</definedName>
    <definedName name="HTML94_5" hidden="1">""</definedName>
    <definedName name="HTML94_6" hidden="1">-4146</definedName>
    <definedName name="HTML94_7" hidden="1">-4146</definedName>
    <definedName name="HTML94_8" hidden="1">"2000/11/17"</definedName>
    <definedName name="HTML94_9" hidden="1">"株式会社ブリヂストン"</definedName>
    <definedName name="HTML95_1" hidden="1">"[BU001116.xls]部署一覧!$A$198:$G$370"</definedName>
    <definedName name="HTML95_10" hidden="1">""</definedName>
    <definedName name="HTML95_11" hidden="1">1</definedName>
    <definedName name="HTML95_12" hidden="1">"E:\1116_2htm"</definedName>
    <definedName name="HTML95_2" hidden="1">1</definedName>
    <definedName name="HTML95_3" hidden="1">"部署番号表"</definedName>
    <definedName name="HTML95_4" hidden="1">"部署番号表『本社』"</definedName>
    <definedName name="HTML95_5" hidden="1">""</definedName>
    <definedName name="HTML95_6" hidden="1">-4146</definedName>
    <definedName name="HTML95_7" hidden="1">-4146</definedName>
    <definedName name="HTML95_8" hidden="1">"2000/11/17"</definedName>
    <definedName name="HTML95_9" hidden="1">"株式会社ブリヂストン"</definedName>
    <definedName name="HTML96_1" hidden="1">"[BU001116.xls]部署一覧!$A$393:$G$641"</definedName>
    <definedName name="HTML96_10" hidden="1">""</definedName>
    <definedName name="HTML96_11" hidden="1">1</definedName>
    <definedName name="HTML96_12" hidden="1">"E:\1116_3.htm"</definedName>
    <definedName name="HTML96_2" hidden="1">1</definedName>
    <definedName name="HTML96_3" hidden="1">"部署番号表"</definedName>
    <definedName name="HTML96_4" hidden="1">"部署番号表『小平』"</definedName>
    <definedName name="HTML96_5" hidden="1">""</definedName>
    <definedName name="HTML96_6" hidden="1">-4146</definedName>
    <definedName name="HTML96_7" hidden="1">-4146</definedName>
    <definedName name="HTML96_8" hidden="1">"2000/11/17"</definedName>
    <definedName name="HTML96_9" hidden="1">"株式会社ブリヂストン"</definedName>
    <definedName name="HTML97_1" hidden="1">"[BU001116.xls]部署一覧!$A$652:$G$830"</definedName>
    <definedName name="HTML97_10" hidden="1">""</definedName>
    <definedName name="HTML97_11" hidden="1">1</definedName>
    <definedName name="HTML97_12" hidden="1">"E:\1116_4.htm"</definedName>
    <definedName name="HTML97_2" hidden="1">1</definedName>
    <definedName name="HTML97_3" hidden="1">"部署番号表"</definedName>
    <definedName name="HTML97_4" hidden="1">"部署番号表『小平』"</definedName>
    <definedName name="HTML97_5" hidden="1">""</definedName>
    <definedName name="HTML97_6" hidden="1">-4146</definedName>
    <definedName name="HTML97_7" hidden="1">-4146</definedName>
    <definedName name="HTML97_8" hidden="1">"2000/11/17"</definedName>
    <definedName name="HTML97_9" hidden="1">"株式会社ブリヂストン"</definedName>
    <definedName name="HTML98_1" hidden="1">"[BU001116.xls]部署一覧!$A$833:$G$902"</definedName>
    <definedName name="HTML98_10" hidden="1">""</definedName>
    <definedName name="HTML98_11" hidden="1">1</definedName>
    <definedName name="HTML98_12" hidden="1">"E:\1116_5.htm"</definedName>
    <definedName name="HTML98_2" hidden="1">1</definedName>
    <definedName name="HTML98_3" hidden="1">"部署番号表"</definedName>
    <definedName name="HTML98_4" hidden="1">"部署番号表『工場』"</definedName>
    <definedName name="HTML98_5" hidden="1">""</definedName>
    <definedName name="HTML98_6" hidden="1">-4146</definedName>
    <definedName name="HTML98_7" hidden="1">-4146</definedName>
    <definedName name="HTML98_8" hidden="1">"2000/11/17"</definedName>
    <definedName name="HTML98_9" hidden="1">"株式会社ブリヂストン"</definedName>
    <definedName name="HTML99_1" hidden="1">"[BU001116.xls]部署一覧!$A$913:$G$1030"</definedName>
    <definedName name="HTML99_10" hidden="1">""</definedName>
    <definedName name="HTML99_11" hidden="1">1</definedName>
    <definedName name="HTML99_12" hidden="1">"E:\1116_6.htm"</definedName>
    <definedName name="HTML99_2" hidden="1">1</definedName>
    <definedName name="HTML99_3" hidden="1">"部署番号表"</definedName>
    <definedName name="HTML99_4" hidden="1">"部署番号表『工場』"</definedName>
    <definedName name="HTML99_5" hidden="1">""</definedName>
    <definedName name="HTML99_6" hidden="1">-4146</definedName>
    <definedName name="HTML99_7" hidden="1">-4146</definedName>
    <definedName name="HTML99_8" hidden="1">"2000/11/17"</definedName>
    <definedName name="HTML99_9" hidden="1">"株式会社ブリヂストン"</definedName>
    <definedName name="HTMLCount" hidden="1">1</definedName>
    <definedName name="ignoreFlg">OFFSET([20]list!$C$8,0,0,COUNTA([20]list!$C:$C)-4,1)</definedName>
    <definedName name="importantFlg">OFFSET([20]list!$BH$8,0,0,COUNTA([20]list!$BH:$BH)-4,1)</definedName>
    <definedName name="INCRE_03">'[33]Base-Permanent'!$W$5</definedName>
    <definedName name="INCRE_04">'[33]Base-Permanent'!$Z$5</definedName>
    <definedName name="INCRE_05">'[33]Base-Permanent'!$AC$5</definedName>
    <definedName name="INPUT">[17]Definition!$E$49</definedName>
    <definedName name="inSeasonAdd">OFFSET([20]list!$E$8,0,0,COUNTA([20]list!$E:$E)-4,1)</definedName>
    <definedName name="Interco">[25]REF!$N$3:$O$7</definedName>
    <definedName name="ji" hidden="1">#REF!</definedName>
    <definedName name="jisseki" localSheetId="3">#REF!</definedName>
    <definedName name="jisseki">#REF!</definedName>
    <definedName name="LANG">#REF!</definedName>
    <definedName name="liAutoSettingYearbookCheck">OFFSET([20]list!$T$8,0,0,COUNTA([20]list!$T:$T)-4,1)</definedName>
    <definedName name="Lines">[34]Analysis!$X$10:$AA$337</definedName>
    <definedName name="LLCunit_name">[10]LLCUnits!$B$5:$B$13</definedName>
    <definedName name="LLLF">'[35]4×4'!$A$1:$A$101</definedName>
    <definedName name="loadRange">OFFSET([20]list!$AD$8,0,0,COUNTA([20]list!$AD:$AD)-4,1)</definedName>
    <definedName name="LOLD">1</definedName>
    <definedName name="LOLD_Table">9</definedName>
    <definedName name="ltbp" hidden="1">#REF!,#REF!,#REF!</definedName>
    <definedName name="MANAGE">[17]Definition!$E$21</definedName>
    <definedName name="MEWarning" hidden="1">0</definedName>
    <definedName name="MMRBFE">#N/A</definedName>
    <definedName name="MMRBSJ">#REF!</definedName>
    <definedName name="moldInfo">OFFSET([20]list!$BJ$8,0,0,COUNTA([20]list!$BJ:$BJ)-4,1)</definedName>
    <definedName name="month">[12]Basic!$C$1</definedName>
    <definedName name="mudSnowExpression">OFFSET([20]list!$BC$8,0,0,COUNTA([20]list!$BC:$BC)-4,1)</definedName>
    <definedName name="NetFinGds">'[10]Net fin Inv '!$M$11:$W$40</definedName>
    <definedName name="Normal">'[36]GP &amp; FX Rate'!$A$46:$E$57</definedName>
    <definedName name="numdata">#REF!</definedName>
    <definedName name="nummonth">#REF!</definedName>
    <definedName name="numplant">#REF!</definedName>
    <definedName name="oeCode">OFFSET([20]list!$L$8,0,0,COUNTA([20]list!$L:$L)-4,1)</definedName>
    <definedName name="offtake">OFFSET([20]list!$BF$8,0,0,COUNTA([20]list!$BF:$BF)-4,1)</definedName>
    <definedName name="oil">[22]Basic!$C$10</definedName>
    <definedName name="OPTexponents">"0 0 3 3 6 6"</definedName>
    <definedName name="OPTvec">"0 0 4 6 0 0 0 0 0 0 0 8 0 1 20 30 1 1 0 1 1 0 1 0 0 0 0 0 0 0 1 0 100 300 0 0 0 1 14 ý1 0 0 0"</definedName>
    <definedName name="orpor" hidden="1">[4]A!$C$39:$O$39</definedName>
    <definedName name="OTDOT">#REF!,#REF!,#REF!,#REF!</definedName>
    <definedName name="OTHERDATA">#REF!</definedName>
    <definedName name="pa">#REF!</definedName>
    <definedName name="patternType">OFFSET([20]list!$S$8,0,0,COUNTA([20]list!$S:$S)-4,1)</definedName>
    <definedName name="PAXX">#REF!</definedName>
    <definedName name="PBXX">#REF!</definedName>
    <definedName name="Period">[24]Guideline!$B$10</definedName>
    <definedName name="Period_1">'[15]Cover &amp; Parameters'!$D$13</definedName>
    <definedName name="Period_2">'[15]Cover &amp; Parameters'!$E$13</definedName>
    <definedName name="pfNecessity">OFFSET([20]list!$BI$8,0,0,COUNTA([20]list!$BI:$BI)-4,1)</definedName>
    <definedName name="PLCOL">#REF!,#REF!,#REF!,#REF!,#REF!,#REF!,#REF!,#REF!</definedName>
    <definedName name="PLDATA">#REF!</definedName>
    <definedName name="PLDOT">#REF!,#REF!,#REF!,#REF!,#REF!,#REF!,#REF!,#REF!,#REF!,#REF!,#REF!,#REF!</definedName>
    <definedName name="pltnum">'[30]FMS IB'!$A$300:$B$310</definedName>
    <definedName name="plyRating">OFFSET([20]list!$AC$8,0,0,COUNTA([20]list!$AC:$AC)-4,1)</definedName>
    <definedName name="poku" hidden="1">[2]A!$J$3:$J$21</definedName>
    <definedName name="PREDATA">[17]PRE!$B$5:$EP$88</definedName>
    <definedName name="Prev_Period">[24]Guideline!$B$11</definedName>
    <definedName name="PRINT">#REF!</definedName>
    <definedName name="_xlnm.Print_Area" localSheetId="3">'Y26 Plan (4.3)'!$B$1:$W$38</definedName>
    <definedName name="_xlnm.Print_Area">#REF!</definedName>
    <definedName name="_xlnm.Print_Titles">#REF!</definedName>
    <definedName name="printall">#REF!,#REF!</definedName>
    <definedName name="Prior_Year">[24]Guideline!$B$12</definedName>
    <definedName name="prnt_All">#REF!</definedName>
    <definedName name="prnt_Reqd">#REF!</definedName>
    <definedName name="productCategory">OFFSET([20]list!$O$8,0,0,COUNTA([20]list!$O:$O)-4,1)</definedName>
    <definedName name="productGroupBsj">OFFSET([20]list!$V$8,0,0,COUNTA([20]list!$V:$V)-4,1)</definedName>
    <definedName name="productLayer">OFFSET([20]list!$BG$8,0,0,COUNTA([20]list!$BG:$BG)-4,1)</definedName>
    <definedName name="productName">OFFSET([37]list!$K$8,0,0,COUNTA([37]list!$K:$K)-4,1)</definedName>
    <definedName name="productos">[26]CodigosYear03!$A$1:$G$1169</definedName>
    <definedName name="PROFDATA">#REF!</definedName>
    <definedName name="PROFRATE">#REF!</definedName>
    <definedName name="PRXX">#REF!</definedName>
    <definedName name="psReliable">OFFSET([20]list!$AO$8,0,0,COUNTA([20]list!$AO:$AO)-4,1)</definedName>
    <definedName name="pydata">'[38]Prior Year Data'!$B$3:$V$90</definedName>
    <definedName name="R_Account">#REF!</definedName>
    <definedName name="R_Channel">#REF!</definedName>
    <definedName name="R_Company">#REF!</definedName>
    <definedName name="R_Fcolor">#REF!</definedName>
    <definedName name="R_FORMAT_REF">'[39]Form 01'!$H$32</definedName>
    <definedName name="R_Fswitch">#REF!</definedName>
    <definedName name="R_Period">#REF!</definedName>
    <definedName name="R_Product">#REF!</definedName>
    <definedName name="R_Submission">#REF!</definedName>
    <definedName name="radialBiasType">OFFSET([20]list!$AF$8,0,0,COUNTA([20]list!$AF:$AF)-4,1)</definedName>
    <definedName name="radialMark">OFFSET([40]list!$Z$8,0,0,COUNTA([40]list!$Z:$Z)-4,1)</definedName>
    <definedName name="RATES">#REF!</definedName>
    <definedName name="RE01ﾌﾟﾚﾐｱﾑ" localSheetId="3">#REF!</definedName>
    <definedName name="RE01ﾌﾟﾚﾐｱﾑ">#REF!</definedName>
    <definedName name="RECONAME">[17]Definition!$E$12</definedName>
    <definedName name="registrationFlg">OFFSET([20]list!$A$8,0,0,COUNTA([20]list!$A:$A)-5,1)</definedName>
    <definedName name="registrationReason">OFFSET([20]list!$I$8,0,0,COUNTA([20]list!$I:$I)-4,1)</definedName>
    <definedName name="regroovable">OFFSET([20]list!$AT$8,0,0,COUNTA([20]list!$AT:$AT)-4,1)</definedName>
    <definedName name="REMON">[17]Definition!$E$7</definedName>
    <definedName name="REPACT">#REF!</definedName>
    <definedName name="repOe">OFFSET([20]list!$J$8,0,0,COUNTA([20]list!$J:$J)-4,1)</definedName>
    <definedName name="REYEAR">[17]Definition!$E$3</definedName>
    <definedName name="rftType">OFFSET([20]list!$AG$8,0,0,COUNTA([20]list!$AG:$AG)-4,1)</definedName>
    <definedName name="rltnLocalCodeType">OFFSET([20]list!$AN$8,0,0,COUNTA([20]list!$AN:$AN)-4,1)</definedName>
    <definedName name="Rotation" hidden="1">#REF!</definedName>
    <definedName name="runningSerial">OFFSET([20]list!$AZ$8,0,0,COUNTA([20]list!$AZ:$AZ)-4,1)</definedName>
    <definedName name="SALE">#REF!</definedName>
    <definedName name="SAPBEXhrIndnt" hidden="1">"Wide"</definedName>
    <definedName name="SAPsysID" hidden="1">"708C5W7SBKP804JT78WJ0JNKI"</definedName>
    <definedName name="SAPwbID" hidden="1">"ARS"</definedName>
    <definedName name="Scaling">[28]Assumptions!$B$15</definedName>
    <definedName name="SECT1">#REF!</definedName>
    <definedName name="SECT2">#REF!</definedName>
    <definedName name="SECT3">#REF!</definedName>
    <definedName name="sizePrefixMark">OFFSET([20]list!$Y$8,0,0,COUNTA([20]list!$Y:$Y)-4,1)</definedName>
    <definedName name="sizesuffixMark">OFFSET([20]list!$AA$8,0,0,COUNTA([20]list!$AA:$AA)-4,1)</definedName>
    <definedName name="slideCurMo">#REF!</definedName>
    <definedName name="snowIndicate">OFFSET([20]list!$AV$8,0,0,COUNTA([20]list!$AV:$AV)-4,1)</definedName>
    <definedName name="spareTireType">OFFSET([20]list!$AJ$8,0,0,COUNTA([20]list!$AJ:$AJ)-4,1)</definedName>
    <definedName name="specificInstruction">OFFSET([20]list!$BD$8,0,0,COUNTA([20]list!$BD:$BD)-4,1)</definedName>
    <definedName name="speedRestrict">OFFSET([20]list!$AU$8,0,0,COUNTA([20]list!$AU:$AU)-4,1)</definedName>
    <definedName name="speedSymbol">OFFSET([20]list!$X$8,0,0,COUNTA([20]list!$X:$X)-4,1)</definedName>
    <definedName name="speedSymbolW">OFFSET([20]list!$AB$8,0,0,COUNTA([20]list!$AB:$AB)-4,1)</definedName>
    <definedName name="spew">OFFSET([20]list!$BK$8,0,0,COUNTA([20]list!$BK:$BK)-4,1)</definedName>
    <definedName name="spfPoint">OFFSET([20]list!$AW$8,0,0,COUNTA([20]list!$AW:$AW)-4,1)</definedName>
    <definedName name="SREPORT">#REF!</definedName>
    <definedName name="START_GRP" localSheetId="5">[41]!START_GRP</definedName>
    <definedName name="START_GRP" localSheetId="3">[41]!START_GRP</definedName>
    <definedName name="START_GRP">[41]!START_GRP</definedName>
    <definedName name="START_MONTH" localSheetId="5">[41]!START_MONTH</definedName>
    <definedName name="START_MONTH" localSheetId="3">[41]!START_MONTH</definedName>
    <definedName name="START_MONTH">[41]!START_MONTH</definedName>
    <definedName name="stbp" hidden="1">#REF!,#REF!,#REF!</definedName>
    <definedName name="structureCode">OFFSET([20]list!$AY$8,0,0,COUNTA([20]list!$AY:$AY)-4,1)</definedName>
    <definedName name="studType">OFFSET([20]list!$AI$8,0,0,COUNTA([20]list!$AI:$AI)-4,1)</definedName>
    <definedName name="Submission_1">'[42]0. Parameters'!$B$4</definedName>
    <definedName name="Submission_1_Descr">'[42]0. Parameters'!$C$4</definedName>
    <definedName name="Submission_2">'[42]0. Parameters'!$B$5</definedName>
    <definedName name="Submission_2_Descr">'[42]0. Parameters'!$C$5</definedName>
    <definedName name="TAXRATE12">#REF!</definedName>
    <definedName name="tbReliable">OFFSET([20]list!$F$8,0,0,COUNTA([20]list!$F:$F)-4,1)</definedName>
    <definedName name="temparature">OFFSET([20]list!$AS$8,0,0,COUNTA([20]list!$AS:$AS)-4,1)</definedName>
    <definedName name="TEST" localSheetId="5">[43]!TEST</definedName>
    <definedName name="TEST" localSheetId="3">[43]!TEST</definedName>
    <definedName name="TEST">[43]!TEST</definedName>
    <definedName name="TIMESELECTION">[44]Mapping!$AQ$2:$AR$96</definedName>
    <definedName name="tireCategory">OFFSET([20]list!$U$8,0,0,COUNTA([20]list!$U:$U)-4,1)</definedName>
    <definedName name="TireGrp">[25]REF!$E$3:$F$5</definedName>
    <definedName name="tireWallDecolation">OFFSET([20]list!$AK$8,0,0,COUNTA([20]list!$AK:$AK)-4,1)</definedName>
    <definedName name="TORIHIKI_GET_B" localSheetId="5">[18]!TORIHIKI_GET_B</definedName>
    <definedName name="TORIHIKI_GET_B" localSheetId="3">[18]!TORIHIKI_GET_B</definedName>
    <definedName name="TORIHIKI_GET_B">[18]!TORIHIKI_GET_B</definedName>
    <definedName name="TORIHIKI_GET_T" localSheetId="5">[18]!TORIHIKI_GET_T</definedName>
    <definedName name="TORIHIKI_GET_T" localSheetId="3">[18]!TORIHIKI_GET_T</definedName>
    <definedName name="TORIHIKI_GET_T">[18]!TORIHIKI_GET_T</definedName>
    <definedName name="totalPlanRevised">OFFSET([20]list!$D$8,0,0,COUNTA([20]list!$D:$D)-4,1)</definedName>
    <definedName name="traction">OFFSET([20]list!$AR$8,0,0,COUNTA([20]list!$AR:$AR)-4,1)</definedName>
    <definedName name="treadWear">OFFSET([20]list!$AQ$8,0,0,COUNTA([20]list!$AQ:$AQ)-4,1)</definedName>
    <definedName name="tubeTubelessType">OFFSET([20]list!$AH$8,0,0,COUNTA([20]list!$AH:$AH)-4,1)</definedName>
    <definedName name="TYPE">[17]Definition!$E$6</definedName>
    <definedName name="Unit_1">'[15]Cover &amp; Parameters'!$D$18</definedName>
    <definedName name="Unit_2">'[15]Cover &amp; Parameters'!$E$18</definedName>
    <definedName name="UnitFcst">'[10]Responded Data'!$C$5:$J$235</definedName>
    <definedName name="units">'[45]2005 LTP04 REP WS'!#REF!</definedName>
    <definedName name="usageArea">OFFSET([20]list!$R$8,0,0,COUNTA([20]list!$R:$R)-4,1)</definedName>
    <definedName name="usageGrade">OFFSET([20]list!$BB$8,0,0,COUNTA([20]list!$BB:$BB)-4,1)</definedName>
    <definedName name="v" hidden="1">[46]Grouping!$A:$A,[46]Grouping!$6:$6</definedName>
    <definedName name="VarianceData">'[21]LLC Variance Data'!$B$5:$J$200</definedName>
    <definedName name="what">[10]tables!$E$5:$E$27</definedName>
    <definedName name="whatcode">[10]tables!$E$5:$F$27</definedName>
    <definedName name="winterSpec">OFFSET([20]list!$Q$8,0,0,COUNTA([20]list!$Q:$Q)-4,1)</definedName>
    <definedName name="winterType">OFFSET([20]list!$P$8,0,0,COUNTA([20]list!$P:$P)-4,1)</definedName>
    <definedName name="work" localSheetId="3">#REF!</definedName>
    <definedName name="work">#REF!</definedName>
    <definedName name="wrn.1" hidden="1">{"1",#N/A,FALSE,"X2BA"}</definedName>
    <definedName name="wrn.1._.Month._.vs._.LY." hidden="1">{"1",#N/A,FALSE,"X2BA"}</definedName>
    <definedName name="wrn.2" hidden="1">{"2",#N/A,FALSE,"X2BA"}</definedName>
    <definedName name="wrn.2._.YTD._.vs._.LY." hidden="1">{"2",#N/A,FALSE,"X2BA"}</definedName>
    <definedName name="wrn.3._.STG._.vs._.LY." hidden="1">{"3",#N/A,FALSE,"X2BA"}</definedName>
    <definedName name="wrn.4" hidden="1">{"4",#N/A,FALSE,"X2BA"}</definedName>
    <definedName name="wrn.4._.Full._.Year._.vs._.LY." hidden="1">{"4",#N/A,FALSE,"X2BA"}</definedName>
    <definedName name="wrn.5" hidden="1">{"5",#N/A,FALSE,"X2BA"}</definedName>
    <definedName name="wrn.5._.Month._.vs._.BGT." hidden="1">{"5",#N/A,FALSE,"X2BA"}</definedName>
    <definedName name="wrn.6" hidden="1">{"6",#N/A,FALSE,"X2BA"}</definedName>
    <definedName name="wrn.6._.YTD._.vs._.BGT." hidden="1">{"6",#N/A,FALSE,"X2BA"}</definedName>
    <definedName name="wrn.7" hidden="1">{"7",#N/A,FALSE,"X2BA"}</definedName>
    <definedName name="wrn.7._.STG._.vs._.BGT." hidden="1">{"7",#N/A,FALSE,"X2BA"}</definedName>
    <definedName name="wrn.8" hidden="1">{"8",#N/A,FALSE,"X2BA"}</definedName>
    <definedName name="wrn.8._.Full._.Year._.vs._.BGT." hidden="1">{"8",#N/A,FALSE,"X2BA"}</definedName>
    <definedName name="wrn.Bethune." hidden="1">{"BE",#N/A,TRUE,"Sorting"}</definedName>
    <definedName name="Ｘ" hidden="1">'[47]00年年初省ｴﾈ予算'!$C$22</definedName>
    <definedName name="XL">#REF!</definedName>
    <definedName name="XLOPTvec">"12 14 1 125 1 0 1 1 1 1 1 1 0 0 1 0 0 0 0 0"</definedName>
    <definedName name="XYZ" hidden="1">[48]Grouping!$A:$A,[48]Grouping!$6:$6</definedName>
    <definedName name="YBUDDATA">#REF!</definedName>
    <definedName name="year">[23]Basic!$C$2</definedName>
    <definedName name="YPROFDATA">#REF!</definedName>
    <definedName name="Z_0185ADC1_3830_11D3_88E4_00104B2D4E50_.wvu.FilterData" hidden="1">#REF!</definedName>
    <definedName name="Z_0185ADC2_3830_11D3_88E4_00104B2D4E50_.wvu.FilterData" hidden="1">#REF!</definedName>
    <definedName name="Z_020243C4_4FC9_11D3_88E5_00104B2D4E50_.wvu.FilterData" hidden="1">#REF!</definedName>
    <definedName name="Z_020243C5_4FC9_11D3_88E5_00104B2D4E50_.wvu.FilterData" hidden="1">#REF!</definedName>
    <definedName name="Z_020243D6_4FC9_11D3_88E5_00104B2D4E50_.wvu.FilterData" hidden="1">#REF!</definedName>
    <definedName name="Z_020243D9_4FC9_11D3_88E5_00104B2D4E50_.wvu.FilterData" hidden="1">#REF!</definedName>
    <definedName name="Z_18E867C2_363F_11D3_B384_00104B203064_.wvu.Cols" hidden="1">#REF!</definedName>
    <definedName name="Z_18E867C2_363F_11D3_B384_00104B203064_.wvu.FilterData" hidden="1">#REF!</definedName>
    <definedName name="Z_18E867C6_363F_11D3_B384_00104B203064_.wvu.FilterData" hidden="1">#REF!</definedName>
    <definedName name="Z_2529F30F_675A_11D3_88E6_00104B2D4E50_.wvu.FilterData" hidden="1">#REF!</definedName>
    <definedName name="Z_37C90060_2018_11D3_9FEA_008048EE1BB3_.wvu.Cols" hidden="1">#REF!</definedName>
    <definedName name="Z_37C90060_2018_11D3_9FEA_008048EE1BB3_.wvu.FilterData" hidden="1">#REF!</definedName>
    <definedName name="Z_37C90061_2018_11D3_9FEA_008048EE1BB3_.wvu.FilterData" hidden="1">#REF!</definedName>
    <definedName name="Z_37C90063_2018_11D3_9FEA_008048EE1BB3_.wvu.FilterData" hidden="1">#REF!</definedName>
    <definedName name="Z_42177D60_3622_11D3_B2D2_008048EE2662_.wvu.FilterData" hidden="1">#REF!</definedName>
    <definedName name="Z_87846904_F246_11D2_88E4_00104B2D4E50_.wvu.PrintTitles" hidden="1">#REF!,#REF!</definedName>
    <definedName name="Z_9C36B7A0_8E17_11D3_B2D2_008048EE2662_.wvu.Rows" hidden="1">#REF!,#REF!,#REF!</definedName>
    <definedName name="Z_A3319DA2_AEC0_11D6_82B2_0060082E73B7_.wvu.Rows" hidden="1">#REF!,#REF!,#REF!,#REF!,#REF!,#REF!,#REF!,#REF!,#REF!,#REF!,#REF!,#REF!,#REF!,#REF!,#REF!,#REF!,#REF!,#REF!,#REF!,#REF!,#REF!,#REF!,#REF!,#REF!,#REF!,#REF!,#REF!,#REF!,#REF!,#REF!,#REF!,#REF!,#REF!,#REF!,#REF!,#REF!,#REF!,#REF!,#REF!,#REF!,#REF!,#REF!,#REF!,#REF!,#REF!,#REF!,#REF!,#REF!,#REF!,#REF!,#REF!,#REF!,#REF!,#REF!,#REF!,#REF!,#REF!,#REF!,#REF!,#REF!</definedName>
    <definedName name="Z_AF67EA27_37A9_11D3_88E4_00104B2D4E50_.wvu.FilterData" hidden="1">#REF!</definedName>
    <definedName name="Z_CC26C000_67A6_11D3_B801_444553540000_.wvu.FilterData" hidden="1">#REF!</definedName>
    <definedName name="Z_D840F8B1_668B_11D3_88E6_00104B2D4E50_.wvu.FilterData" hidden="1">#REF!</definedName>
    <definedName name="Z_F0339D6F_2232_11D3_88E4_00104B2D4E50_.wvu.FilterData" hidden="1">#REF!</definedName>
    <definedName name="ああ" hidden="1">'[49]KG PMH'!$C$37:$O$37</definedName>
    <definedName name="あああああ" hidden="1">[50]A!$E$3:$E$21</definedName>
    <definedName name="クエリ1" localSheetId="3">#REF!</definedName>
    <definedName name="クエリ1">#REF!</definedName>
    <definedName name="コード">#REF!</definedName>
    <definedName name="ゴム種" localSheetId="3">#REF!</definedName>
    <definedName name="ゴム種">#REF!</definedName>
    <definedName name="ｽﾁｰﾑcomp" hidden="1">255</definedName>
    <definedName name="ボタン22_Click" localSheetId="5">[43]!ボタン22_Click</definedName>
    <definedName name="ボタン22_Click" localSheetId="3">[43]!ボタン22_Click</definedName>
    <definedName name="ボタン22_Click">[43]!ボタン22_Click</definedName>
    <definedName name="ボタン5_Click" localSheetId="5">[43]!ボタン5_Click</definedName>
    <definedName name="ボタン5_Click" localSheetId="3">[43]!ボタン5_Click</definedName>
    <definedName name="ボタン5_Click">[43]!ボタン5_Click</definedName>
    <definedName name="ボタン73_Click" localSheetId="5">[43]!ボタン73_Click</definedName>
    <definedName name="ボタン73_Click" localSheetId="3">[43]!ボタン73_Click</definedName>
    <definedName name="ボタン73_Click">[43]!ボタン73_Click</definedName>
    <definedName name="ランク">[51]①職群職責ランク!$C$4:$C$11</definedName>
    <definedName name="経営方針" hidden="1">#REF!,#REF!,#REF!</definedName>
    <definedName name="階層">[51]①職群職責ランク!$B$4:$B$11</definedName>
    <definedName name="기본연봉">'[29]#REF'!#REF!</definedName>
    <definedName name="大" hidden="1">255</definedName>
    <definedName name="대표자명_성명">#REF!</definedName>
    <definedName name="법_인_명_상_호">#REF!</definedName>
    <definedName name="법인등록번호">#REF!</definedName>
    <definedName name="사_업_년_도">#REF!</definedName>
    <definedName name="사업자등록번호">#REF!</definedName>
    <definedName name="세부내역">#REF!</definedName>
    <definedName name="소재지_사업장">#REF!</definedName>
    <definedName name="ㅇㅇ" localSheetId="3" hidden="1">#REF!</definedName>
    <definedName name="ㅇㅇ" hidden="1">#REF!</definedName>
    <definedName name="업_________태">#REF!</definedName>
    <definedName name="予算対比_q" localSheetId="3">#REF!</definedName>
    <definedName name="予算対比_q">#REF!</definedName>
    <definedName name="작업용" localSheetId="3">#REF!</definedName>
    <definedName name="작업용">#REF!</definedName>
    <definedName name="전_화_번_호">#REF!</definedName>
    <definedName name="종_________목">#REF!</definedName>
    <definedName name="주____________소">#REF!</definedName>
    <definedName name="주민등록번호_대표자">#REF!</definedName>
    <definedName name="職掌">[51]①職群職責ランク!$A$4:$A$11</definedName>
    <definedName name="총경비">#REF!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216" i="13" l="1"/>
  <c r="BG16" i="13" l="1"/>
  <c r="AK10" i="13"/>
  <c r="AK16" i="13" l="1"/>
  <c r="AK240" i="13" l="1"/>
  <c r="AK8" i="13" s="1"/>
  <c r="N1" i="28"/>
  <c r="AJ234" i="13"/>
  <c r="AM234" i="13" s="1"/>
  <c r="AJ233" i="13"/>
  <c r="AM233" i="13" s="1"/>
  <c r="AJ232" i="13"/>
  <c r="AM232" i="13" s="1"/>
  <c r="AJ231" i="13"/>
  <c r="AM231" i="13" s="1"/>
  <c r="AK254" i="13"/>
  <c r="AK253" i="13"/>
  <c r="AK178" i="13"/>
  <c r="AK142" i="13"/>
  <c r="AK116" i="13"/>
  <c r="AK84" i="13"/>
  <c r="AK73" i="13"/>
  <c r="AK43" i="13"/>
  <c r="AK15" i="13"/>
  <c r="AU6" i="13"/>
  <c r="AJ372" i="13"/>
  <c r="AM372" i="13" s="1"/>
  <c r="AJ371" i="13"/>
  <c r="AM371" i="13" s="1"/>
  <c r="AJ370" i="13"/>
  <c r="AM370" i="13" s="1"/>
  <c r="AJ369" i="13"/>
  <c r="AM369" i="13" s="1"/>
  <c r="AJ368" i="13"/>
  <c r="AM368" i="13" s="1"/>
  <c r="AJ367" i="13"/>
  <c r="AM367" i="13" s="1"/>
  <c r="AJ366" i="13"/>
  <c r="AM366" i="13" s="1"/>
  <c r="AJ365" i="13"/>
  <c r="AM365" i="13" s="1"/>
  <c r="AJ364" i="13"/>
  <c r="AM364" i="13" s="1"/>
  <c r="AJ363" i="13"/>
  <c r="AM363" i="13" s="1"/>
  <c r="AJ362" i="13"/>
  <c r="AM362" i="13" s="1"/>
  <c r="AJ361" i="13"/>
  <c r="AM361" i="13" s="1"/>
  <c r="AJ360" i="13"/>
  <c r="AM360" i="13" s="1"/>
  <c r="AJ359" i="13"/>
  <c r="AM359" i="13" s="1"/>
  <c r="AJ358" i="13"/>
  <c r="AM358" i="13" s="1"/>
  <c r="AJ357" i="13"/>
  <c r="AM357" i="13" s="1"/>
  <c r="AJ356" i="13"/>
  <c r="AM356" i="13" s="1"/>
  <c r="AJ355" i="13"/>
  <c r="AM355" i="13" s="1"/>
  <c r="AJ354" i="13"/>
  <c r="AM354" i="13" s="1"/>
  <c r="AJ353" i="13"/>
  <c r="AM353" i="13" s="1"/>
  <c r="AJ352" i="13"/>
  <c r="AM352" i="13" s="1"/>
  <c r="AJ351" i="13"/>
  <c r="AM351" i="13" s="1"/>
  <c r="AJ350" i="13"/>
  <c r="AM350" i="13" s="1"/>
  <c r="AJ349" i="13"/>
  <c r="AM349" i="13" s="1"/>
  <c r="AJ348" i="13"/>
  <c r="AM348" i="13" s="1"/>
  <c r="AJ347" i="13"/>
  <c r="AM347" i="13" s="1"/>
  <c r="AJ346" i="13"/>
  <c r="AM346" i="13" s="1"/>
  <c r="AJ345" i="13"/>
  <c r="AM345" i="13" s="1"/>
  <c r="AJ344" i="13"/>
  <c r="AM344" i="13" s="1"/>
  <c r="AJ343" i="13"/>
  <c r="AM343" i="13" s="1"/>
  <c r="AJ342" i="13"/>
  <c r="AM342" i="13" s="1"/>
  <c r="AJ341" i="13"/>
  <c r="AM341" i="13" s="1"/>
  <c r="AJ340" i="13"/>
  <c r="AM340" i="13" s="1"/>
  <c r="AJ339" i="13"/>
  <c r="AM339" i="13" s="1"/>
  <c r="AJ338" i="13"/>
  <c r="AM338" i="13" s="1"/>
  <c r="AJ337" i="13"/>
  <c r="AM337" i="13" s="1"/>
  <c r="AJ336" i="13"/>
  <c r="AM336" i="13" s="1"/>
  <c r="AJ335" i="13"/>
  <c r="AM335" i="13" s="1"/>
  <c r="AJ334" i="13"/>
  <c r="AM334" i="13" s="1"/>
  <c r="AJ333" i="13"/>
  <c r="AM333" i="13" s="1"/>
  <c r="AJ332" i="13"/>
  <c r="AM332" i="13" s="1"/>
  <c r="AJ331" i="13"/>
  <c r="AM331" i="13" s="1"/>
  <c r="AJ330" i="13"/>
  <c r="AM330" i="13" s="1"/>
  <c r="AJ329" i="13"/>
  <c r="AM329" i="13" s="1"/>
  <c r="AJ328" i="13"/>
  <c r="AM328" i="13" s="1"/>
  <c r="AJ327" i="13"/>
  <c r="AM327" i="13" s="1"/>
  <c r="AJ326" i="13"/>
  <c r="AM326" i="13" s="1"/>
  <c r="AJ325" i="13"/>
  <c r="AM325" i="13" s="1"/>
  <c r="AJ324" i="13"/>
  <c r="AM324" i="13" s="1"/>
  <c r="AJ323" i="13"/>
  <c r="AM323" i="13" s="1"/>
  <c r="AJ322" i="13"/>
  <c r="AM322" i="13" s="1"/>
  <c r="AJ321" i="13"/>
  <c r="AM321" i="13" s="1"/>
  <c r="AJ320" i="13"/>
  <c r="AM320" i="13" s="1"/>
  <c r="AJ319" i="13"/>
  <c r="AM319" i="13" s="1"/>
  <c r="AJ318" i="13"/>
  <c r="AM318" i="13" s="1"/>
  <c r="AJ317" i="13"/>
  <c r="AM317" i="13" s="1"/>
  <c r="AJ316" i="13"/>
  <c r="AM316" i="13" s="1"/>
  <c r="AJ315" i="13"/>
  <c r="AM315" i="13" s="1"/>
  <c r="AJ314" i="13"/>
  <c r="AM314" i="13" s="1"/>
  <c r="AJ313" i="13"/>
  <c r="AM313" i="13" s="1"/>
  <c r="AJ312" i="13"/>
  <c r="AM312" i="13" s="1"/>
  <c r="AJ311" i="13"/>
  <c r="AM311" i="13" s="1"/>
  <c r="AJ310" i="13"/>
  <c r="AM310" i="13" s="1"/>
  <c r="AJ309" i="13"/>
  <c r="AM309" i="13" s="1"/>
  <c r="AJ308" i="13"/>
  <c r="AM308" i="13" s="1"/>
  <c r="AJ307" i="13"/>
  <c r="AM307" i="13" s="1"/>
  <c r="AJ306" i="13"/>
  <c r="AM306" i="13" s="1"/>
  <c r="AJ305" i="13"/>
  <c r="AM305" i="13" s="1"/>
  <c r="AJ304" i="13"/>
  <c r="AM304" i="13" s="1"/>
  <c r="AJ303" i="13"/>
  <c r="AM303" i="13" s="1"/>
  <c r="AJ302" i="13"/>
  <c r="AM302" i="13" s="1"/>
  <c r="AJ301" i="13"/>
  <c r="AM301" i="13" s="1"/>
  <c r="AJ300" i="13"/>
  <c r="AM300" i="13" s="1"/>
  <c r="AJ299" i="13"/>
  <c r="AM299" i="13" s="1"/>
  <c r="AJ298" i="13"/>
  <c r="AM298" i="13" s="1"/>
  <c r="AJ297" i="13"/>
  <c r="AM297" i="13" s="1"/>
  <c r="AJ296" i="13"/>
  <c r="AM296" i="13" s="1"/>
  <c r="AJ295" i="13"/>
  <c r="AM295" i="13" s="1"/>
  <c r="AJ294" i="13"/>
  <c r="AM294" i="13" s="1"/>
  <c r="AJ293" i="13"/>
  <c r="AM293" i="13" s="1"/>
  <c r="AJ292" i="13"/>
  <c r="AM292" i="13" s="1"/>
  <c r="AJ291" i="13"/>
  <c r="AM291" i="13" s="1"/>
  <c r="AJ290" i="13"/>
  <c r="AM290" i="13" s="1"/>
  <c r="AJ289" i="13"/>
  <c r="AM289" i="13" s="1"/>
  <c r="AJ288" i="13"/>
  <c r="AM288" i="13" s="1"/>
  <c r="AJ287" i="13"/>
  <c r="AM287" i="13" s="1"/>
  <c r="AJ286" i="13"/>
  <c r="AM286" i="13" s="1"/>
  <c r="AJ285" i="13"/>
  <c r="AM285" i="13" s="1"/>
  <c r="AJ284" i="13"/>
  <c r="AM284" i="13" s="1"/>
  <c r="AJ283" i="13"/>
  <c r="AM283" i="13" s="1"/>
  <c r="AJ282" i="13"/>
  <c r="AM282" i="13" s="1"/>
  <c r="AJ281" i="13"/>
  <c r="AM281" i="13" s="1"/>
  <c r="AJ280" i="13"/>
  <c r="AM280" i="13" s="1"/>
  <c r="AJ279" i="13"/>
  <c r="AM279" i="13" s="1"/>
  <c r="AJ278" i="13"/>
  <c r="AM278" i="13" s="1"/>
  <c r="AJ277" i="13"/>
  <c r="AM277" i="13" s="1"/>
  <c r="AJ276" i="13"/>
  <c r="AM276" i="13" s="1"/>
  <c r="AJ275" i="13"/>
  <c r="AM275" i="13" s="1"/>
  <c r="AJ274" i="13"/>
  <c r="AM274" i="13" s="1"/>
  <c r="AJ273" i="13"/>
  <c r="AM273" i="13" s="1"/>
  <c r="AJ272" i="13"/>
  <c r="AM272" i="13" s="1"/>
  <c r="AJ271" i="13"/>
  <c r="AM271" i="13" s="1"/>
  <c r="AJ270" i="13"/>
  <c r="AM270" i="13" s="1"/>
  <c r="AJ269" i="13"/>
  <c r="AM269" i="13" s="1"/>
  <c r="AJ268" i="13"/>
  <c r="AM268" i="13" s="1"/>
  <c r="AJ267" i="13"/>
  <c r="AM267" i="13" s="1"/>
  <c r="AJ266" i="13"/>
  <c r="AM266" i="13" s="1"/>
  <c r="AJ265" i="13"/>
  <c r="AM265" i="13" s="1"/>
  <c r="AJ264" i="13"/>
  <c r="AM264" i="13" s="1"/>
  <c r="AJ263" i="13"/>
  <c r="AM263" i="13" s="1"/>
  <c r="AJ262" i="13"/>
  <c r="AM262" i="13" s="1"/>
  <c r="AJ261" i="13"/>
  <c r="AM261" i="13" s="1"/>
  <c r="AJ260" i="13"/>
  <c r="AM260" i="13" s="1"/>
  <c r="AJ259" i="13"/>
  <c r="AM259" i="13" s="1"/>
  <c r="AJ258" i="13"/>
  <c r="AM258" i="13" s="1"/>
  <c r="AJ257" i="13"/>
  <c r="AM257" i="13" s="1"/>
  <c r="AJ256" i="13"/>
  <c r="AM256" i="13" s="1"/>
  <c r="AJ255" i="13"/>
  <c r="AM255" i="13" s="1"/>
  <c r="AJ252" i="13"/>
  <c r="AM252" i="13" s="1"/>
  <c r="AJ251" i="13"/>
  <c r="AM251" i="13" s="1"/>
  <c r="AJ250" i="13"/>
  <c r="AM250" i="13" s="1"/>
  <c r="AJ249" i="13"/>
  <c r="AM249" i="13" s="1"/>
  <c r="AJ248" i="13"/>
  <c r="AM248" i="13" s="1"/>
  <c r="AJ247" i="13"/>
  <c r="AM247" i="13" s="1"/>
  <c r="AJ246" i="13"/>
  <c r="AM246" i="13" s="1"/>
  <c r="AJ245" i="13"/>
  <c r="AM245" i="13" s="1"/>
  <c r="AJ244" i="13"/>
  <c r="AM244" i="13" s="1"/>
  <c r="AJ243" i="13"/>
  <c r="AM243" i="13" s="1"/>
  <c r="AJ242" i="13"/>
  <c r="AM242" i="13" s="1"/>
  <c r="AJ241" i="13"/>
  <c r="AM241" i="13" s="1"/>
  <c r="AJ239" i="13"/>
  <c r="AM239" i="13" s="1"/>
  <c r="AJ238" i="13"/>
  <c r="AM238" i="13" s="1"/>
  <c r="AJ237" i="13"/>
  <c r="AM237" i="13" s="1"/>
  <c r="AJ236" i="13"/>
  <c r="AM236" i="13" s="1"/>
  <c r="AJ235" i="13"/>
  <c r="AM235" i="13" s="1"/>
  <c r="AJ230" i="13"/>
  <c r="AM230" i="13" s="1"/>
  <c r="AJ229" i="13"/>
  <c r="AM229" i="13" s="1"/>
  <c r="AJ228" i="13"/>
  <c r="AM228" i="13" s="1"/>
  <c r="AJ227" i="13"/>
  <c r="AM227" i="13" s="1"/>
  <c r="AJ226" i="13"/>
  <c r="AM226" i="13" s="1"/>
  <c r="AJ225" i="13"/>
  <c r="AM225" i="13" s="1"/>
  <c r="AJ224" i="13"/>
  <c r="AM224" i="13" s="1"/>
  <c r="AJ223" i="13"/>
  <c r="AM223" i="13" s="1"/>
  <c r="AJ222" i="13"/>
  <c r="AM222" i="13" s="1"/>
  <c r="AJ221" i="13"/>
  <c r="AM221" i="13" s="1"/>
  <c r="AJ220" i="13"/>
  <c r="AM220" i="13" s="1"/>
  <c r="AJ219" i="13"/>
  <c r="AM219" i="13" s="1"/>
  <c r="AJ218" i="13"/>
  <c r="AM218" i="13" s="1"/>
  <c r="AJ217" i="13"/>
  <c r="AM217" i="13" s="1"/>
  <c r="AJ215" i="13"/>
  <c r="AJ214" i="13"/>
  <c r="AM214" i="13" s="1"/>
  <c r="AJ213" i="13"/>
  <c r="AM213" i="13" s="1"/>
  <c r="AJ212" i="13"/>
  <c r="AM212" i="13" s="1"/>
  <c r="AJ211" i="13"/>
  <c r="AM211" i="13" s="1"/>
  <c r="AJ210" i="13"/>
  <c r="AM210" i="13" s="1"/>
  <c r="AJ209" i="13"/>
  <c r="AM209" i="13" s="1"/>
  <c r="AJ208" i="13"/>
  <c r="AM208" i="13" s="1"/>
  <c r="AJ207" i="13"/>
  <c r="AM207" i="13" s="1"/>
  <c r="AJ206" i="13"/>
  <c r="AM206" i="13" s="1"/>
  <c r="AJ205" i="13"/>
  <c r="AM205" i="13" s="1"/>
  <c r="AJ204" i="13"/>
  <c r="AM204" i="13" s="1"/>
  <c r="AJ203" i="13"/>
  <c r="AM203" i="13" s="1"/>
  <c r="AJ202" i="13"/>
  <c r="AM202" i="13" s="1"/>
  <c r="AJ201" i="13"/>
  <c r="AM201" i="13" s="1"/>
  <c r="AJ200" i="13"/>
  <c r="AM200" i="13" s="1"/>
  <c r="AJ199" i="13"/>
  <c r="AM199" i="13" s="1"/>
  <c r="AJ198" i="13"/>
  <c r="AM198" i="13" s="1"/>
  <c r="AJ197" i="13"/>
  <c r="AM197" i="13" s="1"/>
  <c r="AJ196" i="13"/>
  <c r="AM196" i="13" s="1"/>
  <c r="AJ195" i="13"/>
  <c r="AM195" i="13" s="1"/>
  <c r="AJ194" i="13"/>
  <c r="AM194" i="13" s="1"/>
  <c r="AJ193" i="13"/>
  <c r="AM193" i="13" s="1"/>
  <c r="AJ192" i="13"/>
  <c r="AM192" i="13" s="1"/>
  <c r="AJ191" i="13"/>
  <c r="AM191" i="13" s="1"/>
  <c r="AJ190" i="13"/>
  <c r="AM190" i="13" s="1"/>
  <c r="AJ189" i="13"/>
  <c r="AM189" i="13" s="1"/>
  <c r="AJ188" i="13"/>
  <c r="AM188" i="13" s="1"/>
  <c r="AJ187" i="13"/>
  <c r="AM187" i="13" s="1"/>
  <c r="AJ186" i="13"/>
  <c r="AM186" i="13" s="1"/>
  <c r="AJ185" i="13"/>
  <c r="AM185" i="13" s="1"/>
  <c r="AJ184" i="13"/>
  <c r="AM184" i="13" s="1"/>
  <c r="AJ183" i="13"/>
  <c r="AM183" i="13" s="1"/>
  <c r="AJ182" i="13"/>
  <c r="AM182" i="13" s="1"/>
  <c r="AJ181" i="13"/>
  <c r="AM181" i="13" s="1"/>
  <c r="AJ180" i="13"/>
  <c r="AM180" i="13" s="1"/>
  <c r="AJ179" i="13"/>
  <c r="AM179" i="13" s="1"/>
  <c r="AJ177" i="13"/>
  <c r="AM177" i="13" s="1"/>
  <c r="AJ176" i="13"/>
  <c r="AM176" i="13" s="1"/>
  <c r="AJ175" i="13"/>
  <c r="AM175" i="13" s="1"/>
  <c r="AJ174" i="13"/>
  <c r="AM174" i="13" s="1"/>
  <c r="AJ173" i="13"/>
  <c r="AM173" i="13" s="1"/>
  <c r="AJ172" i="13"/>
  <c r="AM172" i="13" s="1"/>
  <c r="AJ171" i="13"/>
  <c r="AM171" i="13" s="1"/>
  <c r="AJ170" i="13"/>
  <c r="AM170" i="13" s="1"/>
  <c r="AJ169" i="13"/>
  <c r="AM169" i="13" s="1"/>
  <c r="AJ168" i="13"/>
  <c r="AM168" i="13" s="1"/>
  <c r="AJ167" i="13"/>
  <c r="AM167" i="13" s="1"/>
  <c r="AJ166" i="13"/>
  <c r="AM166" i="13" s="1"/>
  <c r="AJ165" i="13"/>
  <c r="AM165" i="13" s="1"/>
  <c r="AJ164" i="13"/>
  <c r="AM164" i="13" s="1"/>
  <c r="AJ163" i="13"/>
  <c r="AM163" i="13" s="1"/>
  <c r="AJ162" i="13"/>
  <c r="AM162" i="13" s="1"/>
  <c r="AJ161" i="13"/>
  <c r="AM161" i="13" s="1"/>
  <c r="AJ160" i="13"/>
  <c r="AM160" i="13" s="1"/>
  <c r="AJ159" i="13"/>
  <c r="AM159" i="13" s="1"/>
  <c r="AJ158" i="13"/>
  <c r="AM158" i="13" s="1"/>
  <c r="AJ157" i="13"/>
  <c r="AM157" i="13" s="1"/>
  <c r="AJ156" i="13"/>
  <c r="AM156" i="13" s="1"/>
  <c r="AJ155" i="13"/>
  <c r="AM155" i="13" s="1"/>
  <c r="AJ154" i="13"/>
  <c r="AM154" i="13" s="1"/>
  <c r="AJ153" i="13"/>
  <c r="AM153" i="13" s="1"/>
  <c r="AJ152" i="13"/>
  <c r="AM152" i="13" s="1"/>
  <c r="AJ151" i="13"/>
  <c r="AM151" i="13" s="1"/>
  <c r="AJ150" i="13"/>
  <c r="AM150" i="13" s="1"/>
  <c r="AJ149" i="13"/>
  <c r="AM149" i="13" s="1"/>
  <c r="AJ148" i="13"/>
  <c r="AM148" i="13" s="1"/>
  <c r="AJ147" i="13"/>
  <c r="AM147" i="13" s="1"/>
  <c r="AJ146" i="13"/>
  <c r="AM146" i="13" s="1"/>
  <c r="AJ145" i="13"/>
  <c r="AM145" i="13" s="1"/>
  <c r="AJ144" i="13"/>
  <c r="AM144" i="13" s="1"/>
  <c r="AJ143" i="13"/>
  <c r="AM143" i="13" s="1"/>
  <c r="AJ141" i="13"/>
  <c r="AM141" i="13" s="1"/>
  <c r="AJ140" i="13"/>
  <c r="AM140" i="13" s="1"/>
  <c r="AJ139" i="13"/>
  <c r="AM139" i="13" s="1"/>
  <c r="AJ138" i="13"/>
  <c r="AM138" i="13" s="1"/>
  <c r="AJ137" i="13"/>
  <c r="AM137" i="13" s="1"/>
  <c r="AJ136" i="13"/>
  <c r="AM136" i="13" s="1"/>
  <c r="AJ135" i="13"/>
  <c r="AM135" i="13" s="1"/>
  <c r="AJ134" i="13"/>
  <c r="AM134" i="13" s="1"/>
  <c r="AJ133" i="13"/>
  <c r="AM133" i="13" s="1"/>
  <c r="AJ132" i="13"/>
  <c r="AM132" i="13" s="1"/>
  <c r="AJ131" i="13"/>
  <c r="AM131" i="13" s="1"/>
  <c r="AJ130" i="13"/>
  <c r="AM130" i="13" s="1"/>
  <c r="AJ129" i="13"/>
  <c r="AM129" i="13" s="1"/>
  <c r="AJ128" i="13"/>
  <c r="AM128" i="13" s="1"/>
  <c r="AJ127" i="13"/>
  <c r="AM127" i="13" s="1"/>
  <c r="AJ126" i="13"/>
  <c r="AM126" i="13" s="1"/>
  <c r="AJ125" i="13"/>
  <c r="AM125" i="13" s="1"/>
  <c r="AJ124" i="13"/>
  <c r="AM124" i="13" s="1"/>
  <c r="AJ123" i="13"/>
  <c r="AM123" i="13" s="1"/>
  <c r="AJ122" i="13"/>
  <c r="AM122" i="13" s="1"/>
  <c r="AJ121" i="13"/>
  <c r="AM121" i="13" s="1"/>
  <c r="AJ120" i="13"/>
  <c r="AM120" i="13" s="1"/>
  <c r="AJ119" i="13"/>
  <c r="AM119" i="13" s="1"/>
  <c r="AJ118" i="13"/>
  <c r="AM118" i="13" s="1"/>
  <c r="AJ117" i="13"/>
  <c r="AM117" i="13" s="1"/>
  <c r="AJ115" i="13"/>
  <c r="AM115" i="13" s="1"/>
  <c r="AJ114" i="13"/>
  <c r="AM114" i="13" s="1"/>
  <c r="AJ113" i="13"/>
  <c r="AM113" i="13" s="1"/>
  <c r="AJ112" i="13"/>
  <c r="AM112" i="13" s="1"/>
  <c r="AJ111" i="13"/>
  <c r="AM111" i="13" s="1"/>
  <c r="AJ110" i="13"/>
  <c r="AM110" i="13" s="1"/>
  <c r="AJ109" i="13"/>
  <c r="AM109" i="13" s="1"/>
  <c r="AJ108" i="13"/>
  <c r="AM108" i="13" s="1"/>
  <c r="AJ107" i="13"/>
  <c r="AM107" i="13" s="1"/>
  <c r="AJ106" i="13"/>
  <c r="AM106" i="13" s="1"/>
  <c r="AJ105" i="13"/>
  <c r="AM105" i="13" s="1"/>
  <c r="AJ104" i="13"/>
  <c r="AM104" i="13" s="1"/>
  <c r="AJ103" i="13"/>
  <c r="AM103" i="13" s="1"/>
  <c r="AJ102" i="13"/>
  <c r="AM102" i="13" s="1"/>
  <c r="AJ101" i="13"/>
  <c r="AM101" i="13" s="1"/>
  <c r="AJ100" i="13"/>
  <c r="AM100" i="13" s="1"/>
  <c r="AJ99" i="13"/>
  <c r="AM99" i="13" s="1"/>
  <c r="AJ98" i="13"/>
  <c r="AM98" i="13" s="1"/>
  <c r="AJ97" i="13"/>
  <c r="AM97" i="13" s="1"/>
  <c r="AJ96" i="13"/>
  <c r="AM96" i="13" s="1"/>
  <c r="AJ95" i="13"/>
  <c r="AM95" i="13" s="1"/>
  <c r="AJ94" i="13"/>
  <c r="AM94" i="13" s="1"/>
  <c r="AJ93" i="13"/>
  <c r="AM93" i="13" s="1"/>
  <c r="AJ92" i="13"/>
  <c r="AM92" i="13" s="1"/>
  <c r="AJ91" i="13"/>
  <c r="AM91" i="13" s="1"/>
  <c r="AJ90" i="13"/>
  <c r="AM90" i="13" s="1"/>
  <c r="AJ89" i="13"/>
  <c r="AM89" i="13" s="1"/>
  <c r="AJ88" i="13"/>
  <c r="AM88" i="13" s="1"/>
  <c r="AJ87" i="13"/>
  <c r="AM87" i="13" s="1"/>
  <c r="AJ86" i="13"/>
  <c r="AM86" i="13" s="1"/>
  <c r="AJ85" i="13"/>
  <c r="AM85" i="13" s="1"/>
  <c r="AJ83" i="13"/>
  <c r="AM83" i="13" s="1"/>
  <c r="AJ82" i="13"/>
  <c r="AM82" i="13" s="1"/>
  <c r="AJ81" i="13"/>
  <c r="AM81" i="13" s="1"/>
  <c r="AJ80" i="13"/>
  <c r="AM80" i="13" s="1"/>
  <c r="AJ79" i="13"/>
  <c r="AM79" i="13" s="1"/>
  <c r="AJ78" i="13"/>
  <c r="AM78" i="13" s="1"/>
  <c r="AJ77" i="13"/>
  <c r="AM77" i="13" s="1"/>
  <c r="AJ76" i="13"/>
  <c r="AM76" i="13" s="1"/>
  <c r="AJ75" i="13"/>
  <c r="AM75" i="13" s="1"/>
  <c r="AJ74" i="13"/>
  <c r="AM74" i="13" s="1"/>
  <c r="AJ72" i="13"/>
  <c r="AM72" i="13" s="1"/>
  <c r="AJ71" i="13"/>
  <c r="AM71" i="13" s="1"/>
  <c r="AJ70" i="13"/>
  <c r="AM70" i="13" s="1"/>
  <c r="AJ69" i="13"/>
  <c r="AM69" i="13" s="1"/>
  <c r="AJ68" i="13"/>
  <c r="AM68" i="13" s="1"/>
  <c r="AJ67" i="13"/>
  <c r="AM67" i="13" s="1"/>
  <c r="AJ66" i="13"/>
  <c r="AM66" i="13" s="1"/>
  <c r="AJ65" i="13"/>
  <c r="AM65" i="13" s="1"/>
  <c r="AJ64" i="13"/>
  <c r="AM64" i="13" s="1"/>
  <c r="AJ63" i="13"/>
  <c r="AM63" i="13" s="1"/>
  <c r="AJ62" i="13"/>
  <c r="AM62" i="13" s="1"/>
  <c r="AJ61" i="13"/>
  <c r="AM61" i="13" s="1"/>
  <c r="AJ60" i="13"/>
  <c r="AM60" i="13" s="1"/>
  <c r="AJ59" i="13"/>
  <c r="AM59" i="13" s="1"/>
  <c r="AJ58" i="13"/>
  <c r="AM58" i="13" s="1"/>
  <c r="AJ57" i="13"/>
  <c r="AM57" i="13" s="1"/>
  <c r="AJ56" i="13"/>
  <c r="AM56" i="13" s="1"/>
  <c r="AJ55" i="13"/>
  <c r="AM55" i="13" s="1"/>
  <c r="AJ54" i="13"/>
  <c r="AM54" i="13" s="1"/>
  <c r="AJ53" i="13"/>
  <c r="AM53" i="13" s="1"/>
  <c r="AJ52" i="13"/>
  <c r="AM52" i="13" s="1"/>
  <c r="AJ51" i="13"/>
  <c r="AM51" i="13" s="1"/>
  <c r="AJ50" i="13"/>
  <c r="AM50" i="13" s="1"/>
  <c r="AJ49" i="13"/>
  <c r="AM49" i="13" s="1"/>
  <c r="AJ48" i="13"/>
  <c r="AM48" i="13" s="1"/>
  <c r="AJ47" i="13"/>
  <c r="AM47" i="13" s="1"/>
  <c r="AJ46" i="13"/>
  <c r="AM46" i="13" s="1"/>
  <c r="AJ45" i="13"/>
  <c r="AM45" i="13" s="1"/>
  <c r="AJ44" i="13"/>
  <c r="AM44" i="13" s="1"/>
  <c r="AJ42" i="13"/>
  <c r="AM42" i="13" s="1"/>
  <c r="AJ41" i="13"/>
  <c r="AM41" i="13" s="1"/>
  <c r="AJ40" i="13"/>
  <c r="AM40" i="13" s="1"/>
  <c r="AJ39" i="13"/>
  <c r="AM39" i="13" s="1"/>
  <c r="AJ38" i="13"/>
  <c r="AM38" i="13" s="1"/>
  <c r="AJ37" i="13"/>
  <c r="AM37" i="13" s="1"/>
  <c r="AJ36" i="13"/>
  <c r="AM36" i="13" s="1"/>
  <c r="AJ35" i="13"/>
  <c r="AM35" i="13" s="1"/>
  <c r="AJ34" i="13"/>
  <c r="AM34" i="13" s="1"/>
  <c r="AJ33" i="13"/>
  <c r="AM33" i="13" s="1"/>
  <c r="AJ32" i="13"/>
  <c r="AM32" i="13" s="1"/>
  <c r="AJ31" i="13"/>
  <c r="AM31" i="13" s="1"/>
  <c r="AJ30" i="13"/>
  <c r="AM30" i="13" s="1"/>
  <c r="AJ29" i="13"/>
  <c r="AM29" i="13" s="1"/>
  <c r="AJ28" i="13"/>
  <c r="AM28" i="13" s="1"/>
  <c r="AJ27" i="13"/>
  <c r="AM27" i="13" s="1"/>
  <c r="AJ26" i="13"/>
  <c r="AM26" i="13" s="1"/>
  <c r="AJ25" i="13"/>
  <c r="AM25" i="13" s="1"/>
  <c r="AJ24" i="13"/>
  <c r="AM24" i="13" s="1"/>
  <c r="AJ23" i="13"/>
  <c r="AM23" i="13" s="1"/>
  <c r="AJ22" i="13"/>
  <c r="AM22" i="13" s="1"/>
  <c r="AJ21" i="13"/>
  <c r="AM21" i="13" s="1"/>
  <c r="AJ20" i="13"/>
  <c r="AM20" i="13" s="1"/>
  <c r="AJ19" i="13"/>
  <c r="AM19" i="13" s="1"/>
  <c r="AJ18" i="13"/>
  <c r="AM18" i="13" s="1"/>
  <c r="AJ17" i="13"/>
  <c r="AM17" i="13" s="1"/>
  <c r="AJ16" i="13"/>
  <c r="AM16" i="13" s="1"/>
  <c r="AJ14" i="13"/>
  <c r="AM14" i="13" s="1"/>
  <c r="AJ13" i="13"/>
  <c r="AM13" i="13" s="1"/>
  <c r="AJ12" i="13"/>
  <c r="AM12" i="13" s="1"/>
  <c r="AJ11" i="13"/>
  <c r="AM11" i="13" s="1"/>
  <c r="AJ10" i="13"/>
  <c r="AM10" i="13" s="1"/>
  <c r="AJ9" i="13"/>
  <c r="AM9" i="13" s="1"/>
  <c r="AG254" i="13"/>
  <c r="AG253" i="13"/>
  <c r="AG240" i="13"/>
  <c r="AG216" i="13"/>
  <c r="AG178" i="13"/>
  <c r="AG142" i="13"/>
  <c r="AG116" i="13"/>
  <c r="AG84" i="13"/>
  <c r="AG73" i="13"/>
  <c r="AG43" i="13"/>
  <c r="AG15" i="13"/>
  <c r="AH253" i="13"/>
  <c r="AH240" i="13"/>
  <c r="AH216" i="13"/>
  <c r="AH178" i="13"/>
  <c r="AH142" i="13"/>
  <c r="AH116" i="13"/>
  <c r="AH84" i="13"/>
  <c r="AH73" i="13"/>
  <c r="AH43" i="13"/>
  <c r="AH15" i="13"/>
  <c r="AH9" i="13"/>
  <c r="AJ254" i="13" l="1"/>
  <c r="AJ15" i="13"/>
  <c r="AK7" i="13"/>
  <c r="AJ178" i="13"/>
  <c r="AJ73" i="13"/>
  <c r="AJ216" i="13"/>
  <c r="AJ240" i="13"/>
  <c r="AJ253" i="13"/>
  <c r="AJ116" i="13"/>
  <c r="AJ84" i="13"/>
  <c r="AJ43" i="13"/>
  <c r="AJ142" i="13"/>
  <c r="AG8" i="13"/>
  <c r="AG7" i="13" s="1"/>
  <c r="AH8" i="13"/>
  <c r="AH7" i="13" s="1"/>
  <c r="AJ8" i="13" l="1"/>
  <c r="AV4" i="13" s="1"/>
  <c r="AV6" i="13" s="1"/>
  <c r="AS6" i="13"/>
  <c r="AQ6" i="13"/>
  <c r="N1" i="35"/>
  <c r="AT4" i="13" l="1"/>
  <c r="AT6" i="13" s="1"/>
  <c r="AJ7" i="13"/>
  <c r="AV5" i="13"/>
  <c r="AT5" i="13" l="1"/>
  <c r="AI216" i="13"/>
  <c r="H90" i="33"/>
  <c r="H89" i="33"/>
  <c r="H88" i="33"/>
  <c r="I87" i="33"/>
  <c r="J87" i="33" s="1"/>
  <c r="H87" i="33"/>
  <c r="H82" i="33"/>
  <c r="AC81" i="33"/>
  <c r="Q81" i="33"/>
  <c r="K80" i="33"/>
  <c r="J80" i="33"/>
  <c r="H80" i="33"/>
  <c r="AC79" i="33"/>
  <c r="Q79" i="33"/>
  <c r="H78" i="33"/>
  <c r="AC77" i="33"/>
  <c r="Q77" i="33"/>
  <c r="AB76" i="33"/>
  <c r="Z76" i="33"/>
  <c r="W76" i="33"/>
  <c r="V76" i="33"/>
  <c r="U76" i="33"/>
  <c r="T76" i="33"/>
  <c r="S76" i="33"/>
  <c r="R76" i="33"/>
  <c r="J76" i="33"/>
  <c r="I76" i="33"/>
  <c r="H76" i="33"/>
  <c r="AC75" i="33"/>
  <c r="Q75" i="33"/>
  <c r="H68" i="33"/>
  <c r="H67" i="33"/>
  <c r="H66" i="33"/>
  <c r="H64" i="33"/>
  <c r="H63" i="33"/>
  <c r="H62" i="33"/>
  <c r="H60" i="33"/>
  <c r="Q59" i="33"/>
  <c r="P59" i="33"/>
  <c r="O59" i="33"/>
  <c r="N59" i="33"/>
  <c r="M59" i="33"/>
  <c r="L59" i="33"/>
  <c r="K59" i="33"/>
  <c r="J59" i="33"/>
  <c r="I59" i="33"/>
  <c r="H59" i="33"/>
  <c r="G59" i="33"/>
  <c r="F59" i="33"/>
  <c r="E59" i="33"/>
  <c r="H57" i="33"/>
  <c r="H56" i="33"/>
  <c r="H54" i="33"/>
  <c r="H53" i="33"/>
  <c r="Q51" i="33"/>
  <c r="P51" i="33"/>
  <c r="O51" i="33"/>
  <c r="N51" i="33"/>
  <c r="M51" i="33"/>
  <c r="L51" i="33"/>
  <c r="K51" i="33"/>
  <c r="J51" i="33"/>
  <c r="I51" i="33"/>
  <c r="H51" i="33"/>
  <c r="G51" i="33"/>
  <c r="F51" i="33"/>
  <c r="E51" i="33"/>
  <c r="K50" i="33"/>
  <c r="J50" i="33"/>
  <c r="H50" i="33"/>
  <c r="J49" i="33"/>
  <c r="J52" i="33" s="1"/>
  <c r="I49" i="33"/>
  <c r="H49" i="33"/>
  <c r="H52" i="33" s="1"/>
  <c r="H28" i="33"/>
  <c r="H27" i="33"/>
  <c r="Y26" i="33"/>
  <c r="X26" i="33"/>
  <c r="Q26" i="33"/>
  <c r="R25" i="33"/>
  <c r="Q25" i="33"/>
  <c r="Y24" i="33"/>
  <c r="X24" i="33"/>
  <c r="P24" i="33"/>
  <c r="P82" i="33" s="1"/>
  <c r="O24" i="33"/>
  <c r="N24" i="33"/>
  <c r="M24" i="33"/>
  <c r="M68" i="33" s="1"/>
  <c r="L24" i="33"/>
  <c r="K24" i="33"/>
  <c r="J24" i="33"/>
  <c r="J68" i="33" s="1"/>
  <c r="I24" i="33"/>
  <c r="I68" i="33" s="1"/>
  <c r="G24" i="33"/>
  <c r="G82" i="33" s="1"/>
  <c r="F24" i="33"/>
  <c r="F27" i="33" s="1"/>
  <c r="E24" i="33"/>
  <c r="E27" i="33" s="1"/>
  <c r="Y22" i="33"/>
  <c r="X22" i="33"/>
  <c r="P22" i="33"/>
  <c r="O22" i="33"/>
  <c r="N22" i="33"/>
  <c r="M22" i="33"/>
  <c r="M56" i="33" s="1"/>
  <c r="L22" i="33"/>
  <c r="L56" i="33" s="1"/>
  <c r="K22" i="33"/>
  <c r="K56" i="33" s="1"/>
  <c r="J22" i="33"/>
  <c r="J56" i="33" s="1"/>
  <c r="I22" i="33"/>
  <c r="G22" i="33"/>
  <c r="F22" i="33"/>
  <c r="F66" i="33" s="1"/>
  <c r="E22" i="33"/>
  <c r="H21" i="33"/>
  <c r="Q20" i="33"/>
  <c r="P19" i="33"/>
  <c r="P21" i="33" s="1"/>
  <c r="O19" i="33"/>
  <c r="O21" i="33" s="1"/>
  <c r="N19" i="33"/>
  <c r="N21" i="33" s="1"/>
  <c r="M19" i="33"/>
  <c r="M78" i="33" s="1"/>
  <c r="L19" i="33"/>
  <c r="L64" i="33" s="1"/>
  <c r="L62" i="33" s="1"/>
  <c r="L63" i="33" s="1"/>
  <c r="K19" i="33"/>
  <c r="K78" i="33" s="1"/>
  <c r="J19" i="33"/>
  <c r="J78" i="33" s="1"/>
  <c r="I19" i="33"/>
  <c r="G19" i="33"/>
  <c r="G78" i="33" s="1"/>
  <c r="F19" i="33"/>
  <c r="E19" i="33"/>
  <c r="Y17" i="33"/>
  <c r="Y18" i="33" s="1"/>
  <c r="X17" i="33"/>
  <c r="X18" i="33" s="1"/>
  <c r="P17" i="33"/>
  <c r="O17" i="33"/>
  <c r="N17" i="33"/>
  <c r="M17" i="33"/>
  <c r="L17" i="33"/>
  <c r="K17" i="33"/>
  <c r="K53" i="33" s="1"/>
  <c r="J17" i="33"/>
  <c r="J53" i="33" s="1"/>
  <c r="I17" i="33"/>
  <c r="I62" i="33" s="1"/>
  <c r="G17" i="33"/>
  <c r="G53" i="33" s="1"/>
  <c r="F17" i="33"/>
  <c r="F53" i="33" s="1"/>
  <c r="E17" i="33"/>
  <c r="E62" i="33" s="1"/>
  <c r="J13" i="33"/>
  <c r="H13" i="33"/>
  <c r="K12" i="33"/>
  <c r="J12" i="33"/>
  <c r="H12" i="33"/>
  <c r="Y11" i="33"/>
  <c r="X11" i="33"/>
  <c r="Q11" i="33"/>
  <c r="Q10" i="33"/>
  <c r="Y9" i="33"/>
  <c r="X9" i="33"/>
  <c r="P9" i="33"/>
  <c r="P80" i="33" s="1"/>
  <c r="O9" i="33"/>
  <c r="O12" i="33" s="1"/>
  <c r="N9" i="33"/>
  <c r="N12" i="33" s="1"/>
  <c r="M9" i="33"/>
  <c r="M12" i="33" s="1"/>
  <c r="L9" i="33"/>
  <c r="I9" i="33"/>
  <c r="G9" i="33"/>
  <c r="F9" i="33"/>
  <c r="E9" i="33"/>
  <c r="E50" i="33" s="1"/>
  <c r="W8" i="33"/>
  <c r="V8" i="33"/>
  <c r="U8" i="33"/>
  <c r="T8" i="33"/>
  <c r="S8" i="33"/>
  <c r="R8" i="33"/>
  <c r="J8" i="33"/>
  <c r="I8" i="33"/>
  <c r="H8" i="33"/>
  <c r="Q7" i="33"/>
  <c r="Y6" i="33"/>
  <c r="Y8" i="33" s="1"/>
  <c r="X6" i="33"/>
  <c r="X8" i="33" s="1"/>
  <c r="P6" i="33"/>
  <c r="P76" i="33" s="1"/>
  <c r="O6" i="33"/>
  <c r="O76" i="33" s="1"/>
  <c r="N6" i="33"/>
  <c r="N76" i="33" s="1"/>
  <c r="M6" i="33"/>
  <c r="M49" i="33" s="1"/>
  <c r="L6" i="33"/>
  <c r="L49" i="33" s="1"/>
  <c r="K6" i="33"/>
  <c r="K76" i="33" s="1"/>
  <c r="G6" i="33"/>
  <c r="G31" i="33" s="1"/>
  <c r="F6" i="33"/>
  <c r="F49" i="33" s="1"/>
  <c r="E6" i="33"/>
  <c r="E76" i="33" s="1"/>
  <c r="K21" i="33" l="1"/>
  <c r="L78" i="33"/>
  <c r="J18" i="33"/>
  <c r="J63" i="33" s="1"/>
  <c r="N78" i="33"/>
  <c r="K13" i="33"/>
  <c r="K8" i="33"/>
  <c r="O49" i="33"/>
  <c r="L76" i="33"/>
  <c r="P49" i="33"/>
  <c r="L8" i="33"/>
  <c r="P23" i="33"/>
  <c r="P48" i="33" s="1"/>
  <c r="G21" i="33"/>
  <c r="L18" i="33"/>
  <c r="L54" i="33" s="1"/>
  <c r="E18" i="33"/>
  <c r="E54" i="33" s="1"/>
  <c r="N64" i="33"/>
  <c r="N62" i="33" s="1"/>
  <c r="N63" i="33" s="1"/>
  <c r="N23" i="33"/>
  <c r="N48" i="33" s="1"/>
  <c r="O23" i="33"/>
  <c r="O48" i="33" s="1"/>
  <c r="G18" i="33"/>
  <c r="G63" i="33" s="1"/>
  <c r="J21" i="33"/>
  <c r="O78" i="33"/>
  <c r="P13" i="33"/>
  <c r="E28" i="33"/>
  <c r="E23" i="33"/>
  <c r="E57" i="33" s="1"/>
  <c r="I27" i="33"/>
  <c r="J27" i="33"/>
  <c r="I28" i="33"/>
  <c r="N28" i="33"/>
  <c r="E68" i="33"/>
  <c r="Y23" i="33"/>
  <c r="P78" i="33"/>
  <c r="Y27" i="33"/>
  <c r="G27" i="33"/>
  <c r="F68" i="33"/>
  <c r="G68" i="33"/>
  <c r="X27" i="33"/>
  <c r="N49" i="33"/>
  <c r="O56" i="33"/>
  <c r="E53" i="33"/>
  <c r="P56" i="33"/>
  <c r="F62" i="33"/>
  <c r="G62" i="33"/>
  <c r="E80" i="33"/>
  <c r="N56" i="33"/>
  <c r="K18" i="33"/>
  <c r="K54" i="33" s="1"/>
  <c r="X23" i="33"/>
  <c r="Q19" i="33"/>
  <c r="Q78" i="33" s="1"/>
  <c r="L21" i="33"/>
  <c r="G33" i="33"/>
  <c r="I21" i="33"/>
  <c r="M21" i="33"/>
  <c r="E35" i="33"/>
  <c r="X76" i="33"/>
  <c r="F35" i="33"/>
  <c r="I53" i="33"/>
  <c r="Y76" i="33"/>
  <c r="G35" i="33"/>
  <c r="E12" i="33"/>
  <c r="E38" i="33"/>
  <c r="F76" i="33"/>
  <c r="G49" i="33"/>
  <c r="L53" i="33"/>
  <c r="K64" i="33"/>
  <c r="K62" i="33" s="1"/>
  <c r="K63" i="33" s="1"/>
  <c r="G76" i="33"/>
  <c r="E82" i="33"/>
  <c r="I18" i="33"/>
  <c r="I63" i="33" s="1"/>
  <c r="Q9" i="33"/>
  <c r="Q50" i="33" s="1"/>
  <c r="F82" i="33"/>
  <c r="E8" i="33"/>
  <c r="I90" i="33"/>
  <c r="J90" i="33" s="1"/>
  <c r="M64" i="33"/>
  <c r="M62" i="33" s="1"/>
  <c r="M63" i="33" s="1"/>
  <c r="F8" i="33"/>
  <c r="P12" i="33"/>
  <c r="G8" i="33"/>
  <c r="K49" i="33"/>
  <c r="K52" i="33" s="1"/>
  <c r="G56" i="33"/>
  <c r="G23" i="33"/>
  <c r="K82" i="33"/>
  <c r="K27" i="33"/>
  <c r="G50" i="33"/>
  <c r="G13" i="33"/>
  <c r="G80" i="33"/>
  <c r="L28" i="33"/>
  <c r="L82" i="33"/>
  <c r="L27" i="33"/>
  <c r="I50" i="33"/>
  <c r="I52" i="33" s="1"/>
  <c r="I13" i="33"/>
  <c r="I80" i="33"/>
  <c r="I12" i="33"/>
  <c r="L80" i="33"/>
  <c r="L12" i="33"/>
  <c r="K23" i="33"/>
  <c r="L68" i="33"/>
  <c r="Q6" i="33"/>
  <c r="O8" i="33"/>
  <c r="G38" i="33"/>
  <c r="N50" i="33"/>
  <c r="O28" i="33"/>
  <c r="X13" i="33"/>
  <c r="P28" i="33"/>
  <c r="P50" i="33"/>
  <c r="F12" i="33"/>
  <c r="M18" i="33"/>
  <c r="M54" i="33" s="1"/>
  <c r="M53" i="33"/>
  <c r="G12" i="33"/>
  <c r="L13" i="33"/>
  <c r="AC24" i="33"/>
  <c r="O64" i="33"/>
  <c r="O62" i="33" s="1"/>
  <c r="O63" i="33" s="1"/>
  <c r="O80" i="33"/>
  <c r="AC9" i="33"/>
  <c r="M13" i="33"/>
  <c r="O18" i="33"/>
  <c r="O54" i="33" s="1"/>
  <c r="O53" i="33"/>
  <c r="AC19" i="33"/>
  <c r="P64" i="33"/>
  <c r="P62" i="33" s="1"/>
  <c r="P63" i="33" s="1"/>
  <c r="I88" i="33"/>
  <c r="J88" i="33" s="1"/>
  <c r="F33" i="33"/>
  <c r="F78" i="33"/>
  <c r="F28" i="33"/>
  <c r="F64" i="33"/>
  <c r="I56" i="33"/>
  <c r="I66" i="33"/>
  <c r="I23" i="33"/>
  <c r="J23" i="33"/>
  <c r="J66" i="33"/>
  <c r="M82" i="33"/>
  <c r="M23" i="33"/>
  <c r="M27" i="33"/>
  <c r="K68" i="33"/>
  <c r="F18" i="33"/>
  <c r="N27" i="33"/>
  <c r="N68" i="33"/>
  <c r="M8" i="33"/>
  <c r="L23" i="33"/>
  <c r="O68" i="33"/>
  <c r="O27" i="33"/>
  <c r="Q24" i="33"/>
  <c r="F50" i="33"/>
  <c r="F52" i="33" s="1"/>
  <c r="F80" i="33"/>
  <c r="F13" i="33"/>
  <c r="F21" i="33"/>
  <c r="G66" i="33"/>
  <c r="N8" i="33"/>
  <c r="P27" i="33"/>
  <c r="P68" i="33"/>
  <c r="F38" i="33"/>
  <c r="N82" i="33"/>
  <c r="L50" i="33"/>
  <c r="L52" i="33" s="1"/>
  <c r="O82" i="33"/>
  <c r="P8" i="33"/>
  <c r="M28" i="33"/>
  <c r="M50" i="33"/>
  <c r="M52" i="33" s="1"/>
  <c r="J62" i="33"/>
  <c r="O50" i="33"/>
  <c r="O52" i="33" s="1"/>
  <c r="AC6" i="33"/>
  <c r="M80" i="33"/>
  <c r="Y13" i="33"/>
  <c r="N80" i="33"/>
  <c r="N18" i="33"/>
  <c r="N54" i="33" s="1"/>
  <c r="N53" i="33"/>
  <c r="N13" i="33"/>
  <c r="P18" i="33"/>
  <c r="P54" i="33" s="1"/>
  <c r="Q22" i="33"/>
  <c r="E56" i="33"/>
  <c r="M76" i="33"/>
  <c r="R10" i="33"/>
  <c r="O13" i="33"/>
  <c r="E21" i="33"/>
  <c r="E33" i="33"/>
  <c r="E78" i="33"/>
  <c r="E64" i="33"/>
  <c r="R20" i="33"/>
  <c r="F56" i="33"/>
  <c r="F23" i="33"/>
  <c r="J82" i="33"/>
  <c r="S25" i="33"/>
  <c r="E66" i="33"/>
  <c r="E31" i="33"/>
  <c r="G64" i="33"/>
  <c r="I82" i="33"/>
  <c r="F31" i="33"/>
  <c r="P53" i="33"/>
  <c r="R11" i="33"/>
  <c r="T26" i="33"/>
  <c r="U26" i="33" s="1"/>
  <c r="J28" i="33"/>
  <c r="E49" i="33"/>
  <c r="E52" i="33" s="1"/>
  <c r="I64" i="33"/>
  <c r="I78" i="33"/>
  <c r="E13" i="33"/>
  <c r="Q17" i="33"/>
  <c r="G28" i="33"/>
  <c r="R26" i="33"/>
  <c r="V26" i="33" s="1"/>
  <c r="I89" i="33"/>
  <c r="J89" i="33" s="1"/>
  <c r="S26" i="33"/>
  <c r="K28" i="33"/>
  <c r="J64" i="33"/>
  <c r="J54" i="33" l="1"/>
  <c r="P52" i="33"/>
  <c r="P66" i="33"/>
  <c r="P67" i="33" s="1"/>
  <c r="O57" i="33"/>
  <c r="O60" i="33" s="1"/>
  <c r="P57" i="33"/>
  <c r="P60" i="33" s="1"/>
  <c r="N52" i="33"/>
  <c r="N57" i="33"/>
  <c r="G54" i="33"/>
  <c r="O66" i="33"/>
  <c r="O67" i="33" s="1"/>
  <c r="E67" i="33"/>
  <c r="E63" i="33"/>
  <c r="AA19" i="33"/>
  <c r="N66" i="33"/>
  <c r="N67" i="33" s="1"/>
  <c r="Q21" i="33"/>
  <c r="Q68" i="33"/>
  <c r="Q27" i="33"/>
  <c r="R27" i="33" s="1"/>
  <c r="S27" i="33" s="1"/>
  <c r="T27" i="33" s="1"/>
  <c r="W19" i="33"/>
  <c r="Q62" i="33"/>
  <c r="R9" i="33"/>
  <c r="S9" i="33" s="1"/>
  <c r="S13" i="33" s="1"/>
  <c r="Q12" i="33"/>
  <c r="Q80" i="33"/>
  <c r="I54" i="33"/>
  <c r="Q13" i="33"/>
  <c r="AA9" i="33"/>
  <c r="Q28" i="33"/>
  <c r="R28" i="33" s="1"/>
  <c r="G52" i="33"/>
  <c r="E60" i="33"/>
  <c r="Q56" i="33"/>
  <c r="I57" i="33"/>
  <c r="I67" i="33"/>
  <c r="L57" i="33"/>
  <c r="L60" i="33" s="1"/>
  <c r="L48" i="33"/>
  <c r="L66" i="33" s="1"/>
  <c r="L67" i="33" s="1"/>
  <c r="S10" i="33"/>
  <c r="F54" i="33"/>
  <c r="F63" i="33"/>
  <c r="R24" i="33"/>
  <c r="K57" i="33"/>
  <c r="K60" i="33" s="1"/>
  <c r="K48" i="33"/>
  <c r="K66" i="33" s="1"/>
  <c r="Q18" i="33"/>
  <c r="Q54" i="33" s="1"/>
  <c r="Q53" i="33"/>
  <c r="R22" i="33"/>
  <c r="R21" i="33"/>
  <c r="S20" i="33"/>
  <c r="T11" i="33"/>
  <c r="Q49" i="33"/>
  <c r="Q52" i="33" s="1"/>
  <c r="Q76" i="33"/>
  <c r="AA6" i="33"/>
  <c r="AA76" i="33" s="1"/>
  <c r="Q8" i="33"/>
  <c r="J57" i="33"/>
  <c r="J60" i="33" s="1"/>
  <c r="J67" i="33"/>
  <c r="Q82" i="33"/>
  <c r="AA24" i="33"/>
  <c r="AB24" i="33" s="1"/>
  <c r="F57" i="33"/>
  <c r="F67" i="33"/>
  <c r="Q23" i="33"/>
  <c r="Q57" i="33" s="1"/>
  <c r="G57" i="33"/>
  <c r="G67" i="33"/>
  <c r="Q64" i="33"/>
  <c r="S11" i="33"/>
  <c r="R17" i="33"/>
  <c r="R18" i="33" s="1"/>
  <c r="W26" i="33"/>
  <c r="N60" i="33"/>
  <c r="T25" i="33"/>
  <c r="M48" i="33"/>
  <c r="M66" i="33" s="1"/>
  <c r="M67" i="33" s="1"/>
  <c r="M57" i="33"/>
  <c r="M60" i="33" s="1"/>
  <c r="G60" i="33" l="1"/>
  <c r="S12" i="33"/>
  <c r="Q63" i="33"/>
  <c r="R12" i="33"/>
  <c r="R13" i="33"/>
  <c r="T9" i="33"/>
  <c r="U9" i="33" s="1"/>
  <c r="U13" i="33" s="1"/>
  <c r="F60" i="33"/>
  <c r="I60" i="33"/>
  <c r="K67" i="33"/>
  <c r="Q67" i="33" s="1"/>
  <c r="Q66" i="33"/>
  <c r="S22" i="33"/>
  <c r="T22" i="33" s="1"/>
  <c r="S28" i="33"/>
  <c r="T28" i="33" s="1"/>
  <c r="R23" i="33"/>
  <c r="U27" i="33"/>
  <c r="V27" i="33" s="1"/>
  <c r="U11" i="33"/>
  <c r="S24" i="33"/>
  <c r="S17" i="33"/>
  <c r="S21" i="33"/>
  <c r="U20" i="33"/>
  <c r="U21" i="33" s="1"/>
  <c r="T20" i="33"/>
  <c r="V20" i="33" s="1"/>
  <c r="U25" i="33"/>
  <c r="V25" i="33" s="1"/>
  <c r="T10" i="33"/>
  <c r="Q60" i="33"/>
  <c r="T13" i="33" l="1"/>
  <c r="V9" i="33"/>
  <c r="V13" i="33" s="1"/>
  <c r="V21" i="33"/>
  <c r="W20" i="33"/>
  <c r="W21" i="33" s="1"/>
  <c r="U10" i="33"/>
  <c r="U22" i="33"/>
  <c r="V22" i="33" s="1"/>
  <c r="S18" i="33"/>
  <c r="T17" i="33"/>
  <c r="T18" i="33" s="1"/>
  <c r="T24" i="33"/>
  <c r="W11" i="33"/>
  <c r="W25" i="33"/>
  <c r="W27" i="33"/>
  <c r="T21" i="33"/>
  <c r="S23" i="33"/>
  <c r="U28" i="33"/>
  <c r="V28" i="33" s="1"/>
  <c r="X20" i="33"/>
  <c r="X21" i="33" s="1"/>
  <c r="T12" i="33"/>
  <c r="V11" i="33"/>
  <c r="W9" i="33" l="1"/>
  <c r="W13" i="33" s="1"/>
  <c r="U17" i="33"/>
  <c r="U18" i="33" s="1"/>
  <c r="U24" i="33"/>
  <c r="V24" i="33" s="1"/>
  <c r="W24" i="33" s="1"/>
  <c r="W22" i="33"/>
  <c r="U12" i="33"/>
  <c r="V10" i="33"/>
  <c r="V12" i="33" s="1"/>
  <c r="W28" i="33"/>
  <c r="T23" i="33"/>
  <c r="U23" i="33" s="1"/>
  <c r="Y20" i="33"/>
  <c r="Y21" i="33" s="1"/>
  <c r="W10" i="33"/>
  <c r="W12" i="33" l="1"/>
  <c r="V17" i="33"/>
  <c r="V18" i="33" s="1"/>
  <c r="V23" i="33"/>
  <c r="W23" i="33" s="1"/>
  <c r="X10" i="33"/>
  <c r="W17" i="33" l="1"/>
  <c r="W18" i="33" s="1"/>
  <c r="X12" i="33"/>
  <c r="Y10" i="33"/>
  <c r="Y12" i="33" s="1"/>
  <c r="AI253" i="13" l="1"/>
  <c r="AI178" i="13"/>
  <c r="AI142" i="13"/>
  <c r="AI116" i="13"/>
  <c r="AI84" i="13"/>
  <c r="AI73" i="13"/>
  <c r="AI43" i="13"/>
  <c r="AI254" i="13"/>
  <c r="AM254" i="13"/>
  <c r="Q27" i="32" l="1"/>
  <c r="Q26" i="32"/>
  <c r="Q25" i="32"/>
  <c r="Q24" i="32"/>
  <c r="Q23" i="32"/>
  <c r="Q22" i="32"/>
  <c r="Q21" i="32"/>
  <c r="Q20" i="32"/>
  <c r="Q19" i="32"/>
  <c r="Q18" i="32"/>
  <c r="Q17" i="32"/>
  <c r="Q16" i="32"/>
  <c r="Q15" i="32"/>
  <c r="Q14" i="32"/>
  <c r="Q13" i="32"/>
  <c r="Q12" i="32"/>
  <c r="Q11" i="32"/>
  <c r="Q10" i="32"/>
  <c r="Q9" i="32"/>
  <c r="Q8" i="32"/>
  <c r="Q7" i="32"/>
  <c r="Q6" i="32"/>
  <c r="Q5" i="32"/>
  <c r="Q4" i="32"/>
  <c r="Q3" i="32"/>
  <c r="AN9" i="13" l="1"/>
  <c r="BE249" i="13"/>
  <c r="BD249" i="13"/>
  <c r="BE228" i="13"/>
  <c r="BD228" i="13"/>
  <c r="BE206" i="13"/>
  <c r="BD206" i="13"/>
  <c r="BE197" i="13"/>
  <c r="BD197" i="13"/>
  <c r="BE130" i="13"/>
  <c r="BD130" i="13"/>
  <c r="BE99" i="13"/>
  <c r="BD99" i="13"/>
  <c r="BE83" i="13"/>
  <c r="BD83" i="13"/>
  <c r="BE82" i="13"/>
  <c r="BD82" i="13"/>
  <c r="BE76" i="13"/>
  <c r="BD76" i="13"/>
  <c r="BE57" i="13"/>
  <c r="BD57" i="13"/>
  <c r="BE28" i="13"/>
  <c r="BD28" i="13"/>
  <c r="BC8" i="13"/>
  <c r="BB8" i="13"/>
  <c r="AF215" i="13"/>
  <c r="AM215" i="13" s="1"/>
  <c r="AM216" i="13" s="1"/>
  <c r="AM178" i="13" l="1"/>
  <c r="AN178" i="13" s="1"/>
  <c r="AN216" i="13"/>
  <c r="AM116" i="13"/>
  <c r="AN116" i="13" s="1"/>
  <c r="AM43" i="13"/>
  <c r="AN43" i="13" s="1"/>
  <c r="AM73" i="13"/>
  <c r="AN73" i="13" s="1"/>
  <c r="AM253" i="13"/>
  <c r="AN253" i="13" s="1"/>
  <c r="AM142" i="13"/>
  <c r="AN142" i="13" s="1"/>
  <c r="AM84" i="13"/>
  <c r="AN84" i="13" s="1"/>
  <c r="AF254" i="13"/>
  <c r="AF253" i="13"/>
  <c r="AF178" i="13"/>
  <c r="AF116" i="13"/>
  <c r="AF84" i="13"/>
  <c r="AF73" i="13"/>
  <c r="AF240" i="13"/>
  <c r="AF15" i="13"/>
  <c r="AF142" i="13"/>
  <c r="AF43" i="13"/>
  <c r="AF216" i="13"/>
  <c r="J27" i="31"/>
  <c r="I27" i="31"/>
  <c r="T26" i="31"/>
  <c r="S26" i="31"/>
  <c r="R26" i="31"/>
  <c r="P26" i="31"/>
  <c r="O26" i="31"/>
  <c r="N26" i="31"/>
  <c r="L26" i="31"/>
  <c r="K26" i="31"/>
  <c r="J26" i="31"/>
  <c r="I26" i="31"/>
  <c r="G26" i="31"/>
  <c r="F26" i="31"/>
  <c r="E26" i="31"/>
  <c r="O25" i="31"/>
  <c r="N25" i="31"/>
  <c r="T24" i="31"/>
  <c r="S24" i="31"/>
  <c r="R24" i="31"/>
  <c r="O24" i="31"/>
  <c r="N24" i="31"/>
  <c r="K24" i="31"/>
  <c r="J24" i="31"/>
  <c r="I24" i="31"/>
  <c r="G24" i="31"/>
  <c r="F24" i="31"/>
  <c r="E24" i="31"/>
  <c r="U23" i="31"/>
  <c r="T23" i="31"/>
  <c r="O23" i="31"/>
  <c r="N23" i="31"/>
  <c r="K23" i="31"/>
  <c r="J23" i="31"/>
  <c r="I23" i="31"/>
  <c r="G23" i="31"/>
  <c r="F23" i="31"/>
  <c r="E23" i="31"/>
  <c r="O22" i="31"/>
  <c r="N22" i="31"/>
  <c r="K22" i="31"/>
  <c r="J22" i="31"/>
  <c r="I22" i="31"/>
  <c r="AC21" i="31"/>
  <c r="T21" i="31"/>
  <c r="T22" i="31" s="1"/>
  <c r="S21" i="31"/>
  <c r="S23" i="31" s="1"/>
  <c r="R21" i="31"/>
  <c r="R23" i="31" s="1"/>
  <c r="P21" i="31"/>
  <c r="O21" i="31"/>
  <c r="N21" i="31"/>
  <c r="K21" i="31"/>
  <c r="K25" i="31" s="1"/>
  <c r="J21" i="31"/>
  <c r="J25" i="31" s="1"/>
  <c r="I21" i="31"/>
  <c r="I25" i="31" s="1"/>
  <c r="G21" i="31"/>
  <c r="G27" i="31" s="1"/>
  <c r="F21" i="31"/>
  <c r="F22" i="31" s="1"/>
  <c r="E21" i="31"/>
  <c r="E27" i="31" s="1"/>
  <c r="U20" i="31"/>
  <c r="Q20" i="31"/>
  <c r="Q21" i="31" s="1"/>
  <c r="M20" i="31"/>
  <c r="L20" i="31"/>
  <c r="H20" i="31"/>
  <c r="U19" i="31"/>
  <c r="V19" i="31" s="1"/>
  <c r="Q19" i="31"/>
  <c r="L19" i="31"/>
  <c r="M19" i="31" s="1"/>
  <c r="H19" i="31"/>
  <c r="U18" i="31"/>
  <c r="U21" i="31" s="1"/>
  <c r="Q18" i="31"/>
  <c r="L18" i="31"/>
  <c r="H18" i="31"/>
  <c r="H21" i="31" s="1"/>
  <c r="U17" i="31"/>
  <c r="V17" i="31" s="1"/>
  <c r="Q17" i="31"/>
  <c r="L17" i="31"/>
  <c r="M17" i="31" s="1"/>
  <c r="M26" i="31" s="1"/>
  <c r="H17" i="31"/>
  <c r="H26" i="31" s="1"/>
  <c r="T14" i="31"/>
  <c r="S14" i="31"/>
  <c r="R14" i="31"/>
  <c r="P14" i="31"/>
  <c r="O14" i="31"/>
  <c r="G14" i="31"/>
  <c r="F14" i="31"/>
  <c r="E14" i="31"/>
  <c r="S13" i="31"/>
  <c r="P13" i="31"/>
  <c r="G13" i="31"/>
  <c r="F13" i="31"/>
  <c r="E13" i="31"/>
  <c r="AB12" i="31"/>
  <c r="G12" i="31"/>
  <c r="F12" i="31"/>
  <c r="E12" i="31"/>
  <c r="I11" i="31"/>
  <c r="H11" i="31"/>
  <c r="AB10" i="31"/>
  <c r="AD10" i="31" s="1"/>
  <c r="AD12" i="31" s="1"/>
  <c r="T10" i="31"/>
  <c r="T12" i="31" s="1"/>
  <c r="S10" i="31"/>
  <c r="S12" i="31" s="1"/>
  <c r="R10" i="31"/>
  <c r="R12" i="31" s="1"/>
  <c r="P10" i="31"/>
  <c r="P12" i="31" s="1"/>
  <c r="O10" i="31"/>
  <c r="O13" i="31" s="1"/>
  <c r="N10" i="31"/>
  <c r="K10" i="31"/>
  <c r="K1" i="31" s="1"/>
  <c r="J10" i="31"/>
  <c r="J1" i="31" s="1"/>
  <c r="I10" i="31"/>
  <c r="I13" i="31" s="1"/>
  <c r="G10" i="31"/>
  <c r="G11" i="31" s="1"/>
  <c r="F10" i="31"/>
  <c r="F11" i="31" s="1"/>
  <c r="E10" i="31"/>
  <c r="E11" i="31" s="1"/>
  <c r="U9" i="31"/>
  <c r="U10" i="31" s="1"/>
  <c r="U12" i="31" s="1"/>
  <c r="Q9" i="31"/>
  <c r="Q10" i="31" s="1"/>
  <c r="L9" i="31"/>
  <c r="M9" i="31" s="1"/>
  <c r="V8" i="31"/>
  <c r="U8" i="31"/>
  <c r="Q8" i="31"/>
  <c r="L8" i="31"/>
  <c r="M8" i="31" s="1"/>
  <c r="W8" i="31" s="1"/>
  <c r="U7" i="31"/>
  <c r="V7" i="31" s="1"/>
  <c r="Q7" i="31"/>
  <c r="L7" i="31"/>
  <c r="H7" i="31"/>
  <c r="H10" i="31" s="1"/>
  <c r="U6" i="31"/>
  <c r="U26" i="31" s="1"/>
  <c r="Q6" i="31"/>
  <c r="M6" i="31"/>
  <c r="L6" i="31"/>
  <c r="H6" i="31"/>
  <c r="U3" i="31"/>
  <c r="V3" i="31" s="1"/>
  <c r="W3" i="31" s="1"/>
  <c r="Q3" i="31"/>
  <c r="L3" i="31"/>
  <c r="M3" i="31" s="1"/>
  <c r="H3" i="31"/>
  <c r="AC2" i="31"/>
  <c r="AC3" i="31" s="1"/>
  <c r="U2" i="31"/>
  <c r="Q2" i="31"/>
  <c r="L2" i="31"/>
  <c r="M2" i="31" s="1"/>
  <c r="H2" i="31"/>
  <c r="AC1" i="31"/>
  <c r="J11" i="31" l="1"/>
  <c r="K13" i="31"/>
  <c r="K27" i="31"/>
  <c r="K11" i="31"/>
  <c r="K12" i="31"/>
  <c r="J12" i="31"/>
  <c r="J14" i="31"/>
  <c r="L10" i="31"/>
  <c r="L1" i="31" s="1"/>
  <c r="I1" i="31"/>
  <c r="I14" i="31"/>
  <c r="I12" i="31"/>
  <c r="J13" i="31"/>
  <c r="AF8" i="13"/>
  <c r="Q23" i="31"/>
  <c r="Q22" i="31"/>
  <c r="Q27" i="31"/>
  <c r="Q25" i="31"/>
  <c r="Q24" i="31"/>
  <c r="Q14" i="31"/>
  <c r="Q11" i="31"/>
  <c r="Q12" i="31"/>
  <c r="Q1" i="31"/>
  <c r="Q26" i="31"/>
  <c r="V6" i="31"/>
  <c r="W6" i="31" s="1"/>
  <c r="W17" i="31"/>
  <c r="W26" i="31" s="1"/>
  <c r="V26" i="31"/>
  <c r="H22" i="31"/>
  <c r="H25" i="31"/>
  <c r="H24" i="31"/>
  <c r="H23" i="31"/>
  <c r="L14" i="31"/>
  <c r="L12" i="31"/>
  <c r="V2" i="31"/>
  <c r="W2" i="31" s="1"/>
  <c r="H27" i="31"/>
  <c r="L21" i="31"/>
  <c r="M18" i="31"/>
  <c r="M21" i="31" s="1"/>
  <c r="V20" i="31"/>
  <c r="W20" i="31" s="1"/>
  <c r="U11" i="31"/>
  <c r="U13" i="31"/>
  <c r="U1" i="31"/>
  <c r="U14" i="31"/>
  <c r="Q13" i="31"/>
  <c r="H14" i="31"/>
  <c r="H12" i="31"/>
  <c r="H1" i="31"/>
  <c r="H13" i="31"/>
  <c r="U27" i="31"/>
  <c r="U24" i="31"/>
  <c r="U22" i="31"/>
  <c r="U25" i="31"/>
  <c r="N14" i="31"/>
  <c r="N13" i="31"/>
  <c r="N12" i="31"/>
  <c r="N27" i="31"/>
  <c r="N1" i="31"/>
  <c r="N11" i="31"/>
  <c r="P24" i="31"/>
  <c r="P27" i="31"/>
  <c r="P22" i="31"/>
  <c r="P23" i="31"/>
  <c r="P25" i="31"/>
  <c r="AD3" i="31"/>
  <c r="Z21" i="31"/>
  <c r="AB21" i="31" s="1"/>
  <c r="W19" i="31"/>
  <c r="O1" i="31"/>
  <c r="S25" i="31"/>
  <c r="V9" i="31"/>
  <c r="W9" i="31" s="1"/>
  <c r="F25" i="31"/>
  <c r="R22" i="31"/>
  <c r="F1" i="31"/>
  <c r="O12" i="31"/>
  <c r="G1" i="31"/>
  <c r="S11" i="31"/>
  <c r="S27" i="31"/>
  <c r="T11" i="31"/>
  <c r="K14" i="31"/>
  <c r="E22" i="31"/>
  <c r="T27" i="31"/>
  <c r="P1" i="31"/>
  <c r="R25" i="31"/>
  <c r="R1" i="31"/>
  <c r="T25" i="31"/>
  <c r="O11" i="31"/>
  <c r="T1" i="31"/>
  <c r="G25" i="31"/>
  <c r="F27" i="31"/>
  <c r="V18" i="31"/>
  <c r="S1" i="31"/>
  <c r="M7" i="31"/>
  <c r="M10" i="31" s="1"/>
  <c r="E25" i="31"/>
  <c r="O27" i="31"/>
  <c r="P11" i="31"/>
  <c r="E1" i="31"/>
  <c r="R11" i="31"/>
  <c r="S22" i="31"/>
  <c r="R27" i="31"/>
  <c r="G22" i="31"/>
  <c r="L13" i="31" l="1"/>
  <c r="L11" i="31"/>
  <c r="AF7" i="13"/>
  <c r="V21" i="31"/>
  <c r="W18" i="31"/>
  <c r="W21" i="31" s="1"/>
  <c r="AB22" i="31"/>
  <c r="AD21" i="31"/>
  <c r="AD22" i="31" s="1"/>
  <c r="V10" i="31"/>
  <c r="M14" i="31"/>
  <c r="M13" i="31"/>
  <c r="M12" i="31"/>
  <c r="M11" i="31"/>
  <c r="M1" i="31"/>
  <c r="M25" i="31"/>
  <c r="M27" i="31"/>
  <c r="M22" i="31"/>
  <c r="M23" i="31"/>
  <c r="M24" i="31"/>
  <c r="L25" i="31"/>
  <c r="L23" i="31"/>
  <c r="L24" i="31"/>
  <c r="L27" i="31"/>
  <c r="L22" i="31"/>
  <c r="W7" i="31"/>
  <c r="W10" i="31" s="1"/>
  <c r="W11" i="31" l="1"/>
  <c r="W13" i="31"/>
  <c r="W12" i="31"/>
  <c r="W1" i="31"/>
  <c r="W14" i="31"/>
  <c r="V11" i="31"/>
  <c r="V13" i="31"/>
  <c r="V14" i="31"/>
  <c r="V1" i="31"/>
  <c r="V12" i="31"/>
  <c r="W27" i="31"/>
  <c r="W22" i="31"/>
  <c r="W25" i="31"/>
  <c r="W23" i="31"/>
  <c r="W24" i="31"/>
  <c r="V27" i="31"/>
  <c r="V22" i="31"/>
  <c r="V24" i="31"/>
  <c r="V23" i="31"/>
  <c r="V25" i="31"/>
  <c r="AO254" i="13" l="1"/>
  <c r="AD254" i="13"/>
  <c r="AE254" i="13"/>
  <c r="AP254" i="13" s="1"/>
  <c r="U84" i="13"/>
  <c r="T84" i="13"/>
  <c r="R84" i="13"/>
  <c r="Q84" i="13"/>
  <c r="O84" i="13"/>
  <c r="N84" i="13"/>
  <c r="L84" i="13"/>
  <c r="K84" i="13"/>
  <c r="I84" i="13"/>
  <c r="H84" i="13"/>
  <c r="F84" i="13"/>
  <c r="E84" i="13"/>
  <c r="AO84" i="13"/>
  <c r="AE84" i="13"/>
  <c r="AD84" i="13"/>
  <c r="AC84" i="13"/>
  <c r="I27" i="30" l="1"/>
  <c r="I26" i="30"/>
  <c r="I25" i="30"/>
  <c r="I24" i="30"/>
  <c r="I23" i="30"/>
  <c r="I22" i="30"/>
  <c r="I21" i="30"/>
  <c r="I20" i="30"/>
  <c r="I19" i="30"/>
  <c r="I18" i="30"/>
  <c r="I17" i="30"/>
  <c r="I16" i="30"/>
  <c r="I15" i="30"/>
  <c r="I14" i="30"/>
  <c r="I13" i="30"/>
  <c r="I12" i="30"/>
  <c r="I11" i="30"/>
  <c r="I10" i="30"/>
  <c r="I9" i="30"/>
  <c r="I8" i="30"/>
  <c r="I7" i="30"/>
  <c r="I6" i="30"/>
  <c r="I5" i="30"/>
  <c r="I4" i="30"/>
  <c r="I3" i="30"/>
  <c r="V99" i="13" l="1"/>
  <c r="V90" i="13"/>
  <c r="AA90" i="13" s="1"/>
  <c r="AE216" i="13"/>
  <c r="AE240" i="13"/>
  <c r="AE253" i="13"/>
  <c r="AE178" i="13"/>
  <c r="AE142" i="13"/>
  <c r="AE116" i="13"/>
  <c r="AE73" i="13"/>
  <c r="AE43" i="13"/>
  <c r="AE15" i="13"/>
  <c r="BE90" i="13" l="1"/>
  <c r="BD90" i="13"/>
  <c r="AE8" i="13"/>
  <c r="AE7" i="13" l="1"/>
  <c r="AD253" i="13"/>
  <c r="AD240" i="13"/>
  <c r="AD216" i="13"/>
  <c r="AD178" i="13"/>
  <c r="AD142" i="13"/>
  <c r="AD116" i="13"/>
  <c r="AD73" i="13"/>
  <c r="AD43" i="13"/>
  <c r="AD15" i="13"/>
  <c r="AP253" i="13"/>
  <c r="AO253" i="13"/>
  <c r="AP240" i="13"/>
  <c r="AO240" i="13"/>
  <c r="AP178" i="13"/>
  <c r="AO178" i="13"/>
  <c r="AP142" i="13"/>
  <c r="AO142" i="13"/>
  <c r="AP116" i="13"/>
  <c r="AO116" i="13"/>
  <c r="AP84" i="13"/>
  <c r="AO73" i="13"/>
  <c r="AP73" i="13"/>
  <c r="AP43" i="13"/>
  <c r="AO43" i="13"/>
  <c r="AP15" i="13"/>
  <c r="AO15" i="13"/>
  <c r="AD8" i="13" l="1"/>
  <c r="AD7" i="13" s="1"/>
  <c r="AO216" i="13"/>
  <c r="AO8" i="13" s="1"/>
  <c r="AP216" i="13"/>
  <c r="AP8" i="13" s="1"/>
  <c r="D8" i="13" l="1"/>
  <c r="U254" i="13"/>
  <c r="T254" i="13"/>
  <c r="R254" i="13"/>
  <c r="Q254" i="13"/>
  <c r="O254" i="13"/>
  <c r="N254" i="13"/>
  <c r="L254" i="13"/>
  <c r="K254" i="13"/>
  <c r="I254" i="13"/>
  <c r="H254" i="13"/>
  <c r="F254" i="13"/>
  <c r="E254" i="13"/>
  <c r="U253" i="13"/>
  <c r="T253" i="13"/>
  <c r="R253" i="13"/>
  <c r="Q253" i="13"/>
  <c r="O253" i="13"/>
  <c r="N253" i="13"/>
  <c r="L253" i="13"/>
  <c r="K253" i="13"/>
  <c r="I253" i="13"/>
  <c r="H253" i="13"/>
  <c r="F253" i="13"/>
  <c r="U240" i="13"/>
  <c r="T240" i="13"/>
  <c r="R240" i="13"/>
  <c r="Q240" i="13"/>
  <c r="O240" i="13"/>
  <c r="N240" i="13"/>
  <c r="L240" i="13"/>
  <c r="K240" i="13"/>
  <c r="I240" i="13"/>
  <c r="H240" i="13"/>
  <c r="F240" i="13"/>
  <c r="U216" i="13"/>
  <c r="T216" i="13"/>
  <c r="R216" i="13"/>
  <c r="Q216" i="13"/>
  <c r="O216" i="13"/>
  <c r="N216" i="13"/>
  <c r="L216" i="13"/>
  <c r="K216" i="13"/>
  <c r="I216" i="13"/>
  <c r="H216" i="13"/>
  <c r="F216" i="13"/>
  <c r="U178" i="13"/>
  <c r="T178" i="13"/>
  <c r="R178" i="13"/>
  <c r="Q178" i="13"/>
  <c r="O178" i="13"/>
  <c r="N178" i="13"/>
  <c r="L178" i="13"/>
  <c r="K178" i="13"/>
  <c r="I178" i="13"/>
  <c r="H178" i="13"/>
  <c r="U142" i="13"/>
  <c r="T142" i="13"/>
  <c r="R142" i="13"/>
  <c r="Q142" i="13"/>
  <c r="O142" i="13"/>
  <c r="N142" i="13"/>
  <c r="L142" i="13"/>
  <c r="K142" i="13"/>
  <c r="I142" i="13"/>
  <c r="H142" i="13"/>
  <c r="F142" i="13"/>
  <c r="U116" i="13"/>
  <c r="T116" i="13"/>
  <c r="R116" i="13"/>
  <c r="Q116" i="13"/>
  <c r="O116" i="13"/>
  <c r="N116" i="13"/>
  <c r="L116" i="13"/>
  <c r="K116" i="13"/>
  <c r="I116" i="13"/>
  <c r="H116" i="13"/>
  <c r="E116" i="13"/>
  <c r="F116" i="13"/>
  <c r="U43" i="13"/>
  <c r="T43" i="13"/>
  <c r="R43" i="13"/>
  <c r="Q43" i="13"/>
  <c r="O43" i="13"/>
  <c r="N43" i="13"/>
  <c r="L43" i="13"/>
  <c r="K43" i="13"/>
  <c r="I43" i="13"/>
  <c r="H43" i="13"/>
  <c r="F43" i="13"/>
  <c r="U73" i="13"/>
  <c r="T73" i="13"/>
  <c r="R73" i="13"/>
  <c r="Q73" i="13"/>
  <c r="O73" i="13"/>
  <c r="N73" i="13"/>
  <c r="L73" i="13"/>
  <c r="K73" i="13"/>
  <c r="I73" i="13"/>
  <c r="H73" i="13"/>
  <c r="U15" i="13"/>
  <c r="T15" i="13"/>
  <c r="R15" i="13"/>
  <c r="Q15" i="13"/>
  <c r="O15" i="13"/>
  <c r="N15" i="13"/>
  <c r="L15" i="13"/>
  <c r="K15" i="13"/>
  <c r="I15" i="13"/>
  <c r="H15" i="13"/>
  <c r="F15" i="13"/>
  <c r="J254" i="13" l="1"/>
  <c r="J216" i="13"/>
  <c r="M254" i="13"/>
  <c r="M216" i="13"/>
  <c r="V254" i="13"/>
  <c r="P254" i="13"/>
  <c r="S254" i="13"/>
  <c r="G254" i="13"/>
  <c r="T8" i="13"/>
  <c r="E253" i="13" l="1"/>
  <c r="E240" i="13"/>
  <c r="E216" i="13"/>
  <c r="E178" i="13"/>
  <c r="E142" i="13"/>
  <c r="E73" i="13"/>
  <c r="E43" i="13"/>
  <c r="E15" i="13"/>
  <c r="E8" i="13" l="1"/>
  <c r="V9" i="13" l="1"/>
  <c r="V10" i="13"/>
  <c r="AA10" i="13" s="1"/>
  <c r="V74" i="13"/>
  <c r="AA74" i="13" s="1"/>
  <c r="V14" i="13"/>
  <c r="AA14" i="13" s="1"/>
  <c r="V16" i="13"/>
  <c r="AA16" i="13" s="1"/>
  <c r="V17" i="13"/>
  <c r="AA17" i="13" s="1"/>
  <c r="V18" i="13"/>
  <c r="AA18" i="13" s="1"/>
  <c r="V199" i="13"/>
  <c r="AA199" i="13" s="1"/>
  <c r="V200" i="13"/>
  <c r="AA200" i="13" s="1"/>
  <c r="V201" i="13"/>
  <c r="AA201" i="13" s="1"/>
  <c r="V19" i="13"/>
  <c r="AA19" i="13" s="1"/>
  <c r="V20" i="13"/>
  <c r="AA20" i="13" s="1"/>
  <c r="V21" i="13"/>
  <c r="AA21" i="13" s="1"/>
  <c r="V22" i="13"/>
  <c r="AA22" i="13" s="1"/>
  <c r="V23" i="13"/>
  <c r="AA23" i="13" s="1"/>
  <c r="V202" i="13"/>
  <c r="AA202" i="13" s="1"/>
  <c r="V24" i="13"/>
  <c r="AA24" i="13" s="1"/>
  <c r="V25" i="13"/>
  <c r="AA25" i="13" s="1"/>
  <c r="V26" i="13"/>
  <c r="AA26" i="13" s="1"/>
  <c r="V55" i="13"/>
  <c r="AA55" i="13" s="1"/>
  <c r="V27" i="13"/>
  <c r="AA27" i="13" s="1"/>
  <c r="V29" i="13"/>
  <c r="AA29" i="13" s="1"/>
  <c r="V32" i="13"/>
  <c r="AA32" i="13" s="1"/>
  <c r="V96" i="13"/>
  <c r="AA96" i="13" s="1"/>
  <c r="V97" i="13"/>
  <c r="AA97" i="13" s="1"/>
  <c r="V98" i="13"/>
  <c r="AA98" i="13" s="1"/>
  <c r="V60" i="13"/>
  <c r="AA60" i="13" s="1"/>
  <c r="V210" i="13"/>
  <c r="AA210" i="13" s="1"/>
  <c r="V81" i="13"/>
  <c r="AA81" i="13" s="1"/>
  <c r="V34" i="13"/>
  <c r="AA34" i="13" s="1"/>
  <c r="V105" i="13"/>
  <c r="AA105" i="13" s="1"/>
  <c r="V64" i="13"/>
  <c r="AA64" i="13" s="1"/>
  <c r="V65" i="13"/>
  <c r="AA65" i="13" s="1"/>
  <c r="V35" i="13"/>
  <c r="AA35" i="13" s="1"/>
  <c r="V66" i="13"/>
  <c r="AA66" i="13" s="1"/>
  <c r="V104" i="13"/>
  <c r="AA104" i="13" s="1"/>
  <c r="V36" i="13"/>
  <c r="AA36" i="13" s="1"/>
  <c r="V67" i="13"/>
  <c r="AA67" i="13" s="1"/>
  <c r="V37" i="13"/>
  <c r="AA37" i="13" s="1"/>
  <c r="V38" i="13"/>
  <c r="AA38" i="13" s="1"/>
  <c r="V39" i="13"/>
  <c r="AA39" i="13" s="1"/>
  <c r="V40" i="13"/>
  <c r="AA40" i="13" s="1"/>
  <c r="V41" i="13"/>
  <c r="AA41" i="13" s="1"/>
  <c r="V33" i="13"/>
  <c r="AA33" i="13" s="1"/>
  <c r="V100" i="13"/>
  <c r="AA100" i="13" s="1"/>
  <c r="V101" i="13"/>
  <c r="AA101" i="13" s="1"/>
  <c r="V42" i="13"/>
  <c r="AA42" i="13" s="1"/>
  <c r="V89" i="13"/>
  <c r="AA89" i="13" s="1"/>
  <c r="V44" i="13"/>
  <c r="AA44" i="13" s="1"/>
  <c r="V75" i="13"/>
  <c r="AA75" i="13" s="1"/>
  <c r="V56" i="13"/>
  <c r="AA56" i="13" s="1"/>
  <c r="V45" i="13"/>
  <c r="AA45" i="13" s="1"/>
  <c r="V46" i="13"/>
  <c r="AA46" i="13" s="1"/>
  <c r="V47" i="13"/>
  <c r="AA47" i="13" s="1"/>
  <c r="V48" i="13"/>
  <c r="AA48" i="13" s="1"/>
  <c r="V77" i="13"/>
  <c r="AA77" i="13" s="1"/>
  <c r="V49" i="13"/>
  <c r="AA49" i="13" s="1"/>
  <c r="V50" i="13"/>
  <c r="AA50" i="13" s="1"/>
  <c r="V51" i="13"/>
  <c r="V52" i="13"/>
  <c r="AA52" i="13" s="1"/>
  <c r="V53" i="13"/>
  <c r="AA53" i="13" s="1"/>
  <c r="V79" i="13"/>
  <c r="AA79" i="13" s="1"/>
  <c r="V54" i="13"/>
  <c r="AA54" i="13" s="1"/>
  <c r="V61" i="13"/>
  <c r="AA61" i="13" s="1"/>
  <c r="V62" i="13"/>
  <c r="AA62" i="13" s="1"/>
  <c r="V63" i="13"/>
  <c r="AA63" i="13" s="1"/>
  <c r="V68" i="13"/>
  <c r="AA68" i="13" s="1"/>
  <c r="V69" i="13"/>
  <c r="AA69" i="13" s="1"/>
  <c r="V70" i="13"/>
  <c r="AA70" i="13" s="1"/>
  <c r="V71" i="13"/>
  <c r="AA71" i="13" s="1"/>
  <c r="V115" i="13"/>
  <c r="AA115" i="13" s="1"/>
  <c r="V72" i="13"/>
  <c r="AA72" i="13" s="1"/>
  <c r="V85" i="13"/>
  <c r="AA85" i="13" s="1"/>
  <c r="V86" i="13"/>
  <c r="AA86" i="13" s="1"/>
  <c r="V87" i="13"/>
  <c r="AA87" i="13" s="1"/>
  <c r="V88" i="13"/>
  <c r="AA88" i="13" s="1"/>
  <c r="V91" i="13"/>
  <c r="AA91" i="13" s="1"/>
  <c r="V78" i="13"/>
  <c r="AA78" i="13" s="1"/>
  <c r="V92" i="13"/>
  <c r="AA92" i="13" s="1"/>
  <c r="V80" i="13"/>
  <c r="AA80" i="13" s="1"/>
  <c r="V93" i="13"/>
  <c r="AA93" i="13" s="1"/>
  <c r="V31" i="13"/>
  <c r="AA31" i="13" s="1"/>
  <c r="V102" i="13"/>
  <c r="AA102" i="13" s="1"/>
  <c r="V103" i="13"/>
  <c r="AA103" i="13" s="1"/>
  <c r="V94" i="13"/>
  <c r="AA94" i="13" s="1"/>
  <c r="V95" i="13"/>
  <c r="AA95" i="13" s="1"/>
  <c r="V106" i="13"/>
  <c r="AA106" i="13" s="1"/>
  <c r="V107" i="13"/>
  <c r="AA107" i="13" s="1"/>
  <c r="V108" i="13"/>
  <c r="AA108" i="13" s="1"/>
  <c r="V109" i="13"/>
  <c r="AA109" i="13" s="1"/>
  <c r="V110" i="13"/>
  <c r="AA110" i="13" s="1"/>
  <c r="V111" i="13"/>
  <c r="AA111" i="13" s="1"/>
  <c r="V112" i="13"/>
  <c r="AA112" i="13" s="1"/>
  <c r="V113" i="13"/>
  <c r="AA113" i="13" s="1"/>
  <c r="V114" i="13"/>
  <c r="AA114" i="13" s="1"/>
  <c r="V11" i="13"/>
  <c r="V12" i="13"/>
  <c r="V13" i="13"/>
  <c r="AA13" i="13" s="1"/>
  <c r="V117" i="13"/>
  <c r="AA117" i="13" s="1"/>
  <c r="V120" i="13"/>
  <c r="AA120" i="13" s="1"/>
  <c r="V118" i="13"/>
  <c r="AA118" i="13" s="1"/>
  <c r="V119" i="13"/>
  <c r="AA119" i="13" s="1"/>
  <c r="V219" i="13"/>
  <c r="AA219" i="13" s="1"/>
  <c r="V220" i="13"/>
  <c r="AA220" i="13" s="1"/>
  <c r="V221" i="13"/>
  <c r="AA221" i="13" s="1"/>
  <c r="V121" i="13"/>
  <c r="AA121" i="13" s="1"/>
  <c r="V123" i="13"/>
  <c r="AA123" i="13" s="1"/>
  <c r="V124" i="13"/>
  <c r="AA124" i="13" s="1"/>
  <c r="V125" i="13"/>
  <c r="AA125" i="13" s="1"/>
  <c r="V126" i="13"/>
  <c r="AA126" i="13" s="1"/>
  <c r="V127" i="13"/>
  <c r="AA127" i="13" s="1"/>
  <c r="V128" i="13"/>
  <c r="AA128" i="13" s="1"/>
  <c r="V129" i="13"/>
  <c r="AA129" i="13" s="1"/>
  <c r="V133" i="13"/>
  <c r="AA133" i="13" s="1"/>
  <c r="V134" i="13"/>
  <c r="AA134" i="13" s="1"/>
  <c r="V131" i="13"/>
  <c r="AA131" i="13" s="1"/>
  <c r="V135" i="13"/>
  <c r="AA135" i="13" s="1"/>
  <c r="V238" i="13"/>
  <c r="AA238" i="13" s="1"/>
  <c r="V136" i="13"/>
  <c r="AA136" i="13" s="1"/>
  <c r="V137" i="13"/>
  <c r="AA137" i="13" s="1"/>
  <c r="V138" i="13"/>
  <c r="AA138" i="13" s="1"/>
  <c r="V139" i="13"/>
  <c r="AA139" i="13" s="1"/>
  <c r="V140" i="13"/>
  <c r="AA140" i="13" s="1"/>
  <c r="V141" i="13"/>
  <c r="AA141" i="13" s="1"/>
  <c r="V143" i="13"/>
  <c r="V144" i="13"/>
  <c r="AA144" i="13" s="1"/>
  <c r="V145" i="13"/>
  <c r="AA145" i="13" s="1"/>
  <c r="V146" i="13"/>
  <c r="AA146" i="13" s="1"/>
  <c r="V147" i="13"/>
  <c r="AA147" i="13" s="1"/>
  <c r="V148" i="13"/>
  <c r="AA148" i="13" s="1"/>
  <c r="V149" i="13"/>
  <c r="AA149" i="13" s="1"/>
  <c r="V150" i="13"/>
  <c r="AA150" i="13" s="1"/>
  <c r="V151" i="13"/>
  <c r="AA151" i="13" s="1"/>
  <c r="V152" i="13"/>
  <c r="AA152" i="13" s="1"/>
  <c r="V153" i="13"/>
  <c r="AA153" i="13" s="1"/>
  <c r="V154" i="13"/>
  <c r="AA154" i="13" s="1"/>
  <c r="V155" i="13"/>
  <c r="AA155" i="13" s="1"/>
  <c r="V156" i="13"/>
  <c r="AA156" i="13" s="1"/>
  <c r="V157" i="13"/>
  <c r="AA157" i="13" s="1"/>
  <c r="V158" i="13"/>
  <c r="AA158" i="13" s="1"/>
  <c r="V159" i="13"/>
  <c r="AA159" i="13" s="1"/>
  <c r="V160" i="13"/>
  <c r="AA160" i="13" s="1"/>
  <c r="V161" i="13"/>
  <c r="AA161" i="13" s="1"/>
  <c r="V162" i="13"/>
  <c r="AA162" i="13" s="1"/>
  <c r="V163" i="13"/>
  <c r="AA163" i="13" s="1"/>
  <c r="V164" i="13"/>
  <c r="AA164" i="13" s="1"/>
  <c r="V165" i="13"/>
  <c r="AA165" i="13" s="1"/>
  <c r="V166" i="13"/>
  <c r="AA166" i="13" s="1"/>
  <c r="V167" i="13"/>
  <c r="AA167" i="13" s="1"/>
  <c r="V168" i="13"/>
  <c r="AA168" i="13" s="1"/>
  <c r="V169" i="13"/>
  <c r="AA169" i="13" s="1"/>
  <c r="V170" i="13"/>
  <c r="AA170" i="13" s="1"/>
  <c r="V171" i="13"/>
  <c r="AA171" i="13" s="1"/>
  <c r="V172" i="13"/>
  <c r="AA172" i="13" s="1"/>
  <c r="V173" i="13"/>
  <c r="AA173" i="13" s="1"/>
  <c r="V174" i="13"/>
  <c r="AA174" i="13" s="1"/>
  <c r="V175" i="13"/>
  <c r="AA175" i="13" s="1"/>
  <c r="V176" i="13"/>
  <c r="AA176" i="13" s="1"/>
  <c r="V177" i="13"/>
  <c r="AA177" i="13" s="1"/>
  <c r="V179" i="13"/>
  <c r="AA179" i="13" s="1"/>
  <c r="V180" i="13"/>
  <c r="AA180" i="13" s="1"/>
  <c r="V181" i="13"/>
  <c r="AA181" i="13" s="1"/>
  <c r="V182" i="13"/>
  <c r="AA182" i="13" s="1"/>
  <c r="V229" i="13"/>
  <c r="AA229" i="13" s="1"/>
  <c r="V183" i="13"/>
  <c r="AA183" i="13" s="1"/>
  <c r="V184" i="13"/>
  <c r="AA184" i="13" s="1"/>
  <c r="V185" i="13"/>
  <c r="AA185" i="13" s="1"/>
  <c r="V230" i="13"/>
  <c r="AA230" i="13" s="1"/>
  <c r="V281" i="13"/>
  <c r="AA281" i="13" s="1"/>
  <c r="V186" i="13"/>
  <c r="AA186" i="13" s="1"/>
  <c r="V187" i="13"/>
  <c r="AA187" i="13" s="1"/>
  <c r="V188" i="13"/>
  <c r="AA188" i="13" s="1"/>
  <c r="V189" i="13"/>
  <c r="AA189" i="13" s="1"/>
  <c r="V190" i="13"/>
  <c r="AA190" i="13" s="1"/>
  <c r="V191" i="13"/>
  <c r="AA191" i="13" s="1"/>
  <c r="V192" i="13"/>
  <c r="AA192" i="13" s="1"/>
  <c r="V193" i="13"/>
  <c r="AA193" i="13" s="1"/>
  <c r="V194" i="13"/>
  <c r="AA194" i="13" s="1"/>
  <c r="V195" i="13"/>
  <c r="AA195" i="13" s="1"/>
  <c r="V196" i="13"/>
  <c r="AA196" i="13" s="1"/>
  <c r="V198" i="13"/>
  <c r="AA198" i="13" s="1"/>
  <c r="V203" i="13"/>
  <c r="AA203" i="13" s="1"/>
  <c r="V204" i="13"/>
  <c r="AA204" i="13" s="1"/>
  <c r="V205" i="13"/>
  <c r="AA205" i="13" s="1"/>
  <c r="V209" i="13"/>
  <c r="AA209" i="13" s="1"/>
  <c r="V211" i="13"/>
  <c r="AA211" i="13" s="1"/>
  <c r="V212" i="13"/>
  <c r="AA212" i="13" s="1"/>
  <c r="V213" i="13"/>
  <c r="AA213" i="13" s="1"/>
  <c r="V214" i="13"/>
  <c r="AA214" i="13" s="1"/>
  <c r="V290" i="13"/>
  <c r="AA290" i="13" s="1"/>
  <c r="V215" i="13"/>
  <c r="AA215" i="13" s="1"/>
  <c r="V217" i="13"/>
  <c r="V218" i="13"/>
  <c r="V222" i="13"/>
  <c r="V223" i="13"/>
  <c r="V224" i="13"/>
  <c r="V225" i="13"/>
  <c r="V226" i="13"/>
  <c r="V227" i="13"/>
  <c r="V233" i="13"/>
  <c r="V234" i="13"/>
  <c r="V235" i="13"/>
  <c r="V236" i="13"/>
  <c r="V237" i="13"/>
  <c r="V239" i="13"/>
  <c r="V241" i="13"/>
  <c r="V242" i="13"/>
  <c r="V243" i="13"/>
  <c r="V244" i="13"/>
  <c r="V245" i="13"/>
  <c r="V246" i="13"/>
  <c r="V247" i="13"/>
  <c r="V248" i="13"/>
  <c r="V250" i="13"/>
  <c r="V251" i="13"/>
  <c r="V252" i="13"/>
  <c r="V255" i="13"/>
  <c r="V256" i="13"/>
  <c r="V257" i="13"/>
  <c r="V341" i="13"/>
  <c r="V342" i="13"/>
  <c r="V282" i="13"/>
  <c r="V260" i="13"/>
  <c r="V122" i="13"/>
  <c r="V261" i="13"/>
  <c r="V262" i="13"/>
  <c r="V263" i="13"/>
  <c r="V264" i="13"/>
  <c r="V265" i="13"/>
  <c r="V266" i="13"/>
  <c r="V267" i="13"/>
  <c r="V268" i="13"/>
  <c r="V269" i="13"/>
  <c r="V270" i="13"/>
  <c r="V274" i="13"/>
  <c r="V275" i="13"/>
  <c r="V276" i="13"/>
  <c r="V277" i="13"/>
  <c r="V278" i="13"/>
  <c r="V279" i="13"/>
  <c r="V280" i="13"/>
  <c r="V293" i="13"/>
  <c r="V294" i="13"/>
  <c r="V295" i="13"/>
  <c r="V296" i="13"/>
  <c r="V304" i="13"/>
  <c r="V305" i="13"/>
  <c r="V306" i="13"/>
  <c r="V307" i="13"/>
  <c r="V308" i="13"/>
  <c r="V309" i="13"/>
  <c r="V327" i="13"/>
  <c r="V310" i="13"/>
  <c r="V328" i="13"/>
  <c r="V311" i="13"/>
  <c r="V313" i="13"/>
  <c r="V334" i="13"/>
  <c r="V335" i="13"/>
  <c r="V336" i="13"/>
  <c r="V337" i="13"/>
  <c r="V338" i="13"/>
  <c r="V343" i="13"/>
  <c r="V344" i="13"/>
  <c r="V292" i="13"/>
  <c r="V345" i="13"/>
  <c r="V346" i="13"/>
  <c r="V347" i="13"/>
  <c r="V348" i="13"/>
  <c r="V349" i="13"/>
  <c r="V312" i="13"/>
  <c r="V371" i="13"/>
  <c r="V283" i="13"/>
  <c r="V372" i="13"/>
  <c r="S372" i="13"/>
  <c r="S289" i="13"/>
  <c r="S333" i="13"/>
  <c r="S288" i="13"/>
  <c r="S259" i="13"/>
  <c r="S287" i="13"/>
  <c r="S370" i="13"/>
  <c r="S303" i="13"/>
  <c r="S271" i="13"/>
  <c r="S302" i="13"/>
  <c r="S301" i="13"/>
  <c r="S300" i="13"/>
  <c r="S273" i="13"/>
  <c r="S299" i="13"/>
  <c r="S326" i="13"/>
  <c r="S325" i="13"/>
  <c r="S367" i="13"/>
  <c r="S324" i="13"/>
  <c r="S323" i="13"/>
  <c r="S368" i="13"/>
  <c r="S286" i="13"/>
  <c r="S332" i="13"/>
  <c r="S366" i="13"/>
  <c r="S322" i="13"/>
  <c r="S272" i="13"/>
  <c r="S321" i="13"/>
  <c r="S320" i="13"/>
  <c r="S298" i="13"/>
  <c r="S319" i="13"/>
  <c r="S318" i="13"/>
  <c r="S285" i="13"/>
  <c r="S340" i="13"/>
  <c r="S365" i="13"/>
  <c r="S317" i="13"/>
  <c r="S364" i="13"/>
  <c r="S316" i="13"/>
  <c r="S331" i="13"/>
  <c r="S284" i="13"/>
  <c r="S339" i="13"/>
  <c r="S362" i="13"/>
  <c r="S361" i="13"/>
  <c r="S297" i="13"/>
  <c r="S363" i="13"/>
  <c r="S330" i="13"/>
  <c r="S360" i="13"/>
  <c r="S359" i="13"/>
  <c r="S329" i="13"/>
  <c r="S291" i="13"/>
  <c r="S358" i="13"/>
  <c r="S258" i="13"/>
  <c r="S357" i="13"/>
  <c r="S356" i="13"/>
  <c r="S315" i="13"/>
  <c r="S369" i="13"/>
  <c r="S355" i="13"/>
  <c r="S354" i="13"/>
  <c r="S314" i="13"/>
  <c r="S353" i="13"/>
  <c r="S352" i="13"/>
  <c r="S351" i="13"/>
  <c r="S350" i="13"/>
  <c r="S283" i="13"/>
  <c r="S371" i="13"/>
  <c r="S312" i="13"/>
  <c r="S349" i="13"/>
  <c r="S348" i="13"/>
  <c r="S347" i="13"/>
  <c r="S346" i="13"/>
  <c r="S345" i="13"/>
  <c r="S292" i="13"/>
  <c r="S344" i="13"/>
  <c r="S343" i="13"/>
  <c r="S338" i="13"/>
  <c r="S337" i="13"/>
  <c r="S336" i="13"/>
  <c r="S335" i="13"/>
  <c r="S334" i="13"/>
  <c r="S313" i="13"/>
  <c r="S311" i="13"/>
  <c r="S328" i="13"/>
  <c r="S310" i="13"/>
  <c r="S327" i="13"/>
  <c r="S309" i="13"/>
  <c r="S308" i="13"/>
  <c r="S307" i="13"/>
  <c r="S306" i="13"/>
  <c r="S305" i="13"/>
  <c r="S304" i="13"/>
  <c r="S296" i="13"/>
  <c r="S295" i="13"/>
  <c r="S294" i="13"/>
  <c r="S293" i="13"/>
  <c r="S280" i="13"/>
  <c r="S279" i="13"/>
  <c r="S278" i="13"/>
  <c r="S277" i="13"/>
  <c r="S276" i="13"/>
  <c r="S275" i="13"/>
  <c r="S274" i="13"/>
  <c r="S270" i="13"/>
  <c r="S269" i="13"/>
  <c r="S268" i="13"/>
  <c r="S267" i="13"/>
  <c r="S266" i="13"/>
  <c r="S265" i="13"/>
  <c r="S264" i="13"/>
  <c r="S263" i="13"/>
  <c r="S262" i="13"/>
  <c r="S261" i="13"/>
  <c r="S122" i="13"/>
  <c r="S260" i="13"/>
  <c r="S282" i="13"/>
  <c r="S342" i="13"/>
  <c r="S341" i="13"/>
  <c r="S257" i="13"/>
  <c r="S256" i="13"/>
  <c r="S255" i="13"/>
  <c r="S252" i="13"/>
  <c r="S251" i="13"/>
  <c r="S250" i="13"/>
  <c r="S248" i="13"/>
  <c r="S247" i="13"/>
  <c r="S246" i="13"/>
  <c r="S245" i="13"/>
  <c r="S244" i="13"/>
  <c r="S243" i="13"/>
  <c r="S242" i="13"/>
  <c r="S241" i="13"/>
  <c r="S228" i="13"/>
  <c r="S239" i="13"/>
  <c r="S237" i="13"/>
  <c r="S236" i="13"/>
  <c r="S235" i="13"/>
  <c r="S234" i="13"/>
  <c r="S233" i="13"/>
  <c r="S227" i="13"/>
  <c r="S226" i="13"/>
  <c r="S225" i="13"/>
  <c r="S224" i="13"/>
  <c r="S223" i="13"/>
  <c r="S222" i="13"/>
  <c r="S218" i="13"/>
  <c r="S217" i="13"/>
  <c r="S215" i="13"/>
  <c r="Z215" i="13" s="1"/>
  <c r="S290" i="13"/>
  <c r="Z290" i="13" s="1"/>
  <c r="S214" i="13"/>
  <c r="Z214" i="13" s="1"/>
  <c r="S213" i="13"/>
  <c r="Z213" i="13" s="1"/>
  <c r="S212" i="13"/>
  <c r="Z212" i="13" s="1"/>
  <c r="S211" i="13"/>
  <c r="Z211" i="13" s="1"/>
  <c r="S209" i="13"/>
  <c r="Z209" i="13" s="1"/>
  <c r="S205" i="13"/>
  <c r="Z205" i="13" s="1"/>
  <c r="S204" i="13"/>
  <c r="Z204" i="13" s="1"/>
  <c r="S203" i="13"/>
  <c r="Z203" i="13" s="1"/>
  <c r="S198" i="13"/>
  <c r="Z198" i="13" s="1"/>
  <c r="S197" i="13"/>
  <c r="S196" i="13"/>
  <c r="Z196" i="13" s="1"/>
  <c r="S195" i="13"/>
  <c r="Z195" i="13" s="1"/>
  <c r="S194" i="13"/>
  <c r="Z194" i="13" s="1"/>
  <c r="S193" i="13"/>
  <c r="Z193" i="13" s="1"/>
  <c r="S192" i="13"/>
  <c r="Z192" i="13" s="1"/>
  <c r="S191" i="13"/>
  <c r="Z191" i="13" s="1"/>
  <c r="S190" i="13"/>
  <c r="Z190" i="13" s="1"/>
  <c r="S189" i="13"/>
  <c r="Z189" i="13" s="1"/>
  <c r="S188" i="13"/>
  <c r="Z188" i="13" s="1"/>
  <c r="S187" i="13"/>
  <c r="Z187" i="13" s="1"/>
  <c r="S186" i="13"/>
  <c r="Z186" i="13" s="1"/>
  <c r="S281" i="13"/>
  <c r="Z281" i="13" s="1"/>
  <c r="S230" i="13"/>
  <c r="Z230" i="13" s="1"/>
  <c r="S185" i="13"/>
  <c r="Z185" i="13" s="1"/>
  <c r="S184" i="13"/>
  <c r="Z184" i="13" s="1"/>
  <c r="S183" i="13"/>
  <c r="Z183" i="13" s="1"/>
  <c r="S229" i="13"/>
  <c r="Z229" i="13" s="1"/>
  <c r="S182" i="13"/>
  <c r="Z182" i="13" s="1"/>
  <c r="S181" i="13"/>
  <c r="Z181" i="13" s="1"/>
  <c r="S180" i="13"/>
  <c r="Z180" i="13" s="1"/>
  <c r="S179" i="13"/>
  <c r="Z179" i="13" s="1"/>
  <c r="S177" i="13"/>
  <c r="Z177" i="13" s="1"/>
  <c r="S176" i="13"/>
  <c r="Z176" i="13" s="1"/>
  <c r="S175" i="13"/>
  <c r="Z175" i="13" s="1"/>
  <c r="S174" i="13"/>
  <c r="Z174" i="13" s="1"/>
  <c r="S173" i="13"/>
  <c r="Z173" i="13" s="1"/>
  <c r="S172" i="13"/>
  <c r="Z172" i="13" s="1"/>
  <c r="S171" i="13"/>
  <c r="Z171" i="13" s="1"/>
  <c r="S170" i="13"/>
  <c r="Z170" i="13" s="1"/>
  <c r="S169" i="13"/>
  <c r="Z169" i="13" s="1"/>
  <c r="S168" i="13"/>
  <c r="Z168" i="13" s="1"/>
  <c r="S167" i="13"/>
  <c r="Z167" i="13" s="1"/>
  <c r="S166" i="13"/>
  <c r="Z166" i="13" s="1"/>
  <c r="S165" i="13"/>
  <c r="Z165" i="13" s="1"/>
  <c r="S164" i="13"/>
  <c r="Z164" i="13" s="1"/>
  <c r="S163" i="13"/>
  <c r="Z163" i="13" s="1"/>
  <c r="S162" i="13"/>
  <c r="Z162" i="13" s="1"/>
  <c r="S161" i="13"/>
  <c r="Z161" i="13" s="1"/>
  <c r="S160" i="13"/>
  <c r="Z160" i="13" s="1"/>
  <c r="S159" i="13"/>
  <c r="Z159" i="13" s="1"/>
  <c r="S158" i="13"/>
  <c r="Z158" i="13" s="1"/>
  <c r="S157" i="13"/>
  <c r="Z157" i="13" s="1"/>
  <c r="S156" i="13"/>
  <c r="Z156" i="13" s="1"/>
  <c r="S155" i="13"/>
  <c r="Z155" i="13" s="1"/>
  <c r="S154" i="13"/>
  <c r="Z154" i="13" s="1"/>
  <c r="S153" i="13"/>
  <c r="Z153" i="13" s="1"/>
  <c r="S152" i="13"/>
  <c r="Z152" i="13" s="1"/>
  <c r="S151" i="13"/>
  <c r="Z151" i="13" s="1"/>
  <c r="S150" i="13"/>
  <c r="Z150" i="13" s="1"/>
  <c r="S149" i="13"/>
  <c r="Z149" i="13" s="1"/>
  <c r="S148" i="13"/>
  <c r="Z148" i="13" s="1"/>
  <c r="S147" i="13"/>
  <c r="Z147" i="13" s="1"/>
  <c r="S146" i="13"/>
  <c r="Z146" i="13" s="1"/>
  <c r="S145" i="13"/>
  <c r="Z145" i="13" s="1"/>
  <c r="S144" i="13"/>
  <c r="Z144" i="13" s="1"/>
  <c r="S143" i="13"/>
  <c r="Z143" i="13" s="1"/>
  <c r="S141" i="13"/>
  <c r="Z141" i="13" s="1"/>
  <c r="S140" i="13"/>
  <c r="Z140" i="13" s="1"/>
  <c r="S139" i="13"/>
  <c r="Z139" i="13" s="1"/>
  <c r="S138" i="13"/>
  <c r="Z138" i="13" s="1"/>
  <c r="S137" i="13"/>
  <c r="Z137" i="13" s="1"/>
  <c r="S136" i="13"/>
  <c r="Z136" i="13" s="1"/>
  <c r="S238" i="13"/>
  <c r="Z238" i="13" s="1"/>
  <c r="S135" i="13"/>
  <c r="Z135" i="13" s="1"/>
  <c r="S131" i="13"/>
  <c r="Z131" i="13" s="1"/>
  <c r="S134" i="13"/>
  <c r="Z134" i="13" s="1"/>
  <c r="S133" i="13"/>
  <c r="Z133" i="13" s="1"/>
  <c r="S129" i="13"/>
  <c r="Z129" i="13" s="1"/>
  <c r="S128" i="13"/>
  <c r="Z128" i="13" s="1"/>
  <c r="S127" i="13"/>
  <c r="Z127" i="13" s="1"/>
  <c r="S126" i="13"/>
  <c r="Z126" i="13" s="1"/>
  <c r="S125" i="13"/>
  <c r="Z125" i="13" s="1"/>
  <c r="S124" i="13"/>
  <c r="Z124" i="13" s="1"/>
  <c r="S123" i="13"/>
  <c r="Z123" i="13" s="1"/>
  <c r="S121" i="13"/>
  <c r="Z121" i="13" s="1"/>
  <c r="S221" i="13"/>
  <c r="Z221" i="13" s="1"/>
  <c r="S220" i="13"/>
  <c r="Z220" i="13" s="1"/>
  <c r="S219" i="13"/>
  <c r="Z219" i="13" s="1"/>
  <c r="S119" i="13"/>
  <c r="Z119" i="13" s="1"/>
  <c r="S118" i="13"/>
  <c r="Z118" i="13" s="1"/>
  <c r="S120" i="13"/>
  <c r="Z120" i="13" s="1"/>
  <c r="S117" i="13"/>
  <c r="Z117" i="13" s="1"/>
  <c r="S13" i="13"/>
  <c r="Z13" i="13" s="1"/>
  <c r="S12" i="13"/>
  <c r="Z12" i="13" s="1"/>
  <c r="S11" i="13"/>
  <c r="Z11" i="13" s="1"/>
  <c r="S114" i="13"/>
  <c r="Z114" i="13" s="1"/>
  <c r="S113" i="13"/>
  <c r="Z113" i="13" s="1"/>
  <c r="S112" i="13"/>
  <c r="Z112" i="13" s="1"/>
  <c r="S111" i="13"/>
  <c r="Z111" i="13" s="1"/>
  <c r="S110" i="13"/>
  <c r="Z110" i="13" s="1"/>
  <c r="S109" i="13"/>
  <c r="Z109" i="13" s="1"/>
  <c r="S108" i="13"/>
  <c r="Z108" i="13" s="1"/>
  <c r="S107" i="13"/>
  <c r="Z107" i="13" s="1"/>
  <c r="S106" i="13"/>
  <c r="Z106" i="13" s="1"/>
  <c r="S95" i="13"/>
  <c r="Z95" i="13" s="1"/>
  <c r="S94" i="13"/>
  <c r="Z94" i="13" s="1"/>
  <c r="S103" i="13"/>
  <c r="Z103" i="13" s="1"/>
  <c r="S102" i="13"/>
  <c r="Z102" i="13" s="1"/>
  <c r="S31" i="13"/>
  <c r="Z31" i="13" s="1"/>
  <c r="S93" i="13"/>
  <c r="Z93" i="13" s="1"/>
  <c r="S80" i="13"/>
  <c r="Z80" i="13" s="1"/>
  <c r="S92" i="13"/>
  <c r="Z92" i="13" s="1"/>
  <c r="S78" i="13"/>
  <c r="Z78" i="13" s="1"/>
  <c r="S91" i="13"/>
  <c r="Z91" i="13" s="1"/>
  <c r="S88" i="13"/>
  <c r="Z88" i="13" s="1"/>
  <c r="S87" i="13"/>
  <c r="Z87" i="13" s="1"/>
  <c r="S86" i="13"/>
  <c r="Z86" i="13" s="1"/>
  <c r="S85" i="13"/>
  <c r="Z85" i="13" s="1"/>
  <c r="S72" i="13"/>
  <c r="Z72" i="13" s="1"/>
  <c r="S115" i="13"/>
  <c r="Z115" i="13" s="1"/>
  <c r="S71" i="13"/>
  <c r="Z71" i="13" s="1"/>
  <c r="S70" i="13"/>
  <c r="Z70" i="13" s="1"/>
  <c r="S69" i="13"/>
  <c r="Z69" i="13" s="1"/>
  <c r="S68" i="13"/>
  <c r="Z68" i="13" s="1"/>
  <c r="S63" i="13"/>
  <c r="Z63" i="13" s="1"/>
  <c r="S62" i="13"/>
  <c r="Z62" i="13" s="1"/>
  <c r="S61" i="13"/>
  <c r="Z61" i="13" s="1"/>
  <c r="S54" i="13"/>
  <c r="Z54" i="13" s="1"/>
  <c r="S79" i="13"/>
  <c r="Z79" i="13" s="1"/>
  <c r="S53" i="13"/>
  <c r="Z53" i="13" s="1"/>
  <c r="S52" i="13"/>
  <c r="Z52" i="13" s="1"/>
  <c r="S51" i="13"/>
  <c r="Z51" i="13" s="1"/>
  <c r="S50" i="13"/>
  <c r="Z50" i="13" s="1"/>
  <c r="S49" i="13"/>
  <c r="Z49" i="13" s="1"/>
  <c r="S77" i="13"/>
  <c r="Z77" i="13" s="1"/>
  <c r="S48" i="13"/>
  <c r="Z48" i="13" s="1"/>
  <c r="S47" i="13"/>
  <c r="Z47" i="13" s="1"/>
  <c r="S46" i="13"/>
  <c r="Z46" i="13" s="1"/>
  <c r="S45" i="13"/>
  <c r="Z45" i="13" s="1"/>
  <c r="S56" i="13"/>
  <c r="Z56" i="13" s="1"/>
  <c r="S75" i="13"/>
  <c r="Z75" i="13" s="1"/>
  <c r="S44" i="13"/>
  <c r="Z44" i="13" s="1"/>
  <c r="S89" i="13"/>
  <c r="Z89" i="13" s="1"/>
  <c r="S42" i="13"/>
  <c r="Z42" i="13" s="1"/>
  <c r="S101" i="13"/>
  <c r="Z101" i="13" s="1"/>
  <c r="S100" i="13"/>
  <c r="Z100" i="13" s="1"/>
  <c r="S33" i="13"/>
  <c r="Z33" i="13" s="1"/>
  <c r="S41" i="13"/>
  <c r="Z41" i="13" s="1"/>
  <c r="S40" i="13"/>
  <c r="Z40" i="13" s="1"/>
  <c r="S39" i="13"/>
  <c r="Z39" i="13" s="1"/>
  <c r="S38" i="13"/>
  <c r="Z38" i="13" s="1"/>
  <c r="S37" i="13"/>
  <c r="Z37" i="13" s="1"/>
  <c r="S67" i="13"/>
  <c r="Z67" i="13" s="1"/>
  <c r="S36" i="13"/>
  <c r="Z36" i="13" s="1"/>
  <c r="S104" i="13"/>
  <c r="Z104" i="13" s="1"/>
  <c r="S66" i="13"/>
  <c r="Z66" i="13" s="1"/>
  <c r="S35" i="13"/>
  <c r="Z35" i="13" s="1"/>
  <c r="S65" i="13"/>
  <c r="Z65" i="13" s="1"/>
  <c r="S64" i="13"/>
  <c r="Z64" i="13" s="1"/>
  <c r="S105" i="13"/>
  <c r="Z105" i="13" s="1"/>
  <c r="S34" i="13"/>
  <c r="Z34" i="13" s="1"/>
  <c r="S81" i="13"/>
  <c r="Z81" i="13" s="1"/>
  <c r="S210" i="13"/>
  <c r="Z210" i="13" s="1"/>
  <c r="S60" i="13"/>
  <c r="Z60" i="13" s="1"/>
  <c r="S98" i="13"/>
  <c r="Z98" i="13" s="1"/>
  <c r="S97" i="13"/>
  <c r="Z97" i="13" s="1"/>
  <c r="S96" i="13"/>
  <c r="Z96" i="13" s="1"/>
  <c r="S32" i="13"/>
  <c r="Z32" i="13" s="1"/>
  <c r="S29" i="13"/>
  <c r="Z29" i="13" s="1"/>
  <c r="S27" i="13"/>
  <c r="Z27" i="13" s="1"/>
  <c r="S55" i="13"/>
  <c r="Z55" i="13" s="1"/>
  <c r="S26" i="13"/>
  <c r="Z26" i="13" s="1"/>
  <c r="S25" i="13"/>
  <c r="Z25" i="13" s="1"/>
  <c r="S24" i="13"/>
  <c r="Z24" i="13" s="1"/>
  <c r="S202" i="13"/>
  <c r="Z202" i="13" s="1"/>
  <c r="S23" i="13"/>
  <c r="Z23" i="13" s="1"/>
  <c r="S22" i="13"/>
  <c r="Z22" i="13" s="1"/>
  <c r="S21" i="13"/>
  <c r="Z21" i="13" s="1"/>
  <c r="S20" i="13"/>
  <c r="Z20" i="13" s="1"/>
  <c r="S19" i="13"/>
  <c r="Z19" i="13" s="1"/>
  <c r="S201" i="13"/>
  <c r="Z201" i="13" s="1"/>
  <c r="S200" i="13"/>
  <c r="Z200" i="13" s="1"/>
  <c r="S199" i="13"/>
  <c r="Z199" i="13" s="1"/>
  <c r="S18" i="13"/>
  <c r="Z18" i="13" s="1"/>
  <c r="S17" i="13"/>
  <c r="Z17" i="13" s="1"/>
  <c r="S16" i="13"/>
  <c r="Z16" i="13" s="1"/>
  <c r="S14" i="13"/>
  <c r="Z14" i="13" s="1"/>
  <c r="S74" i="13"/>
  <c r="Z74" i="13" s="1"/>
  <c r="S10" i="13"/>
  <c r="Z10" i="13" s="1"/>
  <c r="S9" i="13"/>
  <c r="P372" i="13"/>
  <c r="P289" i="13"/>
  <c r="P333" i="13"/>
  <c r="P288" i="13"/>
  <c r="P259" i="13"/>
  <c r="P287" i="13"/>
  <c r="P370" i="13"/>
  <c r="P303" i="13"/>
  <c r="P271" i="13"/>
  <c r="P302" i="13"/>
  <c r="P301" i="13"/>
  <c r="P300" i="13"/>
  <c r="P273" i="13"/>
  <c r="P299" i="13"/>
  <c r="P326" i="13"/>
  <c r="P325" i="13"/>
  <c r="P367" i="13"/>
  <c r="P324" i="13"/>
  <c r="P323" i="13"/>
  <c r="P368" i="13"/>
  <c r="P286" i="13"/>
  <c r="P332" i="13"/>
  <c r="P366" i="13"/>
  <c r="P322" i="13"/>
  <c r="P272" i="13"/>
  <c r="P321" i="13"/>
  <c r="P320" i="13"/>
  <c r="P298" i="13"/>
  <c r="P319" i="13"/>
  <c r="P318" i="13"/>
  <c r="P285" i="13"/>
  <c r="P340" i="13"/>
  <c r="P365" i="13"/>
  <c r="P317" i="13"/>
  <c r="P364" i="13"/>
  <c r="P316" i="13"/>
  <c r="P331" i="13"/>
  <c r="P284" i="13"/>
  <c r="P339" i="13"/>
  <c r="P362" i="13"/>
  <c r="P361" i="13"/>
  <c r="P297" i="13"/>
  <c r="P363" i="13"/>
  <c r="P330" i="13"/>
  <c r="P360" i="13"/>
  <c r="P359" i="13"/>
  <c r="P329" i="13"/>
  <c r="P291" i="13"/>
  <c r="P358" i="13"/>
  <c r="P258" i="13"/>
  <c r="P357" i="13"/>
  <c r="P356" i="13"/>
  <c r="P315" i="13"/>
  <c r="P369" i="13"/>
  <c r="P355" i="13"/>
  <c r="P354" i="13"/>
  <c r="P314" i="13"/>
  <c r="P353" i="13"/>
  <c r="P352" i="13"/>
  <c r="P351" i="13"/>
  <c r="P350" i="13"/>
  <c r="P283" i="13"/>
  <c r="P371" i="13"/>
  <c r="P312" i="13"/>
  <c r="P349" i="13"/>
  <c r="P348" i="13"/>
  <c r="P347" i="13"/>
  <c r="P346" i="13"/>
  <c r="P345" i="13"/>
  <c r="P292" i="13"/>
  <c r="P344" i="13"/>
  <c r="P343" i="13"/>
  <c r="P338" i="13"/>
  <c r="P337" i="13"/>
  <c r="P336" i="13"/>
  <c r="P335" i="13"/>
  <c r="P334" i="13"/>
  <c r="P313" i="13"/>
  <c r="P311" i="13"/>
  <c r="P328" i="13"/>
  <c r="P310" i="13"/>
  <c r="P327" i="13"/>
  <c r="P309" i="13"/>
  <c r="P308" i="13"/>
  <c r="P307" i="13"/>
  <c r="P306" i="13"/>
  <c r="P305" i="13"/>
  <c r="P304" i="13"/>
  <c r="P296" i="13"/>
  <c r="P295" i="13"/>
  <c r="P294" i="13"/>
  <c r="P293" i="13"/>
  <c r="P280" i="13"/>
  <c r="P279" i="13"/>
  <c r="P278" i="13"/>
  <c r="P277" i="13"/>
  <c r="P276" i="13"/>
  <c r="P275" i="13"/>
  <c r="P274" i="13"/>
  <c r="P270" i="13"/>
  <c r="P269" i="13"/>
  <c r="P268" i="13"/>
  <c r="P267" i="13"/>
  <c r="P266" i="13"/>
  <c r="P265" i="13"/>
  <c r="P264" i="13"/>
  <c r="P263" i="13"/>
  <c r="P262" i="13"/>
  <c r="P261" i="13"/>
  <c r="P122" i="13"/>
  <c r="P260" i="13"/>
  <c r="P282" i="13"/>
  <c r="P342" i="13"/>
  <c r="P341" i="13"/>
  <c r="P257" i="13"/>
  <c r="P256" i="13"/>
  <c r="P255" i="13"/>
  <c r="P252" i="13"/>
  <c r="P251" i="13"/>
  <c r="P250" i="13"/>
  <c r="P248" i="13"/>
  <c r="P247" i="13"/>
  <c r="P246" i="13"/>
  <c r="P245" i="13"/>
  <c r="P244" i="13"/>
  <c r="P243" i="13"/>
  <c r="P242" i="13"/>
  <c r="P241" i="13"/>
  <c r="P228" i="13"/>
  <c r="P239" i="13"/>
  <c r="P237" i="13"/>
  <c r="P236" i="13"/>
  <c r="P235" i="13"/>
  <c r="P234" i="13"/>
  <c r="P233" i="13"/>
  <c r="P227" i="13"/>
  <c r="P226" i="13"/>
  <c r="P225" i="13"/>
  <c r="P224" i="13"/>
  <c r="P223" i="13"/>
  <c r="P222" i="13"/>
  <c r="P218" i="13"/>
  <c r="P217" i="13"/>
  <c r="P215" i="13"/>
  <c r="Y215" i="13" s="1"/>
  <c r="P290" i="13"/>
  <c r="Y290" i="13" s="1"/>
  <c r="P214" i="13"/>
  <c r="Y214" i="13" s="1"/>
  <c r="P213" i="13"/>
  <c r="Y213" i="13" s="1"/>
  <c r="P212" i="13"/>
  <c r="Y212" i="13" s="1"/>
  <c r="P211" i="13"/>
  <c r="Y211" i="13" s="1"/>
  <c r="P209" i="13"/>
  <c r="Y209" i="13" s="1"/>
  <c r="P205" i="13"/>
  <c r="Y205" i="13" s="1"/>
  <c r="P204" i="13"/>
  <c r="Y204" i="13" s="1"/>
  <c r="P203" i="13"/>
  <c r="Y203" i="13" s="1"/>
  <c r="P198" i="13"/>
  <c r="Y198" i="13" s="1"/>
  <c r="P197" i="13"/>
  <c r="P196" i="13"/>
  <c r="Y196" i="13" s="1"/>
  <c r="P195" i="13"/>
  <c r="Y195" i="13" s="1"/>
  <c r="P194" i="13"/>
  <c r="Y194" i="13" s="1"/>
  <c r="P193" i="13"/>
  <c r="Y193" i="13" s="1"/>
  <c r="P192" i="13"/>
  <c r="Y192" i="13" s="1"/>
  <c r="P191" i="13"/>
  <c r="Y191" i="13" s="1"/>
  <c r="P190" i="13"/>
  <c r="Y190" i="13" s="1"/>
  <c r="P189" i="13"/>
  <c r="Y189" i="13" s="1"/>
  <c r="P188" i="13"/>
  <c r="Y188" i="13" s="1"/>
  <c r="P187" i="13"/>
  <c r="Y187" i="13" s="1"/>
  <c r="P186" i="13"/>
  <c r="Y186" i="13" s="1"/>
  <c r="P281" i="13"/>
  <c r="Y281" i="13" s="1"/>
  <c r="P230" i="13"/>
  <c r="Y230" i="13" s="1"/>
  <c r="P185" i="13"/>
  <c r="Y185" i="13" s="1"/>
  <c r="P184" i="13"/>
  <c r="Y184" i="13" s="1"/>
  <c r="P183" i="13"/>
  <c r="Y183" i="13" s="1"/>
  <c r="P229" i="13"/>
  <c r="Y229" i="13" s="1"/>
  <c r="P182" i="13"/>
  <c r="Y182" i="13" s="1"/>
  <c r="P181" i="13"/>
  <c r="Y181" i="13" s="1"/>
  <c r="P180" i="13"/>
  <c r="Y180" i="13" s="1"/>
  <c r="P179" i="13"/>
  <c r="Y179" i="13" s="1"/>
  <c r="P177" i="13"/>
  <c r="Y177" i="13" s="1"/>
  <c r="P176" i="13"/>
  <c r="Y176" i="13" s="1"/>
  <c r="P175" i="13"/>
  <c r="Y175" i="13" s="1"/>
  <c r="P174" i="13"/>
  <c r="Y174" i="13" s="1"/>
  <c r="P173" i="13"/>
  <c r="Y173" i="13" s="1"/>
  <c r="P172" i="13"/>
  <c r="Y172" i="13" s="1"/>
  <c r="P171" i="13"/>
  <c r="Y171" i="13" s="1"/>
  <c r="P170" i="13"/>
  <c r="Y170" i="13" s="1"/>
  <c r="P169" i="13"/>
  <c r="Y169" i="13" s="1"/>
  <c r="P168" i="13"/>
  <c r="Y168" i="13" s="1"/>
  <c r="P167" i="13"/>
  <c r="Y167" i="13" s="1"/>
  <c r="P166" i="13"/>
  <c r="Y166" i="13" s="1"/>
  <c r="P165" i="13"/>
  <c r="Y165" i="13" s="1"/>
  <c r="P164" i="13"/>
  <c r="Y164" i="13" s="1"/>
  <c r="P163" i="13"/>
  <c r="Y163" i="13" s="1"/>
  <c r="P162" i="13"/>
  <c r="Y162" i="13" s="1"/>
  <c r="P161" i="13"/>
  <c r="Y161" i="13" s="1"/>
  <c r="P160" i="13"/>
  <c r="Y160" i="13" s="1"/>
  <c r="P159" i="13"/>
  <c r="Y159" i="13" s="1"/>
  <c r="P158" i="13"/>
  <c r="Y158" i="13" s="1"/>
  <c r="P157" i="13"/>
  <c r="Y157" i="13" s="1"/>
  <c r="P156" i="13"/>
  <c r="Y156" i="13" s="1"/>
  <c r="P155" i="13"/>
  <c r="Y155" i="13" s="1"/>
  <c r="P154" i="13"/>
  <c r="Y154" i="13" s="1"/>
  <c r="P153" i="13"/>
  <c r="Y153" i="13" s="1"/>
  <c r="P152" i="13"/>
  <c r="Y152" i="13" s="1"/>
  <c r="P151" i="13"/>
  <c r="Y151" i="13" s="1"/>
  <c r="P150" i="13"/>
  <c r="Y150" i="13" s="1"/>
  <c r="P149" i="13"/>
  <c r="Y149" i="13" s="1"/>
  <c r="P148" i="13"/>
  <c r="Y148" i="13" s="1"/>
  <c r="P147" i="13"/>
  <c r="Y147" i="13" s="1"/>
  <c r="P146" i="13"/>
  <c r="Y146" i="13" s="1"/>
  <c r="P145" i="13"/>
  <c r="Y145" i="13" s="1"/>
  <c r="P144" i="13"/>
  <c r="Y144" i="13" s="1"/>
  <c r="P143" i="13"/>
  <c r="Y143" i="13" s="1"/>
  <c r="P141" i="13"/>
  <c r="Y141" i="13" s="1"/>
  <c r="P140" i="13"/>
  <c r="Y140" i="13" s="1"/>
  <c r="P139" i="13"/>
  <c r="Y139" i="13" s="1"/>
  <c r="P138" i="13"/>
  <c r="Y138" i="13" s="1"/>
  <c r="P137" i="13"/>
  <c r="Y137" i="13" s="1"/>
  <c r="P136" i="13"/>
  <c r="Y136" i="13" s="1"/>
  <c r="P238" i="13"/>
  <c r="Y238" i="13" s="1"/>
  <c r="P135" i="13"/>
  <c r="Y135" i="13" s="1"/>
  <c r="P131" i="13"/>
  <c r="Y131" i="13" s="1"/>
  <c r="P134" i="13"/>
  <c r="Y134" i="13" s="1"/>
  <c r="P133" i="13"/>
  <c r="Y133" i="13" s="1"/>
  <c r="P129" i="13"/>
  <c r="Y129" i="13" s="1"/>
  <c r="P128" i="13"/>
  <c r="Y128" i="13" s="1"/>
  <c r="P127" i="13"/>
  <c r="Y127" i="13" s="1"/>
  <c r="P126" i="13"/>
  <c r="Y126" i="13" s="1"/>
  <c r="P125" i="13"/>
  <c r="Y125" i="13" s="1"/>
  <c r="P124" i="13"/>
  <c r="Y124" i="13" s="1"/>
  <c r="P123" i="13"/>
  <c r="Y123" i="13" s="1"/>
  <c r="P121" i="13"/>
  <c r="Y121" i="13" s="1"/>
  <c r="P221" i="13"/>
  <c r="Y221" i="13" s="1"/>
  <c r="P220" i="13"/>
  <c r="Y220" i="13" s="1"/>
  <c r="P219" i="13"/>
  <c r="Y219" i="13" s="1"/>
  <c r="P119" i="13"/>
  <c r="Y119" i="13" s="1"/>
  <c r="P118" i="13"/>
  <c r="Y118" i="13" s="1"/>
  <c r="P120" i="13"/>
  <c r="Y120" i="13" s="1"/>
  <c r="P117" i="13"/>
  <c r="Y117" i="13" s="1"/>
  <c r="P13" i="13"/>
  <c r="Y13" i="13" s="1"/>
  <c r="P12" i="13"/>
  <c r="Y12" i="13" s="1"/>
  <c r="P11" i="13"/>
  <c r="Y11" i="13" s="1"/>
  <c r="P114" i="13"/>
  <c r="Y114" i="13" s="1"/>
  <c r="P113" i="13"/>
  <c r="Y113" i="13" s="1"/>
  <c r="P112" i="13"/>
  <c r="Y112" i="13" s="1"/>
  <c r="P111" i="13"/>
  <c r="Y111" i="13" s="1"/>
  <c r="P110" i="13"/>
  <c r="Y110" i="13" s="1"/>
  <c r="P109" i="13"/>
  <c r="Y109" i="13" s="1"/>
  <c r="P108" i="13"/>
  <c r="Y108" i="13" s="1"/>
  <c r="P107" i="13"/>
  <c r="Y107" i="13" s="1"/>
  <c r="P106" i="13"/>
  <c r="Y106" i="13" s="1"/>
  <c r="P95" i="13"/>
  <c r="Y95" i="13" s="1"/>
  <c r="P94" i="13"/>
  <c r="Y94" i="13" s="1"/>
  <c r="P103" i="13"/>
  <c r="Y103" i="13" s="1"/>
  <c r="P102" i="13"/>
  <c r="Y102" i="13" s="1"/>
  <c r="P31" i="13"/>
  <c r="Y31" i="13" s="1"/>
  <c r="P93" i="13"/>
  <c r="Y93" i="13" s="1"/>
  <c r="P80" i="13"/>
  <c r="Y80" i="13" s="1"/>
  <c r="P92" i="13"/>
  <c r="Y92" i="13" s="1"/>
  <c r="P78" i="13"/>
  <c r="Y78" i="13" s="1"/>
  <c r="P91" i="13"/>
  <c r="Y91" i="13" s="1"/>
  <c r="P88" i="13"/>
  <c r="Y88" i="13" s="1"/>
  <c r="P87" i="13"/>
  <c r="Y87" i="13" s="1"/>
  <c r="P86" i="13"/>
  <c r="Y86" i="13" s="1"/>
  <c r="P85" i="13"/>
  <c r="Y85" i="13" s="1"/>
  <c r="P72" i="13"/>
  <c r="Y72" i="13" s="1"/>
  <c r="P115" i="13"/>
  <c r="Y115" i="13" s="1"/>
  <c r="P71" i="13"/>
  <c r="Y71" i="13" s="1"/>
  <c r="P70" i="13"/>
  <c r="Y70" i="13" s="1"/>
  <c r="P69" i="13"/>
  <c r="Y69" i="13" s="1"/>
  <c r="P68" i="13"/>
  <c r="Y68" i="13" s="1"/>
  <c r="P63" i="13"/>
  <c r="Y63" i="13" s="1"/>
  <c r="P62" i="13"/>
  <c r="Y62" i="13" s="1"/>
  <c r="P61" i="13"/>
  <c r="Y61" i="13" s="1"/>
  <c r="P54" i="13"/>
  <c r="Y54" i="13" s="1"/>
  <c r="P79" i="13"/>
  <c r="Y79" i="13" s="1"/>
  <c r="P53" i="13"/>
  <c r="Y53" i="13" s="1"/>
  <c r="P52" i="13"/>
  <c r="Y52" i="13" s="1"/>
  <c r="P51" i="13"/>
  <c r="Y51" i="13" s="1"/>
  <c r="P50" i="13"/>
  <c r="Y50" i="13" s="1"/>
  <c r="P49" i="13"/>
  <c r="Y49" i="13" s="1"/>
  <c r="P77" i="13"/>
  <c r="Y77" i="13" s="1"/>
  <c r="P48" i="13"/>
  <c r="Y48" i="13" s="1"/>
  <c r="P47" i="13"/>
  <c r="Y47" i="13" s="1"/>
  <c r="P46" i="13"/>
  <c r="Y46" i="13" s="1"/>
  <c r="P45" i="13"/>
  <c r="Y45" i="13" s="1"/>
  <c r="P56" i="13"/>
  <c r="Y56" i="13" s="1"/>
  <c r="P75" i="13"/>
  <c r="Y75" i="13" s="1"/>
  <c r="P44" i="13"/>
  <c r="Y44" i="13" s="1"/>
  <c r="P89" i="13"/>
  <c r="Y89" i="13" s="1"/>
  <c r="P42" i="13"/>
  <c r="Y42" i="13" s="1"/>
  <c r="P101" i="13"/>
  <c r="Y101" i="13" s="1"/>
  <c r="P100" i="13"/>
  <c r="Y100" i="13" s="1"/>
  <c r="P33" i="13"/>
  <c r="Y33" i="13" s="1"/>
  <c r="P41" i="13"/>
  <c r="Y41" i="13" s="1"/>
  <c r="P40" i="13"/>
  <c r="Y40" i="13" s="1"/>
  <c r="P39" i="13"/>
  <c r="Y39" i="13" s="1"/>
  <c r="P38" i="13"/>
  <c r="Y38" i="13" s="1"/>
  <c r="P37" i="13"/>
  <c r="Y37" i="13" s="1"/>
  <c r="P67" i="13"/>
  <c r="Y67" i="13" s="1"/>
  <c r="P36" i="13"/>
  <c r="Y36" i="13" s="1"/>
  <c r="P104" i="13"/>
  <c r="Y104" i="13" s="1"/>
  <c r="P66" i="13"/>
  <c r="Y66" i="13" s="1"/>
  <c r="P35" i="13"/>
  <c r="Y35" i="13" s="1"/>
  <c r="P65" i="13"/>
  <c r="Y65" i="13" s="1"/>
  <c r="P64" i="13"/>
  <c r="Y64" i="13" s="1"/>
  <c r="P105" i="13"/>
  <c r="Y105" i="13" s="1"/>
  <c r="P34" i="13"/>
  <c r="Y34" i="13" s="1"/>
  <c r="P81" i="13"/>
  <c r="Y81" i="13" s="1"/>
  <c r="P210" i="13"/>
  <c r="Y210" i="13" s="1"/>
  <c r="P60" i="13"/>
  <c r="Y60" i="13" s="1"/>
  <c r="P98" i="13"/>
  <c r="Y98" i="13" s="1"/>
  <c r="P97" i="13"/>
  <c r="Y97" i="13" s="1"/>
  <c r="P96" i="13"/>
  <c r="Y96" i="13" s="1"/>
  <c r="P32" i="13"/>
  <c r="Y32" i="13" s="1"/>
  <c r="P29" i="13"/>
  <c r="Y29" i="13" s="1"/>
  <c r="P27" i="13"/>
  <c r="Y27" i="13" s="1"/>
  <c r="P55" i="13"/>
  <c r="Y55" i="13" s="1"/>
  <c r="P26" i="13"/>
  <c r="Y26" i="13" s="1"/>
  <c r="P25" i="13"/>
  <c r="Y25" i="13" s="1"/>
  <c r="P24" i="13"/>
  <c r="Y24" i="13" s="1"/>
  <c r="P202" i="13"/>
  <c r="Y202" i="13" s="1"/>
  <c r="P23" i="13"/>
  <c r="Y23" i="13" s="1"/>
  <c r="P22" i="13"/>
  <c r="Y22" i="13" s="1"/>
  <c r="P21" i="13"/>
  <c r="Y21" i="13" s="1"/>
  <c r="P20" i="13"/>
  <c r="Y20" i="13" s="1"/>
  <c r="P19" i="13"/>
  <c r="Y19" i="13" s="1"/>
  <c r="P201" i="13"/>
  <c r="Y201" i="13" s="1"/>
  <c r="P200" i="13"/>
  <c r="Y200" i="13" s="1"/>
  <c r="P199" i="13"/>
  <c r="Y199" i="13" s="1"/>
  <c r="P18" i="13"/>
  <c r="Y18" i="13" s="1"/>
  <c r="P17" i="13"/>
  <c r="Y17" i="13" s="1"/>
  <c r="P16" i="13"/>
  <c r="Y16" i="13" s="1"/>
  <c r="P14" i="13"/>
  <c r="Y14" i="13" s="1"/>
  <c r="P74" i="13"/>
  <c r="Y74" i="13" s="1"/>
  <c r="P10" i="13"/>
  <c r="Y10" i="13" s="1"/>
  <c r="P9" i="13"/>
  <c r="M372" i="13"/>
  <c r="M289" i="13"/>
  <c r="M333" i="13"/>
  <c r="M288" i="13"/>
  <c r="M259" i="13"/>
  <c r="M287" i="13"/>
  <c r="M370" i="13"/>
  <c r="M303" i="13"/>
  <c r="M271" i="13"/>
  <c r="M302" i="13"/>
  <c r="M301" i="13"/>
  <c r="M300" i="13"/>
  <c r="M273" i="13"/>
  <c r="M299" i="13"/>
  <c r="M326" i="13"/>
  <c r="M325" i="13"/>
  <c r="M367" i="13"/>
  <c r="M324" i="13"/>
  <c r="M323" i="13"/>
  <c r="M368" i="13"/>
  <c r="M286" i="13"/>
  <c r="M332" i="13"/>
  <c r="M366" i="13"/>
  <c r="M322" i="13"/>
  <c r="M272" i="13"/>
  <c r="M321" i="13"/>
  <c r="M320" i="13"/>
  <c r="M298" i="13"/>
  <c r="M319" i="13"/>
  <c r="M318" i="13"/>
  <c r="M285" i="13"/>
  <c r="M340" i="13"/>
  <c r="M365" i="13"/>
  <c r="M317" i="13"/>
  <c r="M364" i="13"/>
  <c r="M316" i="13"/>
  <c r="M331" i="13"/>
  <c r="M284" i="13"/>
  <c r="M339" i="13"/>
  <c r="M362" i="13"/>
  <c r="M361" i="13"/>
  <c r="M297" i="13"/>
  <c r="M363" i="13"/>
  <c r="M330" i="13"/>
  <c r="M360" i="13"/>
  <c r="M359" i="13"/>
  <c r="M329" i="13"/>
  <c r="M291" i="13"/>
  <c r="M358" i="13"/>
  <c r="M258" i="13"/>
  <c r="M357" i="13"/>
  <c r="M356" i="13"/>
  <c r="M315" i="13"/>
  <c r="M369" i="13"/>
  <c r="M355" i="13"/>
  <c r="M354" i="13"/>
  <c r="M314" i="13"/>
  <c r="M353" i="13"/>
  <c r="M352" i="13"/>
  <c r="M351" i="13"/>
  <c r="M350" i="13"/>
  <c r="M283" i="13"/>
  <c r="M371" i="13"/>
  <c r="M312" i="13"/>
  <c r="M349" i="13"/>
  <c r="M348" i="13"/>
  <c r="M347" i="13"/>
  <c r="M346" i="13"/>
  <c r="M345" i="13"/>
  <c r="M292" i="13"/>
  <c r="M344" i="13"/>
  <c r="M343" i="13"/>
  <c r="M338" i="13"/>
  <c r="M337" i="13"/>
  <c r="M336" i="13"/>
  <c r="M335" i="13"/>
  <c r="M334" i="13"/>
  <c r="M313" i="13"/>
  <c r="M311" i="13"/>
  <c r="M328" i="13"/>
  <c r="M310" i="13"/>
  <c r="M327" i="13"/>
  <c r="M309" i="13"/>
  <c r="M308" i="13"/>
  <c r="M307" i="13"/>
  <c r="M306" i="13"/>
  <c r="M305" i="13"/>
  <c r="M304" i="13"/>
  <c r="M296" i="13"/>
  <c r="M295" i="13"/>
  <c r="M294" i="13"/>
  <c r="M293" i="13"/>
  <c r="M280" i="13"/>
  <c r="M279" i="13"/>
  <c r="M278" i="13"/>
  <c r="M277" i="13"/>
  <c r="M276" i="13"/>
  <c r="M275" i="13"/>
  <c r="M274" i="13"/>
  <c r="M270" i="13"/>
  <c r="M269" i="13"/>
  <c r="M268" i="13"/>
  <c r="M267" i="13"/>
  <c r="M266" i="13"/>
  <c r="M265" i="13"/>
  <c r="M264" i="13"/>
  <c r="M263" i="13"/>
  <c r="M262" i="13"/>
  <c r="M261" i="13"/>
  <c r="M122" i="13"/>
  <c r="M260" i="13"/>
  <c r="M282" i="13"/>
  <c r="M342" i="13"/>
  <c r="M341" i="13"/>
  <c r="M257" i="13"/>
  <c r="M256" i="13"/>
  <c r="M255" i="13"/>
  <c r="M252" i="13"/>
  <c r="M251" i="13"/>
  <c r="M250" i="13"/>
  <c r="M248" i="13"/>
  <c r="M247" i="13"/>
  <c r="M246" i="13"/>
  <c r="M245" i="13"/>
  <c r="M244" i="13"/>
  <c r="M243" i="13"/>
  <c r="M242" i="13"/>
  <c r="M241" i="13"/>
  <c r="M228" i="13"/>
  <c r="M239" i="13"/>
  <c r="M237" i="13"/>
  <c r="M236" i="13"/>
  <c r="M235" i="13"/>
  <c r="M234" i="13"/>
  <c r="M233" i="13"/>
  <c r="M227" i="13"/>
  <c r="M226" i="13"/>
  <c r="M225" i="13"/>
  <c r="M224" i="13"/>
  <c r="M223" i="13"/>
  <c r="M222" i="13"/>
  <c r="M218" i="13"/>
  <c r="M217" i="13"/>
  <c r="M215" i="13"/>
  <c r="X215" i="13" s="1"/>
  <c r="M290" i="13"/>
  <c r="X290" i="13" s="1"/>
  <c r="M214" i="13"/>
  <c r="X214" i="13" s="1"/>
  <c r="M213" i="13"/>
  <c r="X213" i="13" s="1"/>
  <c r="M212" i="13"/>
  <c r="X212" i="13" s="1"/>
  <c r="M211" i="13"/>
  <c r="X211" i="13" s="1"/>
  <c r="M209" i="13"/>
  <c r="X209" i="13" s="1"/>
  <c r="M205" i="13"/>
  <c r="X205" i="13" s="1"/>
  <c r="M204" i="13"/>
  <c r="X204" i="13" s="1"/>
  <c r="M203" i="13"/>
  <c r="X203" i="13" s="1"/>
  <c r="M198" i="13"/>
  <c r="X198" i="13" s="1"/>
  <c r="M197" i="13"/>
  <c r="M196" i="13"/>
  <c r="X196" i="13" s="1"/>
  <c r="M195" i="13"/>
  <c r="X195" i="13" s="1"/>
  <c r="M194" i="13"/>
  <c r="X194" i="13" s="1"/>
  <c r="M193" i="13"/>
  <c r="X193" i="13" s="1"/>
  <c r="M192" i="13"/>
  <c r="X192" i="13" s="1"/>
  <c r="M191" i="13"/>
  <c r="X191" i="13" s="1"/>
  <c r="M190" i="13"/>
  <c r="X190" i="13" s="1"/>
  <c r="M189" i="13"/>
  <c r="X189" i="13" s="1"/>
  <c r="M188" i="13"/>
  <c r="X188" i="13" s="1"/>
  <c r="M187" i="13"/>
  <c r="X187" i="13" s="1"/>
  <c r="M186" i="13"/>
  <c r="X186" i="13" s="1"/>
  <c r="M281" i="13"/>
  <c r="X281" i="13" s="1"/>
  <c r="M230" i="13"/>
  <c r="X230" i="13" s="1"/>
  <c r="M185" i="13"/>
  <c r="X185" i="13" s="1"/>
  <c r="M184" i="13"/>
  <c r="X184" i="13" s="1"/>
  <c r="M183" i="13"/>
  <c r="X183" i="13" s="1"/>
  <c r="M229" i="13"/>
  <c r="X229" i="13" s="1"/>
  <c r="M182" i="13"/>
  <c r="X182" i="13" s="1"/>
  <c r="M181" i="13"/>
  <c r="X181" i="13" s="1"/>
  <c r="M180" i="13"/>
  <c r="X180" i="13" s="1"/>
  <c r="M179" i="13"/>
  <c r="X179" i="13" s="1"/>
  <c r="M177" i="13"/>
  <c r="X177" i="13" s="1"/>
  <c r="M176" i="13"/>
  <c r="X176" i="13" s="1"/>
  <c r="M175" i="13"/>
  <c r="X175" i="13" s="1"/>
  <c r="M174" i="13"/>
  <c r="X174" i="13" s="1"/>
  <c r="M173" i="13"/>
  <c r="X173" i="13" s="1"/>
  <c r="M172" i="13"/>
  <c r="X172" i="13" s="1"/>
  <c r="M171" i="13"/>
  <c r="X171" i="13" s="1"/>
  <c r="M170" i="13"/>
  <c r="X170" i="13" s="1"/>
  <c r="M169" i="13"/>
  <c r="X169" i="13" s="1"/>
  <c r="M168" i="13"/>
  <c r="X168" i="13" s="1"/>
  <c r="M167" i="13"/>
  <c r="X167" i="13" s="1"/>
  <c r="M166" i="13"/>
  <c r="X166" i="13" s="1"/>
  <c r="M165" i="13"/>
  <c r="X165" i="13" s="1"/>
  <c r="M164" i="13"/>
  <c r="X164" i="13" s="1"/>
  <c r="M163" i="13"/>
  <c r="X163" i="13" s="1"/>
  <c r="M162" i="13"/>
  <c r="X162" i="13" s="1"/>
  <c r="M161" i="13"/>
  <c r="X161" i="13" s="1"/>
  <c r="M160" i="13"/>
  <c r="X160" i="13" s="1"/>
  <c r="M159" i="13"/>
  <c r="X159" i="13" s="1"/>
  <c r="M158" i="13"/>
  <c r="X158" i="13" s="1"/>
  <c r="M157" i="13"/>
  <c r="X157" i="13" s="1"/>
  <c r="M156" i="13"/>
  <c r="X156" i="13" s="1"/>
  <c r="M155" i="13"/>
  <c r="X155" i="13" s="1"/>
  <c r="M154" i="13"/>
  <c r="X154" i="13" s="1"/>
  <c r="M153" i="13"/>
  <c r="X153" i="13" s="1"/>
  <c r="M152" i="13"/>
  <c r="X152" i="13" s="1"/>
  <c r="M151" i="13"/>
  <c r="X151" i="13" s="1"/>
  <c r="M150" i="13"/>
  <c r="X150" i="13" s="1"/>
  <c r="M149" i="13"/>
  <c r="X149" i="13" s="1"/>
  <c r="M148" i="13"/>
  <c r="X148" i="13" s="1"/>
  <c r="M147" i="13"/>
  <c r="X147" i="13" s="1"/>
  <c r="M146" i="13"/>
  <c r="X146" i="13" s="1"/>
  <c r="M145" i="13"/>
  <c r="X145" i="13" s="1"/>
  <c r="M144" i="13"/>
  <c r="X144" i="13" s="1"/>
  <c r="M143" i="13"/>
  <c r="X143" i="13" s="1"/>
  <c r="M141" i="13"/>
  <c r="X141" i="13" s="1"/>
  <c r="M140" i="13"/>
  <c r="X140" i="13" s="1"/>
  <c r="M139" i="13"/>
  <c r="X139" i="13" s="1"/>
  <c r="M138" i="13"/>
  <c r="X138" i="13" s="1"/>
  <c r="M137" i="13"/>
  <c r="X137" i="13" s="1"/>
  <c r="M136" i="13"/>
  <c r="X136" i="13" s="1"/>
  <c r="M238" i="13"/>
  <c r="X238" i="13" s="1"/>
  <c r="M135" i="13"/>
  <c r="X135" i="13" s="1"/>
  <c r="M131" i="13"/>
  <c r="X131" i="13" s="1"/>
  <c r="M134" i="13"/>
  <c r="X134" i="13" s="1"/>
  <c r="M133" i="13"/>
  <c r="X133" i="13" s="1"/>
  <c r="M129" i="13"/>
  <c r="X129" i="13" s="1"/>
  <c r="M128" i="13"/>
  <c r="X128" i="13" s="1"/>
  <c r="M127" i="13"/>
  <c r="X127" i="13" s="1"/>
  <c r="M126" i="13"/>
  <c r="X126" i="13" s="1"/>
  <c r="M125" i="13"/>
  <c r="X125" i="13" s="1"/>
  <c r="M124" i="13"/>
  <c r="X124" i="13" s="1"/>
  <c r="M123" i="13"/>
  <c r="X123" i="13" s="1"/>
  <c r="M121" i="13"/>
  <c r="X121" i="13" s="1"/>
  <c r="M221" i="13"/>
  <c r="X221" i="13" s="1"/>
  <c r="M220" i="13"/>
  <c r="X220" i="13" s="1"/>
  <c r="M219" i="13"/>
  <c r="X219" i="13" s="1"/>
  <c r="M119" i="13"/>
  <c r="X119" i="13" s="1"/>
  <c r="M118" i="13"/>
  <c r="X118" i="13" s="1"/>
  <c r="M120" i="13"/>
  <c r="X120" i="13" s="1"/>
  <c r="M117" i="13"/>
  <c r="X117" i="13" s="1"/>
  <c r="M13" i="13"/>
  <c r="X13" i="13" s="1"/>
  <c r="M12" i="13"/>
  <c r="X12" i="13" s="1"/>
  <c r="M11" i="13"/>
  <c r="X11" i="13" s="1"/>
  <c r="M114" i="13"/>
  <c r="X114" i="13" s="1"/>
  <c r="M113" i="13"/>
  <c r="X113" i="13" s="1"/>
  <c r="M112" i="13"/>
  <c r="X112" i="13" s="1"/>
  <c r="M111" i="13"/>
  <c r="X111" i="13" s="1"/>
  <c r="M110" i="13"/>
  <c r="X110" i="13" s="1"/>
  <c r="M109" i="13"/>
  <c r="X109" i="13" s="1"/>
  <c r="M108" i="13"/>
  <c r="X108" i="13" s="1"/>
  <c r="M107" i="13"/>
  <c r="X107" i="13" s="1"/>
  <c r="M106" i="13"/>
  <c r="X106" i="13" s="1"/>
  <c r="M95" i="13"/>
  <c r="X95" i="13" s="1"/>
  <c r="M94" i="13"/>
  <c r="X94" i="13" s="1"/>
  <c r="M103" i="13"/>
  <c r="X103" i="13" s="1"/>
  <c r="M102" i="13"/>
  <c r="X102" i="13" s="1"/>
  <c r="M31" i="13"/>
  <c r="X31" i="13" s="1"/>
  <c r="M93" i="13"/>
  <c r="X93" i="13" s="1"/>
  <c r="M80" i="13"/>
  <c r="X80" i="13" s="1"/>
  <c r="M92" i="13"/>
  <c r="X92" i="13" s="1"/>
  <c r="M78" i="13"/>
  <c r="X78" i="13" s="1"/>
  <c r="M91" i="13"/>
  <c r="X91" i="13" s="1"/>
  <c r="M88" i="13"/>
  <c r="X88" i="13" s="1"/>
  <c r="M87" i="13"/>
  <c r="X87" i="13" s="1"/>
  <c r="M86" i="13"/>
  <c r="X86" i="13" s="1"/>
  <c r="M85" i="13"/>
  <c r="X85" i="13" s="1"/>
  <c r="M72" i="13"/>
  <c r="X72" i="13" s="1"/>
  <c r="M115" i="13"/>
  <c r="X115" i="13" s="1"/>
  <c r="M71" i="13"/>
  <c r="X71" i="13" s="1"/>
  <c r="M70" i="13"/>
  <c r="X70" i="13" s="1"/>
  <c r="M69" i="13"/>
  <c r="X69" i="13" s="1"/>
  <c r="M68" i="13"/>
  <c r="X68" i="13" s="1"/>
  <c r="M63" i="13"/>
  <c r="X63" i="13" s="1"/>
  <c r="M62" i="13"/>
  <c r="X62" i="13" s="1"/>
  <c r="M61" i="13"/>
  <c r="X61" i="13" s="1"/>
  <c r="M54" i="13"/>
  <c r="X54" i="13" s="1"/>
  <c r="M79" i="13"/>
  <c r="X79" i="13" s="1"/>
  <c r="M53" i="13"/>
  <c r="X53" i="13" s="1"/>
  <c r="M52" i="13"/>
  <c r="X52" i="13" s="1"/>
  <c r="M51" i="13"/>
  <c r="X51" i="13" s="1"/>
  <c r="M50" i="13"/>
  <c r="X50" i="13" s="1"/>
  <c r="M49" i="13"/>
  <c r="X49" i="13" s="1"/>
  <c r="M77" i="13"/>
  <c r="X77" i="13" s="1"/>
  <c r="M48" i="13"/>
  <c r="X48" i="13" s="1"/>
  <c r="M47" i="13"/>
  <c r="X47" i="13" s="1"/>
  <c r="M46" i="13"/>
  <c r="X46" i="13" s="1"/>
  <c r="M45" i="13"/>
  <c r="X45" i="13" s="1"/>
  <c r="M56" i="13"/>
  <c r="X56" i="13" s="1"/>
  <c r="M75" i="13"/>
  <c r="X75" i="13" s="1"/>
  <c r="M44" i="13"/>
  <c r="X44" i="13" s="1"/>
  <c r="M89" i="13"/>
  <c r="X89" i="13" s="1"/>
  <c r="M42" i="13"/>
  <c r="X42" i="13" s="1"/>
  <c r="M101" i="13"/>
  <c r="X101" i="13" s="1"/>
  <c r="M100" i="13"/>
  <c r="X100" i="13" s="1"/>
  <c r="M33" i="13"/>
  <c r="X33" i="13" s="1"/>
  <c r="M41" i="13"/>
  <c r="X41" i="13" s="1"/>
  <c r="M40" i="13"/>
  <c r="X40" i="13" s="1"/>
  <c r="M39" i="13"/>
  <c r="X39" i="13" s="1"/>
  <c r="M38" i="13"/>
  <c r="X38" i="13" s="1"/>
  <c r="M37" i="13"/>
  <c r="X37" i="13" s="1"/>
  <c r="M67" i="13"/>
  <c r="X67" i="13" s="1"/>
  <c r="M36" i="13"/>
  <c r="X36" i="13" s="1"/>
  <c r="M104" i="13"/>
  <c r="X104" i="13" s="1"/>
  <c r="M66" i="13"/>
  <c r="X66" i="13" s="1"/>
  <c r="M35" i="13"/>
  <c r="X35" i="13" s="1"/>
  <c r="M65" i="13"/>
  <c r="X65" i="13" s="1"/>
  <c r="M64" i="13"/>
  <c r="X64" i="13" s="1"/>
  <c r="M105" i="13"/>
  <c r="X105" i="13" s="1"/>
  <c r="M34" i="13"/>
  <c r="X34" i="13" s="1"/>
  <c r="M81" i="13"/>
  <c r="X81" i="13" s="1"/>
  <c r="M210" i="13"/>
  <c r="X210" i="13" s="1"/>
  <c r="M60" i="13"/>
  <c r="X60" i="13" s="1"/>
  <c r="M98" i="13"/>
  <c r="X98" i="13" s="1"/>
  <c r="M97" i="13"/>
  <c r="X97" i="13" s="1"/>
  <c r="M96" i="13"/>
  <c r="X96" i="13" s="1"/>
  <c r="M32" i="13"/>
  <c r="X32" i="13" s="1"/>
  <c r="M29" i="13"/>
  <c r="X29" i="13" s="1"/>
  <c r="M27" i="13"/>
  <c r="X27" i="13" s="1"/>
  <c r="M55" i="13"/>
  <c r="X55" i="13" s="1"/>
  <c r="M26" i="13"/>
  <c r="X26" i="13" s="1"/>
  <c r="M25" i="13"/>
  <c r="X25" i="13" s="1"/>
  <c r="M24" i="13"/>
  <c r="X24" i="13" s="1"/>
  <c r="M202" i="13"/>
  <c r="X202" i="13" s="1"/>
  <c r="M23" i="13"/>
  <c r="X23" i="13" s="1"/>
  <c r="M22" i="13"/>
  <c r="X22" i="13" s="1"/>
  <c r="M21" i="13"/>
  <c r="X21" i="13" s="1"/>
  <c r="M20" i="13"/>
  <c r="X20" i="13" s="1"/>
  <c r="M19" i="13"/>
  <c r="X19" i="13" s="1"/>
  <c r="M201" i="13"/>
  <c r="X201" i="13" s="1"/>
  <c r="M200" i="13"/>
  <c r="X200" i="13" s="1"/>
  <c r="M199" i="13"/>
  <c r="X199" i="13" s="1"/>
  <c r="M18" i="13"/>
  <c r="X18" i="13" s="1"/>
  <c r="M17" i="13"/>
  <c r="X17" i="13" s="1"/>
  <c r="M16" i="13"/>
  <c r="X16" i="13" s="1"/>
  <c r="M14" i="13"/>
  <c r="X14" i="13" s="1"/>
  <c r="M74" i="13"/>
  <c r="X74" i="13" s="1"/>
  <c r="M10" i="13"/>
  <c r="X10" i="13" s="1"/>
  <c r="M9" i="13"/>
  <c r="J372" i="13"/>
  <c r="J289" i="13"/>
  <c r="J333" i="13"/>
  <c r="J288" i="13"/>
  <c r="J259" i="13"/>
  <c r="J287" i="13"/>
  <c r="J370" i="13"/>
  <c r="J303" i="13"/>
  <c r="J271" i="13"/>
  <c r="J302" i="13"/>
  <c r="J301" i="13"/>
  <c r="J300" i="13"/>
  <c r="J273" i="13"/>
  <c r="J299" i="13"/>
  <c r="J326" i="13"/>
  <c r="J325" i="13"/>
  <c r="J367" i="13"/>
  <c r="J324" i="13"/>
  <c r="J323" i="13"/>
  <c r="J368" i="13"/>
  <c r="J286" i="13"/>
  <c r="J332" i="13"/>
  <c r="J366" i="13"/>
  <c r="J322" i="13"/>
  <c r="J272" i="13"/>
  <c r="J321" i="13"/>
  <c r="J320" i="13"/>
  <c r="J298" i="13"/>
  <c r="J319" i="13"/>
  <c r="J318" i="13"/>
  <c r="J285" i="13"/>
  <c r="J340" i="13"/>
  <c r="J365" i="13"/>
  <c r="J317" i="13"/>
  <c r="J364" i="13"/>
  <c r="J316" i="13"/>
  <c r="J331" i="13"/>
  <c r="J284" i="13"/>
  <c r="J339" i="13"/>
  <c r="J362" i="13"/>
  <c r="J361" i="13"/>
  <c r="J297" i="13"/>
  <c r="J363" i="13"/>
  <c r="J330" i="13"/>
  <c r="J360" i="13"/>
  <c r="J359" i="13"/>
  <c r="J329" i="13"/>
  <c r="J291" i="13"/>
  <c r="J358" i="13"/>
  <c r="J258" i="13"/>
  <c r="J357" i="13"/>
  <c r="J356" i="13"/>
  <c r="J315" i="13"/>
  <c r="J369" i="13"/>
  <c r="J355" i="13"/>
  <c r="J354" i="13"/>
  <c r="J314" i="13"/>
  <c r="J353" i="13"/>
  <c r="J352" i="13"/>
  <c r="J351" i="13"/>
  <c r="J350" i="13"/>
  <c r="J283" i="13"/>
  <c r="J371" i="13"/>
  <c r="J312" i="13"/>
  <c r="J349" i="13"/>
  <c r="J348" i="13"/>
  <c r="J347" i="13"/>
  <c r="J346" i="13"/>
  <c r="J345" i="13"/>
  <c r="J292" i="13"/>
  <c r="J344" i="13"/>
  <c r="J343" i="13"/>
  <c r="J338" i="13"/>
  <c r="J337" i="13"/>
  <c r="J336" i="13"/>
  <c r="J335" i="13"/>
  <c r="J334" i="13"/>
  <c r="J313" i="13"/>
  <c r="J311" i="13"/>
  <c r="J328" i="13"/>
  <c r="J310" i="13"/>
  <c r="J327" i="13"/>
  <c r="J309" i="13"/>
  <c r="J308" i="13"/>
  <c r="J307" i="13"/>
  <c r="J306" i="13"/>
  <c r="J305" i="13"/>
  <c r="J304" i="13"/>
  <c r="J296" i="13"/>
  <c r="J295" i="13"/>
  <c r="J294" i="13"/>
  <c r="J293" i="13"/>
  <c r="J280" i="13"/>
  <c r="J279" i="13"/>
  <c r="J278" i="13"/>
  <c r="J277" i="13"/>
  <c r="J276" i="13"/>
  <c r="J275" i="13"/>
  <c r="J274" i="13"/>
  <c r="J270" i="13"/>
  <c r="J269" i="13"/>
  <c r="J268" i="13"/>
  <c r="J267" i="13"/>
  <c r="J266" i="13"/>
  <c r="J265" i="13"/>
  <c r="J264" i="13"/>
  <c r="J263" i="13"/>
  <c r="J262" i="13"/>
  <c r="J261" i="13"/>
  <c r="J122" i="13"/>
  <c r="J260" i="13"/>
  <c r="J282" i="13"/>
  <c r="J342" i="13"/>
  <c r="J341" i="13"/>
  <c r="J257" i="13"/>
  <c r="J256" i="13"/>
  <c r="J255" i="13"/>
  <c r="J252" i="13"/>
  <c r="J251" i="13"/>
  <c r="J250" i="13"/>
  <c r="J248" i="13"/>
  <c r="J247" i="13"/>
  <c r="J246" i="13"/>
  <c r="J245" i="13"/>
  <c r="J244" i="13"/>
  <c r="J243" i="13"/>
  <c r="J242" i="13"/>
  <c r="J241" i="13"/>
  <c r="J228" i="13"/>
  <c r="J239" i="13"/>
  <c r="J237" i="13"/>
  <c r="J236" i="13"/>
  <c r="J235" i="13"/>
  <c r="J234" i="13"/>
  <c r="J233" i="13"/>
  <c r="J227" i="13"/>
  <c r="J226" i="13"/>
  <c r="J225" i="13"/>
  <c r="J224" i="13"/>
  <c r="J223" i="13"/>
  <c r="J222" i="13"/>
  <c r="J218" i="13"/>
  <c r="J217" i="13"/>
  <c r="J215" i="13"/>
  <c r="W215" i="13" s="1"/>
  <c r="J290" i="13"/>
  <c r="W290" i="13" s="1"/>
  <c r="J214" i="13"/>
  <c r="W214" i="13" s="1"/>
  <c r="J213" i="13"/>
  <c r="W213" i="13" s="1"/>
  <c r="J212" i="13"/>
  <c r="W212" i="13" s="1"/>
  <c r="J211" i="13"/>
  <c r="W211" i="13" s="1"/>
  <c r="J209" i="13"/>
  <c r="W209" i="13" s="1"/>
  <c r="J205" i="13"/>
  <c r="W205" i="13" s="1"/>
  <c r="J204" i="13"/>
  <c r="W204" i="13" s="1"/>
  <c r="J203" i="13"/>
  <c r="W203" i="13" s="1"/>
  <c r="J198" i="13"/>
  <c r="W198" i="13" s="1"/>
  <c r="J197" i="13"/>
  <c r="J196" i="13"/>
  <c r="W196" i="13" s="1"/>
  <c r="J195" i="13"/>
  <c r="W195" i="13" s="1"/>
  <c r="J194" i="13"/>
  <c r="W194" i="13" s="1"/>
  <c r="J193" i="13"/>
  <c r="W193" i="13" s="1"/>
  <c r="J192" i="13"/>
  <c r="W192" i="13" s="1"/>
  <c r="J191" i="13"/>
  <c r="W191" i="13" s="1"/>
  <c r="J190" i="13"/>
  <c r="W190" i="13" s="1"/>
  <c r="J189" i="13"/>
  <c r="W189" i="13" s="1"/>
  <c r="J188" i="13"/>
  <c r="W188" i="13" s="1"/>
  <c r="J187" i="13"/>
  <c r="W187" i="13" s="1"/>
  <c r="J186" i="13"/>
  <c r="W186" i="13" s="1"/>
  <c r="J281" i="13"/>
  <c r="W281" i="13" s="1"/>
  <c r="J230" i="13"/>
  <c r="W230" i="13" s="1"/>
  <c r="J185" i="13"/>
  <c r="W185" i="13" s="1"/>
  <c r="J184" i="13"/>
  <c r="W184" i="13" s="1"/>
  <c r="J183" i="13"/>
  <c r="W183" i="13" s="1"/>
  <c r="J229" i="13"/>
  <c r="W229" i="13" s="1"/>
  <c r="J182" i="13"/>
  <c r="W182" i="13" s="1"/>
  <c r="J181" i="13"/>
  <c r="W181" i="13" s="1"/>
  <c r="J180" i="13"/>
  <c r="W180" i="13" s="1"/>
  <c r="J179" i="13"/>
  <c r="W179" i="13" s="1"/>
  <c r="J177" i="13"/>
  <c r="W177" i="13" s="1"/>
  <c r="J176" i="13"/>
  <c r="W176" i="13" s="1"/>
  <c r="J175" i="13"/>
  <c r="W175" i="13" s="1"/>
  <c r="J174" i="13"/>
  <c r="W174" i="13" s="1"/>
  <c r="J173" i="13"/>
  <c r="W173" i="13" s="1"/>
  <c r="J172" i="13"/>
  <c r="W172" i="13" s="1"/>
  <c r="J171" i="13"/>
  <c r="W171" i="13" s="1"/>
  <c r="J170" i="13"/>
  <c r="W170" i="13" s="1"/>
  <c r="J169" i="13"/>
  <c r="W169" i="13" s="1"/>
  <c r="J168" i="13"/>
  <c r="W168" i="13" s="1"/>
  <c r="J167" i="13"/>
  <c r="W167" i="13" s="1"/>
  <c r="J166" i="13"/>
  <c r="W166" i="13" s="1"/>
  <c r="J165" i="13"/>
  <c r="W165" i="13" s="1"/>
  <c r="J164" i="13"/>
  <c r="W164" i="13" s="1"/>
  <c r="J163" i="13"/>
  <c r="W163" i="13" s="1"/>
  <c r="J162" i="13"/>
  <c r="W162" i="13" s="1"/>
  <c r="J161" i="13"/>
  <c r="W161" i="13" s="1"/>
  <c r="J160" i="13"/>
  <c r="W160" i="13" s="1"/>
  <c r="J159" i="13"/>
  <c r="W159" i="13" s="1"/>
  <c r="J158" i="13"/>
  <c r="W158" i="13" s="1"/>
  <c r="J157" i="13"/>
  <c r="W157" i="13" s="1"/>
  <c r="J156" i="13"/>
  <c r="W156" i="13" s="1"/>
  <c r="J155" i="13"/>
  <c r="W155" i="13" s="1"/>
  <c r="J154" i="13"/>
  <c r="W154" i="13" s="1"/>
  <c r="J153" i="13"/>
  <c r="W153" i="13" s="1"/>
  <c r="J152" i="13"/>
  <c r="W152" i="13" s="1"/>
  <c r="J151" i="13"/>
  <c r="W151" i="13" s="1"/>
  <c r="J150" i="13"/>
  <c r="W150" i="13" s="1"/>
  <c r="J149" i="13"/>
  <c r="W149" i="13" s="1"/>
  <c r="J148" i="13"/>
  <c r="W148" i="13" s="1"/>
  <c r="J147" i="13"/>
  <c r="W147" i="13" s="1"/>
  <c r="J146" i="13"/>
  <c r="W146" i="13" s="1"/>
  <c r="J145" i="13"/>
  <c r="W145" i="13" s="1"/>
  <c r="J144" i="13"/>
  <c r="W144" i="13" s="1"/>
  <c r="J143" i="13"/>
  <c r="W143" i="13" s="1"/>
  <c r="J141" i="13"/>
  <c r="W141" i="13" s="1"/>
  <c r="J140" i="13"/>
  <c r="W140" i="13" s="1"/>
  <c r="J139" i="13"/>
  <c r="W139" i="13" s="1"/>
  <c r="J138" i="13"/>
  <c r="W138" i="13" s="1"/>
  <c r="J137" i="13"/>
  <c r="W137" i="13" s="1"/>
  <c r="J136" i="13"/>
  <c r="W136" i="13" s="1"/>
  <c r="J238" i="13"/>
  <c r="W238" i="13" s="1"/>
  <c r="J135" i="13"/>
  <c r="W135" i="13" s="1"/>
  <c r="J131" i="13"/>
  <c r="W131" i="13" s="1"/>
  <c r="J134" i="13"/>
  <c r="W134" i="13" s="1"/>
  <c r="J133" i="13"/>
  <c r="W133" i="13" s="1"/>
  <c r="J129" i="13"/>
  <c r="W129" i="13" s="1"/>
  <c r="J128" i="13"/>
  <c r="W128" i="13" s="1"/>
  <c r="J127" i="13"/>
  <c r="W127" i="13" s="1"/>
  <c r="J126" i="13"/>
  <c r="W126" i="13" s="1"/>
  <c r="J125" i="13"/>
  <c r="W125" i="13" s="1"/>
  <c r="J124" i="13"/>
  <c r="W124" i="13" s="1"/>
  <c r="J123" i="13"/>
  <c r="W123" i="13" s="1"/>
  <c r="J121" i="13"/>
  <c r="W121" i="13" s="1"/>
  <c r="J221" i="13"/>
  <c r="W221" i="13" s="1"/>
  <c r="J220" i="13"/>
  <c r="W220" i="13" s="1"/>
  <c r="J219" i="13"/>
  <c r="W219" i="13" s="1"/>
  <c r="J119" i="13"/>
  <c r="W119" i="13" s="1"/>
  <c r="J118" i="13"/>
  <c r="W118" i="13" s="1"/>
  <c r="J120" i="13"/>
  <c r="W120" i="13" s="1"/>
  <c r="J117" i="13"/>
  <c r="W117" i="13" s="1"/>
  <c r="J13" i="13"/>
  <c r="W13" i="13" s="1"/>
  <c r="J12" i="13"/>
  <c r="W12" i="13" s="1"/>
  <c r="J11" i="13"/>
  <c r="W11" i="13" s="1"/>
  <c r="J114" i="13"/>
  <c r="W114" i="13" s="1"/>
  <c r="J113" i="13"/>
  <c r="W113" i="13" s="1"/>
  <c r="J112" i="13"/>
  <c r="W112" i="13" s="1"/>
  <c r="J111" i="13"/>
  <c r="W111" i="13" s="1"/>
  <c r="J110" i="13"/>
  <c r="W110" i="13" s="1"/>
  <c r="J109" i="13"/>
  <c r="W109" i="13" s="1"/>
  <c r="J108" i="13"/>
  <c r="W108" i="13" s="1"/>
  <c r="J107" i="13"/>
  <c r="W107" i="13" s="1"/>
  <c r="J106" i="13"/>
  <c r="W106" i="13" s="1"/>
  <c r="J95" i="13"/>
  <c r="W95" i="13" s="1"/>
  <c r="J94" i="13"/>
  <c r="W94" i="13" s="1"/>
  <c r="J103" i="13"/>
  <c r="W103" i="13" s="1"/>
  <c r="J102" i="13"/>
  <c r="W102" i="13" s="1"/>
  <c r="J31" i="13"/>
  <c r="W31" i="13" s="1"/>
  <c r="J93" i="13"/>
  <c r="W93" i="13" s="1"/>
  <c r="J80" i="13"/>
  <c r="W80" i="13" s="1"/>
  <c r="J92" i="13"/>
  <c r="W92" i="13" s="1"/>
  <c r="J78" i="13"/>
  <c r="W78" i="13" s="1"/>
  <c r="J91" i="13"/>
  <c r="W91" i="13" s="1"/>
  <c r="J88" i="13"/>
  <c r="W88" i="13" s="1"/>
  <c r="J87" i="13"/>
  <c r="W87" i="13" s="1"/>
  <c r="J86" i="13"/>
  <c r="W86" i="13" s="1"/>
  <c r="J85" i="13"/>
  <c r="W85" i="13" s="1"/>
  <c r="J72" i="13"/>
  <c r="W72" i="13" s="1"/>
  <c r="J115" i="13"/>
  <c r="W115" i="13" s="1"/>
  <c r="J71" i="13"/>
  <c r="W71" i="13" s="1"/>
  <c r="J70" i="13"/>
  <c r="W70" i="13" s="1"/>
  <c r="J69" i="13"/>
  <c r="W69" i="13" s="1"/>
  <c r="J68" i="13"/>
  <c r="W68" i="13" s="1"/>
  <c r="J63" i="13"/>
  <c r="W63" i="13" s="1"/>
  <c r="J62" i="13"/>
  <c r="W62" i="13" s="1"/>
  <c r="J61" i="13"/>
  <c r="W61" i="13" s="1"/>
  <c r="J54" i="13"/>
  <c r="W54" i="13" s="1"/>
  <c r="J79" i="13"/>
  <c r="W79" i="13" s="1"/>
  <c r="J53" i="13"/>
  <c r="W53" i="13" s="1"/>
  <c r="J52" i="13"/>
  <c r="W52" i="13" s="1"/>
  <c r="J51" i="13"/>
  <c r="W51" i="13" s="1"/>
  <c r="J50" i="13"/>
  <c r="W50" i="13" s="1"/>
  <c r="J49" i="13"/>
  <c r="W49" i="13" s="1"/>
  <c r="J77" i="13"/>
  <c r="W77" i="13" s="1"/>
  <c r="J48" i="13"/>
  <c r="W48" i="13" s="1"/>
  <c r="J47" i="13"/>
  <c r="W47" i="13" s="1"/>
  <c r="J46" i="13"/>
  <c r="W46" i="13" s="1"/>
  <c r="J45" i="13"/>
  <c r="W45" i="13" s="1"/>
  <c r="J56" i="13"/>
  <c r="W56" i="13" s="1"/>
  <c r="J75" i="13"/>
  <c r="W75" i="13" s="1"/>
  <c r="J44" i="13"/>
  <c r="W44" i="13" s="1"/>
  <c r="J89" i="13"/>
  <c r="W89" i="13" s="1"/>
  <c r="J42" i="13"/>
  <c r="W42" i="13" s="1"/>
  <c r="J101" i="13"/>
  <c r="W101" i="13" s="1"/>
  <c r="J100" i="13"/>
  <c r="W100" i="13" s="1"/>
  <c r="J33" i="13"/>
  <c r="W33" i="13" s="1"/>
  <c r="J41" i="13"/>
  <c r="W41" i="13" s="1"/>
  <c r="J40" i="13"/>
  <c r="W40" i="13" s="1"/>
  <c r="J39" i="13"/>
  <c r="W39" i="13" s="1"/>
  <c r="J38" i="13"/>
  <c r="W38" i="13" s="1"/>
  <c r="J37" i="13"/>
  <c r="W37" i="13" s="1"/>
  <c r="J67" i="13"/>
  <c r="W67" i="13" s="1"/>
  <c r="J36" i="13"/>
  <c r="W36" i="13" s="1"/>
  <c r="J104" i="13"/>
  <c r="W104" i="13" s="1"/>
  <c r="J66" i="13"/>
  <c r="W66" i="13" s="1"/>
  <c r="J35" i="13"/>
  <c r="W35" i="13" s="1"/>
  <c r="J65" i="13"/>
  <c r="W65" i="13" s="1"/>
  <c r="J64" i="13"/>
  <c r="W64" i="13" s="1"/>
  <c r="J105" i="13"/>
  <c r="W105" i="13" s="1"/>
  <c r="J34" i="13"/>
  <c r="W34" i="13" s="1"/>
  <c r="J81" i="13"/>
  <c r="W81" i="13" s="1"/>
  <c r="J210" i="13"/>
  <c r="W210" i="13" s="1"/>
  <c r="J60" i="13"/>
  <c r="W60" i="13" s="1"/>
  <c r="J98" i="13"/>
  <c r="W98" i="13" s="1"/>
  <c r="J97" i="13"/>
  <c r="W97" i="13" s="1"/>
  <c r="J96" i="13"/>
  <c r="W96" i="13" s="1"/>
  <c r="J32" i="13"/>
  <c r="W32" i="13" s="1"/>
  <c r="J29" i="13"/>
  <c r="W29" i="13" s="1"/>
  <c r="J27" i="13"/>
  <c r="W27" i="13" s="1"/>
  <c r="J55" i="13"/>
  <c r="W55" i="13" s="1"/>
  <c r="J26" i="13"/>
  <c r="W26" i="13" s="1"/>
  <c r="J25" i="13"/>
  <c r="W25" i="13" s="1"/>
  <c r="J24" i="13"/>
  <c r="W24" i="13" s="1"/>
  <c r="J202" i="13"/>
  <c r="W202" i="13" s="1"/>
  <c r="J23" i="13"/>
  <c r="W23" i="13" s="1"/>
  <c r="J22" i="13"/>
  <c r="W22" i="13" s="1"/>
  <c r="J21" i="13"/>
  <c r="W21" i="13" s="1"/>
  <c r="J20" i="13"/>
  <c r="W20" i="13" s="1"/>
  <c r="J19" i="13"/>
  <c r="W19" i="13" s="1"/>
  <c r="J201" i="13"/>
  <c r="W201" i="13" s="1"/>
  <c r="J200" i="13"/>
  <c r="W200" i="13" s="1"/>
  <c r="J199" i="13"/>
  <c r="W199" i="13" s="1"/>
  <c r="J18" i="13"/>
  <c r="W18" i="13" s="1"/>
  <c r="J17" i="13"/>
  <c r="W17" i="13" s="1"/>
  <c r="J16" i="13"/>
  <c r="W16" i="13" s="1"/>
  <c r="J14" i="13"/>
  <c r="W14" i="13" s="1"/>
  <c r="J74" i="13"/>
  <c r="W74" i="13" s="1"/>
  <c r="J10" i="13"/>
  <c r="W10" i="13" s="1"/>
  <c r="J9" i="13"/>
  <c r="G372" i="13"/>
  <c r="G289" i="13"/>
  <c r="G333" i="13"/>
  <c r="G288" i="13"/>
  <c r="G259" i="13"/>
  <c r="G287" i="13"/>
  <c r="G370" i="13"/>
  <c r="G303" i="13"/>
  <c r="G271" i="13"/>
  <c r="G302" i="13"/>
  <c r="G301" i="13"/>
  <c r="G300" i="13"/>
  <c r="G273" i="13"/>
  <c r="G299" i="13"/>
  <c r="G326" i="13"/>
  <c r="G325" i="13"/>
  <c r="G367" i="13"/>
  <c r="G324" i="13"/>
  <c r="G323" i="13"/>
  <c r="G368" i="13"/>
  <c r="G286" i="13"/>
  <c r="G332" i="13"/>
  <c r="G366" i="13"/>
  <c r="G322" i="13"/>
  <c r="G272" i="13"/>
  <c r="G321" i="13"/>
  <c r="G320" i="13"/>
  <c r="G298" i="13"/>
  <c r="G319" i="13"/>
  <c r="G318" i="13"/>
  <c r="G285" i="13"/>
  <c r="G340" i="13"/>
  <c r="G365" i="13"/>
  <c r="G317" i="13"/>
  <c r="G364" i="13"/>
  <c r="G316" i="13"/>
  <c r="G331" i="13"/>
  <c r="G284" i="13"/>
  <c r="G339" i="13"/>
  <c r="G362" i="13"/>
  <c r="G361" i="13"/>
  <c r="G297" i="13"/>
  <c r="G363" i="13"/>
  <c r="G330" i="13"/>
  <c r="G360" i="13"/>
  <c r="G359" i="13"/>
  <c r="G329" i="13"/>
  <c r="G291" i="13"/>
  <c r="G358" i="13"/>
  <c r="G258" i="13"/>
  <c r="G357" i="13"/>
  <c r="G356" i="13"/>
  <c r="G315" i="13"/>
  <c r="G369" i="13"/>
  <c r="G355" i="13"/>
  <c r="G354" i="13"/>
  <c r="G314" i="13"/>
  <c r="G353" i="13"/>
  <c r="G352" i="13"/>
  <c r="G351" i="13"/>
  <c r="G350" i="13"/>
  <c r="G283" i="13"/>
  <c r="G371" i="13"/>
  <c r="G312" i="13"/>
  <c r="G349" i="13"/>
  <c r="G348" i="13"/>
  <c r="G347" i="13"/>
  <c r="G346" i="13"/>
  <c r="G345" i="13"/>
  <c r="G292" i="13"/>
  <c r="G344" i="13"/>
  <c r="G343" i="13"/>
  <c r="G338" i="13"/>
  <c r="G337" i="13"/>
  <c r="G336" i="13"/>
  <c r="G335" i="13"/>
  <c r="G334" i="13"/>
  <c r="G313" i="13"/>
  <c r="G311" i="13"/>
  <c r="G328" i="13"/>
  <c r="G310" i="13"/>
  <c r="G327" i="13"/>
  <c r="G309" i="13"/>
  <c r="G308" i="13"/>
  <c r="G307" i="13"/>
  <c r="G306" i="13"/>
  <c r="G305" i="13"/>
  <c r="G304" i="13"/>
  <c r="G296" i="13"/>
  <c r="G295" i="13"/>
  <c r="G294" i="13"/>
  <c r="G293" i="13"/>
  <c r="G280" i="13"/>
  <c r="G279" i="13"/>
  <c r="G278" i="13"/>
  <c r="G277" i="13"/>
  <c r="G276" i="13"/>
  <c r="G275" i="13"/>
  <c r="G274" i="13"/>
  <c r="G270" i="13"/>
  <c r="G269" i="13"/>
  <c r="G268" i="13"/>
  <c r="G267" i="13"/>
  <c r="G266" i="13"/>
  <c r="G265" i="13"/>
  <c r="G264" i="13"/>
  <c r="G263" i="13"/>
  <c r="G262" i="13"/>
  <c r="G261" i="13"/>
  <c r="G122" i="13"/>
  <c r="G260" i="13"/>
  <c r="G282" i="13"/>
  <c r="G342" i="13"/>
  <c r="G341" i="13"/>
  <c r="G257" i="13"/>
  <c r="G256" i="13"/>
  <c r="G255" i="13"/>
  <c r="G252" i="13"/>
  <c r="G251" i="13"/>
  <c r="G250" i="13"/>
  <c r="G248" i="13"/>
  <c r="G247" i="13"/>
  <c r="G246" i="13"/>
  <c r="G245" i="13"/>
  <c r="G244" i="13"/>
  <c r="G243" i="13"/>
  <c r="G242" i="13"/>
  <c r="G241" i="13"/>
  <c r="G228" i="13"/>
  <c r="G239" i="13"/>
  <c r="G237" i="13"/>
  <c r="G236" i="13"/>
  <c r="G235" i="13"/>
  <c r="G234" i="13"/>
  <c r="G233" i="13"/>
  <c r="G227" i="13"/>
  <c r="G226" i="13"/>
  <c r="G225" i="13"/>
  <c r="G224" i="13"/>
  <c r="G223" i="13"/>
  <c r="G222" i="13"/>
  <c r="G218" i="13"/>
  <c r="G217" i="13"/>
  <c r="G215" i="13"/>
  <c r="G290" i="13"/>
  <c r="G214" i="13"/>
  <c r="G213" i="13"/>
  <c r="G212" i="13"/>
  <c r="G211" i="13"/>
  <c r="G209" i="13"/>
  <c r="G205" i="13"/>
  <c r="G204" i="13"/>
  <c r="G203" i="13"/>
  <c r="G198" i="13"/>
  <c r="G197" i="13"/>
  <c r="G196" i="13"/>
  <c r="G195" i="13"/>
  <c r="G194" i="13"/>
  <c r="G193" i="13"/>
  <c r="G192" i="13"/>
  <c r="G191" i="13"/>
  <c r="G190" i="13"/>
  <c r="G189" i="13"/>
  <c r="G188" i="13"/>
  <c r="G187" i="13"/>
  <c r="G186" i="13"/>
  <c r="G281" i="13"/>
  <c r="G230" i="13"/>
  <c r="G185" i="13"/>
  <c r="G184" i="13"/>
  <c r="G183" i="13"/>
  <c r="G229" i="13"/>
  <c r="G182" i="13"/>
  <c r="G181" i="13"/>
  <c r="G180" i="13"/>
  <c r="G179" i="13"/>
  <c r="G177" i="13"/>
  <c r="G176" i="13"/>
  <c r="G175" i="13"/>
  <c r="G174" i="13"/>
  <c r="G173" i="13"/>
  <c r="G172" i="13"/>
  <c r="G171" i="13"/>
  <c r="G170" i="13"/>
  <c r="G169" i="13"/>
  <c r="G168" i="13"/>
  <c r="G167" i="13"/>
  <c r="G166" i="13"/>
  <c r="G165" i="13"/>
  <c r="G164" i="13"/>
  <c r="G163" i="13"/>
  <c r="G162" i="13"/>
  <c r="G161" i="13"/>
  <c r="G160" i="13"/>
  <c r="G159" i="13"/>
  <c r="G158" i="13"/>
  <c r="G157" i="13"/>
  <c r="G156" i="13"/>
  <c r="G155" i="13"/>
  <c r="G154" i="13"/>
  <c r="G153" i="13"/>
  <c r="G152" i="13"/>
  <c r="G151" i="13"/>
  <c r="G150" i="13"/>
  <c r="G149" i="13"/>
  <c r="G148" i="13"/>
  <c r="G147" i="13"/>
  <c r="G146" i="13"/>
  <c r="G145" i="13"/>
  <c r="G144" i="13"/>
  <c r="G143" i="13"/>
  <c r="G141" i="13"/>
  <c r="G140" i="13"/>
  <c r="G139" i="13"/>
  <c r="G138" i="13"/>
  <c r="G137" i="13"/>
  <c r="G136" i="13"/>
  <c r="G238" i="13"/>
  <c r="G135" i="13"/>
  <c r="G131" i="13"/>
  <c r="G134" i="13"/>
  <c r="G133" i="13"/>
  <c r="G129" i="13"/>
  <c r="G128" i="13"/>
  <c r="G127" i="13"/>
  <c r="G126" i="13"/>
  <c r="G125" i="13"/>
  <c r="G124" i="13"/>
  <c r="G123" i="13"/>
  <c r="G121" i="13"/>
  <c r="G221" i="13"/>
  <c r="G220" i="13"/>
  <c r="G219" i="13"/>
  <c r="G119" i="13"/>
  <c r="G118" i="13"/>
  <c r="G120" i="13"/>
  <c r="G117" i="13"/>
  <c r="G13" i="13"/>
  <c r="G12" i="13"/>
  <c r="G11" i="13"/>
  <c r="G114" i="13"/>
  <c r="G113" i="13"/>
  <c r="G112" i="13"/>
  <c r="G111" i="13"/>
  <c r="G110" i="13"/>
  <c r="G109" i="13"/>
  <c r="G108" i="13"/>
  <c r="G107" i="13"/>
  <c r="G106" i="13"/>
  <c r="G95" i="13"/>
  <c r="G94" i="13"/>
  <c r="G103" i="13"/>
  <c r="G102" i="13"/>
  <c r="G31" i="13"/>
  <c r="G93" i="13"/>
  <c r="G80" i="13"/>
  <c r="G92" i="13"/>
  <c r="G78" i="13"/>
  <c r="G91" i="13"/>
  <c r="G88" i="13"/>
  <c r="G87" i="13"/>
  <c r="G86" i="13"/>
  <c r="G85" i="13"/>
  <c r="G72" i="13"/>
  <c r="G115" i="13"/>
  <c r="G71" i="13"/>
  <c r="G70" i="13"/>
  <c r="G69" i="13"/>
  <c r="G68" i="13"/>
  <c r="G63" i="13"/>
  <c r="G62" i="13"/>
  <c r="G61" i="13"/>
  <c r="G54" i="13"/>
  <c r="G79" i="13"/>
  <c r="G53" i="13"/>
  <c r="G52" i="13"/>
  <c r="G51" i="13"/>
  <c r="G50" i="13"/>
  <c r="G49" i="13"/>
  <c r="G77" i="13"/>
  <c r="G48" i="13"/>
  <c r="G47" i="13"/>
  <c r="G46" i="13"/>
  <c r="G45" i="13"/>
  <c r="G56" i="13"/>
  <c r="G75" i="13"/>
  <c r="G44" i="13"/>
  <c r="G89" i="13"/>
  <c r="G42" i="13"/>
  <c r="G101" i="13"/>
  <c r="G100" i="13"/>
  <c r="G33" i="13"/>
  <c r="G41" i="13"/>
  <c r="G40" i="13"/>
  <c r="G39" i="13"/>
  <c r="G38" i="13"/>
  <c r="G37" i="13"/>
  <c r="G67" i="13"/>
  <c r="G36" i="13"/>
  <c r="G104" i="13"/>
  <c r="G66" i="13"/>
  <c r="G35" i="13"/>
  <c r="G65" i="13"/>
  <c r="G64" i="13"/>
  <c r="G105" i="13"/>
  <c r="G34" i="13"/>
  <c r="G81" i="13"/>
  <c r="G210" i="13"/>
  <c r="G60" i="13"/>
  <c r="G98" i="13"/>
  <c r="G97" i="13"/>
  <c r="G96" i="13"/>
  <c r="G32" i="13"/>
  <c r="G29" i="13"/>
  <c r="G27" i="13"/>
  <c r="G55" i="13"/>
  <c r="G26" i="13"/>
  <c r="G25" i="13"/>
  <c r="G24" i="13"/>
  <c r="G202" i="13"/>
  <c r="G23" i="13"/>
  <c r="G22" i="13"/>
  <c r="G21" i="13"/>
  <c r="G20" i="13"/>
  <c r="G19" i="13"/>
  <c r="G201" i="13"/>
  <c r="G200" i="13"/>
  <c r="G199" i="13"/>
  <c r="G18" i="13"/>
  <c r="G17" i="13"/>
  <c r="G16" i="13"/>
  <c r="G14" i="13"/>
  <c r="G74" i="13"/>
  <c r="G10" i="13"/>
  <c r="G9" i="13"/>
  <c r="AA12" i="13"/>
  <c r="T7" i="13"/>
  <c r="F178" i="13"/>
  <c r="BD177" i="13" l="1"/>
  <c r="BE177" i="13"/>
  <c r="BE176" i="13"/>
  <c r="BD176" i="13"/>
  <c r="BE112" i="13"/>
  <c r="BD112" i="13"/>
  <c r="BE138" i="13"/>
  <c r="BD138" i="13"/>
  <c r="BE136" i="13"/>
  <c r="BD136" i="13"/>
  <c r="BE37" i="13"/>
  <c r="BD37" i="13"/>
  <c r="BE135" i="13"/>
  <c r="BD135" i="13"/>
  <c r="BE166" i="13"/>
  <c r="BD166" i="13"/>
  <c r="BE68" i="13"/>
  <c r="BD68" i="13"/>
  <c r="BE66" i="13"/>
  <c r="BD66" i="13"/>
  <c r="BE42" i="13"/>
  <c r="BD42" i="13"/>
  <c r="BE34" i="13"/>
  <c r="BD34" i="13"/>
  <c r="BE173" i="13"/>
  <c r="BD173" i="13"/>
  <c r="BE140" i="13"/>
  <c r="BD140" i="13"/>
  <c r="BD110" i="13"/>
  <c r="BE110" i="13"/>
  <c r="BE139" i="13"/>
  <c r="BD139" i="13"/>
  <c r="BE109" i="13"/>
  <c r="BD109" i="13"/>
  <c r="BE39" i="13"/>
  <c r="BD39" i="13"/>
  <c r="BE168" i="13"/>
  <c r="BD168" i="13"/>
  <c r="BE167" i="13"/>
  <c r="BD167" i="13"/>
  <c r="BE70" i="13"/>
  <c r="BD70" i="13"/>
  <c r="BE69" i="13"/>
  <c r="BD69" i="13"/>
  <c r="BE35" i="13"/>
  <c r="BD35" i="13"/>
  <c r="BE174" i="13"/>
  <c r="BD174" i="13"/>
  <c r="BE141" i="13"/>
  <c r="BD141" i="13"/>
  <c r="BE111" i="13"/>
  <c r="BD111" i="13"/>
  <c r="BE41" i="13"/>
  <c r="BD41" i="13"/>
  <c r="BE172" i="13"/>
  <c r="BD172" i="13"/>
  <c r="BE40" i="13"/>
  <c r="BD40" i="13"/>
  <c r="BE170" i="13"/>
  <c r="BD170" i="13"/>
  <c r="BD38" i="13"/>
  <c r="BE38" i="13"/>
  <c r="BE65" i="13"/>
  <c r="BD65" i="13"/>
  <c r="BE114" i="13"/>
  <c r="BD114" i="13"/>
  <c r="BE113" i="13"/>
  <c r="BD113" i="13"/>
  <c r="BD175" i="13"/>
  <c r="BE175" i="13"/>
  <c r="BE171" i="13"/>
  <c r="BD171" i="13"/>
  <c r="BD108" i="13"/>
  <c r="BE108" i="13"/>
  <c r="BD137" i="13"/>
  <c r="BE137" i="13"/>
  <c r="BE72" i="13"/>
  <c r="BD72" i="13"/>
  <c r="BD169" i="13"/>
  <c r="BE169" i="13"/>
  <c r="BE115" i="13"/>
  <c r="BD115" i="13"/>
  <c r="BE238" i="13"/>
  <c r="BD238" i="13"/>
  <c r="BE71" i="13"/>
  <c r="BD71" i="13"/>
  <c r="BD67" i="13"/>
  <c r="BE67" i="13"/>
  <c r="BD36" i="13"/>
  <c r="BE36" i="13"/>
  <c r="BE64" i="13"/>
  <c r="BD64" i="13"/>
  <c r="BD23" i="13"/>
  <c r="BE23" i="13"/>
  <c r="BD22" i="13"/>
  <c r="BE22" i="13"/>
  <c r="BE203" i="13"/>
  <c r="BD203" i="13"/>
  <c r="BE184" i="13"/>
  <c r="BD184" i="13"/>
  <c r="BD152" i="13"/>
  <c r="BE152" i="13"/>
  <c r="BD119" i="13"/>
  <c r="BE119" i="13"/>
  <c r="BE95" i="13"/>
  <c r="BD95" i="13"/>
  <c r="BD47" i="13"/>
  <c r="BE47" i="13"/>
  <c r="BE29" i="13"/>
  <c r="BD29" i="13"/>
  <c r="BE17" i="13"/>
  <c r="BD17" i="13"/>
  <c r="BE53" i="13"/>
  <c r="BD53" i="13"/>
  <c r="BE158" i="13"/>
  <c r="BD158" i="13"/>
  <c r="BE124" i="13"/>
  <c r="BD124" i="13"/>
  <c r="BD50" i="13"/>
  <c r="BE50" i="13"/>
  <c r="BE199" i="13"/>
  <c r="BD199" i="13"/>
  <c r="BE185" i="13"/>
  <c r="BD185" i="13"/>
  <c r="BD153" i="13"/>
  <c r="BE153" i="13"/>
  <c r="BE219" i="13"/>
  <c r="BD219" i="13"/>
  <c r="BE106" i="13"/>
  <c r="BD106" i="13"/>
  <c r="BE18" i="13"/>
  <c r="BD18" i="13"/>
  <c r="BD198" i="13"/>
  <c r="BE198" i="13"/>
  <c r="BE183" i="13"/>
  <c r="BD183" i="13"/>
  <c r="BE151" i="13"/>
  <c r="BD151" i="13"/>
  <c r="BE118" i="13"/>
  <c r="BD118" i="13"/>
  <c r="BD94" i="13"/>
  <c r="BE94" i="13"/>
  <c r="BE46" i="13"/>
  <c r="BD46" i="13"/>
  <c r="BE27" i="13"/>
  <c r="BD27" i="13"/>
  <c r="BE16" i="13"/>
  <c r="BD16" i="13"/>
  <c r="BE191" i="13"/>
  <c r="BD191" i="13"/>
  <c r="BE92" i="13"/>
  <c r="BD92" i="13"/>
  <c r="BD78" i="13"/>
  <c r="BE78" i="13"/>
  <c r="BE214" i="13"/>
  <c r="BD214" i="13"/>
  <c r="BE159" i="13"/>
  <c r="BD159" i="13"/>
  <c r="BE125" i="13"/>
  <c r="BD125" i="13"/>
  <c r="BE21" i="13"/>
  <c r="BD21" i="13"/>
  <c r="BE188" i="13"/>
  <c r="BD188" i="13"/>
  <c r="BE20" i="13"/>
  <c r="BD20" i="13"/>
  <c r="BE212" i="13"/>
  <c r="BD212" i="13"/>
  <c r="BE157" i="13"/>
  <c r="BD157" i="13"/>
  <c r="BE123" i="13"/>
  <c r="BD123" i="13"/>
  <c r="BD60" i="13"/>
  <c r="BE60" i="13"/>
  <c r="BE186" i="13"/>
  <c r="BD186" i="13"/>
  <c r="BE156" i="13"/>
  <c r="BD156" i="13"/>
  <c r="BE121" i="13"/>
  <c r="BD121" i="13"/>
  <c r="BE98" i="13"/>
  <c r="BD98" i="13"/>
  <c r="BE209" i="13"/>
  <c r="BD209" i="13"/>
  <c r="BE200" i="13"/>
  <c r="BD200" i="13"/>
  <c r="BE220" i="13"/>
  <c r="BD220" i="13"/>
  <c r="BE107" i="13"/>
  <c r="BD107" i="13"/>
  <c r="BD96" i="13"/>
  <c r="BE96" i="13"/>
  <c r="BE48" i="13"/>
  <c r="BD48" i="13"/>
  <c r="BE196" i="13"/>
  <c r="BD196" i="13"/>
  <c r="BE229" i="13"/>
  <c r="BD229" i="13"/>
  <c r="BE150" i="13"/>
  <c r="BD150" i="13"/>
  <c r="BD131" i="13"/>
  <c r="BE131" i="13"/>
  <c r="BD120" i="13"/>
  <c r="BE120" i="13"/>
  <c r="BD103" i="13"/>
  <c r="BE103" i="13"/>
  <c r="BE45" i="13"/>
  <c r="BD45" i="13"/>
  <c r="BE104" i="13"/>
  <c r="BD104" i="13"/>
  <c r="BE55" i="13"/>
  <c r="BD55" i="13"/>
  <c r="BD14" i="13"/>
  <c r="BE14" i="13"/>
  <c r="BD215" i="13"/>
  <c r="BE215" i="13"/>
  <c r="BD145" i="13"/>
  <c r="BE145" i="13"/>
  <c r="BD190" i="13"/>
  <c r="BE190" i="13"/>
  <c r="BE79" i="13"/>
  <c r="BD79" i="13"/>
  <c r="BD189" i="13"/>
  <c r="BE189" i="13"/>
  <c r="BE81" i="13"/>
  <c r="BD81" i="13"/>
  <c r="BE210" i="13"/>
  <c r="BD210" i="13"/>
  <c r="BE19" i="13"/>
  <c r="BD19" i="13"/>
  <c r="BE211" i="13"/>
  <c r="BD211" i="13"/>
  <c r="BE201" i="13"/>
  <c r="BD201" i="13"/>
  <c r="BE155" i="13"/>
  <c r="BD155" i="13"/>
  <c r="BE221" i="13"/>
  <c r="BD221" i="13"/>
  <c r="BD97" i="13"/>
  <c r="BE97" i="13"/>
  <c r="BE154" i="13"/>
  <c r="BD154" i="13"/>
  <c r="BE204" i="13"/>
  <c r="BD204" i="13"/>
  <c r="BE195" i="13"/>
  <c r="BD195" i="13"/>
  <c r="BD182" i="13"/>
  <c r="BE182" i="13"/>
  <c r="BE165" i="13"/>
  <c r="BD165" i="13"/>
  <c r="BE149" i="13"/>
  <c r="BD149" i="13"/>
  <c r="BE134" i="13"/>
  <c r="BD134" i="13"/>
  <c r="BD117" i="13"/>
  <c r="BE117" i="13"/>
  <c r="BD102" i="13"/>
  <c r="BE102" i="13"/>
  <c r="BE56" i="13"/>
  <c r="BD56" i="13"/>
  <c r="BE26" i="13"/>
  <c r="BD26" i="13"/>
  <c r="BE74" i="13"/>
  <c r="BD74" i="13"/>
  <c r="BD127" i="13"/>
  <c r="BE127" i="13"/>
  <c r="BE54" i="13"/>
  <c r="BD54" i="13"/>
  <c r="BD160" i="13"/>
  <c r="BE160" i="13"/>
  <c r="BE126" i="13"/>
  <c r="BD126" i="13"/>
  <c r="BE101" i="13"/>
  <c r="BD101" i="13"/>
  <c r="BE12" i="13"/>
  <c r="BD12" i="13"/>
  <c r="BD213" i="13"/>
  <c r="BE213" i="13"/>
  <c r="BE33" i="13"/>
  <c r="BD33" i="13"/>
  <c r="BD87" i="13"/>
  <c r="BE87" i="13"/>
  <c r="BD32" i="13"/>
  <c r="BE32" i="13"/>
  <c r="BE194" i="13"/>
  <c r="BD194" i="13"/>
  <c r="BD181" i="13"/>
  <c r="BE181" i="13"/>
  <c r="BE164" i="13"/>
  <c r="BD164" i="13"/>
  <c r="BE148" i="13"/>
  <c r="BD148" i="13"/>
  <c r="BE133" i="13"/>
  <c r="BD133" i="13"/>
  <c r="BD13" i="13"/>
  <c r="BE13" i="13"/>
  <c r="BD31" i="13"/>
  <c r="BE31" i="13"/>
  <c r="BE63" i="13"/>
  <c r="BD63" i="13"/>
  <c r="BE75" i="13"/>
  <c r="BD75" i="13"/>
  <c r="BE25" i="13"/>
  <c r="BD25" i="13"/>
  <c r="BE10" i="13"/>
  <c r="BD10" i="13"/>
  <c r="BD161" i="13"/>
  <c r="BE161" i="13"/>
  <c r="BE105" i="13"/>
  <c r="BD105" i="13"/>
  <c r="BD144" i="13"/>
  <c r="BE144" i="13"/>
  <c r="BE100" i="13"/>
  <c r="BD100" i="13"/>
  <c r="BE52" i="13"/>
  <c r="BD52" i="13"/>
  <c r="BD187" i="13"/>
  <c r="BE187" i="13"/>
  <c r="BE85" i="13"/>
  <c r="BD85" i="13"/>
  <c r="BD205" i="13"/>
  <c r="BE205" i="13"/>
  <c r="BD77" i="13"/>
  <c r="BE77" i="13"/>
  <c r="BE193" i="13"/>
  <c r="BD193" i="13"/>
  <c r="BE180" i="13"/>
  <c r="BD180" i="13"/>
  <c r="BE163" i="13"/>
  <c r="BD163" i="13"/>
  <c r="BE147" i="13"/>
  <c r="BD147" i="13"/>
  <c r="BE129" i="13"/>
  <c r="BD129" i="13"/>
  <c r="BE93" i="13"/>
  <c r="BD93" i="13"/>
  <c r="BE62" i="13"/>
  <c r="BD62" i="13"/>
  <c r="BE44" i="13"/>
  <c r="BD44" i="13"/>
  <c r="BE24" i="13"/>
  <c r="BD24" i="13"/>
  <c r="BE91" i="13"/>
  <c r="BD91" i="13"/>
  <c r="BE88" i="13"/>
  <c r="BD88" i="13"/>
  <c r="BD86" i="13"/>
  <c r="BE86" i="13"/>
  <c r="BD49" i="13"/>
  <c r="BE49" i="13"/>
  <c r="BE230" i="13"/>
  <c r="BD230" i="13"/>
  <c r="BE192" i="13"/>
  <c r="BD192" i="13"/>
  <c r="BE179" i="13"/>
  <c r="BD179" i="13"/>
  <c r="BE162" i="13"/>
  <c r="BD162" i="13"/>
  <c r="BE146" i="13"/>
  <c r="BD146" i="13"/>
  <c r="BD128" i="13"/>
  <c r="BE128" i="13"/>
  <c r="BE80" i="13"/>
  <c r="BD80" i="13"/>
  <c r="BE61" i="13"/>
  <c r="BD61" i="13"/>
  <c r="BE89" i="13"/>
  <c r="BD89" i="13"/>
  <c r="BE202" i="13"/>
  <c r="BD202" i="13"/>
  <c r="X84" i="13"/>
  <c r="W84" i="13"/>
  <c r="Z84" i="13"/>
  <c r="Y84" i="13"/>
  <c r="AA84" i="13"/>
  <c r="Y178" i="13"/>
  <c r="Y15" i="13"/>
  <c r="AA116" i="13"/>
  <c r="X15" i="13"/>
  <c r="X73" i="13"/>
  <c r="Y216" i="13"/>
  <c r="AA43" i="13"/>
  <c r="Z116" i="13"/>
  <c r="Z216" i="13"/>
  <c r="W43" i="13"/>
  <c r="X43" i="13"/>
  <c r="X116" i="13"/>
  <c r="Y116" i="13"/>
  <c r="X178" i="13"/>
  <c r="W216" i="13"/>
  <c r="W73" i="13"/>
  <c r="Z15" i="13"/>
  <c r="Z73" i="13"/>
  <c r="Y43" i="13"/>
  <c r="AA216" i="13"/>
  <c r="W116" i="13"/>
  <c r="W178" i="13"/>
  <c r="Z178" i="13"/>
  <c r="W15" i="13"/>
  <c r="X216" i="13"/>
  <c r="Y73" i="13"/>
  <c r="Z43" i="13"/>
  <c r="P253" i="13"/>
  <c r="M178" i="13"/>
  <c r="G240" i="13"/>
  <c r="P178" i="13"/>
  <c r="J240" i="13"/>
  <c r="AA51" i="13"/>
  <c r="G178" i="13"/>
  <c r="P216" i="13"/>
  <c r="S253" i="13"/>
  <c r="G216" i="13"/>
  <c r="G253" i="13"/>
  <c r="J178" i="13"/>
  <c r="M253" i="13"/>
  <c r="V15" i="13"/>
  <c r="S178" i="13"/>
  <c r="M240" i="13"/>
  <c r="J253" i="13"/>
  <c r="P240" i="13"/>
  <c r="S216" i="13"/>
  <c r="S240" i="13"/>
  <c r="V73" i="13"/>
  <c r="V84" i="13" s="1"/>
  <c r="V116" i="13"/>
  <c r="V240" i="13"/>
  <c r="V253" i="13"/>
  <c r="V178" i="13"/>
  <c r="AA143" i="13"/>
  <c r="V216" i="13"/>
  <c r="AA11" i="13"/>
  <c r="BD84" i="13" l="1"/>
  <c r="BE84" i="13"/>
  <c r="BD216" i="13"/>
  <c r="BE216" i="13"/>
  <c r="BD116" i="13"/>
  <c r="BE116" i="13"/>
  <c r="AA73" i="13"/>
  <c r="BE51" i="13"/>
  <c r="BE73" i="13" s="1"/>
  <c r="BD51" i="13"/>
  <c r="BD73" i="13" s="1"/>
  <c r="AA178" i="13"/>
  <c r="BE143" i="13"/>
  <c r="BE178" i="13" s="1"/>
  <c r="BD143" i="13"/>
  <c r="BD178" i="13" s="1"/>
  <c r="BD43" i="13"/>
  <c r="BE43" i="13"/>
  <c r="AA15" i="13"/>
  <c r="BE11" i="13"/>
  <c r="BE15" i="13" s="1"/>
  <c r="BD11" i="13"/>
  <c r="BD15" i="13" s="1"/>
  <c r="F73" i="13"/>
  <c r="G84" i="13" l="1"/>
  <c r="J84" i="13"/>
  <c r="P84" i="13"/>
  <c r="M84" i="13"/>
  <c r="S73" i="13"/>
  <c r="S84" i="13"/>
  <c r="M15" i="13"/>
  <c r="G73" i="13"/>
  <c r="P116" i="13"/>
  <c r="P15" i="13"/>
  <c r="S116" i="13"/>
  <c r="J73" i="13"/>
  <c r="M73" i="13"/>
  <c r="J15" i="13"/>
  <c r="M116" i="13"/>
  <c r="G15" i="13"/>
  <c r="J116" i="13"/>
  <c r="S15" i="13"/>
  <c r="P73" i="13"/>
  <c r="G116" i="13"/>
  <c r="X372" i="13" l="1"/>
  <c r="W372" i="13"/>
  <c r="X289" i="13"/>
  <c r="W289" i="13"/>
  <c r="X333" i="13"/>
  <c r="W333" i="13"/>
  <c r="X288" i="13"/>
  <c r="W288" i="13"/>
  <c r="X259" i="13"/>
  <c r="W259" i="13"/>
  <c r="X287" i="13"/>
  <c r="W287" i="13"/>
  <c r="X370" i="13"/>
  <c r="W370" i="13"/>
  <c r="X303" i="13"/>
  <c r="W303" i="13"/>
  <c r="X271" i="13"/>
  <c r="W271" i="13"/>
  <c r="X302" i="13"/>
  <c r="W302" i="13"/>
  <c r="X301" i="13"/>
  <c r="W301" i="13"/>
  <c r="X300" i="13"/>
  <c r="W300" i="13"/>
  <c r="X273" i="13"/>
  <c r="W273" i="13"/>
  <c r="X299" i="13"/>
  <c r="W299" i="13"/>
  <c r="X326" i="13"/>
  <c r="W326" i="13"/>
  <c r="X325" i="13"/>
  <c r="W325" i="13"/>
  <c r="X367" i="13"/>
  <c r="W367" i="13"/>
  <c r="X324" i="13"/>
  <c r="W324" i="13"/>
  <c r="X323" i="13"/>
  <c r="W323" i="13"/>
  <c r="X368" i="13"/>
  <c r="W368" i="13"/>
  <c r="X286" i="13"/>
  <c r="W286" i="13"/>
  <c r="X332" i="13"/>
  <c r="W332" i="13"/>
  <c r="X366" i="13"/>
  <c r="W366" i="13"/>
  <c r="X322" i="13"/>
  <c r="W322" i="13"/>
  <c r="X272" i="13"/>
  <c r="W272" i="13"/>
  <c r="X321" i="13"/>
  <c r="W321" i="13"/>
  <c r="X320" i="13"/>
  <c r="W320" i="13"/>
  <c r="X298" i="13"/>
  <c r="W298" i="13"/>
  <c r="X319" i="13"/>
  <c r="W319" i="13"/>
  <c r="X318" i="13"/>
  <c r="W318" i="13"/>
  <c r="X285" i="13"/>
  <c r="W285" i="13"/>
  <c r="X340" i="13"/>
  <c r="W340" i="13"/>
  <c r="X365" i="13"/>
  <c r="W365" i="13"/>
  <c r="X317" i="13"/>
  <c r="W317" i="13"/>
  <c r="X364" i="13"/>
  <c r="W364" i="13"/>
  <c r="X316" i="13"/>
  <c r="W316" i="13"/>
  <c r="X331" i="13"/>
  <c r="W331" i="13"/>
  <c r="X284" i="13"/>
  <c r="W284" i="13"/>
  <c r="X339" i="13"/>
  <c r="W339" i="13"/>
  <c r="X362" i="13"/>
  <c r="W362" i="13"/>
  <c r="X361" i="13"/>
  <c r="W361" i="13"/>
  <c r="X297" i="13"/>
  <c r="W297" i="13"/>
  <c r="X363" i="13"/>
  <c r="W363" i="13"/>
  <c r="X330" i="13"/>
  <c r="W330" i="13"/>
  <c r="X360" i="13"/>
  <c r="W360" i="13"/>
  <c r="X359" i="13"/>
  <c r="W359" i="13"/>
  <c r="X329" i="13"/>
  <c r="W329" i="13"/>
  <c r="X291" i="13"/>
  <c r="W291" i="13"/>
  <c r="X358" i="13"/>
  <c r="W358" i="13"/>
  <c r="X258" i="13"/>
  <c r="W258" i="13"/>
  <c r="X357" i="13"/>
  <c r="W357" i="13"/>
  <c r="X356" i="13"/>
  <c r="W356" i="13"/>
  <c r="X315" i="13"/>
  <c r="W315" i="13"/>
  <c r="X369" i="13"/>
  <c r="W369" i="13"/>
  <c r="X355" i="13"/>
  <c r="W355" i="13"/>
  <c r="X354" i="13"/>
  <c r="W354" i="13"/>
  <c r="X314" i="13"/>
  <c r="W314" i="13"/>
  <c r="X353" i="13"/>
  <c r="W353" i="13"/>
  <c r="X352" i="13"/>
  <c r="W352" i="13"/>
  <c r="X351" i="13"/>
  <c r="W351" i="13"/>
  <c r="X350" i="13"/>
  <c r="W350" i="13"/>
  <c r="X283" i="13"/>
  <c r="W283" i="13"/>
  <c r="X371" i="13"/>
  <c r="W371" i="13"/>
  <c r="X312" i="13"/>
  <c r="W312" i="13"/>
  <c r="X349" i="13"/>
  <c r="W349" i="13"/>
  <c r="X348" i="13"/>
  <c r="W348" i="13"/>
  <c r="X347" i="13"/>
  <c r="W347" i="13"/>
  <c r="X346" i="13"/>
  <c r="W346" i="13"/>
  <c r="X345" i="13"/>
  <c r="W345" i="13"/>
  <c r="X292" i="13"/>
  <c r="W292" i="13"/>
  <c r="X344" i="13"/>
  <c r="W344" i="13"/>
  <c r="X343" i="13"/>
  <c r="W343" i="13"/>
  <c r="X338" i="13"/>
  <c r="W338" i="13"/>
  <c r="X337" i="13"/>
  <c r="W337" i="13"/>
  <c r="X336" i="13"/>
  <c r="W336" i="13"/>
  <c r="X335" i="13"/>
  <c r="W335" i="13"/>
  <c r="X334" i="13"/>
  <c r="W334" i="13"/>
  <c r="X313" i="13"/>
  <c r="W313" i="13"/>
  <c r="X311" i="13"/>
  <c r="W311" i="13"/>
  <c r="X328" i="13"/>
  <c r="W328" i="13"/>
  <c r="X310" i="13"/>
  <c r="W310" i="13"/>
  <c r="X327" i="13"/>
  <c r="W327" i="13"/>
  <c r="X309" i="13"/>
  <c r="W309" i="13"/>
  <c r="X308" i="13"/>
  <c r="W308" i="13"/>
  <c r="X307" i="13"/>
  <c r="W307" i="13"/>
  <c r="X306" i="13"/>
  <c r="W306" i="13"/>
  <c r="X305" i="13"/>
  <c r="W305" i="13"/>
  <c r="X304" i="13"/>
  <c r="W304" i="13"/>
  <c r="X296" i="13"/>
  <c r="W296" i="13"/>
  <c r="X295" i="13"/>
  <c r="W295" i="13"/>
  <c r="X294" i="13"/>
  <c r="W294" i="13"/>
  <c r="X293" i="13"/>
  <c r="W293" i="13"/>
  <c r="X280" i="13"/>
  <c r="W280" i="13"/>
  <c r="X279" i="13"/>
  <c r="W279" i="13"/>
  <c r="X278" i="13"/>
  <c r="W278" i="13"/>
  <c r="X277" i="13"/>
  <c r="W277" i="13"/>
  <c r="X276" i="13"/>
  <c r="W276" i="13"/>
  <c r="X275" i="13"/>
  <c r="W275" i="13"/>
  <c r="X274" i="13"/>
  <c r="W274" i="13"/>
  <c r="X270" i="13"/>
  <c r="W270" i="13"/>
  <c r="X269" i="13"/>
  <c r="W269" i="13"/>
  <c r="X268" i="13"/>
  <c r="W268" i="13"/>
  <c r="X267" i="13"/>
  <c r="W267" i="13"/>
  <c r="X266" i="13"/>
  <c r="W266" i="13"/>
  <c r="X265" i="13"/>
  <c r="W265" i="13"/>
  <c r="X264" i="13"/>
  <c r="W264" i="13"/>
  <c r="X263" i="13"/>
  <c r="W263" i="13"/>
  <c r="X262" i="13"/>
  <c r="W262" i="13"/>
  <c r="X261" i="13"/>
  <c r="W261" i="13"/>
  <c r="X122" i="13"/>
  <c r="X142" i="13" s="1"/>
  <c r="W122" i="13"/>
  <c r="W142" i="13" s="1"/>
  <c r="X260" i="13"/>
  <c r="W260" i="13"/>
  <c r="X282" i="13"/>
  <c r="W282" i="13"/>
  <c r="X342" i="13"/>
  <c r="W342" i="13"/>
  <c r="X341" i="13"/>
  <c r="W341" i="13"/>
  <c r="X257" i="13"/>
  <c r="W257" i="13"/>
  <c r="X256" i="13"/>
  <c r="W256" i="13"/>
  <c r="X255" i="13"/>
  <c r="W255" i="13"/>
  <c r="X252" i="13"/>
  <c r="W252" i="13"/>
  <c r="X251" i="13"/>
  <c r="W251" i="13"/>
  <c r="X250" i="13"/>
  <c r="W250" i="13"/>
  <c r="X248" i="13"/>
  <c r="W248" i="13"/>
  <c r="X247" i="13"/>
  <c r="W247" i="13"/>
  <c r="X246" i="13"/>
  <c r="W246" i="13"/>
  <c r="X245" i="13"/>
  <c r="W245" i="13"/>
  <c r="X244" i="13"/>
  <c r="W244" i="13"/>
  <c r="X243" i="13"/>
  <c r="W243" i="13"/>
  <c r="X242" i="13"/>
  <c r="W242" i="13"/>
  <c r="X241" i="13"/>
  <c r="W241" i="13"/>
  <c r="X239" i="13"/>
  <c r="W239" i="13"/>
  <c r="X237" i="13"/>
  <c r="W237" i="13"/>
  <c r="X236" i="13"/>
  <c r="W236" i="13"/>
  <c r="X235" i="13"/>
  <c r="W235" i="13"/>
  <c r="X234" i="13"/>
  <c r="W234" i="13"/>
  <c r="X233" i="13"/>
  <c r="W233" i="13"/>
  <c r="X227" i="13"/>
  <c r="W227" i="13"/>
  <c r="X226" i="13"/>
  <c r="W226" i="13"/>
  <c r="X225" i="13"/>
  <c r="W225" i="13"/>
  <c r="X224" i="13"/>
  <c r="W224" i="13"/>
  <c r="X223" i="13"/>
  <c r="W223" i="13"/>
  <c r="X222" i="13"/>
  <c r="W222" i="13"/>
  <c r="X218" i="13"/>
  <c r="W218" i="13"/>
  <c r="X217" i="13"/>
  <c r="W217" i="13"/>
  <c r="X9" i="13"/>
  <c r="W9" i="13"/>
  <c r="AA346" i="13"/>
  <c r="AA345" i="13"/>
  <c r="AA292" i="13"/>
  <c r="AA344" i="13"/>
  <c r="AA343" i="13"/>
  <c r="AA338" i="13"/>
  <c r="AA337" i="13"/>
  <c r="AA336" i="13"/>
  <c r="AA335" i="13"/>
  <c r="AA304" i="13"/>
  <c r="AA296" i="13"/>
  <c r="AA295" i="13"/>
  <c r="AA294" i="13"/>
  <c r="AA293" i="13"/>
  <c r="AA274" i="13"/>
  <c r="AA270" i="13"/>
  <c r="AA269" i="13"/>
  <c r="AA268" i="13"/>
  <c r="AA267" i="13"/>
  <c r="AA266" i="13"/>
  <c r="AA265" i="13"/>
  <c r="AA264" i="13"/>
  <c r="AA263" i="13"/>
  <c r="AA262" i="13"/>
  <c r="AA256" i="13"/>
  <c r="AA252" i="13"/>
  <c r="AA251" i="13"/>
  <c r="AA250" i="13"/>
  <c r="AA248" i="13"/>
  <c r="AA235" i="13"/>
  <c r="AA234" i="13"/>
  <c r="AA233" i="13"/>
  <c r="AA227" i="13"/>
  <c r="AA226" i="13"/>
  <c r="AA9" i="13"/>
  <c r="AA372" i="13"/>
  <c r="AA283" i="13"/>
  <c r="AA371" i="13"/>
  <c r="AA312" i="13"/>
  <c r="AA349" i="13"/>
  <c r="AA348" i="13"/>
  <c r="AA347" i="13"/>
  <c r="AA334" i="13"/>
  <c r="AA313" i="13"/>
  <c r="AA311" i="13"/>
  <c r="AA328" i="13"/>
  <c r="AA310" i="13"/>
  <c r="AA327" i="13"/>
  <c r="AA309" i="13"/>
  <c r="AA308" i="13"/>
  <c r="AA307" i="13"/>
  <c r="AA306" i="13"/>
  <c r="AA305" i="13"/>
  <c r="AA280" i="13"/>
  <c r="AA279" i="13"/>
  <c r="AA278" i="13"/>
  <c r="AA277" i="13"/>
  <c r="AA276" i="13"/>
  <c r="AA275" i="13"/>
  <c r="AA261" i="13"/>
  <c r="AA122" i="13"/>
  <c r="AA260" i="13"/>
  <c r="AA282" i="13"/>
  <c r="AA342" i="13"/>
  <c r="AA341" i="13"/>
  <c r="AA257" i="13"/>
  <c r="AA247" i="13"/>
  <c r="AA246" i="13"/>
  <c r="AA245" i="13"/>
  <c r="AA244" i="13"/>
  <c r="AA243" i="13"/>
  <c r="AA242" i="13"/>
  <c r="AA239" i="13"/>
  <c r="AA237" i="13"/>
  <c r="AA236" i="13"/>
  <c r="AA225" i="13"/>
  <c r="AA224" i="13"/>
  <c r="AA223" i="13"/>
  <c r="AA222" i="13"/>
  <c r="AA218" i="13"/>
  <c r="Z372" i="13"/>
  <c r="Z283" i="13"/>
  <c r="Z371" i="13"/>
  <c r="Z312" i="13"/>
  <c r="Z349" i="13"/>
  <c r="Z348" i="13"/>
  <c r="Z347" i="13"/>
  <c r="Z346" i="13"/>
  <c r="Z345" i="13"/>
  <c r="Z292" i="13"/>
  <c r="Z344" i="13"/>
  <c r="Z343" i="13"/>
  <c r="Z338" i="13"/>
  <c r="Z337" i="13"/>
  <c r="Z336" i="13"/>
  <c r="Z335" i="13"/>
  <c r="Z334" i="13"/>
  <c r="Z313" i="13"/>
  <c r="Z311" i="13"/>
  <c r="Z328" i="13"/>
  <c r="Z310" i="13"/>
  <c r="Z327" i="13"/>
  <c r="Z309" i="13"/>
  <c r="Z308" i="13"/>
  <c r="Z307" i="13"/>
  <c r="Z306" i="13"/>
  <c r="Z305" i="13"/>
  <c r="Z304" i="13"/>
  <c r="Z296" i="13"/>
  <c r="Z295" i="13"/>
  <c r="Z294" i="13"/>
  <c r="Z293" i="13"/>
  <c r="Z280" i="13"/>
  <c r="Z279" i="13"/>
  <c r="Z278" i="13"/>
  <c r="Z277" i="13"/>
  <c r="Z276" i="13"/>
  <c r="Z275" i="13"/>
  <c r="Z274" i="13"/>
  <c r="Z270" i="13"/>
  <c r="Z269" i="13"/>
  <c r="Z268" i="13"/>
  <c r="Z267" i="13"/>
  <c r="Z266" i="13"/>
  <c r="Z265" i="13"/>
  <c r="Z264" i="13"/>
  <c r="Z263" i="13"/>
  <c r="Z262" i="13"/>
  <c r="Z261" i="13"/>
  <c r="Z122" i="13"/>
  <c r="Z142" i="13" s="1"/>
  <c r="Z260" i="13"/>
  <c r="Z282" i="13"/>
  <c r="Z342" i="13"/>
  <c r="Z341" i="13"/>
  <c r="Z257" i="13"/>
  <c r="Z256" i="13"/>
  <c r="Z255" i="13"/>
  <c r="Z252" i="13"/>
  <c r="Z251" i="13"/>
  <c r="Z250" i="13"/>
  <c r="Z248" i="13"/>
  <c r="Z247" i="13"/>
  <c r="Z246" i="13"/>
  <c r="Z245" i="13"/>
  <c r="Z244" i="13"/>
  <c r="Z243" i="13"/>
  <c r="Z242" i="13"/>
  <c r="Z241" i="13"/>
  <c r="Z239" i="13"/>
  <c r="Z237" i="13"/>
  <c r="Z236" i="13"/>
  <c r="Z235" i="13"/>
  <c r="Z234" i="13"/>
  <c r="Z233" i="13"/>
  <c r="Z227" i="13"/>
  <c r="Z226" i="13"/>
  <c r="Z225" i="13"/>
  <c r="Z224" i="13"/>
  <c r="Z223" i="13"/>
  <c r="Z222" i="13"/>
  <c r="Z218" i="13"/>
  <c r="Z217" i="13"/>
  <c r="Z9" i="13"/>
  <c r="Y9" i="13"/>
  <c r="BE236" i="13" l="1"/>
  <c r="BD236" i="13"/>
  <c r="BE235" i="13"/>
  <c r="BD235" i="13"/>
  <c r="BE237" i="13"/>
  <c r="BD237" i="13"/>
  <c r="BE239" i="13"/>
  <c r="BD239" i="13"/>
  <c r="BE218" i="13"/>
  <c r="BD218" i="13"/>
  <c r="BE250" i="13"/>
  <c r="BD250" i="13"/>
  <c r="BE222" i="13"/>
  <c r="BD222" i="13"/>
  <c r="BD225" i="13"/>
  <c r="BE225" i="13"/>
  <c r="BE244" i="13"/>
  <c r="BD244" i="13"/>
  <c r="BE243" i="13"/>
  <c r="BD243" i="13"/>
  <c r="BE242" i="13"/>
  <c r="BD242" i="13"/>
  <c r="BE233" i="13"/>
  <c r="BD233" i="13"/>
  <c r="BD224" i="13"/>
  <c r="BE224" i="13"/>
  <c r="BD234" i="13"/>
  <c r="BE234" i="13"/>
  <c r="AA142" i="13"/>
  <c r="BE122" i="13"/>
  <c r="BE142" i="13" s="1"/>
  <c r="BD122" i="13"/>
  <c r="BD142" i="13" s="1"/>
  <c r="BE252" i="13"/>
  <c r="BD252" i="13"/>
  <c r="BE226" i="13"/>
  <c r="BD226" i="13"/>
  <c r="BE223" i="13"/>
  <c r="BD223" i="13"/>
  <c r="BD248" i="13"/>
  <c r="BE248" i="13"/>
  <c r="BE251" i="13"/>
  <c r="BD251" i="13"/>
  <c r="BE245" i="13"/>
  <c r="BD245" i="13"/>
  <c r="BE246" i="13"/>
  <c r="BD246" i="13"/>
  <c r="BE247" i="13"/>
  <c r="BD247" i="13"/>
  <c r="BE227" i="13"/>
  <c r="BD227" i="13"/>
  <c r="Z254" i="13"/>
  <c r="W254" i="13"/>
  <c r="X254" i="13"/>
  <c r="X253" i="13"/>
  <c r="W253" i="13"/>
  <c r="X240" i="13"/>
  <c r="W240" i="13"/>
  <c r="Z253" i="13"/>
  <c r="Z240" i="13"/>
  <c r="AA217" i="13"/>
  <c r="AA241" i="13"/>
  <c r="AA255" i="13"/>
  <c r="AA254" i="13" s="1"/>
  <c r="AA240" i="13" l="1"/>
  <c r="BD217" i="13"/>
  <c r="BD240" i="13" s="1"/>
  <c r="BE217" i="13"/>
  <c r="BE240" i="13" s="1"/>
  <c r="AA253" i="13"/>
  <c r="BD241" i="13"/>
  <c r="BD253" i="13" s="1"/>
  <c r="BE241" i="13"/>
  <c r="BE253" i="13" s="1"/>
  <c r="Y283" i="13"/>
  <c r="Y371" i="13"/>
  <c r="Y337" i="13"/>
  <c r="Y296" i="13"/>
  <c r="Y295" i="13"/>
  <c r="Y294" i="13"/>
  <c r="Y279" i="13"/>
  <c r="Y265" i="13"/>
  <c r="Y264" i="13"/>
  <c r="Y122" i="13"/>
  <c r="Y142" i="13" s="1"/>
  <c r="Y248" i="13"/>
  <c r="Y247" i="13"/>
  <c r="Y244" i="13"/>
  <c r="Y226" i="13"/>
  <c r="Y225" i="13"/>
  <c r="Y224" i="13"/>
  <c r="Y218" i="13"/>
  <c r="BD8" i="13" l="1"/>
  <c r="BE8" i="13"/>
  <c r="AC254" i="13"/>
  <c r="AC43" i="13"/>
  <c r="AC178" i="13"/>
  <c r="AC253" i="13"/>
  <c r="AC240" i="13"/>
  <c r="AC116" i="13"/>
  <c r="AC216" i="13"/>
  <c r="AC142" i="13"/>
  <c r="AC15" i="13"/>
  <c r="AC73" i="13"/>
  <c r="Y223" i="13"/>
  <c r="Y262" i="13"/>
  <c r="Y293" i="13"/>
  <c r="Y241" i="13"/>
  <c r="Y342" i="13"/>
  <c r="Y276" i="13"/>
  <c r="Y310" i="13"/>
  <c r="Y343" i="13"/>
  <c r="Y344" i="13"/>
  <c r="Y346" i="13"/>
  <c r="Y227" i="13"/>
  <c r="Y250" i="13"/>
  <c r="Y266" i="13"/>
  <c r="Y304" i="13"/>
  <c r="Y236" i="13"/>
  <c r="Y256" i="13"/>
  <c r="Y270" i="13"/>
  <c r="Y308" i="13"/>
  <c r="Y338" i="13"/>
  <c r="Y328" i="13"/>
  <c r="Y243" i="13"/>
  <c r="Y260" i="13"/>
  <c r="Y278" i="13"/>
  <c r="Y311" i="13"/>
  <c r="Y292" i="13"/>
  <c r="Y237" i="13"/>
  <c r="Y257" i="13"/>
  <c r="Y274" i="13"/>
  <c r="Y309" i="13"/>
  <c r="Y345" i="13"/>
  <c r="Y222" i="13"/>
  <c r="Y245" i="13"/>
  <c r="Y261" i="13"/>
  <c r="Y280" i="13"/>
  <c r="Y334" i="13"/>
  <c r="Y313" i="13"/>
  <c r="Y335" i="13"/>
  <c r="Y349" i="13"/>
  <c r="Y233" i="13"/>
  <c r="Y251" i="13"/>
  <c r="Y267" i="13"/>
  <c r="Y305" i="13"/>
  <c r="Y347" i="13"/>
  <c r="Y348" i="13"/>
  <c r="Y312" i="13"/>
  <c r="Y246" i="13"/>
  <c r="Y336" i="13"/>
  <c r="Y372" i="13"/>
  <c r="Y263" i="13"/>
  <c r="Y234" i="13"/>
  <c r="Y252" i="13"/>
  <c r="Y268" i="13"/>
  <c r="Y306" i="13"/>
  <c r="Y235" i="13"/>
  <c r="Y269" i="13"/>
  <c r="Y307" i="13"/>
  <c r="Y242" i="13"/>
  <c r="Y282" i="13"/>
  <c r="Y277" i="13"/>
  <c r="Y239" i="13"/>
  <c r="Y341" i="13"/>
  <c r="Y275" i="13"/>
  <c r="Y327" i="13"/>
  <c r="Y253" i="13" l="1"/>
  <c r="AC8" i="13"/>
  <c r="Y217" i="13"/>
  <c r="Y240" i="13" s="1"/>
  <c r="Y255" i="13"/>
  <c r="Y254" i="13" s="1"/>
  <c r="AC7" i="13" l="1"/>
  <c r="E7" i="13" l="1"/>
  <c r="H8" i="13"/>
  <c r="H7" i="13" s="1"/>
  <c r="K8" i="13"/>
  <c r="K7" i="13" s="1"/>
  <c r="N8" i="13" l="1"/>
  <c r="N7" i="13" l="1"/>
  <c r="Q8" i="13"/>
  <c r="Q7" i="13" l="1"/>
  <c r="G43" i="13"/>
  <c r="G142" i="13"/>
  <c r="F8" i="13" l="1"/>
  <c r="G8" i="13" l="1"/>
  <c r="F7" i="13"/>
  <c r="G7" i="13" s="1"/>
  <c r="I8" i="13"/>
  <c r="J43" i="13"/>
  <c r="I7" i="13" l="1"/>
  <c r="J7" i="13" s="1"/>
  <c r="J8" i="13"/>
  <c r="J142" i="13"/>
  <c r="L8" i="13"/>
  <c r="M43" i="13"/>
  <c r="L7" i="13" l="1"/>
  <c r="M7" i="13" s="1"/>
  <c r="M8" i="13"/>
  <c r="M142" i="13"/>
  <c r="P142" i="13"/>
  <c r="P43" i="13"/>
  <c r="S142" i="13"/>
  <c r="R8" i="13"/>
  <c r="R7" i="13" s="1"/>
  <c r="S7" i="13" s="1"/>
  <c r="S43" i="13"/>
  <c r="U8" i="13"/>
  <c r="U7" i="13" s="1"/>
  <c r="V7" i="13" s="1"/>
  <c r="S8" i="13" l="1"/>
  <c r="O8" i="13"/>
  <c r="V8" i="13"/>
  <c r="O7" i="13" l="1"/>
  <c r="P7" i="13" s="1"/>
  <c r="P8" i="13"/>
  <c r="Z8" i="13"/>
  <c r="Z7" i="13" s="1"/>
  <c r="W8" i="13"/>
  <c r="X8" i="13"/>
  <c r="X7" i="13" s="1"/>
  <c r="Y8" i="13"/>
  <c r="Y7" i="13" s="1"/>
  <c r="AA8" i="13" l="1"/>
  <c r="BE3" i="13" l="1"/>
  <c r="BE4" i="13"/>
  <c r="AB347" i="13"/>
  <c r="AB47" i="13"/>
  <c r="AB146" i="13"/>
  <c r="AB313" i="13"/>
  <c r="AB62" i="13"/>
  <c r="AB254" i="13"/>
  <c r="AB325" i="13"/>
  <c r="AB264" i="13"/>
  <c r="AB53" i="13"/>
  <c r="AB288" i="13"/>
  <c r="AB309" i="13"/>
  <c r="AB280" i="13"/>
  <c r="AB372" i="13"/>
  <c r="AB284" i="13"/>
  <c r="AB205" i="13"/>
  <c r="AB149" i="13"/>
  <c r="AB218" i="13"/>
  <c r="AB172" i="13"/>
  <c r="AB121" i="13"/>
  <c r="AB203" i="13"/>
  <c r="AB152" i="13"/>
  <c r="AB21" i="13"/>
  <c r="AB194" i="13"/>
  <c r="AB300" i="13"/>
  <c r="AB312" i="13"/>
  <c r="AB162" i="13"/>
  <c r="AB227" i="13"/>
  <c r="AB55" i="13"/>
  <c r="AB140" i="13"/>
  <c r="AB180" i="13"/>
  <c r="AB287" i="13"/>
  <c r="AB67" i="13"/>
  <c r="AB282" i="13"/>
  <c r="AB20" i="13"/>
  <c r="AB318" i="13"/>
  <c r="AB156" i="13"/>
  <c r="AB22" i="13"/>
  <c r="AB334" i="13"/>
  <c r="AB46" i="13"/>
  <c r="AB179" i="13"/>
  <c r="AB195" i="13"/>
  <c r="AB219" i="13"/>
  <c r="AB175" i="13"/>
  <c r="AB345" i="13"/>
  <c r="AB81" i="13"/>
  <c r="AB201" i="13"/>
  <c r="AB138" i="13"/>
  <c r="AB353" i="13"/>
  <c r="AB37" i="13"/>
  <c r="AB105" i="13"/>
  <c r="AB275" i="13"/>
  <c r="AB262" i="13"/>
  <c r="AB71" i="13"/>
  <c r="AB213" i="13"/>
  <c r="AB56" i="13"/>
  <c r="AB212" i="13"/>
  <c r="AB361" i="13"/>
  <c r="AB166" i="13"/>
  <c r="AB190" i="13"/>
  <c r="AB326" i="13"/>
  <c r="AB342" i="13"/>
  <c r="AB150" i="13"/>
  <c r="AB360" i="13"/>
  <c r="AB248" i="13"/>
  <c r="AB321" i="13"/>
  <c r="AB79" i="13"/>
  <c r="AB167" i="13"/>
  <c r="AB371" i="13"/>
  <c r="AB255" i="13"/>
  <c r="AB16" i="13"/>
  <c r="AB285" i="13"/>
  <c r="AB119" i="13"/>
  <c r="AB315" i="13"/>
  <c r="AB339" i="13"/>
  <c r="AB210" i="13"/>
  <c r="AB173" i="13"/>
  <c r="AB75" i="13"/>
  <c r="AB50" i="13"/>
  <c r="AB174" i="13"/>
  <c r="AB291" i="13"/>
  <c r="AB159" i="13"/>
  <c r="AB250" i="13"/>
  <c r="AB158" i="13"/>
  <c r="AB370" i="13"/>
  <c r="AB134" i="13"/>
  <c r="AB214" i="13"/>
  <c r="AB80" i="13"/>
  <c r="AB126" i="13"/>
  <c r="AB281" i="13"/>
  <c r="AB289" i="13"/>
  <c r="AB66" i="13"/>
  <c r="AB122" i="13"/>
  <c r="AB298" i="13"/>
  <c r="AB235" i="13"/>
  <c r="AB12" i="13"/>
  <c r="AB337" i="13"/>
  <c r="AB238" i="13"/>
  <c r="AB70" i="13"/>
  <c r="AB204" i="13"/>
  <c r="AB305" i="13"/>
  <c r="AB163" i="13"/>
  <c r="AB362" i="13"/>
  <c r="AB279" i="13"/>
  <c r="AB340" i="13"/>
  <c r="AB98" i="13"/>
  <c r="AB61" i="13"/>
  <c r="AB135" i="13"/>
  <c r="AB186" i="13"/>
  <c r="AB165" i="13"/>
  <c r="AB296" i="13"/>
  <c r="AB133" i="13"/>
  <c r="AB304" i="13"/>
  <c r="AB365" i="13"/>
  <c r="AB308" i="13"/>
  <c r="AB65" i="13"/>
  <c r="AB125" i="13"/>
  <c r="AB266" i="13"/>
  <c r="AB271" i="13"/>
  <c r="AB363" i="13"/>
  <c r="AB85" i="13"/>
  <c r="AB272" i="13"/>
  <c r="AB343" i="13"/>
  <c r="AB191" i="13"/>
  <c r="AB352" i="13"/>
  <c r="AB154" i="13"/>
  <c r="AB26" i="13"/>
  <c r="AB301" i="13"/>
  <c r="AB237" i="13"/>
  <c r="AB244" i="13"/>
  <c r="AB354" i="13"/>
  <c r="AB148" i="13"/>
  <c r="AB211" i="13"/>
  <c r="AB349" i="13"/>
  <c r="AB118" i="13"/>
  <c r="AB192" i="13"/>
  <c r="AB29" i="13"/>
  <c r="AB290" i="13"/>
  <c r="AB187" i="13"/>
  <c r="AB176" i="13"/>
  <c r="AB369" i="13"/>
  <c r="AB32" i="13"/>
  <c r="AB131" i="13"/>
  <c r="AB114" i="13"/>
  <c r="AB338" i="13"/>
  <c r="AB170" i="13"/>
  <c r="AB359" i="13"/>
  <c r="AB234" i="13"/>
  <c r="AB40" i="13"/>
  <c r="AB112" i="13"/>
  <c r="AB225" i="13"/>
  <c r="AB109" i="13"/>
  <c r="AB106" i="13"/>
  <c r="AB92" i="13"/>
  <c r="AB220" i="13"/>
  <c r="AB113" i="13"/>
  <c r="AB197" i="13"/>
  <c r="AB73" i="13"/>
  <c r="AB15" i="13"/>
  <c r="AB216" i="13"/>
  <c r="AB43" i="13"/>
  <c r="AB116" i="13"/>
  <c r="AB178" i="13"/>
  <c r="AB84" i="13"/>
  <c r="AB142" i="13"/>
  <c r="AB333" i="13"/>
  <c r="AB277" i="13"/>
  <c r="AB229" i="13"/>
  <c r="AB306" i="13"/>
  <c r="AB93" i="13"/>
  <c r="AB302" i="13"/>
  <c r="AB25" i="13"/>
  <c r="AB97" i="13"/>
  <c r="AB332" i="13"/>
  <c r="AB367" i="13"/>
  <c r="AB268" i="13"/>
  <c r="AB329" i="13"/>
  <c r="AB120" i="13"/>
  <c r="AB297" i="13"/>
  <c r="AB9" i="13"/>
  <c r="AB101" i="13"/>
  <c r="AB100" i="13"/>
  <c r="AB51" i="13"/>
  <c r="AB182" i="13"/>
  <c r="AB310" i="13"/>
  <c r="AB189" i="13"/>
  <c r="AB196" i="13"/>
  <c r="AB103" i="13"/>
  <c r="AB77" i="13"/>
  <c r="AB319" i="13"/>
  <c r="AB19" i="13"/>
  <c r="AB33" i="13"/>
  <c r="AB183" i="13"/>
  <c r="AB202" i="13"/>
  <c r="AB294" i="13"/>
  <c r="AB245" i="13"/>
  <c r="AB184" i="13"/>
  <c r="AB35" i="13"/>
  <c r="AB236" i="13"/>
  <c r="AB241" i="13"/>
  <c r="AB128" i="13"/>
  <c r="AB335" i="13"/>
  <c r="AB292" i="13"/>
  <c r="AB54" i="13"/>
  <c r="AB68" i="13"/>
  <c r="AB13" i="13"/>
  <c r="AB147" i="13"/>
  <c r="AB331" i="13"/>
  <c r="AB161" i="13"/>
  <c r="AB311" i="13"/>
  <c r="AB278" i="13"/>
  <c r="AB91" i="13"/>
  <c r="AB200" i="13"/>
  <c r="AB322" i="13"/>
  <c r="AB253" i="13"/>
  <c r="AB155" i="13"/>
  <c r="AB198" i="13"/>
  <c r="AB327" i="13"/>
  <c r="AB351" i="13"/>
  <c r="AB283" i="13"/>
  <c r="AB74" i="13"/>
  <c r="AB96" i="13"/>
  <c r="AB215" i="13"/>
  <c r="AB341" i="13"/>
  <c r="AB136" i="13"/>
  <c r="AB36" i="13"/>
  <c r="AB243" i="13"/>
  <c r="AB303" i="13"/>
  <c r="AB52" i="13"/>
  <c r="AB14" i="13"/>
  <c r="AB259" i="13"/>
  <c r="AB209" i="13"/>
  <c r="AB350" i="13"/>
  <c r="AB323" i="13"/>
  <c r="AB346" i="13"/>
  <c r="AB358" i="13"/>
  <c r="AB256" i="13"/>
  <c r="AB164" i="13"/>
  <c r="AB41" i="13"/>
  <c r="AB39" i="13"/>
  <c r="AB364" i="13"/>
  <c r="AB348" i="13"/>
  <c r="AB317" i="13"/>
  <c r="AB299" i="13"/>
  <c r="AB111" i="13"/>
  <c r="AB233" i="13"/>
  <c r="AB230" i="13"/>
  <c r="AB141" i="13"/>
  <c r="AB169" i="13"/>
  <c r="AB64" i="13"/>
  <c r="AB117" i="13"/>
  <c r="AB137" i="13"/>
  <c r="AB139" i="13"/>
  <c r="AB60" i="13"/>
  <c r="AB94" i="13"/>
  <c r="AB115" i="13"/>
  <c r="AB27" i="13"/>
  <c r="AB261" i="13"/>
  <c r="AB34" i="13"/>
  <c r="AB153" i="13"/>
  <c r="AB123" i="13"/>
  <c r="AB265" i="13"/>
  <c r="AB108" i="13"/>
  <c r="AB222" i="13"/>
  <c r="AB23" i="13"/>
  <c r="AB104" i="13"/>
  <c r="AB110" i="13"/>
  <c r="AB10" i="13"/>
  <c r="AB260" i="13"/>
  <c r="AB86" i="13"/>
  <c r="AB49" i="13"/>
  <c r="AB177" i="13"/>
  <c r="AB185" i="13"/>
  <c r="AB17" i="13"/>
  <c r="AB144" i="13"/>
  <c r="AB239" i="13"/>
  <c r="AB314" i="13"/>
  <c r="AB269" i="13"/>
  <c r="AB151" i="13"/>
  <c r="AB24" i="13"/>
  <c r="AB366" i="13"/>
  <c r="AB129" i="13"/>
  <c r="AB355" i="13"/>
  <c r="AB273" i="13"/>
  <c r="AB221" i="13"/>
  <c r="AB270" i="13"/>
  <c r="AB31" i="13"/>
  <c r="AB223" i="13"/>
  <c r="AB344" i="13"/>
  <c r="AB78" i="13"/>
  <c r="AB87" i="13"/>
  <c r="AB181" i="13"/>
  <c r="AB127" i="13"/>
  <c r="AB42" i="13"/>
  <c r="AB38" i="13"/>
  <c r="AB107" i="13"/>
  <c r="AB276" i="13"/>
  <c r="AB143" i="13"/>
  <c r="AB258" i="13"/>
  <c r="AB226" i="13"/>
  <c r="AB45" i="13"/>
  <c r="AB145" i="13"/>
  <c r="AB217" i="13"/>
  <c r="AB199" i="13"/>
  <c r="AB307" i="13"/>
  <c r="AB286" i="13"/>
  <c r="AB193" i="13"/>
  <c r="AB242" i="13"/>
  <c r="AB356" i="13"/>
  <c r="AB69" i="13"/>
  <c r="AB18" i="13"/>
  <c r="AB263" i="13"/>
  <c r="AB251" i="13"/>
  <c r="AB44" i="13"/>
  <c r="AB72" i="13"/>
  <c r="AB224" i="13"/>
  <c r="AB328" i="13"/>
  <c r="AB257" i="13"/>
  <c r="AB157" i="13"/>
  <c r="AB89" i="13"/>
  <c r="AB188" i="13"/>
  <c r="AB11" i="13"/>
  <c r="AB102" i="13"/>
  <c r="AB48" i="13"/>
  <c r="AB357" i="13"/>
  <c r="AB160" i="13"/>
  <c r="AA7" i="13"/>
  <c r="AB246" i="13"/>
  <c r="AB168" i="13"/>
  <c r="AB320" i="13"/>
  <c r="AB252" i="13"/>
  <c r="AB274" i="13"/>
  <c r="AB336" i="13"/>
  <c r="AB95" i="13"/>
  <c r="AB324" i="13"/>
  <c r="AB316" i="13"/>
  <c r="AB240" i="13"/>
  <c r="AB330" i="13"/>
  <c r="AB293" i="13"/>
  <c r="AB124" i="13"/>
  <c r="AB368" i="13"/>
  <c r="AB88" i="13"/>
  <c r="AB247" i="13"/>
  <c r="AB295" i="13"/>
  <c r="AB267" i="13"/>
  <c r="AB63" i="13"/>
  <c r="AB171" i="13"/>
  <c r="AB8" i="13" l="1"/>
  <c r="AM15" i="13" l="1"/>
  <c r="AN15" i="13" s="1"/>
  <c r="AI15" i="13"/>
  <c r="AM240" i="13" l="1"/>
  <c r="AN240" i="13" s="1"/>
  <c r="AN8" i="13" s="1"/>
  <c r="AN7" i="13" s="1"/>
  <c r="AI240" i="13"/>
  <c r="AI8" i="13" s="1"/>
  <c r="AI7" i="13" s="1"/>
  <c r="AR4" i="13" s="1"/>
  <c r="AR6" i="13" l="1"/>
  <c r="AR5" i="13"/>
  <c r="AM8" i="13"/>
  <c r="AJ3" i="13" l="1"/>
  <c r="AJ4" i="13" s="1"/>
  <c r="AI3" i="13"/>
  <c r="AI4" i="13" s="1"/>
  <c r="AM7" i="13"/>
  <c r="V43" i="13"/>
  <c r="V142" i="13"/>
</calcChain>
</file>

<file path=xl/sharedStrings.xml><?xml version="1.0" encoding="utf-8"?>
<sst xmlns="http://schemas.openxmlformats.org/spreadsheetml/2006/main" count="39327" uniqueCount="2190">
  <si>
    <t>PIC</t>
    <phoneticPr fontId="3" type="noConversion"/>
  </si>
  <si>
    <t>대리점</t>
  </si>
  <si>
    <t>Portion</t>
    <phoneticPr fontId="3" type="noConversion"/>
  </si>
  <si>
    <t>주식회사 남서울상사(구_콘티넨탈남서울)</t>
  </si>
  <si>
    <t>한승준</t>
  </si>
  <si>
    <t>린앤업 타이어세일즈</t>
  </si>
  <si>
    <t>이승희</t>
  </si>
  <si>
    <t>가인상사</t>
  </si>
  <si>
    <t>주식회사 한울상사</t>
  </si>
  <si>
    <t>신화타이어판매주식회사</t>
  </si>
  <si>
    <t>타이어랜드 주식회사 (신화)</t>
  </si>
  <si>
    <t>119타이어삼화점</t>
  </si>
  <si>
    <t>119타이어제주점(삼화점 서브코드)</t>
  </si>
  <si>
    <t>119타이어노형점(삼화점 서브코드)</t>
    <phoneticPr fontId="3" type="noConversion"/>
  </si>
  <si>
    <t>이승희</t>
    <phoneticPr fontId="3" type="noConversion"/>
  </si>
  <si>
    <t>주식회사타이어사랑-송도지점</t>
  </si>
  <si>
    <t>오토상사</t>
  </si>
  <si>
    <t>세이프티 팩토리(SAFETY FACTORY)</t>
  </si>
  <si>
    <t>거상대리점</t>
  </si>
  <si>
    <t>남양점현대자동차(구_자동차마을)</t>
  </si>
  <si>
    <t>에스엠타이어(구금호타이어대정점)</t>
  </si>
  <si>
    <t>이승희 Total</t>
    <phoneticPr fontId="3" type="noConversion"/>
  </si>
  <si>
    <t>홍종인</t>
  </si>
  <si>
    <t>일풍트레이딩</t>
  </si>
  <si>
    <t>(주)봉구통상</t>
  </si>
  <si>
    <t>주식회사 지유네트웍스</t>
  </si>
  <si>
    <t>주식회사 쌍성트레이딩(일풍)</t>
    <phoneticPr fontId="3" type="noConversion"/>
  </si>
  <si>
    <t>타이어연합회주식회사</t>
  </si>
  <si>
    <t>(주)카우타이어</t>
  </si>
  <si>
    <t>홍종인</t>
    <phoneticPr fontId="3" type="noConversion"/>
  </si>
  <si>
    <t>주식회사 도우타이어</t>
  </si>
  <si>
    <t>킹콩타이어</t>
  </si>
  <si>
    <t>정왕타이어</t>
  </si>
  <si>
    <t>다올 타이어</t>
  </si>
  <si>
    <t>티스테이션안산법원점(구.더타이어샵 고잔점)</t>
  </si>
  <si>
    <t>타이어프로 목감점</t>
  </si>
  <si>
    <t>타이어월드(BS시흥)</t>
  </si>
  <si>
    <t>구리_BTS교역</t>
  </si>
  <si>
    <t>플렉스타이어</t>
  </si>
  <si>
    <t>홍타이어</t>
  </si>
  <si>
    <t>주식회사 충청특판(타이어프로봉명점_가나다)</t>
  </si>
  <si>
    <t>동원타이어</t>
  </si>
  <si>
    <t>타이어드림</t>
    <phoneticPr fontId="3" type="noConversion"/>
  </si>
  <si>
    <t>(주)그린통상</t>
  </si>
  <si>
    <t>군포첨단타이어 대야미점</t>
  </si>
  <si>
    <t>홍종인 Total</t>
    <phoneticPr fontId="3" type="noConversion"/>
  </si>
  <si>
    <t>이양희</t>
  </si>
  <si>
    <t>주식회사롤(ROLL CO.,Ltd)_태백</t>
  </si>
  <si>
    <t>오토 엠(AUTO M)_태백</t>
  </si>
  <si>
    <t>(주)타이어커넥션(태백)</t>
  </si>
  <si>
    <t>(주)타이어메카 2017</t>
  </si>
  <si>
    <t>이양희</t>
    <phoneticPr fontId="3" type="noConversion"/>
  </si>
  <si>
    <t>주식회사타이어나라</t>
  </si>
  <si>
    <t>거풍타이어북항점</t>
  </si>
  <si>
    <t>거풍타이어(구.거풍산업)</t>
  </si>
  <si>
    <t>주식회사 경민티앤비_기성</t>
  </si>
  <si>
    <t>타이어킹박사(주)</t>
  </si>
  <si>
    <t>타이어체인지</t>
    <phoneticPr fontId="3" type="noConversion"/>
  </si>
  <si>
    <t>(주)명문타이어</t>
  </si>
  <si>
    <t>주식회사 타이어플러스(마산)</t>
  </si>
  <si>
    <t>동국타이어</t>
  </si>
  <si>
    <t>타이어김(전남 나주)</t>
  </si>
  <si>
    <t>타이어통통</t>
  </si>
  <si>
    <t>타이어프로 도동점(구 봉곡점)</t>
  </si>
  <si>
    <t>타이어프로순천동화점</t>
    <phoneticPr fontId="3" type="noConversion"/>
  </si>
  <si>
    <t>극동 오토모빌스</t>
  </si>
  <si>
    <t>이양희 Total</t>
    <phoneticPr fontId="3" type="noConversion"/>
  </si>
  <si>
    <t>정원영</t>
  </si>
  <si>
    <t>온누리타이어 주식회사</t>
  </si>
  <si>
    <t>정원영</t>
    <phoneticPr fontId="3" type="noConversion"/>
  </si>
  <si>
    <t>브라보상사</t>
    <phoneticPr fontId="3" type="noConversion"/>
  </si>
  <si>
    <t>피트인</t>
  </si>
  <si>
    <t>더타이어맨</t>
  </si>
  <si>
    <t>유한회사 미쉐린타이어더원</t>
  </si>
  <si>
    <t>드래곤타이어(주식회사 에스제이더블유플랫폼)</t>
  </si>
  <si>
    <t>드래곤타이어_JT네트웍스</t>
  </si>
  <si>
    <t>드래곤타이어_청주점</t>
  </si>
  <si>
    <t>주식회사 타이어탑(구_타이어익스플로러)</t>
  </si>
  <si>
    <t>유한회사  타이어백화점(전주777)</t>
  </si>
  <si>
    <t>777타이어 효천점</t>
    <phoneticPr fontId="3" type="noConversion"/>
  </si>
  <si>
    <t>777타이어 공단점(777 전주서브)</t>
  </si>
  <si>
    <t>금호타이어(보령총판)2009 (타이어DC클럽)</t>
  </si>
  <si>
    <t>타이어테크서곡점</t>
  </si>
  <si>
    <t>(주)도개미쉐린타이어</t>
    <phoneticPr fontId="3" type="noConversion"/>
  </si>
  <si>
    <t>타이어테크 문경점(타이어로드 문경점)</t>
  </si>
  <si>
    <t>대현부분정비</t>
  </si>
  <si>
    <t>타이어프로 가수원점</t>
  </si>
  <si>
    <t>정원영 Total</t>
    <phoneticPr fontId="3" type="noConversion"/>
  </si>
  <si>
    <t>이대운</t>
  </si>
  <si>
    <t>(주)남영종합타이어</t>
  </si>
  <si>
    <t>비케이모터스(구.대경)</t>
  </si>
  <si>
    <t>주식회사유익모터스(구 동래)</t>
  </si>
  <si>
    <t>타이어백화점(평산점)</t>
  </si>
  <si>
    <t>엠제이(MJ)모터스</t>
  </si>
  <si>
    <t>착한타이어</t>
    <phoneticPr fontId="3" type="noConversion"/>
  </si>
  <si>
    <t>타이어업(다이시)</t>
  </si>
  <si>
    <t>타이어 1988</t>
  </si>
  <si>
    <t>한국타이어 진례IC판매</t>
  </si>
  <si>
    <t>타이어프로경산점(정타이어)</t>
    <phoneticPr fontId="3" type="noConversion"/>
  </si>
  <si>
    <t>타이어프로 하양점</t>
    <phoneticPr fontId="3" type="noConversion"/>
  </si>
  <si>
    <t>1등 타이어(영천점)</t>
    <phoneticPr fontId="3" type="noConversion"/>
  </si>
  <si>
    <t>타이어투어</t>
  </si>
  <si>
    <t>디와이모터스 굳이어장유점</t>
  </si>
  <si>
    <t>타이어전문점 카두업</t>
  </si>
  <si>
    <t>주식회사 오토패밀리(대한타이어서브)_장림점</t>
  </si>
  <si>
    <t>주식회사타이어프로서면(대한타이어서브코드)_서면점</t>
  </si>
  <si>
    <t>이대운</t>
    <phoneticPr fontId="3" type="noConversion"/>
  </si>
  <si>
    <t>이대운 Total</t>
    <phoneticPr fontId="3" type="noConversion"/>
  </si>
  <si>
    <t>강원필</t>
  </si>
  <si>
    <t>한국토요타자동차 (주)</t>
  </si>
  <si>
    <t>(주)카일이삼제스퍼</t>
  </si>
  <si>
    <t>카티니 주식회사(타이어픽)</t>
  </si>
  <si>
    <t>주식회사 딜러타이어</t>
  </si>
  <si>
    <t>폭스바겐그룹코리아 주식회사</t>
  </si>
  <si>
    <t>비엠더블유코리아 (주)</t>
  </si>
  <si>
    <t>지정현</t>
  </si>
  <si>
    <t>메르세데스벤츠코리아 주식회사</t>
  </si>
  <si>
    <t>주식회사 청주열린타이어</t>
  </si>
  <si>
    <t>김정훈 타이어 (구. 메인터넌스 개러지)</t>
  </si>
  <si>
    <t>한국타이어증평대리점</t>
  </si>
  <si>
    <t>유로타이어(타이어프로 화성점)</t>
  </si>
  <si>
    <t>타이어테크닉</t>
  </si>
  <si>
    <t>랠리오토서비스</t>
  </si>
  <si>
    <t>타이어팩토리 호계점</t>
    <phoneticPr fontId="3" type="noConversion"/>
  </si>
  <si>
    <t>타이어프로 신천IC점</t>
    <phoneticPr fontId="3" type="noConversion"/>
  </si>
  <si>
    <t>주식회사 스마틱스</t>
  </si>
  <si>
    <t>비제이모터스(만도)</t>
  </si>
  <si>
    <t>에스에스지(SSG)</t>
  </si>
  <si>
    <t>에스지오토서비스 주식회사</t>
  </si>
  <si>
    <t>타이어테크순천점(동화카)</t>
    <phoneticPr fontId="3" type="noConversion"/>
  </si>
  <si>
    <t>주식회사 타이어프로 순천동화점_(사용안함)</t>
  </si>
  <si>
    <t>타이어맥스-사용안함</t>
  </si>
  <si>
    <t>현풍타이어</t>
  </si>
  <si>
    <t>동남타이어(순천)</t>
  </si>
  <si>
    <t>영암상사</t>
  </si>
  <si>
    <t>정진카써비스</t>
  </si>
  <si>
    <t>오토맥스부분정비공업사(자동차전문정비업)</t>
  </si>
  <si>
    <t>주식회사 카럽</t>
  </si>
  <si>
    <t>삼호타이어</t>
  </si>
  <si>
    <t>동호 COMPANY</t>
  </si>
  <si>
    <t>타이어파크(타이어프로남구점)</t>
  </si>
  <si>
    <t>가락타이어</t>
    <phoneticPr fontId="3" type="noConversion"/>
  </si>
  <si>
    <t>삼천리세차장</t>
    <phoneticPr fontId="3" type="noConversion"/>
  </si>
  <si>
    <t>종합타이어(마산)</t>
  </si>
  <si>
    <t>타이어1번지(본사)</t>
  </si>
  <si>
    <t>타이어프로밀양가곡점</t>
  </si>
  <si>
    <t>퍼니카2(Funny Car2)</t>
  </si>
  <si>
    <t>남울산판매주식회사</t>
  </si>
  <si>
    <t>라인업(LINE UP)</t>
  </si>
  <si>
    <t>상동타이어</t>
  </si>
  <si>
    <t>창평타이어</t>
  </si>
  <si>
    <t>타이어1983</t>
  </si>
  <si>
    <t>태산타이어</t>
  </si>
  <si>
    <t>경일파츠테크(주)</t>
  </si>
  <si>
    <t>(주)경민타이어 영천점(기성 서브코드)</t>
  </si>
  <si>
    <t>(주)기성타이어 대잠점(기성 서브코드)</t>
  </si>
  <si>
    <t>(주)기성타이어 연일점(기성 서브코드)</t>
  </si>
  <si>
    <t>(주)기성타이어 죽도점(기성 서브코드)</t>
  </si>
  <si>
    <t>주식회사 영진타이어(칠곡)</t>
  </si>
  <si>
    <t>포항현대타이어</t>
  </si>
  <si>
    <t>주식회사 한림</t>
  </si>
  <si>
    <t>혼타야(구 내륙타이어_외관)</t>
  </si>
  <si>
    <t>주식회사스마일타이어</t>
    <phoneticPr fontId="3" type="noConversion"/>
  </si>
  <si>
    <t>타이어마트(영주)</t>
  </si>
  <si>
    <t>맥스포스피드</t>
  </si>
  <si>
    <t>신성기업 주식회사</t>
  </si>
  <si>
    <t>주식회사 타이어프라자(대구)</t>
  </si>
  <si>
    <t>주식회사한타제주판매(광덕상사)</t>
  </si>
  <si>
    <t>모던타이어(08년12월부터)</t>
  </si>
  <si>
    <t>타이어프로 시흥은계점</t>
  </si>
  <si>
    <t>신안 팜 테크</t>
  </si>
  <si>
    <t>CIRCLE REX (구리)</t>
  </si>
  <si>
    <t>타이어랜드(신화) - 거래중지</t>
  </si>
  <si>
    <t>하안모터스</t>
  </si>
  <si>
    <t>한국타이어(대신자동차종합정비)</t>
  </si>
  <si>
    <t>에이스무역</t>
    <phoneticPr fontId="3" type="noConversion"/>
  </si>
  <si>
    <t>(주)영재</t>
  </si>
  <si>
    <t>김프로타이어</t>
  </si>
  <si>
    <t>세종타이어(구_세종윤활유)</t>
  </si>
  <si>
    <t>이룩상사</t>
  </si>
  <si>
    <t>신창타이어주식회사(신화 서브딜러)</t>
    <phoneticPr fontId="3" type="noConversion"/>
  </si>
  <si>
    <t>고백자동차공업사</t>
  </si>
  <si>
    <t>괴산 카센타</t>
  </si>
  <si>
    <t>동구텍 주식회사</t>
  </si>
  <si>
    <t>발안타이어</t>
  </si>
  <si>
    <t>삼성카센타</t>
  </si>
  <si>
    <t>이천 오일나라</t>
  </si>
  <si>
    <t>주식회사타이어프렌즈</t>
  </si>
  <si>
    <t>타이어테크보은점</t>
  </si>
  <si>
    <t>아이스컴퍼니</t>
  </si>
  <si>
    <t>늘푸른공업사주식회사(당진)</t>
  </si>
  <si>
    <t>티스테이션 명암판매</t>
  </si>
  <si>
    <t>수입타이어익산총판점</t>
  </si>
  <si>
    <t>싱글벙글 타이어</t>
  </si>
  <si>
    <t>전주 타이어테크 덕진점</t>
  </si>
  <si>
    <t>서해종합타이어주식회사(당진)</t>
  </si>
  <si>
    <t>현대타이어(군산)</t>
  </si>
  <si>
    <t>주식회사쎈시티브케이(구에이씨엘글로벌)</t>
  </si>
  <si>
    <t>첨단타이어</t>
  </si>
  <si>
    <t>삼촌네 타이어</t>
  </si>
  <si>
    <t>한국타이어TTS수동점</t>
  </si>
  <si>
    <t>(주)신창타이어</t>
  </si>
  <si>
    <t>911타이어신탄진점(911타이어)</t>
  </si>
  <si>
    <t>타이어할인백화점(옥천)</t>
  </si>
  <si>
    <t>(주)현진테크 Bandag Tire</t>
  </si>
  <si>
    <t>주원통상 주식회사</t>
    <phoneticPr fontId="3" type="noConversion"/>
  </si>
  <si>
    <t>브리지스톤한양판매</t>
  </si>
  <si>
    <t>주식회사 맥스런</t>
  </si>
  <si>
    <t>화진현대상사(대구점)</t>
  </si>
  <si>
    <t>타이어25</t>
  </si>
  <si>
    <t>(주)유일이엔티</t>
  </si>
  <si>
    <t>타이어프로 평촌점(앰씨오토)</t>
  </si>
  <si>
    <t>성호타이어</t>
  </si>
  <si>
    <t>(주)동림산업-BDG</t>
  </si>
  <si>
    <t>타이어짱</t>
    <phoneticPr fontId="3" type="noConversion"/>
  </si>
  <si>
    <t>티스테이션 시흥은계점</t>
  </si>
  <si>
    <t>유리무역</t>
  </si>
  <si>
    <t>주식회사태영자동차공업(구_태영타이어)</t>
  </si>
  <si>
    <t>엠디 모터스</t>
  </si>
  <si>
    <t>주식회사 북항현대판매(구_신광사)</t>
  </si>
  <si>
    <t>평촌오토자동차(주)</t>
  </si>
  <si>
    <t>(주)엘에스타이어(구 LS)</t>
  </si>
  <si>
    <t>피앤와이인터내셔널(청라)</t>
    <phoneticPr fontId="3" type="noConversion"/>
  </si>
  <si>
    <t>대소상사</t>
  </si>
  <si>
    <t>(주)드래곤드림</t>
  </si>
  <si>
    <t>동림TDS(2010)</t>
  </si>
  <si>
    <t>영진산업(대영산업BDG)</t>
  </si>
  <si>
    <t>한국상사</t>
  </si>
  <si>
    <t>타이어할인매장(카두업)</t>
  </si>
  <si>
    <t>타이어메타</t>
    <phoneticPr fontId="3" type="noConversion"/>
  </si>
  <si>
    <t>타이어마트(김해)</t>
    <phoneticPr fontId="3" type="noConversion"/>
  </si>
  <si>
    <t>1H</t>
    <phoneticPr fontId="3" type="noConversion"/>
  </si>
  <si>
    <t>2H</t>
    <phoneticPr fontId="3" type="noConversion"/>
  </si>
  <si>
    <t>Total</t>
    <phoneticPr fontId="3" type="noConversion"/>
  </si>
  <si>
    <t>더 타이어 맨(사용안함)</t>
    <phoneticPr fontId="3" type="noConversion"/>
  </si>
  <si>
    <t>주식회사 청북종합타이어</t>
  </si>
  <si>
    <t>이상호</t>
    <phoneticPr fontId="3" type="noConversion"/>
  </si>
  <si>
    <t>이상호 Total</t>
    <phoneticPr fontId="3" type="noConversion"/>
  </si>
  <si>
    <t>365 타이어</t>
    <phoneticPr fontId="3" type="noConversion"/>
  </si>
  <si>
    <t>브리지스톤천안대리점(오토피아)</t>
  </si>
  <si>
    <t>타이어플랫폼 주식회사</t>
  </si>
  <si>
    <t>타이어드림 평택서비스만족2호점</t>
  </si>
  <si>
    <t>이상호</t>
  </si>
  <si>
    <t>타이어맨3085 금호김천대리점</t>
  </si>
  <si>
    <t>(주) 777타이어</t>
  </si>
  <si>
    <t>타이어프로당하점</t>
    <phoneticPr fontId="3" type="noConversion"/>
  </si>
  <si>
    <t>장항타이어</t>
    <phoneticPr fontId="3" type="noConversion"/>
  </si>
  <si>
    <t>주식회사 올타</t>
    <phoneticPr fontId="3" type="noConversion"/>
  </si>
  <si>
    <t>B2C</t>
    <phoneticPr fontId="3" type="noConversion"/>
  </si>
  <si>
    <t>스피드발바닥</t>
    <phoneticPr fontId="3" type="noConversion"/>
  </si>
  <si>
    <t>주식회사 정세 김제지점(구 TBX 김제점)</t>
  </si>
  <si>
    <t>타이어K완산총판</t>
  </si>
  <si>
    <t>(주)케이엠타이어 동김해지점 (대한타이어 서브)</t>
    <phoneticPr fontId="3" type="noConversion"/>
  </si>
  <si>
    <t>타이어프로 삼덕</t>
    <phoneticPr fontId="3" type="noConversion"/>
  </si>
  <si>
    <t>월드타이어</t>
    <phoneticPr fontId="3" type="noConversion"/>
  </si>
  <si>
    <t>남광카크리닉</t>
    <phoneticPr fontId="3" type="noConversion"/>
  </si>
  <si>
    <t>임봉빈</t>
    <phoneticPr fontId="3" type="noConversion"/>
  </si>
  <si>
    <t>임봉빈 Total</t>
    <phoneticPr fontId="3" type="noConversion"/>
  </si>
  <si>
    <t>임봉빈</t>
  </si>
  <si>
    <t>777타이어 효천점_사용안함</t>
  </si>
  <si>
    <t>유한회사  타이어백화점(전주777)_사용안함</t>
  </si>
  <si>
    <t>주식회사 월드타이어(대한타이어)_화명점</t>
    <phoneticPr fontId="3" type="noConversion"/>
  </si>
  <si>
    <t>명품타이어</t>
    <phoneticPr fontId="3" type="noConversion"/>
  </si>
  <si>
    <t>오토랜드(대한타이어)_북부점</t>
  </si>
  <si>
    <t>주식회사 뉴오토랜드(대한타이어)_사하점</t>
  </si>
  <si>
    <t>곰도리타이어</t>
    <phoneticPr fontId="3" type="noConversion"/>
  </si>
  <si>
    <t>스피드발바닥(사용안함)</t>
    <phoneticPr fontId="3" type="noConversion"/>
  </si>
  <si>
    <t>주식회사 대한오토서비스화명덕천(대한타이어)_화명점</t>
    <phoneticPr fontId="3" type="noConversion"/>
  </si>
  <si>
    <t>777타이어 공단점(777 전주서브)_사용안함</t>
    <phoneticPr fontId="3" type="noConversion"/>
  </si>
  <si>
    <t>성호타이어(사용안함)</t>
  </si>
  <si>
    <t>주식회사 오토랜드해운대점(대한타이어)_해운대점</t>
  </si>
  <si>
    <t>주식회사 오토랜드수영(대한타이어)_수영점</t>
  </si>
  <si>
    <t>금호강릉대리점 (금호공업사)</t>
    <phoneticPr fontId="3" type="noConversion"/>
  </si>
  <si>
    <t>신창타이어주식회사(신화 서브딜러)_사용안함</t>
    <phoneticPr fontId="3" type="noConversion"/>
  </si>
  <si>
    <t xml:space="preserve"> 기 타 (PIC)</t>
    <phoneticPr fontId="3" type="noConversion"/>
  </si>
  <si>
    <t>주식회사 다인씨엔에스</t>
  </si>
  <si>
    <t>드래곤타이어 청주본점</t>
    <phoneticPr fontId="3" type="noConversion"/>
  </si>
  <si>
    <t>타이어아울렛 (마석 본점)</t>
    <phoneticPr fontId="3" type="noConversion"/>
  </si>
  <si>
    <t>타이어테크교하점</t>
    <phoneticPr fontId="3" type="noConversion"/>
  </si>
  <si>
    <t>서남원타이어</t>
    <phoneticPr fontId="3" type="noConversion"/>
  </si>
  <si>
    <t>춘천타이어 2호점</t>
  </si>
  <si>
    <t>타이어K 김제대형</t>
  </si>
  <si>
    <t>경동타이어</t>
    <phoneticPr fontId="3" type="noConversion"/>
  </si>
  <si>
    <t>ALENZA 001</t>
  </si>
  <si>
    <t>ALENZA A/S 02</t>
  </si>
  <si>
    <t>ALENZA SPORT A/S</t>
  </si>
  <si>
    <t>DALN</t>
  </si>
  <si>
    <t>DESTINATION LE3</t>
  </si>
  <si>
    <t>DHPA</t>
  </si>
  <si>
    <t>DHPS-AS</t>
  </si>
  <si>
    <t>DRGU+</t>
  </si>
  <si>
    <t>EA04</t>
  </si>
  <si>
    <t>EL450</t>
  </si>
  <si>
    <t>EL64Z</t>
  </si>
  <si>
    <t>EP300</t>
  </si>
  <si>
    <t>EP422 Plus</t>
  </si>
  <si>
    <t>EP500</t>
  </si>
  <si>
    <t>ES1Z</t>
  </si>
  <si>
    <t>FS-All season</t>
  </si>
  <si>
    <t>H/L 422 Plus</t>
  </si>
  <si>
    <t>HL001</t>
  </si>
  <si>
    <t>POTENZA SPORT</t>
  </si>
  <si>
    <t>POTENZA SPORT AS</t>
  </si>
  <si>
    <t>R710</t>
  </si>
  <si>
    <t>T005</t>
  </si>
  <si>
    <t>TURANZA 6</t>
  </si>
  <si>
    <t>TURANZA EV</t>
  </si>
  <si>
    <t>WEATHERGRIP</t>
  </si>
  <si>
    <t>이익부서</t>
  </si>
  <si>
    <t>SIZE</t>
  </si>
  <si>
    <t>PTTN</t>
  </si>
  <si>
    <t>245/45R/18</t>
  </si>
  <si>
    <t>245/45R/19 (SERENITY PLUS)</t>
  </si>
  <si>
    <t>205/65R/16</t>
  </si>
  <si>
    <t>205/55R/16</t>
  </si>
  <si>
    <t>225/60R/18</t>
  </si>
  <si>
    <t>225/55R/17 (SERENITY PLUS)</t>
  </si>
  <si>
    <t>225/50R/17 (SERENITY PLUS)</t>
  </si>
  <si>
    <t>225/45R/18 (SERENITY PLUS)</t>
  </si>
  <si>
    <t>195/65R/15</t>
  </si>
  <si>
    <t>245/50R/18 (SERENITY PLUS)</t>
  </si>
  <si>
    <t>235/55R/19</t>
  </si>
  <si>
    <t>245/40R/19 (SERENITY PLUS)</t>
  </si>
  <si>
    <t>255/40R/20</t>
  </si>
  <si>
    <t>215/55R/17</t>
  </si>
  <si>
    <t>235/65R/17</t>
  </si>
  <si>
    <t>225/55R/17</t>
  </si>
  <si>
    <t>265/40R/22</t>
  </si>
  <si>
    <t>송강호</t>
  </si>
  <si>
    <t>255/40R/20 (BENZ W223 MO),B-Silent</t>
  </si>
  <si>
    <t>235/50R/18 (SERENITY PLUS)</t>
  </si>
  <si>
    <t>235/50R/21 (LEXUS RX)</t>
  </si>
  <si>
    <t>215/55R/17 (SERENITY PLUS)</t>
  </si>
  <si>
    <t>255/45R/20</t>
  </si>
  <si>
    <t>245/45R/17 (SERENITY PLUS)</t>
  </si>
  <si>
    <t>205/55R/16 (SERENITY PLUS)</t>
  </si>
  <si>
    <t>275/40R/19 (SERENITY PLUS)</t>
  </si>
  <si>
    <t>235/45R/18</t>
  </si>
  <si>
    <t>145R/13</t>
  </si>
  <si>
    <t>215/50R/17 (SERENITY PLUS)</t>
  </si>
  <si>
    <t>235/55R/18</t>
  </si>
  <si>
    <t>타이어메타</t>
  </si>
  <si>
    <t>245/35R/20 (BMW (8 series/ G14))</t>
  </si>
  <si>
    <t>경영기획</t>
  </si>
  <si>
    <t>215/60R/16 (SERENITY PLUS)</t>
  </si>
  <si>
    <t>245/40R/18 (SERENITY PLUS)</t>
  </si>
  <si>
    <t>255/45R/19 (BENZ W223 MO)</t>
  </si>
  <si>
    <t>255/50R/20</t>
  </si>
  <si>
    <t>235/35R/19</t>
  </si>
  <si>
    <t>305/40R/20 RFT (BMW 2019 X5 and 2020 X6)</t>
  </si>
  <si>
    <t>235/50R/20 RFT (LEXUS NX)</t>
  </si>
  <si>
    <t>235/60R/18</t>
  </si>
  <si>
    <t>235/55R/20</t>
  </si>
  <si>
    <t>255/40R/21 (BMW 7 series),B-Silent</t>
  </si>
  <si>
    <t>195/70R/15</t>
  </si>
  <si>
    <t>275/30R/20 (BMW (8 series/ G14))</t>
  </si>
  <si>
    <t>275/40R/20 (BMW Ix)</t>
  </si>
  <si>
    <t>245/45R/20 (BMW Ix)</t>
  </si>
  <si>
    <t>235/55R/17 (SERENITY PLUS)</t>
  </si>
  <si>
    <t>B2C Business</t>
  </si>
  <si>
    <t>245/50R/20 (HD PALISADE)</t>
  </si>
  <si>
    <t>D400</t>
  </si>
  <si>
    <t>245/50R/19 RFT (BMW 2018 X3)</t>
  </si>
  <si>
    <t>(주)도개미쉐린타이어</t>
  </si>
  <si>
    <t>215/60R/16</t>
  </si>
  <si>
    <t>타이어드림</t>
  </si>
  <si>
    <t>225/50R/17</t>
  </si>
  <si>
    <t>245/35R/20</t>
  </si>
  <si>
    <t>155/70R/19 (BMW I3)</t>
  </si>
  <si>
    <t>175/60R/19 (BMW I3)</t>
  </si>
  <si>
    <t>235/55R/20 (Toyota Highlander)</t>
  </si>
  <si>
    <t>285/45ZR/22 (Cadillac Escalade)</t>
  </si>
  <si>
    <t>275/35R/19</t>
  </si>
  <si>
    <t>255/45R/20 (BMW 7 series),B-Silent</t>
  </si>
  <si>
    <t>225/50R/18 RFT (BMW F48/F60)</t>
  </si>
  <si>
    <t>215/50R/17</t>
  </si>
  <si>
    <t>275/30R/20</t>
  </si>
  <si>
    <t>275/40R/20 RFT (BMW 2018 X3)</t>
  </si>
  <si>
    <t>275/45R/20 RFT (BMW 2019 X5 and 2020 X6)</t>
  </si>
  <si>
    <t>225/40R/18 RFT (BMW F40 (1 Series))</t>
  </si>
  <si>
    <t>275/40R/20 RFT(BMW X5)</t>
  </si>
  <si>
    <t>225/40R/19 RFT (BMW G20)</t>
  </si>
  <si>
    <t>285/40R/20 (BMW 7 series)</t>
  </si>
  <si>
    <t>245/45R/19 (X1/X2,Countryman, E-Class MO/ENLITEN)</t>
  </si>
  <si>
    <t>235/50R/19 (Mercedes DAG BR243 MO)</t>
  </si>
  <si>
    <t>255/35R/19 (AUDI B9)</t>
  </si>
  <si>
    <t>브리지스톤타이어세일즈코리아(주)</t>
  </si>
  <si>
    <t>타이어 코스코</t>
    <phoneticPr fontId="3" type="noConversion"/>
  </si>
  <si>
    <t>(유) 세기운수</t>
    <phoneticPr fontId="3" type="noConversion"/>
  </si>
  <si>
    <t>티스테이션 운정점</t>
  </si>
  <si>
    <t>더쎈 휠 타이어</t>
  </si>
  <si>
    <t>245/45R/18 (BMW 5 series )</t>
  </si>
  <si>
    <t>주식회사타이어코스코(구 식사점)</t>
    <phoneticPr fontId="3" type="noConversion"/>
  </si>
  <si>
    <t>충북판매서비스</t>
    <phoneticPr fontId="3" type="noConversion"/>
  </si>
  <si>
    <t>NO</t>
  </si>
  <si>
    <t>거래처</t>
  </si>
  <si>
    <t>품목분류</t>
  </si>
  <si>
    <t>MTP분류</t>
  </si>
  <si>
    <t>ProdCode</t>
  </si>
  <si>
    <t>원산지</t>
  </si>
  <si>
    <t>공장도가</t>
  </si>
  <si>
    <t>QTY</t>
  </si>
  <si>
    <t>합계금액</t>
  </si>
  <si>
    <t>합계수량</t>
  </si>
  <si>
    <t>김은주</t>
  </si>
  <si>
    <t>Jan Act</t>
    <phoneticPr fontId="3" type="noConversion"/>
  </si>
  <si>
    <t>경영기획</t>
    <phoneticPr fontId="3" type="noConversion"/>
  </si>
  <si>
    <t>225/45R/18</t>
  </si>
  <si>
    <t>EL400 02</t>
  </si>
  <si>
    <t>205/70R/15</t>
  </si>
  <si>
    <t>R623</t>
  </si>
  <si>
    <t>최준호</t>
  </si>
  <si>
    <t>이학민</t>
  </si>
  <si>
    <t>225/45R/18 (Genesis G70&amp; Kia Stinger)</t>
  </si>
  <si>
    <t>RE97A</t>
  </si>
  <si>
    <t>195/65R/15 (SERENITY PLUS)</t>
  </si>
  <si>
    <t>205/60R/16 (SERENITY PLUS)</t>
  </si>
  <si>
    <t>225/45R/17 (SERENITY PLUS)</t>
  </si>
  <si>
    <t>245/45R/17</t>
  </si>
  <si>
    <t>777타이어 공단점(777 전주서브)_사용안함</t>
  </si>
  <si>
    <t>235/60R/17</t>
  </si>
  <si>
    <t>명품타이어</t>
  </si>
  <si>
    <t>케이(K)타이어</t>
  </si>
  <si>
    <t>225/65R/17 (TOYOTA RAV4)</t>
  </si>
  <si>
    <t>175/65R/15 (Toyota Prius C)</t>
  </si>
  <si>
    <t>225/55R/17 RFT</t>
  </si>
  <si>
    <t>오토오일</t>
  </si>
  <si>
    <t>제이앤씨상사 주식회사</t>
  </si>
  <si>
    <t>175/55R/20 (BMW I3S (I01))</t>
  </si>
  <si>
    <t>한강물류(구.타이어프로 가수원점)-사용안함</t>
  </si>
  <si>
    <t>타이어 대마왕</t>
  </si>
  <si>
    <t>스피드발바닥(사용안함)</t>
  </si>
  <si>
    <t>205/65R/15</t>
  </si>
  <si>
    <t>티스테이션창원도계점</t>
  </si>
  <si>
    <t>엔카스토리</t>
  </si>
  <si>
    <t>주식회사 월드타이어(대한타이어)_화명점</t>
  </si>
  <si>
    <t>더 타이어 맨(사용안함)</t>
  </si>
  <si>
    <t>한종일</t>
  </si>
  <si>
    <t>주식회사 대한오토서비스화명덕천(대한타이어)_화명점</t>
  </si>
  <si>
    <t>S005</t>
  </si>
  <si>
    <t>신현준</t>
  </si>
  <si>
    <t>원타이어(창원)</t>
  </si>
  <si>
    <t>정기현</t>
  </si>
  <si>
    <t>전기원</t>
  </si>
  <si>
    <t>정지혜</t>
  </si>
  <si>
    <t>정동방</t>
  </si>
  <si>
    <t>보쉬카서비스정관점</t>
  </si>
  <si>
    <t>랠리오토서비스(사용안함)</t>
  </si>
  <si>
    <t>정성진</t>
  </si>
  <si>
    <t>박지영</t>
  </si>
  <si>
    <t>송진호</t>
  </si>
  <si>
    <t>배홍선</t>
  </si>
  <si>
    <t>이재경</t>
  </si>
  <si>
    <t>현대자동차(주)남양연구소</t>
  </si>
  <si>
    <t>정타이어(타이어프로경산)</t>
  </si>
  <si>
    <t>이지희</t>
  </si>
  <si>
    <t>235/35R/19 (VW GOLF GTI)</t>
  </si>
  <si>
    <t>주식회사 올타</t>
  </si>
  <si>
    <t>신창타이어주식회사(신화 서브딜러)_사용안함</t>
  </si>
  <si>
    <t>에이스무역</t>
  </si>
  <si>
    <t>김주성</t>
  </si>
  <si>
    <t>타이어 코스코</t>
  </si>
  <si>
    <t>주식회사타이어코스코(구 식사점)</t>
  </si>
  <si>
    <t>충북판매서비스</t>
  </si>
  <si>
    <t>타이어체인지</t>
  </si>
  <si>
    <t>365 타이어</t>
  </si>
  <si>
    <t>타이어마트(김해)</t>
  </si>
  <si>
    <t>남광카크리닉</t>
  </si>
  <si>
    <t>1등 타이어(영천점)</t>
  </si>
  <si>
    <t>경영기획</t>
    <phoneticPr fontId="3" type="noConversion"/>
  </si>
  <si>
    <t>total 미포함</t>
    <phoneticPr fontId="3" type="noConversion"/>
  </si>
  <si>
    <t>225/55R/18 (Mercedes-benz E class, MO)</t>
  </si>
  <si>
    <t>Y23</t>
    <phoneticPr fontId="3" type="noConversion"/>
  </si>
  <si>
    <t>Y24</t>
    <phoneticPr fontId="3" type="noConversion"/>
  </si>
  <si>
    <t>Y25</t>
    <phoneticPr fontId="3" type="noConversion"/>
  </si>
  <si>
    <t>Total</t>
    <phoneticPr fontId="3" type="noConversion"/>
  </si>
  <si>
    <t>티앤에이(T&amp;A) (오토오일 서브코드)</t>
  </si>
  <si>
    <t>이정원</t>
  </si>
  <si>
    <t>우신총판(타이어프로 신평점)</t>
  </si>
  <si>
    <t>주식회사 오토패밀리(대한타이어)_장림점</t>
  </si>
  <si>
    <t>김미연</t>
  </si>
  <si>
    <t>하상준</t>
  </si>
  <si>
    <t>티스테이션 화명점</t>
  </si>
  <si>
    <t>더본타이어 주식회사</t>
  </si>
  <si>
    <t>타이어베스트샵</t>
  </si>
  <si>
    <t>한국타이어티스테이션연수점</t>
  </si>
  <si>
    <t>주식회사 타이어지존</t>
  </si>
  <si>
    <t>타이어천국</t>
  </si>
  <si>
    <t>루틴상사 주식회사</t>
  </si>
  <si>
    <t>경인타이어(충주)-폐업</t>
  </si>
  <si>
    <t>마마택시 주식회사</t>
  </si>
  <si>
    <t>이제너두(주)</t>
  </si>
  <si>
    <t>티스테이션부곡점</t>
  </si>
  <si>
    <t>명일타이어(폐업)</t>
  </si>
  <si>
    <t>티스테이션 오창과학점</t>
  </si>
  <si>
    <t>타이어테크밀양점</t>
  </si>
  <si>
    <t>주식회사 타이어프로서면(대한타이어)_서면점</t>
  </si>
  <si>
    <t>에스티에스월드 주식회사</t>
  </si>
  <si>
    <t>원타이어(청주)</t>
  </si>
  <si>
    <t>명문타이어 대로점(명문 서브딜러)</t>
  </si>
  <si>
    <t>한국타이어 함안점</t>
  </si>
  <si>
    <t>남문오일</t>
  </si>
  <si>
    <t>진석모터스</t>
  </si>
  <si>
    <t>영진타이어(김해)</t>
  </si>
  <si>
    <t>에이제이(AJ)타이어(구_365타이어씨티)</t>
  </si>
  <si>
    <t>911타이어태평점(911타이어)</t>
  </si>
  <si>
    <t>타이어프로밀양가곡점(사용안함)</t>
  </si>
  <si>
    <t>제천타이어</t>
  </si>
  <si>
    <t>오케이(OK)모터스</t>
  </si>
  <si>
    <t>천우타이어신항점</t>
  </si>
  <si>
    <t>타이어프로 청라점</t>
  </si>
  <si>
    <t>태광카클리닉</t>
  </si>
  <si>
    <t>한국타이어증평대리점(사용안함)</t>
  </si>
  <si>
    <t>다가스모터스</t>
  </si>
  <si>
    <t>타이어프로식사점(폐업)</t>
  </si>
  <si>
    <t>기흥인터내셔널 유한회사</t>
  </si>
  <si>
    <t>장항타이어(사용중지)</t>
  </si>
  <si>
    <t>세종윤활유-사용안함</t>
  </si>
  <si>
    <t>007타이어</t>
  </si>
  <si>
    <t>보령종합타이어</t>
  </si>
  <si>
    <t>타이어테크 영천점</t>
  </si>
  <si>
    <t>주식회사에스에스지닷컴(사용불가)</t>
  </si>
  <si>
    <t>타이어테크 경주점</t>
  </si>
  <si>
    <t>타이어프로음성점</t>
  </si>
  <si>
    <t>타이어프레지던트</t>
  </si>
  <si>
    <t>대형중장비 토르모터스</t>
  </si>
  <si>
    <t>타이어테크고성점</t>
  </si>
  <si>
    <t>경동자동밋션</t>
  </si>
  <si>
    <t>바른청년</t>
  </si>
  <si>
    <t>타이어강호 주식회사(Tire-Kang Ho. Co.. Ltd.)</t>
  </si>
  <si>
    <t>티스테이션 중앙점(구 타이어팩토리)</t>
  </si>
  <si>
    <t>대영산업(BDG)</t>
  </si>
  <si>
    <t>은성타이어(파주)</t>
  </si>
  <si>
    <t>금호타이어삼문점</t>
  </si>
  <si>
    <t>은성타이어(사용안함)</t>
  </si>
  <si>
    <t>(주)디에스오토(DS AUTO CO.,Ltd)</t>
  </si>
  <si>
    <t>타이어K 전주총판</t>
  </si>
  <si>
    <t>티스테이션아산배방역점</t>
  </si>
  <si>
    <t>카클럽</t>
    <phoneticPr fontId="3" type="noConversion"/>
  </si>
  <si>
    <t>최근 5년 DATA</t>
    <phoneticPr fontId="3" type="noConversion"/>
  </si>
  <si>
    <t>Y22</t>
    <phoneticPr fontId="3" type="noConversion"/>
  </si>
  <si>
    <t>Y21</t>
    <phoneticPr fontId="3" type="noConversion"/>
  </si>
  <si>
    <t>% (Y25기준)</t>
    <phoneticPr fontId="3" type="noConversion"/>
  </si>
  <si>
    <t>타이어프로 안동터미널점</t>
  </si>
  <si>
    <t>(주)케이엠타이어 동김해지점(대한타이어)_동김해점</t>
  </si>
  <si>
    <t>타이어프로 안동터미널점</t>
    <phoneticPr fontId="3" type="noConversion"/>
  </si>
  <si>
    <t>(주)케이엠타이어 동김해지점(대한타이어)_동김해점</t>
    <phoneticPr fontId="3" type="noConversion"/>
  </si>
  <si>
    <r>
      <t xml:space="preserve">PCR Total(PIC + B2C) </t>
    </r>
    <r>
      <rPr>
        <b/>
        <sz val="9"/>
        <color theme="0"/>
        <rFont val="맑은 고딕"/>
        <family val="3"/>
        <charset val="129"/>
        <scheme val="minor"/>
      </rPr>
      <t xml:space="preserve"> </t>
    </r>
    <r>
      <rPr>
        <b/>
        <sz val="10"/>
        <color rgb="FFFF0000"/>
        <rFont val="맑은 고딕"/>
        <family val="3"/>
        <charset val="129"/>
        <scheme val="minor"/>
      </rPr>
      <t>경영기획 제외</t>
    </r>
    <phoneticPr fontId="3" type="noConversion"/>
  </si>
  <si>
    <t>타이어아울렛 (마석 본점)</t>
  </si>
  <si>
    <t>타이어테크순천점(동화카)</t>
  </si>
  <si>
    <t>119타이어노형점(삼화점 서브코드)</t>
  </si>
  <si>
    <t>주식회사타이어에미치다</t>
  </si>
  <si>
    <t>트루맨컴퍼니</t>
    <phoneticPr fontId="3" type="noConversion"/>
  </si>
  <si>
    <t>더쎈휠타이어</t>
    <phoneticPr fontId="3" type="noConversion"/>
  </si>
  <si>
    <t>타이어스토어식사점</t>
    <phoneticPr fontId="3" type="noConversion"/>
  </si>
  <si>
    <t>주식회사타이어에미치다</t>
    <phoneticPr fontId="3" type="noConversion"/>
  </si>
  <si>
    <t>New PIC</t>
  </si>
  <si>
    <t>합계 : 합계 : 합계수량2</t>
  </si>
  <si>
    <t>합계 : 합계 : 합계수량</t>
  </si>
  <si>
    <t>합계 : 합계 : 합계금액</t>
  </si>
  <si>
    <t>주식회사 타이어에미치다</t>
  </si>
  <si>
    <t>강원필 요약</t>
  </si>
  <si>
    <t>김주성 요약</t>
  </si>
  <si>
    <t>가락타이어</t>
  </si>
  <si>
    <t>착한타이어</t>
  </si>
  <si>
    <t>이대운 요약</t>
  </si>
  <si>
    <t>타이어프로 삼덕</t>
  </si>
  <si>
    <t>타이어프로경산점(정타이어)</t>
  </si>
  <si>
    <t>이상호 요약</t>
  </si>
  <si>
    <t>준타이어</t>
  </si>
  <si>
    <t>타이어프로 신천IC점</t>
  </si>
  <si>
    <t>타이어프로당하점</t>
  </si>
  <si>
    <t>이승희 요약</t>
  </si>
  <si>
    <t>(유) 세기운수</t>
  </si>
  <si>
    <t>곰도리타이어</t>
  </si>
  <si>
    <t>타이어프로순천동화점</t>
  </si>
  <si>
    <t>이양희 요약</t>
  </si>
  <si>
    <t>드래곤타이어 청주본점</t>
  </si>
  <si>
    <t>브라보상사</t>
  </si>
  <si>
    <t>서남원타이어</t>
  </si>
  <si>
    <t>정원영 요약</t>
  </si>
  <si>
    <t>지정현 요약</t>
  </si>
  <si>
    <t>한종일 요약</t>
  </si>
  <si>
    <t>월드타이어</t>
  </si>
  <si>
    <t>홍종인 요약</t>
  </si>
  <si>
    <t>(비어 있음)</t>
  </si>
  <si>
    <t>(비어 있음) 요약</t>
  </si>
  <si>
    <t>경동타이어</t>
  </si>
  <si>
    <t>장항타이어</t>
  </si>
  <si>
    <t>타이어 스토어 식사점</t>
  </si>
  <si>
    <t>타이어테크교하점</t>
  </si>
  <si>
    <t>임봉빈 요약</t>
  </si>
  <si>
    <t>거래처명</t>
  </si>
  <si>
    <t>PCR이익부서</t>
  </si>
  <si>
    <t>변경 이익부서</t>
    <phoneticPr fontId="449" type="noConversion"/>
  </si>
  <si>
    <t>무림오피스웨이(주)</t>
  </si>
  <si>
    <t>MTB상사</t>
  </si>
  <si>
    <t>서해판매(평택)</t>
  </si>
  <si>
    <t>(주)코리어인터내쇼날</t>
  </si>
  <si>
    <t>금호타이어금오대리점(구미)</t>
  </si>
  <si>
    <t>타이어프라자(대구)-사용안함</t>
  </si>
  <si>
    <t>두꺼비타이어</t>
  </si>
  <si>
    <t>금강상사</t>
  </si>
  <si>
    <t>트로피아의왕점</t>
  </si>
  <si>
    <t>다이나믹 레이싱</t>
  </si>
  <si>
    <t>동구타이어유류(주)강릉지점</t>
  </si>
  <si>
    <t>주식회사 대전트럭서비스(구 금호트럭서비스)</t>
  </si>
  <si>
    <t>명주(강릉포남)</t>
  </si>
  <si>
    <t>한국타이어터미널센타</t>
  </si>
  <si>
    <t>김해 고속타이어</t>
  </si>
  <si>
    <t>한국TBX북천안IC점(구_새천안영업소)</t>
  </si>
  <si>
    <t>한국타이어부안대리점</t>
  </si>
  <si>
    <t>금호타이어동명대리점-오더불가</t>
  </si>
  <si>
    <t>타이어프로(기성점)</t>
  </si>
  <si>
    <t>유창공업사</t>
  </si>
  <si>
    <t>한국타이어신동대리점(제천)-사용안함</t>
  </si>
  <si>
    <t>(주)탑렌트카</t>
  </si>
  <si>
    <t>(주)한국공업사</t>
  </si>
  <si>
    <t>삼천리세차장</t>
  </si>
  <si>
    <t>영진타이어상사(칠곡)-사용안함</t>
  </si>
  <si>
    <t>의성타이어</t>
  </si>
  <si>
    <t>타이어천국(구_타이어테크하단점)_사용안함</t>
  </si>
  <si>
    <t>그린타이어(2010그린카마스타)</t>
  </si>
  <si>
    <t>금호타이어 전일대리점</t>
  </si>
  <si>
    <t>제일타이어 자동차부품</t>
  </si>
  <si>
    <t>피앤와이인터내셔널(청라)</t>
  </si>
  <si>
    <t>브리지스톤타이어강릉총판</t>
  </si>
  <si>
    <t>청주동화사주식회사</t>
  </si>
  <si>
    <t>금호동해대리점(포항)</t>
  </si>
  <si>
    <t>(주)호성자동차타운</t>
  </si>
  <si>
    <t>K.T.AN(구_옥산KTS)사용안함</t>
  </si>
  <si>
    <t>(주)청라상사(2009청라타이어)</t>
  </si>
  <si>
    <t>(주)경원씨앤엠(2010타이어피아)</t>
  </si>
  <si>
    <t>KTS동아타이어</t>
  </si>
  <si>
    <t>브리지스톤 수원총판(구 림지)</t>
  </si>
  <si>
    <t>(주)타이어마스타(오토마스타남구)</t>
  </si>
  <si>
    <t>(주)코스트코 코리아</t>
  </si>
  <si>
    <t>한국타이어전주총판</t>
  </si>
  <si>
    <t>타이어킹주식회사-신림-사용안함</t>
  </si>
  <si>
    <t>(주)금호타이어충청대리점</t>
  </si>
  <si>
    <t>통진타이어</t>
  </si>
  <si>
    <t>주식회사스마일타이어</t>
  </si>
  <si>
    <t>김주성</t>
    <phoneticPr fontId="3" type="noConversion"/>
  </si>
  <si>
    <t>김주성</t>
    <phoneticPr fontId="449" type="noConversion"/>
  </si>
  <si>
    <t>초남타이어</t>
  </si>
  <si>
    <t>타이어마을(대구)</t>
  </si>
  <si>
    <t>왕성자동차정비공업사(구_세종미쉐린)</t>
  </si>
  <si>
    <t>금호타이어 일등 대리점</t>
  </si>
  <si>
    <t>타이어테크 양평점</t>
  </si>
  <si>
    <t>스마트타이어</t>
  </si>
  <si>
    <t>은파카 타이어</t>
  </si>
  <si>
    <t>칠서IC타이어</t>
  </si>
  <si>
    <t>(주) 태지</t>
  </si>
  <si>
    <t>천안타이어</t>
  </si>
  <si>
    <t>이레FRP산업</t>
  </si>
  <si>
    <t>금호타이어(한진대리점)</t>
  </si>
  <si>
    <t>솔향물류(일양운수_강릉츄레라)</t>
  </si>
  <si>
    <t>일양운수(강릉츄레라)</t>
  </si>
  <si>
    <t>타이어플러스_거제</t>
  </si>
  <si>
    <t>대현타이어상사((주)대현타이어상사)</t>
  </si>
  <si>
    <t>개미카서비스</t>
  </si>
  <si>
    <t>주식회사국제상사(국제상사서브딜러)</t>
  </si>
  <si>
    <t>톨게이트카</t>
  </si>
  <si>
    <t>재생타이어(구_대형빵구)</t>
  </si>
  <si>
    <t>경상타이어상사</t>
  </si>
  <si>
    <t>티스테이션탑동점</t>
  </si>
  <si>
    <t>T스테이션 죽림점</t>
  </si>
  <si>
    <t>주식회사 진관상사</t>
  </si>
  <si>
    <t>타이어프로(송도점)_기성</t>
  </si>
  <si>
    <t>미쉐린타이어태성총판</t>
  </si>
  <si>
    <t>대형자동차공업사(사용안함)</t>
  </si>
  <si>
    <t>한국타이어종합대리점</t>
  </si>
  <si>
    <t>유한회사 타이어랜드</t>
  </si>
  <si>
    <t>성진타이어</t>
  </si>
  <si>
    <t>에스원아텍 주식회사</t>
  </si>
  <si>
    <t>신성기업공사-사용안함</t>
  </si>
  <si>
    <t>오토탑타이어(TP활천점)</t>
  </si>
  <si>
    <t>타타대우모빌리티 주식회사</t>
  </si>
  <si>
    <t>현대부품</t>
  </si>
  <si>
    <t>일신타이어</t>
  </si>
  <si>
    <t>케이티글로벌 주식회사</t>
  </si>
  <si>
    <t>타이어프로 황지점,브리지스톤 강원총판(커넥션TBR)</t>
  </si>
  <si>
    <t>대형타이어(구대명상사)</t>
  </si>
  <si>
    <t>한국타이어금곡점</t>
  </si>
  <si>
    <t>(주)구미화물터미널-사용안함</t>
  </si>
  <si>
    <t>서남원IC셀프주유소(폐업_사용안함)</t>
  </si>
  <si>
    <t>오디킹코리아전남총판</t>
  </si>
  <si>
    <t>티에스(TS)</t>
  </si>
  <si>
    <t>경남대리점(김해)</t>
  </si>
  <si>
    <t>무촌자동차공업사-사용안함</t>
  </si>
  <si>
    <t>주원통상(사용안함)</t>
  </si>
  <si>
    <t>타이어365장성점(구_타이어프로기성)</t>
  </si>
  <si>
    <t>신천카센타</t>
  </si>
  <si>
    <t>트럭카(구_트럭커)</t>
  </si>
  <si>
    <t>한국타이어 123</t>
  </si>
  <si>
    <t>청라타이어</t>
  </si>
  <si>
    <t>광명타이어</t>
  </si>
  <si>
    <t>오디킹코리아 남부지사</t>
  </si>
  <si>
    <t>공단자동차공업사</t>
  </si>
  <si>
    <t>태양상사(신화상사)_사용안함</t>
  </si>
  <si>
    <t>타이어직매장(안동)</t>
  </si>
  <si>
    <t>공단타이어(TBX공단점)</t>
  </si>
  <si>
    <t>금호타이어 마산대리점-사용안함</t>
  </si>
  <si>
    <t>T/M서부센터 (통통유통-사용안함)</t>
  </si>
  <si>
    <t>주식회사 기성티앤비</t>
  </si>
  <si>
    <t>우리타이어(구.여수우리종합타이어)</t>
  </si>
  <si>
    <t>한국타이어T스테이션 도기점</t>
  </si>
  <si>
    <t>365타이어아울렛(구_타이어씨티)</t>
  </si>
  <si>
    <t>금호카서비스</t>
  </si>
  <si>
    <t>타이어웨이</t>
  </si>
  <si>
    <t>티스테이션 예천점</t>
  </si>
  <si>
    <t>개천사</t>
  </si>
  <si>
    <t>(주)에이티상사(전 오토패밀리)_폐업</t>
  </si>
  <si>
    <t>WON타이어(기성)</t>
  </si>
  <si>
    <t>BJ 오토파츠</t>
  </si>
  <si>
    <t>타이어백화점(구_차차차)</t>
  </si>
  <si>
    <t>임수진</t>
  </si>
  <si>
    <t>타이어프로 엄궁점(구_자동차타운엄궁점)</t>
  </si>
  <si>
    <t>신성기업공사 부산경남지점</t>
  </si>
  <si>
    <t>주식회사 가정오토클럽 익산지점</t>
  </si>
  <si>
    <t>광장타이어</t>
  </si>
  <si>
    <t>타이어프로(연일점)_기성</t>
  </si>
  <si>
    <t>주식회사 에스케이유코리아</t>
  </si>
  <si>
    <t>한국도심공항(주)</t>
  </si>
  <si>
    <t>현대타이어(신화상사)</t>
  </si>
  <si>
    <t>일산카서비스</t>
  </si>
  <si>
    <t>영운티엔에스 주식회사</t>
  </si>
  <si>
    <t>칼트로지스앤에스케이유주식회사</t>
  </si>
  <si>
    <t>윤제정</t>
  </si>
  <si>
    <t>홍길동타이어</t>
  </si>
  <si>
    <t>미쉐린타이어대전 (주)</t>
  </si>
  <si>
    <t>T.B.X서안동점</t>
  </si>
  <si>
    <t>빛가람타이어</t>
  </si>
  <si>
    <t>수영모터스</t>
  </si>
  <si>
    <t>YJ타이어팩토리</t>
  </si>
  <si>
    <t>금호타이어대정점(사용안함)</t>
  </si>
  <si>
    <t>신성타이어 부산신항점</t>
  </si>
  <si>
    <t>주식회사 그린타이어</t>
  </si>
  <si>
    <t>성일타이어</t>
  </si>
  <si>
    <t>미쉐린타이어 안동대리점</t>
  </si>
  <si>
    <t>KTS아산선장(금호타이어트럭버스서비스)</t>
  </si>
  <si>
    <t>제우스타이어(ZEUS TIRE)</t>
  </si>
  <si>
    <t>(주) 일산타이어</t>
  </si>
  <si>
    <t>칠서공단타이어</t>
  </si>
  <si>
    <t>아주상사(사용중지)</t>
  </si>
  <si>
    <t>거풍타이어북항점(거풍)-사용안함</t>
  </si>
  <si>
    <t>(주)디케이종합상사</t>
  </si>
  <si>
    <t>일양운수</t>
  </si>
  <si>
    <t>한국타이어나주대리점(빛가람)</t>
  </si>
  <si>
    <t>오류공단판매(청라)</t>
  </si>
  <si>
    <t>브랜드타이어(원타이어-창원)</t>
  </si>
  <si>
    <t>주식회사 타라코리아(TARA KOREA)</t>
  </si>
  <si>
    <t>주식회사 카라트</t>
  </si>
  <si>
    <t>금호타이어 이천대리점(구) 아주상사)</t>
  </si>
  <si>
    <t>주식회사 진</t>
  </si>
  <si>
    <t>한국타이어신동대리점</t>
  </si>
  <si>
    <t>주식회사 성진자동차공업사</t>
  </si>
  <si>
    <t>충북 타이어상사(대구)</t>
  </si>
  <si>
    <t>흥진운수</t>
  </si>
  <si>
    <t>진주세차장(고양)</t>
  </si>
  <si>
    <t>한국타이어 천안판매(구_아산배방)_사용안함</t>
  </si>
  <si>
    <t>경산타이어(브리지스톤영천IC대리점)</t>
  </si>
  <si>
    <t>타이어파크</t>
  </si>
  <si>
    <t>고고타이어(타이어프로 동화)_사용중지</t>
  </si>
  <si>
    <t>아주좋은타이어</t>
  </si>
  <si>
    <t>글로벌무역</t>
  </si>
  <si>
    <t>타이어프로 삼례점(타이어365 샘골터널점)</t>
  </si>
  <si>
    <t>주식회사 비엠아이</t>
  </si>
  <si>
    <t>경동상사</t>
  </si>
  <si>
    <t>(주)금형</t>
  </si>
  <si>
    <t>주식회사 에스앤제이(동구텍)</t>
  </si>
  <si>
    <t>타이어119(청주열린타이어)</t>
  </si>
  <si>
    <t>한국타이어 동창대리점</t>
  </si>
  <si>
    <t>타이어필드</t>
  </si>
  <si>
    <t>금호타이어 백현(옥산대리점)</t>
  </si>
  <si>
    <t>주식회사 중부종합상사</t>
  </si>
  <si>
    <t>태장봉열린카</t>
  </si>
  <si>
    <t>주식회사 고속정비</t>
  </si>
  <si>
    <t>태영한국타이어대리점</t>
  </si>
  <si>
    <t>영일카서비스</t>
  </si>
  <si>
    <t>한국타이어중부대리점</t>
  </si>
  <si>
    <t>한국타이어 옥산대리점(사용안함)</t>
  </si>
  <si>
    <t>베스트 타이어</t>
  </si>
  <si>
    <t>그랜드 주유소/씨유현대오일뱅크그랜드점(KTS 오창점)</t>
  </si>
  <si>
    <t>목포전남미쉐린타이어하남상사</t>
  </si>
  <si>
    <t>해태타이어</t>
  </si>
  <si>
    <t>주식회사 만재</t>
  </si>
  <si>
    <t>휴게소카부분정비</t>
  </si>
  <si>
    <t>신흥카부분정비공업사</t>
  </si>
  <si>
    <t>삼정타이어</t>
  </si>
  <si>
    <t>카클럽</t>
  </si>
  <si>
    <t>한국타이어 죽암휴게소 정비소</t>
  </si>
  <si>
    <t>태영타이어(사용안함_사용중지)</t>
  </si>
  <si>
    <t>화진코리아 주식회사(현풍점)</t>
  </si>
  <si>
    <t>한일전문정비공업사</t>
  </si>
  <si>
    <t>터미널타이어(구.구미화물터미널)</t>
  </si>
  <si>
    <t>네바퀴무역</t>
  </si>
  <si>
    <t>타이어-이너프(라인업)</t>
  </si>
  <si>
    <t>삼호대불타이어</t>
  </si>
  <si>
    <t>쌍용타이어</t>
  </si>
  <si>
    <t>대구타이어</t>
  </si>
  <si>
    <t>대소타이어정비</t>
  </si>
  <si>
    <t>성민타이어</t>
  </si>
  <si>
    <t>동우타이어</t>
  </si>
  <si>
    <t>고속타이어(거창)</t>
  </si>
  <si>
    <t>명성카서비스</t>
  </si>
  <si>
    <t>한국타이어옥산대리점</t>
  </si>
  <si>
    <t>제일종합정비 공업사</t>
  </si>
  <si>
    <t>주식회사 서광산업아산</t>
  </si>
  <si>
    <t>그린자동차정비공업사-사용안함</t>
  </si>
  <si>
    <t>경호타이어</t>
  </si>
  <si>
    <t>티스테이션석남점</t>
  </si>
  <si>
    <t>금호타이어 광양점(대영산업)</t>
  </si>
  <si>
    <t>선진타이어</t>
  </si>
  <si>
    <t>현대카클리닉청도점</t>
  </si>
  <si>
    <t>금광상사</t>
  </si>
  <si>
    <t>태성타이어</t>
  </si>
  <si>
    <t>무등상사(사용안함)</t>
  </si>
  <si>
    <t>지인모터스</t>
  </si>
  <si>
    <t>필승공업사</t>
  </si>
  <si>
    <t>금호타이어북여주대리점(진영카)</t>
  </si>
  <si>
    <t>한국타이어팔용점파워주유소</t>
  </si>
  <si>
    <t>타이어마트(전주)</t>
  </si>
  <si>
    <t>반도타이어</t>
  </si>
  <si>
    <t>공열종합카센타</t>
  </si>
  <si>
    <t>출장빵구</t>
  </si>
  <si>
    <t>더로드 타이어</t>
  </si>
  <si>
    <t>주식회사 전북현대서비스</t>
  </si>
  <si>
    <t>순풍타이어(사용안함)</t>
  </si>
  <si>
    <t>부영공업사</t>
  </si>
  <si>
    <t>대흥상사</t>
  </si>
  <si>
    <t>한국타이어서안성IC점(구.그린정비)</t>
  </si>
  <si>
    <t>고룡셀프주유소</t>
  </si>
  <si>
    <t>성원타이어</t>
  </si>
  <si>
    <t>주식회사 우진타이어(광일타이어)</t>
  </si>
  <si>
    <t>주식회사 그린타이어(타이어프로 계산점)</t>
  </si>
  <si>
    <t>고속타이어(건천)</t>
  </si>
  <si>
    <t>대지타이어상사 (주)</t>
  </si>
  <si>
    <t>금천공업사</t>
  </si>
  <si>
    <t>이천공업사</t>
  </si>
  <si>
    <t>순풍타이어(구_금호타이어 순풍타이어)</t>
  </si>
  <si>
    <t>한국타이어익산총판</t>
  </si>
  <si>
    <t>그린타이어(여수)</t>
  </si>
  <si>
    <t>KTS안전타이어</t>
  </si>
  <si>
    <t>무등타이어</t>
  </si>
  <si>
    <t>브리지스톤포항대송점(포항현대 서브딜러)</t>
  </si>
  <si>
    <t>주원통상 주식회사</t>
  </si>
  <si>
    <t>한국타이어다진테크(주)파주지점)</t>
  </si>
  <si>
    <t>주식회사 금강무역(구.금강상사)</t>
  </si>
  <si>
    <t>케이티안(K.T.AN)</t>
  </si>
  <si>
    <t>여수우리타이어(광양점)</t>
  </si>
  <si>
    <t>가나타이어</t>
  </si>
  <si>
    <t>현우타이어</t>
  </si>
  <si>
    <t>주식회사 새천년고속관광</t>
  </si>
  <si>
    <t>산남건설기계</t>
  </si>
  <si>
    <t>디에이치제이 타이어(DHJ)</t>
  </si>
  <si>
    <t>신영카센타</t>
  </si>
  <si>
    <t>타이어K 전북총판(사용안함)</t>
  </si>
  <si>
    <t>(주)태성운송종합상사</t>
  </si>
  <si>
    <t>신양산타이어</t>
  </si>
  <si>
    <t>금성타이어</t>
  </si>
  <si>
    <t>인 곰내(in GOM NAE)</t>
  </si>
  <si>
    <t>주식회사 쌍성트레이딩(일풍)</t>
  </si>
  <si>
    <t>주식회사 서광인터</t>
  </si>
  <si>
    <t>타이어K 전북총판</t>
  </si>
  <si>
    <t>한국타이어 홍천점</t>
  </si>
  <si>
    <t>(주) 놀뫼미쉐린</t>
  </si>
  <si>
    <t>타이어프로 대야점</t>
  </si>
  <si>
    <t>타이어프로 월곶점</t>
  </si>
  <si>
    <t>타이어플러스(시흥)</t>
  </si>
  <si>
    <t>가남대형차중기공업사</t>
  </si>
  <si>
    <t>동평타이어</t>
  </si>
  <si>
    <t>금호타이어 후포대리점</t>
  </si>
  <si>
    <t>타이어팩토리 호계점</t>
  </si>
  <si>
    <t>전국출장빵구,정비</t>
  </si>
  <si>
    <t>태경타이어 주식회사(창평)</t>
  </si>
  <si>
    <t>대형카 타이어</t>
  </si>
  <si>
    <t>한국오토렉스</t>
  </si>
  <si>
    <t>금호타이어공단대리점</t>
  </si>
  <si>
    <t>타이어프로 하양점</t>
  </si>
  <si>
    <t>타이어짱</t>
  </si>
  <si>
    <t>주식회사 경인모터스</t>
  </si>
  <si>
    <t>성실타이어(대형) 칠서공단점</t>
  </si>
  <si>
    <t>케이지모빌리티커머셜 주식회사</t>
  </si>
  <si>
    <t>SK네트웍스 (주)</t>
  </si>
  <si>
    <t>타이어가이드</t>
  </si>
  <si>
    <t>지크스테이션옥천 주식회사 (구 (주)뉴트럭오일교환)</t>
  </si>
  <si>
    <t>용두타이어대리점</t>
  </si>
  <si>
    <t>출장빵구타이어빵꾸펑크대형화물차타이어정비자동차출장수리견인</t>
  </si>
  <si>
    <t>동해종합타이어</t>
  </si>
  <si>
    <t>상암타이어</t>
  </si>
  <si>
    <t>한국타이어티비엑스(TBX)문막점</t>
  </si>
  <si>
    <t>동양타이어</t>
  </si>
  <si>
    <t>미르타이어</t>
  </si>
  <si>
    <t>대하미쉐린대구총판</t>
  </si>
  <si>
    <t>옥산 중기공업사</t>
  </si>
  <si>
    <t>미성타이어</t>
  </si>
  <si>
    <t>신성타이어</t>
  </si>
  <si>
    <t>금호강릉대리점 (금호공업사)</t>
  </si>
  <si>
    <t>강원윤활유타이어</t>
  </si>
  <si>
    <t>케이지모빌리티커머셜 주식회사 군산제2공장</t>
  </si>
  <si>
    <t>화성타이어</t>
  </si>
  <si>
    <t>공단카</t>
  </si>
  <si>
    <t>사용안함)주식회사 엔씨인베스트</t>
  </si>
  <si>
    <t>명일타이어</t>
  </si>
  <si>
    <t>주식회사 해오름</t>
  </si>
  <si>
    <t>새성환타이어</t>
  </si>
  <si>
    <t>무한질주타이어</t>
  </si>
  <si>
    <t>아마존 타이어</t>
  </si>
  <si>
    <t>홍이타이어</t>
  </si>
  <si>
    <t>신창타이어</t>
  </si>
  <si>
    <t>해피디</t>
  </si>
  <si>
    <t>(주)대현타이어상사</t>
  </si>
  <si>
    <t>서논산타이어</t>
  </si>
  <si>
    <t>(주) 대한타이어</t>
  </si>
  <si>
    <t>진성부분정비</t>
  </si>
  <si>
    <t>대한타이어</t>
  </si>
  <si>
    <t>주식회사 청함</t>
  </si>
  <si>
    <t>주식회사 새길타이어</t>
  </si>
  <si>
    <t>타이어프로 하이닉스점</t>
  </si>
  <si>
    <t>한국타이어조치원판매(주)</t>
  </si>
  <si>
    <t>삼원운수 유한회사</t>
  </si>
  <si>
    <t>삼성화재애니카손해사정 (주)</t>
  </si>
  <si>
    <t>회성산업(주)</t>
  </si>
  <si>
    <t>광동타이어공업사</t>
  </si>
  <si>
    <t>브리지스톤 천안대리점</t>
  </si>
  <si>
    <t>최종</t>
    <phoneticPr fontId="449" type="noConversion"/>
  </si>
  <si>
    <t>한종일</t>
    <phoneticPr fontId="3" type="noConversion"/>
  </si>
  <si>
    <t>한종일 Total</t>
    <phoneticPr fontId="3" type="noConversion"/>
  </si>
  <si>
    <t>김주성 Total</t>
    <phoneticPr fontId="3" type="noConversion"/>
  </si>
  <si>
    <t>이승희</t>
    <phoneticPr fontId="3" type="noConversion"/>
  </si>
  <si>
    <t>임봉빈</t>
    <phoneticPr fontId="3" type="noConversion"/>
  </si>
  <si>
    <t>Y23 DOT</t>
  </si>
  <si>
    <t>PTTN</t>
    <phoneticPr fontId="3" type="noConversion"/>
  </si>
  <si>
    <t>계 획(DC)</t>
    <phoneticPr fontId="3" type="noConversion"/>
  </si>
  <si>
    <t>피트인, 연합회, 남서울, 119</t>
    <phoneticPr fontId="3" type="noConversion"/>
  </si>
  <si>
    <t>RE004</t>
    <phoneticPr fontId="3" type="noConversion"/>
  </si>
  <si>
    <t>~2/10일까지 협의, 아도 기준</t>
    <phoneticPr fontId="3" type="noConversion"/>
  </si>
  <si>
    <t xml:space="preserve">남서울, 온누리 , 한울, </t>
    <phoneticPr fontId="3" type="noConversion"/>
  </si>
  <si>
    <t>이상호</t>
    <phoneticPr fontId="3" type="noConversion"/>
  </si>
  <si>
    <t>215/70R/16</t>
  </si>
  <si>
    <t>235/55R/18 (Mercedes DAG BR243 MO)</t>
  </si>
  <si>
    <t>245/45R/18 RFT</t>
  </si>
  <si>
    <t>255/45/20</t>
    <phoneticPr fontId="3" type="noConversion"/>
  </si>
  <si>
    <t>235/55/19</t>
    <phoneticPr fontId="3" type="noConversion"/>
  </si>
  <si>
    <t>H/L 422</t>
    <phoneticPr fontId="3" type="noConversion"/>
  </si>
  <si>
    <t>DHPS - AS</t>
    <phoneticPr fontId="3" type="noConversion"/>
  </si>
  <si>
    <t>MAX 24%</t>
    <phoneticPr fontId="3" type="noConversion"/>
  </si>
  <si>
    <t>D400</t>
    <phoneticPr fontId="3" type="noConversion"/>
  </si>
  <si>
    <t>MAX 20%, 24%</t>
    <phoneticPr fontId="3" type="noConversion"/>
  </si>
  <si>
    <t>볼륨시 24%</t>
    <phoneticPr fontId="3" type="noConversion"/>
  </si>
  <si>
    <t>MAX 15%</t>
    <phoneticPr fontId="3" type="noConversion"/>
  </si>
  <si>
    <t>팀장님 보고후 20%</t>
    <phoneticPr fontId="3" type="noConversion"/>
  </si>
  <si>
    <t>255/50/20</t>
    <phoneticPr fontId="3" type="noConversion"/>
  </si>
  <si>
    <t>비 고 2</t>
    <phoneticPr fontId="3" type="noConversion"/>
  </si>
  <si>
    <t>비 고 1</t>
    <phoneticPr fontId="3" type="noConversion"/>
  </si>
  <si>
    <t>2월달만 재고없으니 24% 활용</t>
    <phoneticPr fontId="3" type="noConversion"/>
  </si>
  <si>
    <t>245/60R/18 (HD PALISADE)</t>
  </si>
  <si>
    <t>225/50R/18 (BMW X1)</t>
  </si>
  <si>
    <t>235/45R/18 (TOYOTA CAMRY &amp; ES)</t>
  </si>
  <si>
    <t>EL440</t>
  </si>
  <si>
    <t>255/50R/21 (BMW iX(i20), B-Silent)</t>
  </si>
  <si>
    <t>245/40R/20(BMWX1/X2,COUNTRYMAN/5-series,MO/ENLITEN</t>
  </si>
  <si>
    <t>245/40R/20 (BMW 5, STAR MARK+MO)</t>
  </si>
  <si>
    <t>275/35R/20 (BMW 7 series and S-class MO)</t>
  </si>
  <si>
    <t>285/35R/20 (Mercedes EQE/S-class), B-Silent</t>
  </si>
  <si>
    <t>225/65R/17</t>
  </si>
  <si>
    <t>타이어타이머</t>
  </si>
  <si>
    <t>245/45R/18 (SERENITY PLUS)</t>
  </si>
  <si>
    <t>235/45R/18 (SERENITY PLUS)</t>
  </si>
  <si>
    <t>215/55R/17 (ES300H/Toyota Camry)</t>
  </si>
  <si>
    <t>EL400</t>
  </si>
  <si>
    <t>195/65R/15 (Toyota Prius)</t>
  </si>
  <si>
    <t>245/45R/20</t>
  </si>
  <si>
    <t>275/40R/20</t>
  </si>
  <si>
    <t>235/60R/18 (GV70)</t>
  </si>
  <si>
    <t>225/45R/21 (TOYOTA Crown)</t>
  </si>
  <si>
    <t>195R/15</t>
  </si>
  <si>
    <t>255/40R/20 (BENZ W223 MOE),B-Silent</t>
  </si>
  <si>
    <t>275/35R/20 RFT (BMW 7 SERIES [G11, G12 ))</t>
  </si>
  <si>
    <t>245/40R/20</t>
  </si>
  <si>
    <t>215/75R/16 (ISUZU ELF)</t>
  </si>
  <si>
    <t>R294</t>
  </si>
  <si>
    <t>T001</t>
  </si>
  <si>
    <t>225/45R/17 RFT (BMW F40 (1 Series))</t>
  </si>
  <si>
    <t>235/35R/19 (BMW  1 series / 2 series)</t>
  </si>
  <si>
    <t>245/45R/20 RFT (BMW 2018 X3)</t>
  </si>
  <si>
    <t>245/50R/19 (BMW Ix)</t>
  </si>
  <si>
    <t>T005A</t>
  </si>
  <si>
    <t>한종일</t>
    <phoneticPr fontId="3" type="noConversion"/>
  </si>
  <si>
    <r>
      <t>Total(PIC+B2C</t>
    </r>
    <r>
      <rPr>
        <b/>
        <sz val="10"/>
        <color theme="0"/>
        <rFont val="맑은 고딕"/>
        <family val="3"/>
        <charset val="129"/>
        <scheme val="minor"/>
      </rPr>
      <t>+</t>
    </r>
    <r>
      <rPr>
        <b/>
        <sz val="10"/>
        <color rgb="FFFF0000"/>
        <rFont val="맑은 고딕"/>
        <family val="3"/>
        <charset val="129"/>
        <scheme val="minor"/>
      </rPr>
      <t>경영기획 포함</t>
    </r>
    <r>
      <rPr>
        <b/>
        <sz val="12"/>
        <color theme="0"/>
        <rFont val="맑은 고딕"/>
        <family val="3"/>
        <charset val="129"/>
        <scheme val="minor"/>
      </rPr>
      <t>)</t>
    </r>
    <phoneticPr fontId="3" type="noConversion"/>
  </si>
  <si>
    <t>CM</t>
    <phoneticPr fontId="3" type="noConversion"/>
  </si>
  <si>
    <t>CM Total</t>
    <phoneticPr fontId="3" type="noConversion"/>
  </si>
  <si>
    <t>Feb Act</t>
  </si>
  <si>
    <t>235/50R/19</t>
  </si>
  <si>
    <t>275/40R/22 (BMW ix(i20), B-Silent)</t>
  </si>
  <si>
    <t>225/55R/18</t>
  </si>
  <si>
    <t>285/35R/21 (BMW 7 series) ENLITEN</t>
  </si>
  <si>
    <t>185R/14</t>
  </si>
  <si>
    <t>245/40R/18 C-CLASS(W205)</t>
  </si>
  <si>
    <t>* 2월 특이사항</t>
    <phoneticPr fontId="3" type="noConversion"/>
  </si>
  <si>
    <t>홍종인</t>
    <phoneticPr fontId="3" type="noConversion"/>
  </si>
  <si>
    <t>한종일</t>
    <phoneticPr fontId="3" type="noConversion"/>
  </si>
  <si>
    <t>임봉빈</t>
    <phoneticPr fontId="3" type="noConversion"/>
  </si>
  <si>
    <t>Qty</t>
    <phoneticPr fontId="3" type="noConversion"/>
  </si>
  <si>
    <t>Amt</t>
    <phoneticPr fontId="3" type="noConversion"/>
  </si>
  <si>
    <t>245/45R/19</t>
  </si>
  <si>
    <t>275/40R/19</t>
  </si>
  <si>
    <t>225/60R/16 (SERENITY PLUS)</t>
  </si>
  <si>
    <t>착한타이어(custom factory)</t>
  </si>
  <si>
    <t>225/60R/17</t>
  </si>
  <si>
    <t>265/60R/18</t>
  </si>
  <si>
    <t>245/40R/19</t>
  </si>
  <si>
    <t>185/65R/15</t>
  </si>
  <si>
    <t>205/55R/17 (VW ZETTA)</t>
  </si>
  <si>
    <t>225/45R/18 (RACING EVENT용)</t>
  </si>
  <si>
    <t>RE71</t>
  </si>
  <si>
    <t>255/35R/21 (AUDI A6(AU581) &amp; A7(583)),B-Silent</t>
  </si>
  <si>
    <t>235/55R/19 (BENZ GLC300)</t>
  </si>
  <si>
    <t>255/70R/15</t>
  </si>
  <si>
    <t>195R/14</t>
  </si>
  <si>
    <t>275/35R/21 RFT (BMW X3)</t>
  </si>
  <si>
    <t>265/50R/20</t>
  </si>
  <si>
    <t>275/40R/19 (5-Series, E-Class MO/ENLITEN)</t>
  </si>
  <si>
    <t>245/40R/21 RFT (BMW X3)</t>
  </si>
  <si>
    <t>245/45R/18 RFT (BMW 5 series G15)</t>
  </si>
  <si>
    <t>255/35R/19 RFT (BMW G20)</t>
  </si>
  <si>
    <t>225/45R/18 (Mercedes DAG W177 MO)</t>
  </si>
  <si>
    <t>245/45R/20 EMT (TOYOTA)</t>
  </si>
  <si>
    <t>265/45ZR/20 (Benz AMG GLC/ENLITEN)</t>
  </si>
  <si>
    <t>225/45R/18 C-CLASS(W205)</t>
  </si>
  <si>
    <t>235/60R/18 RFT (LEXUS NX)</t>
  </si>
  <si>
    <t>이대운</t>
    <phoneticPr fontId="3" type="noConversion"/>
  </si>
  <si>
    <t>245/40R/19 RFT (BMW 8-Series (G14,15,16))</t>
  </si>
  <si>
    <t>235/60R/19(TOYOTA/LEXUS RX(900B))</t>
  </si>
  <si>
    <t>255/45R/19</t>
  </si>
  <si>
    <t>225/55R/18 (AUDI A6(AU581) &amp; A7(583))</t>
  </si>
  <si>
    <t>265/45R/21 (VW Atlas PA2)</t>
  </si>
  <si>
    <t>DRHS</t>
  </si>
  <si>
    <t>RE005</t>
  </si>
  <si>
    <t>245/40R/18</t>
  </si>
  <si>
    <t>225/40R/19</t>
  </si>
  <si>
    <t>245/35R/19</t>
  </si>
  <si>
    <t>255/40R/18</t>
  </si>
  <si>
    <t>255/35R/19</t>
  </si>
  <si>
    <t>275/30R/19</t>
  </si>
  <si>
    <t>235/40R/18</t>
  </si>
  <si>
    <t>225/40R/18</t>
  </si>
  <si>
    <t>225/45R/17</t>
  </si>
  <si>
    <t>205/45R/17</t>
  </si>
  <si>
    <t>215/45R/17</t>
  </si>
  <si>
    <t>255/35R/18</t>
  </si>
  <si>
    <t>265/35R/18</t>
  </si>
  <si>
    <t>255/45R/18</t>
  </si>
  <si>
    <t>225/50R/18 RFT (LEXUS UX)</t>
  </si>
  <si>
    <t>265/30ZR/19 (AUDI RS3 RO1(Audi QUATTRO))</t>
  </si>
  <si>
    <t>205/50R/16</t>
  </si>
  <si>
    <t>245/40R/17</t>
  </si>
  <si>
    <t>255/70R/18 (Jeep Wrangler Unlimited)</t>
  </si>
  <si>
    <t>D685</t>
  </si>
  <si>
    <t>225/60R/16</t>
  </si>
  <si>
    <t>주식회사라인트레이딩</t>
    <phoneticPr fontId="3" type="noConversion"/>
  </si>
  <si>
    <t>285/40R/21 (Audi e-Tron)</t>
  </si>
  <si>
    <t>245/45R/19 EXT (Benz S-class(W222))</t>
  </si>
  <si>
    <t>275/50R/22 (Cadillac Escalade, GM TAEHO)</t>
  </si>
  <si>
    <t>Mar Act</t>
  </si>
  <si>
    <t>Aug</t>
  </si>
  <si>
    <t>Sep</t>
  </si>
  <si>
    <t>Oct</t>
  </si>
  <si>
    <t>Nov</t>
  </si>
  <si>
    <t>Dec</t>
  </si>
  <si>
    <t>Q'ty</t>
    <phoneticPr fontId="3" type="noConversion"/>
  </si>
  <si>
    <t>Jan</t>
    <phoneticPr fontId="3" type="noConversion"/>
  </si>
  <si>
    <t>Feb</t>
    <phoneticPr fontId="3" type="noConversion"/>
  </si>
  <si>
    <t>내 용</t>
    <phoneticPr fontId="3" type="noConversion"/>
  </si>
  <si>
    <t>DHPS-AS</t>
    <phoneticPr fontId="3" type="noConversion"/>
  </si>
  <si>
    <t>PS-AS, T-EV</t>
    <phoneticPr fontId="3" type="noConversion"/>
  </si>
  <si>
    <t>Rebate 
Target(1H)</t>
    <phoneticPr fontId="3" type="noConversion"/>
  </si>
  <si>
    <t>PSR</t>
  </si>
  <si>
    <t>UHP(17UP）</t>
  </si>
  <si>
    <t>PSR0LY25</t>
  </si>
  <si>
    <t>태국</t>
  </si>
  <si>
    <t>247170</t>
  </si>
  <si>
    <t>PSR0NJD0</t>
  </si>
  <si>
    <t>인도네시아</t>
  </si>
  <si>
    <t>356290</t>
  </si>
  <si>
    <t>PSR IPPAN S (15ONLY）</t>
  </si>
  <si>
    <t>PSR0VH2F</t>
  </si>
  <si>
    <t>베트남</t>
  </si>
  <si>
    <t>170610</t>
  </si>
  <si>
    <t>4x4(L)</t>
  </si>
  <si>
    <t>PSR18007</t>
  </si>
  <si>
    <t>일본</t>
  </si>
  <si>
    <t>270490</t>
  </si>
  <si>
    <t>PSR0NJC9</t>
  </si>
  <si>
    <t>383020</t>
  </si>
  <si>
    <t>PSR0LD19</t>
  </si>
  <si>
    <t>194370</t>
  </si>
  <si>
    <t>PSR0LD20</t>
  </si>
  <si>
    <t>203170</t>
  </si>
  <si>
    <t>PSR0251F</t>
  </si>
  <si>
    <t>199650</t>
  </si>
  <si>
    <t>LVR</t>
  </si>
  <si>
    <t>LVR0L331</t>
  </si>
  <si>
    <t>193710</t>
  </si>
  <si>
    <t>458370</t>
  </si>
  <si>
    <t>PSR0201F</t>
  </si>
  <si>
    <t>279400</t>
  </si>
  <si>
    <t>PSR16982</t>
  </si>
  <si>
    <t>325160</t>
  </si>
  <si>
    <t>PSR0176F</t>
  </si>
  <si>
    <t>260920</t>
  </si>
  <si>
    <t>PSR0188F</t>
  </si>
  <si>
    <t>294030</t>
  </si>
  <si>
    <t>PSR0FA65</t>
  </si>
  <si>
    <t>대만</t>
  </si>
  <si>
    <t>325490</t>
  </si>
  <si>
    <t>PSR17455</t>
  </si>
  <si>
    <t>354860</t>
  </si>
  <si>
    <t>PSR0LD18</t>
  </si>
  <si>
    <t>179190</t>
  </si>
  <si>
    <t>PSR0178F</t>
  </si>
  <si>
    <t>311300</t>
  </si>
  <si>
    <t>PSR0187F</t>
  </si>
  <si>
    <t>222310</t>
  </si>
  <si>
    <t>PSR0194F</t>
  </si>
  <si>
    <t>258500</t>
  </si>
  <si>
    <t>PSR0186F</t>
  </si>
  <si>
    <t>244970</t>
  </si>
  <si>
    <t>PSR0174F</t>
  </si>
  <si>
    <t>281930</t>
  </si>
  <si>
    <t>RFT</t>
  </si>
  <si>
    <t>PSR0189F</t>
  </si>
  <si>
    <t>219450</t>
  </si>
  <si>
    <t>PSR0LE03</t>
  </si>
  <si>
    <t>202730</t>
  </si>
  <si>
    <t>PSR0V262</t>
  </si>
  <si>
    <t>344850</t>
  </si>
  <si>
    <t>PSR0184F</t>
  </si>
  <si>
    <t>252010</t>
  </si>
  <si>
    <t>PSR0183F</t>
  </si>
  <si>
    <t>257620</t>
  </si>
  <si>
    <t>LVR0L328</t>
  </si>
  <si>
    <t>208890</t>
  </si>
  <si>
    <t>PSR0LXP9</t>
  </si>
  <si>
    <t>234850</t>
  </si>
  <si>
    <t>PSR17601</t>
  </si>
  <si>
    <t>185130</t>
  </si>
  <si>
    <t>중국</t>
  </si>
  <si>
    <t>PSR17413</t>
  </si>
  <si>
    <t>563090</t>
  </si>
  <si>
    <t>PSR0182F</t>
  </si>
  <si>
    <t>238810</t>
  </si>
  <si>
    <t>PSR0NJC8</t>
  </si>
  <si>
    <t>270600</t>
  </si>
  <si>
    <t>LVR0L365</t>
  </si>
  <si>
    <t>211200</t>
  </si>
  <si>
    <t>PSR0253F</t>
  </si>
  <si>
    <t>213840</t>
  </si>
  <si>
    <t>PSR OOGATA （16ONLY）</t>
  </si>
  <si>
    <t>PSR0VH3F</t>
  </si>
  <si>
    <t>PSR0259F</t>
  </si>
  <si>
    <t>203610</t>
  </si>
  <si>
    <t>PSR0197F</t>
  </si>
  <si>
    <t>218020</t>
  </si>
  <si>
    <t>PSR0LXQ1</t>
  </si>
  <si>
    <t>198660</t>
  </si>
  <si>
    <t>PSR0NJC6</t>
  </si>
  <si>
    <t>370040</t>
  </si>
  <si>
    <t>275000</t>
  </si>
  <si>
    <t>PSR0LE58</t>
  </si>
  <si>
    <t>299310</t>
  </si>
  <si>
    <t>PSR0V258</t>
  </si>
  <si>
    <t>269390</t>
  </si>
  <si>
    <t>PSR0NJC7</t>
  </si>
  <si>
    <t>313280</t>
  </si>
  <si>
    <t>PSR0W470</t>
  </si>
  <si>
    <t>232870</t>
  </si>
  <si>
    <t>PSR0LXQ0</t>
  </si>
  <si>
    <t>219890</t>
  </si>
  <si>
    <t>PSR0NJD2</t>
  </si>
  <si>
    <t>231330</t>
  </si>
  <si>
    <t>PSR0U518</t>
  </si>
  <si>
    <t>멕시코</t>
  </si>
  <si>
    <t>483450</t>
  </si>
  <si>
    <t>LVR0L406</t>
  </si>
  <si>
    <t>128700</t>
  </si>
  <si>
    <t>유럽</t>
  </si>
  <si>
    <t>PSR0G764</t>
  </si>
  <si>
    <t>744480</t>
  </si>
  <si>
    <t>PSR0G819</t>
  </si>
  <si>
    <t>681010</t>
  </si>
  <si>
    <t>PSR0G820</t>
  </si>
  <si>
    <t>756580</t>
  </si>
  <si>
    <t>PSR0G822</t>
  </si>
  <si>
    <t>761750</t>
  </si>
  <si>
    <t>PSR0NJD1</t>
  </si>
  <si>
    <t>265870</t>
  </si>
  <si>
    <t>PSR0G563</t>
  </si>
  <si>
    <t>657360</t>
  </si>
  <si>
    <t>PSR0G806</t>
  </si>
  <si>
    <t>816200</t>
  </si>
  <si>
    <t>PSR0FA49</t>
  </si>
  <si>
    <t>278080</t>
  </si>
  <si>
    <t>PSR0W701</t>
  </si>
  <si>
    <t>476190</t>
  </si>
  <si>
    <t>PSR0LY16</t>
  </si>
  <si>
    <t>190080</t>
  </si>
  <si>
    <t>PSR0LY17</t>
  </si>
  <si>
    <t>178530</t>
  </si>
  <si>
    <t>PSR0206F</t>
  </si>
  <si>
    <t>239470</t>
  </si>
  <si>
    <t>LVR0L334</t>
  </si>
  <si>
    <t>247610</t>
  </si>
  <si>
    <t>PSR0203F</t>
  </si>
  <si>
    <t>235620</t>
  </si>
  <si>
    <t>PSR0LXW9</t>
  </si>
  <si>
    <t>213620</t>
  </si>
  <si>
    <t>PSR0G791</t>
  </si>
  <si>
    <t>687280</t>
  </si>
  <si>
    <t>PSR0G792</t>
  </si>
  <si>
    <t>763510</t>
  </si>
  <si>
    <t>PSR0NJC5</t>
  </si>
  <si>
    <t>312070</t>
  </si>
  <si>
    <t>PSR16976</t>
  </si>
  <si>
    <t>611160</t>
  </si>
  <si>
    <t>PSR0LE46</t>
  </si>
  <si>
    <t>236830</t>
  </si>
  <si>
    <t>PSR0LE56</t>
  </si>
  <si>
    <t>295460</t>
  </si>
  <si>
    <t>PSR0LE57</t>
  </si>
  <si>
    <t>303710</t>
  </si>
  <si>
    <t>PSR16850</t>
  </si>
  <si>
    <t>205590</t>
  </si>
  <si>
    <t>PSR0G854</t>
  </si>
  <si>
    <t>446160</t>
  </si>
  <si>
    <t>PSR0G928</t>
  </si>
  <si>
    <t>494780</t>
  </si>
  <si>
    <t>PSR17274</t>
  </si>
  <si>
    <t>682550</t>
  </si>
  <si>
    <t>PSR17723</t>
  </si>
  <si>
    <t>345400</t>
  </si>
  <si>
    <t>393690</t>
  </si>
  <si>
    <t>PSR0LXW4</t>
  </si>
  <si>
    <t>316360</t>
  </si>
  <si>
    <t>PSR0U509</t>
  </si>
  <si>
    <t>PSR17734</t>
  </si>
  <si>
    <t>420530</t>
  </si>
  <si>
    <t>PSR0171F</t>
  </si>
  <si>
    <t>269830</t>
  </si>
  <si>
    <t>PSR0U492</t>
  </si>
  <si>
    <t>미국</t>
  </si>
  <si>
    <t>585860</t>
  </si>
  <si>
    <t>PSR0VH4F</t>
  </si>
  <si>
    <t>184580</t>
  </si>
  <si>
    <t>PSR0VJ4F</t>
  </si>
  <si>
    <t>182820</t>
  </si>
  <si>
    <t>PSR0LH50</t>
  </si>
  <si>
    <t>390280</t>
  </si>
  <si>
    <t>PSR0LH49</t>
  </si>
  <si>
    <t>377850</t>
  </si>
  <si>
    <t>PSR0LD16</t>
  </si>
  <si>
    <t>185460</t>
  </si>
  <si>
    <t>PSR0LXW7</t>
  </si>
  <si>
    <t>286880</t>
  </si>
  <si>
    <t>PSR0NJC4</t>
  </si>
  <si>
    <t>238590</t>
  </si>
  <si>
    <t>PSR0VJ7F</t>
  </si>
  <si>
    <t>167310</t>
  </si>
  <si>
    <t>PSR0LXW5</t>
  </si>
  <si>
    <t>253990</t>
  </si>
  <si>
    <t>PSR0M041</t>
  </si>
  <si>
    <t>257290</t>
  </si>
  <si>
    <t>PSR0U520</t>
  </si>
  <si>
    <t>517220</t>
  </si>
  <si>
    <t>PSR17257</t>
  </si>
  <si>
    <t>303380</t>
  </si>
  <si>
    <t>PSR17523</t>
  </si>
  <si>
    <t>365700</t>
  </si>
  <si>
    <t>PSR0P440</t>
  </si>
  <si>
    <t>437030</t>
  </si>
  <si>
    <t>PSR0P439</t>
  </si>
  <si>
    <t>폴란드</t>
  </si>
  <si>
    <t>416570</t>
  </si>
  <si>
    <t>PSR0U517</t>
  </si>
  <si>
    <t>596860</t>
  </si>
  <si>
    <t>PSR0G117</t>
  </si>
  <si>
    <t>481030</t>
  </si>
  <si>
    <t>PSR0U512</t>
  </si>
  <si>
    <t>500280</t>
  </si>
  <si>
    <t>PSR0U507</t>
  </si>
  <si>
    <t>330220</t>
  </si>
  <si>
    <t>PSR0G930</t>
  </si>
  <si>
    <t>579040</t>
  </si>
  <si>
    <t>PSR0LXA0</t>
  </si>
  <si>
    <t>166320</t>
  </si>
  <si>
    <t>PSR0G723</t>
  </si>
  <si>
    <t>721160</t>
  </si>
  <si>
    <t>PSR0U513</t>
  </si>
  <si>
    <t>523600</t>
  </si>
  <si>
    <t>PSR0U466</t>
  </si>
  <si>
    <t>585750</t>
  </si>
  <si>
    <t>4x4(S)</t>
  </si>
  <si>
    <t>PSR0LE36</t>
  </si>
  <si>
    <t>211970</t>
  </si>
  <si>
    <t>PSR17327</t>
  </si>
  <si>
    <t>705650</t>
  </si>
  <si>
    <t>PSR0G126</t>
  </si>
  <si>
    <t>985930</t>
  </si>
  <si>
    <t>PSR0LH42</t>
  </si>
  <si>
    <t>264440</t>
  </si>
  <si>
    <t>PSR0G758</t>
  </si>
  <si>
    <t>591470</t>
  </si>
  <si>
    <t>PSR0G532</t>
  </si>
  <si>
    <t>515570</t>
  </si>
  <si>
    <t>PSR17235</t>
  </si>
  <si>
    <t>325820</t>
  </si>
  <si>
    <t>PSR0LAG9</t>
  </si>
  <si>
    <t>334070</t>
  </si>
  <si>
    <t>PSR0LY85</t>
  </si>
  <si>
    <t>389290</t>
  </si>
  <si>
    <t>LVR0L338</t>
  </si>
  <si>
    <t>204710</t>
  </si>
  <si>
    <t>PSR0LY73</t>
  </si>
  <si>
    <t>382030</t>
  </si>
  <si>
    <t>PSR0C038</t>
  </si>
  <si>
    <t>553630</t>
  </si>
  <si>
    <t>PSR0LY70</t>
  </si>
  <si>
    <t>383570</t>
  </si>
  <si>
    <t>PSR0LY74</t>
  </si>
  <si>
    <t>403370</t>
  </si>
  <si>
    <t>PSR17370</t>
  </si>
  <si>
    <t>385880</t>
  </si>
  <si>
    <t>PSR0LY69</t>
  </si>
  <si>
    <t>370920</t>
  </si>
  <si>
    <t>PSR0LY75</t>
  </si>
  <si>
    <t>PSR0LY81</t>
  </si>
  <si>
    <t>311080</t>
  </si>
  <si>
    <t>PSR0LY86</t>
  </si>
  <si>
    <t>385220</t>
  </si>
  <si>
    <t>PSR0U511</t>
  </si>
  <si>
    <t>355520</t>
  </si>
  <si>
    <t>PSR0LAG6</t>
  </si>
  <si>
    <t>290400</t>
  </si>
  <si>
    <t>PSR0LY72</t>
  </si>
  <si>
    <t>387090</t>
  </si>
  <si>
    <t>PSR0LY71</t>
  </si>
  <si>
    <t>386100</t>
  </si>
  <si>
    <t>PSR16804</t>
  </si>
  <si>
    <t>350130</t>
  </si>
  <si>
    <t>PSR0LC40</t>
  </si>
  <si>
    <t>159280</t>
  </si>
  <si>
    <t>PSR0U516</t>
  </si>
  <si>
    <t>542630</t>
  </si>
  <si>
    <t>PSR0G745</t>
  </si>
  <si>
    <t>928510</t>
  </si>
  <si>
    <t>PSR0G122</t>
  </si>
  <si>
    <t>849860</t>
  </si>
  <si>
    <t>LVR09734</t>
  </si>
  <si>
    <t>281490</t>
  </si>
  <si>
    <t>PSR17033</t>
  </si>
  <si>
    <t>723580</t>
  </si>
  <si>
    <t>PSR0W717</t>
  </si>
  <si>
    <t>463870</t>
  </si>
  <si>
    <t>PSR0LY55</t>
  </si>
  <si>
    <t>241560</t>
  </si>
  <si>
    <t>PSR0G821</t>
  </si>
  <si>
    <t>685630</t>
  </si>
  <si>
    <t>PSR0U443</t>
  </si>
  <si>
    <t>754050</t>
  </si>
  <si>
    <t>PSR0G067</t>
  </si>
  <si>
    <t>864270</t>
  </si>
  <si>
    <t>PSR0LAG5</t>
  </si>
  <si>
    <t>321970</t>
  </si>
  <si>
    <t>PSR0LH47</t>
  </si>
  <si>
    <t>362670</t>
  </si>
  <si>
    <t>PSR0LY54</t>
  </si>
  <si>
    <t>229020</t>
  </si>
  <si>
    <t>PSR0G068</t>
  </si>
  <si>
    <t>891770</t>
  </si>
  <si>
    <t>PSR0LY68</t>
  </si>
  <si>
    <t>388300</t>
  </si>
  <si>
    <t>PSR0U442</t>
  </si>
  <si>
    <t>650870</t>
  </si>
  <si>
    <t>PSR0G722</t>
  </si>
  <si>
    <t>644820</t>
  </si>
  <si>
    <t>PSR0G883</t>
  </si>
  <si>
    <t>666490</t>
  </si>
  <si>
    <t>741620</t>
  </si>
  <si>
    <t>PSR0V263</t>
  </si>
  <si>
    <t>421740</t>
  </si>
  <si>
    <t>PSR0LAH3</t>
  </si>
  <si>
    <t>257400</t>
  </si>
  <si>
    <t>PSR0W698</t>
  </si>
  <si>
    <t>529100</t>
  </si>
  <si>
    <t>PSR0LY89</t>
  </si>
  <si>
    <t>374880</t>
  </si>
  <si>
    <t>PSR0LAG7</t>
  </si>
  <si>
    <t>PSR0LY67</t>
  </si>
  <si>
    <t>PSR0W703</t>
  </si>
  <si>
    <t>587290</t>
  </si>
  <si>
    <t>PSR0LAH2</t>
  </si>
  <si>
    <t>306240</t>
  </si>
  <si>
    <t>PSR0LAH8</t>
  </si>
  <si>
    <t>366630</t>
  </si>
  <si>
    <t>PSR0G557</t>
  </si>
  <si>
    <t>PSR0LY65</t>
  </si>
  <si>
    <t>328900</t>
  </si>
  <si>
    <t>PSR0G798</t>
  </si>
  <si>
    <t>889790</t>
  </si>
  <si>
    <t>260700</t>
  </si>
  <si>
    <t>PSR0X068</t>
  </si>
  <si>
    <t>남아프리카</t>
  </si>
  <si>
    <t>529540</t>
  </si>
  <si>
    <t>PSR17613</t>
  </si>
  <si>
    <t>414370</t>
  </si>
  <si>
    <t>PSR0G564</t>
  </si>
  <si>
    <t>762740</t>
  </si>
  <si>
    <t>PSR0LD17</t>
  </si>
  <si>
    <t>196900</t>
  </si>
  <si>
    <t>PSR0LC41</t>
  </si>
  <si>
    <t>162030</t>
  </si>
  <si>
    <t>PSR0LH27</t>
  </si>
  <si>
    <t>249700</t>
  </si>
  <si>
    <t>PSR0U521</t>
  </si>
  <si>
    <t>536470</t>
  </si>
  <si>
    <t>PSR0W716</t>
  </si>
  <si>
    <t>439780</t>
  </si>
  <si>
    <t>PSR16973</t>
  </si>
  <si>
    <t>514250</t>
  </si>
  <si>
    <t>PSR17319</t>
  </si>
  <si>
    <t>636790</t>
  </si>
  <si>
    <t>PSR16975</t>
  </si>
  <si>
    <t>608960</t>
  </si>
  <si>
    <t>PSR0G929</t>
  </si>
  <si>
    <t>596200</t>
  </si>
  <si>
    <t>PSR0W705</t>
  </si>
  <si>
    <t>340450</t>
  </si>
  <si>
    <t>PSR17075</t>
  </si>
  <si>
    <t>913770</t>
  </si>
  <si>
    <t>PSR0G292</t>
  </si>
  <si>
    <t>654720</t>
  </si>
  <si>
    <t>PSR0G482</t>
  </si>
  <si>
    <t>458700</t>
  </si>
  <si>
    <t>PSR0U474</t>
  </si>
  <si>
    <t>742830</t>
  </si>
  <si>
    <t>PSR0G486</t>
  </si>
  <si>
    <t>885170</t>
  </si>
  <si>
    <t>PSR0G483</t>
  </si>
  <si>
    <t>PSR0G370</t>
  </si>
  <si>
    <t>491810</t>
  </si>
  <si>
    <t>PSR0G371</t>
  </si>
  <si>
    <t>631620</t>
  </si>
  <si>
    <t>PSR0G485</t>
  </si>
  <si>
    <t>569800</t>
  </si>
  <si>
    <t>PSR0U454</t>
  </si>
  <si>
    <t>795850</t>
  </si>
  <si>
    <t>PSR0W704</t>
  </si>
  <si>
    <t>363660</t>
  </si>
  <si>
    <t>PSR17374</t>
  </si>
  <si>
    <t>412170</t>
  </si>
  <si>
    <t>PSR0LAH7</t>
  </si>
  <si>
    <t>277970</t>
  </si>
  <si>
    <t>PSR0LE47</t>
  </si>
  <si>
    <t>245740</t>
  </si>
  <si>
    <t>PSR0LAG4</t>
  </si>
  <si>
    <t>195360</t>
  </si>
  <si>
    <t>PSR0LAH5</t>
  </si>
  <si>
    <t>198990</t>
  </si>
  <si>
    <t>PSR0LAH9</t>
  </si>
  <si>
    <t>282260</t>
  </si>
  <si>
    <t>PSR0G559</t>
  </si>
  <si>
    <t>625790</t>
  </si>
  <si>
    <t>PSR0W612</t>
  </si>
  <si>
    <t>PSR0G811</t>
  </si>
  <si>
    <t>642180</t>
  </si>
  <si>
    <t>PSR0X069</t>
  </si>
  <si>
    <t>588280</t>
  </si>
  <si>
    <t>PSR0G582</t>
  </si>
  <si>
    <t>518210</t>
  </si>
  <si>
    <t>PSR0C023</t>
  </si>
  <si>
    <t>캐나다</t>
  </si>
  <si>
    <t>467280</t>
  </si>
  <si>
    <t>PSR0LY53</t>
  </si>
  <si>
    <t>254100</t>
  </si>
  <si>
    <t>LVR0L337</t>
  </si>
  <si>
    <t>182600</t>
  </si>
  <si>
    <t>PSR0P307</t>
  </si>
  <si>
    <t>690360</t>
  </si>
  <si>
    <t>229680</t>
  </si>
  <si>
    <t>PSR0LE54</t>
  </si>
  <si>
    <t>271370</t>
  </si>
  <si>
    <t>PSR0U465</t>
  </si>
  <si>
    <t>647460</t>
  </si>
  <si>
    <t>PSR0C043</t>
  </si>
  <si>
    <t>448690</t>
  </si>
  <si>
    <t>PSR0G124</t>
  </si>
  <si>
    <t>PSR0U043</t>
  </si>
  <si>
    <t>635580</t>
  </si>
  <si>
    <t>PSR0NG58</t>
  </si>
  <si>
    <t>205260</t>
  </si>
  <si>
    <t>PSR0G162</t>
  </si>
  <si>
    <t>692670</t>
  </si>
  <si>
    <t>R710</t>
    <phoneticPr fontId="3" type="noConversion"/>
  </si>
  <si>
    <t>H/L422+</t>
    <phoneticPr fontId="3" type="noConversion"/>
  </si>
  <si>
    <t>Apr Act</t>
    <phoneticPr fontId="3" type="noConversion"/>
  </si>
  <si>
    <t>2026-04</t>
  </si>
  <si>
    <t>타이어타운</t>
  </si>
  <si>
    <t>LVR0L333</t>
  </si>
  <si>
    <t>205/75R/16</t>
  </si>
  <si>
    <t>243980</t>
  </si>
  <si>
    <t>PSR17555</t>
  </si>
  <si>
    <t>225/40R/18 RFT</t>
  </si>
  <si>
    <t>401610</t>
  </si>
  <si>
    <t>PSR0U515</t>
  </si>
  <si>
    <t>416790</t>
  </si>
  <si>
    <t>PSR0U510</t>
  </si>
  <si>
    <t>507760</t>
  </si>
  <si>
    <t>여주타이어벙커</t>
  </si>
  <si>
    <t>PSR0C032</t>
  </si>
  <si>
    <t>285/40R/24 (GM Tahoe)</t>
  </si>
  <si>
    <t>740960</t>
  </si>
  <si>
    <t>PSR0G051</t>
  </si>
  <si>
    <t>255/55R/19 (Audi Q7NF)</t>
  </si>
  <si>
    <t>630740</t>
  </si>
  <si>
    <t>PSR0W621</t>
  </si>
  <si>
    <t>T005 EV</t>
  </si>
  <si>
    <t>289080</t>
  </si>
  <si>
    <t>PSR17280</t>
  </si>
  <si>
    <t>315/35R/20 RFT (BMW X5,X6)</t>
  </si>
  <si>
    <t>990440</t>
  </si>
  <si>
    <t>PSR0V184</t>
  </si>
  <si>
    <t>301620</t>
  </si>
  <si>
    <t>PSR0LD15</t>
  </si>
  <si>
    <t>191950</t>
  </si>
  <si>
    <t>PSR0G164</t>
  </si>
  <si>
    <t>205/55R/17 (BENZ A/B Class MO)</t>
  </si>
  <si>
    <t>338140</t>
  </si>
  <si>
    <t>PSR0C027</t>
  </si>
  <si>
    <t>255/70R/18 (Ford 2021 U725 - Bronco)</t>
  </si>
  <si>
    <t>DUELER A/T RH-S</t>
  </si>
  <si>
    <t>463760</t>
  </si>
  <si>
    <t>PSR0LC36</t>
  </si>
  <si>
    <t>195/60R/15</t>
  </si>
  <si>
    <t>155540</t>
  </si>
  <si>
    <t>PSR0G293</t>
  </si>
  <si>
    <t>275/35R/19 RFT (BMW 8-Series ( G14,15,16 ))</t>
  </si>
  <si>
    <t>779790</t>
  </si>
  <si>
    <t>PSR17671</t>
  </si>
  <si>
    <t>225/50R/17 (Genesis G70&amp; Kia Stinger)</t>
  </si>
  <si>
    <t>티스테이션동광주점</t>
    <phoneticPr fontId="3" type="noConversion"/>
  </si>
  <si>
    <t>이양희</t>
    <phoneticPr fontId="3" type="noConversion"/>
  </si>
  <si>
    <t>여주타이어벙커</t>
    <phoneticPr fontId="3" type="noConversion"/>
  </si>
  <si>
    <t>한종일</t>
    <phoneticPr fontId="3" type="noConversion"/>
  </si>
  <si>
    <t>홍종인</t>
    <phoneticPr fontId="3" type="noConversion"/>
  </si>
  <si>
    <t>타이어타운</t>
    <phoneticPr fontId="3" type="noConversion"/>
  </si>
  <si>
    <t>이상호</t>
    <phoneticPr fontId="3" type="noConversion"/>
  </si>
  <si>
    <t>Q'ty</t>
  </si>
  <si>
    <t>LE3</t>
    <phoneticPr fontId="3" type="noConversion"/>
  </si>
  <si>
    <t>25 Act</t>
    <phoneticPr fontId="3" type="noConversion"/>
  </si>
  <si>
    <t>Winter</t>
    <phoneticPr fontId="3" type="noConversion"/>
  </si>
  <si>
    <t>Net AMT</t>
  </si>
  <si>
    <t>Volume : pcs</t>
    <phoneticPr fontId="3" type="noConversion"/>
  </si>
  <si>
    <t>Mar</t>
    <phoneticPr fontId="3" type="noConversion"/>
  </si>
  <si>
    <t>1Q</t>
    <phoneticPr fontId="3" type="noConversion"/>
  </si>
  <si>
    <t>Apr</t>
    <phoneticPr fontId="3" type="noConversion"/>
  </si>
  <si>
    <t>May</t>
    <phoneticPr fontId="3" type="noConversion"/>
  </si>
  <si>
    <t>Jun</t>
    <phoneticPr fontId="3" type="noConversion"/>
  </si>
  <si>
    <t>2Q</t>
    <phoneticPr fontId="3" type="noConversion"/>
  </si>
  <si>
    <t>1H TTL</t>
    <phoneticPr fontId="3" type="noConversion"/>
  </si>
  <si>
    <t>Jul</t>
    <phoneticPr fontId="3" type="noConversion"/>
  </si>
  <si>
    <t>Aug</t>
    <phoneticPr fontId="3" type="noConversion"/>
  </si>
  <si>
    <t>Sep</t>
    <phoneticPr fontId="3" type="noConversion"/>
  </si>
  <si>
    <t>3Q</t>
    <phoneticPr fontId="3" type="noConversion"/>
  </si>
  <si>
    <t>Oct</t>
    <phoneticPr fontId="3" type="noConversion"/>
  </si>
  <si>
    <t>Nov</t>
    <phoneticPr fontId="3" type="noConversion"/>
  </si>
  <si>
    <t>Dec</t>
    <phoneticPr fontId="3" type="noConversion"/>
  </si>
  <si>
    <t>4Q</t>
    <phoneticPr fontId="3" type="noConversion"/>
  </si>
  <si>
    <t>2H TTL</t>
    <phoneticPr fontId="3" type="noConversion"/>
  </si>
  <si>
    <t>FY TTL</t>
    <phoneticPr fontId="3" type="noConversion"/>
  </si>
  <si>
    <t>FY TTL</t>
  </si>
  <si>
    <t>LE3+winter impact</t>
    <phoneticPr fontId="3" type="noConversion"/>
  </si>
  <si>
    <r>
      <rPr>
        <sz val="11"/>
        <color theme="1"/>
        <rFont val="맑은 고딕"/>
        <family val="2"/>
        <charset val="129"/>
      </rPr>
      <t xml:space="preserve">소물류 </t>
    </r>
    <r>
      <rPr>
        <sz val="11"/>
        <color theme="1"/>
        <rFont val="BridgestoneType Cd"/>
        <family val="2"/>
      </rPr>
      <t>fcst</t>
    </r>
    <phoneticPr fontId="3" type="noConversion"/>
  </si>
  <si>
    <t>TTL</t>
    <phoneticPr fontId="3" type="noConversion"/>
  </si>
  <si>
    <t>Turanza AS6</t>
    <phoneticPr fontId="3" type="noConversion"/>
  </si>
  <si>
    <t>OB</t>
    <phoneticPr fontId="3" type="noConversion"/>
  </si>
  <si>
    <t>RF</t>
    <phoneticPr fontId="3" type="noConversion"/>
  </si>
  <si>
    <t>SL</t>
    <phoneticPr fontId="3" type="noConversion"/>
  </si>
  <si>
    <t>Add</t>
    <phoneticPr fontId="3" type="noConversion"/>
  </si>
  <si>
    <t>ACT/Fcst</t>
    <phoneticPr fontId="3" type="noConversion"/>
  </si>
  <si>
    <t>% vs RF</t>
    <phoneticPr fontId="3" type="noConversion"/>
  </si>
  <si>
    <t>% vs OB</t>
    <phoneticPr fontId="3" type="noConversion"/>
  </si>
  <si>
    <t>+/- vs OB</t>
    <phoneticPr fontId="3" type="noConversion"/>
  </si>
  <si>
    <t>vs PY</t>
    <phoneticPr fontId="3" type="noConversion"/>
  </si>
  <si>
    <t>Net Amount : MKkrw</t>
    <phoneticPr fontId="3" type="noConversion"/>
  </si>
  <si>
    <t>Jan</t>
  </si>
  <si>
    <t>2Q</t>
  </si>
  <si>
    <t>3Q</t>
  </si>
  <si>
    <t>4Q</t>
  </si>
  <si>
    <t>2H TTL</t>
  </si>
  <si>
    <t>Net AMT</t>
    <phoneticPr fontId="3" type="noConversion"/>
  </si>
  <si>
    <t>ASP</t>
    <phoneticPr fontId="3" type="noConversion"/>
  </si>
  <si>
    <t>ACT/FCST</t>
    <phoneticPr fontId="3" type="noConversion"/>
  </si>
  <si>
    <t>1. Mar sales review</t>
    <phoneticPr fontId="3" type="noConversion"/>
  </si>
  <si>
    <t xml:space="preserve">   - Qty : 116.2% vs 26OB      </t>
    <phoneticPr fontId="3" type="noConversion"/>
  </si>
  <si>
    <r>
      <rPr>
        <sz val="12"/>
        <rFont val="Segoe UI Symbol"/>
        <family val="2"/>
      </rPr>
      <t>▶</t>
    </r>
    <r>
      <rPr>
        <sz val="12"/>
        <rFont val="BridgestoneType Cd"/>
        <family val="2"/>
      </rPr>
      <t xml:space="preserve"> Dealers' purchases have increased before price increase</t>
    </r>
    <phoneticPr fontId="3" type="noConversion"/>
  </si>
  <si>
    <r>
      <rPr>
        <sz val="12"/>
        <rFont val="Segoe UI Symbol"/>
        <family val="2"/>
      </rPr>
      <t>▶</t>
    </r>
    <r>
      <rPr>
        <sz val="12"/>
        <rFont val="BridgestoneType Cd"/>
        <family val="2"/>
      </rPr>
      <t xml:space="preserve"> Successful launching of RE005(Sales : 3,170 pcs / Preorder : 12,000 pcs)</t>
    </r>
    <phoneticPr fontId="3" type="noConversion"/>
  </si>
  <si>
    <t xml:space="preserve">   - Amt :110.5% vs 26OB</t>
    <phoneticPr fontId="3" type="noConversion"/>
  </si>
  <si>
    <r>
      <rPr>
        <sz val="12"/>
        <rFont val="Segoe UI Symbol"/>
        <family val="1"/>
      </rPr>
      <t>▶</t>
    </r>
    <r>
      <rPr>
        <sz val="12"/>
        <rFont val="BridgestoneType Cd"/>
        <family val="2"/>
      </rPr>
      <t xml:space="preserve"> Although sales vol increased, there is amt gap due to mix sales</t>
    </r>
    <phoneticPr fontId="3" type="noConversion"/>
  </si>
  <si>
    <t>2. Apr sales plan</t>
    <phoneticPr fontId="3" type="noConversion"/>
  </si>
  <si>
    <t xml:space="preserve">   - Qty : 103% vs 26OB </t>
    <phoneticPr fontId="3" type="noConversion"/>
  </si>
  <si>
    <r>
      <rPr>
        <sz val="12"/>
        <rFont val="Segoe UI Symbol"/>
        <family val="2"/>
      </rPr>
      <t>▶ P</t>
    </r>
    <r>
      <rPr>
        <sz val="12"/>
        <rFont val="BridgestoneType Cd"/>
        <family val="2"/>
      </rPr>
      <t>lan to achieve 103% of volume to meet revenue target.</t>
    </r>
    <phoneticPr fontId="3" type="noConversion"/>
  </si>
  <si>
    <r>
      <rPr>
        <sz val="12"/>
        <rFont val="Segoe UI Symbol"/>
        <family val="2"/>
      </rPr>
      <t xml:space="preserve">▶ </t>
    </r>
    <r>
      <rPr>
        <sz val="12"/>
        <rFont val="BridgestoneType Cd"/>
        <family val="2"/>
      </rPr>
      <t>Increase sales volume with early bird promotion(LVR)</t>
    </r>
    <phoneticPr fontId="3" type="noConversion"/>
  </si>
  <si>
    <t xml:space="preserve">   - Amt : 100% vs 26OB</t>
    <phoneticPr fontId="3" type="noConversion"/>
  </si>
  <si>
    <r>
      <rPr>
        <sz val="12"/>
        <rFont val="Segoe UI Symbol"/>
        <family val="2"/>
      </rPr>
      <t>▶ T</t>
    </r>
    <r>
      <rPr>
        <sz val="12"/>
        <rFont val="BridgestoneType Cd"/>
        <family val="2"/>
      </rPr>
      <t>he price increase settles down in the market to secure the target ASP.</t>
    </r>
    <phoneticPr fontId="3" type="noConversion"/>
  </si>
  <si>
    <r>
      <rPr>
        <sz val="12"/>
        <rFont val="Segoe UI Symbol"/>
        <family val="2"/>
      </rPr>
      <t xml:space="preserve">▶ </t>
    </r>
    <r>
      <rPr>
        <sz val="12"/>
        <rFont val="BridgestoneType Cd"/>
        <family val="2"/>
      </rPr>
      <t>Focus on selling high ASP products with various promotions(Potenza sport AS, Turanza EV, KOE)</t>
    </r>
    <phoneticPr fontId="3" type="noConversion"/>
  </si>
  <si>
    <t>PSR0G872</t>
  </si>
  <si>
    <t>285/45R/21 (Porsche Cayenne &amp; Coupe)</t>
  </si>
  <si>
    <t>766920</t>
  </si>
  <si>
    <t>PSR17368</t>
  </si>
  <si>
    <t>255/50R/19 RFT (BMW X5,X6)</t>
  </si>
  <si>
    <t>725120</t>
  </si>
  <si>
    <t>PSR0LE60</t>
  </si>
  <si>
    <t>245/55R/19</t>
  </si>
  <si>
    <t>306460</t>
  </si>
  <si>
    <t>PSR0G526</t>
  </si>
  <si>
    <t>225/55R/18 (JEEP Renegade)</t>
  </si>
  <si>
    <t>423500</t>
  </si>
  <si>
    <t>PSR0LE55</t>
  </si>
  <si>
    <t>255/60R/18</t>
  </si>
  <si>
    <t>297660</t>
  </si>
  <si>
    <t>PSR17925</t>
  </si>
  <si>
    <t>235/50R/20 (TOYOTA BEV SUV, Bz4x, ENLITEN)</t>
  </si>
  <si>
    <t>PSR0172F</t>
  </si>
  <si>
    <t>258390</t>
  </si>
  <si>
    <t>PSR17914</t>
  </si>
  <si>
    <t>245/45RF/20 RFT (LEXUS LS RFT)</t>
  </si>
  <si>
    <t>738760</t>
  </si>
  <si>
    <t>PSR0173F</t>
  </si>
  <si>
    <t>310530</t>
  </si>
  <si>
    <t>PSR0G873</t>
  </si>
  <si>
    <t>315/40R/21 (Porsche Cayenne &amp; Coupe)</t>
  </si>
  <si>
    <t>804980</t>
  </si>
  <si>
    <t>PSR0C021</t>
  </si>
  <si>
    <t>245/75R/17 (Jeep Wrangler Unlimited)</t>
  </si>
  <si>
    <t>401500</t>
  </si>
  <si>
    <t>PSR0LAG8</t>
  </si>
  <si>
    <t>235/50R/18</t>
  </si>
  <si>
    <t>295570</t>
  </si>
  <si>
    <t>PSR0LAH0</t>
  </si>
  <si>
    <t>227260</t>
  </si>
  <si>
    <t>PSR0LAH1</t>
  </si>
  <si>
    <t>235/45R/17</t>
  </si>
  <si>
    <t>266200</t>
  </si>
  <si>
    <t>PSR0LY50</t>
  </si>
  <si>
    <t>230450</t>
  </si>
  <si>
    <t>PSR0LY52</t>
  </si>
  <si>
    <t>240020</t>
  </si>
  <si>
    <t>PSR0G884</t>
  </si>
  <si>
    <t>295/40ZR/20 (Mercedes AMG GLC MY 22, MO1)</t>
  </si>
  <si>
    <t>PSR17594</t>
  </si>
  <si>
    <t>225/50RF/18 RFT (Toyota Lexus UX)</t>
  </si>
  <si>
    <t>PSR0G755</t>
  </si>
  <si>
    <t>225/45R/17 (BMW 1 Series (F40))</t>
  </si>
  <si>
    <t>PSR0LY27</t>
  </si>
  <si>
    <t>PSR0G706</t>
  </si>
  <si>
    <t>305/30ZR/20 (LAMBORGHINI Huracan STO "L")</t>
  </si>
  <si>
    <t>1129700</t>
  </si>
  <si>
    <t>PSR0G847</t>
  </si>
  <si>
    <t>255/40R/21 (VW/SK/AU:ID4/Enyaq/Eq4)</t>
  </si>
  <si>
    <t>ECO</t>
  </si>
  <si>
    <t>629640</t>
  </si>
  <si>
    <t>PSR0U460</t>
  </si>
  <si>
    <t>275/50R/22 (GMC/Sierra)</t>
  </si>
  <si>
    <t>도매</t>
    <phoneticPr fontId="3" type="noConversion"/>
  </si>
  <si>
    <t>소매</t>
    <phoneticPr fontId="3" type="noConversion"/>
  </si>
  <si>
    <t>도매</t>
    <phoneticPr fontId="3" type="noConversion"/>
  </si>
  <si>
    <t>소매</t>
    <phoneticPr fontId="3" type="noConversion"/>
  </si>
  <si>
    <t>비중(%)</t>
    <phoneticPr fontId="3" type="noConversion"/>
  </si>
  <si>
    <t>주식회사라인트레이딩</t>
  </si>
  <si>
    <t>PSR0G507</t>
  </si>
  <si>
    <t>225/40R/18 (VW Golf)</t>
  </si>
  <si>
    <t>545490</t>
  </si>
  <si>
    <t>PSR0170F</t>
  </si>
  <si>
    <t>205150</t>
  </si>
  <si>
    <t>PSR0VJ2F</t>
  </si>
  <si>
    <t>215/65R/16</t>
  </si>
  <si>
    <t>186450</t>
  </si>
  <si>
    <t>Jun</t>
  </si>
  <si>
    <t>Jun
FCST</t>
    <phoneticPr fontId="3" type="noConversion"/>
  </si>
  <si>
    <t>Ep300</t>
    <phoneticPr fontId="3" type="noConversion"/>
  </si>
  <si>
    <t xml:space="preserve">Y26 3+9 Masterfile </t>
    <phoneticPr fontId="3" type="noConversion"/>
  </si>
  <si>
    <t>FCST</t>
    <phoneticPr fontId="3" type="noConversion"/>
  </si>
  <si>
    <t>Y27 Total</t>
    <phoneticPr fontId="3" type="noConversion"/>
  </si>
  <si>
    <t>Y28 Total</t>
    <phoneticPr fontId="3" type="noConversion"/>
  </si>
  <si>
    <t>Mar</t>
  </si>
  <si>
    <t>Apr</t>
  </si>
  <si>
    <t>May</t>
  </si>
  <si>
    <t>Jul</t>
  </si>
  <si>
    <t>PSR</t>
    <phoneticPr fontId="3" type="noConversion"/>
  </si>
  <si>
    <t>REP</t>
    <phoneticPr fontId="492" type="noConversion"/>
  </si>
  <si>
    <t>OE</t>
    <phoneticPr fontId="492" type="noConversion"/>
  </si>
  <si>
    <t>PSR(G) TTL</t>
    <phoneticPr fontId="492" type="noConversion"/>
  </si>
  <si>
    <t>TBR</t>
    <phoneticPr fontId="492" type="noConversion"/>
  </si>
  <si>
    <t>HMC</t>
    <phoneticPr fontId="492" type="noConversion"/>
  </si>
  <si>
    <t>TATA</t>
    <phoneticPr fontId="492" type="noConversion"/>
  </si>
  <si>
    <t>TBR(G) TTL</t>
    <phoneticPr fontId="492" type="noConversion"/>
  </si>
  <si>
    <t>A'mt</t>
    <phoneticPr fontId="3" type="noConversion"/>
  </si>
  <si>
    <t>FCST</t>
  </si>
  <si>
    <t>Gross</t>
    <phoneticPr fontId="3" type="noConversion"/>
  </si>
  <si>
    <r>
      <t>PSR REP : 2</t>
    </r>
    <r>
      <rPr>
        <sz val="9"/>
        <color theme="1"/>
        <rFont val="맑은 고딕"/>
        <family val="2"/>
        <charset val="129"/>
      </rPr>
      <t xml:space="preserve">월 전체 </t>
    </r>
    <r>
      <rPr>
        <sz val="9"/>
        <color theme="1"/>
        <rFont val="BridgestoneType"/>
        <family val="2"/>
      </rPr>
      <t xml:space="preserve">Net </t>
    </r>
    <r>
      <rPr>
        <sz val="9"/>
        <color theme="1"/>
        <rFont val="맑은 고딕"/>
        <family val="2"/>
        <charset val="129"/>
      </rPr>
      <t xml:space="preserve">금액은 변화없지만, </t>
    </r>
    <r>
      <rPr>
        <sz val="9"/>
        <color theme="1"/>
        <rFont val="BridgestoneType"/>
        <family val="2"/>
      </rPr>
      <t>BPC</t>
    </r>
    <r>
      <rPr>
        <sz val="9"/>
        <color theme="1"/>
        <rFont val="맑은 고딕"/>
        <family val="2"/>
        <charset val="129"/>
      </rPr>
      <t xml:space="preserve">별로 살짝 수정함 </t>
    </r>
    <r>
      <rPr>
        <sz val="9"/>
        <color theme="1"/>
        <rFont val="BridgestoneType"/>
        <family val="2"/>
      </rPr>
      <t xml:space="preserve">B2B </t>
    </r>
    <r>
      <rPr>
        <sz val="9"/>
        <color theme="1"/>
        <rFont val="맑은 고딕"/>
        <family val="2"/>
        <charset val="129"/>
      </rPr>
      <t xml:space="preserve">최종을 최종으로 반영해서 큰차이는 없습니다. </t>
    </r>
    <phoneticPr fontId="492" type="noConversion"/>
  </si>
  <si>
    <t>Rebate</t>
    <phoneticPr fontId="3" type="noConversion"/>
  </si>
  <si>
    <r>
      <t>이대운</t>
    </r>
    <r>
      <rPr>
        <sz val="11"/>
        <color theme="1"/>
        <rFont val="BridgestoneType"/>
        <family val="2"/>
      </rPr>
      <t xml:space="preserve"> </t>
    </r>
    <r>
      <rPr>
        <sz val="11"/>
        <color theme="1"/>
        <rFont val="돋움"/>
        <family val="3"/>
        <charset val="129"/>
      </rPr>
      <t>매니저</t>
    </r>
    <r>
      <rPr>
        <sz val="11"/>
        <color theme="1"/>
        <rFont val="BridgestoneType"/>
        <family val="2"/>
      </rPr>
      <t xml:space="preserve"> </t>
    </r>
    <r>
      <rPr>
        <sz val="11"/>
        <color theme="1"/>
        <rFont val="돋움"/>
        <family val="3"/>
        <charset val="129"/>
      </rPr>
      <t>수식</t>
    </r>
    <r>
      <rPr>
        <sz val="11"/>
        <color theme="1"/>
        <rFont val="BridgestoneType"/>
        <family val="2"/>
      </rPr>
      <t xml:space="preserve"> </t>
    </r>
    <r>
      <rPr>
        <sz val="11"/>
        <color theme="1"/>
        <rFont val="돋움"/>
        <family val="3"/>
        <charset val="129"/>
      </rPr>
      <t>안물린거</t>
    </r>
    <r>
      <rPr>
        <sz val="11"/>
        <color theme="1"/>
        <rFont val="BridgestoneType"/>
        <family val="2"/>
      </rPr>
      <t xml:space="preserve"> 6</t>
    </r>
    <r>
      <rPr>
        <sz val="11"/>
        <color theme="1"/>
        <rFont val="돋움"/>
        <family val="3"/>
        <charset val="129"/>
      </rPr>
      <t>월에</t>
    </r>
    <r>
      <rPr>
        <sz val="11"/>
        <color theme="1"/>
        <rFont val="BridgestoneType"/>
        <family val="2"/>
      </rPr>
      <t xml:space="preserve"> </t>
    </r>
    <r>
      <rPr>
        <sz val="11"/>
        <color theme="1"/>
        <rFont val="돋움"/>
        <family val="3"/>
        <charset val="129"/>
      </rPr>
      <t>수정</t>
    </r>
    <r>
      <rPr>
        <sz val="11"/>
        <color theme="1"/>
        <rFont val="BridgestoneType"/>
        <family val="2"/>
      </rPr>
      <t xml:space="preserve"> </t>
    </r>
    <r>
      <rPr>
        <sz val="11"/>
        <color theme="1"/>
        <rFont val="돋움"/>
        <family val="3"/>
        <charset val="129"/>
      </rPr>
      <t>그래서</t>
    </r>
    <r>
      <rPr>
        <sz val="11"/>
        <color theme="1"/>
        <rFont val="BridgestoneType"/>
        <family val="2"/>
      </rPr>
      <t xml:space="preserve"> </t>
    </r>
    <r>
      <rPr>
        <sz val="11"/>
        <color theme="1"/>
        <rFont val="돋움"/>
        <family val="3"/>
        <charset val="129"/>
      </rPr>
      <t>최종</t>
    </r>
    <r>
      <rPr>
        <sz val="11"/>
        <color theme="1"/>
        <rFont val="BridgestoneType"/>
        <family val="2"/>
      </rPr>
      <t xml:space="preserve"> </t>
    </r>
    <r>
      <rPr>
        <sz val="11"/>
        <color theme="1"/>
        <rFont val="돋움"/>
        <family val="3"/>
        <charset val="129"/>
      </rPr>
      <t>맞춤</t>
    </r>
  </si>
  <si>
    <t>Net</t>
    <phoneticPr fontId="3" type="noConversion"/>
  </si>
  <si>
    <t>PSR</t>
    <phoneticPr fontId="492" type="noConversion"/>
  </si>
  <si>
    <t>26OB</t>
    <phoneticPr fontId="492" type="noConversion"/>
  </si>
  <si>
    <t>PSR REP</t>
    <phoneticPr fontId="492" type="noConversion"/>
  </si>
  <si>
    <t>TBR REP</t>
    <phoneticPr fontId="492" type="noConversion"/>
  </si>
  <si>
    <t>Q2</t>
    <phoneticPr fontId="492" type="noConversion"/>
  </si>
  <si>
    <t>Key man</t>
    <phoneticPr fontId="3" type="noConversion"/>
  </si>
  <si>
    <t>DHPS, PSAS, TEV 본당 1만, SERENITY&amp;RE005 본당 5천원</t>
    <phoneticPr fontId="3" type="noConversion"/>
  </si>
  <si>
    <t>LVR</t>
    <phoneticPr fontId="3" type="noConversion"/>
  </si>
  <si>
    <t>2026-05</t>
  </si>
  <si>
    <t>유한회사서진</t>
  </si>
  <si>
    <t>PSR0231F</t>
  </si>
  <si>
    <t>PSR0232F</t>
  </si>
  <si>
    <t>착한타이어(서브)</t>
  </si>
  <si>
    <t>트루맨컴퍼니</t>
  </si>
  <si>
    <t>타이어스토어식사점</t>
  </si>
  <si>
    <t>PSR0LH40</t>
  </si>
  <si>
    <t>260370</t>
  </si>
  <si>
    <t>PSR0P291</t>
  </si>
  <si>
    <t>155/60R/20(BMW I3)</t>
  </si>
  <si>
    <t>462440</t>
  </si>
  <si>
    <t>PSR0G891</t>
  </si>
  <si>
    <t>255/40R/22 (PORSCHE MACAN BEV,ENLITEN)</t>
  </si>
  <si>
    <t>861630</t>
  </si>
  <si>
    <t>PSR0P308</t>
  </si>
  <si>
    <t>275/40R/19 EXT (Benz S-Class (W222))</t>
  </si>
  <si>
    <t>806850</t>
  </si>
  <si>
    <t>PSR0P326</t>
  </si>
  <si>
    <t>205/50R/17 RFT (BMW 1 SERIES(F20))</t>
  </si>
  <si>
    <t>561660</t>
  </si>
  <si>
    <t>제이앤씨상사 주식회사 (J&amp;C)</t>
  </si>
  <si>
    <t>PSR0G705</t>
  </si>
  <si>
    <t>245/30ZR/20 (LAMBORGHINI Huracan STO "L")</t>
  </si>
  <si>
    <t>1011670</t>
  </si>
  <si>
    <t>LVR0L329</t>
  </si>
  <si>
    <t>215/70R/15</t>
  </si>
  <si>
    <t>227810</t>
  </si>
  <si>
    <t>PSR0V149</t>
  </si>
  <si>
    <t>216370</t>
  </si>
  <si>
    <t>PSR17069</t>
  </si>
  <si>
    <t>255/55R/18 (LEXUS RZ)</t>
  </si>
  <si>
    <t>400840</t>
  </si>
  <si>
    <t>PSR0G888</t>
  </si>
  <si>
    <t>285/45R/20 (PORSCHE MACAN BEV,ENLITEN)</t>
  </si>
  <si>
    <t>731830</t>
  </si>
  <si>
    <t>PSR0LH29</t>
  </si>
  <si>
    <t>183040</t>
  </si>
  <si>
    <t>PSR0G744</t>
  </si>
  <si>
    <t>215/50R/18 (Audi Q2 "AO")</t>
  </si>
  <si>
    <t>422510</t>
  </si>
  <si>
    <t>PSR0G812</t>
  </si>
  <si>
    <t>285/45R/20 Audi e-tron</t>
  </si>
  <si>
    <t>717420</t>
  </si>
  <si>
    <t>PSR0P367</t>
  </si>
  <si>
    <t>275/40R/19 RFT (BMW 7 series(G11/G12))</t>
  </si>
  <si>
    <t>753610</t>
  </si>
  <si>
    <t>이대운</t>
    <phoneticPr fontId="3" type="noConversion"/>
  </si>
  <si>
    <t>착한타이어(서브)</t>
    <phoneticPr fontId="3" type="noConversion"/>
  </si>
  <si>
    <t>제이앤씨상사 주식회사 (J&amp;C)</t>
    <phoneticPr fontId="3" type="noConversion"/>
  </si>
  <si>
    <t>타이어판다</t>
  </si>
  <si>
    <t>캣포코퍼레이션</t>
  </si>
  <si>
    <t>아우토모빌</t>
  </si>
  <si>
    <t>더쎈휠타이어</t>
  </si>
  <si>
    <t>PSR0209F</t>
  </si>
  <si>
    <t>305800</t>
  </si>
  <si>
    <t>이상훈</t>
  </si>
  <si>
    <t>PSR0FA20</t>
  </si>
  <si>
    <t>361680</t>
  </si>
  <si>
    <t>PSR18111</t>
  </si>
  <si>
    <t>PSR17437</t>
  </si>
  <si>
    <t>275/50R/20 (Benz GL-Class MOE)</t>
  </si>
  <si>
    <t>DUELER H/L 400</t>
  </si>
  <si>
    <t>PSR0G931</t>
  </si>
  <si>
    <t>275/35R/20 (BMW 5-SERIES, MO/ENLITEN)</t>
  </si>
  <si>
    <t>667590</t>
  </si>
  <si>
    <t>PSR0G757</t>
  </si>
  <si>
    <t>245/45R/19 (AUDI A6)</t>
  </si>
  <si>
    <t>611380</t>
  </si>
  <si>
    <t>PSR0G562</t>
  </si>
  <si>
    <t>235/55R/18 (Mercedes DAG W223 MO)</t>
  </si>
  <si>
    <t>394900</t>
  </si>
  <si>
    <t>PSR0G966</t>
  </si>
  <si>
    <t>235/45R/21 (VW/SKODA/AUDI ID.4 EQ4, R0)</t>
  </si>
  <si>
    <t>626890</t>
  </si>
  <si>
    <t>PSR0G121</t>
  </si>
  <si>
    <t>245/40R/20 RFT (BMW 7 SERIES(G11/G12))</t>
  </si>
  <si>
    <t>765490</t>
  </si>
  <si>
    <t>PSR17264</t>
  </si>
  <si>
    <t>225/50R/17 RFT</t>
  </si>
  <si>
    <t>312510</t>
  </si>
  <si>
    <t>PSR0G936</t>
  </si>
  <si>
    <t>225/40R/19 (BMW 1/2 SERIES GT (F70/F74), ENLITEN)</t>
  </si>
  <si>
    <t>552530</t>
  </si>
  <si>
    <t>PSR0P366</t>
  </si>
  <si>
    <t>245/45R/19 RFT (BMW 7 series(G11/G12))</t>
  </si>
  <si>
    <t>681340</t>
  </si>
  <si>
    <t>이대운</t>
    <phoneticPr fontId="3" type="noConversion"/>
  </si>
  <si>
    <t>타이어판다</t>
    <phoneticPr fontId="3" type="noConversion"/>
  </si>
  <si>
    <t>홍종인</t>
    <phoneticPr fontId="3" type="noConversion"/>
  </si>
  <si>
    <t>주식회사 새길타이어</t>
    <phoneticPr fontId="3" type="noConversion"/>
  </si>
  <si>
    <t>현우타이어</t>
    <phoneticPr fontId="3" type="noConversion"/>
  </si>
  <si>
    <t>RF(8+4)</t>
    <phoneticPr fontId="3" type="noConversion"/>
  </si>
  <si>
    <t>May
Act</t>
    <phoneticPr fontId="3" type="noConversion"/>
  </si>
  <si>
    <t>PSR0G165</t>
  </si>
  <si>
    <t>225/40R/19 (Benz A-CLASS, B-CLASS, CLA)</t>
  </si>
  <si>
    <t>560890</t>
  </si>
  <si>
    <t>PSR17888</t>
  </si>
  <si>
    <t>255/55R/18 (LEXUS RZ, ENLITEN)</t>
  </si>
  <si>
    <t>타이어피플</t>
  </si>
  <si>
    <t>PSR0195F</t>
  </si>
  <si>
    <t>310310</t>
  </si>
  <si>
    <t>PSR0U519</t>
  </si>
  <si>
    <t>275/35R/20</t>
  </si>
  <si>
    <t>526900</t>
  </si>
  <si>
    <t>PSR15719</t>
  </si>
  <si>
    <t>PSR16995</t>
  </si>
  <si>
    <t>235/55R/18 RFT</t>
  </si>
  <si>
    <t>336380</t>
  </si>
  <si>
    <t>PSR17014</t>
  </si>
  <si>
    <t>235/55R/18 (Toyota rav4)</t>
  </si>
  <si>
    <t>403590</t>
  </si>
  <si>
    <t>PSR0G971</t>
  </si>
  <si>
    <t>285/40ZR/22 (Lamborghini URUS PHEV)</t>
  </si>
  <si>
    <t>1137730</t>
  </si>
  <si>
    <t>PSR0G972</t>
  </si>
  <si>
    <t>325/35ZR/22 (Lamborghini URUS PHEV)</t>
  </si>
  <si>
    <t>1252570</t>
  </si>
  <si>
    <t>PSR0G871</t>
  </si>
  <si>
    <t>265/45R/21 (AUDI Q6 CBEV)</t>
  </si>
  <si>
    <t>751300</t>
  </si>
  <si>
    <t>PSR0LXW8</t>
  </si>
  <si>
    <t>215/55R/16 (SERENITY PLUS)</t>
  </si>
  <si>
    <t>216260</t>
  </si>
  <si>
    <t>PSR0U506</t>
  </si>
  <si>
    <t>320650</t>
  </si>
  <si>
    <t>PSR0G715</t>
  </si>
  <si>
    <t>225/40R/18 (Audi A3NF)</t>
  </si>
  <si>
    <t>596090</t>
  </si>
  <si>
    <t>PSR17166</t>
  </si>
  <si>
    <t>245/40R/18 RFT</t>
  </si>
  <si>
    <t>369270</t>
  </si>
  <si>
    <t>PSR17350</t>
  </si>
  <si>
    <t>225/45R/18 RFT</t>
  </si>
  <si>
    <t>397210</t>
  </si>
  <si>
    <t>PSR0G746</t>
  </si>
  <si>
    <t>245/35ZR/19 (AUDI RS3 RO1(Audi QUATTRO))</t>
  </si>
  <si>
    <t>844910</t>
  </si>
  <si>
    <t>PSR18352</t>
  </si>
  <si>
    <t>245/60R/18(HD PALISADE)</t>
  </si>
  <si>
    <t>PSR0177F</t>
  </si>
  <si>
    <t>243650</t>
  </si>
  <si>
    <t>PSR0C046</t>
  </si>
  <si>
    <t>265/35R/22</t>
  </si>
  <si>
    <t>691900</t>
  </si>
  <si>
    <t>PSR0LD90</t>
  </si>
  <si>
    <t>PSR15129</t>
  </si>
  <si>
    <t>245/45RF/20 (LEXUS LS) RFT</t>
  </si>
  <si>
    <t>PSR17174</t>
  </si>
  <si>
    <t>195/60R/17 (Toyota Prius ENLITEN)</t>
  </si>
  <si>
    <t>225610</t>
  </si>
  <si>
    <t>PSR0LA50</t>
  </si>
  <si>
    <t xml:space="preserve"> 225/55R/18</t>
  </si>
  <si>
    <t>한국타이어123</t>
  </si>
  <si>
    <t>PSR0G756</t>
  </si>
  <si>
    <t>245/45R/18 (BMW 5series (G31))</t>
  </si>
  <si>
    <t>462550</t>
  </si>
  <si>
    <t>PSR0G169</t>
  </si>
  <si>
    <t>285/45R/20 (VW Touareg NF)</t>
  </si>
  <si>
    <t>716320</t>
  </si>
  <si>
    <t>PSR0G431</t>
  </si>
  <si>
    <t>235/50R/19 (A6 ALL ROAD (AU 582/584))</t>
  </si>
  <si>
    <t>522940</t>
  </si>
  <si>
    <t>PSR0G506</t>
  </si>
  <si>
    <t>225/45R/17 (VW/Golf)</t>
  </si>
  <si>
    <t>342430</t>
  </si>
  <si>
    <t>PSR0G558</t>
  </si>
  <si>
    <t>235/55R/18 MOE (Mercedes DAG BR243 MOE)</t>
  </si>
  <si>
    <t>559130</t>
  </si>
  <si>
    <t>PSR0G365</t>
  </si>
  <si>
    <t>255/50R/20 (AUDI e-tron)</t>
  </si>
  <si>
    <t>650320</t>
  </si>
  <si>
    <t>PSR0G445</t>
  </si>
  <si>
    <t>245/40R/19 (VW VW Passat CC),B-Seal</t>
  </si>
  <si>
    <t>616330</t>
  </si>
  <si>
    <t>PSR0G487</t>
  </si>
  <si>
    <t>205/55R/17 (Mercedes DAG W177 MOE)</t>
  </si>
  <si>
    <t>434500</t>
  </si>
  <si>
    <t>PXR01665</t>
  </si>
  <si>
    <t>DMV3</t>
  </si>
  <si>
    <t>198110</t>
  </si>
  <si>
    <t>PSR0G901</t>
  </si>
  <si>
    <t>285/40R/21 (AUDI Eq5,AO,B-SILENT)</t>
  </si>
  <si>
    <t>T005AD</t>
  </si>
  <si>
    <t>569030</t>
  </si>
  <si>
    <t>PSR0G474</t>
  </si>
  <si>
    <t>205/55R/17 RFT (BMW 2 series)</t>
  </si>
  <si>
    <t>481910</t>
  </si>
  <si>
    <t>PSR0G513</t>
  </si>
  <si>
    <t>225/50R/17 RFT (BMW 320d -2G)</t>
  </si>
  <si>
    <t>509410</t>
  </si>
  <si>
    <t>PSR0G566</t>
  </si>
  <si>
    <t>285/35R/20 (BENZ W223 MOE),B-Silent</t>
  </si>
  <si>
    <t>1013650</t>
  </si>
  <si>
    <t>PSR0G697</t>
  </si>
  <si>
    <t>205/60R/17 (BMW 2 Series Active Tourer)</t>
  </si>
  <si>
    <t>447370</t>
  </si>
  <si>
    <t>PSR0G698</t>
  </si>
  <si>
    <t>225/50R/18 (BMW F48/F60)</t>
  </si>
  <si>
    <t>타이어피플</t>
    <phoneticPr fontId="3" type="noConversion"/>
  </si>
  <si>
    <t>이승희</t>
    <phoneticPr fontId="3" type="noConversion"/>
  </si>
  <si>
    <t>이양희</t>
    <phoneticPr fontId="3" type="noConversion"/>
  </si>
  <si>
    <t>JUN FCST</t>
    <phoneticPr fontId="3" type="noConversion"/>
  </si>
  <si>
    <t>JUN ACT</t>
    <phoneticPr fontId="3" type="noConversion"/>
  </si>
  <si>
    <t>JUN OB</t>
    <phoneticPr fontId="3" type="noConversion"/>
  </si>
  <si>
    <t>JUN RF(8+4)</t>
    <phoneticPr fontId="3" type="noConversion"/>
  </si>
  <si>
    <t>ACT</t>
    <phoneticPr fontId="3" type="noConversion"/>
  </si>
  <si>
    <t>JUN
Portion(RF)</t>
    <phoneticPr fontId="3" type="noConversion"/>
  </si>
  <si>
    <t>RF</t>
    <phoneticPr fontId="3" type="noConversion"/>
  </si>
  <si>
    <t>RF(8+4)</t>
    <phoneticPr fontId="3" type="noConversion"/>
  </si>
  <si>
    <t>Differ</t>
    <phoneticPr fontId="3" type="noConversion"/>
  </si>
  <si>
    <t>1H Plan</t>
    <phoneticPr fontId="3" type="noConversion"/>
  </si>
  <si>
    <t>1H(ACT+FCST)</t>
    <phoneticPr fontId="3" type="noConversion"/>
  </si>
  <si>
    <t>1H
Differ(vs Portion)</t>
    <phoneticPr fontId="3" type="noConversion"/>
  </si>
  <si>
    <t>준타이어</t>
    <phoneticPr fontId="3" type="noConversion"/>
  </si>
  <si>
    <t>#6월 세일즈 계획</t>
    <phoneticPr fontId="3" type="noConversion"/>
  </si>
  <si>
    <t>MTO-W</t>
    <phoneticPr fontId="3" type="noConversion"/>
  </si>
  <si>
    <t>상시 - 소매 20본 26%, 도매 100본 28%</t>
    <phoneticPr fontId="3" type="noConversion"/>
  </si>
  <si>
    <t>25년 윈터 45% 기안 (한울)</t>
    <phoneticPr fontId="3" type="noConversion"/>
  </si>
  <si>
    <t>세레니티</t>
    <phoneticPr fontId="3" type="noConversion"/>
  </si>
  <si>
    <t>24년 DOT 기안(50~60%)</t>
    <phoneticPr fontId="3" type="noConversion"/>
  </si>
  <si>
    <t>RE004</t>
    <phoneticPr fontId="3" type="noConversion"/>
  </si>
  <si>
    <t>55% 기안</t>
    <phoneticPr fontId="3" type="noConversion"/>
  </si>
  <si>
    <t>255/45/20 17%~20%(팀장님보고)  255/50/20  27%</t>
    <phoneticPr fontId="3" type="noConversion"/>
  </si>
  <si>
    <t>Early(~12일까지) - MAX 27% (소매: 20, 도매 50)</t>
    <phoneticPr fontId="3" type="noConversion"/>
  </si>
  <si>
    <t>Early(~12일까지) - MAX 27% 245/45/18  (소매: 20, 도매 50)</t>
    <phoneticPr fontId="3" type="noConversion"/>
  </si>
  <si>
    <t>45% 기안(3~5딜러 선정) 그 외 소매 30%</t>
    <phoneticPr fontId="3" type="noConversion"/>
  </si>
  <si>
    <t>OE</t>
    <phoneticPr fontId="3" type="noConversion"/>
  </si>
  <si>
    <t>Early(~12일까지) 255/40R/20 MO 20%</t>
    <phoneticPr fontId="3" type="noConversion"/>
  </si>
  <si>
    <t>전 사이즈 27% 기안</t>
    <phoneticPr fontId="3" type="noConversion"/>
  </si>
  <si>
    <t>기안필요</t>
    <phoneticPr fontId="3" type="noConversion"/>
  </si>
  <si>
    <t>얼리</t>
    <phoneticPr fontId="3" type="noConversion"/>
  </si>
  <si>
    <t>(주)봉구통상_경영</t>
    <phoneticPr fontId="3" type="noConversion"/>
  </si>
  <si>
    <t>2026-06</t>
  </si>
  <si>
    <t>PSR0C033</t>
  </si>
  <si>
    <t>265/45R/20</t>
  </si>
  <si>
    <t>454630</t>
  </si>
  <si>
    <t>PSR17265</t>
  </si>
  <si>
    <t>205/55R/16 RFT</t>
  </si>
  <si>
    <t>250360</t>
  </si>
  <si>
    <t>김현호</t>
  </si>
  <si>
    <t>PSR0LH65</t>
  </si>
  <si>
    <t>247940</t>
  </si>
  <si>
    <t>PSR17263</t>
  </si>
  <si>
    <t>225/45R/17 RFT</t>
  </si>
  <si>
    <t>297990</t>
  </si>
  <si>
    <t>PSR0G967</t>
  </si>
  <si>
    <t>255/40R/21 (VW/SKODA/AUDI ID.4 EQ4, R0)</t>
  </si>
  <si>
    <t>561700</t>
  </si>
  <si>
    <t>PSR0G849</t>
  </si>
  <si>
    <t>255/45R/20 (VW/SK/AU : ID4 / Enyaq / Eq4),B-Seal</t>
  </si>
  <si>
    <t>527120</t>
  </si>
  <si>
    <t>PSR0G964</t>
  </si>
  <si>
    <t>235/50R/20 (VW ID4, RO)</t>
  </si>
  <si>
    <t>510510</t>
  </si>
  <si>
    <t>홍승모</t>
  </si>
  <si>
    <t>PSR0G348</t>
  </si>
  <si>
    <t>285/40ZR/21(PORSCHE Cayenne E3)</t>
  </si>
  <si>
    <t>789910</t>
  </si>
  <si>
    <t>PSR0G351</t>
  </si>
  <si>
    <t>255/40R/20 (Audi A6 and A7),B-Silent</t>
  </si>
  <si>
    <t>788150</t>
  </si>
  <si>
    <t>PSR0G695</t>
  </si>
  <si>
    <t>265/40R/21 RFT Benz EQS</t>
  </si>
  <si>
    <t>774290</t>
  </si>
  <si>
    <t>PSR0G899</t>
  </si>
  <si>
    <t>285/45R/20 (AUDI Q6 e-tron)</t>
  </si>
  <si>
    <t>729300</t>
  </si>
  <si>
    <t>PSR0LXT3</t>
  </si>
  <si>
    <t>225/55R/16 (SERENITY PLUS)</t>
  </si>
  <si>
    <t>218680</t>
  </si>
  <si>
    <t>PSR0U514</t>
  </si>
  <si>
    <t>245/50R/19</t>
  </si>
  <si>
    <t>538230</t>
  </si>
  <si>
    <t>PSR0H609</t>
  </si>
  <si>
    <t>205/55R/16(BYD Dolphin)</t>
  </si>
  <si>
    <t>EP150</t>
  </si>
  <si>
    <t>159500</t>
  </si>
  <si>
    <t>PSR0G935</t>
  </si>
  <si>
    <t>225/45R/18 (BMW 1/2 SERIES GT (F70/F74), ENLITEN</t>
  </si>
  <si>
    <t>551100</t>
  </si>
  <si>
    <t>PSR0P363</t>
  </si>
  <si>
    <t>225/40R/18 (EXT A/B CLASS &amp; CLA)</t>
  </si>
  <si>
    <t>558690</t>
  </si>
  <si>
    <t>PSR0G895</t>
  </si>
  <si>
    <t>235/45R/18 (VW490,ENLITEN)</t>
  </si>
  <si>
    <t>442530</t>
  </si>
  <si>
    <t>Ratio(vs RF(8+4))</t>
    <phoneticPr fontId="3" type="noConversion"/>
  </si>
  <si>
    <t>Jun
Remain</t>
    <phoneticPr fontId="3" type="noConversion"/>
  </si>
  <si>
    <t>ACT+Remain</t>
    <phoneticPr fontId="3" type="noConversion"/>
  </si>
  <si>
    <t>비 고
(딜러별 특이사항,
경쟁사 마켓상황)</t>
    <phoneticPr fontId="3" type="noConversion"/>
  </si>
  <si>
    <t>*최대한 자세히 입력</t>
    <phoneticPr fontId="3" type="noConversion"/>
  </si>
  <si>
    <t>JUN ACT+Remain</t>
    <phoneticPr fontId="3" type="noConversion"/>
  </si>
  <si>
    <t>1H 타겟 달성 예정</t>
  </si>
  <si>
    <t>다음주 새 매장 가오픈, 소매 악화로 인해 주문 저조</t>
  </si>
  <si>
    <t>현재 미쉐린, 콘티 공격적인 프로모션 진행중</t>
  </si>
  <si>
    <t>타겟이미달성 및 입금관리 ( CO,PI, MI 행사 매입중)</t>
  </si>
  <si>
    <t>세종점 타이어모어 지원 협의중</t>
  </si>
  <si>
    <t>NX 다매장으로 정말 힘들어함. 일부매장 정리 고려중</t>
  </si>
  <si>
    <t>작은 소매딜러 독려중</t>
  </si>
  <si>
    <t>서진과 분리후 이종열 부사장님이 따로 구매중</t>
  </si>
  <si>
    <t>가인 각 지점 소매 전년대비 20% 이상 감소, 도매 역시 크게 감소</t>
  </si>
  <si>
    <t xml:space="preserve">일평균 3.5대 입차, 4,5월 대비 약소하게나마 반등 </t>
  </si>
  <si>
    <t>일산, 파주 셀아웃 급감, 마포 셀아웃 감소, 천우모터스 매입 감소로 BS 매입 감소</t>
  </si>
  <si>
    <t>일평균 1.5대 입차, 셀아웃 저조로 재고 과다</t>
  </si>
  <si>
    <t>일평균 1대 입차, 재고 안빠져 주문 어려움</t>
  </si>
  <si>
    <t>셀아웃 감소, KH 수량 빼는게 우선, FS 재고 나가지 않아 주문X</t>
  </si>
  <si>
    <t>셀아웃 감소, 고객이 저렴한 HK만 요구, 수입타이어 수요 X</t>
  </si>
  <si>
    <t>일평균 1.5대 입차, 현금흐름 고려 시 추가 주문 불가</t>
  </si>
  <si>
    <t>일평균 3대 입차, 고객 대부분 국산 선호</t>
  </si>
  <si>
    <t>셀아웃 감소 및 고객들 국산 저가 타이어 선호</t>
  </si>
  <si>
    <t>전년동월대비 30% 이상 감소, 최근 국산 저가 타이어만 찾아 BS 감소</t>
    <phoneticPr fontId="3" type="noConversion"/>
  </si>
  <si>
    <t>5월 부터 셀아웃이 좋지않음, (작년대비 20%이상 빠짐) / TMKR 배송도 많이줄어듬 (도요타 AS리콜 이슈)</t>
    <phoneticPr fontId="3" type="noConversion"/>
  </si>
  <si>
    <t>하루에 마수걸기 어려움</t>
    <phoneticPr fontId="3" type="noConversion"/>
  </si>
  <si>
    <t>하루에 2~3대, 들어오고 5월 보다 시장이 좋지않다. (타사 이슈 없음)</t>
    <phoneticPr fontId="3" type="noConversion"/>
  </si>
  <si>
    <t>타겟 달성 위한 도소매 활성화</t>
    <phoneticPr fontId="3" type="noConversion"/>
  </si>
  <si>
    <t>타이어 모어 계약</t>
    <phoneticPr fontId="3" type="noConversion"/>
  </si>
  <si>
    <t>SR딜러 전략패턴 활용</t>
    <phoneticPr fontId="3" type="noConversion"/>
  </si>
  <si>
    <t>브리지스톤 제품도 피트인, 넘버원등 도매시장에 공격적인 가격으로 가격 제안 중</t>
    <phoneticPr fontId="3" type="noConversion"/>
  </si>
  <si>
    <t>전년대비 소매 20% 이상 감소, PSAS 패턴 관심 영업중</t>
    <phoneticPr fontId="3" type="noConversion"/>
  </si>
  <si>
    <t>LE3 및 RE005 매입으로 인한 수량 달성 예정</t>
    <phoneticPr fontId="3" type="noConversion"/>
  </si>
  <si>
    <t>1H 리베이트 타겟 달성 예정 ( 이번주까지 매입완료 계획) 
 - 한국, 금호 가격인상 이슈는 들었으나, 당장은 아닌것으로 보임 / 넥센 외 타브랜드 다른 이슈 없음 / 1~5월대비 10~20%시장이 더 좋다.</t>
    <phoneticPr fontId="3" type="noConversion"/>
  </si>
  <si>
    <t>5월보다 6월 현재까지 더 조용함 .</t>
    <phoneticPr fontId="3" type="noConversion"/>
  </si>
  <si>
    <t>지역 특성으로 시장현황에 크게 부딪히지않음, (LT가 많이 나가는데, BS 195/70R/15 가격메리트가 애매함, 195R/15는 가격메리트 있음)</t>
    <phoneticPr fontId="3" type="noConversion"/>
  </si>
  <si>
    <t>주식회사 경민티앤비_기성</t>
    <phoneticPr fontId="3" type="noConversion"/>
  </si>
  <si>
    <t>26년 윈터 재고 입고시 매출 필요. 약 900본- 1천본 예상</t>
  </si>
  <si>
    <t>6월 한국타이어 LVR 숏티지 예상됨.  -&gt; 6월 LVR 매출 위주로 타겟 달성 예정.</t>
  </si>
  <si>
    <t>창고 문제로 인한 재고 Full</t>
    <phoneticPr fontId="3" type="noConversion"/>
  </si>
  <si>
    <t>재고 부족으로 매출 기회 상실</t>
    <phoneticPr fontId="3" type="noConversion"/>
  </si>
  <si>
    <t>실제 셀아웃 100본 정도임, (셀아웃 좋지않음)</t>
    <phoneticPr fontId="3" type="noConversion"/>
  </si>
  <si>
    <t>리베이트 타겟 예정 (실제 셀아웃 작년대비 10~20% 빠짐)</t>
    <phoneticPr fontId="3" type="noConversion"/>
  </si>
  <si>
    <t>1H 리베이트 타켓 달성 예정 (다만, 현재 매출 자체가 올라가질 않아 매입에 부담이 있음), 5월부터 작년대비 10~20% 빠짐
 - 요코하마 재고가 일부부족(소음이슈로 인한 일부 패턴 입고불가, ) , 단 매장에 고객이 들어눈느 수가 줄어듬</t>
    <phoneticPr fontId="3" type="noConversion"/>
  </si>
  <si>
    <t>6월 성수기 대비 조용하다 (작년대비 좀더 빠지는것 같다. )</t>
    <phoneticPr fontId="3" type="noConversion"/>
  </si>
  <si>
    <r>
      <t xml:space="preserve">1H 리베이트 타겟 달성 목표  (세레니티, LE3, RE005), RE005 의 경우 선오더 사이즈 부족분은 남는 다른 사이즈로 변경 매입 예정 
</t>
    </r>
    <r>
      <rPr>
        <b/>
        <sz val="11"/>
        <color theme="1"/>
        <rFont val="맑은 고딕"/>
        <family val="3"/>
        <charset val="129"/>
        <scheme val="minor"/>
      </rPr>
      <t xml:space="preserve"> - 한국 금호 가격 인상 이슈 (7월)로 타딜러들 재고 매입 일부 있을것으로 판단됨</t>
    </r>
    <r>
      <rPr>
        <sz val="11"/>
        <color theme="1"/>
        <rFont val="맑은 고딕"/>
        <family val="3"/>
        <charset val="129"/>
        <scheme val="minor"/>
      </rPr>
      <t xml:space="preserve">
 - 고객들 대부분이 저가타이어를 찾음</t>
    </r>
    <phoneticPr fontId="3" type="noConversion"/>
  </si>
  <si>
    <t>*경쟁사 마켓현황</t>
    <phoneticPr fontId="3" type="noConversion"/>
  </si>
  <si>
    <t xml:space="preserve"> - 전체적으로 시장자체가 어려운 상황</t>
    <phoneticPr fontId="3" type="noConversion"/>
  </si>
  <si>
    <t xml:space="preserve"> -  KH : 가격인상 이슈(미확정)</t>
    <phoneticPr fontId="3" type="noConversion"/>
  </si>
  <si>
    <t xml:space="preserve"> -  HK : 가격인상 이슈(미확정) , LVR 숏티지 예상</t>
    <phoneticPr fontId="3" type="noConversion"/>
  </si>
  <si>
    <t xml:space="preserve"> -  MI, CO : 공격적인 프로모션 진행 중 (상품권 등)</t>
    <phoneticPr fontId="3" type="noConversion"/>
  </si>
  <si>
    <t>이상호</t>
    <phoneticPr fontId="3" type="noConversion"/>
  </si>
  <si>
    <t>대유카센타</t>
  </si>
  <si>
    <t>대유카센타</t>
    <phoneticPr fontId="3" type="noConversion"/>
  </si>
  <si>
    <t>한국타이어김천판매(주)</t>
  </si>
  <si>
    <t>PSR0G892</t>
  </si>
  <si>
    <t>295/35R/22 (PORSCHE MACAN BEV,ENLITEN)</t>
  </si>
  <si>
    <t>934010</t>
  </si>
  <si>
    <t>PXR01662</t>
  </si>
  <si>
    <t>245/45R/20 (BLIZZAK RFT)</t>
  </si>
  <si>
    <t>SRVFZ</t>
  </si>
  <si>
    <t>492910</t>
  </si>
  <si>
    <t>PXR01734</t>
  </si>
  <si>
    <t>403700</t>
  </si>
  <si>
    <t>PXR01783</t>
  </si>
  <si>
    <t>245/50R/19 (BLIZZAK RFT)</t>
  </si>
  <si>
    <t>471790</t>
  </si>
  <si>
    <t>PXR01805</t>
  </si>
  <si>
    <t>245/40R/19 (BLIZZAK ICE)</t>
  </si>
  <si>
    <t>BLCEZ</t>
  </si>
  <si>
    <t>450670</t>
  </si>
  <si>
    <t>PXR01863</t>
  </si>
  <si>
    <t>245/60R/18</t>
  </si>
  <si>
    <t>401830</t>
  </si>
  <si>
    <t>PXR01868</t>
  </si>
  <si>
    <t>409200</t>
  </si>
  <si>
    <t>PXR01892</t>
  </si>
  <si>
    <t>245/50R/20</t>
  </si>
  <si>
    <t>432630</t>
  </si>
  <si>
    <t>PSR0C037</t>
  </si>
  <si>
    <t>255/35R/21</t>
  </si>
  <si>
    <t>622490</t>
  </si>
  <si>
    <t>PSR0F951</t>
  </si>
  <si>
    <t>285/40R/20 (BMW 7series/ENLITEN)</t>
  </si>
  <si>
    <t>PSR0P388</t>
  </si>
  <si>
    <t>235/55R/19 EXT (MERCEDES BENZ GLC(X253))</t>
  </si>
  <si>
    <t>DHPS</t>
  </si>
  <si>
    <t>540980</t>
  </si>
  <si>
    <t>PSR0C042</t>
  </si>
  <si>
    <t>275/35R/21</t>
  </si>
  <si>
    <t>647680</t>
  </si>
  <si>
    <t>PSR0G347</t>
  </si>
  <si>
    <t>315/35ZR/21(PORSCHE Cayenne E3)</t>
  </si>
  <si>
    <t>DHPAHZ</t>
  </si>
  <si>
    <t>841610</t>
  </si>
  <si>
    <t>PSR0G932</t>
  </si>
  <si>
    <t>275/30R/21 (BMW 5-SERIES, MO/ENLITEN)</t>
  </si>
  <si>
    <t>736450</t>
  </si>
  <si>
    <t>PSR0G973</t>
  </si>
  <si>
    <t>225/55R/18 (Benz E class (MO)/X1,X2, 5 series)</t>
  </si>
  <si>
    <t>PSR0G226</t>
  </si>
  <si>
    <t>245/40R/20 (BMW I8)</t>
  </si>
  <si>
    <t>892540</t>
  </si>
  <si>
    <t>PSR0G528</t>
  </si>
  <si>
    <t>235/50R/19 (Mercedes GLA/GLB W247 "MO")</t>
  </si>
  <si>
    <t>615560</t>
  </si>
  <si>
    <t>한국타이어김천판매(주)</t>
    <phoneticPr fontId="3" type="noConversion"/>
  </si>
  <si>
    <t>1H
Total
(ACT)</t>
    <phoneticPr fontId="3" type="noConversion"/>
  </si>
  <si>
    <t>Jun
Act(26)</t>
    <phoneticPr fontId="3" type="noConversion"/>
  </si>
  <si>
    <t>주식회사태안가설기업</t>
  </si>
  <si>
    <t>PSR17269</t>
  </si>
  <si>
    <t>235/60R/18 (LEXUS RZ)</t>
  </si>
  <si>
    <t>384120</t>
  </si>
  <si>
    <t>PSR0G887</t>
  </si>
  <si>
    <t>235/55R/20 (PORSCHE MACAN BEV,ENLITEN)</t>
  </si>
  <si>
    <t>657800</t>
  </si>
  <si>
    <t>PSR0G426</t>
  </si>
  <si>
    <t>235/40R/19 (AUDI Q2S)</t>
  </si>
  <si>
    <t>744700</t>
  </si>
  <si>
    <t>PSR0G456</t>
  </si>
  <si>
    <t>225/50R/17 (AUDI B9)</t>
  </si>
  <si>
    <t>440440</t>
  </si>
  <si>
    <t>PSR0G488</t>
  </si>
  <si>
    <t>245/40R/21 (Audi A6)</t>
  </si>
  <si>
    <t>932250</t>
  </si>
  <si>
    <t>PSR0G489</t>
  </si>
  <si>
    <t>205/55R/16 RFT(BMW 1-Series F40, 2-Series GT(F44))</t>
  </si>
  <si>
    <t>445610</t>
  </si>
  <si>
    <t>PSR0G512</t>
  </si>
  <si>
    <t>215/50R/18 (VW VW T-Roc)</t>
  </si>
  <si>
    <t>PSR0G585</t>
  </si>
  <si>
    <t>225/50R/17 (W206 MOE)</t>
  </si>
  <si>
    <t>465850</t>
  </si>
  <si>
    <t>PSR0G588</t>
  </si>
  <si>
    <t>255/30R/20 RFT (BMW 3series (G20))</t>
  </si>
  <si>
    <t>652190</t>
  </si>
  <si>
    <t>PSR0G589</t>
  </si>
  <si>
    <t>225/35R/20 RFT (BMW 3series (G20))</t>
  </si>
  <si>
    <t>707300</t>
  </si>
  <si>
    <t>PSR0G615</t>
  </si>
  <si>
    <t>630850</t>
  </si>
  <si>
    <t>PSR0G655</t>
  </si>
  <si>
    <t>748990</t>
  </si>
  <si>
    <t>PSR0G656</t>
  </si>
  <si>
    <t>883300</t>
  </si>
  <si>
    <t>PSR0G748</t>
  </si>
  <si>
    <t>295/35R/21 (Maseratii M182 Grecale Trofeo)</t>
  </si>
  <si>
    <t>880220</t>
  </si>
  <si>
    <t>PSR0G751</t>
  </si>
  <si>
    <t>255/50R/19 Benz MER GLC (X254), ENLITEN</t>
  </si>
  <si>
    <t>561550</t>
  </si>
  <si>
    <t>PSR0G777</t>
  </si>
  <si>
    <t>295/35ZR/21</t>
  </si>
  <si>
    <t>882860</t>
  </si>
  <si>
    <t>PSR0G781</t>
  </si>
  <si>
    <t>815320</t>
  </si>
  <si>
    <t>PSR18128</t>
  </si>
  <si>
    <t>235/50R/20(TOYOTA RAV4, ENLITEN)</t>
  </si>
  <si>
    <t>491480</t>
  </si>
  <si>
    <t>PSR0G339</t>
  </si>
  <si>
    <t>255/40R/18 RFT (BMW 3&amp;4 (G20,G21,G22,G23)</t>
  </si>
  <si>
    <t>595320</t>
  </si>
  <si>
    <t>PSR0LC39</t>
  </si>
  <si>
    <t>157740</t>
  </si>
  <si>
    <t>PSR0G087</t>
  </si>
  <si>
    <t>245/40R/19 (BMW 4 Series 4 Door MY2025)</t>
  </si>
  <si>
    <t>571010</t>
  </si>
  <si>
    <t>PSR0V267</t>
  </si>
  <si>
    <t>205/65R/15 (SERENITY PLUS)</t>
  </si>
  <si>
    <t>204380</t>
  </si>
  <si>
    <t>PSR0P378</t>
  </si>
  <si>
    <t>225/45R/19 (BMW X1(F48)) RFT</t>
  </si>
  <si>
    <t>711040</t>
  </si>
  <si>
    <t>PSR0P398</t>
  </si>
  <si>
    <t>175/55R/20 (BMW I3)</t>
  </si>
  <si>
    <t>480920</t>
  </si>
  <si>
    <t>PSR17568</t>
  </si>
  <si>
    <t>235/55R/20(LEXUS RX)</t>
  </si>
  <si>
    <t>DUELER H/L 33A</t>
  </si>
  <si>
    <t>587070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</si>
</sst>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0">
    <numFmt numFmtId="42" formatCode="_-&quot;₩&quot;* #,##0_-;\-&quot;₩&quot;* #,##0_-;_-&quot;₩&quot;* &quot;-&quot;_-;_-@_-"/>
    <numFmt numFmtId="41" formatCode="_-* #,##0_-;\-* #,##0_-;_-* &quot;-&quot;_-;_-@_-"/>
    <numFmt numFmtId="43" formatCode="_-* #,##0.00_-;\-* #,##0.00_-;_-* &quot;-&quot;??_-;_-@_-"/>
    <numFmt numFmtId="176" formatCode="&quot;¥&quot;#,##0.00;[Red]\-&quot;¥&quot;#,##0.00"/>
    <numFmt numFmtId="177" formatCode="&quot;¥&quot;#,##0;[Red]\-&quot;¥&quot;#,##0"/>
    <numFmt numFmtId="178" formatCode="0#"/>
    <numFmt numFmtId="179" formatCode="_ * #,##0_ ;_ * \-#,##0_ ;_ * &quot;-&quot;_ ;_ @_ "/>
    <numFmt numFmtId="180" formatCode="[$-F400]h:mm:ss\ AM/PM"/>
    <numFmt numFmtId="181" formatCode="[$¥-411]#,##0.00;\-[$¥-411]#,##0.00"/>
    <numFmt numFmtId="182" formatCode="#,##0;\-#,##0;&quot;-&quot;"/>
    <numFmt numFmtId="183" formatCode="#,##0.0_);\(#,##0.0\)"/>
    <numFmt numFmtId="184" formatCode="General_)"/>
    <numFmt numFmtId="185" formatCode="_(* #,##0.0000_);_(* \(#,##0.0000\);_(* &quot;-&quot;??_);_(@_)"/>
    <numFmt numFmtId="186" formatCode="0.000"/>
    <numFmt numFmtId="187" formatCode="_-* #,##0.0_-;\-* #,##0.0_-;_-* &quot;-&quot;??_-;_-@_-"/>
    <numFmt numFmtId="188" formatCode="&quot;fl&quot;#,##0_);\(&quot;fl&quot;#,##0\)"/>
    <numFmt numFmtId="189" formatCode="#,##0.00\ &quot;F&quot;;[Red]\-#,##0.00\ &quot;F&quot;"/>
    <numFmt numFmtId="190" formatCode="&quot;$&quot;0,000"/>
    <numFmt numFmtId="191" formatCode="_-* #,##0_-;\-* #,##0_-;_-* &quot;-&quot;??_-;_-@_-"/>
    <numFmt numFmtId="192" formatCode="&quot;fl&quot;#,##0_);[Red]\(&quot;fl&quot;#,##0\)"/>
    <numFmt numFmtId="193" formatCode="_-* #,##0\ &quot;F&quot;_-;\-* #,##0\ &quot;F&quot;_-;_-* &quot;-&quot;\ &quot;F&quot;_-;_-@_-"/>
    <numFmt numFmtId="194" formatCode="&quot;$&quot;#,###"/>
    <numFmt numFmtId="195" formatCode="0000000000000"/>
    <numFmt numFmtId="196" formatCode="_(* #,##0.0_);_(* \(#,##0.00\);_(* &quot;-&quot;??_);_(@_)"/>
    <numFmt numFmtId="197" formatCode="_-* #,##0.00\ _m_k_-;\-* #,##0.00\ _m_k_-;_-* &quot;-&quot;??\ _m_k_-;_-@_-"/>
    <numFmt numFmtId="198" formatCode="hh:mm:ss\ AM/PM_)"/>
    <numFmt numFmtId="199" formatCode="0.0%;\(0.0%\)"/>
    <numFmt numFmtId="200" formatCode="&quot;fl&quot;#,##0.00_);\(&quot;fl&quot;#,##0.00\)"/>
    <numFmt numFmtId="201" formatCode="&quot;$&quot;#,##0"/>
    <numFmt numFmtId="202" formatCode="_ * #,##0.00_ ;_ * \-#,##0.00_ ;_ * &quot;-&quot;??_ ;_ @_ "/>
    <numFmt numFmtId="203" formatCode="#,##0\ &quot;FB&quot;;\-#,##0\ &quot;FB&quot;"/>
    <numFmt numFmtId="204" formatCode="&quot; &quot;#,##0.00&quot; &quot;;&quot; (&quot;#,##0.00&quot;)&quot;;&quot; -&quot;00&quot; &quot;;&quot; &quot;@&quot; &quot;"/>
    <numFmt numFmtId="205" formatCode="* \(#,##0\);* #,##0_);&quot;-&quot;??_);@"/>
    <numFmt numFmtId="206" formatCode="&quot;¥&quot;#,##0;[Red]&quot;¥&quot;\-#,##0"/>
    <numFmt numFmtId="207" formatCode="_(&quot;$&quot;* #,##0_);_(&quot;$&quot;* \(#,##0\);_(&quot;$&quot;* &quot;-&quot;_);_(@_)"/>
    <numFmt numFmtId="208" formatCode="_(&quot;$&quot;* #,##0.00_);_(&quot;$&quot;* \(#,##0.00\);_(&quot;$&quot;* &quot;-&quot;??_);_(@_)"/>
    <numFmt numFmtId="209" formatCode="_-&quot;$&quot;* #,##0.00_-;\-&quot;$&quot;* #,##0.00_-;_-&quot;$&quot;* &quot;-&quot;??_-;_-@_-"/>
    <numFmt numFmtId="210" formatCode="&quot;₩&quot;#,##0.00;[Red]&quot;₩&quot;\-#,##0.00"/>
    <numFmt numFmtId="211" formatCode="&quot;¥&quot;#,##0.00;[Red]&quot;¥&quot;\-#,##0.00"/>
    <numFmt numFmtId="212" formatCode="&quot;$&quot;#,##0\ ;\(&quot;$&quot;#,##0\)"/>
    <numFmt numFmtId="213" formatCode="mmm\ d\ yyyy"/>
    <numFmt numFmtId="214" formatCode="&quot;$&quot;#,##0;[Red]\-&quot;$&quot;#,##0"/>
    <numFmt numFmtId="215" formatCode="* #,##0_);* \(#,##0\);&quot;-&quot;??_);@"/>
    <numFmt numFmtId="216" formatCode="_(* #,##0.000000_);_(* \(#,##0.000000\);_(* &quot;-&quot;??_);_(@_)"/>
    <numFmt numFmtId="217" formatCode="_([$€]* #,##0.00_);_([$€]* \(#,##0.00\);_([$€]* &quot;-&quot;??_);_(@_)"/>
    <numFmt numFmtId="218" formatCode="_-* #,##0.00\ [$€-1]_-;\-* #,##0.00\ [$€-1]_-;_-* &quot;-&quot;??\ [$€-1]_-"/>
    <numFmt numFmtId="219" formatCode="_([$€-2]* #,##0.00_);_([$€-2]* \(#,##0.00\);_([$€-2]* &quot;-&quot;??_)"/>
    <numFmt numFmtId="220" formatCode="#."/>
    <numFmt numFmtId="221" formatCode="#,##0\ ;\(#,##0\)"/>
    <numFmt numFmtId="222" formatCode="#,##0.00\ ;\(#,##0.00\)"/>
    <numFmt numFmtId="223" formatCode="[$-409]mmm\-yy;@"/>
    <numFmt numFmtId="224" formatCode="_(&quot;¢&quot;* #,##0_);_(&quot;¢&quot;* \(#,##0\);_(&quot;¢&quot;* &quot;-&quot;_);_(@_)"/>
    <numFmt numFmtId="225" formatCode="_(&quot;¢&quot;* #,##0.00_);_(&quot;¢&quot;* \(#,##0.00\);_(&quot;¢&quot;* &quot;-&quot;??_);_(@_)"/>
    <numFmt numFmtId="226" formatCode="0.00_)"/>
    <numFmt numFmtId="227" formatCode="&quot;｣&quot;#,##0.00;\-&quot;｣&quot;#,##0.00"/>
    <numFmt numFmtId="228" formatCode="_(&quot;RD$&quot;* #,##0.00_);_(&quot;RD$&quot;* \(#,##0.00\);_(&quot;RD$&quot;* &quot;-&quot;??_);_(@_)"/>
    <numFmt numFmtId="229" formatCode="#,##0.0"/>
    <numFmt numFmtId="230" formatCode="[$-409]d\-mmm\-yyyy;@"/>
    <numFmt numFmtId="231" formatCode="_(* #,##0.0_);_(* \(#,##0.0\);_(* &quot;-&quot;??_);_(@_)"/>
    <numFmt numFmtId="232" formatCode="[&lt;=999]000;000\-00"/>
    <numFmt numFmtId="233" formatCode="_ * #,##0.00_)&quot;￡&quot;_ ;_ * \(#,##0.00\)&quot;￡&quot;_ ;_ * &quot;-&quot;??_)&quot;￡&quot;_ ;_ @_ "/>
    <numFmt numFmtId="234" formatCode="\60\4\7\:"/>
    <numFmt numFmtId="235" formatCode="#,##0.0;[Red]\(#,##0.0\)"/>
    <numFmt numFmtId="236" formatCode="0.000000"/>
    <numFmt numFmtId="237" formatCode="&quot;fl&quot;#,##0.00_);[Red]\(&quot;fl&quot;#,##0.00\)"/>
    <numFmt numFmtId="238" formatCode="_-* #,##0\ _F_-;\-* #,##0\ _F_-;_-* &quot;-&quot;\ _F_-;_-@_-"/>
    <numFmt numFmtId="239" formatCode="_(&quot;$&quot;* #,##0.0_);_(&quot;$&quot;* \(#,##0.0\);_(&quot;$&quot;* &quot;-&quot;_);_(@_)"/>
    <numFmt numFmtId="240" formatCode="0.0%;[Red]\(0.0%\)"/>
    <numFmt numFmtId="241" formatCode="_(&quot;fl&quot;* #,##0_);_(&quot;fl&quot;* \(#,##0\);_(&quot;fl&quot;* &quot;-&quot;_);_(@_)"/>
    <numFmt numFmtId="242" formatCode="#,##0.000;[Red]\(#,##0.000\)"/>
    <numFmt numFmtId="243" formatCode="_-* #,##0.00\ &quot;F&quot;_-;\-* #,##0.00\ &quot;F&quot;_-;_-* &quot;-&quot;??\ &quot;F&quot;_-;_-@_-"/>
    <numFmt numFmtId="244" formatCode="&quot;$&quot;#,##0.0_);\(&quot;$&quot;#,##0.0\)"/>
    <numFmt numFmtId="245" formatCode="#,###,##0"/>
    <numFmt numFmtId="246" formatCode="0_ "/>
    <numFmt numFmtId="247" formatCode="&quot;₩&quot;#,##0;&quot;₩&quot;&quot;₩&quot;\-#,##0"/>
    <numFmt numFmtId="248" formatCode="_-* #,##0\ _T_L_-;\-* #,##0\ _T_L_-;_-* &quot;-&quot;\ _T_L_-;_-@_-"/>
    <numFmt numFmtId="249" formatCode="_-* #,##0.00\ _T_L_-;\-* #,##0.00\ _T_L_-;_-* &quot;-&quot;??\ _T_L_-;_-@_-"/>
    <numFmt numFmtId="250" formatCode="yy\.mm\.dd"/>
    <numFmt numFmtId="251" formatCode="_-&quot;$&quot;* #,##0_-;\-&quot;$&quot;* #,##0_-;_-&quot;$&quot;* &quot;-&quot;_-;_-@_-"/>
    <numFmt numFmtId="252" formatCode="&quot;$&quot;#,##0.00;[Red]\-&quot;$&quot;#,##0.00"/>
    <numFmt numFmtId="253" formatCode="&quot;(&quot;0%&quot;)   &quot;;[Red]\-&quot;(&quot;0%&quot;)   &quot;;&quot;－    &quot;"/>
    <numFmt numFmtId="254" formatCode="&quot;(&quot;0.00%&quot;)   &quot;;[Red]\-&quot;(&quot;0.00%&quot;)   &quot;;&quot;－    &quot;"/>
    <numFmt numFmtId="255" formatCode="0.00%;[Red]\-0.00%;&quot;－&quot;"/>
    <numFmt numFmtId="256" formatCode="_-* #,##0_฿_-;\-* #,##0_฿_-;_-* &quot;-&quot;_฿_-;_-@_-"/>
    <numFmt numFmtId="257" formatCode="_-* #,##0.00_฿_-;\-* #,##0.00_฿_-;_-* &quot;-&quot;??_฿_-;_-@_-"/>
    <numFmt numFmtId="258" formatCode="_-* #,##0&quot;฿&quot;_-;\-* #,##0&quot;฿&quot;_-;_-* &quot;-&quot;&quot;฿&quot;_-;_-@_-"/>
    <numFmt numFmtId="259" formatCode="_-* #,##0.00&quot;฿&quot;_-;\-* #,##0.00&quot;฿&quot;_-;_-* &quot;-&quot;??&quot;฿&quot;_-;_-@_-"/>
    <numFmt numFmtId="260" formatCode="\ \ \ "/>
    <numFmt numFmtId="261" formatCode="&quot;¥&quot;#,##0.00;[Red]&quot;¥&quot;&quot;¥&quot;&quot;¥&quot;&quot;¥&quot;\-#,##0.00"/>
    <numFmt numFmtId="262" formatCode="&quot;¥&quot;#,##0;[Red]&quot;¥&quot;&quot;¥&quot;&quot;¥&quot;&quot;¥&quot;\-#,##0"/>
    <numFmt numFmtId="263" formatCode="0.00000_ "/>
    <numFmt numFmtId="264" formatCode="&quot;₩&quot;#,##0;[Red]&quot;₩&quot;\-#,##0"/>
    <numFmt numFmtId="265" formatCode="[$-409]mmm/yy;@"/>
    <numFmt numFmtId="266" formatCode="_(* #,##0_);_(* \(#,##0\);_(* &quot;-&quot;_);_(@_)"/>
    <numFmt numFmtId="267" formatCode="0.0%"/>
    <numFmt numFmtId="268" formatCode="0_);[Red]\(0\)"/>
    <numFmt numFmtId="269" formatCode="#,##0_ "/>
    <numFmt numFmtId="270" formatCode="#,##0_ ;[Red]\-#,##0\ "/>
    <numFmt numFmtId="271" formatCode="#,##0_);[Red]\(#,##0\)"/>
    <numFmt numFmtId="272" formatCode="#,###,,"/>
  </numFmts>
  <fonts count="503">
    <font>
      <sz val="11"/>
      <color theme="1"/>
      <name val="맑은 고딕"/>
      <family val="2"/>
      <charset val="129"/>
      <scheme val="minor"/>
    </font>
    <font>
      <sz val="11"/>
      <color theme="1"/>
      <name val="맑은 고딕"/>
      <family val="2"/>
      <charset val="129"/>
      <scheme val="minor"/>
    </font>
    <font>
      <sz val="11"/>
      <color theme="1"/>
      <name val="맑은 고딕"/>
      <family val="3"/>
      <charset val="129"/>
      <scheme val="minor"/>
    </font>
    <font>
      <sz val="8"/>
      <name val="맑은 고딕"/>
      <family val="2"/>
      <charset val="129"/>
      <scheme val="minor"/>
    </font>
    <font>
      <b/>
      <sz val="14"/>
      <color theme="1"/>
      <name val="맑은 고딕"/>
      <family val="3"/>
      <charset val="129"/>
      <scheme val="minor"/>
    </font>
    <font>
      <b/>
      <sz val="11"/>
      <color theme="0"/>
      <name val="맑은 고딕"/>
      <family val="3"/>
      <charset val="129"/>
      <scheme val="minor"/>
    </font>
    <font>
      <sz val="11"/>
      <name val="맑은 고딕"/>
      <family val="3"/>
      <charset val="129"/>
      <scheme val="minor"/>
    </font>
    <font>
      <b/>
      <sz val="12"/>
      <color theme="0"/>
      <name val="맑은 고딕"/>
      <family val="3"/>
      <charset val="129"/>
      <scheme val="min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b/>
      <sz val="18"/>
      <color theme="3"/>
      <name val="맑은 고딕"/>
      <family val="2"/>
      <charset val="129"/>
      <scheme val="major"/>
    </font>
    <font>
      <sz val="11"/>
      <color rgb="FF9C6500"/>
      <name val="맑은 고딕"/>
      <family val="2"/>
      <charset val="129"/>
      <scheme val="minor"/>
    </font>
    <font>
      <sz val="11"/>
      <color theme="1"/>
      <name val="맑은 고딕"/>
      <family val="2"/>
      <charset val="128"/>
      <scheme val="minor"/>
    </font>
    <font>
      <sz val="11"/>
      <color theme="1"/>
      <name val="Arial"/>
      <family val="2"/>
    </font>
    <font>
      <sz val="11"/>
      <color theme="0"/>
      <name val="맑은 고딕"/>
      <family val="2"/>
      <charset val="128"/>
      <scheme val="minor"/>
    </font>
    <font>
      <b/>
      <sz val="11"/>
      <color theme="1"/>
      <name val="맑은 고딕"/>
      <family val="2"/>
      <charset val="128"/>
      <scheme val="minor"/>
    </font>
    <font>
      <sz val="10"/>
      <name val="Arial"/>
      <family val="2"/>
    </font>
    <font>
      <sz val="11"/>
      <color indexed="8"/>
      <name val="ＭＳ Ｐゴシック"/>
      <family val="3"/>
      <charset val="128"/>
    </font>
    <font>
      <sz val="11"/>
      <color indexed="9"/>
      <name val="ＭＳ Ｐゴシック"/>
      <family val="3"/>
      <charset val="128"/>
    </font>
    <font>
      <sz val="10"/>
      <name val="Helv"/>
      <family val="2"/>
    </font>
    <font>
      <sz val="10"/>
      <name val="Helv"/>
      <charset val="204"/>
    </font>
    <font>
      <b/>
      <sz val="10"/>
      <name val="Arial"/>
      <family val="2"/>
    </font>
    <font>
      <u/>
      <sz val="11"/>
      <color indexed="36"/>
      <name val="lr oSVbN"/>
      <family val="3"/>
      <charset val="128"/>
    </font>
    <font>
      <sz val="11"/>
      <name val="lr oSVbN"/>
      <family val="3"/>
      <charset val="128"/>
    </font>
    <font>
      <u/>
      <sz val="11"/>
      <color indexed="12"/>
      <name val="lr oSVbN"/>
      <family val="3"/>
      <charset val="128"/>
    </font>
    <font>
      <sz val="12"/>
      <name val="細明朝体"/>
      <family val="3"/>
      <charset val="128"/>
    </font>
    <font>
      <sz val="12"/>
      <name val="Monaco"/>
      <family val="1"/>
    </font>
    <font>
      <sz val="14"/>
      <name val="BrowalliaUPC"/>
      <family val="2"/>
    </font>
    <font>
      <sz val="12"/>
      <name val="ＭＳ ゴシック"/>
      <family val="3"/>
      <charset val="128"/>
    </font>
    <font>
      <sz val="11"/>
      <color indexed="8"/>
      <name val="맑은 고딕"/>
      <family val="3"/>
      <charset val="129"/>
    </font>
    <font>
      <sz val="11"/>
      <color indexed="8"/>
      <name val="Calibri"/>
      <family val="2"/>
    </font>
    <font>
      <sz val="11"/>
      <color indexed="8"/>
      <name val="Tahoma"/>
      <family val="2"/>
      <charset val="222"/>
    </font>
    <font>
      <sz val="11"/>
      <color indexed="8"/>
      <name val="ＭＳ Ｐゴシック"/>
      <family val="2"/>
      <charset val="128"/>
    </font>
    <font>
      <sz val="11"/>
      <color indexed="8"/>
      <name val="Calibri"/>
      <family val="2"/>
      <charset val="222"/>
    </font>
    <font>
      <sz val="11"/>
      <color indexed="8"/>
      <name val="宋体"/>
      <family val="3"/>
      <charset val="129"/>
    </font>
    <font>
      <sz val="11"/>
      <color indexed="8"/>
      <name val="宋体"/>
      <family val="3"/>
      <charset val="255"/>
    </font>
    <font>
      <sz val="11"/>
      <color indexed="8"/>
      <name val="宋体"/>
      <family val="3"/>
      <charset val="134"/>
    </font>
    <font>
      <sz val="11"/>
      <color indexed="8"/>
      <name val="宋体"/>
      <family val="3"/>
      <charset val="128"/>
    </font>
    <font>
      <sz val="11"/>
      <color indexed="8"/>
      <name val="宋体"/>
      <family val="3"/>
      <charset val="255"/>
    </font>
    <font>
      <sz val="12"/>
      <color indexed="8"/>
      <name val="新細明體"/>
      <family val="1"/>
      <charset val="136"/>
    </font>
    <font>
      <sz val="12"/>
      <name val="Times New Roman"/>
      <family val="1"/>
      <charset val="178"/>
    </font>
    <font>
      <sz val="11"/>
      <color indexed="9"/>
      <name val="맑은 고딕"/>
      <family val="3"/>
      <charset val="129"/>
    </font>
    <font>
      <sz val="11"/>
      <color indexed="9"/>
      <name val="Calibri"/>
      <family val="2"/>
    </font>
    <font>
      <sz val="11"/>
      <color indexed="9"/>
      <name val="Tahoma"/>
      <family val="2"/>
      <charset val="222"/>
    </font>
    <font>
      <sz val="11"/>
      <color indexed="9"/>
      <name val="ＭＳ Ｐゴシック"/>
      <family val="2"/>
      <charset val="128"/>
    </font>
    <font>
      <sz val="11"/>
      <color indexed="9"/>
      <name val="Calibri"/>
      <family val="2"/>
      <charset val="222"/>
    </font>
    <font>
      <sz val="11"/>
      <color indexed="9"/>
      <name val="宋体"/>
      <family val="3"/>
      <charset val="129"/>
    </font>
    <font>
      <sz val="11"/>
      <color indexed="9"/>
      <name val="宋体"/>
      <family val="3"/>
      <charset val="255"/>
    </font>
    <font>
      <sz val="11"/>
      <color indexed="9"/>
      <name val="宋体"/>
      <family val="3"/>
      <charset val="134"/>
    </font>
    <font>
      <sz val="11"/>
      <color indexed="9"/>
      <name val="宋体"/>
      <family val="3"/>
      <charset val="255"/>
    </font>
    <font>
      <sz val="11"/>
      <color theme="0"/>
      <name val="맑은 고딕"/>
      <family val="3"/>
      <charset val="129"/>
      <scheme val="minor"/>
    </font>
    <font>
      <sz val="12"/>
      <color indexed="9"/>
      <name val="新細明體"/>
      <family val="1"/>
      <charset val="136"/>
    </font>
    <font>
      <sz val="12"/>
      <name val="システム"/>
      <family val="3"/>
      <charset val="128"/>
    </font>
    <font>
      <i/>
      <sz val="11"/>
      <color indexed="23"/>
      <name val="ＭＳ Ｐゴシック"/>
      <family val="3"/>
      <charset val="128"/>
    </font>
    <font>
      <sz val="11"/>
      <color indexed="17"/>
      <name val="Times New Roman"/>
      <family val="1"/>
    </font>
    <font>
      <sz val="9"/>
      <name val="Arial"/>
      <family val="2"/>
    </font>
    <font>
      <b/>
      <sz val="18"/>
      <color indexed="62"/>
      <name val="ＭＳ Ｐゴシック"/>
      <family val="3"/>
      <charset val="128"/>
    </font>
    <font>
      <sz val="8"/>
      <name val="Times New Roman"/>
      <family val="1"/>
    </font>
    <font>
      <sz val="11"/>
      <color indexed="20"/>
      <name val="맑은 고딕"/>
      <family val="3"/>
      <charset val="129"/>
    </font>
    <font>
      <sz val="11"/>
      <color indexed="20"/>
      <name val="Calibri"/>
      <family val="2"/>
    </font>
    <font>
      <sz val="11"/>
      <color indexed="20"/>
      <name val="ＭＳ Ｐゴシック"/>
      <family val="3"/>
      <charset val="128"/>
    </font>
    <font>
      <sz val="11"/>
      <color indexed="20"/>
      <name val="Tahoma"/>
      <family val="2"/>
      <charset val="222"/>
    </font>
    <font>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0"/>
      <name val="ＭＳ Ｐ明朝"/>
      <family val="1"/>
      <charset val="128"/>
    </font>
    <font>
      <sz val="11"/>
      <color indexed="17"/>
      <name val="Calibri"/>
      <family val="2"/>
    </font>
    <font>
      <sz val="10"/>
      <color indexed="8"/>
      <name val="Arial"/>
      <family val="2"/>
    </font>
    <font>
      <sz val="9"/>
      <name val="Times New Roman"/>
      <family val="1"/>
    </font>
    <font>
      <sz val="11"/>
      <name val="ＭＳ Ｐゴシック"/>
      <family val="3"/>
      <charset val="128"/>
    </font>
    <font>
      <sz val="11"/>
      <name val="ＭＳ Ｐゴシック"/>
      <family val="2"/>
      <charset val="128"/>
    </font>
    <font>
      <sz val="11"/>
      <name val="ＭＳ ゴシック"/>
      <family val="3"/>
      <charset val="128"/>
    </font>
    <font>
      <sz val="11"/>
      <name val="明朝"/>
      <family val="3"/>
      <charset val="128"/>
    </font>
    <font>
      <b/>
      <sz val="11"/>
      <color indexed="52"/>
      <name val="맑은 고딕"/>
      <family val="3"/>
      <charset val="129"/>
    </font>
    <font>
      <b/>
      <sz val="11"/>
      <color indexed="52"/>
      <name val="ＭＳ Ｐゴシック"/>
      <family val="3"/>
      <charset val="128"/>
    </font>
    <font>
      <b/>
      <sz val="11"/>
      <color indexed="52"/>
      <name val="Calibri"/>
      <family val="2"/>
    </font>
    <font>
      <b/>
      <sz val="11"/>
      <color indexed="52"/>
      <name val="Tahoma"/>
      <family val="2"/>
      <charset val="222"/>
    </font>
    <font>
      <b/>
      <sz val="10"/>
      <name val="Helv"/>
      <family val="2"/>
    </font>
    <font>
      <b/>
      <sz val="11"/>
      <color indexed="9"/>
      <name val="Calibri"/>
      <family val="2"/>
    </font>
    <font>
      <sz val="11"/>
      <color indexed="52"/>
      <name val="Calibri"/>
      <family val="2"/>
    </font>
    <font>
      <b/>
      <sz val="11"/>
      <color indexed="9"/>
      <name val="맑은 고딕"/>
      <family val="3"/>
      <charset val="129"/>
    </font>
    <font>
      <b/>
      <sz val="11"/>
      <color indexed="9"/>
      <name val="ＭＳ Ｐゴシック"/>
      <family val="3"/>
      <charset val="128"/>
    </font>
    <font>
      <b/>
      <sz val="11"/>
      <color indexed="9"/>
      <name val="Tahoma"/>
      <family val="2"/>
      <charset val="222"/>
    </font>
    <font>
      <b/>
      <sz val="11"/>
      <color indexed="63"/>
      <name val="ＭＳ Ｐゴシック"/>
      <family val="3"/>
      <charset val="128"/>
    </font>
    <font>
      <sz val="11"/>
      <color indexed="8"/>
      <name val="Calibri"/>
      <family val="2"/>
      <charset val="128"/>
    </font>
    <font>
      <sz val="10"/>
      <color theme="1"/>
      <name val="Arial"/>
      <family val="2"/>
    </font>
    <font>
      <sz val="11"/>
      <color theme="1"/>
      <name val="Arial"/>
      <family val="2"/>
      <charset val="128"/>
    </font>
    <font>
      <sz val="11"/>
      <color theme="1"/>
      <name val="맑은 고딕"/>
      <family val="2"/>
      <scheme val="minor"/>
    </font>
    <font>
      <sz val="11"/>
      <name val="돋움"/>
      <family val="3"/>
      <charset val="129"/>
    </font>
    <font>
      <sz val="14"/>
      <name val="Cordia New"/>
      <family val="2"/>
    </font>
    <font>
      <sz val="11"/>
      <color indexed="8"/>
      <name val="ＭＳ Ｐゴシック"/>
      <family val="2"/>
    </font>
    <font>
      <sz val="14"/>
      <name val="AngsanaUPC"/>
      <family val="1"/>
    </font>
    <font>
      <sz val="11"/>
      <color rgb="FF000000"/>
      <name val="돋움"/>
      <family val="3"/>
      <charset val="129"/>
    </font>
    <font>
      <sz val="10"/>
      <color indexed="24"/>
      <name val="Courier New"/>
      <family val="3"/>
    </font>
    <font>
      <sz val="10"/>
      <name val="MS Serif"/>
      <family val="1"/>
    </font>
    <font>
      <sz val="10"/>
      <name val="Times New Roman"/>
      <family val="1"/>
    </font>
    <font>
      <sz val="11"/>
      <name val="MS PGothic"/>
      <family val="2"/>
      <charset val="128"/>
    </font>
    <font>
      <sz val="11"/>
      <name val="Calibri"/>
      <family val="2"/>
    </font>
    <font>
      <sz val="11"/>
      <name val="Times New Roman"/>
      <family val="1"/>
    </font>
    <font>
      <sz val="10"/>
      <name val="MS Sans Serif"/>
      <family val="2"/>
    </font>
    <font>
      <b/>
      <sz val="11"/>
      <color indexed="56"/>
      <name val="Calibri"/>
      <family val="2"/>
    </font>
    <font>
      <sz val="10"/>
      <color indexed="16"/>
      <name val="MS Serif"/>
      <family val="1"/>
    </font>
    <font>
      <sz val="11"/>
      <color indexed="62"/>
      <name val="Calibri"/>
      <family val="2"/>
    </font>
    <font>
      <i/>
      <sz val="11"/>
      <color indexed="23"/>
      <name val="맑은 고딕"/>
      <family val="3"/>
      <charset val="129"/>
    </font>
    <font>
      <i/>
      <sz val="11"/>
      <color indexed="23"/>
      <name val="Calibri"/>
      <family val="2"/>
    </font>
    <font>
      <i/>
      <sz val="11"/>
      <color indexed="23"/>
      <name val="Tahoma"/>
      <family val="2"/>
      <charset val="222"/>
    </font>
    <font>
      <b/>
      <sz val="20"/>
      <color indexed="8"/>
      <name val="Courier"/>
      <family val="3"/>
    </font>
    <font>
      <sz val="1"/>
      <color indexed="16"/>
      <name val="Courier"/>
      <family val="3"/>
    </font>
    <font>
      <b/>
      <sz val="14"/>
      <color indexed="8"/>
      <name val="Courier"/>
      <family val="3"/>
    </font>
    <font>
      <b/>
      <sz val="12"/>
      <color indexed="8"/>
      <name val="Courier"/>
      <family val="3"/>
    </font>
    <font>
      <b/>
      <sz val="16"/>
      <color indexed="8"/>
      <name val="Courier"/>
      <family val="3"/>
    </font>
    <font>
      <b/>
      <sz val="10"/>
      <color indexed="8"/>
      <name val="Courier"/>
      <family val="3"/>
    </font>
    <font>
      <b/>
      <sz val="18"/>
      <color indexed="8"/>
      <name val="Courier"/>
      <family val="3"/>
    </font>
    <font>
      <b/>
      <i/>
      <sz val="16"/>
      <color indexed="8"/>
      <name val="Courier"/>
      <family val="3"/>
    </font>
    <font>
      <u/>
      <sz val="10"/>
      <color indexed="14"/>
      <name val="MS Sans Serif"/>
      <family val="2"/>
    </font>
    <font>
      <sz val="9"/>
      <name val="ＭＳ Ｐゴシック"/>
      <family val="3"/>
      <charset val="128"/>
    </font>
    <font>
      <sz val="9"/>
      <name val="ＭＳ Ｐゴシック"/>
      <family val="2"/>
      <charset val="128"/>
    </font>
    <font>
      <i/>
      <sz val="11"/>
      <color indexed="23"/>
      <name val="Times New Roman"/>
      <family val="1"/>
    </font>
    <font>
      <i/>
      <sz val="10"/>
      <color indexed="23"/>
      <name val="Times New Roman"/>
      <family val="1"/>
    </font>
    <font>
      <sz val="11"/>
      <color indexed="62"/>
      <name val="ＭＳ Ｐゴシック"/>
      <family val="3"/>
      <charset val="128"/>
    </font>
    <font>
      <sz val="11"/>
      <color indexed="17"/>
      <name val="맑은 고딕"/>
      <family val="3"/>
      <charset val="129"/>
    </font>
    <font>
      <sz val="11"/>
      <color indexed="17"/>
      <name val="ＭＳ Ｐゴシック"/>
      <family val="3"/>
      <charset val="128"/>
    </font>
    <font>
      <sz val="11"/>
      <color indexed="17"/>
      <name val="Tahoma"/>
      <family val="2"/>
      <charset val="222"/>
    </font>
    <font>
      <sz val="8"/>
      <name val="Arial"/>
      <family val="2"/>
    </font>
    <font>
      <b/>
      <sz val="16"/>
      <name val="Times New Roman"/>
      <family val="1"/>
    </font>
    <font>
      <b/>
      <sz val="14"/>
      <name val="Arial"/>
      <family val="2"/>
    </font>
    <font>
      <b/>
      <sz val="12"/>
      <name val="Arial"/>
      <family val="2"/>
    </font>
    <font>
      <b/>
      <sz val="15"/>
      <color indexed="56"/>
      <name val="맑은 고딕"/>
      <family val="3"/>
      <charset val="129"/>
    </font>
    <font>
      <b/>
      <sz val="15"/>
      <color indexed="56"/>
      <name val="Calibri"/>
      <family val="2"/>
    </font>
    <font>
      <b/>
      <sz val="15"/>
      <color indexed="56"/>
      <name val="ＭＳ Ｐゴシック"/>
      <family val="3"/>
      <charset val="128"/>
    </font>
    <font>
      <b/>
      <sz val="12"/>
      <color indexed="24"/>
      <name val="Times New Roman"/>
      <family val="1"/>
    </font>
    <font>
      <b/>
      <sz val="13"/>
      <color indexed="56"/>
      <name val="맑은 고딕"/>
      <family val="3"/>
      <charset val="129"/>
    </font>
    <font>
      <b/>
      <sz val="13"/>
      <color indexed="56"/>
      <name val="Calibri"/>
      <family val="2"/>
    </font>
    <font>
      <b/>
      <sz val="13"/>
      <color indexed="56"/>
      <name val="ＭＳ Ｐゴシック"/>
      <family val="3"/>
      <charset val="128"/>
    </font>
    <font>
      <sz val="10"/>
      <color indexed="24"/>
      <name val="Times New Roman"/>
      <family val="1"/>
    </font>
    <font>
      <b/>
      <sz val="11"/>
      <color indexed="56"/>
      <name val="맑은 고딕"/>
      <family val="3"/>
      <charset val="129"/>
    </font>
    <font>
      <b/>
      <sz val="11"/>
      <color indexed="56"/>
      <name val="ＭＳ Ｐゴシック"/>
      <family val="3"/>
      <charset val="128"/>
    </font>
    <font>
      <b/>
      <sz val="11"/>
      <color indexed="56"/>
      <name val="Tahoma"/>
      <family val="2"/>
      <charset val="222"/>
    </font>
    <font>
      <i/>
      <sz val="12"/>
      <name val="Arial"/>
      <family val="2"/>
    </font>
    <font>
      <b/>
      <sz val="8"/>
      <name val="MS Sans Serif"/>
      <family val="2"/>
    </font>
    <font>
      <b/>
      <sz val="11"/>
      <color indexed="10"/>
      <name val="ＭＳ Ｐゴシック"/>
      <family val="3"/>
      <charset val="128"/>
    </font>
    <font>
      <sz val="20"/>
      <name val="HP Logo LG"/>
      <charset val="2"/>
    </font>
    <font>
      <u/>
      <sz val="8"/>
      <color indexed="12"/>
      <name val="Times New Roman"/>
      <family val="1"/>
    </font>
    <font>
      <u/>
      <sz val="11"/>
      <color indexed="12"/>
      <name val="ＭＳ Ｐゴシック"/>
      <family val="3"/>
      <charset val="128"/>
    </font>
    <font>
      <sz val="10"/>
      <name val="ＭＳ ゴシック"/>
      <family val="3"/>
      <charset val="128"/>
    </font>
    <font>
      <sz val="10"/>
      <color rgb="FF000000"/>
      <name val="ＭＳ ゴシック"/>
      <family val="3"/>
      <charset val="128"/>
    </font>
    <font>
      <sz val="11"/>
      <color indexed="46"/>
      <name val="Times New Roman"/>
      <family val="1"/>
    </font>
    <font>
      <sz val="10"/>
      <name val="Courier"/>
      <family val="3"/>
    </font>
    <font>
      <sz val="11"/>
      <color indexed="62"/>
      <name val="맑은 고딕"/>
      <family val="3"/>
      <charset val="129"/>
    </font>
    <font>
      <sz val="11"/>
      <color indexed="62"/>
      <name val="Tahoma"/>
      <family val="2"/>
      <charset val="222"/>
    </font>
    <font>
      <sz val="11"/>
      <color indexed="39"/>
      <name val="Times New Roman"/>
      <family val="1"/>
    </font>
    <font>
      <u/>
      <sz val="10"/>
      <color indexed="36"/>
      <name val="Arial Tur"/>
      <family val="2"/>
      <charset val="162"/>
    </font>
    <font>
      <u/>
      <sz val="10"/>
      <color indexed="12"/>
      <name val="Arial Tur"/>
      <family val="2"/>
      <charset val="162"/>
    </font>
    <font>
      <i/>
      <sz val="11"/>
      <color indexed="14"/>
      <name val="Times New Roman"/>
      <family val="1"/>
    </font>
    <font>
      <i/>
      <sz val="10"/>
      <color indexed="14"/>
      <name val="Times New Roman"/>
      <family val="1"/>
    </font>
    <font>
      <sz val="11"/>
      <color indexed="52"/>
      <name val="맑은 고딕"/>
      <family val="3"/>
      <charset val="129"/>
    </font>
    <font>
      <sz val="11"/>
      <color indexed="52"/>
      <name val="ＭＳ Ｐゴシック"/>
      <family val="3"/>
      <charset val="128"/>
    </font>
    <font>
      <sz val="11"/>
      <color indexed="52"/>
      <name val="Tahoma"/>
      <family val="2"/>
      <charset val="222"/>
    </font>
    <font>
      <sz val="11"/>
      <name val="明朝"/>
      <family val="1"/>
      <charset val="128"/>
    </font>
    <font>
      <b/>
      <sz val="11"/>
      <name val="Helv"/>
      <family val="2"/>
    </font>
    <font>
      <sz val="9"/>
      <name val="ＭＳ 明朝"/>
      <family val="1"/>
      <charset val="128"/>
    </font>
    <font>
      <sz val="9"/>
      <name val="ＭＳ 明朝"/>
      <family val="3"/>
      <charset val="128"/>
    </font>
    <font>
      <sz val="11"/>
      <color indexed="60"/>
      <name val="맑은 고딕"/>
      <family val="3"/>
      <charset val="129"/>
    </font>
    <font>
      <sz val="11"/>
      <color indexed="60"/>
      <name val="Calibri"/>
      <family val="2"/>
    </font>
    <font>
      <sz val="11"/>
      <color indexed="60"/>
      <name val="ＭＳ Ｐゴシック"/>
      <family val="3"/>
      <charset val="128"/>
    </font>
    <font>
      <sz val="11"/>
      <color indexed="60"/>
      <name val="Tahoma"/>
      <family val="2"/>
      <charset val="222"/>
    </font>
    <font>
      <sz val="7"/>
      <name val="Small Fonts"/>
      <family val="2"/>
    </font>
    <font>
      <b/>
      <i/>
      <sz val="16"/>
      <name val="Helv"/>
      <family val="2"/>
    </font>
    <font>
      <sz val="11"/>
      <color theme="1"/>
      <name val="맑은 고딕"/>
      <family val="2"/>
      <charset val="222"/>
      <scheme val="minor"/>
    </font>
    <font>
      <sz val="11"/>
      <color theme="1"/>
      <name val="맑은 고딕"/>
      <family val="3"/>
      <charset val="128"/>
      <scheme val="minor"/>
    </font>
    <font>
      <sz val="10"/>
      <color indexed="8"/>
      <name val="Times New Roman"/>
      <family val="1"/>
    </font>
    <font>
      <sz val="10"/>
      <color indexed="8"/>
      <name val="Times New Roman"/>
      <family val="2"/>
    </font>
    <font>
      <sz val="10"/>
      <color indexed="8"/>
      <name val="Tahoma"/>
      <family val="2"/>
    </font>
    <font>
      <sz val="11"/>
      <color theme="1"/>
      <name val="Calibri"/>
      <family val="2"/>
    </font>
    <font>
      <sz val="11"/>
      <color indexed="8"/>
      <name val="Tahoma"/>
      <family val="2"/>
    </font>
    <font>
      <sz val="11"/>
      <color theme="1"/>
      <name val="Tahoma"/>
      <family val="2"/>
      <charset val="222"/>
    </font>
    <font>
      <sz val="11"/>
      <name val="ＭＳ Ｐゴシック"/>
      <family val="3"/>
    </font>
    <font>
      <sz val="11"/>
      <name val="ＭＳ Ｐゴシック"/>
      <family val="2"/>
    </font>
    <font>
      <sz val="11"/>
      <name val="Bookman Old Style"/>
      <family val="1"/>
    </font>
    <font>
      <sz val="10"/>
      <color theme="1"/>
      <name val="Tahoma"/>
      <family val="2"/>
    </font>
    <font>
      <sz val="11"/>
      <color theme="1"/>
      <name val="맑은 고딕"/>
      <family val="1"/>
      <charset val="136"/>
      <scheme val="minor"/>
    </font>
    <font>
      <sz val="12"/>
      <name val="Helv"/>
      <family val="2"/>
    </font>
    <font>
      <sz val="11"/>
      <color indexed="19"/>
      <name val="ＭＳ Ｐゴシック"/>
      <family val="3"/>
      <charset val="128"/>
    </font>
    <font>
      <sz val="11"/>
      <name val="Arial"/>
      <family val="2"/>
    </font>
    <font>
      <b/>
      <i/>
      <sz val="10"/>
      <name val="Arial"/>
      <family val="2"/>
    </font>
    <font>
      <sz val="9"/>
      <name val="細明朝体"/>
      <family val="3"/>
      <charset val="128"/>
    </font>
    <font>
      <b/>
      <sz val="11"/>
      <color indexed="63"/>
      <name val="맑은 고딕"/>
      <family val="3"/>
      <charset val="129"/>
    </font>
    <font>
      <b/>
      <sz val="11"/>
      <color indexed="63"/>
      <name val="Calibri"/>
      <family val="2"/>
    </font>
    <font>
      <b/>
      <sz val="11"/>
      <color indexed="63"/>
      <name val="Tahoma"/>
      <family val="2"/>
      <charset val="222"/>
    </font>
    <font>
      <sz val="11"/>
      <color indexed="8"/>
      <name val="新細明體"/>
      <family val="1"/>
      <charset val="136"/>
    </font>
    <font>
      <sz val="10"/>
      <name val="MS Sans Serif"/>
      <family val="2"/>
      <charset val="222"/>
    </font>
    <font>
      <b/>
      <sz val="10"/>
      <name val="MS Sans Serif"/>
      <family val="2"/>
    </font>
    <font>
      <b/>
      <sz val="10"/>
      <name val="MS Sans Serif"/>
      <family val="2"/>
      <charset val="222"/>
    </font>
    <font>
      <sz val="12"/>
      <name val="Times New Roman"/>
      <family val="1"/>
    </font>
    <font>
      <b/>
      <sz val="11"/>
      <color indexed="13"/>
      <name val="Times New Roman"/>
      <family val="1"/>
    </font>
    <font>
      <sz val="8"/>
      <name val="Wingdings"/>
      <charset val="2"/>
    </font>
    <font>
      <sz val="8"/>
      <color indexed="16"/>
      <name val="Century Schoolbook"/>
      <family val="1"/>
    </font>
    <font>
      <sz val="8"/>
      <name val="Helv"/>
      <family val="2"/>
    </font>
    <font>
      <b/>
      <i/>
      <sz val="10"/>
      <name val="Times New Roman"/>
      <family val="1"/>
    </font>
    <font>
      <sz val="8"/>
      <name val="MS Sans Serif"/>
      <family val="2"/>
    </font>
    <font>
      <sz val="10"/>
      <color indexed="8"/>
      <name val="ＭＳ Ｐゴシック"/>
      <family val="3"/>
      <charset val="128"/>
    </font>
    <font>
      <sz val="10"/>
      <color indexed="8"/>
      <name val="ＭＳ Ｐゴシック"/>
      <family val="2"/>
      <charset val="128"/>
    </font>
    <font>
      <b/>
      <sz val="8"/>
      <color indexed="8"/>
      <name val="Helv"/>
      <family val="2"/>
    </font>
    <font>
      <b/>
      <sz val="10"/>
      <color indexed="12"/>
      <name val="Times New Roman"/>
      <family val="1"/>
    </font>
    <font>
      <sz val="10"/>
      <color indexed="12"/>
      <name val="Arial"/>
      <family val="2"/>
    </font>
    <font>
      <b/>
      <sz val="8"/>
      <name val="Arial"/>
      <family val="2"/>
    </font>
    <font>
      <sz val="11"/>
      <color indexed="10"/>
      <name val="Calibri"/>
      <family val="2"/>
    </font>
    <font>
      <b/>
      <sz val="18"/>
      <color indexed="56"/>
      <name val="맑은 고딕"/>
      <family val="3"/>
      <charset val="129"/>
    </font>
    <font>
      <b/>
      <sz val="18"/>
      <color indexed="56"/>
      <name val="Cambria"/>
      <family val="1"/>
    </font>
    <font>
      <b/>
      <sz val="18"/>
      <color indexed="56"/>
      <name val="ＭＳ Ｐゴシック"/>
      <family val="3"/>
      <charset val="128"/>
    </font>
    <font>
      <b/>
      <sz val="18"/>
      <color indexed="56"/>
      <name val="Tahoma"/>
      <family val="2"/>
      <charset val="222"/>
    </font>
    <font>
      <b/>
      <sz val="11"/>
      <color indexed="8"/>
      <name val="ＭＳ Ｐゴシック"/>
      <family val="3"/>
      <charset val="128"/>
    </font>
    <font>
      <b/>
      <sz val="11"/>
      <color indexed="8"/>
      <name val="맑은 고딕"/>
      <family val="3"/>
      <charset val="129"/>
    </font>
    <font>
      <b/>
      <sz val="11"/>
      <color indexed="8"/>
      <name val="Calibri"/>
      <family val="2"/>
    </font>
    <font>
      <b/>
      <sz val="10"/>
      <color indexed="8"/>
      <name val="Arial"/>
      <family val="2"/>
    </font>
    <font>
      <b/>
      <i/>
      <sz val="11"/>
      <color indexed="63"/>
      <name val="Times New Roman"/>
      <family val="1"/>
    </font>
    <font>
      <b/>
      <i/>
      <sz val="10"/>
      <color indexed="63"/>
      <name val="Times New Roman"/>
      <family val="1"/>
    </font>
    <font>
      <sz val="12"/>
      <name val="Arial"/>
      <family val="2"/>
    </font>
    <font>
      <sz val="10"/>
      <name val="Arial Tur"/>
      <family val="2"/>
      <charset val="162"/>
    </font>
    <font>
      <sz val="11"/>
      <color indexed="10"/>
      <name val="맑은 고딕"/>
      <family val="3"/>
      <charset val="129"/>
    </font>
    <font>
      <sz val="11"/>
      <color indexed="10"/>
      <name val="Tahoma"/>
      <family val="2"/>
      <charset val="222"/>
    </font>
    <font>
      <sz val="12"/>
      <color indexed="18"/>
      <name val="中ゴシック体"/>
      <family val="3"/>
      <charset val="128"/>
    </font>
    <font>
      <sz val="14"/>
      <name val="細明朝体"/>
      <family val="3"/>
      <charset val="128"/>
    </font>
    <font>
      <u/>
      <sz val="11"/>
      <name val="ＭＳ Ｐゴシック"/>
      <family val="3"/>
      <charset val="128"/>
    </font>
    <font>
      <u/>
      <sz val="11"/>
      <name val="ＭＳ Ｐゴシック"/>
      <family val="2"/>
      <charset val="128"/>
    </font>
    <font>
      <i/>
      <sz val="11"/>
      <name val="ＭＳ Ｐゴシック"/>
      <family val="3"/>
      <charset val="128"/>
    </font>
    <font>
      <i/>
      <sz val="11"/>
      <name val="ＭＳ Ｐゴシック"/>
      <family val="2"/>
      <charset val="128"/>
    </font>
    <font>
      <b/>
      <sz val="18"/>
      <color theme="3"/>
      <name val="맑은 고딕"/>
      <family val="2"/>
      <charset val="128"/>
      <scheme val="major"/>
    </font>
    <font>
      <b/>
      <sz val="18"/>
      <color indexed="56"/>
      <name val="ＭＳ Ｐゴシック"/>
      <family val="2"/>
      <charset val="128"/>
    </font>
    <font>
      <b/>
      <sz val="11"/>
      <color theme="0"/>
      <name val="맑은 고딕"/>
      <family val="2"/>
      <charset val="128"/>
      <scheme val="minor"/>
    </font>
    <font>
      <b/>
      <sz val="11"/>
      <color indexed="9"/>
      <name val="ＭＳ Ｐゴシック"/>
      <family val="2"/>
      <charset val="128"/>
    </font>
    <font>
      <sz val="11"/>
      <color rgb="FF9C6500"/>
      <name val="맑은 고딕"/>
      <family val="2"/>
      <charset val="128"/>
      <scheme val="minor"/>
    </font>
    <font>
      <sz val="11"/>
      <color indexed="60"/>
      <name val="ＭＳ Ｐゴシック"/>
      <family val="2"/>
      <charset val="128"/>
    </font>
    <font>
      <sz val="10"/>
      <name val="Helv"/>
      <family val="2"/>
      <charset val="222"/>
    </font>
    <font>
      <sz val="11"/>
      <color theme="1"/>
      <name val="맑은 고딕"/>
      <family val="2"/>
      <charset val="1"/>
      <scheme val="minor"/>
    </font>
    <font>
      <u/>
      <sz val="8.25"/>
      <color indexed="12"/>
      <name val="ＭＳ Ｐゴシック"/>
      <family val="3"/>
      <charset val="128"/>
    </font>
    <font>
      <i/>
      <sz val="14"/>
      <name val="ＭＳ Ｐゴシック"/>
      <family val="3"/>
      <charset val="128"/>
    </font>
    <font>
      <i/>
      <sz val="14"/>
      <name val="ＭＳ Ｐゴシック"/>
      <family val="2"/>
      <charset val="128"/>
    </font>
    <font>
      <b/>
      <sz val="11"/>
      <name val="ＭＳ Ｐゴシック"/>
      <family val="3"/>
      <charset val="128"/>
    </font>
    <font>
      <b/>
      <sz val="11"/>
      <name val="ＭＳ Ｐゴシック"/>
      <family val="2"/>
      <charset val="128"/>
    </font>
    <font>
      <sz val="11"/>
      <color rgb="FFFA7D00"/>
      <name val="맑은 고딕"/>
      <family val="2"/>
      <charset val="128"/>
      <scheme val="minor"/>
    </font>
    <font>
      <sz val="11"/>
      <color indexed="52"/>
      <name val="ＭＳ Ｐゴシック"/>
      <family val="2"/>
      <charset val="128"/>
    </font>
    <font>
      <sz val="16"/>
      <name val="AngsanaUPC"/>
      <family val="1"/>
      <charset val="222"/>
    </font>
    <font>
      <b/>
      <sz val="11"/>
      <color indexed="9"/>
      <name val="Calibri"/>
      <family val="2"/>
      <charset val="222"/>
    </font>
    <font>
      <sz val="11"/>
      <color indexed="52"/>
      <name val="Calibri"/>
      <family val="2"/>
      <charset val="222"/>
    </font>
    <font>
      <sz val="11"/>
      <color indexed="20"/>
      <name val="Calibri"/>
      <family val="2"/>
      <charset val="222"/>
    </font>
    <font>
      <b/>
      <sz val="11"/>
      <color indexed="63"/>
      <name val="Calibri"/>
      <family val="2"/>
      <charset val="222"/>
    </font>
    <font>
      <b/>
      <sz val="11"/>
      <color indexed="52"/>
      <name val="Calibri"/>
      <family val="2"/>
      <charset val="222"/>
    </font>
    <font>
      <sz val="11"/>
      <color indexed="10"/>
      <name val="Calibri"/>
      <family val="2"/>
      <charset val="222"/>
    </font>
    <font>
      <i/>
      <sz val="11"/>
      <color indexed="23"/>
      <name val="Calibri"/>
      <family val="2"/>
      <charset val="222"/>
    </font>
    <font>
      <b/>
      <sz val="18"/>
      <color indexed="56"/>
      <name val="Cambria"/>
      <family val="2"/>
      <charset val="222"/>
    </font>
    <font>
      <sz val="11"/>
      <color indexed="17"/>
      <name val="Calibri"/>
      <family val="2"/>
      <charset val="222"/>
    </font>
    <font>
      <sz val="14"/>
      <name val="Cordia New"/>
      <family val="2"/>
      <charset val="222"/>
    </font>
    <font>
      <sz val="11"/>
      <color indexed="62"/>
      <name val="Calibri"/>
      <family val="2"/>
      <charset val="222"/>
    </font>
    <font>
      <sz val="11"/>
      <color indexed="60"/>
      <name val="Calibri"/>
      <family val="2"/>
      <charset val="222"/>
    </font>
    <font>
      <b/>
      <sz val="11"/>
      <color indexed="8"/>
      <name val="Calibri"/>
      <family val="2"/>
      <charset val="222"/>
    </font>
    <font>
      <b/>
      <sz val="15"/>
      <color indexed="56"/>
      <name val="Calibri"/>
      <family val="2"/>
      <charset val="222"/>
    </font>
    <font>
      <b/>
      <sz val="13"/>
      <color indexed="56"/>
      <name val="Calibri"/>
      <family val="2"/>
      <charset val="222"/>
    </font>
    <font>
      <b/>
      <sz val="11"/>
      <color indexed="56"/>
      <name val="Calibri"/>
      <family val="2"/>
      <charset val="222"/>
    </font>
    <font>
      <sz val="11"/>
      <name val=" "/>
      <family val="1"/>
      <charset val="136"/>
    </font>
    <font>
      <b/>
      <sz val="11"/>
      <color indexed="9"/>
      <name val="宋体"/>
      <family val="3"/>
      <charset val="129"/>
    </font>
    <font>
      <b/>
      <sz val="11"/>
      <color indexed="9"/>
      <name val="宋体"/>
      <family val="3"/>
      <charset val="255"/>
    </font>
    <font>
      <b/>
      <sz val="11"/>
      <color indexed="9"/>
      <name val="宋体"/>
      <family val="3"/>
      <charset val="134"/>
    </font>
    <font>
      <b/>
      <sz val="11"/>
      <color indexed="9"/>
      <name val="宋体"/>
      <family val="3"/>
      <charset val="255"/>
    </font>
    <font>
      <b/>
      <sz val="12"/>
      <color indexed="9"/>
      <name val="新細明體"/>
      <family val="1"/>
      <charset val="136"/>
    </font>
    <font>
      <b/>
      <sz val="15"/>
      <color theme="3"/>
      <name val="맑은 고딕"/>
      <family val="2"/>
      <charset val="128"/>
      <scheme val="minor"/>
    </font>
    <font>
      <b/>
      <sz val="15"/>
      <color indexed="56"/>
      <name val="ＭＳ Ｐゴシック"/>
      <family val="2"/>
      <charset val="128"/>
    </font>
    <font>
      <b/>
      <sz val="13"/>
      <color theme="3"/>
      <name val="맑은 고딕"/>
      <family val="2"/>
      <charset val="128"/>
      <scheme val="minor"/>
    </font>
    <font>
      <b/>
      <sz val="13"/>
      <color indexed="56"/>
      <name val="ＭＳ Ｐゴシック"/>
      <family val="2"/>
      <charset val="128"/>
    </font>
    <font>
      <b/>
      <sz val="11"/>
      <color theme="3"/>
      <name val="맑은 고딕"/>
      <family val="2"/>
      <charset val="128"/>
      <scheme val="minor"/>
    </font>
    <font>
      <b/>
      <sz val="11"/>
      <color indexed="56"/>
      <name val="ＭＳ Ｐゴシック"/>
      <family val="2"/>
      <charset val="128"/>
    </font>
    <font>
      <b/>
      <sz val="14"/>
      <name val="ＭＳ Ｐゴシック"/>
      <family val="3"/>
      <charset val="128"/>
    </font>
    <font>
      <b/>
      <sz val="14"/>
      <name val="ＭＳ Ｐゴシック"/>
      <family val="2"/>
      <charset val="128"/>
    </font>
    <font>
      <sz val="11"/>
      <color rgb="FFFF0000"/>
      <name val="맑은 고딕"/>
      <family val="3"/>
      <charset val="129"/>
      <scheme val="minor"/>
    </font>
    <font>
      <sz val="11"/>
      <color indexed="10"/>
      <name val="ＭＳ Ｐゴシック"/>
      <family val="2"/>
      <charset val="128"/>
    </font>
    <font>
      <sz val="11"/>
      <color rgb="FFFF0000"/>
      <name val="맑은 고딕"/>
      <family val="2"/>
      <charset val="128"/>
      <scheme val="minor"/>
    </font>
    <font>
      <sz val="11"/>
      <color indexed="10"/>
      <name val="宋体"/>
      <family val="3"/>
      <charset val="129"/>
    </font>
    <font>
      <sz val="11"/>
      <color indexed="10"/>
      <name val="宋体"/>
      <family val="3"/>
      <charset val="255"/>
    </font>
    <font>
      <sz val="11"/>
      <color indexed="10"/>
      <name val="宋体"/>
      <family val="3"/>
      <charset val="134"/>
    </font>
    <font>
      <sz val="11"/>
      <color indexed="10"/>
      <name val="宋体"/>
      <family val="3"/>
      <charset val="255"/>
    </font>
    <font>
      <sz val="12"/>
      <color indexed="10"/>
      <name val="新細明體"/>
      <family val="1"/>
      <charset val="136"/>
    </font>
    <font>
      <b/>
      <sz val="11"/>
      <color indexed="52"/>
      <name val="宋体"/>
      <family val="3"/>
      <charset val="129"/>
    </font>
    <font>
      <b/>
      <sz val="11"/>
      <color rgb="FFFA7D00"/>
      <name val="맑은 고딕"/>
      <family val="3"/>
      <charset val="129"/>
      <scheme val="minor"/>
    </font>
    <font>
      <b/>
      <sz val="11"/>
      <color indexed="52"/>
      <name val="宋体"/>
      <family val="3"/>
      <charset val="255"/>
    </font>
    <font>
      <b/>
      <sz val="11"/>
      <color indexed="52"/>
      <name val="宋体"/>
      <family val="3"/>
      <charset val="134"/>
    </font>
    <font>
      <b/>
      <sz val="11"/>
      <color indexed="52"/>
      <name val="ＭＳ Ｐゴシック"/>
      <family val="2"/>
      <charset val="128"/>
    </font>
    <font>
      <b/>
      <sz val="11"/>
      <color indexed="52"/>
      <name val="宋体"/>
      <family val="3"/>
      <charset val="255"/>
    </font>
    <font>
      <b/>
      <sz val="11"/>
      <color rgb="FFFA7D00"/>
      <name val="맑은 고딕"/>
      <family val="2"/>
      <charset val="128"/>
      <scheme val="minor"/>
    </font>
    <font>
      <b/>
      <sz val="11"/>
      <color indexed="52"/>
      <name val="맑은 고딕"/>
      <family val="2"/>
      <charset val="129"/>
    </font>
    <font>
      <b/>
      <sz val="11"/>
      <color indexed="10"/>
      <name val="맑은 고딕"/>
      <family val="3"/>
      <charset val="129"/>
    </font>
    <font>
      <b/>
      <sz val="12"/>
      <color indexed="52"/>
      <name val="新細明體"/>
      <family val="1"/>
      <charset val="136"/>
    </font>
    <font>
      <sz val="11"/>
      <color indexed="60"/>
      <name val="宋体"/>
      <family val="3"/>
      <charset val="129"/>
    </font>
    <font>
      <sz val="11"/>
      <color indexed="60"/>
      <name val="宋体"/>
      <family val="3"/>
      <charset val="255"/>
    </font>
    <font>
      <sz val="11"/>
      <color indexed="60"/>
      <name val="宋体"/>
      <family val="3"/>
      <charset val="134"/>
    </font>
    <font>
      <sz val="11"/>
      <color indexed="60"/>
      <name val="宋体"/>
      <family val="3"/>
      <charset val="255"/>
    </font>
    <font>
      <sz val="11"/>
      <name val="細明朝体"/>
      <family val="3"/>
      <charset val="128"/>
    </font>
    <font>
      <sz val="12"/>
      <color indexed="20"/>
      <name val="新細明體"/>
      <family val="1"/>
      <charset val="136"/>
    </font>
    <font>
      <sz val="11"/>
      <color rgb="FF9C0006"/>
      <name val="맑은 고딕"/>
      <family val="3"/>
      <charset val="129"/>
      <scheme val="minor"/>
    </font>
    <font>
      <sz val="11"/>
      <color rgb="FF006100"/>
      <name val="맑은 고딕"/>
      <family val="2"/>
      <charset val="128"/>
      <scheme val="minor"/>
    </font>
    <font>
      <sz val="11"/>
      <color indexed="17"/>
      <name val="ＭＳ Ｐゴシック"/>
      <family val="2"/>
      <charset val="128"/>
    </font>
    <font>
      <sz val="12"/>
      <color indexed="52"/>
      <name val="新細明體"/>
      <family val="1"/>
      <charset val="136"/>
    </font>
    <font>
      <sz val="11"/>
      <color indexed="52"/>
      <name val="宋体"/>
      <family val="3"/>
      <charset val="129"/>
    </font>
    <font>
      <sz val="11"/>
      <color indexed="52"/>
      <name val="宋体"/>
      <family val="3"/>
      <charset val="255"/>
    </font>
    <font>
      <sz val="11"/>
      <color indexed="52"/>
      <name val="宋体"/>
      <family val="3"/>
      <charset val="134"/>
    </font>
    <font>
      <sz val="11"/>
      <color indexed="52"/>
      <name val="宋体"/>
      <family val="3"/>
      <charset val="255"/>
    </font>
    <font>
      <sz val="12"/>
      <color indexed="8"/>
      <name val="굴림"/>
      <family val="3"/>
      <charset val="129"/>
    </font>
    <font>
      <sz val="12"/>
      <name val="本明朝－Ｍ"/>
      <family val="3"/>
      <charset val="128"/>
    </font>
    <font>
      <sz val="12"/>
      <name val="Courier"/>
      <family val="3"/>
    </font>
    <font>
      <sz val="14"/>
      <name val="ＭＳ 明朝"/>
      <family val="1"/>
      <charset val="128"/>
    </font>
    <font>
      <sz val="14"/>
      <name val="ＭＳ 明朝"/>
      <family val="3"/>
      <charset val="128"/>
    </font>
    <font>
      <sz val="12"/>
      <name val="新細明體"/>
      <family val="1"/>
      <charset val="136"/>
    </font>
    <font>
      <sz val="12"/>
      <name val="바탕체"/>
      <family val="1"/>
      <charset val="129"/>
    </font>
    <font>
      <sz val="9"/>
      <color indexed="8"/>
      <name val="굴림"/>
      <family val="3"/>
      <charset val="129"/>
    </font>
    <font>
      <sz val="8"/>
      <color indexed="8"/>
      <name val="Arial"/>
      <family val="2"/>
    </font>
    <font>
      <sz val="10"/>
      <name val="俵俽 柧挬"/>
      <family val="3"/>
      <charset val="128"/>
    </font>
    <font>
      <sz val="11"/>
      <color rgb="FF9C6500"/>
      <name val="맑은 고딕"/>
      <family val="3"/>
      <charset val="129"/>
      <scheme val="minor"/>
    </font>
    <font>
      <sz val="11"/>
      <color indexed="19"/>
      <name val="맑은 고딕"/>
      <family val="3"/>
      <charset val="129"/>
    </font>
    <font>
      <sz val="12"/>
      <name val="뼻뮝"/>
      <family val="1"/>
      <charset val="129"/>
    </font>
    <font>
      <i/>
      <sz val="11"/>
      <color rgb="FF7F7F7F"/>
      <name val="맑은 고딕"/>
      <family val="3"/>
      <charset val="129"/>
      <scheme val="minor"/>
    </font>
    <font>
      <i/>
      <sz val="11"/>
      <color rgb="FF7F7F7F"/>
      <name val="맑은 고딕"/>
      <family val="2"/>
      <charset val="128"/>
      <scheme val="minor"/>
    </font>
    <font>
      <i/>
      <sz val="11"/>
      <color indexed="23"/>
      <name val="ＭＳ Ｐゴシック"/>
      <family val="2"/>
      <charset val="128"/>
    </font>
    <font>
      <i/>
      <sz val="12"/>
      <color indexed="23"/>
      <name val="新細明體"/>
      <family val="1"/>
      <charset val="136"/>
    </font>
    <font>
      <b/>
      <sz val="11"/>
      <color indexed="9"/>
      <name val="맑은 고딕"/>
      <family val="2"/>
      <charset val="129"/>
    </font>
    <font>
      <sz val="12"/>
      <color indexed="62"/>
      <name val="新細明體"/>
      <family val="1"/>
      <charset val="136"/>
    </font>
    <font>
      <b/>
      <sz val="12"/>
      <color indexed="63"/>
      <name val="新細明體"/>
      <family val="1"/>
      <charset val="136"/>
    </font>
    <font>
      <sz val="11"/>
      <color indexed="62"/>
      <name val="宋体"/>
      <family val="3"/>
      <charset val="129"/>
    </font>
    <font>
      <sz val="11"/>
      <color indexed="62"/>
      <name val="宋体"/>
      <family val="3"/>
      <charset val="255"/>
    </font>
    <font>
      <sz val="11"/>
      <color indexed="62"/>
      <name val="宋体"/>
      <family val="3"/>
      <charset val="134"/>
    </font>
    <font>
      <sz val="11"/>
      <color indexed="62"/>
      <name val="宋体"/>
      <family val="3"/>
      <charset val="255"/>
    </font>
    <font>
      <b/>
      <sz val="11"/>
      <color indexed="63"/>
      <name val="宋体"/>
      <family val="3"/>
      <charset val="129"/>
    </font>
    <font>
      <b/>
      <sz val="11"/>
      <color indexed="63"/>
      <name val="宋体"/>
      <family val="3"/>
      <charset val="255"/>
    </font>
    <font>
      <b/>
      <sz val="11"/>
      <color indexed="63"/>
      <name val="宋体"/>
      <family val="3"/>
      <charset val="134"/>
    </font>
    <font>
      <b/>
      <sz val="11"/>
      <color indexed="63"/>
      <name val="宋体"/>
      <family val="3"/>
      <charset val="255"/>
    </font>
    <font>
      <sz val="16"/>
      <name val="돋움체"/>
      <family val="3"/>
      <charset val="129"/>
    </font>
    <font>
      <sz val="11"/>
      <color rgb="FF9C0006"/>
      <name val="맑은 고딕"/>
      <family val="2"/>
      <charset val="128"/>
      <scheme val="minor"/>
    </font>
    <font>
      <sz val="11"/>
      <color indexed="20"/>
      <name val="ＭＳ Ｐゴシック"/>
      <family val="2"/>
      <charset val="128"/>
    </font>
    <font>
      <sz val="11"/>
      <color rgb="FFFA7D00"/>
      <name val="맑은 고딕"/>
      <family val="3"/>
      <charset val="129"/>
      <scheme val="minor"/>
    </font>
    <font>
      <b/>
      <sz val="11"/>
      <color theme="1"/>
      <name val="맑은 고딕"/>
      <family val="3"/>
      <charset val="129"/>
      <scheme val="minor"/>
    </font>
    <font>
      <b/>
      <sz val="11"/>
      <color indexed="8"/>
      <name val="맑은 고딕"/>
      <family val="2"/>
      <charset val="129"/>
    </font>
    <font>
      <sz val="12"/>
      <color theme="1"/>
      <name val="맑은 고딕"/>
      <family val="2"/>
      <charset val="136"/>
      <scheme val="minor"/>
    </font>
    <font>
      <sz val="10"/>
      <name val="Comic Sans MS"/>
      <family val="4"/>
    </font>
    <font>
      <sz val="11"/>
      <color rgb="FF3F3F76"/>
      <name val="맑은 고딕"/>
      <family val="3"/>
      <charset val="129"/>
      <scheme val="minor"/>
    </font>
    <font>
      <sz val="11"/>
      <color indexed="62"/>
      <name val="ＭＳ Ｐゴシック"/>
      <family val="2"/>
      <charset val="128"/>
    </font>
    <font>
      <sz val="11"/>
      <color rgb="FF3F3F76"/>
      <name val="맑은 고딕"/>
      <family val="2"/>
      <charset val="128"/>
      <scheme val="minor"/>
    </font>
    <font>
      <sz val="11"/>
      <color indexed="62"/>
      <name val="맑은 고딕"/>
      <family val="2"/>
      <charset val="129"/>
    </font>
    <font>
      <sz val="11"/>
      <name val="ＭＳ 明朝"/>
      <family val="1"/>
      <charset val="128"/>
    </font>
    <font>
      <sz val="11"/>
      <name val="ＭＳ 明朝"/>
      <family val="3"/>
      <charset val="128"/>
    </font>
    <font>
      <sz val="14"/>
      <name val="ＭＳ ゴシック"/>
      <family val="3"/>
      <charset val="128"/>
    </font>
    <font>
      <b/>
      <sz val="15"/>
      <color theme="3"/>
      <name val="맑은 고딕"/>
      <family val="3"/>
      <charset val="129"/>
      <scheme val="minor"/>
    </font>
    <font>
      <b/>
      <sz val="15"/>
      <color indexed="62"/>
      <name val="맑은 고딕"/>
      <family val="3"/>
      <charset val="129"/>
    </font>
    <font>
      <b/>
      <sz val="18"/>
      <color theme="3"/>
      <name val="맑은 고딕"/>
      <family val="3"/>
      <charset val="129"/>
      <scheme val="major"/>
    </font>
    <font>
      <b/>
      <sz val="18"/>
      <color indexed="62"/>
      <name val="맑은 고딕"/>
      <family val="3"/>
      <charset val="129"/>
    </font>
    <font>
      <b/>
      <sz val="13"/>
      <color theme="3"/>
      <name val="맑은 고딕"/>
      <family val="3"/>
      <charset val="129"/>
      <scheme val="minor"/>
    </font>
    <font>
      <b/>
      <sz val="13"/>
      <color indexed="62"/>
      <name val="맑은 고딕"/>
      <family val="3"/>
      <charset val="129"/>
    </font>
    <font>
      <b/>
      <sz val="11"/>
      <color theme="3"/>
      <name val="맑은 고딕"/>
      <family val="3"/>
      <charset val="129"/>
      <scheme val="minor"/>
    </font>
    <font>
      <b/>
      <sz val="11"/>
      <color indexed="62"/>
      <name val="맑은 고딕"/>
      <family val="3"/>
      <charset val="129"/>
    </font>
    <font>
      <sz val="11"/>
      <color rgb="FF006100"/>
      <name val="맑은 고딕"/>
      <family val="3"/>
      <charset val="129"/>
      <scheme val="minor"/>
    </font>
    <font>
      <sz val="12"/>
      <color indexed="60"/>
      <name val="新細明體"/>
      <family val="1"/>
      <charset val="136"/>
    </font>
    <font>
      <b/>
      <sz val="11"/>
      <color indexed="8"/>
      <name val="ＭＳ Ｐゴシック"/>
      <family val="2"/>
      <charset val="128"/>
    </font>
    <font>
      <sz val="11"/>
      <color indexed="20"/>
      <name val="宋体"/>
      <family val="3"/>
      <charset val="129"/>
    </font>
    <font>
      <sz val="11"/>
      <color indexed="20"/>
      <name val="宋体"/>
      <family val="3"/>
      <charset val="255"/>
    </font>
    <font>
      <sz val="11"/>
      <color indexed="20"/>
      <name val="宋体"/>
      <family val="3"/>
      <charset val="134"/>
    </font>
    <font>
      <sz val="11"/>
      <color indexed="20"/>
      <name val="宋体"/>
      <family val="3"/>
      <charset val="255"/>
    </font>
    <font>
      <sz val="11"/>
      <color indexed="20"/>
      <name val="宋体"/>
      <family val="3"/>
      <charset val="136"/>
    </font>
    <font>
      <b/>
      <sz val="11"/>
      <color rgb="FF3F3F3F"/>
      <name val="맑은 고딕"/>
      <family val="3"/>
      <charset val="129"/>
      <scheme val="minor"/>
    </font>
    <font>
      <b/>
      <sz val="11"/>
      <color indexed="63"/>
      <name val="ＭＳ Ｐゴシック"/>
      <family val="2"/>
      <charset val="128"/>
    </font>
    <font>
      <b/>
      <sz val="11"/>
      <color rgb="FF3F3F3F"/>
      <name val="맑은 고딕"/>
      <family val="2"/>
      <charset val="128"/>
      <scheme val="minor"/>
    </font>
    <font>
      <b/>
      <sz val="11"/>
      <color indexed="63"/>
      <name val="맑은 고딕"/>
      <family val="2"/>
      <charset val="129"/>
    </font>
    <font>
      <strike/>
      <sz val="11"/>
      <name val="ＭＳ Ｐゴシック"/>
      <family val="3"/>
      <charset val="128"/>
    </font>
    <font>
      <strike/>
      <sz val="11"/>
      <name val="ＭＳ Ｐゴシック"/>
      <family val="2"/>
      <charset val="128"/>
    </font>
    <font>
      <sz val="11"/>
      <name val="柧挬"/>
      <family val="3"/>
      <charset val="128"/>
    </font>
    <font>
      <sz val="10"/>
      <name val="ＭＳ Ｐ・団"/>
      <family val="1"/>
      <charset val="128"/>
    </font>
    <font>
      <sz val="14"/>
      <name val="明朝"/>
      <family val="1"/>
      <charset val="128"/>
    </font>
    <font>
      <u/>
      <sz val="8.25"/>
      <color indexed="36"/>
      <name val="ＭＳ Ｐゴシック"/>
      <family val="3"/>
      <charset val="128"/>
    </font>
    <font>
      <b/>
      <sz val="18"/>
      <color indexed="56"/>
      <name val="新細明體"/>
      <family val="1"/>
      <charset val="136"/>
    </font>
    <font>
      <b/>
      <u/>
      <sz val="18"/>
      <name val="標準ゴシック"/>
      <family val="3"/>
      <charset val="128"/>
    </font>
    <font>
      <b/>
      <sz val="18"/>
      <color indexed="56"/>
      <name val="宋体"/>
      <family val="3"/>
      <charset val="129"/>
    </font>
    <font>
      <b/>
      <sz val="15"/>
      <color indexed="56"/>
      <name val="新細明體"/>
      <family val="1"/>
      <charset val="136"/>
    </font>
    <font>
      <b/>
      <sz val="15"/>
      <color indexed="56"/>
      <name val="宋体"/>
      <family val="3"/>
      <charset val="129"/>
    </font>
    <font>
      <b/>
      <sz val="15"/>
      <color indexed="56"/>
      <name val="宋体"/>
      <family val="3"/>
      <charset val="255"/>
    </font>
    <font>
      <b/>
      <sz val="15"/>
      <color indexed="56"/>
      <name val="宋体"/>
      <family val="3"/>
      <charset val="134"/>
    </font>
    <font>
      <b/>
      <sz val="15"/>
      <color indexed="56"/>
      <name val="宋体"/>
      <family val="3"/>
      <charset val="255"/>
    </font>
    <font>
      <b/>
      <sz val="18"/>
      <color indexed="56"/>
      <name val="宋体"/>
      <family val="3"/>
      <charset val="255"/>
    </font>
    <font>
      <b/>
      <sz val="18"/>
      <color indexed="56"/>
      <name val="宋体"/>
      <family val="3"/>
      <charset val="134"/>
    </font>
    <font>
      <b/>
      <sz val="18"/>
      <color indexed="56"/>
      <name val="宋体"/>
      <family val="3"/>
      <charset val="255"/>
    </font>
    <font>
      <b/>
      <sz val="13"/>
      <color indexed="56"/>
      <name val="新細明體"/>
      <family val="1"/>
      <charset val="136"/>
    </font>
    <font>
      <b/>
      <sz val="13"/>
      <color indexed="56"/>
      <name val="宋体"/>
      <family val="3"/>
      <charset val="129"/>
    </font>
    <font>
      <b/>
      <sz val="13"/>
      <color indexed="56"/>
      <name val="宋体"/>
      <family val="3"/>
      <charset val="255"/>
    </font>
    <font>
      <b/>
      <sz val="13"/>
      <color indexed="56"/>
      <name val="宋体"/>
      <family val="3"/>
      <charset val="134"/>
    </font>
    <font>
      <b/>
      <sz val="13"/>
      <color indexed="56"/>
      <name val="宋体"/>
      <family val="3"/>
      <charset val="255"/>
    </font>
    <font>
      <b/>
      <sz val="11"/>
      <color indexed="56"/>
      <name val="新細明體"/>
      <family val="1"/>
      <charset val="136"/>
    </font>
    <font>
      <b/>
      <sz val="11"/>
      <color indexed="56"/>
      <name val="宋体"/>
      <family val="3"/>
      <charset val="129"/>
    </font>
    <font>
      <b/>
      <sz val="11"/>
      <color indexed="56"/>
      <name val="宋体"/>
      <family val="3"/>
      <charset val="255"/>
    </font>
    <font>
      <b/>
      <sz val="11"/>
      <color indexed="56"/>
      <name val="宋体"/>
      <family val="3"/>
      <charset val="134"/>
    </font>
    <font>
      <b/>
      <sz val="11"/>
      <color indexed="56"/>
      <name val="宋体"/>
      <family val="3"/>
      <charset val="255"/>
    </font>
    <font>
      <b/>
      <sz val="18"/>
      <color indexed="56"/>
      <name val="宋体"/>
      <family val="3"/>
      <charset val="136"/>
    </font>
    <font>
      <sz val="9"/>
      <color theme="1"/>
      <name val="Meiryo UI"/>
      <family val="3"/>
      <charset val="128"/>
    </font>
    <font>
      <sz val="11"/>
      <color indexed="8"/>
      <name val="맑은 고딕"/>
      <family val="2"/>
      <charset val="129"/>
    </font>
    <font>
      <sz val="11"/>
      <color theme="1"/>
      <name val="ＭＳ Ｐゴシック"/>
      <family val="3"/>
      <charset val="128"/>
    </font>
    <font>
      <sz val="11"/>
      <color theme="1"/>
      <name val="ＭＳ Ｐゴシック"/>
      <family val="2"/>
      <charset val="128"/>
    </font>
    <font>
      <u/>
      <sz val="11"/>
      <color indexed="12"/>
      <name val="맑은 고딕"/>
      <family val="3"/>
      <charset val="129"/>
    </font>
    <font>
      <u/>
      <sz val="11"/>
      <color theme="10"/>
      <name val="맑은 고딕"/>
      <family val="3"/>
      <charset val="129"/>
      <scheme val="minor"/>
    </font>
    <font>
      <b/>
      <sz val="12"/>
      <color indexed="8"/>
      <name val="新細明體"/>
      <family val="1"/>
      <charset val="136"/>
    </font>
    <font>
      <i/>
      <sz val="11"/>
      <color indexed="23"/>
      <name val="宋体"/>
      <family val="3"/>
      <charset val="129"/>
    </font>
    <font>
      <i/>
      <sz val="11"/>
      <color indexed="23"/>
      <name val="宋体"/>
      <family val="3"/>
      <charset val="255"/>
    </font>
    <font>
      <i/>
      <sz val="11"/>
      <color indexed="23"/>
      <name val="宋体"/>
      <family val="3"/>
      <charset val="134"/>
    </font>
    <font>
      <i/>
      <sz val="11"/>
      <color indexed="23"/>
      <name val="宋体"/>
      <family val="3"/>
      <charset val="255"/>
    </font>
    <font>
      <sz val="11"/>
      <color indexed="17"/>
      <name val="宋体"/>
      <family val="3"/>
      <charset val="129"/>
    </font>
    <font>
      <sz val="11"/>
      <color indexed="17"/>
      <name val="宋体"/>
      <family val="3"/>
      <charset val="255"/>
    </font>
    <font>
      <sz val="11"/>
      <color indexed="17"/>
      <name val="宋体"/>
      <family val="3"/>
      <charset val="255"/>
    </font>
    <font>
      <sz val="11"/>
      <color indexed="17"/>
      <name val="宋体"/>
      <family val="3"/>
      <charset val="134"/>
    </font>
    <font>
      <sz val="12"/>
      <color indexed="17"/>
      <name val="新細明體"/>
      <family val="1"/>
      <charset val="136"/>
    </font>
    <font>
      <sz val="11"/>
      <color indexed="17"/>
      <name val="宋体"/>
      <family val="3"/>
      <charset val="136"/>
    </font>
    <font>
      <sz val="11"/>
      <name val="ＭＳ Ｐ明朝"/>
      <family val="1"/>
      <charset val="128"/>
    </font>
    <font>
      <b/>
      <sz val="11"/>
      <color indexed="8"/>
      <name val="宋体"/>
      <family val="3"/>
      <charset val="129"/>
    </font>
    <font>
      <b/>
      <sz val="11"/>
      <color indexed="8"/>
      <name val="宋体"/>
      <family val="3"/>
      <charset val="255"/>
    </font>
    <font>
      <b/>
      <sz val="11"/>
      <color indexed="8"/>
      <name val="宋体"/>
      <family val="3"/>
      <charset val="134"/>
    </font>
    <font>
      <b/>
      <sz val="11"/>
      <color indexed="8"/>
      <name val="宋体"/>
      <family val="3"/>
      <charset val="255"/>
    </font>
    <font>
      <sz val="12"/>
      <color indexed="9"/>
      <name val="MS Sans Serif"/>
      <family val="2"/>
    </font>
    <font>
      <b/>
      <sz val="11"/>
      <color indexed="18"/>
      <name val="Arial Narrow"/>
      <family val="2"/>
    </font>
    <font>
      <b/>
      <sz val="11"/>
      <color indexed="9"/>
      <name val="Arial Narrow"/>
      <family val="2"/>
    </font>
    <font>
      <sz val="11"/>
      <color indexed="56"/>
      <name val="Arial"/>
      <family val="2"/>
    </font>
    <font>
      <sz val="9"/>
      <color indexed="8"/>
      <name val="Meiryo UI"/>
      <family val="3"/>
      <charset val="128"/>
    </font>
    <font>
      <sz val="10"/>
      <color indexed="8"/>
      <name val="Calibri"/>
      <family val="2"/>
      <charset val="128"/>
    </font>
    <font>
      <sz val="11"/>
      <color indexed="8"/>
      <name val="Calibri"/>
      <family val="3"/>
      <charset val="128"/>
    </font>
    <font>
      <sz val="10"/>
      <name val="ＭＳ Ｐゴシック"/>
      <family val="3"/>
      <charset val="128"/>
    </font>
    <font>
      <sz val="10"/>
      <color indexed="8"/>
      <name val="Calibri"/>
      <family val="3"/>
      <charset val="128"/>
    </font>
    <font>
      <b/>
      <i/>
      <sz val="12"/>
      <color theme="1"/>
      <name val="맑은 고딕"/>
      <family val="3"/>
      <charset val="129"/>
      <scheme val="minor"/>
    </font>
    <font>
      <sz val="9"/>
      <color theme="1"/>
      <name val="맑은 고딕"/>
      <family val="2"/>
      <charset val="129"/>
      <scheme val="minor"/>
    </font>
    <font>
      <sz val="11"/>
      <color theme="1"/>
      <name val="BridgestoneType"/>
      <family val="2"/>
    </font>
    <font>
      <b/>
      <sz val="10"/>
      <name val="맑은 고딕"/>
      <family val="3"/>
      <charset val="129"/>
    </font>
    <font>
      <sz val="9"/>
      <name val="맑은 고딕"/>
      <family val="3"/>
      <charset val="129"/>
    </font>
    <font>
      <b/>
      <sz val="9"/>
      <color theme="0"/>
      <name val="맑은 고딕"/>
      <family val="3"/>
      <charset val="129"/>
      <scheme val="minor"/>
    </font>
    <font>
      <b/>
      <sz val="10"/>
      <color rgb="FFFF0000"/>
      <name val="맑은 고딕"/>
      <family val="3"/>
      <charset val="129"/>
      <scheme val="minor"/>
    </font>
    <font>
      <b/>
      <sz val="11"/>
      <name val="Verdana"/>
      <family val="2"/>
    </font>
    <font>
      <b/>
      <sz val="11"/>
      <name val="맑은 고딕"/>
      <family val="2"/>
      <charset val="129"/>
    </font>
    <font>
      <sz val="8"/>
      <name val="맑은 고딕"/>
      <family val="3"/>
      <charset val="129"/>
      <scheme val="minor"/>
    </font>
    <font>
      <sz val="10"/>
      <name val="Verdana"/>
      <family val="2"/>
    </font>
    <font>
      <sz val="10"/>
      <name val="맑은 고딕"/>
      <family val="2"/>
      <charset val="129"/>
    </font>
    <font>
      <b/>
      <sz val="10"/>
      <color theme="0"/>
      <name val="맑은 고딕"/>
      <family val="3"/>
      <charset val="129"/>
      <scheme val="minor"/>
    </font>
    <font>
      <b/>
      <i/>
      <sz val="12"/>
      <color rgb="FFFF0000"/>
      <name val="맑은 고딕"/>
      <family val="3"/>
      <charset val="129"/>
      <scheme val="minor"/>
    </font>
    <font>
      <b/>
      <sz val="12"/>
      <color theme="1"/>
      <name val="맑은 고딕"/>
      <family val="3"/>
      <charset val="129"/>
      <scheme val="minor"/>
    </font>
    <font>
      <sz val="9"/>
      <color theme="1"/>
      <name val="BridgestoneType Cd"/>
      <family val="2"/>
    </font>
    <font>
      <sz val="9"/>
      <name val="BridgestoneType Cd"/>
      <family val="2"/>
    </font>
    <font>
      <sz val="9"/>
      <color theme="0" tint="-0.249977111117893"/>
      <name val="BridgestoneType Cd"/>
      <family val="2"/>
    </font>
    <font>
      <sz val="11"/>
      <color theme="1"/>
      <name val="BridgestoneType Cd"/>
      <family val="2"/>
    </font>
    <font>
      <sz val="10"/>
      <color theme="1"/>
      <name val="BridgestoneType Cd"/>
      <family val="2"/>
    </font>
    <font>
      <sz val="10"/>
      <name val="BridgestoneType Cd"/>
      <family val="2"/>
    </font>
    <font>
      <sz val="11"/>
      <color theme="0" tint="-0.249977111117893"/>
      <name val="BridgestoneType Cd"/>
      <family val="2"/>
    </font>
    <font>
      <b/>
      <sz val="11"/>
      <color theme="1"/>
      <name val="BridgestoneType Cd"/>
      <family val="2"/>
    </font>
    <font>
      <sz val="11"/>
      <color theme="1"/>
      <name val="맑은 고딕"/>
      <family val="2"/>
      <charset val="129"/>
    </font>
    <font>
      <b/>
      <sz val="11"/>
      <name val="BridgestoneType Cd"/>
      <family val="2"/>
    </font>
    <font>
      <sz val="10"/>
      <color theme="1" tint="0.249977111117893"/>
      <name val="BridgestoneType Cd"/>
      <family val="2"/>
    </font>
    <font>
      <b/>
      <sz val="9"/>
      <color theme="1"/>
      <name val="BridgestoneType Cd"/>
      <family val="2"/>
    </font>
    <font>
      <b/>
      <sz val="10"/>
      <color theme="1"/>
      <name val="BridgestoneType Cd"/>
      <family val="2"/>
    </font>
    <font>
      <sz val="9"/>
      <color theme="1" tint="0.14999847407452621"/>
      <name val="BridgestoneType Cd"/>
      <family val="2"/>
    </font>
    <font>
      <sz val="11"/>
      <color theme="1" tint="0.14999847407452621"/>
      <name val="BridgestoneType Cd"/>
      <family val="2"/>
    </font>
    <font>
      <sz val="10"/>
      <color theme="1" tint="0.14999847407452621"/>
      <name val="BridgestoneType Cd"/>
      <family val="2"/>
    </font>
    <font>
      <b/>
      <sz val="10"/>
      <color theme="1" tint="0.14999847407452621"/>
      <name val="BridgestoneType Cd"/>
      <family val="2"/>
    </font>
    <font>
      <sz val="10"/>
      <color rgb="FF0070C0"/>
      <name val="BridgestoneType Cd"/>
      <family val="2"/>
    </font>
    <font>
      <b/>
      <sz val="10"/>
      <name val="BridgestoneType Cd"/>
      <family val="2"/>
    </font>
    <font>
      <sz val="10"/>
      <color theme="0" tint="-0.249977111117893"/>
      <name val="BridgestoneType Cd"/>
      <family val="2"/>
    </font>
    <font>
      <sz val="10"/>
      <color rgb="FFFF0000"/>
      <name val="BridgestoneType Cd"/>
      <family val="2"/>
    </font>
    <font>
      <b/>
      <sz val="11"/>
      <color theme="1" tint="0.14999847407452621"/>
      <name val="BridgestoneType Cd"/>
      <family val="2"/>
    </font>
    <font>
      <sz val="8"/>
      <name val="BridgestoneType Cd"/>
      <family val="2"/>
    </font>
    <font>
      <b/>
      <sz val="8"/>
      <name val="BridgestoneType Cd"/>
      <family val="2"/>
    </font>
    <font>
      <b/>
      <sz val="9"/>
      <name val="BridgestoneType Cd"/>
      <family val="2"/>
    </font>
    <font>
      <sz val="8"/>
      <color theme="0" tint="-0.249977111117893"/>
      <name val="BridgestoneType Cd"/>
      <family val="2"/>
    </font>
    <font>
      <sz val="12"/>
      <color theme="1"/>
      <name val="BridgestoneType Cd"/>
      <family val="2"/>
    </font>
    <font>
      <b/>
      <sz val="12"/>
      <name val="BridgestoneType Cd"/>
      <family val="2"/>
    </font>
    <font>
      <sz val="12"/>
      <color theme="0" tint="-0.249977111117893"/>
      <name val="BridgestoneType Cd"/>
      <family val="2"/>
    </font>
    <font>
      <sz val="12"/>
      <name val="BridgestoneType Cd"/>
      <family val="2"/>
    </font>
    <font>
      <sz val="12"/>
      <name val="Segoe UI Symbol"/>
      <family val="2"/>
    </font>
    <font>
      <sz val="12"/>
      <name val="Segoe UI Symbol"/>
      <family val="1"/>
    </font>
    <font>
      <b/>
      <sz val="11"/>
      <color rgb="FFFF0000"/>
      <name val="맑은 고딕"/>
      <family val="3"/>
      <charset val="129"/>
      <scheme val="minor"/>
    </font>
    <font>
      <sz val="10"/>
      <color theme="1"/>
      <name val="맑은 고딕"/>
      <family val="2"/>
      <charset val="129"/>
      <scheme val="minor"/>
    </font>
    <font>
      <b/>
      <sz val="20"/>
      <color theme="1"/>
      <name val="BridgestoneType"/>
      <family val="2"/>
    </font>
    <font>
      <b/>
      <sz val="16"/>
      <color theme="1"/>
      <name val="BridgestoneType"/>
      <family val="2"/>
    </font>
    <font>
      <b/>
      <sz val="13"/>
      <color theme="1"/>
      <name val="BridgestoneType"/>
      <family val="2"/>
    </font>
    <font>
      <sz val="8"/>
      <name val="바탕체"/>
      <family val="1"/>
      <charset val="129"/>
    </font>
    <font>
      <b/>
      <sz val="11"/>
      <color theme="1"/>
      <name val="BridgestoneType"/>
      <family val="2"/>
    </font>
    <font>
      <b/>
      <sz val="11"/>
      <color rgb="FF0000FF"/>
      <name val="BridgestoneType"/>
      <family val="2"/>
    </font>
    <font>
      <b/>
      <sz val="11"/>
      <color rgb="FFFF0000"/>
      <name val="BridgestoneType"/>
      <family val="2"/>
    </font>
    <font>
      <b/>
      <sz val="11"/>
      <name val="BridgestoneType"/>
      <family val="2"/>
    </font>
    <font>
      <sz val="11"/>
      <color rgb="FF0000FF"/>
      <name val="BridgestoneType"/>
      <family val="2"/>
    </font>
    <font>
      <sz val="9"/>
      <color theme="1"/>
      <name val="BridgestoneType"/>
      <family val="2"/>
    </font>
    <font>
      <sz val="9"/>
      <color theme="1"/>
      <name val="맑은 고딕"/>
      <family val="2"/>
      <charset val="129"/>
    </font>
    <font>
      <sz val="11"/>
      <color theme="1"/>
      <name val="돋움"/>
      <family val="3"/>
      <charset val="129"/>
    </font>
    <font>
      <b/>
      <sz val="8"/>
      <color theme="1"/>
      <name val="BridgestoneType"/>
      <family val="2"/>
    </font>
    <font>
      <b/>
      <sz val="10"/>
      <color theme="1"/>
      <name val="맑은 고딕"/>
      <family val="3"/>
      <charset val="129"/>
      <scheme val="minor"/>
    </font>
  </fonts>
  <fills count="87">
    <fill>
      <patternFill patternType="none"/>
    </fill>
    <fill>
      <patternFill patternType="gray125"/>
    </fill>
    <fill>
      <patternFill patternType="solid">
        <fgColor rgb="FF0070C0"/>
        <bgColor indexed="64"/>
      </patternFill>
    </fill>
    <fill>
      <patternFill patternType="solid">
        <fgColor theme="0" tint="-0.499984740745262"/>
        <bgColor indexed="64"/>
      </patternFill>
    </fill>
    <fill>
      <patternFill patternType="solid">
        <fgColor theme="0"/>
        <bgColor indexed="64"/>
      </patternFill>
    </fill>
    <fill>
      <patternFill patternType="solid">
        <fgColor theme="9"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42"/>
        <bgColor indexed="64"/>
      </patternFill>
    </fill>
    <fill>
      <patternFill patternType="solid">
        <fgColor indexed="31"/>
      </patternFill>
    </fill>
    <fill>
      <patternFill patternType="solid">
        <fgColor indexed="42"/>
      </patternFill>
    </fill>
    <fill>
      <patternFill patternType="solid">
        <fgColor indexed="46"/>
      </patternFill>
    </fill>
    <fill>
      <patternFill patternType="solid">
        <fgColor indexed="22"/>
      </patternFill>
    </fill>
    <fill>
      <patternFill patternType="solid">
        <fgColor indexed="1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16"/>
        <bgColor indexed="64"/>
      </patternFill>
    </fill>
    <fill>
      <patternFill patternType="darkVertical"/>
    </fill>
    <fill>
      <patternFill patternType="solid">
        <fgColor indexed="42"/>
        <bgColor indexed="42"/>
      </patternFill>
    </fill>
    <fill>
      <patternFill patternType="gray0625">
        <fgColor indexed="9"/>
      </patternFill>
    </fill>
    <fill>
      <patternFill patternType="solid">
        <fgColor indexed="56"/>
      </patternFill>
    </fill>
    <fill>
      <patternFill patternType="solid">
        <fgColor indexed="54"/>
      </patternFill>
    </fill>
    <fill>
      <patternFill patternType="solid">
        <fgColor indexed="54"/>
        <bgColor indexed="64"/>
      </patternFill>
    </fill>
    <fill>
      <patternFill patternType="lightUp">
        <fgColor indexed="54"/>
        <bgColor indexed="41"/>
      </patternFill>
    </fill>
    <fill>
      <patternFill patternType="solid">
        <fgColor indexed="41"/>
        <bgColor indexed="64"/>
      </patternFill>
    </fill>
    <fill>
      <patternFill patternType="solid">
        <fgColor theme="9" tint="0.59999389629810485"/>
        <bgColor indexed="64"/>
      </patternFill>
    </fill>
    <fill>
      <patternFill patternType="solid">
        <fgColor rgb="FFFFFF00"/>
        <bgColor indexed="64"/>
      </patternFill>
    </fill>
    <fill>
      <patternFill patternType="solid">
        <fgColor indexed="65"/>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rgb="FFFFC000"/>
        <bgColor indexed="64"/>
      </patternFill>
    </fill>
    <fill>
      <patternFill patternType="solid">
        <fgColor theme="4" tint="0.79998168889431442"/>
        <bgColor indexed="64"/>
      </patternFill>
    </fill>
    <fill>
      <patternFill patternType="solid">
        <fgColor rgb="FFFFFFCC"/>
        <bgColor indexed="64"/>
      </patternFill>
    </fill>
    <fill>
      <patternFill patternType="solid">
        <fgColor theme="0" tint="-0.249977111117893"/>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0" tint="-4.9989318521683403E-2"/>
        <bgColor indexed="64"/>
      </patternFill>
    </fill>
  </fills>
  <borders count="99">
    <border>
      <left/>
      <right/>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hair">
        <color indexed="64"/>
      </bottom>
      <diagonal/>
    </border>
    <border>
      <left style="thin">
        <color rgb="FFABABAB"/>
      </left>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diagonal/>
    </border>
    <border>
      <left style="thin">
        <color indexed="64"/>
      </left>
      <right/>
      <top/>
      <bottom/>
      <diagonal/>
    </border>
    <border>
      <left/>
      <right style="thin">
        <color indexed="64"/>
      </right>
      <top/>
      <bottom style="medium">
        <color indexed="64"/>
      </bottom>
      <diagonal/>
    </border>
    <border>
      <left/>
      <right/>
      <top style="thin">
        <color auto="1"/>
      </top>
      <bottom style="thin">
        <color auto="1"/>
      </bottom>
      <diagonal/>
    </border>
    <border>
      <left style="thin">
        <color indexed="64"/>
      </left>
      <right style="thin">
        <color indexed="64"/>
      </right>
      <top style="medium">
        <color indexed="64"/>
      </top>
      <bottom style="thin">
        <color indexed="64"/>
      </bottom>
      <diagonal/>
    </border>
    <border>
      <left style="thin">
        <color indexed="64"/>
      </left>
      <right/>
      <top style="double">
        <color indexed="64"/>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right/>
      <top/>
      <bottom style="double">
        <color indexed="10"/>
      </bottom>
      <diagonal/>
    </border>
    <border>
      <left/>
      <right/>
      <top/>
      <bottom style="thick">
        <color indexed="56"/>
      </bottom>
      <diagonal/>
    </border>
    <border>
      <left/>
      <right/>
      <top/>
      <bottom style="thick">
        <color indexed="27"/>
      </bottom>
      <diagonal/>
    </border>
    <border>
      <left/>
      <right/>
      <top/>
      <bottom style="medium">
        <color indexed="2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double">
        <color indexed="64"/>
      </top>
      <bottom style="double">
        <color indexed="64"/>
      </bottom>
      <diagonal/>
    </border>
    <border>
      <left style="double">
        <color indexed="64"/>
      </left>
      <right/>
      <top style="double">
        <color indexed="64"/>
      </top>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auto="1"/>
      </left>
      <right style="thin">
        <color auto="1"/>
      </right>
      <top style="thin">
        <color auto="1"/>
      </top>
      <bottom style="thin">
        <color auto="1"/>
      </bottom>
      <diagonal/>
    </border>
    <border>
      <left style="thin">
        <color indexed="22"/>
      </left>
      <right style="thin">
        <color indexed="22"/>
      </right>
      <top style="thin">
        <color indexed="22"/>
      </top>
      <bottom style="thin">
        <color indexed="22"/>
      </bottom>
      <diagonal/>
    </border>
    <border>
      <left/>
      <right/>
      <top style="thin">
        <color indexed="64"/>
      </top>
      <bottom style="thin">
        <color indexed="64"/>
      </bottom>
      <diagonal/>
    </border>
    <border>
      <left style="thin">
        <color indexed="8"/>
      </left>
      <right/>
      <top/>
      <bottom style="thin">
        <color indexed="8"/>
      </bottom>
      <diagonal/>
    </border>
    <border>
      <left style="medium">
        <color indexed="8"/>
      </left>
      <right style="thin">
        <color indexed="8"/>
      </right>
      <top/>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56"/>
      </top>
      <bottom style="double">
        <color indexed="56"/>
      </bottom>
      <diagonal/>
    </border>
    <border>
      <left/>
      <right/>
      <top style="thin">
        <color indexed="62"/>
      </top>
      <bottom style="double">
        <color indexed="62"/>
      </bottom>
      <diagonal/>
    </border>
    <border>
      <left/>
      <right/>
      <top style="double">
        <color indexed="64"/>
      </top>
      <bottom/>
      <diagonal/>
    </border>
    <border>
      <left/>
      <right/>
      <top style="thin">
        <color indexed="64"/>
      </top>
      <bottom style="double">
        <color indexed="64"/>
      </bottom>
      <diagonal/>
    </border>
    <border>
      <left style="thin">
        <color indexed="64"/>
      </left>
      <right style="thin">
        <color indexed="64"/>
      </right>
      <top/>
      <bottom style="hair">
        <color indexed="64"/>
      </bottom>
      <diagonal/>
    </border>
    <border>
      <left/>
      <right/>
      <top style="thin">
        <color indexed="64"/>
      </top>
      <bottom/>
      <diagonal/>
    </border>
    <border>
      <left style="thin">
        <color indexed="64"/>
      </left>
      <right style="thin">
        <color indexed="64"/>
      </right>
      <top style="dotted">
        <color indexed="64"/>
      </top>
      <bottom style="dotted">
        <color indexed="64"/>
      </bottom>
      <diagonal/>
    </border>
    <border>
      <left/>
      <right/>
      <top/>
      <bottom style="thick">
        <color indexed="44"/>
      </bottom>
      <diagonal/>
    </border>
    <border>
      <left/>
      <right style="medium">
        <color indexed="64"/>
      </right>
      <top style="medium">
        <color indexed="64"/>
      </top>
      <bottom style="medium">
        <color indexed="64"/>
      </bottom>
      <diagonal/>
    </border>
    <border>
      <left/>
      <right/>
      <top style="medium">
        <color rgb="FF0070C0"/>
      </top>
      <bottom style="medium">
        <color rgb="FF0070C0"/>
      </bottom>
      <diagonal/>
    </border>
    <border>
      <left style="medium">
        <color indexed="64"/>
      </left>
      <right style="medium">
        <color indexed="64"/>
      </right>
      <top style="medium">
        <color rgb="FF0070C0"/>
      </top>
      <bottom style="medium">
        <color rgb="FF0070C0"/>
      </bottom>
      <diagonal/>
    </border>
    <border>
      <left style="medium">
        <color indexed="64"/>
      </left>
      <right/>
      <top style="medium">
        <color rgb="FF0070C0"/>
      </top>
      <bottom style="medium">
        <color rgb="FF0070C0"/>
      </bottom>
      <diagonal/>
    </border>
    <border>
      <left style="medium">
        <color indexed="64"/>
      </left>
      <right style="medium">
        <color indexed="64"/>
      </right>
      <top/>
      <bottom style="medium">
        <color rgb="FF0070C0"/>
      </bottom>
      <diagonal/>
    </border>
    <border>
      <left style="medium">
        <color indexed="64"/>
      </left>
      <right/>
      <top/>
      <bottom style="medium">
        <color rgb="FF0070C0"/>
      </bottom>
      <diagonal/>
    </border>
    <border>
      <left/>
      <right/>
      <top/>
      <bottom style="medium">
        <color rgb="FF0070C0"/>
      </bottom>
      <diagonal/>
    </border>
    <border>
      <left style="thin">
        <color indexed="8"/>
      </left>
      <right style="thin">
        <color indexed="8"/>
      </right>
      <top style="thin">
        <color indexed="8"/>
      </top>
      <bottom style="thin">
        <color indexed="8"/>
      </bottom>
      <diagonal/>
    </border>
    <border>
      <left style="thin">
        <color rgb="FFABABAB"/>
      </left>
      <right/>
      <top style="thin">
        <color rgb="FFABABAB"/>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rgb="FFABABAB"/>
      </left>
      <right/>
      <top style="thin">
        <color indexed="65"/>
      </top>
      <bottom/>
      <diagonal/>
    </border>
    <border>
      <left style="thin">
        <color indexed="65"/>
      </left>
      <right/>
      <top style="thin">
        <color rgb="FFABABAB"/>
      </top>
      <bottom/>
      <diagonal/>
    </border>
    <border>
      <left style="thin">
        <color rgb="FFABABAB"/>
      </left>
      <right/>
      <top style="thin">
        <color rgb="FFABABAB"/>
      </top>
      <bottom style="thin">
        <color rgb="FFABABAB"/>
      </bottom>
      <diagonal/>
    </border>
    <border>
      <left style="thin">
        <color indexed="65"/>
      </left>
      <right/>
      <top style="thin">
        <color rgb="FFABABAB"/>
      </top>
      <bottom style="thin">
        <color rgb="FFABABAB"/>
      </bottom>
      <diagonal/>
    </border>
    <border>
      <left style="thin">
        <color indexed="64"/>
      </left>
      <right style="thin">
        <color indexed="64"/>
      </right>
      <top/>
      <bottom style="thin">
        <color indexed="64"/>
      </bottom>
      <diagonal/>
    </border>
    <border>
      <left/>
      <right style="medium">
        <color indexed="64"/>
      </right>
      <top style="medium">
        <color rgb="FF0070C0"/>
      </top>
      <bottom style="medium">
        <color rgb="FF0070C0"/>
      </bottom>
      <diagonal/>
    </border>
    <border>
      <left/>
      <right style="medium">
        <color indexed="64"/>
      </right>
      <top/>
      <bottom style="medium">
        <color rgb="FF0070C0"/>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theme="0" tint="-4.9989318521683403E-2"/>
      </left>
      <right style="thin">
        <color theme="0" tint="-4.9989318521683403E-2"/>
      </right>
      <top/>
      <bottom/>
      <diagonal/>
    </border>
    <border>
      <left style="thin">
        <color indexed="64"/>
      </left>
      <right style="thin">
        <color indexed="64"/>
      </right>
      <top style="thin">
        <color indexed="64"/>
      </top>
      <bottom/>
      <diagonal/>
    </border>
    <border>
      <left style="medium">
        <color indexed="64"/>
      </left>
      <right style="thin">
        <color auto="1"/>
      </right>
      <top/>
      <bottom style="thin">
        <color auto="1"/>
      </bottom>
      <diagonal/>
    </border>
    <border>
      <left style="thin">
        <color auto="1"/>
      </left>
      <right style="medium">
        <color auto="1"/>
      </right>
      <top/>
      <bottom style="thin">
        <color indexed="64"/>
      </bottom>
      <diagonal/>
    </border>
    <border>
      <left/>
      <right style="thin">
        <color indexed="64"/>
      </right>
      <top style="thin">
        <color indexed="64"/>
      </top>
      <bottom style="medium">
        <color indexed="64"/>
      </bottom>
      <diagonal/>
    </border>
  </borders>
  <cellStyleXfs count="41345">
    <xf numFmtId="0" fontId="0" fillId="0" borderId="0">
      <alignment vertical="center"/>
    </xf>
    <xf numFmtId="41"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28" fillId="0" borderId="0"/>
    <xf numFmtId="0" fontId="29" fillId="37" borderId="0" applyNumberFormat="0" applyBorder="0" applyAlignment="0" applyProtection="0">
      <alignment vertical="center"/>
    </xf>
    <xf numFmtId="9" fontId="24" fillId="0" borderId="0" applyFont="0" applyFill="0" applyBorder="0" applyAlignment="0" applyProtection="0">
      <alignment vertical="center"/>
    </xf>
    <xf numFmtId="0" fontId="24" fillId="0" borderId="0">
      <alignment vertical="center"/>
    </xf>
    <xf numFmtId="38" fontId="24" fillId="0" borderId="0" applyFont="0" applyFill="0" applyBorder="0" applyAlignment="0" applyProtection="0">
      <alignment vertical="center"/>
    </xf>
    <xf numFmtId="0" fontId="29" fillId="38" borderId="0" applyNumberFormat="0" applyBorder="0" applyAlignment="0" applyProtection="0">
      <alignment vertical="center"/>
    </xf>
    <xf numFmtId="0" fontId="29" fillId="39" borderId="0" applyNumberFormat="0" applyBorder="0" applyAlignment="0" applyProtection="0">
      <alignment vertical="center"/>
    </xf>
    <xf numFmtId="0" fontId="29" fillId="40" borderId="0" applyNumberFormat="0" applyBorder="0" applyAlignment="0" applyProtection="0">
      <alignment vertical="center"/>
    </xf>
    <xf numFmtId="0" fontId="29" fillId="41" borderId="0" applyNumberFormat="0" applyBorder="0" applyAlignment="0" applyProtection="0">
      <alignment vertical="center"/>
    </xf>
    <xf numFmtId="0" fontId="29" fillId="39" borderId="0" applyNumberFormat="0" applyBorder="0" applyAlignment="0" applyProtection="0">
      <alignment vertical="center"/>
    </xf>
    <xf numFmtId="0" fontId="29" fillId="41" borderId="0" applyNumberFormat="0" applyBorder="0" applyAlignment="0" applyProtection="0">
      <alignment vertical="center"/>
    </xf>
    <xf numFmtId="0" fontId="29" fillId="38" borderId="0" applyNumberFormat="0" applyBorder="0" applyAlignment="0" applyProtection="0">
      <alignment vertical="center"/>
    </xf>
    <xf numFmtId="0" fontId="29" fillId="42" borderId="0" applyNumberFormat="0" applyBorder="0" applyAlignment="0" applyProtection="0">
      <alignment vertical="center"/>
    </xf>
    <xf numFmtId="0" fontId="29" fillId="43" borderId="0" applyNumberFormat="0" applyBorder="0" applyAlignment="0" applyProtection="0">
      <alignment vertical="center"/>
    </xf>
    <xf numFmtId="0" fontId="29" fillId="41" borderId="0" applyNumberFormat="0" applyBorder="0" applyAlignment="0" applyProtection="0">
      <alignment vertical="center"/>
    </xf>
    <xf numFmtId="0" fontId="29" fillId="39" borderId="0" applyNumberFormat="0" applyBorder="0" applyAlignment="0" applyProtection="0">
      <alignment vertical="center"/>
    </xf>
    <xf numFmtId="0" fontId="30" fillId="41" borderId="0" applyNumberFormat="0" applyBorder="0" applyAlignment="0" applyProtection="0">
      <alignment vertical="center"/>
    </xf>
    <xf numFmtId="0" fontId="30" fillId="44" borderId="0" applyNumberFormat="0" applyBorder="0" applyAlignment="0" applyProtection="0">
      <alignment vertical="center"/>
    </xf>
    <xf numFmtId="0" fontId="30" fillId="45" borderId="0" applyNumberFormat="0" applyBorder="0" applyAlignment="0" applyProtection="0">
      <alignment vertical="center"/>
    </xf>
    <xf numFmtId="0" fontId="30" fillId="43" borderId="0" applyNumberFormat="0" applyBorder="0" applyAlignment="0" applyProtection="0">
      <alignment vertical="center"/>
    </xf>
    <xf numFmtId="0" fontId="30" fillId="41" borderId="0" applyNumberFormat="0" applyBorder="0" applyAlignment="0" applyProtection="0">
      <alignment vertical="center"/>
    </xf>
    <xf numFmtId="0" fontId="30" fillId="38" borderId="0" applyNumberFormat="0" applyBorder="0" applyAlignment="0" applyProtection="0">
      <alignment vertical="center"/>
    </xf>
    <xf numFmtId="0" fontId="31" fillId="0" borderId="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31" fillId="0" borderId="0"/>
    <xf numFmtId="0" fontId="32" fillId="0" borderId="0"/>
    <xf numFmtId="0" fontId="32" fillId="0" borderId="0"/>
    <xf numFmtId="0" fontId="32" fillId="0" borderId="0"/>
    <xf numFmtId="0" fontId="32" fillId="0" borderId="0"/>
    <xf numFmtId="0" fontId="32" fillId="0" borderId="0"/>
    <xf numFmtId="0" fontId="32" fillId="0" borderId="0"/>
    <xf numFmtId="0" fontId="31" fillId="0" borderId="0"/>
    <xf numFmtId="0" fontId="32" fillId="0" borderId="0"/>
    <xf numFmtId="0" fontId="28" fillId="0" borderId="0" applyNumberFormat="0" applyFill="0" applyBorder="0" applyAlignment="0" applyProtection="0"/>
    <xf numFmtId="0" fontId="28" fillId="0" borderId="0" applyBorder="0"/>
    <xf numFmtId="0" fontId="28" fillId="0" borderId="0" applyBorder="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31" fillId="0" borderId="0"/>
    <xf numFmtId="0" fontId="32" fillId="0" borderId="0"/>
    <xf numFmtId="0" fontId="32" fillId="0" borderId="0"/>
    <xf numFmtId="0" fontId="32" fillId="0" borderId="0"/>
    <xf numFmtId="0" fontId="32" fillId="0" borderId="0"/>
    <xf numFmtId="0" fontId="32" fillId="0" borderId="0"/>
    <xf numFmtId="0" fontId="32" fillId="0" borderId="0"/>
    <xf numFmtId="0" fontId="31" fillId="0" borderId="0"/>
    <xf numFmtId="0" fontId="32" fillId="0" borderId="0"/>
    <xf numFmtId="0" fontId="32" fillId="0" borderId="0"/>
    <xf numFmtId="0" fontId="32" fillId="0" borderId="0"/>
    <xf numFmtId="0" fontId="31" fillId="0" borderId="0"/>
    <xf numFmtId="0" fontId="32" fillId="0" borderId="0"/>
    <xf numFmtId="0" fontId="32" fillId="0" borderId="0"/>
    <xf numFmtId="0" fontId="32" fillId="0" borderId="0"/>
    <xf numFmtId="0" fontId="32" fillId="0" borderId="0"/>
    <xf numFmtId="0" fontId="32" fillId="0" borderId="0"/>
    <xf numFmtId="0" fontId="32" fillId="0" borderId="0"/>
    <xf numFmtId="0" fontId="31" fillId="0" borderId="0"/>
    <xf numFmtId="0" fontId="32" fillId="0" borderId="0"/>
    <xf numFmtId="0" fontId="28" fillId="0" borderId="0" applyNumberFormat="0" applyFill="0" applyBorder="0" applyAlignment="0" applyProtection="0"/>
    <xf numFmtId="0" fontId="28" fillId="0" borderId="0" applyNumberFormat="0" applyFill="0" applyBorder="0" applyAlignment="0" applyProtection="0"/>
    <xf numFmtId="0" fontId="32" fillId="0" borderId="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31" fillId="0" borderId="0"/>
    <xf numFmtId="0" fontId="32" fillId="0" borderId="0"/>
    <xf numFmtId="0" fontId="32" fillId="0" borderId="0"/>
    <xf numFmtId="0" fontId="32" fillId="0" borderId="0"/>
    <xf numFmtId="0" fontId="32" fillId="0" borderId="0"/>
    <xf numFmtId="0" fontId="32" fillId="0" borderId="0"/>
    <xf numFmtId="0" fontId="32" fillId="0" borderId="0"/>
    <xf numFmtId="0" fontId="31" fillId="0" borderId="0"/>
    <xf numFmtId="0" fontId="32" fillId="0" borderId="0"/>
    <xf numFmtId="0" fontId="28" fillId="0" borderId="0" applyBorder="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xf numFmtId="0" fontId="28" fillId="0" borderId="0"/>
    <xf numFmtId="0" fontId="28" fillId="0" borderId="0" applyFont="0" applyFill="0" applyBorder="0" applyAlignment="0" applyProtection="0"/>
    <xf numFmtId="0" fontId="28" fillId="0" borderId="0" applyFont="0" applyFill="0" applyBorder="0" applyAlignment="0" applyProtection="0"/>
    <xf numFmtId="43" fontId="28" fillId="0" borderId="0" applyFont="0" applyFill="0" applyBorder="0" applyAlignment="0" applyProtection="0"/>
    <xf numFmtId="0" fontId="28" fillId="0" borderId="0" applyFont="0" applyFill="0" applyBorder="0" applyAlignment="0" applyProtection="0"/>
    <xf numFmtId="0" fontId="28" fillId="0" borderId="0" applyFont="0" applyFill="0" applyBorder="0" applyAlignment="0" applyProtection="0"/>
    <xf numFmtId="9" fontId="28" fillId="46" borderId="0"/>
    <xf numFmtId="0" fontId="32" fillId="0" borderId="0"/>
    <xf numFmtId="0" fontId="32" fillId="0" borderId="0"/>
    <xf numFmtId="0" fontId="31" fillId="0" borderId="0"/>
    <xf numFmtId="0" fontId="33" fillId="0" borderId="0" applyNumberFormat="0" applyFill="0" applyBorder="0" applyAlignment="0" applyProtection="0"/>
    <xf numFmtId="0" fontId="28" fillId="0" borderId="0"/>
    <xf numFmtId="0" fontId="28" fillId="0" borderId="0"/>
    <xf numFmtId="0" fontId="34" fillId="0" borderId="0" applyNumberFormat="0" applyFill="0" applyBorder="0" applyAlignment="0" applyProtection="0">
      <alignment vertical="top"/>
      <protection locked="0"/>
    </xf>
    <xf numFmtId="43" fontId="28" fillId="0" borderId="0" applyFont="0" applyFill="0" applyBorder="0" applyAlignment="0" applyProtection="0"/>
    <xf numFmtId="41" fontId="28" fillId="0" borderId="0" applyFont="0" applyFill="0" applyBorder="0" applyAlignment="0" applyProtection="0"/>
    <xf numFmtId="176" fontId="35" fillId="0" borderId="0" applyFont="0" applyFill="0" applyBorder="0" applyAlignment="0" applyProtection="0"/>
    <xf numFmtId="177" fontId="35" fillId="0" borderId="0" applyFont="0" applyFill="0" applyBorder="0" applyAlignment="0" applyProtection="0"/>
    <xf numFmtId="0" fontId="36" fillId="0" borderId="0" applyNumberFormat="0" applyFill="0" applyBorder="0" applyAlignment="0" applyProtection="0">
      <alignment vertical="top"/>
      <protection locked="0"/>
    </xf>
    <xf numFmtId="0" fontId="28" fillId="0" borderId="0"/>
    <xf numFmtId="178" fontId="37" fillId="0" borderId="0"/>
    <xf numFmtId="0" fontId="37" fillId="0" borderId="0" applyBorder="0">
      <alignment horizontal="center" vertical="center"/>
    </xf>
    <xf numFmtId="0" fontId="37" fillId="0" borderId="0" applyBorder="0">
      <alignment horizontal="center" vertical="center"/>
    </xf>
    <xf numFmtId="0" fontId="37" fillId="0" borderId="0" applyBorder="0">
      <alignment horizontal="center" vertical="center"/>
    </xf>
    <xf numFmtId="0" fontId="37" fillId="0" borderId="0" applyBorder="0">
      <alignment horizontal="center" vertical="center"/>
    </xf>
    <xf numFmtId="0" fontId="37" fillId="0" borderId="0" applyBorder="0">
      <alignment horizontal="center" vertical="center"/>
    </xf>
    <xf numFmtId="179" fontId="38" fillId="0" borderId="16" applyAlignment="0">
      <alignment horizontal="right"/>
    </xf>
    <xf numFmtId="179" fontId="38" fillId="0" borderId="16" applyAlignment="0">
      <alignment horizontal="right"/>
    </xf>
    <xf numFmtId="179" fontId="38" fillId="0" borderId="16" applyAlignment="0">
      <alignment horizontal="right"/>
    </xf>
    <xf numFmtId="179" fontId="38" fillId="0" borderId="16" applyAlignment="0">
      <alignment horizontal="right"/>
    </xf>
    <xf numFmtId="179" fontId="38" fillId="0" borderId="16" applyAlignment="0">
      <alignment horizontal="right"/>
    </xf>
    <xf numFmtId="179" fontId="38" fillId="0" borderId="16" applyAlignment="0">
      <alignment horizontal="right"/>
    </xf>
    <xf numFmtId="179" fontId="38" fillId="0" borderId="16" applyAlignment="0">
      <alignment horizontal="right"/>
    </xf>
    <xf numFmtId="179" fontId="38" fillId="0" borderId="16" applyAlignment="0">
      <alignment horizontal="right"/>
    </xf>
    <xf numFmtId="179" fontId="38" fillId="0" borderId="16" applyAlignment="0">
      <alignment horizontal="right"/>
    </xf>
    <xf numFmtId="179" fontId="38" fillId="0" borderId="16" applyAlignment="0">
      <alignment horizontal="right"/>
    </xf>
    <xf numFmtId="179" fontId="38" fillId="0" borderId="16" applyAlignment="0">
      <alignment horizontal="right"/>
    </xf>
    <xf numFmtId="179" fontId="38" fillId="0" borderId="16" applyAlignment="0">
      <alignment horizontal="right"/>
    </xf>
    <xf numFmtId="179" fontId="38" fillId="0" borderId="16" applyAlignment="0">
      <alignment horizontal="right"/>
    </xf>
    <xf numFmtId="179" fontId="38" fillId="0" borderId="16" applyAlignment="0">
      <alignment horizontal="right"/>
    </xf>
    <xf numFmtId="179" fontId="38" fillId="0" borderId="16" applyAlignment="0">
      <alignment horizontal="right"/>
    </xf>
    <xf numFmtId="179" fontId="38" fillId="0" borderId="16" applyAlignment="0">
      <alignment horizontal="right"/>
    </xf>
    <xf numFmtId="179" fontId="38" fillId="0" borderId="16" applyAlignment="0">
      <alignment horizontal="right"/>
    </xf>
    <xf numFmtId="179" fontId="38" fillId="0" borderId="16" applyAlignment="0">
      <alignment horizontal="right"/>
    </xf>
    <xf numFmtId="179" fontId="38" fillId="0" borderId="16" applyAlignment="0">
      <alignment horizontal="right"/>
    </xf>
    <xf numFmtId="179" fontId="38" fillId="0" borderId="16" applyAlignment="0">
      <alignment horizontal="right"/>
    </xf>
    <xf numFmtId="179" fontId="38" fillId="0" borderId="16" applyAlignment="0">
      <alignment horizontal="right"/>
    </xf>
    <xf numFmtId="179" fontId="38" fillId="0" borderId="16" applyAlignment="0">
      <alignment horizontal="right"/>
    </xf>
    <xf numFmtId="0" fontId="39" fillId="0" borderId="0">
      <alignment vertical="center"/>
    </xf>
    <xf numFmtId="0" fontId="40" fillId="0" borderId="0">
      <alignment horizontal="left" vertical="top"/>
    </xf>
    <xf numFmtId="0" fontId="41" fillId="47" borderId="0" applyNumberFormat="0" applyBorder="0" applyAlignment="0" applyProtection="0">
      <alignment vertical="center"/>
    </xf>
    <xf numFmtId="0" fontId="42" fillId="47" borderId="0" applyNumberFormat="0" applyBorder="0" applyAlignment="0" applyProtection="0"/>
    <xf numFmtId="0" fontId="29" fillId="47" borderId="0" applyNumberFormat="0" applyBorder="0" applyAlignment="0" applyProtection="0">
      <alignment vertical="center"/>
    </xf>
    <xf numFmtId="0" fontId="42" fillId="47" borderId="0" applyNumberFormat="0" applyBorder="0" applyAlignment="0" applyProtection="0"/>
    <xf numFmtId="0" fontId="43" fillId="47" borderId="0" applyNumberFormat="0" applyBorder="0" applyAlignment="0" applyProtection="0"/>
    <xf numFmtId="0" fontId="29" fillId="47" borderId="0" applyNumberFormat="0" applyBorder="0" applyAlignment="0" applyProtection="0">
      <alignment vertical="center"/>
    </xf>
    <xf numFmtId="0" fontId="29" fillId="47" borderId="0" applyNumberFormat="0" applyBorder="0" applyAlignment="0" applyProtection="0">
      <alignment vertical="center"/>
    </xf>
    <xf numFmtId="0" fontId="41" fillId="43" borderId="0" applyNumberFormat="0" applyBorder="0" applyAlignment="0" applyProtection="0">
      <alignment vertical="center"/>
    </xf>
    <xf numFmtId="0" fontId="42" fillId="43" borderId="0" applyNumberFormat="0" applyBorder="0" applyAlignment="0" applyProtection="0"/>
    <xf numFmtId="0" fontId="29" fillId="43" borderId="0" applyNumberFormat="0" applyBorder="0" applyAlignment="0" applyProtection="0">
      <alignment vertical="center"/>
    </xf>
    <xf numFmtId="0" fontId="42" fillId="43" borderId="0" applyNumberFormat="0" applyBorder="0" applyAlignment="0" applyProtection="0"/>
    <xf numFmtId="0" fontId="43" fillId="43" borderId="0" applyNumberFormat="0" applyBorder="0" applyAlignment="0" applyProtection="0"/>
    <xf numFmtId="0" fontId="29" fillId="43" borderId="0" applyNumberFormat="0" applyBorder="0" applyAlignment="0" applyProtection="0">
      <alignment vertical="center"/>
    </xf>
    <xf numFmtId="0" fontId="29" fillId="43" borderId="0" applyNumberFormat="0" applyBorder="0" applyAlignment="0" applyProtection="0">
      <alignment vertical="center"/>
    </xf>
    <xf numFmtId="0" fontId="41" fillId="48" borderId="0" applyNumberFormat="0" applyBorder="0" applyAlignment="0" applyProtection="0">
      <alignment vertical="center"/>
    </xf>
    <xf numFmtId="0" fontId="42" fillId="48" borderId="0" applyNumberFormat="0" applyBorder="0" applyAlignment="0" applyProtection="0"/>
    <xf numFmtId="0" fontId="29" fillId="48" borderId="0" applyNumberFormat="0" applyBorder="0" applyAlignment="0" applyProtection="0">
      <alignment vertical="center"/>
    </xf>
    <xf numFmtId="0" fontId="42" fillId="48" borderId="0" applyNumberFormat="0" applyBorder="0" applyAlignment="0" applyProtection="0"/>
    <xf numFmtId="0" fontId="43" fillId="48" borderId="0" applyNumberFormat="0" applyBorder="0" applyAlignment="0" applyProtection="0"/>
    <xf numFmtId="0" fontId="29" fillId="48" borderId="0" applyNumberFormat="0" applyBorder="0" applyAlignment="0" applyProtection="0">
      <alignment vertical="center"/>
    </xf>
    <xf numFmtId="0" fontId="29" fillId="48" borderId="0" applyNumberFormat="0" applyBorder="0" applyAlignment="0" applyProtection="0">
      <alignment vertical="center"/>
    </xf>
    <xf numFmtId="0" fontId="41" fillId="49" borderId="0" applyNumberFormat="0" applyBorder="0" applyAlignment="0" applyProtection="0">
      <alignment vertical="center"/>
    </xf>
    <xf numFmtId="0" fontId="42" fillId="49" borderId="0" applyNumberFormat="0" applyBorder="0" applyAlignment="0" applyProtection="0"/>
    <xf numFmtId="0" fontId="29" fillId="49" borderId="0" applyNumberFormat="0" applyBorder="0" applyAlignment="0" applyProtection="0">
      <alignment vertical="center"/>
    </xf>
    <xf numFmtId="0" fontId="42" fillId="49" borderId="0" applyNumberFormat="0" applyBorder="0" applyAlignment="0" applyProtection="0"/>
    <xf numFmtId="0" fontId="43" fillId="49" borderId="0" applyNumberFormat="0" applyBorder="0" applyAlignment="0" applyProtection="0"/>
    <xf numFmtId="0" fontId="29" fillId="49" borderId="0" applyNumberFormat="0" applyBorder="0" applyAlignment="0" applyProtection="0">
      <alignment vertical="center"/>
    </xf>
    <xf numFmtId="0" fontId="29" fillId="49" borderId="0" applyNumberFormat="0" applyBorder="0" applyAlignment="0" applyProtection="0">
      <alignment vertical="center"/>
    </xf>
    <xf numFmtId="0" fontId="41" fillId="41" borderId="0" applyNumberFormat="0" applyBorder="0" applyAlignment="0" applyProtection="0">
      <alignment vertical="center"/>
    </xf>
    <xf numFmtId="0" fontId="42" fillId="41" borderId="0" applyNumberFormat="0" applyBorder="0" applyAlignment="0" applyProtection="0"/>
    <xf numFmtId="0" fontId="29" fillId="41" borderId="0" applyNumberFormat="0" applyBorder="0" applyAlignment="0" applyProtection="0">
      <alignment vertical="center"/>
    </xf>
    <xf numFmtId="0" fontId="42" fillId="41" borderId="0" applyNumberFormat="0" applyBorder="0" applyAlignment="0" applyProtection="0"/>
    <xf numFmtId="0" fontId="43" fillId="41" borderId="0" applyNumberFormat="0" applyBorder="0" applyAlignment="0" applyProtection="0"/>
    <xf numFmtId="0" fontId="29" fillId="41" borderId="0" applyNumberFormat="0" applyBorder="0" applyAlignment="0" applyProtection="0">
      <alignment vertical="center"/>
    </xf>
    <xf numFmtId="0" fontId="29" fillId="41" borderId="0" applyNumberFormat="0" applyBorder="0" applyAlignment="0" applyProtection="0">
      <alignment vertical="center"/>
    </xf>
    <xf numFmtId="0" fontId="41" fillId="40" borderId="0" applyNumberFormat="0" applyBorder="0" applyAlignment="0" applyProtection="0">
      <alignment vertical="center"/>
    </xf>
    <xf numFmtId="0" fontId="42" fillId="40" borderId="0" applyNumberFormat="0" applyBorder="0" applyAlignment="0" applyProtection="0"/>
    <xf numFmtId="0" fontId="29" fillId="40" borderId="0" applyNumberFormat="0" applyBorder="0" applyAlignment="0" applyProtection="0">
      <alignment vertical="center"/>
    </xf>
    <xf numFmtId="0" fontId="42" fillId="40" borderId="0" applyNumberFormat="0" applyBorder="0" applyAlignment="0" applyProtection="0"/>
    <xf numFmtId="0" fontId="43" fillId="40" borderId="0" applyNumberFormat="0" applyBorder="0" applyAlignment="0" applyProtection="0"/>
    <xf numFmtId="0" fontId="29" fillId="40" borderId="0" applyNumberFormat="0" applyBorder="0" applyAlignment="0" applyProtection="0">
      <alignment vertical="center"/>
    </xf>
    <xf numFmtId="0" fontId="29" fillId="40" borderId="0" applyNumberFormat="0" applyBorder="0" applyAlignment="0" applyProtection="0">
      <alignment vertical="center"/>
    </xf>
    <xf numFmtId="0" fontId="42" fillId="47" borderId="0" applyNumberFormat="0" applyBorder="0" applyAlignment="0" applyProtection="0"/>
    <xf numFmtId="0" fontId="42" fillId="47" borderId="0" applyNumberFormat="0" applyBorder="0" applyAlignment="0" applyProtection="0"/>
    <xf numFmtId="180" fontId="42" fillId="47"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180" fontId="42" fillId="43"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180" fontId="42" fillId="48" borderId="0" applyNumberFormat="0" applyBorder="0" applyAlignment="0" applyProtection="0"/>
    <xf numFmtId="0" fontId="42" fillId="49" borderId="0" applyNumberFormat="0" applyBorder="0" applyAlignment="0" applyProtection="0"/>
    <xf numFmtId="0" fontId="42" fillId="49" borderId="0" applyNumberFormat="0" applyBorder="0" applyAlignment="0" applyProtection="0"/>
    <xf numFmtId="180" fontId="42" fillId="49" borderId="0" applyNumberFormat="0" applyBorder="0" applyAlignment="0" applyProtection="0"/>
    <xf numFmtId="0" fontId="42" fillId="41" borderId="0" applyNumberFormat="0" applyBorder="0" applyAlignment="0" applyProtection="0"/>
    <xf numFmtId="0" fontId="42" fillId="41" borderId="0" applyNumberFormat="0" applyBorder="0" applyAlignment="0" applyProtection="0"/>
    <xf numFmtId="180" fontId="42" fillId="41" borderId="0" applyNumberFormat="0" applyBorder="0" applyAlignment="0" applyProtection="0"/>
    <xf numFmtId="0" fontId="42" fillId="40" borderId="0" applyNumberFormat="0" applyBorder="0" applyAlignment="0" applyProtection="0"/>
    <xf numFmtId="0" fontId="42" fillId="40" borderId="0" applyNumberFormat="0" applyBorder="0" applyAlignment="0" applyProtection="0"/>
    <xf numFmtId="180" fontId="42" fillId="40" borderId="0" applyNumberFormat="0" applyBorder="0" applyAlignment="0" applyProtection="0"/>
    <xf numFmtId="0" fontId="29" fillId="47" borderId="0" applyNumberFormat="0" applyBorder="0" applyAlignment="0" applyProtection="0">
      <alignment vertical="center"/>
    </xf>
    <xf numFmtId="0" fontId="29" fillId="47" borderId="0" applyNumberFormat="0" applyBorder="0" applyAlignment="0" applyProtection="0">
      <alignment vertical="center"/>
    </xf>
    <xf numFmtId="0" fontId="29" fillId="47" borderId="0" applyNumberFormat="0" applyBorder="0" applyAlignment="0" applyProtection="0">
      <alignment vertical="center"/>
    </xf>
    <xf numFmtId="0" fontId="24" fillId="14" borderId="0" applyNumberFormat="0" applyBorder="0" applyAlignment="0" applyProtection="0">
      <alignment vertical="center"/>
    </xf>
    <xf numFmtId="0" fontId="44" fillId="47" borderId="0" applyNumberFormat="0" applyBorder="0" applyAlignment="0" applyProtection="0">
      <alignment vertical="center"/>
    </xf>
    <xf numFmtId="0" fontId="44" fillId="47" borderId="0" applyNumberFormat="0" applyBorder="0" applyAlignment="0" applyProtection="0">
      <alignment vertical="center"/>
    </xf>
    <xf numFmtId="0" fontId="29" fillId="47" borderId="0" applyNumberFormat="0" applyBorder="0" applyAlignment="0" applyProtection="0">
      <alignment vertical="center"/>
    </xf>
    <xf numFmtId="0" fontId="24" fillId="14" borderId="0" applyNumberFormat="0" applyBorder="0" applyAlignment="0" applyProtection="0">
      <alignment vertical="center"/>
    </xf>
    <xf numFmtId="0" fontId="29" fillId="47" borderId="0" applyNumberFormat="0" applyBorder="0" applyAlignment="0" applyProtection="0">
      <alignment vertical="center"/>
    </xf>
    <xf numFmtId="0" fontId="29" fillId="47" borderId="0" applyNumberFormat="0" applyBorder="0" applyAlignment="0" applyProtection="0">
      <alignment vertical="center"/>
    </xf>
    <xf numFmtId="0" fontId="29" fillId="43" borderId="0" applyNumberFormat="0" applyBorder="0" applyAlignment="0" applyProtection="0">
      <alignment vertical="center"/>
    </xf>
    <xf numFmtId="0" fontId="29" fillId="43" borderId="0" applyNumberFormat="0" applyBorder="0" applyAlignment="0" applyProtection="0">
      <alignment vertical="center"/>
    </xf>
    <xf numFmtId="0" fontId="29" fillId="43" borderId="0" applyNumberFormat="0" applyBorder="0" applyAlignment="0" applyProtection="0">
      <alignment vertical="center"/>
    </xf>
    <xf numFmtId="0" fontId="24" fillId="18" borderId="0" applyNumberFormat="0" applyBorder="0" applyAlignment="0" applyProtection="0">
      <alignment vertical="center"/>
    </xf>
    <xf numFmtId="0" fontId="44" fillId="43" borderId="0" applyNumberFormat="0" applyBorder="0" applyAlignment="0" applyProtection="0">
      <alignment vertical="center"/>
    </xf>
    <xf numFmtId="0" fontId="44" fillId="43" borderId="0" applyNumberFormat="0" applyBorder="0" applyAlignment="0" applyProtection="0">
      <alignment vertical="center"/>
    </xf>
    <xf numFmtId="0" fontId="29" fillId="43" borderId="0" applyNumberFormat="0" applyBorder="0" applyAlignment="0" applyProtection="0">
      <alignment vertical="center"/>
    </xf>
    <xf numFmtId="0" fontId="24" fillId="18" borderId="0" applyNumberFormat="0" applyBorder="0" applyAlignment="0" applyProtection="0">
      <alignment vertical="center"/>
    </xf>
    <xf numFmtId="0" fontId="29" fillId="43" borderId="0" applyNumberFormat="0" applyBorder="0" applyAlignment="0" applyProtection="0">
      <alignment vertical="center"/>
    </xf>
    <xf numFmtId="0" fontId="29" fillId="43" borderId="0" applyNumberFormat="0" applyBorder="0" applyAlignment="0" applyProtection="0">
      <alignment vertical="center"/>
    </xf>
    <xf numFmtId="0" fontId="29" fillId="48" borderId="0" applyNumberFormat="0" applyBorder="0" applyAlignment="0" applyProtection="0">
      <alignment vertical="center"/>
    </xf>
    <xf numFmtId="0" fontId="29" fillId="48" borderId="0" applyNumberFormat="0" applyBorder="0" applyAlignment="0" applyProtection="0">
      <alignment vertical="center"/>
    </xf>
    <xf numFmtId="0" fontId="29" fillId="48" borderId="0" applyNumberFormat="0" applyBorder="0" applyAlignment="0" applyProtection="0">
      <alignment vertical="center"/>
    </xf>
    <xf numFmtId="0" fontId="24" fillId="22" borderId="0" applyNumberFormat="0" applyBorder="0" applyAlignment="0" applyProtection="0">
      <alignment vertical="center"/>
    </xf>
    <xf numFmtId="0" fontId="44" fillId="48" borderId="0" applyNumberFormat="0" applyBorder="0" applyAlignment="0" applyProtection="0">
      <alignment vertical="center"/>
    </xf>
    <xf numFmtId="0" fontId="44" fillId="48" borderId="0" applyNumberFormat="0" applyBorder="0" applyAlignment="0" applyProtection="0">
      <alignment vertical="center"/>
    </xf>
    <xf numFmtId="0" fontId="29" fillId="48" borderId="0" applyNumberFormat="0" applyBorder="0" applyAlignment="0" applyProtection="0">
      <alignment vertical="center"/>
    </xf>
    <xf numFmtId="0" fontId="24" fillId="22" borderId="0" applyNumberFormat="0" applyBorder="0" applyAlignment="0" applyProtection="0">
      <alignment vertical="center"/>
    </xf>
    <xf numFmtId="0" fontId="29" fillId="48" borderId="0" applyNumberFormat="0" applyBorder="0" applyAlignment="0" applyProtection="0">
      <alignment vertical="center"/>
    </xf>
    <xf numFmtId="0" fontId="29" fillId="48" borderId="0" applyNumberFormat="0" applyBorder="0" applyAlignment="0" applyProtection="0">
      <alignment vertical="center"/>
    </xf>
    <xf numFmtId="0" fontId="29" fillId="49" borderId="0" applyNumberFormat="0" applyBorder="0" applyAlignment="0" applyProtection="0">
      <alignment vertical="center"/>
    </xf>
    <xf numFmtId="0" fontId="29" fillId="49" borderId="0" applyNumberFormat="0" applyBorder="0" applyAlignment="0" applyProtection="0">
      <alignment vertical="center"/>
    </xf>
    <xf numFmtId="0" fontId="29" fillId="49" borderId="0" applyNumberFormat="0" applyBorder="0" applyAlignment="0" applyProtection="0">
      <alignment vertical="center"/>
    </xf>
    <xf numFmtId="0" fontId="24" fillId="26" borderId="0" applyNumberFormat="0" applyBorder="0" applyAlignment="0" applyProtection="0">
      <alignment vertical="center"/>
    </xf>
    <xf numFmtId="0" fontId="44" fillId="49" borderId="0" applyNumberFormat="0" applyBorder="0" applyAlignment="0" applyProtection="0">
      <alignment vertical="center"/>
    </xf>
    <xf numFmtId="0" fontId="44" fillId="49" borderId="0" applyNumberFormat="0" applyBorder="0" applyAlignment="0" applyProtection="0">
      <alignment vertical="center"/>
    </xf>
    <xf numFmtId="0" fontId="29" fillId="49" borderId="0" applyNumberFormat="0" applyBorder="0" applyAlignment="0" applyProtection="0">
      <alignment vertical="center"/>
    </xf>
    <xf numFmtId="0" fontId="24" fillId="26" borderId="0" applyNumberFormat="0" applyBorder="0" applyAlignment="0" applyProtection="0">
      <alignment vertical="center"/>
    </xf>
    <xf numFmtId="0" fontId="29" fillId="49" borderId="0" applyNumberFormat="0" applyBorder="0" applyAlignment="0" applyProtection="0">
      <alignment vertical="center"/>
    </xf>
    <xf numFmtId="0" fontId="29" fillId="49" borderId="0" applyNumberFormat="0" applyBorder="0" applyAlignment="0" applyProtection="0">
      <alignment vertical="center"/>
    </xf>
    <xf numFmtId="0" fontId="29" fillId="41" borderId="0" applyNumberFormat="0" applyBorder="0" applyAlignment="0" applyProtection="0">
      <alignment vertical="center"/>
    </xf>
    <xf numFmtId="0" fontId="29" fillId="41" borderId="0" applyNumberFormat="0" applyBorder="0" applyAlignment="0" applyProtection="0">
      <alignment vertical="center"/>
    </xf>
    <xf numFmtId="0" fontId="29" fillId="41" borderId="0" applyNumberFormat="0" applyBorder="0" applyAlignment="0" applyProtection="0">
      <alignment vertical="center"/>
    </xf>
    <xf numFmtId="0" fontId="24" fillId="30"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29" fillId="41" borderId="0" applyNumberFormat="0" applyBorder="0" applyAlignment="0" applyProtection="0">
      <alignment vertical="center"/>
    </xf>
    <xf numFmtId="0" fontId="24" fillId="30" borderId="0" applyNumberFormat="0" applyBorder="0" applyAlignment="0" applyProtection="0">
      <alignment vertical="center"/>
    </xf>
    <xf numFmtId="0" fontId="29" fillId="41" borderId="0" applyNumberFormat="0" applyBorder="0" applyAlignment="0" applyProtection="0">
      <alignment vertical="center"/>
    </xf>
    <xf numFmtId="0" fontId="29" fillId="41" borderId="0" applyNumberFormat="0" applyBorder="0" applyAlignment="0" applyProtection="0">
      <alignment vertical="center"/>
    </xf>
    <xf numFmtId="0" fontId="29" fillId="40" borderId="0" applyNumberFormat="0" applyBorder="0" applyAlignment="0" applyProtection="0">
      <alignment vertical="center"/>
    </xf>
    <xf numFmtId="0" fontId="29" fillId="40" borderId="0" applyNumberFormat="0" applyBorder="0" applyAlignment="0" applyProtection="0">
      <alignment vertical="center"/>
    </xf>
    <xf numFmtId="0" fontId="29" fillId="40" borderId="0" applyNumberFormat="0" applyBorder="0" applyAlignment="0" applyProtection="0">
      <alignment vertical="center"/>
    </xf>
    <xf numFmtId="0" fontId="24" fillId="34" borderId="0" applyNumberFormat="0" applyBorder="0" applyAlignment="0" applyProtection="0">
      <alignment vertical="center"/>
    </xf>
    <xf numFmtId="0" fontId="44" fillId="40" borderId="0" applyNumberFormat="0" applyBorder="0" applyAlignment="0" applyProtection="0">
      <alignment vertical="center"/>
    </xf>
    <xf numFmtId="0" fontId="44" fillId="40" borderId="0" applyNumberFormat="0" applyBorder="0" applyAlignment="0" applyProtection="0">
      <alignment vertical="center"/>
    </xf>
    <xf numFmtId="0" fontId="29" fillId="40" borderId="0" applyNumberFormat="0" applyBorder="0" applyAlignment="0" applyProtection="0">
      <alignment vertical="center"/>
    </xf>
    <xf numFmtId="0" fontId="24" fillId="34" borderId="0" applyNumberFormat="0" applyBorder="0" applyAlignment="0" applyProtection="0">
      <alignment vertical="center"/>
    </xf>
    <xf numFmtId="0" fontId="29" fillId="40" borderId="0" applyNumberFormat="0" applyBorder="0" applyAlignment="0" applyProtection="0">
      <alignment vertical="center"/>
    </xf>
    <xf numFmtId="0" fontId="29" fillId="40" borderId="0" applyNumberFormat="0" applyBorder="0" applyAlignment="0" applyProtection="0">
      <alignment vertical="center"/>
    </xf>
    <xf numFmtId="0" fontId="42" fillId="47" borderId="0" applyNumberFormat="0" applyBorder="0" applyAlignment="0" applyProtection="0"/>
    <xf numFmtId="0" fontId="42" fillId="47" borderId="0" applyNumberFormat="0" applyBorder="0" applyAlignment="0" applyProtection="0"/>
    <xf numFmtId="0" fontId="45" fillId="47" borderId="0" applyNumberFormat="0" applyBorder="0" applyAlignment="0" applyProtection="0"/>
    <xf numFmtId="0" fontId="42" fillId="43" borderId="0" applyNumberFormat="0" applyBorder="0" applyAlignment="0" applyProtection="0"/>
    <xf numFmtId="0" fontId="42" fillId="43" borderId="0" applyNumberFormat="0" applyBorder="0" applyAlignment="0" applyProtection="0"/>
    <xf numFmtId="0" fontId="45" fillId="43" borderId="0" applyNumberFormat="0" applyBorder="0" applyAlignment="0" applyProtection="0"/>
    <xf numFmtId="0" fontId="42" fillId="48" borderId="0" applyNumberFormat="0" applyBorder="0" applyAlignment="0" applyProtection="0"/>
    <xf numFmtId="0" fontId="42" fillId="48" borderId="0" applyNumberFormat="0" applyBorder="0" applyAlignment="0" applyProtection="0"/>
    <xf numFmtId="0" fontId="45" fillId="48" borderId="0" applyNumberFormat="0" applyBorder="0" applyAlignment="0" applyProtection="0"/>
    <xf numFmtId="0" fontId="42" fillId="49" borderId="0" applyNumberFormat="0" applyBorder="0" applyAlignment="0" applyProtection="0"/>
    <xf numFmtId="0" fontId="42" fillId="49" borderId="0" applyNumberFormat="0" applyBorder="0" applyAlignment="0" applyProtection="0"/>
    <xf numFmtId="0" fontId="45" fillId="49" borderId="0" applyNumberFormat="0" applyBorder="0" applyAlignment="0" applyProtection="0"/>
    <xf numFmtId="0" fontId="42" fillId="41" borderId="0" applyNumberFormat="0" applyBorder="0" applyAlignment="0" applyProtection="0"/>
    <xf numFmtId="0" fontId="42" fillId="41" borderId="0" applyNumberFormat="0" applyBorder="0" applyAlignment="0" applyProtection="0"/>
    <xf numFmtId="0" fontId="45" fillId="41" borderId="0" applyNumberFormat="0" applyBorder="0" applyAlignment="0" applyProtection="0"/>
    <xf numFmtId="0" fontId="42" fillId="40" borderId="0" applyNumberFormat="0" applyBorder="0" applyAlignment="0" applyProtection="0"/>
    <xf numFmtId="0" fontId="42" fillId="40" borderId="0" applyNumberFormat="0" applyBorder="0" applyAlignment="0" applyProtection="0"/>
    <xf numFmtId="0" fontId="45" fillId="40" borderId="0" applyNumberFormat="0" applyBorder="0" applyAlignment="0" applyProtection="0"/>
    <xf numFmtId="0" fontId="46" fillId="47" borderId="0" applyNumberFormat="0" applyBorder="0" applyAlignment="0" applyProtection="0">
      <alignment vertical="center"/>
    </xf>
    <xf numFmtId="0" fontId="46" fillId="47" borderId="0" applyNumberFormat="0" applyBorder="0" applyAlignment="0" applyProtection="0">
      <alignment vertical="center"/>
    </xf>
    <xf numFmtId="0" fontId="46" fillId="47" borderId="0" applyNumberFormat="0" applyBorder="0" applyAlignment="0" applyProtection="0">
      <alignment vertical="center"/>
    </xf>
    <xf numFmtId="0" fontId="46" fillId="47" borderId="0" applyNumberFormat="0" applyBorder="0" applyAlignment="0" applyProtection="0">
      <alignment vertical="center"/>
    </xf>
    <xf numFmtId="0" fontId="46" fillId="47" borderId="0" applyNumberFormat="0" applyBorder="0" applyAlignment="0" applyProtection="0">
      <alignment vertical="center"/>
    </xf>
    <xf numFmtId="0" fontId="46" fillId="47" borderId="0" applyNumberFormat="0" applyBorder="0" applyAlignment="0" applyProtection="0">
      <alignment vertical="center"/>
    </xf>
    <xf numFmtId="0" fontId="47" fillId="47" borderId="0" applyNumberFormat="0" applyBorder="0" applyAlignment="0" applyProtection="0">
      <alignment vertical="center"/>
    </xf>
    <xf numFmtId="0" fontId="48" fillId="47" borderId="0" applyNumberFormat="0" applyBorder="0" applyAlignment="0" applyProtection="0">
      <alignment vertical="center"/>
    </xf>
    <xf numFmtId="0" fontId="47" fillId="47" borderId="0" applyNumberFormat="0" applyBorder="0" applyAlignment="0" applyProtection="0">
      <alignment vertical="center"/>
    </xf>
    <xf numFmtId="0" fontId="46" fillId="47" borderId="0" applyNumberFormat="0" applyBorder="0" applyAlignment="0" applyProtection="0">
      <alignment vertical="center"/>
    </xf>
    <xf numFmtId="0" fontId="46" fillId="47" borderId="0" applyNumberFormat="0" applyBorder="0" applyAlignment="0" applyProtection="0">
      <alignment vertical="center"/>
    </xf>
    <xf numFmtId="0" fontId="46" fillId="47" borderId="0" applyNumberFormat="0" applyBorder="0" applyAlignment="0" applyProtection="0">
      <alignment vertical="center"/>
    </xf>
    <xf numFmtId="0" fontId="49" fillId="47" borderId="0" applyNumberFormat="0" applyBorder="0" applyAlignment="0" applyProtection="0">
      <alignment vertical="center"/>
    </xf>
    <xf numFmtId="0" fontId="46" fillId="47" borderId="0" applyNumberFormat="0" applyBorder="0" applyAlignment="0" applyProtection="0">
      <alignment vertical="center"/>
    </xf>
    <xf numFmtId="0" fontId="47" fillId="47" borderId="0" applyNumberFormat="0" applyBorder="0" applyAlignment="0" applyProtection="0">
      <alignment vertical="center"/>
    </xf>
    <xf numFmtId="0" fontId="48" fillId="47" borderId="0" applyNumberFormat="0" applyBorder="0" applyAlignment="0" applyProtection="0">
      <alignment vertical="center"/>
    </xf>
    <xf numFmtId="0" fontId="47" fillId="47" borderId="0" applyNumberFormat="0" applyBorder="0" applyAlignment="0" applyProtection="0">
      <alignment vertical="center"/>
    </xf>
    <xf numFmtId="0" fontId="47" fillId="47" borderId="0" applyNumberFormat="0" applyBorder="0" applyAlignment="0" applyProtection="0">
      <alignment vertical="center"/>
    </xf>
    <xf numFmtId="0" fontId="48" fillId="47" borderId="0" applyNumberFormat="0" applyBorder="0" applyAlignment="0" applyProtection="0">
      <alignment vertical="center"/>
    </xf>
    <xf numFmtId="0" fontId="47" fillId="47" borderId="0" applyNumberFormat="0" applyBorder="0" applyAlignment="0" applyProtection="0">
      <alignment vertical="center"/>
    </xf>
    <xf numFmtId="0" fontId="50" fillId="47" borderId="0" applyNumberFormat="0" applyBorder="0" applyAlignment="0" applyProtection="0">
      <alignment vertical="center"/>
    </xf>
    <xf numFmtId="0" fontId="46" fillId="43" borderId="0" applyNumberFormat="0" applyBorder="0" applyAlignment="0" applyProtection="0">
      <alignment vertical="center"/>
    </xf>
    <xf numFmtId="0" fontId="46" fillId="43" borderId="0" applyNumberFormat="0" applyBorder="0" applyAlignment="0" applyProtection="0">
      <alignment vertical="center"/>
    </xf>
    <xf numFmtId="0" fontId="46" fillId="43" borderId="0" applyNumberFormat="0" applyBorder="0" applyAlignment="0" applyProtection="0">
      <alignment vertical="center"/>
    </xf>
    <xf numFmtId="0" fontId="46" fillId="43" borderId="0" applyNumberFormat="0" applyBorder="0" applyAlignment="0" applyProtection="0">
      <alignment vertical="center"/>
    </xf>
    <xf numFmtId="0" fontId="46" fillId="43" borderId="0" applyNumberFormat="0" applyBorder="0" applyAlignment="0" applyProtection="0">
      <alignment vertical="center"/>
    </xf>
    <xf numFmtId="0" fontId="46" fillId="43" borderId="0" applyNumberFormat="0" applyBorder="0" applyAlignment="0" applyProtection="0">
      <alignment vertical="center"/>
    </xf>
    <xf numFmtId="0" fontId="47" fillId="43" borderId="0" applyNumberFormat="0" applyBorder="0" applyAlignment="0" applyProtection="0">
      <alignment vertical="center"/>
    </xf>
    <xf numFmtId="0" fontId="48" fillId="43" borderId="0" applyNumberFormat="0" applyBorder="0" applyAlignment="0" applyProtection="0">
      <alignment vertical="center"/>
    </xf>
    <xf numFmtId="0" fontId="47" fillId="43" borderId="0" applyNumberFormat="0" applyBorder="0" applyAlignment="0" applyProtection="0">
      <alignment vertical="center"/>
    </xf>
    <xf numFmtId="0" fontId="46" fillId="43" borderId="0" applyNumberFormat="0" applyBorder="0" applyAlignment="0" applyProtection="0">
      <alignment vertical="center"/>
    </xf>
    <xf numFmtId="0" fontId="46" fillId="43" borderId="0" applyNumberFormat="0" applyBorder="0" applyAlignment="0" applyProtection="0">
      <alignment vertical="center"/>
    </xf>
    <xf numFmtId="0" fontId="46" fillId="43" borderId="0" applyNumberFormat="0" applyBorder="0" applyAlignment="0" applyProtection="0">
      <alignment vertical="center"/>
    </xf>
    <xf numFmtId="0" fontId="49" fillId="43" borderId="0" applyNumberFormat="0" applyBorder="0" applyAlignment="0" applyProtection="0">
      <alignment vertical="center"/>
    </xf>
    <xf numFmtId="0" fontId="46" fillId="43" borderId="0" applyNumberFormat="0" applyBorder="0" applyAlignment="0" applyProtection="0">
      <alignment vertical="center"/>
    </xf>
    <xf numFmtId="0" fontId="47" fillId="43" borderId="0" applyNumberFormat="0" applyBorder="0" applyAlignment="0" applyProtection="0">
      <alignment vertical="center"/>
    </xf>
    <xf numFmtId="0" fontId="48" fillId="43" borderId="0" applyNumberFormat="0" applyBorder="0" applyAlignment="0" applyProtection="0">
      <alignment vertical="center"/>
    </xf>
    <xf numFmtId="0" fontId="47" fillId="43" borderId="0" applyNumberFormat="0" applyBorder="0" applyAlignment="0" applyProtection="0">
      <alignment vertical="center"/>
    </xf>
    <xf numFmtId="0" fontId="47" fillId="43" borderId="0" applyNumberFormat="0" applyBorder="0" applyAlignment="0" applyProtection="0">
      <alignment vertical="center"/>
    </xf>
    <xf numFmtId="0" fontId="48" fillId="43" borderId="0" applyNumberFormat="0" applyBorder="0" applyAlignment="0" applyProtection="0">
      <alignment vertical="center"/>
    </xf>
    <xf numFmtId="0" fontId="47" fillId="43" borderId="0" applyNumberFormat="0" applyBorder="0" applyAlignment="0" applyProtection="0">
      <alignment vertical="center"/>
    </xf>
    <xf numFmtId="0" fontId="50" fillId="43" borderId="0" applyNumberFormat="0" applyBorder="0" applyAlignment="0" applyProtection="0">
      <alignment vertical="center"/>
    </xf>
    <xf numFmtId="0" fontId="46" fillId="48" borderId="0" applyNumberFormat="0" applyBorder="0" applyAlignment="0" applyProtection="0">
      <alignment vertical="center"/>
    </xf>
    <xf numFmtId="0" fontId="46" fillId="48" borderId="0" applyNumberFormat="0" applyBorder="0" applyAlignment="0" applyProtection="0">
      <alignment vertical="center"/>
    </xf>
    <xf numFmtId="0" fontId="46" fillId="48" borderId="0" applyNumberFormat="0" applyBorder="0" applyAlignment="0" applyProtection="0">
      <alignment vertical="center"/>
    </xf>
    <xf numFmtId="0" fontId="46" fillId="48" borderId="0" applyNumberFormat="0" applyBorder="0" applyAlignment="0" applyProtection="0">
      <alignment vertical="center"/>
    </xf>
    <xf numFmtId="0" fontId="46" fillId="48" borderId="0" applyNumberFormat="0" applyBorder="0" applyAlignment="0" applyProtection="0">
      <alignment vertical="center"/>
    </xf>
    <xf numFmtId="0" fontId="46" fillId="48" borderId="0" applyNumberFormat="0" applyBorder="0" applyAlignment="0" applyProtection="0">
      <alignment vertical="center"/>
    </xf>
    <xf numFmtId="0" fontId="47" fillId="48" borderId="0" applyNumberFormat="0" applyBorder="0" applyAlignment="0" applyProtection="0">
      <alignment vertical="center"/>
    </xf>
    <xf numFmtId="0" fontId="48" fillId="48" borderId="0" applyNumberFormat="0" applyBorder="0" applyAlignment="0" applyProtection="0">
      <alignment vertical="center"/>
    </xf>
    <xf numFmtId="0" fontId="47" fillId="48" borderId="0" applyNumberFormat="0" applyBorder="0" applyAlignment="0" applyProtection="0">
      <alignment vertical="center"/>
    </xf>
    <xf numFmtId="0" fontId="46" fillId="48" borderId="0" applyNumberFormat="0" applyBorder="0" applyAlignment="0" applyProtection="0">
      <alignment vertical="center"/>
    </xf>
    <xf numFmtId="0" fontId="46" fillId="48" borderId="0" applyNumberFormat="0" applyBorder="0" applyAlignment="0" applyProtection="0">
      <alignment vertical="center"/>
    </xf>
    <xf numFmtId="0" fontId="46" fillId="48" borderId="0" applyNumberFormat="0" applyBorder="0" applyAlignment="0" applyProtection="0">
      <alignment vertical="center"/>
    </xf>
    <xf numFmtId="0" fontId="49" fillId="48" borderId="0" applyNumberFormat="0" applyBorder="0" applyAlignment="0" applyProtection="0">
      <alignment vertical="center"/>
    </xf>
    <xf numFmtId="0" fontId="46" fillId="48" borderId="0" applyNumberFormat="0" applyBorder="0" applyAlignment="0" applyProtection="0">
      <alignment vertical="center"/>
    </xf>
    <xf numFmtId="0" fontId="47" fillId="48" borderId="0" applyNumberFormat="0" applyBorder="0" applyAlignment="0" applyProtection="0">
      <alignment vertical="center"/>
    </xf>
    <xf numFmtId="0" fontId="48"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8" fillId="48" borderId="0" applyNumberFormat="0" applyBorder="0" applyAlignment="0" applyProtection="0">
      <alignment vertical="center"/>
    </xf>
    <xf numFmtId="0" fontId="47" fillId="48" borderId="0" applyNumberFormat="0" applyBorder="0" applyAlignment="0" applyProtection="0">
      <alignment vertical="center"/>
    </xf>
    <xf numFmtId="0" fontId="50" fillId="48" borderId="0" applyNumberFormat="0" applyBorder="0" applyAlignment="0" applyProtection="0">
      <alignment vertical="center"/>
    </xf>
    <xf numFmtId="0" fontId="46" fillId="49" borderId="0" applyNumberFormat="0" applyBorder="0" applyAlignment="0" applyProtection="0">
      <alignment vertical="center"/>
    </xf>
    <xf numFmtId="0" fontId="46" fillId="49" borderId="0" applyNumberFormat="0" applyBorder="0" applyAlignment="0" applyProtection="0">
      <alignment vertical="center"/>
    </xf>
    <xf numFmtId="0" fontId="46" fillId="49" borderId="0" applyNumberFormat="0" applyBorder="0" applyAlignment="0" applyProtection="0">
      <alignment vertical="center"/>
    </xf>
    <xf numFmtId="0" fontId="46" fillId="49" borderId="0" applyNumberFormat="0" applyBorder="0" applyAlignment="0" applyProtection="0">
      <alignment vertical="center"/>
    </xf>
    <xf numFmtId="0" fontId="46" fillId="49" borderId="0" applyNumberFormat="0" applyBorder="0" applyAlignment="0" applyProtection="0">
      <alignment vertical="center"/>
    </xf>
    <xf numFmtId="0" fontId="46" fillId="49" borderId="0" applyNumberFormat="0" applyBorder="0" applyAlignment="0" applyProtection="0">
      <alignment vertical="center"/>
    </xf>
    <xf numFmtId="0" fontId="47" fillId="49" borderId="0" applyNumberFormat="0" applyBorder="0" applyAlignment="0" applyProtection="0">
      <alignment vertical="center"/>
    </xf>
    <xf numFmtId="0" fontId="48" fillId="49" borderId="0" applyNumberFormat="0" applyBorder="0" applyAlignment="0" applyProtection="0">
      <alignment vertical="center"/>
    </xf>
    <xf numFmtId="0" fontId="47" fillId="49" borderId="0" applyNumberFormat="0" applyBorder="0" applyAlignment="0" applyProtection="0">
      <alignment vertical="center"/>
    </xf>
    <xf numFmtId="0" fontId="46" fillId="49" borderId="0" applyNumberFormat="0" applyBorder="0" applyAlignment="0" applyProtection="0">
      <alignment vertical="center"/>
    </xf>
    <xf numFmtId="0" fontId="46" fillId="49" borderId="0" applyNumberFormat="0" applyBorder="0" applyAlignment="0" applyProtection="0">
      <alignment vertical="center"/>
    </xf>
    <xf numFmtId="0" fontId="46" fillId="49" borderId="0" applyNumberFormat="0" applyBorder="0" applyAlignment="0" applyProtection="0">
      <alignment vertical="center"/>
    </xf>
    <xf numFmtId="0" fontId="49" fillId="49" borderId="0" applyNumberFormat="0" applyBorder="0" applyAlignment="0" applyProtection="0">
      <alignment vertical="center"/>
    </xf>
    <xf numFmtId="0" fontId="46" fillId="49" borderId="0" applyNumberFormat="0" applyBorder="0" applyAlignment="0" applyProtection="0">
      <alignment vertical="center"/>
    </xf>
    <xf numFmtId="0" fontId="47" fillId="49" borderId="0" applyNumberFormat="0" applyBorder="0" applyAlignment="0" applyProtection="0">
      <alignment vertical="center"/>
    </xf>
    <xf numFmtId="0" fontId="48"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8" fillId="49" borderId="0" applyNumberFormat="0" applyBorder="0" applyAlignment="0" applyProtection="0">
      <alignment vertical="center"/>
    </xf>
    <xf numFmtId="0" fontId="47" fillId="49" borderId="0" applyNumberFormat="0" applyBorder="0" applyAlignment="0" applyProtection="0">
      <alignment vertical="center"/>
    </xf>
    <xf numFmtId="0" fontId="50" fillId="49" borderId="0" applyNumberFormat="0" applyBorder="0" applyAlignment="0" applyProtection="0">
      <alignment vertical="center"/>
    </xf>
    <xf numFmtId="0" fontId="46" fillId="41" borderId="0" applyNumberFormat="0" applyBorder="0" applyAlignment="0" applyProtection="0">
      <alignment vertical="center"/>
    </xf>
    <xf numFmtId="0" fontId="46" fillId="41" borderId="0" applyNumberFormat="0" applyBorder="0" applyAlignment="0" applyProtection="0">
      <alignment vertical="center"/>
    </xf>
    <xf numFmtId="0" fontId="46" fillId="41" borderId="0" applyNumberFormat="0" applyBorder="0" applyAlignment="0" applyProtection="0">
      <alignment vertical="center"/>
    </xf>
    <xf numFmtId="0" fontId="46" fillId="41" borderId="0" applyNumberFormat="0" applyBorder="0" applyAlignment="0" applyProtection="0">
      <alignment vertical="center"/>
    </xf>
    <xf numFmtId="0" fontId="46" fillId="41" borderId="0" applyNumberFormat="0" applyBorder="0" applyAlignment="0" applyProtection="0">
      <alignment vertical="center"/>
    </xf>
    <xf numFmtId="0" fontId="46" fillId="41" borderId="0" applyNumberFormat="0" applyBorder="0" applyAlignment="0" applyProtection="0">
      <alignment vertical="center"/>
    </xf>
    <xf numFmtId="0" fontId="47" fillId="41" borderId="0" applyNumberFormat="0" applyBorder="0" applyAlignment="0" applyProtection="0">
      <alignment vertical="center"/>
    </xf>
    <xf numFmtId="0" fontId="48" fillId="41" borderId="0" applyNumberFormat="0" applyBorder="0" applyAlignment="0" applyProtection="0">
      <alignment vertical="center"/>
    </xf>
    <xf numFmtId="0" fontId="47" fillId="41" borderId="0" applyNumberFormat="0" applyBorder="0" applyAlignment="0" applyProtection="0">
      <alignment vertical="center"/>
    </xf>
    <xf numFmtId="0" fontId="46" fillId="41" borderId="0" applyNumberFormat="0" applyBorder="0" applyAlignment="0" applyProtection="0">
      <alignment vertical="center"/>
    </xf>
    <xf numFmtId="0" fontId="46" fillId="41" borderId="0" applyNumberFormat="0" applyBorder="0" applyAlignment="0" applyProtection="0">
      <alignment vertical="center"/>
    </xf>
    <xf numFmtId="0" fontId="46" fillId="41" borderId="0" applyNumberFormat="0" applyBorder="0" applyAlignment="0" applyProtection="0">
      <alignment vertical="center"/>
    </xf>
    <xf numFmtId="0" fontId="49" fillId="41" borderId="0" applyNumberFormat="0" applyBorder="0" applyAlignment="0" applyProtection="0">
      <alignment vertical="center"/>
    </xf>
    <xf numFmtId="0" fontId="46" fillId="41" borderId="0" applyNumberFormat="0" applyBorder="0" applyAlignment="0" applyProtection="0">
      <alignment vertical="center"/>
    </xf>
    <xf numFmtId="0" fontId="47" fillId="41" borderId="0" applyNumberFormat="0" applyBorder="0" applyAlignment="0" applyProtection="0">
      <alignment vertical="center"/>
    </xf>
    <xf numFmtId="0" fontId="48" fillId="41" borderId="0" applyNumberFormat="0" applyBorder="0" applyAlignment="0" applyProtection="0">
      <alignment vertical="center"/>
    </xf>
    <xf numFmtId="0" fontId="47" fillId="41" borderId="0" applyNumberFormat="0" applyBorder="0" applyAlignment="0" applyProtection="0">
      <alignment vertical="center"/>
    </xf>
    <xf numFmtId="0" fontId="47" fillId="41" borderId="0" applyNumberFormat="0" applyBorder="0" applyAlignment="0" applyProtection="0">
      <alignment vertical="center"/>
    </xf>
    <xf numFmtId="0" fontId="48" fillId="41" borderId="0" applyNumberFormat="0" applyBorder="0" applyAlignment="0" applyProtection="0">
      <alignment vertical="center"/>
    </xf>
    <xf numFmtId="0" fontId="47" fillId="41" borderId="0" applyNumberFormat="0" applyBorder="0" applyAlignment="0" applyProtection="0">
      <alignment vertical="center"/>
    </xf>
    <xf numFmtId="0" fontId="50" fillId="41" borderId="0" applyNumberFormat="0" applyBorder="0" applyAlignment="0" applyProtection="0">
      <alignment vertical="center"/>
    </xf>
    <xf numFmtId="0" fontId="46" fillId="40" borderId="0" applyNumberFormat="0" applyBorder="0" applyAlignment="0" applyProtection="0">
      <alignment vertical="center"/>
    </xf>
    <xf numFmtId="0" fontId="46" fillId="40" borderId="0" applyNumberFormat="0" applyBorder="0" applyAlignment="0" applyProtection="0">
      <alignment vertical="center"/>
    </xf>
    <xf numFmtId="0" fontId="46" fillId="40" borderId="0" applyNumberFormat="0" applyBorder="0" applyAlignment="0" applyProtection="0">
      <alignment vertical="center"/>
    </xf>
    <xf numFmtId="0" fontId="46" fillId="40" borderId="0" applyNumberFormat="0" applyBorder="0" applyAlignment="0" applyProtection="0">
      <alignment vertical="center"/>
    </xf>
    <xf numFmtId="0" fontId="46" fillId="40" borderId="0" applyNumberFormat="0" applyBorder="0" applyAlignment="0" applyProtection="0">
      <alignment vertical="center"/>
    </xf>
    <xf numFmtId="0" fontId="46" fillId="40" borderId="0" applyNumberFormat="0" applyBorder="0" applyAlignment="0" applyProtection="0">
      <alignment vertical="center"/>
    </xf>
    <xf numFmtId="0" fontId="47" fillId="40" borderId="0" applyNumberFormat="0" applyBorder="0" applyAlignment="0" applyProtection="0">
      <alignment vertical="center"/>
    </xf>
    <xf numFmtId="0" fontId="48" fillId="40" borderId="0" applyNumberFormat="0" applyBorder="0" applyAlignment="0" applyProtection="0">
      <alignment vertical="center"/>
    </xf>
    <xf numFmtId="0" fontId="47" fillId="40" borderId="0" applyNumberFormat="0" applyBorder="0" applyAlignment="0" applyProtection="0">
      <alignment vertical="center"/>
    </xf>
    <xf numFmtId="0" fontId="46" fillId="40" borderId="0" applyNumberFormat="0" applyBorder="0" applyAlignment="0" applyProtection="0">
      <alignment vertical="center"/>
    </xf>
    <xf numFmtId="0" fontId="46" fillId="40" borderId="0" applyNumberFormat="0" applyBorder="0" applyAlignment="0" applyProtection="0">
      <alignment vertical="center"/>
    </xf>
    <xf numFmtId="0" fontId="46" fillId="40" borderId="0" applyNumberFormat="0" applyBorder="0" applyAlignment="0" applyProtection="0">
      <alignment vertical="center"/>
    </xf>
    <xf numFmtId="0" fontId="49" fillId="40" borderId="0" applyNumberFormat="0" applyBorder="0" applyAlignment="0" applyProtection="0">
      <alignment vertical="center"/>
    </xf>
    <xf numFmtId="0" fontId="46" fillId="40" borderId="0" applyNumberFormat="0" applyBorder="0" applyAlignment="0" applyProtection="0">
      <alignment vertical="center"/>
    </xf>
    <xf numFmtId="0" fontId="47" fillId="40" borderId="0" applyNumberFormat="0" applyBorder="0" applyAlignment="0" applyProtection="0">
      <alignment vertical="center"/>
    </xf>
    <xf numFmtId="0" fontId="48" fillId="40" borderId="0" applyNumberFormat="0" applyBorder="0" applyAlignment="0" applyProtection="0">
      <alignment vertical="center"/>
    </xf>
    <xf numFmtId="0" fontId="47" fillId="40" borderId="0" applyNumberFormat="0" applyBorder="0" applyAlignment="0" applyProtection="0">
      <alignment vertical="center"/>
    </xf>
    <xf numFmtId="0" fontId="47" fillId="40" borderId="0" applyNumberFormat="0" applyBorder="0" applyAlignment="0" applyProtection="0">
      <alignment vertical="center"/>
    </xf>
    <xf numFmtId="0" fontId="48" fillId="40" borderId="0" applyNumberFormat="0" applyBorder="0" applyAlignment="0" applyProtection="0">
      <alignment vertical="center"/>
    </xf>
    <xf numFmtId="0" fontId="47" fillId="40" borderId="0" applyNumberFormat="0" applyBorder="0" applyAlignment="0" applyProtection="0">
      <alignment vertical="center"/>
    </xf>
    <xf numFmtId="0" fontId="50" fillId="40"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41" fillId="47"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41" fillId="37"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41" fillId="37" borderId="0" applyNumberFormat="0" applyBorder="0" applyAlignment="0" applyProtection="0">
      <alignment vertical="center"/>
    </xf>
    <xf numFmtId="0" fontId="2" fillId="14"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41" fillId="43"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41" fillId="3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41" fillId="38" borderId="0" applyNumberFormat="0" applyBorder="0" applyAlignment="0" applyProtection="0">
      <alignment vertical="center"/>
    </xf>
    <xf numFmtId="0" fontId="2" fillId="18"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41" fillId="48"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41" fillId="39"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41" fillId="39" borderId="0" applyNumberFormat="0" applyBorder="0" applyAlignment="0" applyProtection="0">
      <alignment vertical="center"/>
    </xf>
    <xf numFmtId="0" fontId="2" fillId="22"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41" fillId="49"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41" fillId="40"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41" fillId="40" borderId="0" applyNumberFormat="0" applyBorder="0" applyAlignment="0" applyProtection="0">
      <alignment vertical="center"/>
    </xf>
    <xf numFmtId="0" fontId="2" fillId="26"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41" fillId="41"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41" fillId="41"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41" fillId="40"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41" fillId="50"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41" fillId="39"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2" fillId="34" borderId="0" applyNumberFormat="0" applyBorder="0" applyAlignment="0" applyProtection="0">
      <alignment vertical="center"/>
    </xf>
    <xf numFmtId="0" fontId="41" fillId="39" borderId="0" applyNumberFormat="0" applyBorder="0" applyAlignment="0" applyProtection="0">
      <alignment vertical="center"/>
    </xf>
    <xf numFmtId="0" fontId="2" fillId="34" borderId="0" applyNumberFormat="0" applyBorder="0" applyAlignment="0" applyProtection="0">
      <alignment vertical="center"/>
    </xf>
    <xf numFmtId="0" fontId="51" fillId="47" borderId="0" applyNumberFormat="0" applyBorder="0" applyAlignment="0" applyProtection="0">
      <alignment vertical="center"/>
    </xf>
    <xf numFmtId="0" fontId="51" fillId="43" borderId="0" applyNumberFormat="0" applyBorder="0" applyAlignment="0" applyProtection="0">
      <alignment vertical="center"/>
    </xf>
    <xf numFmtId="0" fontId="51" fillId="48" borderId="0" applyNumberFormat="0" applyBorder="0" applyAlignment="0" applyProtection="0">
      <alignment vertical="center"/>
    </xf>
    <xf numFmtId="0" fontId="51" fillId="49" borderId="0" applyNumberFormat="0" applyBorder="0" applyAlignment="0" applyProtection="0">
      <alignment vertical="center"/>
    </xf>
    <xf numFmtId="0" fontId="51" fillId="41" borderId="0" applyNumberFormat="0" applyBorder="0" applyAlignment="0" applyProtection="0">
      <alignment vertical="center"/>
    </xf>
    <xf numFmtId="0" fontId="51" fillId="40" borderId="0" applyNumberFormat="0" applyBorder="0" applyAlignment="0" applyProtection="0">
      <alignment vertical="center"/>
    </xf>
    <xf numFmtId="41" fontId="52" fillId="0" borderId="33">
      <alignment horizontal="centerContinuous"/>
    </xf>
    <xf numFmtId="0" fontId="28" fillId="0" borderId="0" applyFont="0" applyFill="0" applyBorder="0" applyAlignment="0" applyProtection="0"/>
    <xf numFmtId="0" fontId="28" fillId="0" borderId="0" applyFont="0" applyFill="0" applyBorder="0" applyAlignment="0" applyProtection="0"/>
    <xf numFmtId="0" fontId="41" fillId="37" borderId="0" applyNumberFormat="0" applyBorder="0" applyAlignment="0" applyProtection="0">
      <alignment vertical="center"/>
    </xf>
    <xf numFmtId="0" fontId="42" fillId="37" borderId="0" applyNumberFormat="0" applyBorder="0" applyAlignment="0" applyProtection="0"/>
    <xf numFmtId="0" fontId="29" fillId="37" borderId="0" applyNumberFormat="0" applyBorder="0" applyAlignment="0" applyProtection="0">
      <alignment vertical="center"/>
    </xf>
    <xf numFmtId="0" fontId="42" fillId="37" borderId="0" applyNumberFormat="0" applyBorder="0" applyAlignment="0" applyProtection="0"/>
    <xf numFmtId="0" fontId="43" fillId="37" borderId="0" applyNumberFormat="0" applyBorder="0" applyAlignment="0" applyProtection="0"/>
    <xf numFmtId="0" fontId="29" fillId="37" borderId="0" applyNumberFormat="0" applyBorder="0" applyAlignment="0" applyProtection="0">
      <alignment vertical="center"/>
    </xf>
    <xf numFmtId="0" fontId="29" fillId="37" borderId="0" applyNumberFormat="0" applyBorder="0" applyAlignment="0" applyProtection="0">
      <alignment vertical="center"/>
    </xf>
    <xf numFmtId="0" fontId="41" fillId="38" borderId="0" applyNumberFormat="0" applyBorder="0" applyAlignment="0" applyProtection="0">
      <alignment vertical="center"/>
    </xf>
    <xf numFmtId="0" fontId="42" fillId="38" borderId="0" applyNumberFormat="0" applyBorder="0" applyAlignment="0" applyProtection="0"/>
    <xf numFmtId="0" fontId="29" fillId="38" borderId="0" applyNumberFormat="0" applyBorder="0" applyAlignment="0" applyProtection="0">
      <alignment vertical="center"/>
    </xf>
    <xf numFmtId="0" fontId="42" fillId="38" borderId="0" applyNumberFormat="0" applyBorder="0" applyAlignment="0" applyProtection="0"/>
    <xf numFmtId="0" fontId="43" fillId="38" borderId="0" applyNumberFormat="0" applyBorder="0" applyAlignment="0" applyProtection="0"/>
    <xf numFmtId="0" fontId="29" fillId="38" borderId="0" applyNumberFormat="0" applyBorder="0" applyAlignment="0" applyProtection="0">
      <alignment vertical="center"/>
    </xf>
    <xf numFmtId="0" fontId="29" fillId="38" borderId="0" applyNumberFormat="0" applyBorder="0" applyAlignment="0" applyProtection="0">
      <alignment vertical="center"/>
    </xf>
    <xf numFmtId="0" fontId="41" fillId="51" borderId="0" applyNumberFormat="0" applyBorder="0" applyAlignment="0" applyProtection="0">
      <alignment vertical="center"/>
    </xf>
    <xf numFmtId="0" fontId="42" fillId="51" borderId="0" applyNumberFormat="0" applyBorder="0" applyAlignment="0" applyProtection="0"/>
    <xf numFmtId="0" fontId="29" fillId="51" borderId="0" applyNumberFormat="0" applyBorder="0" applyAlignment="0" applyProtection="0">
      <alignment vertical="center"/>
    </xf>
    <xf numFmtId="0" fontId="42" fillId="51" borderId="0" applyNumberFormat="0" applyBorder="0" applyAlignment="0" applyProtection="0"/>
    <xf numFmtId="0" fontId="43" fillId="51" borderId="0" applyNumberFormat="0" applyBorder="0" applyAlignment="0" applyProtection="0"/>
    <xf numFmtId="0" fontId="29" fillId="51" borderId="0" applyNumberFormat="0" applyBorder="0" applyAlignment="0" applyProtection="0">
      <alignment vertical="center"/>
    </xf>
    <xf numFmtId="0" fontId="29" fillId="51" borderId="0" applyNumberFormat="0" applyBorder="0" applyAlignment="0" applyProtection="0">
      <alignment vertical="center"/>
    </xf>
    <xf numFmtId="0" fontId="41" fillId="49" borderId="0" applyNumberFormat="0" applyBorder="0" applyAlignment="0" applyProtection="0">
      <alignment vertical="center"/>
    </xf>
    <xf numFmtId="0" fontId="42" fillId="49" borderId="0" applyNumberFormat="0" applyBorder="0" applyAlignment="0" applyProtection="0"/>
    <xf numFmtId="0" fontId="29" fillId="49" borderId="0" applyNumberFormat="0" applyBorder="0" applyAlignment="0" applyProtection="0">
      <alignment vertical="center"/>
    </xf>
    <xf numFmtId="0" fontId="42" fillId="49" borderId="0" applyNumberFormat="0" applyBorder="0" applyAlignment="0" applyProtection="0"/>
    <xf numFmtId="0" fontId="43" fillId="49" borderId="0" applyNumberFormat="0" applyBorder="0" applyAlignment="0" applyProtection="0"/>
    <xf numFmtId="0" fontId="29" fillId="49" borderId="0" applyNumberFormat="0" applyBorder="0" applyAlignment="0" applyProtection="0">
      <alignment vertical="center"/>
    </xf>
    <xf numFmtId="0" fontId="29" fillId="49" borderId="0" applyNumberFormat="0" applyBorder="0" applyAlignment="0" applyProtection="0">
      <alignment vertical="center"/>
    </xf>
    <xf numFmtId="0" fontId="41" fillId="37" borderId="0" applyNumberFormat="0" applyBorder="0" applyAlignment="0" applyProtection="0">
      <alignment vertical="center"/>
    </xf>
    <xf numFmtId="0" fontId="42" fillId="37" borderId="0" applyNumberFormat="0" applyBorder="0" applyAlignment="0" applyProtection="0"/>
    <xf numFmtId="0" fontId="29" fillId="37" borderId="0" applyNumberFormat="0" applyBorder="0" applyAlignment="0" applyProtection="0">
      <alignment vertical="center"/>
    </xf>
    <xf numFmtId="0" fontId="42" fillId="37" borderId="0" applyNumberFormat="0" applyBorder="0" applyAlignment="0" applyProtection="0"/>
    <xf numFmtId="0" fontId="43" fillId="37" borderId="0" applyNumberFormat="0" applyBorder="0" applyAlignment="0" applyProtection="0"/>
    <xf numFmtId="0" fontId="29" fillId="37" borderId="0" applyNumberFormat="0" applyBorder="0" applyAlignment="0" applyProtection="0">
      <alignment vertical="center"/>
    </xf>
    <xf numFmtId="0" fontId="29" fillId="37" borderId="0" applyNumberFormat="0" applyBorder="0" applyAlignment="0" applyProtection="0">
      <alignment vertical="center"/>
    </xf>
    <xf numFmtId="0" fontId="41" fillId="45" borderId="0" applyNumberFormat="0" applyBorder="0" applyAlignment="0" applyProtection="0">
      <alignment vertical="center"/>
    </xf>
    <xf numFmtId="0" fontId="42" fillId="45" borderId="0" applyNumberFormat="0" applyBorder="0" applyAlignment="0" applyProtection="0"/>
    <xf numFmtId="0" fontId="29" fillId="45" borderId="0" applyNumberFormat="0" applyBorder="0" applyAlignment="0" applyProtection="0">
      <alignment vertical="center"/>
    </xf>
    <xf numFmtId="0" fontId="42" fillId="45" borderId="0" applyNumberFormat="0" applyBorder="0" applyAlignment="0" applyProtection="0"/>
    <xf numFmtId="0" fontId="43" fillId="45" borderId="0" applyNumberFormat="0" applyBorder="0" applyAlignment="0" applyProtection="0"/>
    <xf numFmtId="0" fontId="29" fillId="45" borderId="0" applyNumberFormat="0" applyBorder="0" applyAlignment="0" applyProtection="0">
      <alignment vertical="center"/>
    </xf>
    <xf numFmtId="0" fontId="29" fillId="45" borderId="0" applyNumberFormat="0" applyBorder="0" applyAlignment="0" applyProtection="0">
      <alignment vertical="center"/>
    </xf>
    <xf numFmtId="0" fontId="42" fillId="37" borderId="0" applyNumberFormat="0" applyBorder="0" applyAlignment="0" applyProtection="0"/>
    <xf numFmtId="0" fontId="42" fillId="37" borderId="0" applyNumberFormat="0" applyBorder="0" applyAlignment="0" applyProtection="0"/>
    <xf numFmtId="180" fontId="42" fillId="37" borderId="0" applyNumberFormat="0" applyBorder="0" applyAlignment="0" applyProtection="0"/>
    <xf numFmtId="0" fontId="42" fillId="38" borderId="0" applyNumberFormat="0" applyBorder="0" applyAlignment="0" applyProtection="0"/>
    <xf numFmtId="0" fontId="42" fillId="38" borderId="0" applyNumberFormat="0" applyBorder="0" applyAlignment="0" applyProtection="0"/>
    <xf numFmtId="180" fontId="42" fillId="38"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180" fontId="42" fillId="51" borderId="0" applyNumberFormat="0" applyBorder="0" applyAlignment="0" applyProtection="0"/>
    <xf numFmtId="0" fontId="42" fillId="49" borderId="0" applyNumberFormat="0" applyBorder="0" applyAlignment="0" applyProtection="0"/>
    <xf numFmtId="0" fontId="42" fillId="49" borderId="0" applyNumberFormat="0" applyBorder="0" applyAlignment="0" applyProtection="0"/>
    <xf numFmtId="180" fontId="42" fillId="49" borderId="0" applyNumberFormat="0" applyBorder="0" applyAlignment="0" applyProtection="0"/>
    <xf numFmtId="0" fontId="42" fillId="37" borderId="0" applyNumberFormat="0" applyBorder="0" applyAlignment="0" applyProtection="0"/>
    <xf numFmtId="0" fontId="42" fillId="37" borderId="0" applyNumberFormat="0" applyBorder="0" applyAlignment="0" applyProtection="0"/>
    <xf numFmtId="180" fontId="42" fillId="37" borderId="0" applyNumberFormat="0" applyBorder="0" applyAlignment="0" applyProtection="0"/>
    <xf numFmtId="0" fontId="42" fillId="45" borderId="0" applyNumberFormat="0" applyBorder="0" applyAlignment="0" applyProtection="0"/>
    <xf numFmtId="0" fontId="42" fillId="45" borderId="0" applyNumberFormat="0" applyBorder="0" applyAlignment="0" applyProtection="0"/>
    <xf numFmtId="180" fontId="42" fillId="45" borderId="0" applyNumberFormat="0" applyBorder="0" applyAlignment="0" applyProtection="0"/>
    <xf numFmtId="0" fontId="29" fillId="37" borderId="0" applyNumberFormat="0" applyBorder="0" applyAlignment="0" applyProtection="0">
      <alignment vertical="center"/>
    </xf>
    <xf numFmtId="0" fontId="29" fillId="37" borderId="0" applyNumberFormat="0" applyBorder="0" applyAlignment="0" applyProtection="0">
      <alignment vertical="center"/>
    </xf>
    <xf numFmtId="0" fontId="29" fillId="37" borderId="0" applyNumberFormat="0" applyBorder="0" applyAlignment="0" applyProtection="0">
      <alignment vertical="center"/>
    </xf>
    <xf numFmtId="0" fontId="24" fillId="15" borderId="0" applyNumberFormat="0" applyBorder="0" applyAlignment="0" applyProtection="0">
      <alignment vertical="center"/>
    </xf>
    <xf numFmtId="0" fontId="44" fillId="37" borderId="0" applyNumberFormat="0" applyBorder="0" applyAlignment="0" applyProtection="0">
      <alignment vertical="center"/>
    </xf>
    <xf numFmtId="0" fontId="44" fillId="37" borderId="0" applyNumberFormat="0" applyBorder="0" applyAlignment="0" applyProtection="0">
      <alignment vertical="center"/>
    </xf>
    <xf numFmtId="0" fontId="29" fillId="37" borderId="0" applyNumberFormat="0" applyBorder="0" applyAlignment="0" applyProtection="0">
      <alignment vertical="center"/>
    </xf>
    <xf numFmtId="0" fontId="24" fillId="15" borderId="0" applyNumberFormat="0" applyBorder="0" applyAlignment="0" applyProtection="0">
      <alignment vertical="center"/>
    </xf>
    <xf numFmtId="0" fontId="29" fillId="37" borderId="0" applyNumberFormat="0" applyBorder="0" applyAlignment="0" applyProtection="0">
      <alignment vertical="center"/>
    </xf>
    <xf numFmtId="0" fontId="29" fillId="37" borderId="0" applyNumberFormat="0" applyBorder="0" applyAlignment="0" applyProtection="0">
      <alignment vertical="center"/>
    </xf>
    <xf numFmtId="0" fontId="29" fillId="38" borderId="0" applyNumberFormat="0" applyBorder="0" applyAlignment="0" applyProtection="0">
      <alignment vertical="center"/>
    </xf>
    <xf numFmtId="0" fontId="29" fillId="38" borderId="0" applyNumberFormat="0" applyBorder="0" applyAlignment="0" applyProtection="0">
      <alignment vertical="center"/>
    </xf>
    <xf numFmtId="0" fontId="29" fillId="38" borderId="0" applyNumberFormat="0" applyBorder="0" applyAlignment="0" applyProtection="0">
      <alignment vertical="center"/>
    </xf>
    <xf numFmtId="0" fontId="24" fillId="19" borderId="0" applyNumberFormat="0" applyBorder="0" applyAlignment="0" applyProtection="0">
      <alignment vertical="center"/>
    </xf>
    <xf numFmtId="0" fontId="44" fillId="38" borderId="0" applyNumberFormat="0" applyBorder="0" applyAlignment="0" applyProtection="0">
      <alignment vertical="center"/>
    </xf>
    <xf numFmtId="0" fontId="44" fillId="38" borderId="0" applyNumberFormat="0" applyBorder="0" applyAlignment="0" applyProtection="0">
      <alignment vertical="center"/>
    </xf>
    <xf numFmtId="0" fontId="29" fillId="38" borderId="0" applyNumberFormat="0" applyBorder="0" applyAlignment="0" applyProtection="0">
      <alignment vertical="center"/>
    </xf>
    <xf numFmtId="0" fontId="24" fillId="19" borderId="0" applyNumberFormat="0" applyBorder="0" applyAlignment="0" applyProtection="0">
      <alignment vertical="center"/>
    </xf>
    <xf numFmtId="0" fontId="29" fillId="38" borderId="0" applyNumberFormat="0" applyBorder="0" applyAlignment="0" applyProtection="0">
      <alignment vertical="center"/>
    </xf>
    <xf numFmtId="0" fontId="29" fillId="38" borderId="0" applyNumberFormat="0" applyBorder="0" applyAlignment="0" applyProtection="0">
      <alignment vertical="center"/>
    </xf>
    <xf numFmtId="0" fontId="29" fillId="51" borderId="0" applyNumberFormat="0" applyBorder="0" applyAlignment="0" applyProtection="0">
      <alignment vertical="center"/>
    </xf>
    <xf numFmtId="0" fontId="29" fillId="51" borderId="0" applyNumberFormat="0" applyBorder="0" applyAlignment="0" applyProtection="0">
      <alignment vertical="center"/>
    </xf>
    <xf numFmtId="0" fontId="29" fillId="51" borderId="0" applyNumberFormat="0" applyBorder="0" applyAlignment="0" applyProtection="0">
      <alignment vertical="center"/>
    </xf>
    <xf numFmtId="0" fontId="24" fillId="23" borderId="0" applyNumberFormat="0" applyBorder="0" applyAlignment="0" applyProtection="0">
      <alignment vertical="center"/>
    </xf>
    <xf numFmtId="0" fontId="44" fillId="51" borderId="0" applyNumberFormat="0" applyBorder="0" applyAlignment="0" applyProtection="0">
      <alignment vertical="center"/>
    </xf>
    <xf numFmtId="0" fontId="44" fillId="51" borderId="0" applyNumberFormat="0" applyBorder="0" applyAlignment="0" applyProtection="0">
      <alignment vertical="center"/>
    </xf>
    <xf numFmtId="0" fontId="29" fillId="51" borderId="0" applyNumberFormat="0" applyBorder="0" applyAlignment="0" applyProtection="0">
      <alignment vertical="center"/>
    </xf>
    <xf numFmtId="0" fontId="24" fillId="23" borderId="0" applyNumberFormat="0" applyBorder="0" applyAlignment="0" applyProtection="0">
      <alignment vertical="center"/>
    </xf>
    <xf numFmtId="0" fontId="29" fillId="51" borderId="0" applyNumberFormat="0" applyBorder="0" applyAlignment="0" applyProtection="0">
      <alignment vertical="center"/>
    </xf>
    <xf numFmtId="0" fontId="29" fillId="51" borderId="0" applyNumberFormat="0" applyBorder="0" applyAlignment="0" applyProtection="0">
      <alignment vertical="center"/>
    </xf>
    <xf numFmtId="0" fontId="29" fillId="49" borderId="0" applyNumberFormat="0" applyBorder="0" applyAlignment="0" applyProtection="0">
      <alignment vertical="center"/>
    </xf>
    <xf numFmtId="0" fontId="29" fillId="49" borderId="0" applyNumberFormat="0" applyBorder="0" applyAlignment="0" applyProtection="0">
      <alignment vertical="center"/>
    </xf>
    <xf numFmtId="0" fontId="29" fillId="49" borderId="0" applyNumberFormat="0" applyBorder="0" applyAlignment="0" applyProtection="0">
      <alignment vertical="center"/>
    </xf>
    <xf numFmtId="0" fontId="24" fillId="27" borderId="0" applyNumberFormat="0" applyBorder="0" applyAlignment="0" applyProtection="0">
      <alignment vertical="center"/>
    </xf>
    <xf numFmtId="0" fontId="44" fillId="49" borderId="0" applyNumberFormat="0" applyBorder="0" applyAlignment="0" applyProtection="0">
      <alignment vertical="center"/>
    </xf>
    <xf numFmtId="0" fontId="44" fillId="49" borderId="0" applyNumberFormat="0" applyBorder="0" applyAlignment="0" applyProtection="0">
      <alignment vertical="center"/>
    </xf>
    <xf numFmtId="0" fontId="29" fillId="49" borderId="0" applyNumberFormat="0" applyBorder="0" applyAlignment="0" applyProtection="0">
      <alignment vertical="center"/>
    </xf>
    <xf numFmtId="0" fontId="24" fillId="27" borderId="0" applyNumberFormat="0" applyBorder="0" applyAlignment="0" applyProtection="0">
      <alignment vertical="center"/>
    </xf>
    <xf numFmtId="0" fontId="29" fillId="49" borderId="0" applyNumberFormat="0" applyBorder="0" applyAlignment="0" applyProtection="0">
      <alignment vertical="center"/>
    </xf>
    <xf numFmtId="0" fontId="29" fillId="49" borderId="0" applyNumberFormat="0" applyBorder="0" applyAlignment="0" applyProtection="0">
      <alignment vertical="center"/>
    </xf>
    <xf numFmtId="0" fontId="29" fillId="37" borderId="0" applyNumberFormat="0" applyBorder="0" applyAlignment="0" applyProtection="0">
      <alignment vertical="center"/>
    </xf>
    <xf numFmtId="0" fontId="29" fillId="37" borderId="0" applyNumberFormat="0" applyBorder="0" applyAlignment="0" applyProtection="0">
      <alignment vertical="center"/>
    </xf>
    <xf numFmtId="0" fontId="29" fillId="37" borderId="0" applyNumberFormat="0" applyBorder="0" applyAlignment="0" applyProtection="0">
      <alignment vertical="center"/>
    </xf>
    <xf numFmtId="0" fontId="24" fillId="31" borderId="0" applyNumberFormat="0" applyBorder="0" applyAlignment="0" applyProtection="0">
      <alignment vertical="center"/>
    </xf>
    <xf numFmtId="0" fontId="44" fillId="37" borderId="0" applyNumberFormat="0" applyBorder="0" applyAlignment="0" applyProtection="0">
      <alignment vertical="center"/>
    </xf>
    <xf numFmtId="0" fontId="44" fillId="37" borderId="0" applyNumberFormat="0" applyBorder="0" applyAlignment="0" applyProtection="0">
      <alignment vertical="center"/>
    </xf>
    <xf numFmtId="0" fontId="29" fillId="37" borderId="0" applyNumberFormat="0" applyBorder="0" applyAlignment="0" applyProtection="0">
      <alignment vertical="center"/>
    </xf>
    <xf numFmtId="0" fontId="24" fillId="31" borderId="0" applyNumberFormat="0" applyBorder="0" applyAlignment="0" applyProtection="0">
      <alignment vertical="center"/>
    </xf>
    <xf numFmtId="0" fontId="29" fillId="37" borderId="0" applyNumberFormat="0" applyBorder="0" applyAlignment="0" applyProtection="0">
      <alignment vertical="center"/>
    </xf>
    <xf numFmtId="0" fontId="29" fillId="37" borderId="0" applyNumberFormat="0" applyBorder="0" applyAlignment="0" applyProtection="0">
      <alignment vertical="center"/>
    </xf>
    <xf numFmtId="0" fontId="29" fillId="45" borderId="0" applyNumberFormat="0" applyBorder="0" applyAlignment="0" applyProtection="0">
      <alignment vertical="center"/>
    </xf>
    <xf numFmtId="0" fontId="29" fillId="45" borderId="0" applyNumberFormat="0" applyBorder="0" applyAlignment="0" applyProtection="0">
      <alignment vertical="center"/>
    </xf>
    <xf numFmtId="0" fontId="29" fillId="45" borderId="0" applyNumberFormat="0" applyBorder="0" applyAlignment="0" applyProtection="0">
      <alignment vertical="center"/>
    </xf>
    <xf numFmtId="0" fontId="24" fillId="35" borderId="0" applyNumberFormat="0" applyBorder="0" applyAlignment="0" applyProtection="0">
      <alignment vertical="center"/>
    </xf>
    <xf numFmtId="0" fontId="44" fillId="45" borderId="0" applyNumberFormat="0" applyBorder="0" applyAlignment="0" applyProtection="0">
      <alignment vertical="center"/>
    </xf>
    <xf numFmtId="0" fontId="44" fillId="45" borderId="0" applyNumberFormat="0" applyBorder="0" applyAlignment="0" applyProtection="0">
      <alignment vertical="center"/>
    </xf>
    <xf numFmtId="0" fontId="29" fillId="45" borderId="0" applyNumberFormat="0" applyBorder="0" applyAlignment="0" applyProtection="0">
      <alignment vertical="center"/>
    </xf>
    <xf numFmtId="0" fontId="24" fillId="35" borderId="0" applyNumberFormat="0" applyBorder="0" applyAlignment="0" applyProtection="0">
      <alignment vertical="center"/>
    </xf>
    <xf numFmtId="0" fontId="29" fillId="45" borderId="0" applyNumberFormat="0" applyBorder="0" applyAlignment="0" applyProtection="0">
      <alignment vertical="center"/>
    </xf>
    <xf numFmtId="0" fontId="29" fillId="45" borderId="0" applyNumberFormat="0" applyBorder="0" applyAlignment="0" applyProtection="0">
      <alignment vertical="center"/>
    </xf>
    <xf numFmtId="0" fontId="42" fillId="37" borderId="0" applyNumberFormat="0" applyBorder="0" applyAlignment="0" applyProtection="0"/>
    <xf numFmtId="0" fontId="42" fillId="37" borderId="0" applyNumberFormat="0" applyBorder="0" applyAlignment="0" applyProtection="0"/>
    <xf numFmtId="0" fontId="45" fillId="37" borderId="0" applyNumberFormat="0" applyBorder="0" applyAlignment="0" applyProtection="0"/>
    <xf numFmtId="0" fontId="42" fillId="38" borderId="0" applyNumberFormat="0" applyBorder="0" applyAlignment="0" applyProtection="0"/>
    <xf numFmtId="0" fontId="42" fillId="38" borderId="0" applyNumberFormat="0" applyBorder="0" applyAlignment="0" applyProtection="0"/>
    <xf numFmtId="0" fontId="45" fillId="38"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5" fillId="51" borderId="0" applyNumberFormat="0" applyBorder="0" applyAlignment="0" applyProtection="0"/>
    <xf numFmtId="0" fontId="42" fillId="49" borderId="0" applyNumberFormat="0" applyBorder="0" applyAlignment="0" applyProtection="0"/>
    <xf numFmtId="0" fontId="42" fillId="49" borderId="0" applyNumberFormat="0" applyBorder="0" applyAlignment="0" applyProtection="0"/>
    <xf numFmtId="0" fontId="45" fillId="49" borderId="0" applyNumberFormat="0" applyBorder="0" applyAlignment="0" applyProtection="0"/>
    <xf numFmtId="0" fontId="42" fillId="37" borderId="0" applyNumberFormat="0" applyBorder="0" applyAlignment="0" applyProtection="0"/>
    <xf numFmtId="0" fontId="42" fillId="37" borderId="0" applyNumberFormat="0" applyBorder="0" applyAlignment="0" applyProtection="0"/>
    <xf numFmtId="0" fontId="45" fillId="37" borderId="0" applyNumberFormat="0" applyBorder="0" applyAlignment="0" applyProtection="0"/>
    <xf numFmtId="0" fontId="42" fillId="45" borderId="0" applyNumberFormat="0" applyBorder="0" applyAlignment="0" applyProtection="0"/>
    <xf numFmtId="0" fontId="42" fillId="45" borderId="0" applyNumberFormat="0" applyBorder="0" applyAlignment="0" applyProtection="0"/>
    <xf numFmtId="0" fontId="45" fillId="45" borderId="0" applyNumberFormat="0" applyBorder="0" applyAlignment="0" applyProtection="0"/>
    <xf numFmtId="0" fontId="46" fillId="37" borderId="0" applyNumberFormat="0" applyBorder="0" applyAlignment="0" applyProtection="0">
      <alignment vertical="center"/>
    </xf>
    <xf numFmtId="0" fontId="46" fillId="37" borderId="0" applyNumberFormat="0" applyBorder="0" applyAlignment="0" applyProtection="0">
      <alignment vertical="center"/>
    </xf>
    <xf numFmtId="0" fontId="46" fillId="37" borderId="0" applyNumberFormat="0" applyBorder="0" applyAlignment="0" applyProtection="0">
      <alignment vertical="center"/>
    </xf>
    <xf numFmtId="0" fontId="46" fillId="37" borderId="0" applyNumberFormat="0" applyBorder="0" applyAlignment="0" applyProtection="0">
      <alignment vertical="center"/>
    </xf>
    <xf numFmtId="0" fontId="46" fillId="37" borderId="0" applyNumberFormat="0" applyBorder="0" applyAlignment="0" applyProtection="0">
      <alignment vertical="center"/>
    </xf>
    <xf numFmtId="0" fontId="46" fillId="37" borderId="0" applyNumberFormat="0" applyBorder="0" applyAlignment="0" applyProtection="0">
      <alignment vertical="center"/>
    </xf>
    <xf numFmtId="0" fontId="47" fillId="37" borderId="0" applyNumberFormat="0" applyBorder="0" applyAlignment="0" applyProtection="0">
      <alignment vertical="center"/>
    </xf>
    <xf numFmtId="0" fontId="48" fillId="37" borderId="0" applyNumberFormat="0" applyBorder="0" applyAlignment="0" applyProtection="0">
      <alignment vertical="center"/>
    </xf>
    <xf numFmtId="0" fontId="47" fillId="37" borderId="0" applyNumberFormat="0" applyBorder="0" applyAlignment="0" applyProtection="0">
      <alignment vertical="center"/>
    </xf>
    <xf numFmtId="0" fontId="46" fillId="37" borderId="0" applyNumberFormat="0" applyBorder="0" applyAlignment="0" applyProtection="0">
      <alignment vertical="center"/>
    </xf>
    <xf numFmtId="0" fontId="46" fillId="37" borderId="0" applyNumberFormat="0" applyBorder="0" applyAlignment="0" applyProtection="0">
      <alignment vertical="center"/>
    </xf>
    <xf numFmtId="0" fontId="46" fillId="37" borderId="0" applyNumberFormat="0" applyBorder="0" applyAlignment="0" applyProtection="0">
      <alignment vertical="center"/>
    </xf>
    <xf numFmtId="0" fontId="49" fillId="37" borderId="0" applyNumberFormat="0" applyBorder="0" applyAlignment="0" applyProtection="0">
      <alignment vertical="center"/>
    </xf>
    <xf numFmtId="0" fontId="46" fillId="37" borderId="0" applyNumberFormat="0" applyBorder="0" applyAlignment="0" applyProtection="0">
      <alignment vertical="center"/>
    </xf>
    <xf numFmtId="0" fontId="47" fillId="37" borderId="0" applyNumberFormat="0" applyBorder="0" applyAlignment="0" applyProtection="0">
      <alignment vertical="center"/>
    </xf>
    <xf numFmtId="0" fontId="48" fillId="37" borderId="0" applyNumberFormat="0" applyBorder="0" applyAlignment="0" applyProtection="0">
      <alignment vertical="center"/>
    </xf>
    <xf numFmtId="0" fontId="47" fillId="37" borderId="0" applyNumberFormat="0" applyBorder="0" applyAlignment="0" applyProtection="0">
      <alignment vertical="center"/>
    </xf>
    <xf numFmtId="0" fontId="47" fillId="37" borderId="0" applyNumberFormat="0" applyBorder="0" applyAlignment="0" applyProtection="0">
      <alignment vertical="center"/>
    </xf>
    <xf numFmtId="0" fontId="48" fillId="37" borderId="0" applyNumberFormat="0" applyBorder="0" applyAlignment="0" applyProtection="0">
      <alignment vertical="center"/>
    </xf>
    <xf numFmtId="0" fontId="47" fillId="37" borderId="0" applyNumberFormat="0" applyBorder="0" applyAlignment="0" applyProtection="0">
      <alignment vertical="center"/>
    </xf>
    <xf numFmtId="0" fontId="50" fillId="37" borderId="0" applyNumberFormat="0" applyBorder="0" applyAlignment="0" applyProtection="0">
      <alignment vertical="center"/>
    </xf>
    <xf numFmtId="0" fontId="46" fillId="38" borderId="0" applyNumberFormat="0" applyBorder="0" applyAlignment="0" applyProtection="0">
      <alignment vertical="center"/>
    </xf>
    <xf numFmtId="0" fontId="46" fillId="38" borderId="0" applyNumberFormat="0" applyBorder="0" applyAlignment="0" applyProtection="0">
      <alignment vertical="center"/>
    </xf>
    <xf numFmtId="0" fontId="46" fillId="38" borderId="0" applyNumberFormat="0" applyBorder="0" applyAlignment="0" applyProtection="0">
      <alignment vertical="center"/>
    </xf>
    <xf numFmtId="0" fontId="46" fillId="38" borderId="0" applyNumberFormat="0" applyBorder="0" applyAlignment="0" applyProtection="0">
      <alignment vertical="center"/>
    </xf>
    <xf numFmtId="0" fontId="46" fillId="38" borderId="0" applyNumberFormat="0" applyBorder="0" applyAlignment="0" applyProtection="0">
      <alignment vertical="center"/>
    </xf>
    <xf numFmtId="0" fontId="46" fillId="38" borderId="0" applyNumberFormat="0" applyBorder="0" applyAlignment="0" applyProtection="0">
      <alignment vertical="center"/>
    </xf>
    <xf numFmtId="0" fontId="47" fillId="38" borderId="0" applyNumberFormat="0" applyBorder="0" applyAlignment="0" applyProtection="0">
      <alignment vertical="center"/>
    </xf>
    <xf numFmtId="0" fontId="48" fillId="38" borderId="0" applyNumberFormat="0" applyBorder="0" applyAlignment="0" applyProtection="0">
      <alignment vertical="center"/>
    </xf>
    <xf numFmtId="0" fontId="47" fillId="38" borderId="0" applyNumberFormat="0" applyBorder="0" applyAlignment="0" applyProtection="0">
      <alignment vertical="center"/>
    </xf>
    <xf numFmtId="0" fontId="46" fillId="38" borderId="0" applyNumberFormat="0" applyBorder="0" applyAlignment="0" applyProtection="0">
      <alignment vertical="center"/>
    </xf>
    <xf numFmtId="0" fontId="46" fillId="38" borderId="0" applyNumberFormat="0" applyBorder="0" applyAlignment="0" applyProtection="0">
      <alignment vertical="center"/>
    </xf>
    <xf numFmtId="0" fontId="46" fillId="38" borderId="0" applyNumberFormat="0" applyBorder="0" applyAlignment="0" applyProtection="0">
      <alignment vertical="center"/>
    </xf>
    <xf numFmtId="0" fontId="49" fillId="38" borderId="0" applyNumberFormat="0" applyBorder="0" applyAlignment="0" applyProtection="0">
      <alignment vertical="center"/>
    </xf>
    <xf numFmtId="0" fontId="46" fillId="38" borderId="0" applyNumberFormat="0" applyBorder="0" applyAlignment="0" applyProtection="0">
      <alignment vertical="center"/>
    </xf>
    <xf numFmtId="0" fontId="47" fillId="38" borderId="0" applyNumberFormat="0" applyBorder="0" applyAlignment="0" applyProtection="0">
      <alignment vertical="center"/>
    </xf>
    <xf numFmtId="0" fontId="48" fillId="38" borderId="0" applyNumberFormat="0" applyBorder="0" applyAlignment="0" applyProtection="0">
      <alignment vertical="center"/>
    </xf>
    <xf numFmtId="0" fontId="47" fillId="38" borderId="0" applyNumberFormat="0" applyBorder="0" applyAlignment="0" applyProtection="0">
      <alignment vertical="center"/>
    </xf>
    <xf numFmtId="0" fontId="47" fillId="38" borderId="0" applyNumberFormat="0" applyBorder="0" applyAlignment="0" applyProtection="0">
      <alignment vertical="center"/>
    </xf>
    <xf numFmtId="0" fontId="48" fillId="38" borderId="0" applyNumberFormat="0" applyBorder="0" applyAlignment="0" applyProtection="0">
      <alignment vertical="center"/>
    </xf>
    <xf numFmtId="0" fontId="47" fillId="38" borderId="0" applyNumberFormat="0" applyBorder="0" applyAlignment="0" applyProtection="0">
      <alignment vertical="center"/>
    </xf>
    <xf numFmtId="0" fontId="50" fillId="38" borderId="0" applyNumberFormat="0" applyBorder="0" applyAlignment="0" applyProtection="0">
      <alignment vertical="center"/>
    </xf>
    <xf numFmtId="0" fontId="46" fillId="51" borderId="0" applyNumberFormat="0" applyBorder="0" applyAlignment="0" applyProtection="0">
      <alignment vertical="center"/>
    </xf>
    <xf numFmtId="0" fontId="46" fillId="51" borderId="0" applyNumberFormat="0" applyBorder="0" applyAlignment="0" applyProtection="0">
      <alignment vertical="center"/>
    </xf>
    <xf numFmtId="0" fontId="46" fillId="51" borderId="0" applyNumberFormat="0" applyBorder="0" applyAlignment="0" applyProtection="0">
      <alignment vertical="center"/>
    </xf>
    <xf numFmtId="0" fontId="46" fillId="51" borderId="0" applyNumberFormat="0" applyBorder="0" applyAlignment="0" applyProtection="0">
      <alignment vertical="center"/>
    </xf>
    <xf numFmtId="0" fontId="46" fillId="51" borderId="0" applyNumberFormat="0" applyBorder="0" applyAlignment="0" applyProtection="0">
      <alignment vertical="center"/>
    </xf>
    <xf numFmtId="0" fontId="46" fillId="51" borderId="0" applyNumberFormat="0" applyBorder="0" applyAlignment="0" applyProtection="0">
      <alignment vertical="center"/>
    </xf>
    <xf numFmtId="0" fontId="47" fillId="51" borderId="0" applyNumberFormat="0" applyBorder="0" applyAlignment="0" applyProtection="0">
      <alignment vertical="center"/>
    </xf>
    <xf numFmtId="0" fontId="48" fillId="51" borderId="0" applyNumberFormat="0" applyBorder="0" applyAlignment="0" applyProtection="0">
      <alignment vertical="center"/>
    </xf>
    <xf numFmtId="0" fontId="47" fillId="51" borderId="0" applyNumberFormat="0" applyBorder="0" applyAlignment="0" applyProtection="0">
      <alignment vertical="center"/>
    </xf>
    <xf numFmtId="0" fontId="46" fillId="51" borderId="0" applyNumberFormat="0" applyBorder="0" applyAlignment="0" applyProtection="0">
      <alignment vertical="center"/>
    </xf>
    <xf numFmtId="0" fontId="46" fillId="51" borderId="0" applyNumberFormat="0" applyBorder="0" applyAlignment="0" applyProtection="0">
      <alignment vertical="center"/>
    </xf>
    <xf numFmtId="0" fontId="46" fillId="51" borderId="0" applyNumberFormat="0" applyBorder="0" applyAlignment="0" applyProtection="0">
      <alignment vertical="center"/>
    </xf>
    <xf numFmtId="0" fontId="49" fillId="51" borderId="0" applyNumberFormat="0" applyBorder="0" applyAlignment="0" applyProtection="0">
      <alignment vertical="center"/>
    </xf>
    <xf numFmtId="0" fontId="46" fillId="51" borderId="0" applyNumberFormat="0" applyBorder="0" applyAlignment="0" applyProtection="0">
      <alignment vertical="center"/>
    </xf>
    <xf numFmtId="0" fontId="47" fillId="51" borderId="0" applyNumberFormat="0" applyBorder="0" applyAlignment="0" applyProtection="0">
      <alignment vertical="center"/>
    </xf>
    <xf numFmtId="0" fontId="48"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8" fillId="51" borderId="0" applyNumberFormat="0" applyBorder="0" applyAlignment="0" applyProtection="0">
      <alignment vertical="center"/>
    </xf>
    <xf numFmtId="0" fontId="47" fillId="51" borderId="0" applyNumberFormat="0" applyBorder="0" applyAlignment="0" applyProtection="0">
      <alignment vertical="center"/>
    </xf>
    <xf numFmtId="0" fontId="50" fillId="51" borderId="0" applyNumberFormat="0" applyBorder="0" applyAlignment="0" applyProtection="0">
      <alignment vertical="center"/>
    </xf>
    <xf numFmtId="0" fontId="46" fillId="49" borderId="0" applyNumberFormat="0" applyBorder="0" applyAlignment="0" applyProtection="0">
      <alignment vertical="center"/>
    </xf>
    <xf numFmtId="0" fontId="46" fillId="49" borderId="0" applyNumberFormat="0" applyBorder="0" applyAlignment="0" applyProtection="0">
      <alignment vertical="center"/>
    </xf>
    <xf numFmtId="0" fontId="46" fillId="49" borderId="0" applyNumberFormat="0" applyBorder="0" applyAlignment="0" applyProtection="0">
      <alignment vertical="center"/>
    </xf>
    <xf numFmtId="0" fontId="46" fillId="49" borderId="0" applyNumberFormat="0" applyBorder="0" applyAlignment="0" applyProtection="0">
      <alignment vertical="center"/>
    </xf>
    <xf numFmtId="0" fontId="46" fillId="49" borderId="0" applyNumberFormat="0" applyBorder="0" applyAlignment="0" applyProtection="0">
      <alignment vertical="center"/>
    </xf>
    <xf numFmtId="0" fontId="46" fillId="49" borderId="0" applyNumberFormat="0" applyBorder="0" applyAlignment="0" applyProtection="0">
      <alignment vertical="center"/>
    </xf>
    <xf numFmtId="0" fontId="47" fillId="49" borderId="0" applyNumberFormat="0" applyBorder="0" applyAlignment="0" applyProtection="0">
      <alignment vertical="center"/>
    </xf>
    <xf numFmtId="0" fontId="48" fillId="49" borderId="0" applyNumberFormat="0" applyBorder="0" applyAlignment="0" applyProtection="0">
      <alignment vertical="center"/>
    </xf>
    <xf numFmtId="0" fontId="47" fillId="49" borderId="0" applyNumberFormat="0" applyBorder="0" applyAlignment="0" applyProtection="0">
      <alignment vertical="center"/>
    </xf>
    <xf numFmtId="0" fontId="46" fillId="49" borderId="0" applyNumberFormat="0" applyBorder="0" applyAlignment="0" applyProtection="0">
      <alignment vertical="center"/>
    </xf>
    <xf numFmtId="0" fontId="46" fillId="49" borderId="0" applyNumberFormat="0" applyBorder="0" applyAlignment="0" applyProtection="0">
      <alignment vertical="center"/>
    </xf>
    <xf numFmtId="0" fontId="46" fillId="49" borderId="0" applyNumberFormat="0" applyBorder="0" applyAlignment="0" applyProtection="0">
      <alignment vertical="center"/>
    </xf>
    <xf numFmtId="0" fontId="49" fillId="49" borderId="0" applyNumberFormat="0" applyBorder="0" applyAlignment="0" applyProtection="0">
      <alignment vertical="center"/>
    </xf>
    <xf numFmtId="0" fontId="46" fillId="49" borderId="0" applyNumberFormat="0" applyBorder="0" applyAlignment="0" applyProtection="0">
      <alignment vertical="center"/>
    </xf>
    <xf numFmtId="0" fontId="47" fillId="49" borderId="0" applyNumberFormat="0" applyBorder="0" applyAlignment="0" applyProtection="0">
      <alignment vertical="center"/>
    </xf>
    <xf numFmtId="0" fontId="48"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8" fillId="49" borderId="0" applyNumberFormat="0" applyBorder="0" applyAlignment="0" applyProtection="0">
      <alignment vertical="center"/>
    </xf>
    <xf numFmtId="0" fontId="47" fillId="49" borderId="0" applyNumberFormat="0" applyBorder="0" applyAlignment="0" applyProtection="0">
      <alignment vertical="center"/>
    </xf>
    <xf numFmtId="0" fontId="50" fillId="49" borderId="0" applyNumberFormat="0" applyBorder="0" applyAlignment="0" applyProtection="0">
      <alignment vertical="center"/>
    </xf>
    <xf numFmtId="0" fontId="46" fillId="37" borderId="0" applyNumberFormat="0" applyBorder="0" applyAlignment="0" applyProtection="0">
      <alignment vertical="center"/>
    </xf>
    <xf numFmtId="0" fontId="46" fillId="37" borderId="0" applyNumberFormat="0" applyBorder="0" applyAlignment="0" applyProtection="0">
      <alignment vertical="center"/>
    </xf>
    <xf numFmtId="0" fontId="46" fillId="37" borderId="0" applyNumberFormat="0" applyBorder="0" applyAlignment="0" applyProtection="0">
      <alignment vertical="center"/>
    </xf>
    <xf numFmtId="0" fontId="46" fillId="37" borderId="0" applyNumberFormat="0" applyBorder="0" applyAlignment="0" applyProtection="0">
      <alignment vertical="center"/>
    </xf>
    <xf numFmtId="0" fontId="46" fillId="37" borderId="0" applyNumberFormat="0" applyBorder="0" applyAlignment="0" applyProtection="0">
      <alignment vertical="center"/>
    </xf>
    <xf numFmtId="0" fontId="46" fillId="37" borderId="0" applyNumberFormat="0" applyBorder="0" applyAlignment="0" applyProtection="0">
      <alignment vertical="center"/>
    </xf>
    <xf numFmtId="0" fontId="47" fillId="37" borderId="0" applyNumberFormat="0" applyBorder="0" applyAlignment="0" applyProtection="0">
      <alignment vertical="center"/>
    </xf>
    <xf numFmtId="0" fontId="48" fillId="37" borderId="0" applyNumberFormat="0" applyBorder="0" applyAlignment="0" applyProtection="0">
      <alignment vertical="center"/>
    </xf>
    <xf numFmtId="0" fontId="47" fillId="37" borderId="0" applyNumberFormat="0" applyBorder="0" applyAlignment="0" applyProtection="0">
      <alignment vertical="center"/>
    </xf>
    <xf numFmtId="0" fontId="46" fillId="37" borderId="0" applyNumberFormat="0" applyBorder="0" applyAlignment="0" applyProtection="0">
      <alignment vertical="center"/>
    </xf>
    <xf numFmtId="0" fontId="46" fillId="37" borderId="0" applyNumberFormat="0" applyBorder="0" applyAlignment="0" applyProtection="0">
      <alignment vertical="center"/>
    </xf>
    <xf numFmtId="0" fontId="46" fillId="37" borderId="0" applyNumberFormat="0" applyBorder="0" applyAlignment="0" applyProtection="0">
      <alignment vertical="center"/>
    </xf>
    <xf numFmtId="0" fontId="49" fillId="37" borderId="0" applyNumberFormat="0" applyBorder="0" applyAlignment="0" applyProtection="0">
      <alignment vertical="center"/>
    </xf>
    <xf numFmtId="0" fontId="46" fillId="37" borderId="0" applyNumberFormat="0" applyBorder="0" applyAlignment="0" applyProtection="0">
      <alignment vertical="center"/>
    </xf>
    <xf numFmtId="0" fontId="47" fillId="37" borderId="0" applyNumberFormat="0" applyBorder="0" applyAlignment="0" applyProtection="0">
      <alignment vertical="center"/>
    </xf>
    <xf numFmtId="0" fontId="48" fillId="37" borderId="0" applyNumberFormat="0" applyBorder="0" applyAlignment="0" applyProtection="0">
      <alignment vertical="center"/>
    </xf>
    <xf numFmtId="0" fontId="47" fillId="37" borderId="0" applyNumberFormat="0" applyBorder="0" applyAlignment="0" applyProtection="0">
      <alignment vertical="center"/>
    </xf>
    <xf numFmtId="0" fontId="47" fillId="37" borderId="0" applyNumberFormat="0" applyBorder="0" applyAlignment="0" applyProtection="0">
      <alignment vertical="center"/>
    </xf>
    <xf numFmtId="0" fontId="48" fillId="37" borderId="0" applyNumberFormat="0" applyBorder="0" applyAlignment="0" applyProtection="0">
      <alignment vertical="center"/>
    </xf>
    <xf numFmtId="0" fontId="47" fillId="37" borderId="0" applyNumberFormat="0" applyBorder="0" applyAlignment="0" applyProtection="0">
      <alignment vertical="center"/>
    </xf>
    <xf numFmtId="0" fontId="50" fillId="37" borderId="0" applyNumberFormat="0" applyBorder="0" applyAlignment="0" applyProtection="0">
      <alignment vertical="center"/>
    </xf>
    <xf numFmtId="0" fontId="46" fillId="45" borderId="0" applyNumberFormat="0" applyBorder="0" applyAlignment="0" applyProtection="0">
      <alignment vertical="center"/>
    </xf>
    <xf numFmtId="0" fontId="46" fillId="45" borderId="0" applyNumberFormat="0" applyBorder="0" applyAlignment="0" applyProtection="0">
      <alignment vertical="center"/>
    </xf>
    <xf numFmtId="0" fontId="46" fillId="45" borderId="0" applyNumberFormat="0" applyBorder="0" applyAlignment="0" applyProtection="0">
      <alignment vertical="center"/>
    </xf>
    <xf numFmtId="0" fontId="46" fillId="45" borderId="0" applyNumberFormat="0" applyBorder="0" applyAlignment="0" applyProtection="0">
      <alignment vertical="center"/>
    </xf>
    <xf numFmtId="0" fontId="46" fillId="45" borderId="0" applyNumberFormat="0" applyBorder="0" applyAlignment="0" applyProtection="0">
      <alignment vertical="center"/>
    </xf>
    <xf numFmtId="0" fontId="46" fillId="45" borderId="0" applyNumberFormat="0" applyBorder="0" applyAlignment="0" applyProtection="0">
      <alignment vertical="center"/>
    </xf>
    <xf numFmtId="0" fontId="47" fillId="45" borderId="0" applyNumberFormat="0" applyBorder="0" applyAlignment="0" applyProtection="0">
      <alignment vertical="center"/>
    </xf>
    <xf numFmtId="0" fontId="48" fillId="45" borderId="0" applyNumberFormat="0" applyBorder="0" applyAlignment="0" applyProtection="0">
      <alignment vertical="center"/>
    </xf>
    <xf numFmtId="0" fontId="47" fillId="45" borderId="0" applyNumberFormat="0" applyBorder="0" applyAlignment="0" applyProtection="0">
      <alignment vertical="center"/>
    </xf>
    <xf numFmtId="0" fontId="46" fillId="45" borderId="0" applyNumberFormat="0" applyBorder="0" applyAlignment="0" applyProtection="0">
      <alignment vertical="center"/>
    </xf>
    <xf numFmtId="0" fontId="46" fillId="45" borderId="0" applyNumberFormat="0" applyBorder="0" applyAlignment="0" applyProtection="0">
      <alignment vertical="center"/>
    </xf>
    <xf numFmtId="0" fontId="46" fillId="45" borderId="0" applyNumberFormat="0" applyBorder="0" applyAlignment="0" applyProtection="0">
      <alignment vertical="center"/>
    </xf>
    <xf numFmtId="0" fontId="49" fillId="45" borderId="0" applyNumberFormat="0" applyBorder="0" applyAlignment="0" applyProtection="0">
      <alignment vertical="center"/>
    </xf>
    <xf numFmtId="0" fontId="46" fillId="45" borderId="0" applyNumberFormat="0" applyBorder="0" applyAlignment="0" applyProtection="0">
      <alignment vertical="center"/>
    </xf>
    <xf numFmtId="0" fontId="47" fillId="45" borderId="0" applyNumberFormat="0" applyBorder="0" applyAlignment="0" applyProtection="0">
      <alignment vertical="center"/>
    </xf>
    <xf numFmtId="0" fontId="48" fillId="45" borderId="0" applyNumberFormat="0" applyBorder="0" applyAlignment="0" applyProtection="0">
      <alignment vertical="center"/>
    </xf>
    <xf numFmtId="0" fontId="47" fillId="45" borderId="0" applyNumberFormat="0" applyBorder="0" applyAlignment="0" applyProtection="0">
      <alignment vertical="center"/>
    </xf>
    <xf numFmtId="0" fontId="47" fillId="45" borderId="0" applyNumberFormat="0" applyBorder="0" applyAlignment="0" applyProtection="0">
      <alignment vertical="center"/>
    </xf>
    <xf numFmtId="0" fontId="48" fillId="45" borderId="0" applyNumberFormat="0" applyBorder="0" applyAlignment="0" applyProtection="0">
      <alignment vertical="center"/>
    </xf>
    <xf numFmtId="0" fontId="47" fillId="45" borderId="0" applyNumberFormat="0" applyBorder="0" applyAlignment="0" applyProtection="0">
      <alignment vertical="center"/>
    </xf>
    <xf numFmtId="0" fontId="50" fillId="4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41" fillId="37"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41" fillId="41"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41" fillId="41" borderId="0" applyNumberFormat="0" applyBorder="0" applyAlignment="0" applyProtection="0">
      <alignment vertical="center"/>
    </xf>
    <xf numFmtId="0" fontId="2" fillId="15"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41" fillId="38"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41" fillId="38"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41" fillId="51"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41" fillId="42"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41" fillId="42" borderId="0" applyNumberFormat="0" applyBorder="0" applyAlignment="0" applyProtection="0">
      <alignment vertical="center"/>
    </xf>
    <xf numFmtId="0" fontId="2" fillId="23"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41" fillId="49"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41" fillId="43"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41" fillId="43" borderId="0" applyNumberFormat="0" applyBorder="0" applyAlignment="0" applyProtection="0">
      <alignment vertical="center"/>
    </xf>
    <xf numFmtId="0" fontId="2" fillId="27"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41" fillId="37"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41" fillId="4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41" fillId="41" borderId="0" applyNumberFormat="0" applyBorder="0" applyAlignment="0" applyProtection="0">
      <alignment vertical="center"/>
    </xf>
    <xf numFmtId="0" fontId="2" fillId="31"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41" fillId="4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41" fillId="39"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2" fillId="35" borderId="0" applyNumberFormat="0" applyBorder="0" applyAlignment="0" applyProtection="0">
      <alignment vertical="center"/>
    </xf>
    <xf numFmtId="0" fontId="41" fillId="39" borderId="0" applyNumberFormat="0" applyBorder="0" applyAlignment="0" applyProtection="0">
      <alignment vertical="center"/>
    </xf>
    <xf numFmtId="0" fontId="2" fillId="35" borderId="0" applyNumberFormat="0" applyBorder="0" applyAlignment="0" applyProtection="0">
      <alignment vertical="center"/>
    </xf>
    <xf numFmtId="0" fontId="51" fillId="37" borderId="0" applyNumberFormat="0" applyBorder="0" applyAlignment="0" applyProtection="0">
      <alignment vertical="center"/>
    </xf>
    <xf numFmtId="0" fontId="51" fillId="38" borderId="0" applyNumberFormat="0" applyBorder="0" applyAlignment="0" applyProtection="0">
      <alignment vertical="center"/>
    </xf>
    <xf numFmtId="0" fontId="51" fillId="51" borderId="0" applyNumberFormat="0" applyBorder="0" applyAlignment="0" applyProtection="0">
      <alignment vertical="center"/>
    </xf>
    <xf numFmtId="0" fontId="51" fillId="49" borderId="0" applyNumberFormat="0" applyBorder="0" applyAlignment="0" applyProtection="0">
      <alignment vertical="center"/>
    </xf>
    <xf numFmtId="0" fontId="51" fillId="37" borderId="0" applyNumberFormat="0" applyBorder="0" applyAlignment="0" applyProtection="0">
      <alignment vertical="center"/>
    </xf>
    <xf numFmtId="0" fontId="51" fillId="45" borderId="0" applyNumberFormat="0" applyBorder="0" applyAlignment="0" applyProtection="0">
      <alignment vertical="center"/>
    </xf>
    <xf numFmtId="0" fontId="53" fillId="52" borderId="0" applyNumberFormat="0" applyBorder="0" applyAlignment="0" applyProtection="0">
      <alignment vertical="center"/>
    </xf>
    <xf numFmtId="0" fontId="54" fillId="52" borderId="0" applyNumberFormat="0" applyBorder="0" applyAlignment="0" applyProtection="0"/>
    <xf numFmtId="0" fontId="30" fillId="52" borderId="0" applyNumberFormat="0" applyBorder="0" applyAlignment="0" applyProtection="0">
      <alignment vertical="center"/>
    </xf>
    <xf numFmtId="0" fontId="54" fillId="52" borderId="0" applyNumberFormat="0" applyBorder="0" applyAlignment="0" applyProtection="0"/>
    <xf numFmtId="0" fontId="55" fillId="52" borderId="0" applyNumberFormat="0" applyBorder="0" applyAlignment="0" applyProtection="0"/>
    <xf numFmtId="0" fontId="30" fillId="52" borderId="0" applyNumberFormat="0" applyBorder="0" applyAlignment="0" applyProtection="0">
      <alignment vertical="center"/>
    </xf>
    <xf numFmtId="0" fontId="30" fillId="52" borderId="0" applyNumberFormat="0" applyBorder="0" applyAlignment="0" applyProtection="0">
      <alignment vertical="center"/>
    </xf>
    <xf numFmtId="0" fontId="53" fillId="38" borderId="0" applyNumberFormat="0" applyBorder="0" applyAlignment="0" applyProtection="0">
      <alignment vertical="center"/>
    </xf>
    <xf numFmtId="0" fontId="54" fillId="38" borderId="0" applyNumberFormat="0" applyBorder="0" applyAlignment="0" applyProtection="0"/>
    <xf numFmtId="0" fontId="30" fillId="38" borderId="0" applyNumberFormat="0" applyBorder="0" applyAlignment="0" applyProtection="0">
      <alignment vertical="center"/>
    </xf>
    <xf numFmtId="0" fontId="54" fillId="38" borderId="0" applyNumberFormat="0" applyBorder="0" applyAlignment="0" applyProtection="0"/>
    <xf numFmtId="0" fontId="55" fillId="38" borderId="0" applyNumberFormat="0" applyBorder="0" applyAlignment="0" applyProtection="0"/>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53" fillId="51" borderId="0" applyNumberFormat="0" applyBorder="0" applyAlignment="0" applyProtection="0">
      <alignment vertical="center"/>
    </xf>
    <xf numFmtId="0" fontId="54" fillId="51" borderId="0" applyNumberFormat="0" applyBorder="0" applyAlignment="0" applyProtection="0"/>
    <xf numFmtId="0" fontId="30" fillId="51" borderId="0" applyNumberFormat="0" applyBorder="0" applyAlignment="0" applyProtection="0">
      <alignment vertical="center"/>
    </xf>
    <xf numFmtId="0" fontId="54" fillId="51" borderId="0" applyNumberFormat="0" applyBorder="0" applyAlignment="0" applyProtection="0"/>
    <xf numFmtId="0" fontId="55" fillId="51" borderId="0" applyNumberFormat="0" applyBorder="0" applyAlignment="0" applyProtection="0"/>
    <xf numFmtId="0" fontId="30" fillId="51" borderId="0" applyNumberFormat="0" applyBorder="0" applyAlignment="0" applyProtection="0">
      <alignment vertical="center"/>
    </xf>
    <xf numFmtId="0" fontId="30" fillId="51" borderId="0" applyNumberFormat="0" applyBorder="0" applyAlignment="0" applyProtection="0">
      <alignment vertical="center"/>
    </xf>
    <xf numFmtId="0" fontId="53" fillId="53" borderId="0" applyNumberFormat="0" applyBorder="0" applyAlignment="0" applyProtection="0">
      <alignment vertical="center"/>
    </xf>
    <xf numFmtId="0" fontId="54" fillId="53" borderId="0" applyNumberFormat="0" applyBorder="0" applyAlignment="0" applyProtection="0"/>
    <xf numFmtId="0" fontId="30" fillId="53" borderId="0" applyNumberFormat="0" applyBorder="0" applyAlignment="0" applyProtection="0">
      <alignment vertical="center"/>
    </xf>
    <xf numFmtId="0" fontId="54" fillId="53" borderId="0" applyNumberFormat="0" applyBorder="0" applyAlignment="0" applyProtection="0"/>
    <xf numFmtId="0" fontId="55" fillId="53" borderId="0" applyNumberFormat="0" applyBorder="0" applyAlignment="0" applyProtection="0"/>
    <xf numFmtId="0" fontId="30" fillId="53" borderId="0" applyNumberFormat="0" applyBorder="0" applyAlignment="0" applyProtection="0">
      <alignment vertical="center"/>
    </xf>
    <xf numFmtId="0" fontId="30" fillId="53" borderId="0" applyNumberFormat="0" applyBorder="0" applyAlignment="0" applyProtection="0">
      <alignment vertical="center"/>
    </xf>
    <xf numFmtId="0" fontId="53" fillId="54" borderId="0" applyNumberFormat="0" applyBorder="0" applyAlignment="0" applyProtection="0">
      <alignment vertical="center"/>
    </xf>
    <xf numFmtId="0" fontId="54" fillId="54" borderId="0" applyNumberFormat="0" applyBorder="0" applyAlignment="0" applyProtection="0"/>
    <xf numFmtId="0" fontId="30" fillId="54" borderId="0" applyNumberFormat="0" applyBorder="0" applyAlignment="0" applyProtection="0">
      <alignment vertical="center"/>
    </xf>
    <xf numFmtId="0" fontId="54" fillId="54" borderId="0" applyNumberFormat="0" applyBorder="0" applyAlignment="0" applyProtection="0"/>
    <xf numFmtId="0" fontId="55" fillId="54" borderId="0" applyNumberFormat="0" applyBorder="0" applyAlignment="0" applyProtection="0"/>
    <xf numFmtId="0" fontId="30" fillId="54" borderId="0" applyNumberFormat="0" applyBorder="0" applyAlignment="0" applyProtection="0">
      <alignment vertical="center"/>
    </xf>
    <xf numFmtId="0" fontId="30" fillId="54" borderId="0" applyNumberFormat="0" applyBorder="0" applyAlignment="0" applyProtection="0">
      <alignment vertical="center"/>
    </xf>
    <xf numFmtId="0" fontId="53" fillId="55" borderId="0" applyNumberFormat="0" applyBorder="0" applyAlignment="0" applyProtection="0">
      <alignment vertical="center"/>
    </xf>
    <xf numFmtId="0" fontId="54" fillId="55" borderId="0" applyNumberFormat="0" applyBorder="0" applyAlignment="0" applyProtection="0"/>
    <xf numFmtId="0" fontId="30" fillId="55" borderId="0" applyNumberFormat="0" applyBorder="0" applyAlignment="0" applyProtection="0">
      <alignment vertical="center"/>
    </xf>
    <xf numFmtId="0" fontId="54" fillId="55" borderId="0" applyNumberFormat="0" applyBorder="0" applyAlignment="0" applyProtection="0"/>
    <xf numFmtId="0" fontId="55" fillId="55" borderId="0" applyNumberFormat="0" applyBorder="0" applyAlignment="0" applyProtection="0"/>
    <xf numFmtId="0" fontId="30" fillId="55" borderId="0" applyNumberFormat="0" applyBorder="0" applyAlignment="0" applyProtection="0">
      <alignment vertical="center"/>
    </xf>
    <xf numFmtId="0" fontId="30" fillId="55" borderId="0" applyNumberFormat="0" applyBorder="0" applyAlignment="0" applyProtection="0">
      <alignment vertical="center"/>
    </xf>
    <xf numFmtId="0" fontId="54" fillId="52" borderId="0" applyNumberFormat="0" applyBorder="0" applyAlignment="0" applyProtection="0"/>
    <xf numFmtId="180" fontId="54" fillId="52" borderId="0" applyNumberFormat="0" applyBorder="0" applyAlignment="0" applyProtection="0"/>
    <xf numFmtId="0" fontId="54" fillId="38" borderId="0" applyNumberFormat="0" applyBorder="0" applyAlignment="0" applyProtection="0"/>
    <xf numFmtId="180" fontId="54" fillId="38" borderId="0" applyNumberFormat="0" applyBorder="0" applyAlignment="0" applyProtection="0"/>
    <xf numFmtId="0" fontId="54" fillId="51" borderId="0" applyNumberFormat="0" applyBorder="0" applyAlignment="0" applyProtection="0"/>
    <xf numFmtId="180" fontId="54" fillId="51" borderId="0" applyNumberFormat="0" applyBorder="0" applyAlignment="0" applyProtection="0"/>
    <xf numFmtId="0" fontId="54" fillId="53" borderId="0" applyNumberFormat="0" applyBorder="0" applyAlignment="0" applyProtection="0"/>
    <xf numFmtId="180" fontId="54" fillId="53" borderId="0" applyNumberFormat="0" applyBorder="0" applyAlignment="0" applyProtection="0"/>
    <xf numFmtId="0" fontId="54" fillId="54" borderId="0" applyNumberFormat="0" applyBorder="0" applyAlignment="0" applyProtection="0"/>
    <xf numFmtId="180" fontId="54" fillId="54" borderId="0" applyNumberFormat="0" applyBorder="0" applyAlignment="0" applyProtection="0"/>
    <xf numFmtId="0" fontId="54" fillId="55" borderId="0" applyNumberFormat="0" applyBorder="0" applyAlignment="0" applyProtection="0"/>
    <xf numFmtId="180" fontId="54" fillId="55" borderId="0" applyNumberFormat="0" applyBorder="0" applyAlignment="0" applyProtection="0"/>
    <xf numFmtId="0" fontId="30" fillId="52" borderId="0" applyNumberFormat="0" applyBorder="0" applyAlignment="0" applyProtection="0">
      <alignment vertical="center"/>
    </xf>
    <xf numFmtId="0" fontId="30" fillId="52" borderId="0" applyNumberFormat="0" applyBorder="0" applyAlignment="0" applyProtection="0">
      <alignment vertical="center"/>
    </xf>
    <xf numFmtId="0" fontId="30" fillId="52" borderId="0" applyNumberFormat="0" applyBorder="0" applyAlignment="0" applyProtection="0">
      <alignment vertical="center"/>
    </xf>
    <xf numFmtId="0" fontId="26" fillId="16" borderId="0" applyNumberFormat="0" applyBorder="0" applyAlignment="0" applyProtection="0">
      <alignment vertical="center"/>
    </xf>
    <xf numFmtId="0" fontId="56" fillId="52" borderId="0" applyNumberFormat="0" applyBorder="0" applyAlignment="0" applyProtection="0">
      <alignment vertical="center"/>
    </xf>
    <xf numFmtId="0" fontId="56" fillId="52" borderId="0" applyNumberFormat="0" applyBorder="0" applyAlignment="0" applyProtection="0">
      <alignment vertical="center"/>
    </xf>
    <xf numFmtId="0" fontId="30" fillId="52" borderId="0" applyNumberFormat="0" applyBorder="0" applyAlignment="0" applyProtection="0">
      <alignment vertical="center"/>
    </xf>
    <xf numFmtId="0" fontId="30" fillId="52" borderId="0" applyNumberFormat="0" applyBorder="0" applyAlignment="0" applyProtection="0">
      <alignment vertical="center"/>
    </xf>
    <xf numFmtId="0" fontId="30" fillId="52"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26" fillId="20" borderId="0" applyNumberFormat="0" applyBorder="0" applyAlignment="0" applyProtection="0">
      <alignment vertical="center"/>
    </xf>
    <xf numFmtId="0" fontId="56" fillId="38" borderId="0" applyNumberFormat="0" applyBorder="0" applyAlignment="0" applyProtection="0">
      <alignment vertical="center"/>
    </xf>
    <xf numFmtId="0" fontId="56"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51" borderId="0" applyNumberFormat="0" applyBorder="0" applyAlignment="0" applyProtection="0">
      <alignment vertical="center"/>
    </xf>
    <xf numFmtId="0" fontId="30" fillId="51" borderId="0" applyNumberFormat="0" applyBorder="0" applyAlignment="0" applyProtection="0">
      <alignment vertical="center"/>
    </xf>
    <xf numFmtId="0" fontId="30" fillId="51" borderId="0" applyNumberFormat="0" applyBorder="0" applyAlignment="0" applyProtection="0">
      <alignment vertical="center"/>
    </xf>
    <xf numFmtId="0" fontId="26" fillId="24" borderId="0" applyNumberFormat="0" applyBorder="0" applyAlignment="0" applyProtection="0">
      <alignment vertical="center"/>
    </xf>
    <xf numFmtId="0" fontId="56" fillId="51" borderId="0" applyNumberFormat="0" applyBorder="0" applyAlignment="0" applyProtection="0">
      <alignment vertical="center"/>
    </xf>
    <xf numFmtId="0" fontId="56" fillId="51" borderId="0" applyNumberFormat="0" applyBorder="0" applyAlignment="0" applyProtection="0">
      <alignment vertical="center"/>
    </xf>
    <xf numFmtId="0" fontId="30" fillId="51" borderId="0" applyNumberFormat="0" applyBorder="0" applyAlignment="0" applyProtection="0">
      <alignment vertical="center"/>
    </xf>
    <xf numFmtId="0" fontId="30" fillId="51" borderId="0" applyNumberFormat="0" applyBorder="0" applyAlignment="0" applyProtection="0">
      <alignment vertical="center"/>
    </xf>
    <xf numFmtId="0" fontId="30" fillId="51" borderId="0" applyNumberFormat="0" applyBorder="0" applyAlignment="0" applyProtection="0">
      <alignment vertical="center"/>
    </xf>
    <xf numFmtId="0" fontId="30" fillId="53" borderId="0" applyNumberFormat="0" applyBorder="0" applyAlignment="0" applyProtection="0">
      <alignment vertical="center"/>
    </xf>
    <xf numFmtId="0" fontId="30" fillId="53" borderId="0" applyNumberFormat="0" applyBorder="0" applyAlignment="0" applyProtection="0">
      <alignment vertical="center"/>
    </xf>
    <xf numFmtId="0" fontId="30" fillId="53" borderId="0" applyNumberFormat="0" applyBorder="0" applyAlignment="0" applyProtection="0">
      <alignment vertical="center"/>
    </xf>
    <xf numFmtId="0" fontId="26" fillId="28" borderId="0" applyNumberFormat="0" applyBorder="0" applyAlignment="0" applyProtection="0">
      <alignment vertical="center"/>
    </xf>
    <xf numFmtId="0" fontId="56" fillId="53" borderId="0" applyNumberFormat="0" applyBorder="0" applyAlignment="0" applyProtection="0">
      <alignment vertical="center"/>
    </xf>
    <xf numFmtId="0" fontId="56" fillId="53" borderId="0" applyNumberFormat="0" applyBorder="0" applyAlignment="0" applyProtection="0">
      <alignment vertical="center"/>
    </xf>
    <xf numFmtId="0" fontId="30" fillId="53" borderId="0" applyNumberFormat="0" applyBorder="0" applyAlignment="0" applyProtection="0">
      <alignment vertical="center"/>
    </xf>
    <xf numFmtId="0" fontId="30" fillId="53" borderId="0" applyNumberFormat="0" applyBorder="0" applyAlignment="0" applyProtection="0">
      <alignment vertical="center"/>
    </xf>
    <xf numFmtId="0" fontId="30" fillId="53" borderId="0" applyNumberFormat="0" applyBorder="0" applyAlignment="0" applyProtection="0">
      <alignment vertical="center"/>
    </xf>
    <xf numFmtId="0" fontId="30" fillId="54" borderId="0" applyNumberFormat="0" applyBorder="0" applyAlignment="0" applyProtection="0">
      <alignment vertical="center"/>
    </xf>
    <xf numFmtId="0" fontId="30" fillId="54" borderId="0" applyNumberFormat="0" applyBorder="0" applyAlignment="0" applyProtection="0">
      <alignment vertical="center"/>
    </xf>
    <xf numFmtId="0" fontId="30" fillId="54" borderId="0" applyNumberFormat="0" applyBorder="0" applyAlignment="0" applyProtection="0">
      <alignment vertical="center"/>
    </xf>
    <xf numFmtId="0" fontId="26" fillId="32" borderId="0" applyNumberFormat="0" applyBorder="0" applyAlignment="0" applyProtection="0">
      <alignment vertical="center"/>
    </xf>
    <xf numFmtId="0" fontId="56" fillId="54" borderId="0" applyNumberFormat="0" applyBorder="0" applyAlignment="0" applyProtection="0">
      <alignment vertical="center"/>
    </xf>
    <xf numFmtId="0" fontId="56" fillId="54" borderId="0" applyNumberFormat="0" applyBorder="0" applyAlignment="0" applyProtection="0">
      <alignment vertical="center"/>
    </xf>
    <xf numFmtId="0" fontId="30" fillId="54" borderId="0" applyNumberFormat="0" applyBorder="0" applyAlignment="0" applyProtection="0">
      <alignment vertical="center"/>
    </xf>
    <xf numFmtId="0" fontId="30" fillId="54" borderId="0" applyNumberFormat="0" applyBorder="0" applyAlignment="0" applyProtection="0">
      <alignment vertical="center"/>
    </xf>
    <xf numFmtId="0" fontId="30" fillId="54" borderId="0" applyNumberFormat="0" applyBorder="0" applyAlignment="0" applyProtection="0">
      <alignment vertical="center"/>
    </xf>
    <xf numFmtId="0" fontId="30" fillId="55" borderId="0" applyNumberFormat="0" applyBorder="0" applyAlignment="0" applyProtection="0">
      <alignment vertical="center"/>
    </xf>
    <xf numFmtId="0" fontId="30" fillId="55" borderId="0" applyNumberFormat="0" applyBorder="0" applyAlignment="0" applyProtection="0">
      <alignment vertical="center"/>
    </xf>
    <xf numFmtId="0" fontId="30" fillId="55" borderId="0" applyNumberFormat="0" applyBorder="0" applyAlignment="0" applyProtection="0">
      <alignment vertical="center"/>
    </xf>
    <xf numFmtId="0" fontId="26" fillId="36" borderId="0" applyNumberFormat="0" applyBorder="0" applyAlignment="0" applyProtection="0">
      <alignment vertical="center"/>
    </xf>
    <xf numFmtId="0" fontId="56" fillId="55" borderId="0" applyNumberFormat="0" applyBorder="0" applyAlignment="0" applyProtection="0">
      <alignment vertical="center"/>
    </xf>
    <xf numFmtId="0" fontId="56" fillId="55" borderId="0" applyNumberFormat="0" applyBorder="0" applyAlignment="0" applyProtection="0">
      <alignment vertical="center"/>
    </xf>
    <xf numFmtId="0" fontId="30" fillId="55" borderId="0" applyNumberFormat="0" applyBorder="0" applyAlignment="0" applyProtection="0">
      <alignment vertical="center"/>
    </xf>
    <xf numFmtId="0" fontId="30" fillId="55" borderId="0" applyNumberFormat="0" applyBorder="0" applyAlignment="0" applyProtection="0">
      <alignment vertical="center"/>
    </xf>
    <xf numFmtId="0" fontId="30" fillId="55" borderId="0" applyNumberFormat="0" applyBorder="0" applyAlignment="0" applyProtection="0">
      <alignment vertical="center"/>
    </xf>
    <xf numFmtId="0" fontId="54" fillId="52" borderId="0" applyNumberFormat="0" applyBorder="0" applyAlignment="0" applyProtection="0"/>
    <xf numFmtId="0" fontId="54" fillId="52" borderId="0" applyNumberFormat="0" applyBorder="0" applyAlignment="0" applyProtection="0"/>
    <xf numFmtId="0" fontId="57" fillId="52" borderId="0" applyNumberFormat="0" applyBorder="0" applyAlignment="0" applyProtection="0"/>
    <xf numFmtId="0" fontId="54" fillId="38" borderId="0" applyNumberFormat="0" applyBorder="0" applyAlignment="0" applyProtection="0"/>
    <xf numFmtId="0" fontId="54" fillId="38" borderId="0" applyNumberFormat="0" applyBorder="0" applyAlignment="0" applyProtection="0"/>
    <xf numFmtId="0" fontId="57" fillId="38" borderId="0" applyNumberFormat="0" applyBorder="0" applyAlignment="0" applyProtection="0"/>
    <xf numFmtId="0" fontId="54" fillId="51" borderId="0" applyNumberFormat="0" applyBorder="0" applyAlignment="0" applyProtection="0"/>
    <xf numFmtId="0" fontId="54" fillId="51" borderId="0" applyNumberFormat="0" applyBorder="0" applyAlignment="0" applyProtection="0"/>
    <xf numFmtId="0" fontId="57" fillId="51" borderId="0" applyNumberFormat="0" applyBorder="0" applyAlignment="0" applyProtection="0"/>
    <xf numFmtId="0" fontId="54" fillId="53" borderId="0" applyNumberFormat="0" applyBorder="0" applyAlignment="0" applyProtection="0"/>
    <xf numFmtId="0" fontId="54" fillId="53" borderId="0" applyNumberFormat="0" applyBorder="0" applyAlignment="0" applyProtection="0"/>
    <xf numFmtId="0" fontId="57" fillId="53" borderId="0" applyNumberFormat="0" applyBorder="0" applyAlignment="0" applyProtection="0"/>
    <xf numFmtId="0" fontId="54" fillId="54" borderId="0" applyNumberFormat="0" applyBorder="0" applyAlignment="0" applyProtection="0"/>
    <xf numFmtId="0" fontId="54" fillId="54" borderId="0" applyNumberFormat="0" applyBorder="0" applyAlignment="0" applyProtection="0"/>
    <xf numFmtId="0" fontId="57" fillId="54" borderId="0" applyNumberFormat="0" applyBorder="0" applyAlignment="0" applyProtection="0"/>
    <xf numFmtId="0" fontId="54" fillId="55" borderId="0" applyNumberFormat="0" applyBorder="0" applyAlignment="0" applyProtection="0"/>
    <xf numFmtId="0" fontId="54" fillId="55" borderId="0" applyNumberFormat="0" applyBorder="0" applyAlignment="0" applyProtection="0"/>
    <xf numFmtId="0" fontId="57" fillId="55" borderId="0" applyNumberFormat="0" applyBorder="0" applyAlignment="0" applyProtection="0"/>
    <xf numFmtId="0" fontId="58" fillId="52" borderId="0" applyNumberFormat="0" applyBorder="0" applyAlignment="0" applyProtection="0">
      <alignment vertical="center"/>
    </xf>
    <xf numFmtId="0" fontId="58" fillId="52" borderId="0" applyNumberFormat="0" applyBorder="0" applyAlignment="0" applyProtection="0">
      <alignment vertical="center"/>
    </xf>
    <xf numFmtId="0" fontId="58" fillId="52" borderId="0" applyNumberFormat="0" applyBorder="0" applyAlignment="0" applyProtection="0">
      <alignment vertical="center"/>
    </xf>
    <xf numFmtId="0" fontId="58" fillId="52" borderId="0" applyNumberFormat="0" applyBorder="0" applyAlignment="0" applyProtection="0">
      <alignment vertical="center"/>
    </xf>
    <xf numFmtId="0" fontId="58" fillId="52" borderId="0" applyNumberFormat="0" applyBorder="0" applyAlignment="0" applyProtection="0">
      <alignment vertical="center"/>
    </xf>
    <xf numFmtId="0" fontId="58" fillId="52" borderId="0" applyNumberFormat="0" applyBorder="0" applyAlignment="0" applyProtection="0">
      <alignment vertical="center"/>
    </xf>
    <xf numFmtId="0" fontId="58" fillId="52" borderId="0" applyNumberFormat="0" applyBorder="0" applyAlignment="0" applyProtection="0">
      <alignment vertical="center"/>
    </xf>
    <xf numFmtId="0" fontId="59" fillId="52" borderId="0" applyNumberFormat="0" applyBorder="0" applyAlignment="0" applyProtection="0">
      <alignment vertical="center"/>
    </xf>
    <xf numFmtId="0" fontId="60" fillId="52" borderId="0" applyNumberFormat="0" applyBorder="0" applyAlignment="0" applyProtection="0">
      <alignment vertical="center"/>
    </xf>
    <xf numFmtId="0" fontId="59" fillId="52" borderId="0" applyNumberFormat="0" applyBorder="0" applyAlignment="0" applyProtection="0">
      <alignment vertical="center"/>
    </xf>
    <xf numFmtId="0" fontId="58" fillId="52" borderId="0" applyNumberFormat="0" applyBorder="0" applyAlignment="0" applyProtection="0">
      <alignment vertical="center"/>
    </xf>
    <xf numFmtId="0" fontId="59" fillId="52" borderId="0" applyNumberFormat="0" applyBorder="0" applyAlignment="0" applyProtection="0">
      <alignment vertical="center"/>
    </xf>
    <xf numFmtId="0" fontId="60" fillId="52" borderId="0" applyNumberFormat="0" applyBorder="0" applyAlignment="0" applyProtection="0">
      <alignment vertical="center"/>
    </xf>
    <xf numFmtId="0" fontId="59" fillId="52" borderId="0" applyNumberFormat="0" applyBorder="0" applyAlignment="0" applyProtection="0">
      <alignment vertical="center"/>
    </xf>
    <xf numFmtId="0" fontId="59" fillId="52" borderId="0" applyNumberFormat="0" applyBorder="0" applyAlignment="0" applyProtection="0">
      <alignment vertical="center"/>
    </xf>
    <xf numFmtId="0" fontId="60" fillId="52" borderId="0" applyNumberFormat="0" applyBorder="0" applyAlignment="0" applyProtection="0">
      <alignment vertical="center"/>
    </xf>
    <xf numFmtId="0" fontId="59" fillId="52" borderId="0" applyNumberFormat="0" applyBorder="0" applyAlignment="0" applyProtection="0">
      <alignment vertical="center"/>
    </xf>
    <xf numFmtId="0" fontId="61" fillId="52"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8" fillId="38" borderId="0" applyNumberFormat="0" applyBorder="0" applyAlignment="0" applyProtection="0">
      <alignment vertical="center"/>
    </xf>
    <xf numFmtId="0" fontId="59" fillId="38" borderId="0" applyNumberFormat="0" applyBorder="0" applyAlignment="0" applyProtection="0">
      <alignment vertical="center"/>
    </xf>
    <xf numFmtId="0" fontId="60" fillId="38" borderId="0" applyNumberFormat="0" applyBorder="0" applyAlignment="0" applyProtection="0">
      <alignment vertical="center"/>
    </xf>
    <xf numFmtId="0" fontId="59" fillId="38" borderId="0" applyNumberFormat="0" applyBorder="0" applyAlignment="0" applyProtection="0">
      <alignment vertical="center"/>
    </xf>
    <xf numFmtId="0" fontId="58" fillId="38" borderId="0" applyNumberFormat="0" applyBorder="0" applyAlignment="0" applyProtection="0">
      <alignment vertical="center"/>
    </xf>
    <xf numFmtId="0" fontId="59" fillId="38" borderId="0" applyNumberFormat="0" applyBorder="0" applyAlignment="0" applyProtection="0">
      <alignment vertical="center"/>
    </xf>
    <xf numFmtId="0" fontId="60" fillId="38" borderId="0" applyNumberFormat="0" applyBorder="0" applyAlignment="0" applyProtection="0">
      <alignment vertical="center"/>
    </xf>
    <xf numFmtId="0" fontId="59" fillId="38" borderId="0" applyNumberFormat="0" applyBorder="0" applyAlignment="0" applyProtection="0">
      <alignment vertical="center"/>
    </xf>
    <xf numFmtId="0" fontId="59" fillId="38" borderId="0" applyNumberFormat="0" applyBorder="0" applyAlignment="0" applyProtection="0">
      <alignment vertical="center"/>
    </xf>
    <xf numFmtId="0" fontId="60" fillId="38" borderId="0" applyNumberFormat="0" applyBorder="0" applyAlignment="0" applyProtection="0">
      <alignment vertical="center"/>
    </xf>
    <xf numFmtId="0" fontId="59" fillId="38" borderId="0" applyNumberFormat="0" applyBorder="0" applyAlignment="0" applyProtection="0">
      <alignment vertical="center"/>
    </xf>
    <xf numFmtId="0" fontId="61" fillId="38" borderId="0" applyNumberFormat="0" applyBorder="0" applyAlignment="0" applyProtection="0">
      <alignment vertical="center"/>
    </xf>
    <xf numFmtId="0" fontId="58" fillId="51" borderId="0" applyNumberFormat="0" applyBorder="0" applyAlignment="0" applyProtection="0">
      <alignment vertical="center"/>
    </xf>
    <xf numFmtId="0" fontId="58" fillId="51" borderId="0" applyNumberFormat="0" applyBorder="0" applyAlignment="0" applyProtection="0">
      <alignment vertical="center"/>
    </xf>
    <xf numFmtId="0" fontId="58" fillId="51" borderId="0" applyNumberFormat="0" applyBorder="0" applyAlignment="0" applyProtection="0">
      <alignment vertical="center"/>
    </xf>
    <xf numFmtId="0" fontId="58" fillId="51" borderId="0" applyNumberFormat="0" applyBorder="0" applyAlignment="0" applyProtection="0">
      <alignment vertical="center"/>
    </xf>
    <xf numFmtId="0" fontId="58" fillId="51" borderId="0" applyNumberFormat="0" applyBorder="0" applyAlignment="0" applyProtection="0">
      <alignment vertical="center"/>
    </xf>
    <xf numFmtId="0" fontId="58" fillId="51" borderId="0" applyNumberFormat="0" applyBorder="0" applyAlignment="0" applyProtection="0">
      <alignment vertical="center"/>
    </xf>
    <xf numFmtId="0" fontId="58" fillId="51" borderId="0" applyNumberFormat="0" applyBorder="0" applyAlignment="0" applyProtection="0">
      <alignment vertical="center"/>
    </xf>
    <xf numFmtId="0" fontId="59" fillId="51" borderId="0" applyNumberFormat="0" applyBorder="0" applyAlignment="0" applyProtection="0">
      <alignment vertical="center"/>
    </xf>
    <xf numFmtId="0" fontId="60" fillId="51" borderId="0" applyNumberFormat="0" applyBorder="0" applyAlignment="0" applyProtection="0">
      <alignment vertical="center"/>
    </xf>
    <xf numFmtId="0" fontId="59" fillId="51" borderId="0" applyNumberFormat="0" applyBorder="0" applyAlignment="0" applyProtection="0">
      <alignment vertical="center"/>
    </xf>
    <xf numFmtId="0" fontId="58" fillId="51" borderId="0" applyNumberFormat="0" applyBorder="0" applyAlignment="0" applyProtection="0">
      <alignment vertical="center"/>
    </xf>
    <xf numFmtId="0" fontId="59" fillId="51" borderId="0" applyNumberFormat="0" applyBorder="0" applyAlignment="0" applyProtection="0">
      <alignment vertical="center"/>
    </xf>
    <xf numFmtId="0" fontId="60" fillId="51" borderId="0" applyNumberFormat="0" applyBorder="0" applyAlignment="0" applyProtection="0">
      <alignment vertical="center"/>
    </xf>
    <xf numFmtId="0" fontId="59" fillId="51" borderId="0" applyNumberFormat="0" applyBorder="0" applyAlignment="0" applyProtection="0">
      <alignment vertical="center"/>
    </xf>
    <xf numFmtId="0" fontId="59" fillId="51" borderId="0" applyNumberFormat="0" applyBorder="0" applyAlignment="0" applyProtection="0">
      <alignment vertical="center"/>
    </xf>
    <xf numFmtId="0" fontId="60" fillId="51" borderId="0" applyNumberFormat="0" applyBorder="0" applyAlignment="0" applyProtection="0">
      <alignment vertical="center"/>
    </xf>
    <xf numFmtId="0" fontId="59" fillId="51" borderId="0" applyNumberFormat="0" applyBorder="0" applyAlignment="0" applyProtection="0">
      <alignment vertical="center"/>
    </xf>
    <xf numFmtId="0" fontId="61" fillId="51" borderId="0" applyNumberFormat="0" applyBorder="0" applyAlignment="0" applyProtection="0">
      <alignment vertical="center"/>
    </xf>
    <xf numFmtId="0" fontId="58" fillId="53" borderId="0" applyNumberFormat="0" applyBorder="0" applyAlignment="0" applyProtection="0">
      <alignment vertical="center"/>
    </xf>
    <xf numFmtId="0" fontId="58" fillId="53" borderId="0" applyNumberFormat="0" applyBorder="0" applyAlignment="0" applyProtection="0">
      <alignment vertical="center"/>
    </xf>
    <xf numFmtId="0" fontId="58" fillId="53" borderId="0" applyNumberFormat="0" applyBorder="0" applyAlignment="0" applyProtection="0">
      <alignment vertical="center"/>
    </xf>
    <xf numFmtId="0" fontId="58" fillId="53" borderId="0" applyNumberFormat="0" applyBorder="0" applyAlignment="0" applyProtection="0">
      <alignment vertical="center"/>
    </xf>
    <xf numFmtId="0" fontId="58" fillId="53" borderId="0" applyNumberFormat="0" applyBorder="0" applyAlignment="0" applyProtection="0">
      <alignment vertical="center"/>
    </xf>
    <xf numFmtId="0" fontId="58" fillId="53" borderId="0" applyNumberFormat="0" applyBorder="0" applyAlignment="0" applyProtection="0">
      <alignment vertical="center"/>
    </xf>
    <xf numFmtId="0" fontId="58" fillId="53" borderId="0" applyNumberFormat="0" applyBorder="0" applyAlignment="0" applyProtection="0">
      <alignment vertical="center"/>
    </xf>
    <xf numFmtId="0" fontId="59" fillId="53" borderId="0" applyNumberFormat="0" applyBorder="0" applyAlignment="0" applyProtection="0">
      <alignment vertical="center"/>
    </xf>
    <xf numFmtId="0" fontId="60" fillId="53" borderId="0" applyNumberFormat="0" applyBorder="0" applyAlignment="0" applyProtection="0">
      <alignment vertical="center"/>
    </xf>
    <xf numFmtId="0" fontId="59" fillId="53" borderId="0" applyNumberFormat="0" applyBorder="0" applyAlignment="0" applyProtection="0">
      <alignment vertical="center"/>
    </xf>
    <xf numFmtId="0" fontId="58" fillId="53" borderId="0" applyNumberFormat="0" applyBorder="0" applyAlignment="0" applyProtection="0">
      <alignment vertical="center"/>
    </xf>
    <xf numFmtId="0" fontId="59" fillId="53" borderId="0" applyNumberFormat="0" applyBorder="0" applyAlignment="0" applyProtection="0">
      <alignment vertical="center"/>
    </xf>
    <xf numFmtId="0" fontId="60" fillId="53" borderId="0" applyNumberFormat="0" applyBorder="0" applyAlignment="0" applyProtection="0">
      <alignment vertical="center"/>
    </xf>
    <xf numFmtId="0" fontId="59" fillId="53" borderId="0" applyNumberFormat="0" applyBorder="0" applyAlignment="0" applyProtection="0">
      <alignment vertical="center"/>
    </xf>
    <xf numFmtId="0" fontId="59" fillId="53" borderId="0" applyNumberFormat="0" applyBorder="0" applyAlignment="0" applyProtection="0">
      <alignment vertical="center"/>
    </xf>
    <xf numFmtId="0" fontId="60" fillId="53" borderId="0" applyNumberFormat="0" applyBorder="0" applyAlignment="0" applyProtection="0">
      <alignment vertical="center"/>
    </xf>
    <xf numFmtId="0" fontId="59" fillId="53" borderId="0" applyNumberFormat="0" applyBorder="0" applyAlignment="0" applyProtection="0">
      <alignment vertical="center"/>
    </xf>
    <xf numFmtId="0" fontId="61" fillId="53" borderId="0" applyNumberFormat="0" applyBorder="0" applyAlignment="0" applyProtection="0">
      <alignment vertical="center"/>
    </xf>
    <xf numFmtId="0" fontId="58" fillId="54" borderId="0" applyNumberFormat="0" applyBorder="0" applyAlignment="0" applyProtection="0">
      <alignment vertical="center"/>
    </xf>
    <xf numFmtId="0" fontId="58" fillId="54" borderId="0" applyNumberFormat="0" applyBorder="0" applyAlignment="0" applyProtection="0">
      <alignment vertical="center"/>
    </xf>
    <xf numFmtId="0" fontId="58" fillId="54" borderId="0" applyNumberFormat="0" applyBorder="0" applyAlignment="0" applyProtection="0">
      <alignment vertical="center"/>
    </xf>
    <xf numFmtId="0" fontId="58" fillId="54" borderId="0" applyNumberFormat="0" applyBorder="0" applyAlignment="0" applyProtection="0">
      <alignment vertical="center"/>
    </xf>
    <xf numFmtId="0" fontId="58" fillId="54" borderId="0" applyNumberFormat="0" applyBorder="0" applyAlignment="0" applyProtection="0">
      <alignment vertical="center"/>
    </xf>
    <xf numFmtId="0" fontId="58" fillId="54" borderId="0" applyNumberFormat="0" applyBorder="0" applyAlignment="0" applyProtection="0">
      <alignment vertical="center"/>
    </xf>
    <xf numFmtId="0" fontId="58" fillId="54" borderId="0" applyNumberFormat="0" applyBorder="0" applyAlignment="0" applyProtection="0">
      <alignment vertical="center"/>
    </xf>
    <xf numFmtId="0" fontId="59" fillId="54" borderId="0" applyNumberFormat="0" applyBorder="0" applyAlignment="0" applyProtection="0">
      <alignment vertical="center"/>
    </xf>
    <xf numFmtId="0" fontId="60" fillId="54" borderId="0" applyNumberFormat="0" applyBorder="0" applyAlignment="0" applyProtection="0">
      <alignment vertical="center"/>
    </xf>
    <xf numFmtId="0" fontId="59" fillId="54" borderId="0" applyNumberFormat="0" applyBorder="0" applyAlignment="0" applyProtection="0">
      <alignment vertical="center"/>
    </xf>
    <xf numFmtId="0" fontId="58" fillId="54" borderId="0" applyNumberFormat="0" applyBorder="0" applyAlignment="0" applyProtection="0">
      <alignment vertical="center"/>
    </xf>
    <xf numFmtId="0" fontId="59" fillId="54" borderId="0" applyNumberFormat="0" applyBorder="0" applyAlignment="0" applyProtection="0">
      <alignment vertical="center"/>
    </xf>
    <xf numFmtId="0" fontId="60" fillId="54" borderId="0" applyNumberFormat="0" applyBorder="0" applyAlignment="0" applyProtection="0">
      <alignment vertical="center"/>
    </xf>
    <xf numFmtId="0" fontId="59" fillId="54" borderId="0" applyNumberFormat="0" applyBorder="0" applyAlignment="0" applyProtection="0">
      <alignment vertical="center"/>
    </xf>
    <xf numFmtId="0" fontId="59" fillId="54" borderId="0" applyNumberFormat="0" applyBorder="0" applyAlignment="0" applyProtection="0">
      <alignment vertical="center"/>
    </xf>
    <xf numFmtId="0" fontId="60" fillId="54" borderId="0" applyNumberFormat="0" applyBorder="0" applyAlignment="0" applyProtection="0">
      <alignment vertical="center"/>
    </xf>
    <xf numFmtId="0" fontId="59" fillId="54" borderId="0" applyNumberFormat="0" applyBorder="0" applyAlignment="0" applyProtection="0">
      <alignment vertical="center"/>
    </xf>
    <xf numFmtId="0" fontId="61" fillId="54" borderId="0" applyNumberFormat="0" applyBorder="0" applyAlignment="0" applyProtection="0">
      <alignment vertical="center"/>
    </xf>
    <xf numFmtId="0" fontId="58" fillId="55" borderId="0" applyNumberFormat="0" applyBorder="0" applyAlignment="0" applyProtection="0">
      <alignment vertical="center"/>
    </xf>
    <xf numFmtId="0" fontId="58" fillId="55" borderId="0" applyNumberFormat="0" applyBorder="0" applyAlignment="0" applyProtection="0">
      <alignment vertical="center"/>
    </xf>
    <xf numFmtId="0" fontId="58" fillId="55" borderId="0" applyNumberFormat="0" applyBorder="0" applyAlignment="0" applyProtection="0">
      <alignment vertical="center"/>
    </xf>
    <xf numFmtId="0" fontId="58" fillId="55" borderId="0" applyNumberFormat="0" applyBorder="0" applyAlignment="0" applyProtection="0">
      <alignment vertical="center"/>
    </xf>
    <xf numFmtId="0" fontId="58" fillId="55" borderId="0" applyNumberFormat="0" applyBorder="0" applyAlignment="0" applyProtection="0">
      <alignment vertical="center"/>
    </xf>
    <xf numFmtId="0" fontId="58" fillId="55" borderId="0" applyNumberFormat="0" applyBorder="0" applyAlignment="0" applyProtection="0">
      <alignment vertical="center"/>
    </xf>
    <xf numFmtId="0" fontId="58" fillId="55" borderId="0" applyNumberFormat="0" applyBorder="0" applyAlignment="0" applyProtection="0">
      <alignment vertical="center"/>
    </xf>
    <xf numFmtId="0" fontId="59" fillId="55" borderId="0" applyNumberFormat="0" applyBorder="0" applyAlignment="0" applyProtection="0">
      <alignment vertical="center"/>
    </xf>
    <xf numFmtId="0" fontId="60" fillId="55" borderId="0" applyNumberFormat="0" applyBorder="0" applyAlignment="0" applyProtection="0">
      <alignment vertical="center"/>
    </xf>
    <xf numFmtId="0" fontId="59" fillId="55" borderId="0" applyNumberFormat="0" applyBorder="0" applyAlignment="0" applyProtection="0">
      <alignment vertical="center"/>
    </xf>
    <xf numFmtId="0" fontId="58" fillId="55" borderId="0" applyNumberFormat="0" applyBorder="0" applyAlignment="0" applyProtection="0">
      <alignment vertical="center"/>
    </xf>
    <xf numFmtId="0" fontId="59" fillId="55" borderId="0" applyNumberFormat="0" applyBorder="0" applyAlignment="0" applyProtection="0">
      <alignment vertical="center"/>
    </xf>
    <xf numFmtId="0" fontId="60" fillId="55" borderId="0" applyNumberFormat="0" applyBorder="0" applyAlignment="0" applyProtection="0">
      <alignment vertical="center"/>
    </xf>
    <xf numFmtId="0" fontId="59" fillId="55" borderId="0" applyNumberFormat="0" applyBorder="0" applyAlignment="0" applyProtection="0">
      <alignment vertical="center"/>
    </xf>
    <xf numFmtId="0" fontId="59" fillId="55" borderId="0" applyNumberFormat="0" applyBorder="0" applyAlignment="0" applyProtection="0">
      <alignment vertical="center"/>
    </xf>
    <xf numFmtId="0" fontId="60" fillId="55" borderId="0" applyNumberFormat="0" applyBorder="0" applyAlignment="0" applyProtection="0">
      <alignment vertical="center"/>
    </xf>
    <xf numFmtId="0" fontId="59" fillId="55" borderId="0" applyNumberFormat="0" applyBorder="0" applyAlignment="0" applyProtection="0">
      <alignment vertical="center"/>
    </xf>
    <xf numFmtId="0" fontId="61" fillId="55"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53" fillId="52"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53" fillId="41"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21"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62" fillId="16" borderId="0" applyNumberFormat="0" applyBorder="0" applyAlignment="0" applyProtection="0">
      <alignment vertical="center"/>
    </xf>
    <xf numFmtId="0" fontId="53" fillId="41" borderId="0" applyNumberFormat="0" applyBorder="0" applyAlignment="0" applyProtection="0">
      <alignment vertical="center"/>
    </xf>
    <xf numFmtId="0" fontId="62" fillId="16"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53" fillId="38"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53" fillId="44"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21"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62" fillId="20" borderId="0" applyNumberFormat="0" applyBorder="0" applyAlignment="0" applyProtection="0">
      <alignment vertical="center"/>
    </xf>
    <xf numFmtId="0" fontId="53" fillId="44" borderId="0" applyNumberFormat="0" applyBorder="0" applyAlignment="0" applyProtection="0">
      <alignment vertical="center"/>
    </xf>
    <xf numFmtId="0" fontId="62" fillId="20"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53" fillId="51"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53" fillId="45"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21"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62" fillId="24" borderId="0" applyNumberFormat="0" applyBorder="0" applyAlignment="0" applyProtection="0">
      <alignment vertical="center"/>
    </xf>
    <xf numFmtId="0" fontId="53" fillId="45" borderId="0" applyNumberFormat="0" applyBorder="0" applyAlignment="0" applyProtection="0">
      <alignment vertical="center"/>
    </xf>
    <xf numFmtId="0" fontId="62" fillId="24"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53" fillId="53"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53" fillId="43"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21"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62" fillId="28" borderId="0" applyNumberFormat="0" applyBorder="0" applyAlignment="0" applyProtection="0">
      <alignment vertical="center"/>
    </xf>
    <xf numFmtId="0" fontId="53" fillId="43" borderId="0" applyNumberFormat="0" applyBorder="0" applyAlignment="0" applyProtection="0">
      <alignment vertical="center"/>
    </xf>
    <xf numFmtId="0" fontId="62" fillId="28"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53" fillId="54"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53" fillId="41"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21"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62" fillId="32" borderId="0" applyNumberFormat="0" applyBorder="0" applyAlignment="0" applyProtection="0">
      <alignment vertical="center"/>
    </xf>
    <xf numFmtId="0" fontId="53" fillId="41" borderId="0" applyNumberFormat="0" applyBorder="0" applyAlignment="0" applyProtection="0">
      <alignment vertical="center"/>
    </xf>
    <xf numFmtId="0" fontId="62" fillId="32"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53" fillId="55"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53" fillId="38"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21"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62" fillId="36" borderId="0" applyNumberFormat="0" applyBorder="0" applyAlignment="0" applyProtection="0">
      <alignment vertical="center"/>
    </xf>
    <xf numFmtId="0" fontId="53" fillId="38" borderId="0" applyNumberFormat="0" applyBorder="0" applyAlignment="0" applyProtection="0">
      <alignment vertical="center"/>
    </xf>
    <xf numFmtId="0" fontId="62" fillId="36" borderId="0" applyNumberFormat="0" applyBorder="0" applyAlignment="0" applyProtection="0">
      <alignment vertical="center"/>
    </xf>
    <xf numFmtId="0" fontId="63" fillId="52" borderId="0" applyNumberFormat="0" applyBorder="0" applyAlignment="0" applyProtection="0">
      <alignment vertical="center"/>
    </xf>
    <xf numFmtId="0" fontId="63" fillId="38" borderId="0" applyNumberFormat="0" applyBorder="0" applyAlignment="0" applyProtection="0">
      <alignment vertical="center"/>
    </xf>
    <xf numFmtId="0" fontId="63" fillId="51" borderId="0" applyNumberFormat="0" applyBorder="0" applyAlignment="0" applyProtection="0">
      <alignment vertical="center"/>
    </xf>
    <xf numFmtId="0" fontId="63" fillId="53" borderId="0" applyNumberFormat="0" applyBorder="0" applyAlignment="0" applyProtection="0">
      <alignment vertical="center"/>
    </xf>
    <xf numFmtId="0" fontId="63" fillId="54" borderId="0" applyNumberFormat="0" applyBorder="0" applyAlignment="0" applyProtection="0">
      <alignment vertical="center"/>
    </xf>
    <xf numFmtId="0" fontId="63" fillId="55" borderId="0" applyNumberFormat="0" applyBorder="0" applyAlignment="0" applyProtection="0">
      <alignment vertical="center"/>
    </xf>
    <xf numFmtId="0" fontId="64" fillId="0" borderId="0" applyFont="0" applyBorder="0" applyAlignment="0">
      <alignment horizontal="left"/>
    </xf>
    <xf numFmtId="0" fontId="53" fillId="56" borderId="0" applyNumberFormat="0" applyBorder="0" applyAlignment="0" applyProtection="0">
      <alignment vertical="center"/>
    </xf>
    <xf numFmtId="0" fontId="54" fillId="56" borderId="0" applyNumberFormat="0" applyBorder="0" applyAlignment="0" applyProtection="0"/>
    <xf numFmtId="0" fontId="30" fillId="56" borderId="0" applyNumberFormat="0" applyBorder="0" applyAlignment="0" applyProtection="0">
      <alignment vertical="center"/>
    </xf>
    <xf numFmtId="0" fontId="54" fillId="56" borderId="0" applyNumberFormat="0" applyBorder="0" applyAlignment="0" applyProtection="0"/>
    <xf numFmtId="0" fontId="55" fillId="56" borderId="0" applyNumberFormat="0" applyBorder="0" applyAlignment="0" applyProtection="0"/>
    <xf numFmtId="0" fontId="30" fillId="56" borderId="0" applyNumberFormat="0" applyBorder="0" applyAlignment="0" applyProtection="0">
      <alignment vertical="center"/>
    </xf>
    <xf numFmtId="0" fontId="30" fillId="56" borderId="0" applyNumberFormat="0" applyBorder="0" applyAlignment="0" applyProtection="0">
      <alignment vertical="center"/>
    </xf>
    <xf numFmtId="0" fontId="53" fillId="57" borderId="0" applyNumberFormat="0" applyBorder="0" applyAlignment="0" applyProtection="0">
      <alignment vertical="center"/>
    </xf>
    <xf numFmtId="0" fontId="54" fillId="57" borderId="0" applyNumberFormat="0" applyBorder="0" applyAlignment="0" applyProtection="0"/>
    <xf numFmtId="0" fontId="30" fillId="57" borderId="0" applyNumberFormat="0" applyBorder="0" applyAlignment="0" applyProtection="0">
      <alignment vertical="center"/>
    </xf>
    <xf numFmtId="0" fontId="54" fillId="57" borderId="0" applyNumberFormat="0" applyBorder="0" applyAlignment="0" applyProtection="0"/>
    <xf numFmtId="0" fontId="55" fillId="57" borderId="0" applyNumberFormat="0" applyBorder="0" applyAlignment="0" applyProtection="0"/>
    <xf numFmtId="0" fontId="30" fillId="57" borderId="0" applyNumberFormat="0" applyBorder="0" applyAlignment="0" applyProtection="0">
      <alignment vertical="center"/>
    </xf>
    <xf numFmtId="0" fontId="30" fillId="57" borderId="0" applyNumberFormat="0" applyBorder="0" applyAlignment="0" applyProtection="0">
      <alignment vertical="center"/>
    </xf>
    <xf numFmtId="0" fontId="53" fillId="58" borderId="0" applyNumberFormat="0" applyBorder="0" applyAlignment="0" applyProtection="0">
      <alignment vertical="center"/>
    </xf>
    <xf numFmtId="0" fontId="54" fillId="58" borderId="0" applyNumberFormat="0" applyBorder="0" applyAlignment="0" applyProtection="0"/>
    <xf numFmtId="0" fontId="30" fillId="58" borderId="0" applyNumberFormat="0" applyBorder="0" applyAlignment="0" applyProtection="0">
      <alignment vertical="center"/>
    </xf>
    <xf numFmtId="0" fontId="54" fillId="58" borderId="0" applyNumberFormat="0" applyBorder="0" applyAlignment="0" applyProtection="0"/>
    <xf numFmtId="0" fontId="55" fillId="58" borderId="0" applyNumberFormat="0" applyBorder="0" applyAlignment="0" applyProtection="0"/>
    <xf numFmtId="0" fontId="30" fillId="58" borderId="0" applyNumberFormat="0" applyBorder="0" applyAlignment="0" applyProtection="0">
      <alignment vertical="center"/>
    </xf>
    <xf numFmtId="0" fontId="30" fillId="58" borderId="0" applyNumberFormat="0" applyBorder="0" applyAlignment="0" applyProtection="0">
      <alignment vertical="center"/>
    </xf>
    <xf numFmtId="0" fontId="53" fillId="53" borderId="0" applyNumberFormat="0" applyBorder="0" applyAlignment="0" applyProtection="0">
      <alignment vertical="center"/>
    </xf>
    <xf numFmtId="0" fontId="54" fillId="53" borderId="0" applyNumberFormat="0" applyBorder="0" applyAlignment="0" applyProtection="0"/>
    <xf numFmtId="0" fontId="30" fillId="53" borderId="0" applyNumberFormat="0" applyBorder="0" applyAlignment="0" applyProtection="0">
      <alignment vertical="center"/>
    </xf>
    <xf numFmtId="0" fontId="54" fillId="53" borderId="0" applyNumberFormat="0" applyBorder="0" applyAlignment="0" applyProtection="0"/>
    <xf numFmtId="0" fontId="55" fillId="53" borderId="0" applyNumberFormat="0" applyBorder="0" applyAlignment="0" applyProtection="0"/>
    <xf numFmtId="0" fontId="30" fillId="53" borderId="0" applyNumberFormat="0" applyBorder="0" applyAlignment="0" applyProtection="0">
      <alignment vertical="center"/>
    </xf>
    <xf numFmtId="0" fontId="30" fillId="53" borderId="0" applyNumberFormat="0" applyBorder="0" applyAlignment="0" applyProtection="0">
      <alignment vertical="center"/>
    </xf>
    <xf numFmtId="0" fontId="53" fillId="54" borderId="0" applyNumberFormat="0" applyBorder="0" applyAlignment="0" applyProtection="0">
      <alignment vertical="center"/>
    </xf>
    <xf numFmtId="0" fontId="54" fillId="54" borderId="0" applyNumberFormat="0" applyBorder="0" applyAlignment="0" applyProtection="0"/>
    <xf numFmtId="0" fontId="30" fillId="54" borderId="0" applyNumberFormat="0" applyBorder="0" applyAlignment="0" applyProtection="0">
      <alignment vertical="center"/>
    </xf>
    <xf numFmtId="0" fontId="54" fillId="54" borderId="0" applyNumberFormat="0" applyBorder="0" applyAlignment="0" applyProtection="0"/>
    <xf numFmtId="0" fontId="55" fillId="54" borderId="0" applyNumberFormat="0" applyBorder="0" applyAlignment="0" applyProtection="0"/>
    <xf numFmtId="0" fontId="30" fillId="54" borderId="0" applyNumberFormat="0" applyBorder="0" applyAlignment="0" applyProtection="0">
      <alignment vertical="center"/>
    </xf>
    <xf numFmtId="0" fontId="30" fillId="54" borderId="0" applyNumberFormat="0" applyBorder="0" applyAlignment="0" applyProtection="0">
      <alignment vertical="center"/>
    </xf>
    <xf numFmtId="0" fontId="53" fillId="44" borderId="0" applyNumberFormat="0" applyBorder="0" applyAlignment="0" applyProtection="0">
      <alignment vertical="center"/>
    </xf>
    <xf numFmtId="0" fontId="54" fillId="44" borderId="0" applyNumberFormat="0" applyBorder="0" applyAlignment="0" applyProtection="0"/>
    <xf numFmtId="0" fontId="30" fillId="44" borderId="0" applyNumberFormat="0" applyBorder="0" applyAlignment="0" applyProtection="0">
      <alignment vertical="center"/>
    </xf>
    <xf numFmtId="0" fontId="54" fillId="44" borderId="0" applyNumberFormat="0" applyBorder="0" applyAlignment="0" applyProtection="0"/>
    <xf numFmtId="0" fontId="55" fillId="44" borderId="0" applyNumberFormat="0" applyBorder="0" applyAlignment="0" applyProtection="0"/>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65" fillId="0" borderId="0" applyNumberFormat="0" applyFill="0" applyBorder="0" applyAlignment="0" applyProtection="0">
      <alignment vertical="center"/>
    </xf>
    <xf numFmtId="0" fontId="66" fillId="0" borderId="0" applyFill="0" applyBorder="0" applyAlignment="0">
      <protection locked="0"/>
    </xf>
    <xf numFmtId="181" fontId="67" fillId="0" borderId="34" applyBorder="0">
      <alignment horizontal="center" vertical="center" wrapText="1"/>
    </xf>
    <xf numFmtId="181" fontId="67" fillId="0" borderId="35" applyAlignment="0">
      <alignment horizontal="centerContinuous" vertical="center" wrapText="1"/>
    </xf>
    <xf numFmtId="181" fontId="67" fillId="0" borderId="35" applyAlignment="0">
      <alignment horizontal="center" vertical="center"/>
    </xf>
    <xf numFmtId="181" fontId="67" fillId="0" borderId="36">
      <alignment horizontal="center" vertical="center"/>
    </xf>
    <xf numFmtId="181" fontId="33" fillId="0" borderId="0">
      <alignment horizontal="left" vertical="center"/>
    </xf>
    <xf numFmtId="0" fontId="68" fillId="0" borderId="0" applyNumberFormat="0" applyFill="0" applyBorder="0" applyAlignment="0" applyProtection="0">
      <alignment vertical="center"/>
    </xf>
    <xf numFmtId="0" fontId="69" fillId="0" borderId="0">
      <alignment horizontal="center" wrapText="1"/>
      <protection locked="0"/>
    </xf>
    <xf numFmtId="0" fontId="70" fillId="43" borderId="0" applyNumberFormat="0" applyBorder="0" applyAlignment="0" applyProtection="0">
      <alignment vertical="center"/>
    </xf>
    <xf numFmtId="0" fontId="71" fillId="43" borderId="0" applyNumberFormat="0" applyBorder="0" applyAlignment="0" applyProtection="0"/>
    <xf numFmtId="0" fontId="72" fillId="43" borderId="0" applyNumberFormat="0" applyBorder="0" applyAlignment="0" applyProtection="0">
      <alignment vertical="center"/>
    </xf>
    <xf numFmtId="0" fontId="71" fillId="43" borderId="0" applyNumberFormat="0" applyBorder="0" applyAlignment="0" applyProtection="0"/>
    <xf numFmtId="0" fontId="73" fillId="43" borderId="0" applyNumberFormat="0" applyBorder="0" applyAlignment="0" applyProtection="0"/>
    <xf numFmtId="0" fontId="72" fillId="43" borderId="0" applyNumberFormat="0" applyBorder="0" applyAlignment="0" applyProtection="0">
      <alignment vertical="center"/>
    </xf>
    <xf numFmtId="0" fontId="72" fillId="43" borderId="0" applyNumberFormat="0" applyBorder="0" applyAlignment="0" applyProtection="0">
      <alignment vertical="center"/>
    </xf>
    <xf numFmtId="0" fontId="74" fillId="0" borderId="37" applyNumberFormat="0" applyFill="0" applyAlignment="0" applyProtection="0">
      <alignment vertical="center"/>
    </xf>
    <xf numFmtId="0" fontId="75" fillId="0" borderId="38" applyNumberFormat="0" applyFill="0" applyAlignment="0" applyProtection="0">
      <alignment vertical="center"/>
    </xf>
    <xf numFmtId="0" fontId="75" fillId="0" borderId="38" applyNumberFormat="0" applyFill="0" applyAlignment="0" applyProtection="0">
      <alignment vertical="center"/>
    </xf>
    <xf numFmtId="0" fontId="75" fillId="0" borderId="38" applyNumberFormat="0" applyFill="0" applyAlignment="0" applyProtection="0">
      <alignment vertical="center"/>
    </xf>
    <xf numFmtId="0" fontId="75" fillId="0" borderId="38" applyNumberFormat="0" applyFill="0" applyAlignment="0" applyProtection="0">
      <alignment vertical="center"/>
    </xf>
    <xf numFmtId="0" fontId="75" fillId="0" borderId="38" applyNumberFormat="0" applyFill="0" applyAlignment="0" applyProtection="0">
      <alignment vertical="center"/>
    </xf>
    <xf numFmtId="0" fontId="75" fillId="0" borderId="38" applyNumberFormat="0" applyFill="0" applyAlignment="0" applyProtection="0">
      <alignment vertical="center"/>
    </xf>
    <xf numFmtId="0" fontId="75" fillId="0" borderId="38" applyNumberFormat="0" applyFill="0" applyAlignment="0" applyProtection="0">
      <alignment vertical="center"/>
    </xf>
    <xf numFmtId="0" fontId="75" fillId="0" borderId="38" applyNumberFormat="0" applyFill="0" applyAlignment="0" applyProtection="0">
      <alignment vertical="center"/>
    </xf>
    <xf numFmtId="0" fontId="75" fillId="0" borderId="38" applyNumberFormat="0" applyFill="0" applyAlignment="0" applyProtection="0">
      <alignment vertical="center"/>
    </xf>
    <xf numFmtId="0" fontId="75" fillId="0" borderId="38" applyNumberFormat="0" applyFill="0" applyAlignment="0" applyProtection="0">
      <alignment vertical="center"/>
    </xf>
    <xf numFmtId="0" fontId="75" fillId="0" borderId="38" applyNumberFormat="0" applyFill="0" applyAlignment="0" applyProtection="0">
      <alignment vertical="center"/>
    </xf>
    <xf numFmtId="0" fontId="75" fillId="0" borderId="38" applyNumberFormat="0" applyFill="0" applyAlignment="0" applyProtection="0">
      <alignment vertical="center"/>
    </xf>
    <xf numFmtId="0" fontId="75" fillId="0" borderId="38" applyNumberFormat="0" applyFill="0" applyAlignment="0" applyProtection="0">
      <alignment vertical="center"/>
    </xf>
    <xf numFmtId="0" fontId="75" fillId="0" borderId="38" applyNumberFormat="0" applyFill="0" applyAlignment="0" applyProtection="0">
      <alignment vertical="center"/>
    </xf>
    <xf numFmtId="0" fontId="75" fillId="0" borderId="38" applyNumberFormat="0" applyFill="0" applyAlignment="0" applyProtection="0">
      <alignment vertical="center"/>
    </xf>
    <xf numFmtId="0" fontId="75" fillId="0" borderId="38" applyNumberFormat="0" applyFill="0" applyAlignment="0" applyProtection="0">
      <alignment vertical="center"/>
    </xf>
    <xf numFmtId="0" fontId="75" fillId="0" borderId="38" applyNumberFormat="0" applyFill="0" applyAlignment="0" applyProtection="0">
      <alignment vertical="center"/>
    </xf>
    <xf numFmtId="0" fontId="76" fillId="0" borderId="39" applyNumberFormat="0" applyFill="0" applyAlignment="0" applyProtection="0">
      <alignment vertical="center"/>
    </xf>
    <xf numFmtId="0" fontId="76" fillId="0" borderId="39" applyNumberFormat="0" applyFill="0" applyAlignment="0" applyProtection="0">
      <alignment vertical="center"/>
    </xf>
    <xf numFmtId="0" fontId="76" fillId="0" borderId="39" applyNumberFormat="0" applyFill="0" applyAlignment="0" applyProtection="0">
      <alignment vertical="center"/>
    </xf>
    <xf numFmtId="0" fontId="76" fillId="0" borderId="39" applyNumberFormat="0" applyFill="0" applyAlignment="0" applyProtection="0">
      <alignment vertical="center"/>
    </xf>
    <xf numFmtId="0" fontId="76" fillId="0" borderId="39" applyNumberFormat="0" applyFill="0" applyAlignment="0" applyProtection="0">
      <alignment vertical="center"/>
    </xf>
    <xf numFmtId="0" fontId="76" fillId="0" borderId="39" applyNumberFormat="0" applyFill="0" applyAlignment="0" applyProtection="0">
      <alignment vertical="center"/>
    </xf>
    <xf numFmtId="0" fontId="76" fillId="0" borderId="39" applyNumberFormat="0" applyFill="0" applyAlignment="0" applyProtection="0">
      <alignment vertical="center"/>
    </xf>
    <xf numFmtId="0" fontId="76" fillId="0" borderId="39" applyNumberFormat="0" applyFill="0" applyAlignment="0" applyProtection="0">
      <alignment vertical="center"/>
    </xf>
    <xf numFmtId="0" fontId="76" fillId="0" borderId="39" applyNumberFormat="0" applyFill="0" applyAlignment="0" applyProtection="0">
      <alignment vertical="center"/>
    </xf>
    <xf numFmtId="0" fontId="76" fillId="0" borderId="39" applyNumberFormat="0" applyFill="0" applyAlignment="0" applyProtection="0">
      <alignment vertical="center"/>
    </xf>
    <xf numFmtId="0" fontId="76" fillId="0" borderId="39" applyNumberFormat="0" applyFill="0" applyAlignment="0" applyProtection="0">
      <alignment vertical="center"/>
    </xf>
    <xf numFmtId="0" fontId="76" fillId="0" borderId="39" applyNumberFormat="0" applyFill="0" applyAlignment="0" applyProtection="0">
      <alignment vertical="center"/>
    </xf>
    <xf numFmtId="0" fontId="76" fillId="0" borderId="39" applyNumberFormat="0" applyFill="0" applyAlignment="0" applyProtection="0">
      <alignment vertical="center"/>
    </xf>
    <xf numFmtId="0" fontId="76" fillId="0" borderId="39" applyNumberFormat="0" applyFill="0" applyAlignment="0" applyProtection="0">
      <alignment vertical="center"/>
    </xf>
    <xf numFmtId="0" fontId="76" fillId="0" borderId="39" applyNumberFormat="0" applyFill="0" applyAlignment="0" applyProtection="0">
      <alignment vertical="center"/>
    </xf>
    <xf numFmtId="0" fontId="76" fillId="0" borderId="39" applyNumberFormat="0" applyFill="0" applyAlignment="0" applyProtection="0">
      <alignment vertical="center"/>
    </xf>
    <xf numFmtId="0" fontId="76" fillId="0" borderId="39" applyNumberFormat="0" applyFill="0" applyAlignment="0" applyProtection="0">
      <alignment vertical="center"/>
    </xf>
    <xf numFmtId="0" fontId="77" fillId="0" borderId="40" applyNumberFormat="0" applyFill="0" applyAlignment="0" applyProtection="0">
      <alignment vertical="center"/>
    </xf>
    <xf numFmtId="0" fontId="77" fillId="0" borderId="40" applyNumberFormat="0" applyFill="0" applyAlignment="0" applyProtection="0">
      <alignment vertical="center"/>
    </xf>
    <xf numFmtId="0" fontId="77" fillId="0" borderId="40" applyNumberFormat="0" applyFill="0" applyAlignment="0" applyProtection="0">
      <alignment vertical="center"/>
    </xf>
    <xf numFmtId="0" fontId="77" fillId="0" borderId="40" applyNumberFormat="0" applyFill="0" applyAlignment="0" applyProtection="0">
      <alignment vertical="center"/>
    </xf>
    <xf numFmtId="0" fontId="77" fillId="0" borderId="40" applyNumberFormat="0" applyFill="0" applyAlignment="0" applyProtection="0">
      <alignment vertical="center"/>
    </xf>
    <xf numFmtId="0" fontId="77" fillId="0" borderId="40" applyNumberFormat="0" applyFill="0" applyAlignment="0" applyProtection="0">
      <alignment vertical="center"/>
    </xf>
    <xf numFmtId="0" fontId="77" fillId="0" borderId="40" applyNumberFormat="0" applyFill="0" applyAlignment="0" applyProtection="0">
      <alignment vertical="center"/>
    </xf>
    <xf numFmtId="0" fontId="77" fillId="0" borderId="40" applyNumberFormat="0" applyFill="0" applyAlignment="0" applyProtection="0">
      <alignment vertical="center"/>
    </xf>
    <xf numFmtId="0" fontId="77" fillId="0" borderId="40" applyNumberFormat="0" applyFill="0" applyAlignment="0" applyProtection="0">
      <alignment vertical="center"/>
    </xf>
    <xf numFmtId="0" fontId="77" fillId="0" borderId="40" applyNumberFormat="0" applyFill="0" applyAlignment="0" applyProtection="0">
      <alignment vertical="center"/>
    </xf>
    <xf numFmtId="0" fontId="77" fillId="0" borderId="40" applyNumberFormat="0" applyFill="0" applyAlignment="0" applyProtection="0">
      <alignment vertical="center"/>
    </xf>
    <xf numFmtId="0" fontId="77" fillId="0" borderId="40" applyNumberFormat="0" applyFill="0" applyAlignment="0" applyProtection="0">
      <alignment vertical="center"/>
    </xf>
    <xf numFmtId="0" fontId="77" fillId="0" borderId="40" applyNumberFormat="0" applyFill="0" applyAlignment="0" applyProtection="0">
      <alignment vertical="center"/>
    </xf>
    <xf numFmtId="0" fontId="77" fillId="0" borderId="40" applyNumberFormat="0" applyFill="0" applyAlignment="0" applyProtection="0">
      <alignment vertical="center"/>
    </xf>
    <xf numFmtId="0" fontId="77" fillId="0" borderId="0" applyNumberFormat="0" applyFill="0" applyBorder="0" applyAlignment="0" applyProtection="0">
      <alignment vertical="center"/>
    </xf>
    <xf numFmtId="0" fontId="78" fillId="0" borderId="0">
      <alignment vertical="center" wrapText="1"/>
    </xf>
    <xf numFmtId="181" fontId="67" fillId="0" borderId="16"/>
    <xf numFmtId="181" fontId="67" fillId="0" borderId="16"/>
    <xf numFmtId="181" fontId="67" fillId="0" borderId="16"/>
    <xf numFmtId="181" fontId="67" fillId="0" borderId="16"/>
    <xf numFmtId="181" fontId="67" fillId="0" borderId="16"/>
    <xf numFmtId="0" fontId="67" fillId="0" borderId="16"/>
    <xf numFmtId="0" fontId="67" fillId="0" borderId="16"/>
    <xf numFmtId="0" fontId="67" fillId="0" borderId="16"/>
    <xf numFmtId="0" fontId="67" fillId="0" borderId="16"/>
    <xf numFmtId="0" fontId="67" fillId="0" borderId="16"/>
    <xf numFmtId="0" fontId="67" fillId="0" borderId="16"/>
    <xf numFmtId="0" fontId="67" fillId="0" borderId="16"/>
    <xf numFmtId="0" fontId="67" fillId="0" borderId="16"/>
    <xf numFmtId="0" fontId="67" fillId="0" borderId="16"/>
    <xf numFmtId="0" fontId="67" fillId="0" borderId="16"/>
    <xf numFmtId="0" fontId="67" fillId="0" borderId="16"/>
    <xf numFmtId="0" fontId="67" fillId="0" borderId="16"/>
    <xf numFmtId="0" fontId="67" fillId="0" borderId="16"/>
    <xf numFmtId="0" fontId="67" fillId="0" borderId="16"/>
    <xf numFmtId="0" fontId="67" fillId="0" borderId="16"/>
    <xf numFmtId="0" fontId="67" fillId="0" borderId="16"/>
    <xf numFmtId="0" fontId="67" fillId="0" borderId="16"/>
    <xf numFmtId="0" fontId="67" fillId="0" borderId="16"/>
    <xf numFmtId="0" fontId="67" fillId="0" borderId="16"/>
    <xf numFmtId="0" fontId="67" fillId="0" borderId="16"/>
    <xf numFmtId="0" fontId="67" fillId="0" borderId="16"/>
    <xf numFmtId="0" fontId="67" fillId="0" borderId="16"/>
    <xf numFmtId="0" fontId="67" fillId="0" borderId="16"/>
    <xf numFmtId="0" fontId="67" fillId="0" borderId="16"/>
    <xf numFmtId="0" fontId="67" fillId="0" borderId="16"/>
    <xf numFmtId="0" fontId="67" fillId="0" borderId="16"/>
    <xf numFmtId="0" fontId="67" fillId="0" borderId="16"/>
    <xf numFmtId="0" fontId="67" fillId="0" borderId="16"/>
    <xf numFmtId="0" fontId="67" fillId="0" borderId="16"/>
    <xf numFmtId="0" fontId="67" fillId="0" borderId="16"/>
    <xf numFmtId="0" fontId="67" fillId="0" borderId="16"/>
    <xf numFmtId="0" fontId="67" fillId="0" borderId="16"/>
    <xf numFmtId="0" fontId="67" fillId="0" borderId="16"/>
    <xf numFmtId="181" fontId="67" fillId="0" borderId="16"/>
    <xf numFmtId="181" fontId="67" fillId="0" borderId="16"/>
    <xf numFmtId="181" fontId="67" fillId="0" borderId="16"/>
    <xf numFmtId="181" fontId="67" fillId="0" borderId="16"/>
    <xf numFmtId="181" fontId="67" fillId="0" borderId="16"/>
    <xf numFmtId="181" fontId="67" fillId="0" borderId="16"/>
    <xf numFmtId="181" fontId="67" fillId="0" borderId="17"/>
    <xf numFmtId="181" fontId="67" fillId="0" borderId="17"/>
    <xf numFmtId="181" fontId="67" fillId="0" borderId="17"/>
    <xf numFmtId="181" fontId="67" fillId="0" borderId="17"/>
    <xf numFmtId="181" fontId="67" fillId="0" borderId="17"/>
    <xf numFmtId="181"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181" fontId="67" fillId="0" borderId="17"/>
    <xf numFmtId="181" fontId="67" fillId="0" borderId="17"/>
    <xf numFmtId="181" fontId="67" fillId="0" borderId="17"/>
    <xf numFmtId="181" fontId="67" fillId="0" borderId="17"/>
    <xf numFmtId="181" fontId="67" fillId="0" borderId="17"/>
    <xf numFmtId="181" fontId="67" fillId="0" borderId="17"/>
    <xf numFmtId="181" fontId="67" fillId="0" borderId="17"/>
    <xf numFmtId="181" fontId="67" fillId="0" borderId="17"/>
    <xf numFmtId="181" fontId="67" fillId="0" borderId="17"/>
    <xf numFmtId="181" fontId="67" fillId="0" borderId="17"/>
    <xf numFmtId="181" fontId="67" fillId="0" borderId="17"/>
    <xf numFmtId="181" fontId="67" fillId="0" borderId="17"/>
    <xf numFmtId="181" fontId="67" fillId="0" borderId="17"/>
    <xf numFmtId="181" fontId="67" fillId="0" borderId="17"/>
    <xf numFmtId="181" fontId="67" fillId="0" borderId="17"/>
    <xf numFmtId="181" fontId="67" fillId="0" borderId="17"/>
    <xf numFmtId="181" fontId="67" fillId="0" borderId="18"/>
    <xf numFmtId="181" fontId="67" fillId="0" borderId="18"/>
    <xf numFmtId="181" fontId="67" fillId="0" borderId="18"/>
    <xf numFmtId="181" fontId="67" fillId="0" borderId="18"/>
    <xf numFmtId="181" fontId="67" fillId="0" borderId="18"/>
    <xf numFmtId="181" fontId="67" fillId="0" borderId="18"/>
    <xf numFmtId="181"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181" fontId="67" fillId="0" borderId="18"/>
    <xf numFmtId="181" fontId="67" fillId="0" borderId="18"/>
    <xf numFmtId="181" fontId="67" fillId="0" borderId="18"/>
    <xf numFmtId="181" fontId="67" fillId="0" borderId="18"/>
    <xf numFmtId="181" fontId="67" fillId="0" borderId="18"/>
    <xf numFmtId="181" fontId="67" fillId="0" borderId="18"/>
    <xf numFmtId="181" fontId="67" fillId="0" borderId="18"/>
    <xf numFmtId="181" fontId="67" fillId="0" borderId="18"/>
    <xf numFmtId="181" fontId="67" fillId="0" borderId="18"/>
    <xf numFmtId="181" fontId="67" fillId="0" borderId="18"/>
    <xf numFmtId="181" fontId="67" fillId="0" borderId="18"/>
    <xf numFmtId="181" fontId="67" fillId="0" borderId="18"/>
    <xf numFmtId="181" fontId="67" fillId="0" borderId="18"/>
    <xf numFmtId="181" fontId="67" fillId="0" borderId="18"/>
    <xf numFmtId="181" fontId="67" fillId="0" borderId="18"/>
    <xf numFmtId="0" fontId="79" fillId="48" borderId="0" applyNumberFormat="0" applyBorder="0" applyAlignment="0" applyProtection="0"/>
    <xf numFmtId="180" fontId="79" fillId="48" borderId="0" applyNumberFormat="0" applyBorder="0" applyAlignment="0" applyProtection="0"/>
    <xf numFmtId="182" fontId="80" fillId="0" borderId="0" applyFill="0" applyBorder="0" applyAlignment="0"/>
    <xf numFmtId="0" fontId="80" fillId="0" borderId="0" applyFill="0" applyBorder="0" applyAlignment="0"/>
    <xf numFmtId="0" fontId="80" fillId="0" borderId="0" applyFill="0" applyBorder="0" applyAlignment="0"/>
    <xf numFmtId="182" fontId="80" fillId="0" borderId="0" applyFill="0" applyBorder="0" applyAlignment="0"/>
    <xf numFmtId="182" fontId="80" fillId="0" borderId="0" applyFill="0" applyBorder="0" applyAlignment="0"/>
    <xf numFmtId="0" fontId="80" fillId="0" borderId="0" applyFill="0" applyBorder="0" applyAlignment="0"/>
    <xf numFmtId="182" fontId="80" fillId="0" borderId="0" applyFill="0" applyBorder="0" applyAlignment="0"/>
    <xf numFmtId="183" fontId="31" fillId="0" borderId="0" applyFill="0" applyBorder="0" applyAlignment="0"/>
    <xf numFmtId="0" fontId="81" fillId="0" borderId="0" applyFill="0" applyBorder="0" applyAlignment="0"/>
    <xf numFmtId="0" fontId="81" fillId="0" borderId="0" applyFill="0" applyBorder="0" applyAlignment="0"/>
    <xf numFmtId="184" fontId="81" fillId="0" borderId="0" applyFill="0" applyBorder="0" applyAlignment="0"/>
    <xf numFmtId="183" fontId="31" fillId="0" borderId="0" applyFill="0" applyBorder="0" applyAlignment="0"/>
    <xf numFmtId="0" fontId="81" fillId="0" borderId="0" applyFill="0" applyBorder="0" applyAlignment="0"/>
    <xf numFmtId="183" fontId="31" fillId="0" borderId="0" applyFill="0" applyBorder="0" applyAlignment="0"/>
    <xf numFmtId="185" fontId="31" fillId="0" borderId="0" applyFill="0" applyBorder="0" applyAlignment="0"/>
    <xf numFmtId="0" fontId="81" fillId="0" borderId="0" applyFill="0" applyBorder="0" applyAlignment="0"/>
    <xf numFmtId="0" fontId="81" fillId="0" borderId="0" applyFill="0" applyBorder="0" applyAlignment="0"/>
    <xf numFmtId="186" fontId="81" fillId="0" borderId="0" applyFill="0" applyBorder="0" applyAlignment="0"/>
    <xf numFmtId="185" fontId="31" fillId="0" borderId="0" applyFill="0" applyBorder="0" applyAlignment="0"/>
    <xf numFmtId="0" fontId="81" fillId="0" borderId="0" applyFill="0" applyBorder="0" applyAlignment="0"/>
    <xf numFmtId="185" fontId="31" fillId="0" borderId="0" applyFill="0" applyBorder="0" applyAlignment="0"/>
    <xf numFmtId="187" fontId="82" fillId="0" borderId="0" applyFill="0" applyBorder="0" applyAlignment="0"/>
    <xf numFmtId="0" fontId="81" fillId="0" borderId="0" applyFill="0" applyBorder="0" applyAlignment="0"/>
    <xf numFmtId="0" fontId="81" fillId="0" borderId="0" applyFill="0" applyBorder="0" applyAlignment="0"/>
    <xf numFmtId="188" fontId="81" fillId="0" borderId="0" applyFill="0" applyBorder="0" applyAlignment="0"/>
    <xf numFmtId="187" fontId="83" fillId="0" borderId="0" applyFill="0" applyBorder="0" applyAlignment="0"/>
    <xf numFmtId="187" fontId="83" fillId="0" borderId="0" applyFill="0" applyBorder="0" applyAlignment="0"/>
    <xf numFmtId="0" fontId="81" fillId="0" borderId="0" applyFill="0" applyBorder="0" applyAlignment="0"/>
    <xf numFmtId="189" fontId="84" fillId="0" borderId="0" applyFill="0" applyBorder="0" applyAlignment="0"/>
    <xf numFmtId="190" fontId="83" fillId="0" borderId="0" applyFill="0" applyBorder="0" applyAlignment="0"/>
    <xf numFmtId="191" fontId="82" fillId="0" borderId="0" applyFill="0" applyBorder="0" applyAlignment="0"/>
    <xf numFmtId="0" fontId="81" fillId="0" borderId="0" applyFill="0" applyBorder="0" applyAlignment="0"/>
    <xf numFmtId="0" fontId="81" fillId="0" borderId="0" applyFill="0" applyBorder="0" applyAlignment="0"/>
    <xf numFmtId="192" fontId="81" fillId="0" borderId="0" applyFill="0" applyBorder="0" applyAlignment="0"/>
    <xf numFmtId="191" fontId="83" fillId="0" borderId="0" applyFill="0" applyBorder="0" applyAlignment="0"/>
    <xf numFmtId="191" fontId="83" fillId="0" borderId="0" applyFill="0" applyBorder="0" applyAlignment="0"/>
    <xf numFmtId="0" fontId="81" fillId="0" borderId="0" applyFill="0" applyBorder="0" applyAlignment="0"/>
    <xf numFmtId="193" fontId="84" fillId="0" borderId="0" applyFill="0" applyBorder="0" applyAlignment="0"/>
    <xf numFmtId="194" fontId="83" fillId="0" borderId="0" applyFill="0" applyBorder="0" applyAlignment="0"/>
    <xf numFmtId="195" fontId="82" fillId="0" borderId="0" applyFill="0" applyBorder="0" applyAlignment="0"/>
    <xf numFmtId="0" fontId="81" fillId="0" borderId="0" applyFill="0" applyBorder="0" applyAlignment="0"/>
    <xf numFmtId="0" fontId="81" fillId="0" borderId="0" applyFill="0" applyBorder="0" applyAlignment="0"/>
    <xf numFmtId="196" fontId="81" fillId="0" borderId="0" applyFill="0" applyBorder="0" applyAlignment="0"/>
    <xf numFmtId="195" fontId="83" fillId="0" borderId="0" applyFill="0" applyBorder="0" applyAlignment="0"/>
    <xf numFmtId="195" fontId="83" fillId="0" borderId="0" applyFill="0" applyBorder="0" applyAlignment="0"/>
    <xf numFmtId="0" fontId="81" fillId="0" borderId="0" applyFill="0" applyBorder="0" applyAlignment="0"/>
    <xf numFmtId="197" fontId="85" fillId="0" borderId="0" applyFill="0" applyBorder="0" applyAlignment="0"/>
    <xf numFmtId="198" fontId="83" fillId="0" borderId="0" applyFill="0" applyBorder="0" applyAlignment="0"/>
    <xf numFmtId="199" fontId="31" fillId="0" borderId="0" applyFill="0" applyBorder="0" applyAlignment="0"/>
    <xf numFmtId="0" fontId="81" fillId="0" borderId="0" applyFill="0" applyBorder="0" applyAlignment="0"/>
    <xf numFmtId="0" fontId="81" fillId="0" borderId="0" applyFill="0" applyBorder="0" applyAlignment="0"/>
    <xf numFmtId="200" fontId="81" fillId="0" borderId="0" applyFill="0" applyBorder="0" applyAlignment="0"/>
    <xf numFmtId="199" fontId="31" fillId="0" borderId="0" applyFill="0" applyBorder="0" applyAlignment="0"/>
    <xf numFmtId="0" fontId="81" fillId="0" borderId="0" applyFill="0" applyBorder="0" applyAlignment="0"/>
    <xf numFmtId="199" fontId="31" fillId="0" borderId="0" applyFill="0" applyBorder="0" applyAlignment="0"/>
    <xf numFmtId="201" fontId="83" fillId="0" borderId="0" applyFill="0" applyBorder="0" applyAlignment="0"/>
    <xf numFmtId="183" fontId="31" fillId="0" borderId="0" applyFill="0" applyBorder="0" applyAlignment="0"/>
    <xf numFmtId="0" fontId="81" fillId="0" borderId="0" applyFill="0" applyBorder="0" applyAlignment="0"/>
    <xf numFmtId="0" fontId="81" fillId="0" borderId="0" applyFill="0" applyBorder="0" applyAlignment="0"/>
    <xf numFmtId="184" fontId="81" fillId="0" borderId="0" applyFill="0" applyBorder="0" applyAlignment="0"/>
    <xf numFmtId="183" fontId="31" fillId="0" borderId="0" applyFill="0" applyBorder="0" applyAlignment="0"/>
    <xf numFmtId="0" fontId="81" fillId="0" borderId="0" applyFill="0" applyBorder="0" applyAlignment="0"/>
    <xf numFmtId="183" fontId="31" fillId="0" borderId="0" applyFill="0" applyBorder="0" applyAlignment="0"/>
    <xf numFmtId="0" fontId="86"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6"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6" fillId="50" borderId="41" applyNumberFormat="0" applyAlignment="0" applyProtection="0">
      <alignment vertical="center"/>
    </xf>
    <xf numFmtId="0" fontId="86" fillId="50" borderId="41" applyNumberFormat="0" applyAlignment="0" applyProtection="0">
      <alignment vertical="center"/>
    </xf>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90" fillId="0" borderId="0"/>
    <xf numFmtId="0" fontId="91" fillId="59" borderId="42" applyNumberFormat="0" applyAlignment="0" applyProtection="0"/>
    <xf numFmtId="180" fontId="91" fillId="59" borderId="42" applyNumberFormat="0" applyAlignment="0" applyProtection="0"/>
    <xf numFmtId="180" fontId="91" fillId="59" borderId="42" applyNumberFormat="0" applyAlignment="0" applyProtection="0"/>
    <xf numFmtId="180" fontId="91" fillId="59" borderId="42" applyNumberFormat="0" applyAlignment="0" applyProtection="0"/>
    <xf numFmtId="180" fontId="91" fillId="59" borderId="42" applyNumberFormat="0" applyAlignment="0" applyProtection="0"/>
    <xf numFmtId="180" fontId="91" fillId="59" borderId="42" applyNumberFormat="0" applyAlignment="0" applyProtection="0"/>
    <xf numFmtId="180" fontId="91" fillId="59" borderId="42" applyNumberFormat="0" applyAlignment="0" applyProtection="0"/>
    <xf numFmtId="180" fontId="91" fillId="59" borderId="42" applyNumberFormat="0" applyAlignment="0" applyProtection="0"/>
    <xf numFmtId="180" fontId="91" fillId="59" borderId="42" applyNumberFormat="0" applyAlignment="0" applyProtection="0"/>
    <xf numFmtId="180" fontId="91" fillId="59" borderId="42" applyNumberFormat="0" applyAlignment="0" applyProtection="0"/>
    <xf numFmtId="180" fontId="91" fillId="59" borderId="42" applyNumberFormat="0" applyAlignment="0" applyProtection="0"/>
    <xf numFmtId="18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2" fillId="0" borderId="43" applyNumberFormat="0" applyFill="0" applyAlignment="0" applyProtection="0"/>
    <xf numFmtId="180" fontId="92" fillId="0" borderId="43" applyNumberFormat="0" applyFill="0" applyAlignment="0" applyProtection="0"/>
    <xf numFmtId="0" fontId="93" fillId="59" borderId="42" applyNumberFormat="0" applyAlignment="0" applyProtection="0">
      <alignment vertical="center"/>
    </xf>
    <xf numFmtId="0" fontId="91" fillId="59" borderId="42" applyNumberFormat="0" applyAlignment="0" applyProtection="0"/>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5" fillId="59" borderId="42" applyNumberFormat="0" applyAlignment="0" applyProtection="0"/>
    <xf numFmtId="0" fontId="95" fillId="59" borderId="42" applyNumberFormat="0" applyAlignment="0" applyProtection="0"/>
    <xf numFmtId="0" fontId="95" fillId="59" borderId="42" applyNumberFormat="0" applyAlignment="0" applyProtection="0"/>
    <xf numFmtId="0" fontId="95" fillId="59" borderId="42" applyNumberFormat="0" applyAlignment="0" applyProtection="0"/>
    <xf numFmtId="0" fontId="95" fillId="59" borderId="42" applyNumberFormat="0" applyAlignment="0" applyProtection="0"/>
    <xf numFmtId="0" fontId="95" fillId="59" borderId="42" applyNumberFormat="0" applyAlignment="0" applyProtection="0"/>
    <xf numFmtId="0" fontId="95" fillId="59" borderId="42" applyNumberFormat="0" applyAlignment="0" applyProtection="0"/>
    <xf numFmtId="0" fontId="95" fillId="59" borderId="42" applyNumberFormat="0" applyAlignment="0" applyProtection="0"/>
    <xf numFmtId="0" fontId="95" fillId="59" borderId="42" applyNumberFormat="0" applyAlignment="0" applyProtection="0"/>
    <xf numFmtId="0" fontId="95" fillId="59" borderId="42" applyNumberFormat="0" applyAlignment="0" applyProtection="0"/>
    <xf numFmtId="0" fontId="95" fillId="59" borderId="42" applyNumberFormat="0" applyAlignment="0" applyProtection="0"/>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41" fontId="82" fillId="0" borderId="0" applyFont="0" applyFill="0" applyBorder="0" applyAlignment="0" applyProtection="0">
      <alignment vertical="center"/>
    </xf>
    <xf numFmtId="41" fontId="82" fillId="0" borderId="0" applyFont="0" applyFill="0" applyBorder="0" applyAlignment="0" applyProtection="0"/>
    <xf numFmtId="38" fontId="97" fillId="0" borderId="0" applyFont="0" applyFill="0" applyBorder="0" applyAlignment="0" applyProtection="0">
      <alignment vertical="center"/>
    </xf>
    <xf numFmtId="41" fontId="28" fillId="0" borderId="0" applyFont="0" applyFill="0" applyBorder="0" applyAlignment="0" applyProtection="0"/>
    <xf numFmtId="38" fontId="83" fillId="0" borderId="0" applyFont="0" applyFill="0" applyBorder="0" applyAlignment="0" applyProtection="0">
      <alignment vertical="center"/>
    </xf>
    <xf numFmtId="38" fontId="83" fillId="0" borderId="0" applyFont="0" applyFill="0" applyBorder="0" applyAlignment="0" applyProtection="0">
      <alignment vertical="center"/>
    </xf>
    <xf numFmtId="38" fontId="83" fillId="0" borderId="0" applyFont="0" applyFill="0" applyBorder="0" applyAlignment="0" applyProtection="0">
      <alignment vertical="center"/>
    </xf>
    <xf numFmtId="38" fontId="83" fillId="0" borderId="0" applyFont="0" applyFill="0" applyBorder="0" applyAlignment="0" applyProtection="0">
      <alignment vertical="center"/>
    </xf>
    <xf numFmtId="38" fontId="83" fillId="0" borderId="0" applyFont="0" applyFill="0" applyBorder="0" applyAlignment="0" applyProtection="0">
      <alignment vertical="center"/>
    </xf>
    <xf numFmtId="38" fontId="83" fillId="0" borderId="0" applyFont="0" applyFill="0" applyBorder="0" applyAlignment="0" applyProtection="0">
      <alignment vertical="center"/>
    </xf>
    <xf numFmtId="38" fontId="83" fillId="0" borderId="0" applyFont="0" applyFill="0" applyBorder="0" applyAlignment="0" applyProtection="0">
      <alignment vertical="center"/>
    </xf>
    <xf numFmtId="38" fontId="83" fillId="0" borderId="0" applyFont="0" applyFill="0" applyBorder="0" applyAlignment="0" applyProtection="0">
      <alignment vertical="center"/>
    </xf>
    <xf numFmtId="38" fontId="83" fillId="0" borderId="0" applyFont="0" applyFill="0" applyBorder="0" applyAlignment="0" applyProtection="0">
      <alignment vertical="center"/>
    </xf>
    <xf numFmtId="38" fontId="83" fillId="0" borderId="0" applyFont="0" applyFill="0" applyBorder="0" applyAlignment="0" applyProtection="0">
      <alignment vertical="center"/>
    </xf>
    <xf numFmtId="41" fontId="42" fillId="0" borderId="0" applyFont="0" applyFill="0" applyBorder="0" applyAlignment="0" applyProtection="0"/>
    <xf numFmtId="41" fontId="42" fillId="0" borderId="0" applyFont="0" applyFill="0" applyBorder="0" applyAlignment="0" applyProtection="0"/>
    <xf numFmtId="38" fontId="82" fillId="0" borderId="0" applyFont="0" applyFill="0" applyBorder="0" applyAlignment="0" applyProtection="0"/>
    <xf numFmtId="41" fontId="28" fillId="0" borderId="0" applyFont="0" applyFill="0" applyBorder="0" applyAlignment="0" applyProtection="0"/>
    <xf numFmtId="38" fontId="83" fillId="0" borderId="0" applyFont="0" applyFill="0" applyBorder="0" applyAlignment="0" applyProtection="0">
      <alignment vertical="center"/>
    </xf>
    <xf numFmtId="38" fontId="83" fillId="0" borderId="0" applyFont="0" applyFill="0" applyBorder="0" applyAlignment="0" applyProtection="0">
      <alignment vertical="center"/>
    </xf>
    <xf numFmtId="38" fontId="83" fillId="0" borderId="0" applyFont="0" applyFill="0" applyBorder="0" applyAlignment="0" applyProtection="0">
      <alignment vertical="center"/>
    </xf>
    <xf numFmtId="38" fontId="83" fillId="0" borderId="0" applyFont="0" applyFill="0" applyBorder="0" applyAlignment="0" applyProtection="0">
      <alignment vertical="center"/>
    </xf>
    <xf numFmtId="38" fontId="83" fillId="0" borderId="0" applyFont="0" applyFill="0" applyBorder="0" applyAlignment="0" applyProtection="0">
      <alignment vertical="center"/>
    </xf>
    <xf numFmtId="38" fontId="83" fillId="0" borderId="0" applyFont="0" applyFill="0" applyBorder="0" applyAlignment="0" applyProtection="0">
      <alignment vertical="center"/>
    </xf>
    <xf numFmtId="38" fontId="83" fillId="0" borderId="0" applyFont="0" applyFill="0" applyBorder="0" applyAlignment="0" applyProtection="0">
      <alignment vertical="center"/>
    </xf>
    <xf numFmtId="38" fontId="82" fillId="0" borderId="0" applyFont="0" applyFill="0" applyBorder="0" applyAlignment="0" applyProtection="0"/>
    <xf numFmtId="41" fontId="28" fillId="0" borderId="0" applyFont="0" applyFill="0" applyBorder="0" applyAlignment="0" applyProtection="0"/>
    <xf numFmtId="38" fontId="83" fillId="0" borderId="0" applyFont="0" applyFill="0" applyBorder="0" applyAlignment="0" applyProtection="0">
      <alignment vertical="center"/>
    </xf>
    <xf numFmtId="38" fontId="24" fillId="0" borderId="0" applyFont="0" applyFill="0" applyBorder="0" applyAlignment="0" applyProtection="0">
      <alignment vertical="center"/>
    </xf>
    <xf numFmtId="38" fontId="83" fillId="0" borderId="0" applyFont="0" applyFill="0" applyBorder="0" applyAlignment="0" applyProtection="0">
      <alignment vertical="center"/>
    </xf>
    <xf numFmtId="38" fontId="83" fillId="0" borderId="0" applyFont="0" applyFill="0" applyBorder="0" applyAlignment="0" applyProtection="0">
      <alignment vertical="center"/>
    </xf>
    <xf numFmtId="38" fontId="83" fillId="0" borderId="0" applyFont="0" applyFill="0" applyBorder="0" applyAlignment="0" applyProtection="0">
      <alignment vertical="center"/>
    </xf>
    <xf numFmtId="38" fontId="83" fillId="0" borderId="0" applyFont="0" applyFill="0" applyBorder="0" applyAlignment="0" applyProtection="0">
      <alignment vertical="center"/>
    </xf>
    <xf numFmtId="38" fontId="83" fillId="0" borderId="0" applyFont="0" applyFill="0" applyBorder="0" applyAlignment="0" applyProtection="0">
      <alignment vertical="center"/>
    </xf>
    <xf numFmtId="38" fontId="24" fillId="0" borderId="0" applyFont="0" applyFill="0" applyBorder="0" applyAlignment="0" applyProtection="0">
      <alignment vertical="center"/>
    </xf>
    <xf numFmtId="38" fontId="82" fillId="0" borderId="0" applyFont="0" applyFill="0" applyBorder="0" applyAlignment="0" applyProtection="0"/>
    <xf numFmtId="38" fontId="83" fillId="0" borderId="0" applyFont="0" applyFill="0" applyBorder="0" applyAlignment="0" applyProtection="0"/>
    <xf numFmtId="38" fontId="82" fillId="0" borderId="0" applyFont="0" applyFill="0" applyBorder="0" applyAlignment="0" applyProtection="0"/>
    <xf numFmtId="38" fontId="82" fillId="0" borderId="0" applyFont="0" applyFill="0" applyBorder="0" applyAlignment="0" applyProtection="0"/>
    <xf numFmtId="41" fontId="80" fillId="0" borderId="0" applyFont="0" applyFill="0" applyBorder="0" applyAlignment="0" applyProtection="0"/>
    <xf numFmtId="41" fontId="98" fillId="0" borderId="0" applyFont="0" applyFill="0" applyBorder="0" applyAlignment="0" applyProtection="0"/>
    <xf numFmtId="38" fontId="82" fillId="0" borderId="0" applyFont="0" applyFill="0" applyBorder="0" applyAlignment="0" applyProtection="0">
      <alignment vertical="center"/>
    </xf>
    <xf numFmtId="41" fontId="98" fillId="0" borderId="0" applyFont="0" applyFill="0" applyBorder="0" applyAlignment="0" applyProtection="0"/>
    <xf numFmtId="41" fontId="98" fillId="0" borderId="0" applyFont="0" applyFill="0" applyBorder="0" applyAlignment="0" applyProtection="0"/>
    <xf numFmtId="41" fontId="28" fillId="0" borderId="0" applyFont="0" applyFill="0" applyBorder="0" applyAlignment="0" applyProtection="0"/>
    <xf numFmtId="41" fontId="42" fillId="0" borderId="0" applyFont="0" applyFill="0" applyBorder="0" applyAlignment="0" applyProtection="0"/>
    <xf numFmtId="38" fontId="83" fillId="0" borderId="0" applyFont="0" applyFill="0" applyBorder="0" applyAlignment="0" applyProtection="0">
      <alignment vertical="center"/>
    </xf>
    <xf numFmtId="41" fontId="98" fillId="0" borderId="0" applyFont="0" applyFill="0" applyBorder="0" applyAlignment="0" applyProtection="0"/>
    <xf numFmtId="41" fontId="82" fillId="0" borderId="0" applyFont="0" applyFill="0" applyBorder="0" applyAlignment="0" applyProtection="0"/>
    <xf numFmtId="38" fontId="82" fillId="0" borderId="0" applyFont="0" applyFill="0" applyBorder="0" applyAlignment="0" applyProtection="0">
      <alignment vertical="center"/>
    </xf>
    <xf numFmtId="41" fontId="98" fillId="0" borderId="0" applyFont="0" applyFill="0" applyBorder="0" applyAlignment="0" applyProtection="0"/>
    <xf numFmtId="41" fontId="42" fillId="0" borderId="0" applyFont="0" applyFill="0" applyBorder="0" applyAlignment="0" applyProtection="0"/>
    <xf numFmtId="38" fontId="29" fillId="0" borderId="0" applyFont="0" applyFill="0" applyBorder="0" applyAlignment="0" applyProtection="0">
      <alignment vertical="center"/>
    </xf>
    <xf numFmtId="41" fontId="98" fillId="0" borderId="0" applyFont="0" applyFill="0" applyBorder="0" applyAlignment="0" applyProtection="0"/>
    <xf numFmtId="41" fontId="98" fillId="0" borderId="0" applyFont="0" applyFill="0" applyBorder="0" applyAlignment="0" applyProtection="0"/>
    <xf numFmtId="41" fontId="98" fillId="0" borderId="0" applyFont="0" applyFill="0" applyBorder="0" applyAlignment="0" applyProtection="0"/>
    <xf numFmtId="41" fontId="98" fillId="0" borderId="0" applyFont="0" applyFill="0" applyBorder="0" applyAlignment="0" applyProtection="0"/>
    <xf numFmtId="38" fontId="99" fillId="0" borderId="0" applyFont="0" applyFill="0" applyBorder="0" applyAlignment="0" applyProtection="0">
      <alignment vertical="center"/>
    </xf>
    <xf numFmtId="41" fontId="98" fillId="0" borderId="0" applyFont="0" applyFill="0" applyBorder="0" applyAlignment="0" applyProtection="0"/>
    <xf numFmtId="41" fontId="98" fillId="0" borderId="0" applyFont="0" applyFill="0" applyBorder="0" applyAlignment="0" applyProtection="0"/>
    <xf numFmtId="41" fontId="100" fillId="0" borderId="0" applyFont="0" applyFill="0" applyBorder="0" applyAlignment="0" applyProtection="0"/>
    <xf numFmtId="38" fontId="83" fillId="0" borderId="0" applyFont="0" applyFill="0" applyBorder="0" applyAlignment="0" applyProtection="0">
      <alignment vertical="center"/>
    </xf>
    <xf numFmtId="38" fontId="83" fillId="0" borderId="0" applyFont="0" applyFill="0" applyBorder="0" applyAlignment="0" applyProtection="0">
      <alignment vertical="center"/>
    </xf>
    <xf numFmtId="38" fontId="83" fillId="0" borderId="0" applyFont="0" applyFill="0" applyBorder="0" applyAlignment="0" applyProtection="0">
      <alignment vertical="center"/>
    </xf>
    <xf numFmtId="38" fontId="82" fillId="0" borderId="0" applyFont="0" applyFill="0" applyBorder="0" applyAlignment="0" applyProtection="0">
      <alignment vertical="center"/>
    </xf>
    <xf numFmtId="41" fontId="98" fillId="0" borderId="0" applyFont="0" applyFill="0" applyBorder="0" applyAlignment="0" applyProtection="0"/>
    <xf numFmtId="38" fontId="83" fillId="0" borderId="0" applyFont="0" applyFill="0" applyBorder="0" applyAlignment="0" applyProtection="0">
      <alignment vertical="center"/>
    </xf>
    <xf numFmtId="38" fontId="83" fillId="0" borderId="0" applyFont="0" applyFill="0" applyBorder="0" applyAlignment="0" applyProtection="0">
      <alignment vertical="center"/>
    </xf>
    <xf numFmtId="38" fontId="83" fillId="0" borderId="0" applyFont="0" applyFill="0" applyBorder="0" applyAlignment="0" applyProtection="0">
      <alignment vertical="center"/>
    </xf>
    <xf numFmtId="38" fontId="83" fillId="0" borderId="0" applyFont="0" applyFill="0" applyBorder="0" applyAlignment="0" applyProtection="0">
      <alignment vertical="center"/>
    </xf>
    <xf numFmtId="38" fontId="83" fillId="0" borderId="0" applyFont="0" applyFill="0" applyBorder="0" applyAlignment="0" applyProtection="0">
      <alignment vertical="center"/>
    </xf>
    <xf numFmtId="38" fontId="83" fillId="0" borderId="0" applyFont="0" applyFill="0" applyBorder="0" applyAlignment="0" applyProtection="0">
      <alignment vertical="center"/>
    </xf>
    <xf numFmtId="38" fontId="83" fillId="0" borderId="0" applyFont="0" applyFill="0" applyBorder="0" applyAlignment="0" applyProtection="0">
      <alignment vertical="center"/>
    </xf>
    <xf numFmtId="38" fontId="83" fillId="0" borderId="0" applyFont="0" applyFill="0" applyBorder="0" applyAlignment="0" applyProtection="0">
      <alignment vertical="center"/>
    </xf>
    <xf numFmtId="41" fontId="82" fillId="0" borderId="0" applyFont="0" applyFill="0" applyBorder="0" applyAlignment="0" applyProtection="0">
      <alignment vertical="center"/>
    </xf>
    <xf numFmtId="41" fontId="98" fillId="0" borderId="0" applyFont="0" applyFill="0" applyBorder="0" applyAlignment="0" applyProtection="0"/>
    <xf numFmtId="41" fontId="98" fillId="0" borderId="0" applyFont="0" applyFill="0" applyBorder="0" applyAlignment="0" applyProtection="0"/>
    <xf numFmtId="179" fontId="28" fillId="0" borderId="0" applyFont="0" applyFill="0" applyBorder="0" applyAlignment="0" applyProtection="0"/>
    <xf numFmtId="195" fontId="82" fillId="0" borderId="0" applyFont="0" applyFill="0" applyBorder="0" applyAlignment="0" applyProtection="0"/>
    <xf numFmtId="0" fontId="81" fillId="0" borderId="0" applyFont="0" applyFill="0" applyBorder="0" applyAlignment="0" applyProtection="0"/>
    <xf numFmtId="0" fontId="81" fillId="0" borderId="0" applyFont="0" applyFill="0" applyBorder="0" applyAlignment="0" applyProtection="0"/>
    <xf numFmtId="196" fontId="81" fillId="0" borderId="0" applyFont="0" applyFill="0" applyBorder="0" applyAlignment="0" applyProtection="0"/>
    <xf numFmtId="195" fontId="83" fillId="0" borderId="0" applyFont="0" applyFill="0" applyBorder="0" applyAlignment="0" applyProtection="0"/>
    <xf numFmtId="195" fontId="83" fillId="0" borderId="0" applyFont="0" applyFill="0" applyBorder="0" applyAlignment="0" applyProtection="0"/>
    <xf numFmtId="0" fontId="81" fillId="0" borderId="0" applyFont="0" applyFill="0" applyBorder="0" applyAlignment="0" applyProtection="0"/>
    <xf numFmtId="197" fontId="85" fillId="0" borderId="0" applyFont="0" applyFill="0" applyBorder="0" applyAlignment="0" applyProtection="0"/>
    <xf numFmtId="198" fontId="83" fillId="0" borderId="0" applyFont="0" applyFill="0" applyBorder="0" applyAlignment="0" applyProtection="0"/>
    <xf numFmtId="40" fontId="82" fillId="0" borderId="0" applyFont="0" applyFill="0" applyBorder="0" applyAlignment="0" applyProtection="0">
      <alignment vertical="center"/>
    </xf>
    <xf numFmtId="43" fontId="98" fillId="0" borderId="0" applyFont="0" applyFill="0" applyBorder="0" applyAlignment="0" applyProtection="0"/>
    <xf numFmtId="40" fontId="82"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0" fontId="82" fillId="0" borderId="0" applyFont="0" applyFill="0" applyBorder="0" applyAlignment="0" applyProtection="0">
      <alignment vertical="center"/>
    </xf>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0" fontId="82"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0" fontId="82"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0" fontId="82" fillId="0" borderId="0" applyFont="0" applyFill="0" applyBorder="0" applyAlignment="0" applyProtection="0">
      <alignment vertical="center"/>
    </xf>
    <xf numFmtId="40" fontId="82" fillId="0" borderId="0" applyFont="0" applyFill="0" applyBorder="0" applyAlignment="0" applyProtection="0"/>
    <xf numFmtId="40" fontId="82" fillId="0" borderId="0" applyFont="0" applyFill="0" applyBorder="0" applyAlignment="0" applyProtection="0">
      <alignment vertical="center"/>
    </xf>
    <xf numFmtId="43" fontId="98"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3" fontId="42" fillId="0" borderId="0" applyFont="0" applyFill="0" applyBorder="0" applyAlignment="0" applyProtection="0"/>
    <xf numFmtId="40" fontId="82" fillId="0" borderId="0" applyFont="0" applyFill="0" applyBorder="0" applyAlignment="0" applyProtection="0">
      <alignment vertical="center"/>
    </xf>
    <xf numFmtId="43" fontId="42" fillId="0" borderId="0" applyFont="0" applyFill="0" applyBorder="0" applyAlignment="0" applyProtection="0"/>
    <xf numFmtId="43" fontId="98" fillId="0" borderId="0" applyFont="0" applyFill="0" applyBorder="0" applyAlignment="0" applyProtection="0"/>
    <xf numFmtId="43" fontId="42" fillId="0" borderId="0" applyFont="0" applyFill="0" applyBorder="0" applyAlignment="0" applyProtection="0"/>
    <xf numFmtId="43" fontId="29" fillId="0" borderId="0" applyFont="0" applyFill="0" applyBorder="0" applyAlignment="0" applyProtection="0"/>
    <xf numFmtId="43" fontId="42" fillId="0" borderId="0" applyFont="0" applyFill="0" applyBorder="0" applyAlignment="0" applyProtection="0"/>
    <xf numFmtId="43" fontId="101" fillId="0" borderId="0" applyFont="0" applyFill="0" applyBorder="0" applyAlignment="0" applyProtection="0">
      <alignment vertical="center"/>
    </xf>
    <xf numFmtId="40" fontId="83" fillId="0" borderId="0" applyFont="0" applyFill="0" applyBorder="0" applyAlignment="0" applyProtection="0">
      <alignment vertical="center"/>
    </xf>
    <xf numFmtId="40" fontId="83" fillId="0" borderId="0" applyFont="0" applyFill="0" applyBorder="0" applyAlignment="0" applyProtection="0">
      <alignment vertical="center"/>
    </xf>
    <xf numFmtId="40" fontId="83" fillId="0" borderId="0" applyFont="0" applyFill="0" applyBorder="0" applyAlignment="0" applyProtection="0">
      <alignment vertical="center"/>
    </xf>
    <xf numFmtId="40" fontId="83" fillId="0" borderId="0" applyFont="0" applyFill="0" applyBorder="0" applyAlignment="0" applyProtection="0">
      <alignment vertical="center"/>
    </xf>
    <xf numFmtId="40" fontId="83" fillId="0" borderId="0" applyFont="0" applyFill="0" applyBorder="0" applyAlignment="0" applyProtection="0">
      <alignment vertical="center"/>
    </xf>
    <xf numFmtId="40" fontId="83" fillId="0" borderId="0" applyFont="0" applyFill="0" applyBorder="0" applyAlignment="0" applyProtection="0">
      <alignment vertical="center"/>
    </xf>
    <xf numFmtId="40" fontId="83" fillId="0" borderId="0" applyFont="0" applyFill="0" applyBorder="0" applyAlignment="0" applyProtection="0">
      <alignment vertical="center"/>
    </xf>
    <xf numFmtId="40" fontId="83" fillId="0" borderId="0" applyFont="0" applyFill="0" applyBorder="0" applyAlignment="0" applyProtection="0">
      <alignment vertical="center"/>
    </xf>
    <xf numFmtId="40" fontId="83" fillId="0" borderId="0" applyFont="0" applyFill="0" applyBorder="0" applyAlignment="0" applyProtection="0">
      <alignment vertical="center"/>
    </xf>
    <xf numFmtId="40" fontId="83" fillId="0" borderId="0" applyFont="0" applyFill="0" applyBorder="0" applyAlignment="0" applyProtection="0">
      <alignment vertical="center"/>
    </xf>
    <xf numFmtId="43" fontId="28" fillId="0" borderId="0" applyFont="0" applyFill="0" applyBorder="0" applyAlignment="0" applyProtection="0"/>
    <xf numFmtId="43" fontId="28"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28" fillId="0" borderId="0" applyFont="0" applyFill="0" applyBorder="0" applyAlignment="0" applyProtection="0"/>
    <xf numFmtId="40" fontId="83" fillId="0" borderId="0" applyFont="0" applyFill="0" applyBorder="0" applyAlignment="0" applyProtection="0">
      <alignment vertical="center"/>
    </xf>
    <xf numFmtId="40" fontId="83" fillId="0" borderId="0" applyFont="0" applyFill="0" applyBorder="0" applyAlignment="0" applyProtection="0">
      <alignment vertical="center"/>
    </xf>
    <xf numFmtId="40" fontId="83" fillId="0" borderId="0" applyFont="0" applyFill="0" applyBorder="0" applyAlignment="0" applyProtection="0">
      <alignment vertical="center"/>
    </xf>
    <xf numFmtId="40" fontId="83" fillId="0" borderId="0" applyFont="0" applyFill="0" applyBorder="0" applyAlignment="0" applyProtection="0">
      <alignment vertical="center"/>
    </xf>
    <xf numFmtId="40" fontId="83" fillId="0" borderId="0" applyFont="0" applyFill="0" applyBorder="0" applyAlignment="0" applyProtection="0">
      <alignment vertical="center"/>
    </xf>
    <xf numFmtId="43" fontId="102"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0" fontId="83" fillId="0" borderId="0" applyFont="0" applyFill="0" applyBorder="0" applyAlignment="0" applyProtection="0">
      <alignment vertical="center"/>
    </xf>
    <xf numFmtId="43" fontId="29" fillId="0" borderId="0" applyFont="0" applyFill="0" applyBorder="0" applyAlignment="0" applyProtection="0"/>
    <xf numFmtId="43" fontId="29" fillId="0" borderId="0" applyFont="0" applyFill="0" applyBorder="0" applyAlignment="0" applyProtection="0"/>
    <xf numFmtId="40" fontId="83" fillId="0" borderId="0" applyFont="0" applyFill="0" applyBorder="0" applyAlignment="0" applyProtection="0">
      <alignment vertical="center"/>
    </xf>
    <xf numFmtId="43" fontId="82" fillId="0" borderId="0" applyFont="0" applyFill="0" applyBorder="0" applyAlignment="0" applyProtection="0"/>
    <xf numFmtId="40" fontId="83" fillId="0" borderId="0" applyFont="0" applyFill="0" applyBorder="0" applyAlignment="0" applyProtection="0">
      <alignment vertical="center"/>
    </xf>
    <xf numFmtId="43" fontId="28" fillId="0" borderId="0" applyFont="0" applyFill="0" applyBorder="0" applyAlignment="0" applyProtection="0"/>
    <xf numFmtId="40" fontId="83" fillId="0" borderId="0" applyFont="0" applyFill="0" applyBorder="0" applyAlignment="0" applyProtection="0">
      <alignment vertical="center"/>
    </xf>
    <xf numFmtId="40" fontId="83" fillId="0" borderId="0" applyFont="0" applyFill="0" applyBorder="0" applyAlignment="0" applyProtection="0">
      <alignment vertical="center"/>
    </xf>
    <xf numFmtId="40" fontId="83" fillId="0" borderId="0" applyFont="0" applyFill="0" applyBorder="0" applyAlignment="0" applyProtection="0">
      <alignment vertical="center"/>
    </xf>
    <xf numFmtId="40" fontId="83" fillId="0" borderId="0" applyFont="0" applyFill="0" applyBorder="0" applyAlignment="0" applyProtection="0">
      <alignment vertical="center"/>
    </xf>
    <xf numFmtId="43" fontId="103" fillId="0" borderId="0" applyFont="0" applyFill="0" applyBorder="0" applyAlignment="0" applyProtection="0"/>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0" fontId="83" fillId="0" borderId="0" applyFont="0" applyFill="0" applyBorder="0" applyAlignment="0" applyProtection="0">
      <alignment vertical="center"/>
    </xf>
    <xf numFmtId="40" fontId="83" fillId="0" borderId="0" applyFont="0" applyFill="0" applyBorder="0" applyAlignment="0" applyProtection="0">
      <alignment vertical="center"/>
    </xf>
    <xf numFmtId="40" fontId="82" fillId="0" borderId="0" applyFont="0" applyFill="0" applyBorder="0" applyAlignment="0" applyProtection="0">
      <alignment vertical="center"/>
    </xf>
    <xf numFmtId="40" fontId="83" fillId="0" borderId="0" applyFont="0" applyFill="0" applyBorder="0" applyAlignment="0" applyProtection="0">
      <alignment vertical="center"/>
    </xf>
    <xf numFmtId="43" fontId="42" fillId="0" borderId="0" applyFont="0" applyFill="0" applyBorder="0" applyAlignment="0" applyProtection="0"/>
    <xf numFmtId="43" fontId="42" fillId="0" borderId="0" applyFont="0" applyFill="0" applyBorder="0" applyAlignment="0" applyProtection="0"/>
    <xf numFmtId="40" fontId="83" fillId="0" borderId="0" applyFont="0" applyFill="0" applyBorder="0" applyAlignment="0" applyProtection="0">
      <alignment vertical="center"/>
    </xf>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3" fontId="24" fillId="0" borderId="0" applyFont="0" applyFill="0" applyBorder="0" applyAlignment="0" applyProtection="0"/>
    <xf numFmtId="43" fontId="29" fillId="0" borderId="0" applyFont="0" applyFill="0" applyBorder="0" applyAlignment="0" applyProtection="0"/>
    <xf numFmtId="40" fontId="82" fillId="0" borderId="0" applyFont="0" applyFill="0" applyBorder="0" applyAlignment="0" applyProtection="0"/>
    <xf numFmtId="40" fontId="83" fillId="0" borderId="0" applyFont="0" applyFill="0" applyBorder="0" applyAlignment="0" applyProtection="0"/>
    <xf numFmtId="40" fontId="83" fillId="0" borderId="0" applyFont="0" applyFill="0" applyBorder="0" applyAlignment="0" applyProtection="0"/>
    <xf numFmtId="43" fontId="29"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0" fontId="83" fillId="0" borderId="0" applyFont="0" applyFill="0" applyBorder="0" applyAlignment="0" applyProtection="0"/>
    <xf numFmtId="43" fontId="42" fillId="0" borderId="0" applyFont="0" applyFill="0" applyBorder="0" applyAlignment="0" applyProtection="0"/>
    <xf numFmtId="40" fontId="83" fillId="0" borderId="0" applyFont="0" applyFill="0" applyBorder="0" applyAlignment="0" applyProtection="0"/>
    <xf numFmtId="43" fontId="98" fillId="0" borderId="0" applyFont="0" applyFill="0" applyBorder="0" applyAlignment="0" applyProtection="0"/>
    <xf numFmtId="43" fontId="42" fillId="0" borderId="0" applyFont="0" applyFill="0" applyBorder="0" applyAlignment="0" applyProtection="0"/>
    <xf numFmtId="43" fontId="80" fillId="0" borderId="0" applyFont="0" applyFill="0" applyBorder="0" applyAlignment="0" applyProtection="0"/>
    <xf numFmtId="43" fontId="98" fillId="0" borderId="0" applyFont="0" applyFill="0" applyBorder="0" applyAlignment="0" applyProtection="0"/>
    <xf numFmtId="43" fontId="28" fillId="0" borderId="0" applyFont="0" applyFill="0" applyBorder="0" applyAlignment="0" applyProtection="0"/>
    <xf numFmtId="43" fontId="98" fillId="0" borderId="0" applyFont="0" applyFill="0" applyBorder="0" applyAlignment="0" applyProtection="0"/>
    <xf numFmtId="40" fontId="83"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98"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2" fillId="0" borderId="0" applyFont="0" applyFill="0" applyBorder="0" applyAlignment="0" applyProtection="0"/>
    <xf numFmtId="43" fontId="103" fillId="0" borderId="0" applyFont="0" applyFill="0" applyBorder="0" applyAlignment="0" applyProtection="0"/>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3" fontId="42"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2" fillId="0" borderId="0" applyFont="0" applyFill="0" applyBorder="0" applyAlignment="0" applyProtection="0"/>
    <xf numFmtId="43" fontId="41"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0" fontId="82" fillId="0" borderId="0" applyFont="0" applyFill="0" applyBorder="0" applyAlignment="0" applyProtection="0"/>
    <xf numFmtId="43" fontId="82" fillId="0" borderId="0" applyFont="0" applyFill="0" applyBorder="0" applyAlignment="0" applyProtection="0"/>
    <xf numFmtId="43" fontId="98"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0" fontId="82"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42"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3" fontId="98" fillId="0" borderId="0" applyFont="0" applyFill="0" applyBorder="0" applyAlignment="0" applyProtection="0"/>
    <xf numFmtId="43" fontId="98"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98" fillId="0" borderId="0" applyFont="0" applyFill="0" applyBorder="0" applyAlignment="0" applyProtection="0"/>
    <xf numFmtId="43" fontId="82"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28" fillId="0" borderId="0" applyFont="0" applyFill="0" applyBorder="0" applyAlignment="0" applyProtection="0"/>
    <xf numFmtId="43" fontId="98" fillId="0" borderId="0" applyFont="0" applyFill="0" applyBorder="0" applyAlignment="0" applyProtection="0"/>
    <xf numFmtId="43" fontId="28" fillId="0" borderId="0" applyFont="0" applyFill="0" applyBorder="0" applyAlignment="0" applyProtection="0"/>
    <xf numFmtId="43" fontId="102" fillId="0" borderId="0" applyFont="0" applyFill="0" applyBorder="0" applyAlignment="0" applyProtection="0"/>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0" fontId="83" fillId="0" borderId="0" applyFont="0" applyFill="0" applyBorder="0" applyAlignment="0" applyProtection="0">
      <alignment vertical="center"/>
    </xf>
    <xf numFmtId="40" fontId="83" fillId="0" borderId="0" applyFont="0" applyFill="0" applyBorder="0" applyAlignment="0" applyProtection="0">
      <alignment vertical="center"/>
    </xf>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98"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98" fillId="0" borderId="0" applyFont="0" applyFill="0" applyBorder="0" applyAlignment="0" applyProtection="0"/>
    <xf numFmtId="40" fontId="82" fillId="0" borderId="0" applyFont="0" applyFill="0" applyBorder="0" applyAlignment="0" applyProtection="0">
      <alignment vertical="center"/>
    </xf>
    <xf numFmtId="43" fontId="102" fillId="0" borderId="0" applyFont="0" applyFill="0" applyBorder="0" applyAlignment="0" applyProtection="0"/>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3" fontId="82" fillId="0" borderId="0" applyFont="0" applyFill="0" applyBorder="0" applyAlignment="0" applyProtection="0"/>
    <xf numFmtId="43" fontId="28" fillId="0" borderId="0" applyFont="0" applyFill="0" applyBorder="0" applyAlignment="0" applyProtection="0"/>
    <xf numFmtId="43" fontId="82" fillId="0" borderId="0" applyFont="0" applyFill="0" applyBorder="0" applyAlignment="0" applyProtection="0"/>
    <xf numFmtId="43" fontId="28" fillId="0" borderId="0" applyFont="0" applyFill="0" applyBorder="0" applyAlignment="0" applyProtection="0"/>
    <xf numFmtId="40" fontId="82" fillId="0" borderId="0" applyFont="0" applyFill="0" applyBorder="0" applyAlignment="0" applyProtection="0"/>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202" fontId="82" fillId="0" borderId="0" applyFont="0" applyFill="0" applyBorder="0" applyAlignment="0" applyProtection="0"/>
    <xf numFmtId="40" fontId="82" fillId="0" borderId="0" applyFont="0" applyFill="0" applyBorder="0" applyAlignment="0" applyProtection="0">
      <alignment vertical="center"/>
    </xf>
    <xf numFmtId="43" fontId="24" fillId="0" borderId="0" applyFont="0" applyFill="0" applyBorder="0" applyAlignment="0" applyProtection="0"/>
    <xf numFmtId="43" fontId="98" fillId="0" borderId="0" applyFont="0" applyFill="0" applyBorder="0" applyAlignment="0" applyProtection="0"/>
    <xf numFmtId="40" fontId="82" fillId="0" borderId="0" applyFont="0" applyFill="0" applyBorder="0" applyAlignment="0" applyProtection="0">
      <alignment vertical="center"/>
    </xf>
    <xf numFmtId="43" fontId="98" fillId="0" borderId="0" applyFont="0" applyFill="0" applyBorder="0" applyAlignment="0" applyProtection="0"/>
    <xf numFmtId="40" fontId="82"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24" fillId="0" borderId="0" applyFont="0" applyFill="0" applyBorder="0" applyAlignment="0" applyProtection="0"/>
    <xf numFmtId="40" fontId="100" fillId="0" borderId="0" applyFont="0" applyFill="0" applyBorder="0" applyAlignment="0" applyProtection="0">
      <alignment vertical="center"/>
    </xf>
    <xf numFmtId="40" fontId="100" fillId="0" borderId="0" applyFont="0" applyFill="0" applyBorder="0" applyAlignment="0" applyProtection="0">
      <alignment vertical="center"/>
    </xf>
    <xf numFmtId="40" fontId="100" fillId="0" borderId="0" applyFont="0" applyFill="0" applyBorder="0" applyAlignment="0" applyProtection="0">
      <alignment vertical="center"/>
    </xf>
    <xf numFmtId="40" fontId="100" fillId="0" borderId="0" applyFont="0" applyFill="0" applyBorder="0" applyAlignment="0" applyProtection="0">
      <alignment vertical="center"/>
    </xf>
    <xf numFmtId="40" fontId="100" fillId="0" borderId="0" applyFont="0" applyFill="0" applyBorder="0" applyAlignment="0" applyProtection="0">
      <alignment vertical="center"/>
    </xf>
    <xf numFmtId="40" fontId="100" fillId="0" borderId="0" applyFont="0" applyFill="0" applyBorder="0" applyAlignment="0" applyProtection="0">
      <alignment vertical="center"/>
    </xf>
    <xf numFmtId="40" fontId="100" fillId="0" borderId="0" applyFont="0" applyFill="0" applyBorder="0" applyAlignment="0" applyProtection="0">
      <alignment vertical="center"/>
    </xf>
    <xf numFmtId="40" fontId="82" fillId="0" borderId="0" applyFont="0" applyFill="0" applyBorder="0" applyAlignment="0" applyProtection="0">
      <alignment vertical="center"/>
    </xf>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0" fontId="100" fillId="0" borderId="0" applyFont="0" applyFill="0" applyBorder="0" applyAlignment="0" applyProtection="0">
      <alignment vertical="center"/>
    </xf>
    <xf numFmtId="40" fontId="100" fillId="0" borderId="0" applyFont="0" applyFill="0" applyBorder="0" applyAlignment="0" applyProtection="0">
      <alignment vertical="center"/>
    </xf>
    <xf numFmtId="40" fontId="100" fillId="0" borderId="0" applyFont="0" applyFill="0" applyBorder="0" applyAlignment="0" applyProtection="0">
      <alignment vertical="center"/>
    </xf>
    <xf numFmtId="40" fontId="100" fillId="0" borderId="0" applyFont="0" applyFill="0" applyBorder="0" applyAlignment="0" applyProtection="0">
      <alignment vertical="center"/>
    </xf>
    <xf numFmtId="40" fontId="100" fillId="0" borderId="0" applyFont="0" applyFill="0" applyBorder="0" applyAlignment="0" applyProtection="0">
      <alignment vertical="center"/>
    </xf>
    <xf numFmtId="40" fontId="100" fillId="0" borderId="0" applyFont="0" applyFill="0" applyBorder="0" applyAlignment="0" applyProtection="0">
      <alignment vertical="center"/>
    </xf>
    <xf numFmtId="43" fontId="98" fillId="0" borderId="0" applyFont="0" applyFill="0" applyBorder="0" applyAlignment="0" applyProtection="0"/>
    <xf numFmtId="40" fontId="82" fillId="0" borderId="0" applyFont="0" applyFill="0" applyBorder="0" applyAlignment="0" applyProtection="0"/>
    <xf numFmtId="40" fontId="100" fillId="0" borderId="0" applyFont="0" applyFill="0" applyBorder="0" applyAlignment="0" applyProtection="0">
      <alignment vertical="center"/>
    </xf>
    <xf numFmtId="40" fontId="100" fillId="0" borderId="0" applyFont="0" applyFill="0" applyBorder="0" applyAlignment="0" applyProtection="0">
      <alignment vertical="center"/>
    </xf>
    <xf numFmtId="43" fontId="24" fillId="0" borderId="0" applyFont="0" applyFill="0" applyBorder="0" applyAlignment="0" applyProtection="0"/>
    <xf numFmtId="43" fontId="82"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203" fontId="104" fillId="0" borderId="0"/>
    <xf numFmtId="204" fontId="105" fillId="0" borderId="0" applyFont="0" applyFill="0" applyBorder="0" applyAlignment="0" applyProtection="0">
      <alignment vertical="center"/>
    </xf>
    <xf numFmtId="3" fontId="106" fillId="0" borderId="0" applyFont="0" applyFill="0" applyBorder="0" applyAlignment="0" applyProtection="0"/>
    <xf numFmtId="0" fontId="107" fillId="0" borderId="0" applyNumberFormat="0" applyAlignment="0">
      <alignment horizontal="left"/>
    </xf>
    <xf numFmtId="0" fontId="108" fillId="0" borderId="0" applyFill="0" applyBorder="0" applyProtection="0"/>
    <xf numFmtId="205" fontId="108" fillId="0" borderId="0" applyFill="0" applyBorder="0" applyProtection="0"/>
    <xf numFmtId="0" fontId="108" fillId="0" borderId="0" applyFill="0" applyBorder="0" applyProtection="0"/>
    <xf numFmtId="0" fontId="108" fillId="0" borderId="0" applyFill="0" applyBorder="0" applyProtection="0"/>
    <xf numFmtId="42" fontId="109" fillId="0" borderId="0" applyFont="0" applyFill="0" applyBorder="0" applyAlignment="0" applyProtection="0">
      <alignment vertical="center"/>
    </xf>
    <xf numFmtId="182" fontId="28" fillId="0" borderId="0" applyFont="0" applyFill="0" applyBorder="0" applyAlignment="0" applyProtection="0"/>
    <xf numFmtId="42" fontId="82" fillId="0" borderId="0" applyFont="0" applyFill="0" applyBorder="0" applyAlignment="0" applyProtection="0">
      <alignment vertical="center"/>
    </xf>
    <xf numFmtId="42" fontId="83" fillId="0" borderId="0" applyFont="0" applyFill="0" applyBorder="0" applyAlignment="0" applyProtection="0">
      <alignment vertical="center"/>
    </xf>
    <xf numFmtId="42" fontId="82" fillId="0" borderId="0" applyFont="0" applyFill="0" applyBorder="0" applyAlignment="0" applyProtection="0">
      <alignment vertical="center"/>
    </xf>
    <xf numFmtId="206" fontId="82" fillId="0" borderId="0" applyFont="0" applyFill="0" applyBorder="0" applyAlignment="0" applyProtection="0"/>
    <xf numFmtId="207" fontId="28" fillId="0" borderId="0" applyFont="0" applyFill="0" applyBorder="0" applyAlignment="0" applyProtection="0"/>
    <xf numFmtId="183" fontId="31" fillId="0" borderId="0" applyFont="0" applyFill="0" applyBorder="0" applyAlignment="0" applyProtection="0"/>
    <xf numFmtId="0" fontId="81" fillId="0" borderId="0" applyFont="0" applyFill="0" applyBorder="0" applyAlignment="0" applyProtection="0"/>
    <xf numFmtId="0" fontId="81" fillId="0" borderId="0" applyFont="0" applyFill="0" applyBorder="0" applyAlignment="0" applyProtection="0"/>
    <xf numFmtId="184" fontId="81" fillId="0" borderId="0" applyFont="0" applyFill="0" applyBorder="0" applyAlignment="0" applyProtection="0"/>
    <xf numFmtId="183" fontId="31" fillId="0" borderId="0" applyFont="0" applyFill="0" applyBorder="0" applyAlignment="0" applyProtection="0"/>
    <xf numFmtId="0" fontId="81" fillId="0" borderId="0" applyFont="0" applyFill="0" applyBorder="0" applyAlignment="0" applyProtection="0"/>
    <xf numFmtId="183" fontId="31" fillId="0" borderId="0" applyFont="0" applyFill="0" applyBorder="0" applyAlignment="0" applyProtection="0"/>
    <xf numFmtId="208" fontId="110" fillId="0" borderId="0" applyFont="0" applyFill="0" applyBorder="0" applyAlignment="0" applyProtection="0">
      <alignment vertical="center"/>
    </xf>
    <xf numFmtId="208" fontId="28" fillId="0" borderId="0" applyFont="0" applyFill="0" applyBorder="0" applyAlignment="0" applyProtection="0"/>
    <xf numFmtId="209" fontId="82" fillId="0" borderId="0" applyFont="0" applyFill="0" applyBorder="0" applyAlignment="0" applyProtection="0"/>
    <xf numFmtId="208" fontId="29" fillId="0" borderId="0" applyFont="0" applyFill="0" applyBorder="0" applyAlignment="0" applyProtection="0"/>
    <xf numFmtId="210" fontId="83" fillId="0" borderId="0" applyFont="0" applyFill="0" applyBorder="0" applyAlignment="0" applyProtection="0">
      <alignment vertical="center"/>
    </xf>
    <xf numFmtId="209" fontId="42" fillId="0" borderId="0" applyFont="0" applyFill="0" applyBorder="0" applyAlignment="0" applyProtection="0"/>
    <xf numFmtId="209" fontId="42" fillId="0" borderId="0" applyFont="0" applyFill="0" applyBorder="0" applyAlignment="0" applyProtection="0"/>
    <xf numFmtId="211" fontId="82" fillId="0" borderId="0" applyFont="0" applyFill="0" applyBorder="0" applyAlignment="0" applyProtection="0"/>
    <xf numFmtId="0" fontId="28" fillId="0" borderId="0" applyFont="0" applyFill="0" applyBorder="0" applyAlignment="0" applyProtection="0"/>
    <xf numFmtId="212" fontId="106" fillId="0" borderId="0" applyFont="0" applyFill="0" applyBorder="0" applyAlignment="0" applyProtection="0"/>
    <xf numFmtId="185" fontId="104" fillId="0" borderId="0"/>
    <xf numFmtId="213" fontId="111" fillId="0" borderId="0" applyFill="0" applyBorder="0" applyAlignment="0" applyProtection="0"/>
    <xf numFmtId="214" fontId="28" fillId="0" borderId="0">
      <protection locked="0"/>
    </xf>
    <xf numFmtId="0" fontId="106" fillId="0" borderId="0" applyFont="0" applyFill="0" applyBorder="0" applyAlignment="0" applyProtection="0"/>
    <xf numFmtId="14" fontId="80" fillId="0" borderId="0" applyFill="0" applyBorder="0" applyAlignment="0"/>
    <xf numFmtId="14" fontId="80" fillId="0" borderId="0" applyFill="0" applyBorder="0" applyAlignment="0"/>
    <xf numFmtId="214" fontId="28" fillId="0" borderId="0">
      <protection locked="0"/>
    </xf>
    <xf numFmtId="0" fontId="108" fillId="0" borderId="0" applyFill="0" applyBorder="0" applyProtection="0"/>
    <xf numFmtId="215" fontId="108" fillId="0" borderId="0" applyFill="0" applyBorder="0" applyProtection="0"/>
    <xf numFmtId="0" fontId="108" fillId="0" borderId="0" applyFill="0" applyBorder="0" applyProtection="0"/>
    <xf numFmtId="0" fontId="108" fillId="0" borderId="0" applyFill="0" applyBorder="0" applyProtection="0"/>
    <xf numFmtId="38" fontId="112" fillId="0" borderId="45">
      <alignment vertical="center"/>
    </xf>
    <xf numFmtId="216" fontId="104" fillId="0" borderId="0"/>
    <xf numFmtId="38" fontId="82" fillId="0" borderId="0" applyFont="0" applyFill="0" applyBorder="0" applyAlignment="0" applyProtection="0"/>
    <xf numFmtId="0" fontId="113" fillId="0" borderId="0" applyNumberFormat="0" applyFill="0" applyBorder="0" applyAlignment="0" applyProtection="0"/>
    <xf numFmtId="180" fontId="113" fillId="0" borderId="0" applyNumberFormat="0" applyFill="0" applyBorder="0" applyAlignment="0" applyProtection="0"/>
    <xf numFmtId="0" fontId="54" fillId="56" borderId="0" applyNumberFormat="0" applyBorder="0" applyAlignment="0" applyProtection="0"/>
    <xf numFmtId="180" fontId="54" fillId="56" borderId="0" applyNumberFormat="0" applyBorder="0" applyAlignment="0" applyProtection="0"/>
    <xf numFmtId="0" fontId="54" fillId="57" borderId="0" applyNumberFormat="0" applyBorder="0" applyAlignment="0" applyProtection="0"/>
    <xf numFmtId="180" fontId="54" fillId="57" borderId="0" applyNumberFormat="0" applyBorder="0" applyAlignment="0" applyProtection="0"/>
    <xf numFmtId="0" fontId="54" fillId="58" borderId="0" applyNumberFormat="0" applyBorder="0" applyAlignment="0" applyProtection="0"/>
    <xf numFmtId="180" fontId="54" fillId="58" borderId="0" applyNumberFormat="0" applyBorder="0" applyAlignment="0" applyProtection="0"/>
    <xf numFmtId="0" fontId="54" fillId="53" borderId="0" applyNumberFormat="0" applyBorder="0" applyAlignment="0" applyProtection="0"/>
    <xf numFmtId="180" fontId="54" fillId="53" borderId="0" applyNumberFormat="0" applyBorder="0" applyAlignment="0" applyProtection="0"/>
    <xf numFmtId="0" fontId="54" fillId="54" borderId="0" applyNumberFormat="0" applyBorder="0" applyAlignment="0" applyProtection="0"/>
    <xf numFmtId="180" fontId="54" fillId="54" borderId="0" applyNumberFormat="0" applyBorder="0" applyAlignment="0" applyProtection="0"/>
    <xf numFmtId="0" fontId="54" fillId="44" borderId="0" applyNumberFormat="0" applyBorder="0" applyAlignment="0" applyProtection="0"/>
    <xf numFmtId="180" fontId="54" fillId="44" borderId="0" applyNumberFormat="0" applyBorder="0" applyAlignment="0" applyProtection="0"/>
    <xf numFmtId="181" fontId="67" fillId="0" borderId="34">
      <alignment horizontal="center" vertical="center"/>
    </xf>
    <xf numFmtId="195" fontId="82" fillId="0" borderId="0" applyFill="0" applyBorder="0" applyAlignment="0"/>
    <xf numFmtId="0" fontId="81" fillId="0" borderId="0" applyFill="0" applyBorder="0" applyAlignment="0"/>
    <xf numFmtId="0" fontId="81" fillId="0" borderId="0" applyFill="0" applyBorder="0" applyAlignment="0"/>
    <xf numFmtId="196" fontId="81" fillId="0" borderId="0" applyFill="0" applyBorder="0" applyAlignment="0"/>
    <xf numFmtId="195" fontId="83" fillId="0" borderId="0" applyFill="0" applyBorder="0" applyAlignment="0"/>
    <xf numFmtId="195" fontId="83" fillId="0" borderId="0" applyFill="0" applyBorder="0" applyAlignment="0"/>
    <xf numFmtId="0" fontId="81" fillId="0" borderId="0" applyFill="0" applyBorder="0" applyAlignment="0"/>
    <xf numFmtId="197" fontId="85" fillId="0" borderId="0" applyFill="0" applyBorder="0" applyAlignment="0"/>
    <xf numFmtId="198" fontId="83" fillId="0" borderId="0" applyFill="0" applyBorder="0" applyAlignment="0"/>
    <xf numFmtId="183" fontId="31" fillId="0" borderId="0" applyFill="0" applyBorder="0" applyAlignment="0"/>
    <xf numFmtId="0" fontId="81" fillId="0" borderId="0" applyFill="0" applyBorder="0" applyAlignment="0"/>
    <xf numFmtId="0" fontId="81" fillId="0" borderId="0" applyFill="0" applyBorder="0" applyAlignment="0"/>
    <xf numFmtId="184" fontId="81" fillId="0" borderId="0" applyFill="0" applyBorder="0" applyAlignment="0"/>
    <xf numFmtId="183" fontId="31" fillId="0" borderId="0" applyFill="0" applyBorder="0" applyAlignment="0"/>
    <xf numFmtId="0" fontId="81" fillId="0" borderId="0" applyFill="0" applyBorder="0" applyAlignment="0"/>
    <xf numFmtId="183" fontId="31" fillId="0" borderId="0" applyFill="0" applyBorder="0" applyAlignment="0"/>
    <xf numFmtId="195" fontId="82" fillId="0" borderId="0" applyFill="0" applyBorder="0" applyAlignment="0"/>
    <xf numFmtId="0" fontId="81" fillId="0" borderId="0" applyFill="0" applyBorder="0" applyAlignment="0"/>
    <xf numFmtId="0" fontId="81" fillId="0" borderId="0" applyFill="0" applyBorder="0" applyAlignment="0"/>
    <xf numFmtId="196" fontId="81" fillId="0" borderId="0" applyFill="0" applyBorder="0" applyAlignment="0"/>
    <xf numFmtId="195" fontId="83" fillId="0" borderId="0" applyFill="0" applyBorder="0" applyAlignment="0"/>
    <xf numFmtId="195" fontId="83" fillId="0" borderId="0" applyFill="0" applyBorder="0" applyAlignment="0"/>
    <xf numFmtId="0" fontId="81" fillId="0" borderId="0" applyFill="0" applyBorder="0" applyAlignment="0"/>
    <xf numFmtId="197" fontId="85" fillId="0" borderId="0" applyFill="0" applyBorder="0" applyAlignment="0"/>
    <xf numFmtId="198" fontId="83" fillId="0" borderId="0" applyFill="0" applyBorder="0" applyAlignment="0"/>
    <xf numFmtId="199" fontId="31" fillId="0" borderId="0" applyFill="0" applyBorder="0" applyAlignment="0"/>
    <xf numFmtId="0" fontId="81" fillId="0" borderId="0" applyFill="0" applyBorder="0" applyAlignment="0"/>
    <xf numFmtId="0" fontId="81" fillId="0" borderId="0" applyFill="0" applyBorder="0" applyAlignment="0"/>
    <xf numFmtId="200" fontId="81" fillId="0" borderId="0" applyFill="0" applyBorder="0" applyAlignment="0"/>
    <xf numFmtId="199" fontId="31" fillId="0" borderId="0" applyFill="0" applyBorder="0" applyAlignment="0"/>
    <xf numFmtId="0" fontId="81" fillId="0" borderId="0" applyFill="0" applyBorder="0" applyAlignment="0"/>
    <xf numFmtId="199" fontId="31" fillId="0" borderId="0" applyFill="0" applyBorder="0" applyAlignment="0"/>
    <xf numFmtId="201" fontId="83" fillId="0" borderId="0" applyFill="0" applyBorder="0" applyAlignment="0"/>
    <xf numFmtId="183" fontId="31" fillId="0" borderId="0" applyFill="0" applyBorder="0" applyAlignment="0"/>
    <xf numFmtId="0" fontId="81" fillId="0" borderId="0" applyFill="0" applyBorder="0" applyAlignment="0"/>
    <xf numFmtId="0" fontId="81" fillId="0" borderId="0" applyFill="0" applyBorder="0" applyAlignment="0"/>
    <xf numFmtId="184" fontId="81" fillId="0" borderId="0" applyFill="0" applyBorder="0" applyAlignment="0"/>
    <xf numFmtId="183" fontId="31" fillId="0" borderId="0" applyFill="0" applyBorder="0" applyAlignment="0"/>
    <xf numFmtId="0" fontId="81" fillId="0" borderId="0" applyFill="0" applyBorder="0" applyAlignment="0"/>
    <xf numFmtId="183" fontId="31" fillId="0" borderId="0" applyFill="0" applyBorder="0" applyAlignment="0"/>
    <xf numFmtId="0" fontId="114" fillId="0" borderId="0" applyNumberFormat="0" applyAlignment="0">
      <alignment horizontal="left"/>
    </xf>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81" fillId="0" borderId="0">
      <alignment horizontal="left"/>
    </xf>
    <xf numFmtId="217" fontId="28" fillId="0" borderId="0" applyFont="0" applyFill="0" applyBorder="0" applyAlignment="0" applyProtection="0"/>
    <xf numFmtId="0" fontId="28" fillId="0" borderId="0" applyFont="0" applyFill="0" applyBorder="0" applyAlignment="0" applyProtection="0"/>
    <xf numFmtId="180" fontId="28" fillId="0" borderId="0" applyFont="0" applyFill="0" applyBorder="0" applyAlignment="0" applyProtection="0"/>
    <xf numFmtId="217" fontId="28" fillId="0" borderId="0" applyFont="0" applyFill="0" applyBorder="0" applyAlignment="0" applyProtection="0"/>
    <xf numFmtId="218" fontId="28" fillId="0" borderId="0" applyFont="0" applyFill="0" applyBorder="0" applyAlignment="0" applyProtection="0"/>
    <xf numFmtId="219" fontId="28" fillId="0" borderId="0" applyFont="0" applyFill="0" applyBorder="0" applyAlignment="0" applyProtection="0"/>
    <xf numFmtId="0" fontId="116" fillId="0" borderId="0" applyNumberFormat="0" applyFill="0" applyBorder="0" applyAlignment="0" applyProtection="0">
      <alignment vertical="center"/>
    </xf>
    <xf numFmtId="0" fontId="117" fillId="0" borderId="0" applyNumberFormat="0" applyFill="0" applyBorder="0" applyAlignment="0" applyProtection="0"/>
    <xf numFmtId="0" fontId="65" fillId="0" borderId="0" applyNumberFormat="0" applyFill="0" applyBorder="0" applyAlignment="0" applyProtection="0">
      <alignment vertical="center"/>
    </xf>
    <xf numFmtId="0" fontId="117" fillId="0" borderId="0" applyNumberFormat="0" applyFill="0" applyBorder="0" applyAlignment="0" applyProtection="0"/>
    <xf numFmtId="0" fontId="118" fillId="0" borderId="0" applyNumberFormat="0" applyFill="0" applyBorder="0" applyAlignment="0" applyProtection="0"/>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119" fillId="0" borderId="0">
      <protection locked="0"/>
    </xf>
    <xf numFmtId="220" fontId="120" fillId="0" borderId="0">
      <protection locked="0"/>
    </xf>
    <xf numFmtId="0" fontId="121" fillId="0" borderId="0">
      <protection locked="0"/>
    </xf>
    <xf numFmtId="220" fontId="120" fillId="0" borderId="0">
      <protection locked="0"/>
    </xf>
    <xf numFmtId="0" fontId="122" fillId="0" borderId="0">
      <protection locked="0"/>
    </xf>
    <xf numFmtId="220" fontId="120" fillId="0" borderId="0">
      <protection locked="0"/>
    </xf>
    <xf numFmtId="0" fontId="123" fillId="0" borderId="0">
      <protection locked="0"/>
    </xf>
    <xf numFmtId="220" fontId="120" fillId="0" borderId="0">
      <protection locked="0"/>
    </xf>
    <xf numFmtId="0" fontId="124" fillId="0" borderId="0">
      <protection locked="0"/>
    </xf>
    <xf numFmtId="220" fontId="120" fillId="0" borderId="0">
      <protection locked="0"/>
    </xf>
    <xf numFmtId="0" fontId="125" fillId="0" borderId="0">
      <protection locked="0"/>
    </xf>
    <xf numFmtId="220" fontId="120" fillId="0" borderId="0">
      <protection locked="0"/>
    </xf>
    <xf numFmtId="0" fontId="126" fillId="0" borderId="0">
      <protection locked="0"/>
    </xf>
    <xf numFmtId="220" fontId="120" fillId="0" borderId="0">
      <protection locked="0"/>
    </xf>
    <xf numFmtId="2" fontId="106" fillId="0" borderId="0" applyFont="0" applyFill="0" applyBorder="0" applyAlignment="0" applyProtection="0"/>
    <xf numFmtId="0" fontId="28" fillId="0" borderId="0"/>
    <xf numFmtId="0" fontId="127" fillId="0" borderId="0" applyNumberFormat="0" applyFill="0" applyBorder="0" applyAlignment="0" applyProtection="0"/>
    <xf numFmtId="0" fontId="127" fillId="0" borderId="0" applyNumberFormat="0" applyFill="0" applyBorder="0" applyAlignment="0" applyProtection="0"/>
    <xf numFmtId="49" fontId="128" fillId="0" borderId="0" applyFill="0" applyBorder="0">
      <alignment horizontal="left"/>
    </xf>
    <xf numFmtId="49" fontId="129" fillId="0" borderId="0" applyFill="0" applyBorder="0">
      <alignment horizontal="left"/>
    </xf>
    <xf numFmtId="49" fontId="128" fillId="0" borderId="0" applyFill="0" applyBorder="0">
      <alignment horizontal="left"/>
    </xf>
    <xf numFmtId="49" fontId="128" fillId="46" borderId="30" applyFill="0" applyBorder="0">
      <alignment horizontal="centerContinuous" vertical="center"/>
    </xf>
    <xf numFmtId="49" fontId="129" fillId="46" borderId="30" applyFill="0" applyBorder="0">
      <alignment horizontal="centerContinuous" vertical="center"/>
    </xf>
    <xf numFmtId="49" fontId="129" fillId="46" borderId="30" applyFill="0" applyBorder="0">
      <alignment horizontal="centerContinuous" vertical="center"/>
    </xf>
    <xf numFmtId="49" fontId="129" fillId="46" borderId="30" applyFill="0" applyBorder="0">
      <alignment horizontal="centerContinuous" vertical="center"/>
    </xf>
    <xf numFmtId="49" fontId="129" fillId="46" borderId="30" applyFill="0" applyBorder="0">
      <alignment horizontal="centerContinuous" vertical="center"/>
    </xf>
    <xf numFmtId="49" fontId="129" fillId="46" borderId="30" applyFill="0" applyBorder="0">
      <alignment horizontal="centerContinuous" vertical="center"/>
    </xf>
    <xf numFmtId="49" fontId="129" fillId="46" borderId="30" applyFill="0" applyBorder="0">
      <alignment horizontal="centerContinuous" vertical="center"/>
    </xf>
    <xf numFmtId="49" fontId="129" fillId="46" borderId="30" applyFill="0" applyBorder="0">
      <alignment horizontal="centerContinuous" vertical="center"/>
    </xf>
    <xf numFmtId="49" fontId="128" fillId="46" borderId="30" applyFill="0" applyBorder="0">
      <alignment horizontal="centerContinuous" vertical="center"/>
    </xf>
    <xf numFmtId="49" fontId="128" fillId="46" borderId="30" applyFill="0" applyBorder="0">
      <alignment horizontal="centerContinuous" vertical="center"/>
    </xf>
    <xf numFmtId="49" fontId="128" fillId="46" borderId="30" applyFill="0" applyBorder="0">
      <alignment horizontal="centerContinuous" vertical="center"/>
    </xf>
    <xf numFmtId="49" fontId="128" fillId="46" borderId="30" applyFill="0" applyBorder="0">
      <alignment horizontal="centerContinuous" vertical="center"/>
    </xf>
    <xf numFmtId="49" fontId="128" fillId="46" borderId="30" applyFill="0" applyBorder="0">
      <alignment horizontal="centerContinuous" vertical="center"/>
    </xf>
    <xf numFmtId="49" fontId="128" fillId="46" borderId="30" applyFill="0" applyBorder="0">
      <alignment horizontal="centerContinuous" vertical="center"/>
    </xf>
    <xf numFmtId="49" fontId="128" fillId="46" borderId="30" applyFill="0" applyBorder="0">
      <alignment horizontal="centerContinuous" vertical="center"/>
    </xf>
    <xf numFmtId="49" fontId="128" fillId="46" borderId="30" applyFill="0" applyBorder="0">
      <alignment horizontal="centerContinuous" vertical="center"/>
    </xf>
    <xf numFmtId="49" fontId="128" fillId="46" borderId="30" applyFill="0" applyBorder="0">
      <alignment horizontal="centerContinuous" vertical="center"/>
    </xf>
    <xf numFmtId="49" fontId="128" fillId="46" borderId="30" applyFill="0" applyBorder="0">
      <alignment horizontal="centerContinuous" vertical="center"/>
    </xf>
    <xf numFmtId="49" fontId="128" fillId="46" borderId="30" applyFill="0" applyBorder="0">
      <alignment horizontal="centerContinuous" vertical="center"/>
    </xf>
    <xf numFmtId="49" fontId="128" fillId="46" borderId="30" applyFill="0" applyBorder="0">
      <alignment horizontal="centerContinuous" vertical="center"/>
    </xf>
    <xf numFmtId="49" fontId="128" fillId="46" borderId="30" applyFill="0" applyBorder="0">
      <alignment horizontal="centerContinuous" vertical="center"/>
    </xf>
    <xf numFmtId="49" fontId="128" fillId="0" borderId="12" applyFill="0" applyBorder="0">
      <alignment horizontal="left"/>
    </xf>
    <xf numFmtId="49" fontId="129" fillId="0" borderId="12" applyFill="0" applyBorder="0">
      <alignment horizontal="left"/>
    </xf>
    <xf numFmtId="49" fontId="128" fillId="0" borderId="12" applyFill="0" applyBorder="0">
      <alignment horizontal="left"/>
    </xf>
    <xf numFmtId="49" fontId="128" fillId="0" borderId="0" applyFill="0" applyBorder="0">
      <alignment horizontal="left"/>
    </xf>
    <xf numFmtId="221" fontId="130" fillId="0" borderId="0" applyFill="0" applyBorder="0" applyAlignment="0"/>
    <xf numFmtId="221" fontId="131" fillId="0" borderId="0" applyFill="0" applyBorder="0" applyAlignment="0">
      <alignment wrapText="1"/>
    </xf>
    <xf numFmtId="222" fontId="130" fillId="0" borderId="0" applyFill="0" applyBorder="0" applyAlignment="0"/>
    <xf numFmtId="222" fontId="131" fillId="0" borderId="0" applyFill="0" applyBorder="0" applyAlignment="0"/>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3" fillId="48" borderId="0" applyNumberFormat="0" applyBorder="0" applyAlignment="0" applyProtection="0">
      <alignment vertical="center"/>
    </xf>
    <xf numFmtId="0" fontId="79" fillId="48" borderId="0" applyNumberFormat="0" applyBorder="0" applyAlignment="0" applyProtection="0"/>
    <xf numFmtId="0" fontId="134" fillId="48" borderId="0" applyNumberFormat="0" applyBorder="0" applyAlignment="0" applyProtection="0">
      <alignment vertical="center"/>
    </xf>
    <xf numFmtId="0" fontId="79" fillId="48" borderId="0" applyNumberFormat="0" applyBorder="0" applyAlignment="0" applyProtection="0"/>
    <xf numFmtId="0" fontId="135" fillId="48" borderId="0" applyNumberFormat="0" applyBorder="0" applyAlignment="0" applyProtection="0"/>
    <xf numFmtId="0" fontId="134" fillId="48" borderId="0" applyNumberFormat="0" applyBorder="0" applyAlignment="0" applyProtection="0">
      <alignment vertical="center"/>
    </xf>
    <xf numFmtId="0" fontId="134" fillId="48" borderId="0" applyNumberFormat="0" applyBorder="0" applyAlignment="0" applyProtection="0">
      <alignment vertical="center"/>
    </xf>
    <xf numFmtId="38" fontId="136" fillId="61" borderId="0" applyNumberFormat="0" applyBorder="0" applyAlignment="0" applyProtection="0"/>
    <xf numFmtId="38" fontId="136" fillId="61" borderId="0" applyNumberFormat="0" applyBorder="0" applyAlignment="0" applyProtection="0"/>
    <xf numFmtId="0" fontId="137" fillId="0" borderId="0"/>
    <xf numFmtId="0" fontId="33" fillId="0" borderId="46" applyFill="0" applyBorder="0"/>
    <xf numFmtId="0" fontId="33" fillId="0" borderId="46" applyFill="0" applyBorder="0"/>
    <xf numFmtId="0" fontId="33" fillId="0" borderId="46" applyFill="0" applyBorder="0"/>
    <xf numFmtId="0" fontId="33" fillId="0" borderId="46" applyFill="0" applyBorder="0"/>
    <xf numFmtId="0" fontId="33" fillId="0" borderId="46" applyFill="0" applyBorder="0"/>
    <xf numFmtId="0" fontId="136" fillId="0" borderId="46" applyBorder="0">
      <alignment horizontal="center" vertical="center"/>
    </xf>
    <xf numFmtId="0" fontId="136" fillId="0" borderId="46" applyBorder="0">
      <alignment horizontal="center" vertical="center"/>
    </xf>
    <xf numFmtId="0" fontId="136" fillId="0" borderId="46" applyBorder="0">
      <alignment horizontal="center" vertical="center"/>
    </xf>
    <xf numFmtId="0" fontId="136" fillId="0" borderId="46" applyBorder="0">
      <alignment horizontal="center" vertical="center"/>
    </xf>
    <xf numFmtId="0" fontId="136" fillId="0" borderId="46" applyBorder="0">
      <alignment horizontal="center" vertical="center"/>
    </xf>
    <xf numFmtId="0" fontId="138" fillId="0" borderId="46" applyBorder="0">
      <alignment horizontal="center" vertical="center"/>
    </xf>
    <xf numFmtId="0" fontId="138" fillId="0" borderId="46" applyBorder="0">
      <alignment horizontal="center" vertical="center"/>
    </xf>
    <xf numFmtId="0" fontId="138" fillId="0" borderId="46" applyBorder="0">
      <alignment horizontal="center" vertical="center"/>
    </xf>
    <xf numFmtId="0" fontId="138" fillId="0" borderId="46" applyBorder="0">
      <alignment horizontal="center" vertical="center"/>
    </xf>
    <xf numFmtId="0" fontId="138" fillId="0" borderId="46" applyBorder="0">
      <alignment horizontal="center" vertical="center"/>
    </xf>
    <xf numFmtId="181" fontId="139" fillId="0" borderId="3" applyNumberFormat="0" applyAlignment="0" applyProtection="0">
      <alignment horizontal="left" vertical="center"/>
    </xf>
    <xf numFmtId="0" fontId="139" fillId="0" borderId="3" applyNumberFormat="0" applyAlignment="0" applyProtection="0">
      <alignment horizontal="left" vertical="center"/>
    </xf>
    <xf numFmtId="181" fontId="139" fillId="0" borderId="31">
      <alignment horizontal="left" vertical="center"/>
    </xf>
    <xf numFmtId="181" fontId="139" fillId="0" borderId="31">
      <alignment horizontal="left" vertical="center"/>
    </xf>
    <xf numFmtId="181" fontId="139" fillId="0" borderId="31">
      <alignment horizontal="left" vertical="center"/>
    </xf>
    <xf numFmtId="181" fontId="139" fillId="0" borderId="31">
      <alignment horizontal="left" vertical="center"/>
    </xf>
    <xf numFmtId="181" fontId="139" fillId="0" borderId="31">
      <alignment horizontal="left" vertical="center"/>
    </xf>
    <xf numFmtId="181" fontId="139" fillId="0" borderId="31">
      <alignment horizontal="left" vertical="center"/>
    </xf>
    <xf numFmtId="181" fontId="139" fillId="0" borderId="31">
      <alignment horizontal="left" vertical="center"/>
    </xf>
    <xf numFmtId="181"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181" fontId="139" fillId="0" borderId="31">
      <alignment horizontal="left" vertical="center"/>
    </xf>
    <xf numFmtId="181" fontId="139" fillId="0" borderId="31">
      <alignment horizontal="left" vertical="center"/>
    </xf>
    <xf numFmtId="181" fontId="139" fillId="0" borderId="31">
      <alignment horizontal="left" vertical="center"/>
    </xf>
    <xf numFmtId="181" fontId="139" fillId="0" borderId="31">
      <alignment horizontal="left" vertical="center"/>
    </xf>
    <xf numFmtId="181" fontId="139" fillId="0" borderId="31">
      <alignment horizontal="left" vertical="center"/>
    </xf>
    <xf numFmtId="181" fontId="139" fillId="0" borderId="31">
      <alignment horizontal="left" vertical="center"/>
    </xf>
    <xf numFmtId="181" fontId="139" fillId="0" borderId="31">
      <alignment horizontal="left" vertical="center"/>
    </xf>
    <xf numFmtId="181" fontId="139" fillId="0" borderId="31">
      <alignment horizontal="left" vertical="center"/>
    </xf>
    <xf numFmtId="181" fontId="139" fillId="0" borderId="31">
      <alignment horizontal="left" vertical="center"/>
    </xf>
    <xf numFmtId="181" fontId="139" fillId="0" borderId="31">
      <alignment horizontal="left" vertical="center"/>
    </xf>
    <xf numFmtId="181"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0" fontId="139" fillId="0" borderId="31">
      <alignment horizontal="left" vertical="center"/>
    </xf>
    <xf numFmtId="181" fontId="139" fillId="0" borderId="31">
      <alignment horizontal="left" vertical="center"/>
    </xf>
    <xf numFmtId="181" fontId="139" fillId="0" borderId="31">
      <alignment horizontal="left" vertical="center"/>
    </xf>
    <xf numFmtId="181" fontId="139" fillId="0" borderId="31">
      <alignment horizontal="left" vertical="center"/>
    </xf>
    <xf numFmtId="0" fontId="140" fillId="0" borderId="47" applyNumberFormat="0" applyFill="0" applyAlignment="0" applyProtection="0">
      <alignment vertical="center"/>
    </xf>
    <xf numFmtId="0" fontId="141" fillId="0" borderId="47" applyNumberFormat="0" applyFill="0" applyAlignment="0" applyProtection="0"/>
    <xf numFmtId="0" fontId="142" fillId="0" borderId="47" applyNumberFormat="0" applyFill="0" applyAlignment="0" applyProtection="0">
      <alignment vertical="center"/>
    </xf>
    <xf numFmtId="0" fontId="142" fillId="0" borderId="47" applyNumberFormat="0" applyFill="0" applyAlignment="0" applyProtection="0">
      <alignment vertical="center"/>
    </xf>
    <xf numFmtId="0" fontId="142" fillId="0" borderId="47" applyNumberFormat="0" applyFill="0" applyAlignment="0" applyProtection="0">
      <alignment vertical="center"/>
    </xf>
    <xf numFmtId="0" fontId="142" fillId="0" borderId="47" applyNumberFormat="0" applyFill="0" applyAlignment="0" applyProtection="0">
      <alignment vertical="center"/>
    </xf>
    <xf numFmtId="0" fontId="142" fillId="0" borderId="47" applyNumberFormat="0" applyFill="0" applyAlignment="0" applyProtection="0">
      <alignment vertical="center"/>
    </xf>
    <xf numFmtId="0" fontId="142" fillId="0" borderId="47" applyNumberFormat="0" applyFill="0" applyAlignment="0" applyProtection="0">
      <alignment vertical="center"/>
    </xf>
    <xf numFmtId="0" fontId="142" fillId="0" borderId="47" applyNumberFormat="0" applyFill="0" applyAlignment="0" applyProtection="0">
      <alignment vertical="center"/>
    </xf>
    <xf numFmtId="0" fontId="142" fillId="0" borderId="47" applyNumberFormat="0" applyFill="0" applyAlignment="0" applyProtection="0">
      <alignment vertical="center"/>
    </xf>
    <xf numFmtId="0" fontId="142" fillId="0" borderId="47" applyNumberFormat="0" applyFill="0" applyAlignment="0" applyProtection="0">
      <alignment vertical="center"/>
    </xf>
    <xf numFmtId="0" fontId="142" fillId="0" borderId="47" applyNumberFormat="0" applyFill="0" applyAlignment="0" applyProtection="0">
      <alignment vertical="center"/>
    </xf>
    <xf numFmtId="0" fontId="142" fillId="0" borderId="47" applyNumberFormat="0" applyFill="0" applyAlignment="0" applyProtection="0">
      <alignment vertical="center"/>
    </xf>
    <xf numFmtId="0" fontId="142" fillId="0" borderId="47" applyNumberFormat="0" applyFill="0" applyAlignment="0" applyProtection="0">
      <alignment vertical="center"/>
    </xf>
    <xf numFmtId="0" fontId="142" fillId="0" borderId="47" applyNumberFormat="0" applyFill="0" applyAlignment="0" applyProtection="0">
      <alignment vertical="center"/>
    </xf>
    <xf numFmtId="0" fontId="142" fillId="0" borderId="47" applyNumberFormat="0" applyFill="0" applyAlignment="0" applyProtection="0">
      <alignment vertical="center"/>
    </xf>
    <xf numFmtId="0" fontId="142" fillId="0" borderId="47" applyNumberFormat="0" applyFill="0" applyAlignment="0" applyProtection="0">
      <alignment vertical="center"/>
    </xf>
    <xf numFmtId="0" fontId="142" fillId="0" borderId="47" applyNumberFormat="0" applyFill="0" applyAlignment="0" applyProtection="0">
      <alignment vertical="center"/>
    </xf>
    <xf numFmtId="0" fontId="142" fillId="0" borderId="47" applyNumberFormat="0" applyFill="0" applyAlignment="0" applyProtection="0">
      <alignment vertical="center"/>
    </xf>
    <xf numFmtId="0" fontId="141" fillId="0" borderId="47" applyNumberFormat="0" applyFill="0" applyAlignment="0" applyProtection="0"/>
    <xf numFmtId="0" fontId="141" fillId="0" borderId="47" applyNumberFormat="0" applyFill="0" applyAlignment="0" applyProtection="0"/>
    <xf numFmtId="0" fontId="141" fillId="0" borderId="47" applyNumberFormat="0" applyFill="0" applyAlignment="0" applyProtection="0"/>
    <xf numFmtId="0" fontId="141" fillId="0" borderId="47" applyNumberFormat="0" applyFill="0" applyAlignment="0" applyProtection="0"/>
    <xf numFmtId="0" fontId="141" fillId="0" borderId="47" applyNumberFormat="0" applyFill="0" applyAlignment="0" applyProtection="0"/>
    <xf numFmtId="0" fontId="141" fillId="0" borderId="47" applyNumberFormat="0" applyFill="0" applyAlignment="0" applyProtection="0"/>
    <xf numFmtId="0" fontId="141" fillId="0" borderId="47" applyNumberFormat="0" applyFill="0" applyAlignment="0" applyProtection="0"/>
    <xf numFmtId="0" fontId="141" fillId="0" borderId="47" applyNumberFormat="0" applyFill="0" applyAlignment="0" applyProtection="0"/>
    <xf numFmtId="0" fontId="141" fillId="0" borderId="47" applyNumberFormat="0" applyFill="0" applyAlignment="0" applyProtection="0"/>
    <xf numFmtId="0" fontId="141" fillId="0" borderId="47" applyNumberFormat="0" applyFill="0" applyAlignment="0" applyProtection="0"/>
    <xf numFmtId="0" fontId="141" fillId="0" borderId="47" applyNumberFormat="0" applyFill="0" applyAlignment="0" applyProtection="0"/>
    <xf numFmtId="0" fontId="141" fillId="0" borderId="47" applyNumberFormat="0" applyFill="0" applyAlignment="0" applyProtection="0"/>
    <xf numFmtId="0" fontId="141" fillId="0" borderId="47" applyNumberFormat="0" applyFill="0" applyAlignment="0" applyProtection="0"/>
    <xf numFmtId="0" fontId="141" fillId="0" borderId="47" applyNumberFormat="0" applyFill="0" applyAlignment="0" applyProtection="0"/>
    <xf numFmtId="0" fontId="141" fillId="0" borderId="47" applyNumberFormat="0" applyFill="0" applyAlignment="0" applyProtection="0"/>
    <xf numFmtId="0" fontId="141" fillId="0" borderId="47" applyNumberFormat="0" applyFill="0" applyAlignment="0" applyProtection="0"/>
    <xf numFmtId="0" fontId="141" fillId="0" borderId="47" applyNumberFormat="0" applyFill="0" applyAlignment="0" applyProtection="0"/>
    <xf numFmtId="0" fontId="141" fillId="0" borderId="47" applyNumberFormat="0" applyFill="0" applyAlignment="0" applyProtection="0"/>
    <xf numFmtId="0" fontId="141" fillId="0" borderId="47" applyNumberFormat="0" applyFill="0" applyAlignment="0" applyProtection="0"/>
    <xf numFmtId="0" fontId="141" fillId="0" borderId="47" applyNumberFormat="0" applyFill="0" applyAlignment="0" applyProtection="0"/>
    <xf numFmtId="0" fontId="141" fillId="0" borderId="47" applyNumberFormat="0" applyFill="0" applyAlignment="0" applyProtection="0"/>
    <xf numFmtId="0" fontId="141" fillId="0" borderId="47" applyNumberFormat="0" applyFill="0" applyAlignment="0" applyProtection="0"/>
    <xf numFmtId="0" fontId="141" fillId="0" borderId="47" applyNumberFormat="0" applyFill="0" applyAlignment="0" applyProtection="0"/>
    <xf numFmtId="0" fontId="141" fillId="0" borderId="47" applyNumberFormat="0" applyFill="0" applyAlignment="0" applyProtection="0"/>
    <xf numFmtId="0" fontId="141" fillId="0" borderId="47" applyNumberFormat="0" applyFill="0" applyAlignment="0" applyProtection="0"/>
    <xf numFmtId="0" fontId="141" fillId="0" borderId="47" applyNumberFormat="0" applyFill="0" applyAlignment="0" applyProtection="0"/>
    <xf numFmtId="0" fontId="141" fillId="0" borderId="47" applyNumberFormat="0" applyFill="0" applyAlignment="0" applyProtection="0"/>
    <xf numFmtId="0" fontId="141" fillId="0" borderId="47" applyNumberFormat="0" applyFill="0" applyAlignment="0" applyProtection="0"/>
    <xf numFmtId="0" fontId="141" fillId="0" borderId="47" applyNumberFormat="0" applyFill="0" applyAlignment="0" applyProtection="0"/>
    <xf numFmtId="0" fontId="141" fillId="0" borderId="47" applyNumberFormat="0" applyFill="0" applyAlignment="0" applyProtection="0"/>
    <xf numFmtId="0" fontId="141" fillId="0" borderId="47" applyNumberFormat="0" applyFill="0" applyAlignment="0" applyProtection="0"/>
    <xf numFmtId="0" fontId="141" fillId="0" borderId="47" applyNumberFormat="0" applyFill="0" applyAlignment="0" applyProtection="0"/>
    <xf numFmtId="0" fontId="141" fillId="0" borderId="47" applyNumberFormat="0" applyFill="0" applyAlignment="0" applyProtection="0"/>
    <xf numFmtId="0" fontId="143" fillId="0" borderId="0" applyNumberFormat="0" applyFill="0" applyBorder="0" applyAlignment="0" applyProtection="0"/>
    <xf numFmtId="0" fontId="142" fillId="0" borderId="47" applyNumberFormat="0" applyFill="0" applyAlignment="0" applyProtection="0">
      <alignment vertical="center"/>
    </xf>
    <xf numFmtId="0" fontId="142" fillId="0" borderId="47" applyNumberFormat="0" applyFill="0" applyAlignment="0" applyProtection="0">
      <alignment vertical="center"/>
    </xf>
    <xf numFmtId="0" fontId="142" fillId="0" borderId="47" applyNumberFormat="0" applyFill="0" applyAlignment="0" applyProtection="0">
      <alignment vertical="center"/>
    </xf>
    <xf numFmtId="0" fontId="142" fillId="0" borderId="47" applyNumberFormat="0" applyFill="0" applyAlignment="0" applyProtection="0">
      <alignment vertical="center"/>
    </xf>
    <xf numFmtId="0" fontId="142" fillId="0" borderId="47" applyNumberFormat="0" applyFill="0" applyAlignment="0" applyProtection="0">
      <alignment vertical="center"/>
    </xf>
    <xf numFmtId="0" fontId="142" fillId="0" borderId="47" applyNumberFormat="0" applyFill="0" applyAlignment="0" applyProtection="0">
      <alignment vertical="center"/>
    </xf>
    <xf numFmtId="0" fontId="142" fillId="0" borderId="47" applyNumberFormat="0" applyFill="0" applyAlignment="0" applyProtection="0">
      <alignment vertical="center"/>
    </xf>
    <xf numFmtId="0" fontId="142" fillId="0" borderId="47" applyNumberFormat="0" applyFill="0" applyAlignment="0" applyProtection="0">
      <alignment vertical="center"/>
    </xf>
    <xf numFmtId="0" fontId="142" fillId="0" borderId="47" applyNumberFormat="0" applyFill="0" applyAlignment="0" applyProtection="0">
      <alignment vertical="center"/>
    </xf>
    <xf numFmtId="0" fontId="142" fillId="0" borderId="47" applyNumberFormat="0" applyFill="0" applyAlignment="0" applyProtection="0">
      <alignment vertical="center"/>
    </xf>
    <xf numFmtId="0" fontId="142" fillId="0" borderId="47" applyNumberFormat="0" applyFill="0" applyAlignment="0" applyProtection="0">
      <alignment vertical="center"/>
    </xf>
    <xf numFmtId="0" fontId="142" fillId="0" borderId="47" applyNumberFormat="0" applyFill="0" applyAlignment="0" applyProtection="0">
      <alignment vertical="center"/>
    </xf>
    <xf numFmtId="0" fontId="142" fillId="0" borderId="47" applyNumberFormat="0" applyFill="0" applyAlignment="0" applyProtection="0">
      <alignment vertical="center"/>
    </xf>
    <xf numFmtId="0" fontId="142" fillId="0" borderId="47" applyNumberFormat="0" applyFill="0" applyAlignment="0" applyProtection="0">
      <alignment vertical="center"/>
    </xf>
    <xf numFmtId="0" fontId="142" fillId="0" borderId="47" applyNumberFormat="0" applyFill="0" applyAlignment="0" applyProtection="0">
      <alignment vertical="center"/>
    </xf>
    <xf numFmtId="0" fontId="144" fillId="0" borderId="48" applyNumberFormat="0" applyFill="0" applyAlignment="0" applyProtection="0">
      <alignment vertical="center"/>
    </xf>
    <xf numFmtId="0" fontId="145" fillId="0" borderId="48" applyNumberFormat="0" applyFill="0" applyAlignment="0" applyProtection="0"/>
    <xf numFmtId="0" fontId="146" fillId="0" borderId="48" applyNumberFormat="0" applyFill="0" applyAlignment="0" applyProtection="0">
      <alignment vertical="center"/>
    </xf>
    <xf numFmtId="0" fontId="146" fillId="0" borderId="48" applyNumberFormat="0" applyFill="0" applyAlignment="0" applyProtection="0">
      <alignment vertical="center"/>
    </xf>
    <xf numFmtId="0" fontId="146" fillId="0" borderId="48" applyNumberFormat="0" applyFill="0" applyAlignment="0" applyProtection="0">
      <alignment vertical="center"/>
    </xf>
    <xf numFmtId="0" fontId="146" fillId="0" borderId="48" applyNumberFormat="0" applyFill="0" applyAlignment="0" applyProtection="0">
      <alignment vertical="center"/>
    </xf>
    <xf numFmtId="0" fontId="146" fillId="0" borderId="48" applyNumberFormat="0" applyFill="0" applyAlignment="0" applyProtection="0">
      <alignment vertical="center"/>
    </xf>
    <xf numFmtId="0" fontId="146" fillId="0" borderId="48" applyNumberFormat="0" applyFill="0" applyAlignment="0" applyProtection="0">
      <alignment vertical="center"/>
    </xf>
    <xf numFmtId="0" fontId="146" fillId="0" borderId="48" applyNumberFormat="0" applyFill="0" applyAlignment="0" applyProtection="0">
      <alignment vertical="center"/>
    </xf>
    <xf numFmtId="0" fontId="146" fillId="0" borderId="48" applyNumberFormat="0" applyFill="0" applyAlignment="0" applyProtection="0">
      <alignment vertical="center"/>
    </xf>
    <xf numFmtId="0" fontId="146" fillId="0" borderId="48" applyNumberFormat="0" applyFill="0" applyAlignment="0" applyProtection="0">
      <alignment vertical="center"/>
    </xf>
    <xf numFmtId="0" fontId="146" fillId="0" borderId="48" applyNumberFormat="0" applyFill="0" applyAlignment="0" applyProtection="0">
      <alignment vertical="center"/>
    </xf>
    <xf numFmtId="0" fontId="146" fillId="0" borderId="48" applyNumberFormat="0" applyFill="0" applyAlignment="0" applyProtection="0">
      <alignment vertical="center"/>
    </xf>
    <xf numFmtId="0" fontId="146" fillId="0" borderId="48" applyNumberFormat="0" applyFill="0" applyAlignment="0" applyProtection="0">
      <alignment vertical="center"/>
    </xf>
    <xf numFmtId="0" fontId="146" fillId="0" borderId="48" applyNumberFormat="0" applyFill="0" applyAlignment="0" applyProtection="0">
      <alignment vertical="center"/>
    </xf>
    <xf numFmtId="0" fontId="146" fillId="0" borderId="48" applyNumberFormat="0" applyFill="0" applyAlignment="0" applyProtection="0">
      <alignment vertical="center"/>
    </xf>
    <xf numFmtId="0" fontId="146" fillId="0" borderId="48" applyNumberFormat="0" applyFill="0" applyAlignment="0" applyProtection="0">
      <alignment vertical="center"/>
    </xf>
    <xf numFmtId="0" fontId="145" fillId="0" borderId="48" applyNumberFormat="0" applyFill="0" applyAlignment="0" applyProtection="0"/>
    <xf numFmtId="0" fontId="145" fillId="0" borderId="48" applyNumberFormat="0" applyFill="0" applyAlignment="0" applyProtection="0"/>
    <xf numFmtId="0" fontId="145" fillId="0" borderId="48" applyNumberFormat="0" applyFill="0" applyAlignment="0" applyProtection="0"/>
    <xf numFmtId="0" fontId="145" fillId="0" borderId="48" applyNumberFormat="0" applyFill="0" applyAlignment="0" applyProtection="0"/>
    <xf numFmtId="0" fontId="145" fillId="0" borderId="48" applyNumberFormat="0" applyFill="0" applyAlignment="0" applyProtection="0"/>
    <xf numFmtId="0" fontId="145" fillId="0" borderId="48" applyNumberFormat="0" applyFill="0" applyAlignment="0" applyProtection="0"/>
    <xf numFmtId="0" fontId="145" fillId="0" borderId="48" applyNumberFormat="0" applyFill="0" applyAlignment="0" applyProtection="0"/>
    <xf numFmtId="0" fontId="145" fillId="0" borderId="48" applyNumberFormat="0" applyFill="0" applyAlignment="0" applyProtection="0"/>
    <xf numFmtId="0" fontId="145" fillId="0" borderId="48" applyNumberFormat="0" applyFill="0" applyAlignment="0" applyProtection="0"/>
    <xf numFmtId="0" fontId="145" fillId="0" borderId="48" applyNumberFormat="0" applyFill="0" applyAlignment="0" applyProtection="0"/>
    <xf numFmtId="0" fontId="145" fillId="0" borderId="48" applyNumberFormat="0" applyFill="0" applyAlignment="0" applyProtection="0"/>
    <xf numFmtId="0" fontId="145" fillId="0" borderId="48" applyNumberFormat="0" applyFill="0" applyAlignment="0" applyProtection="0"/>
    <xf numFmtId="0" fontId="145" fillId="0" borderId="48" applyNumberFormat="0" applyFill="0" applyAlignment="0" applyProtection="0"/>
    <xf numFmtId="0" fontId="145" fillId="0" borderId="48" applyNumberFormat="0" applyFill="0" applyAlignment="0" applyProtection="0"/>
    <xf numFmtId="0" fontId="145" fillId="0" borderId="48" applyNumberFormat="0" applyFill="0" applyAlignment="0" applyProtection="0"/>
    <xf numFmtId="0" fontId="145" fillId="0" borderId="48" applyNumberFormat="0" applyFill="0" applyAlignment="0" applyProtection="0"/>
    <xf numFmtId="0" fontId="145" fillId="0" borderId="48" applyNumberFormat="0" applyFill="0" applyAlignment="0" applyProtection="0"/>
    <xf numFmtId="0" fontId="145" fillId="0" borderId="48" applyNumberFormat="0" applyFill="0" applyAlignment="0" applyProtection="0"/>
    <xf numFmtId="0" fontId="145" fillId="0" borderId="48" applyNumberFormat="0" applyFill="0" applyAlignment="0" applyProtection="0"/>
    <xf numFmtId="0" fontId="145" fillId="0" borderId="48" applyNumberFormat="0" applyFill="0" applyAlignment="0" applyProtection="0"/>
    <xf numFmtId="0" fontId="145" fillId="0" borderId="48" applyNumberFormat="0" applyFill="0" applyAlignment="0" applyProtection="0"/>
    <xf numFmtId="0" fontId="145" fillId="0" borderId="48" applyNumberFormat="0" applyFill="0" applyAlignment="0" applyProtection="0"/>
    <xf numFmtId="0" fontId="145" fillId="0" borderId="48" applyNumberFormat="0" applyFill="0" applyAlignment="0" applyProtection="0"/>
    <xf numFmtId="0" fontId="145" fillId="0" borderId="48" applyNumberFormat="0" applyFill="0" applyAlignment="0" applyProtection="0"/>
    <xf numFmtId="0" fontId="145" fillId="0" borderId="48" applyNumberFormat="0" applyFill="0" applyAlignment="0" applyProtection="0"/>
    <xf numFmtId="0" fontId="145" fillId="0" borderId="48" applyNumberFormat="0" applyFill="0" applyAlignment="0" applyProtection="0"/>
    <xf numFmtId="0" fontId="145" fillId="0" borderId="48" applyNumberFormat="0" applyFill="0" applyAlignment="0" applyProtection="0"/>
    <xf numFmtId="0" fontId="145" fillId="0" borderId="48" applyNumberFormat="0" applyFill="0" applyAlignment="0" applyProtection="0"/>
    <xf numFmtId="0" fontId="145" fillId="0" borderId="48" applyNumberFormat="0" applyFill="0" applyAlignment="0" applyProtection="0"/>
    <xf numFmtId="0" fontId="147" fillId="0" borderId="0" applyNumberFormat="0" applyFill="0" applyBorder="0" applyAlignment="0" applyProtection="0"/>
    <xf numFmtId="0" fontId="146" fillId="0" borderId="48" applyNumberFormat="0" applyFill="0" applyAlignment="0" applyProtection="0">
      <alignment vertical="center"/>
    </xf>
    <xf numFmtId="0" fontId="146" fillId="0" borderId="48" applyNumberFormat="0" applyFill="0" applyAlignment="0" applyProtection="0">
      <alignment vertical="center"/>
    </xf>
    <xf numFmtId="0" fontId="146" fillId="0" borderId="48" applyNumberFormat="0" applyFill="0" applyAlignment="0" applyProtection="0">
      <alignment vertical="center"/>
    </xf>
    <xf numFmtId="0" fontId="146" fillId="0" borderId="48" applyNumberFormat="0" applyFill="0" applyAlignment="0" applyProtection="0">
      <alignment vertical="center"/>
    </xf>
    <xf numFmtId="0" fontId="146" fillId="0" borderId="48" applyNumberFormat="0" applyFill="0" applyAlignment="0" applyProtection="0">
      <alignment vertical="center"/>
    </xf>
    <xf numFmtId="0" fontId="146" fillId="0" borderId="48" applyNumberFormat="0" applyFill="0" applyAlignment="0" applyProtection="0">
      <alignment vertical="center"/>
    </xf>
    <xf numFmtId="0" fontId="146" fillId="0" borderId="48" applyNumberFormat="0" applyFill="0" applyAlignment="0" applyProtection="0">
      <alignment vertical="center"/>
    </xf>
    <xf numFmtId="0" fontId="146" fillId="0" borderId="48" applyNumberFormat="0" applyFill="0" applyAlignment="0" applyProtection="0">
      <alignment vertical="center"/>
    </xf>
    <xf numFmtId="0" fontId="146" fillId="0" borderId="48" applyNumberFormat="0" applyFill="0" applyAlignment="0" applyProtection="0">
      <alignment vertical="center"/>
    </xf>
    <xf numFmtId="0" fontId="146" fillId="0" borderId="48" applyNumberFormat="0" applyFill="0" applyAlignment="0" applyProtection="0">
      <alignment vertical="center"/>
    </xf>
    <xf numFmtId="0" fontId="146" fillId="0" borderId="48" applyNumberFormat="0" applyFill="0" applyAlignment="0" applyProtection="0">
      <alignment vertical="center"/>
    </xf>
    <xf numFmtId="0" fontId="146" fillId="0" borderId="48" applyNumberFormat="0" applyFill="0" applyAlignment="0" applyProtection="0">
      <alignment vertical="center"/>
    </xf>
    <xf numFmtId="0" fontId="146" fillId="0" borderId="48" applyNumberFormat="0" applyFill="0" applyAlignment="0" applyProtection="0">
      <alignment vertical="center"/>
    </xf>
    <xf numFmtId="0" fontId="148" fillId="0" borderId="49" applyNumberFormat="0" applyFill="0" applyAlignment="0" applyProtection="0">
      <alignment vertical="center"/>
    </xf>
    <xf numFmtId="0" fontId="148" fillId="0" borderId="49" applyNumberFormat="0" applyFill="0" applyAlignment="0" applyProtection="0">
      <alignment vertical="center"/>
    </xf>
    <xf numFmtId="0" fontId="148" fillId="0" borderId="49" applyNumberFormat="0" applyFill="0" applyAlignment="0" applyProtection="0">
      <alignment vertical="center"/>
    </xf>
    <xf numFmtId="0" fontId="148" fillId="0" borderId="49" applyNumberFormat="0" applyFill="0" applyAlignment="0" applyProtection="0">
      <alignment vertical="center"/>
    </xf>
    <xf numFmtId="0" fontId="113" fillId="0" borderId="49" applyNumberFormat="0" applyFill="0" applyAlignment="0" applyProtection="0"/>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50" fillId="0" borderId="49" applyNumberFormat="0" applyFill="0" applyAlignment="0" applyProtection="0"/>
    <xf numFmtId="0" fontId="150" fillId="0" borderId="49" applyNumberFormat="0" applyFill="0" applyAlignment="0" applyProtection="0"/>
    <xf numFmtId="0" fontId="150" fillId="0" borderId="49" applyNumberFormat="0" applyFill="0" applyAlignment="0" applyProtection="0"/>
    <xf numFmtId="0" fontId="150" fillId="0" borderId="49" applyNumberFormat="0" applyFill="0" applyAlignment="0" applyProtection="0"/>
    <xf numFmtId="0" fontId="150" fillId="0" borderId="49" applyNumberFormat="0" applyFill="0" applyAlignment="0" applyProtection="0"/>
    <xf numFmtId="0" fontId="150" fillId="0" borderId="49" applyNumberFormat="0" applyFill="0" applyAlignment="0" applyProtection="0"/>
    <xf numFmtId="0" fontId="150" fillId="0" borderId="49" applyNumberFormat="0" applyFill="0" applyAlignment="0" applyProtection="0"/>
    <xf numFmtId="0" fontId="150" fillId="0" borderId="49" applyNumberFormat="0" applyFill="0" applyAlignment="0" applyProtection="0"/>
    <xf numFmtId="0" fontId="150" fillId="0" borderId="49" applyNumberFormat="0" applyFill="0" applyAlignment="0" applyProtection="0"/>
    <xf numFmtId="0" fontId="150" fillId="0" borderId="49" applyNumberFormat="0" applyFill="0" applyAlignment="0" applyProtection="0"/>
    <xf numFmtId="0" fontId="150" fillId="0" borderId="49" applyNumberFormat="0" applyFill="0" applyAlignment="0" applyProtection="0"/>
    <xf numFmtId="0" fontId="150" fillId="0" borderId="49" applyNumberFormat="0" applyFill="0" applyAlignment="0" applyProtection="0"/>
    <xf numFmtId="0" fontId="150" fillId="0" borderId="49" applyNumberFormat="0" applyFill="0" applyAlignment="0" applyProtection="0"/>
    <xf numFmtId="0" fontId="150" fillId="0" borderId="49" applyNumberFormat="0" applyFill="0" applyAlignment="0" applyProtection="0"/>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8" fillId="0" borderId="49" applyNumberFormat="0" applyFill="0" applyAlignment="0" applyProtection="0">
      <alignment vertical="center"/>
    </xf>
    <xf numFmtId="0" fontId="148" fillId="0" borderId="49" applyNumberFormat="0" applyFill="0" applyAlignment="0" applyProtection="0">
      <alignment vertical="center"/>
    </xf>
    <xf numFmtId="0" fontId="148" fillId="0" borderId="49" applyNumberFormat="0" applyFill="0" applyAlignment="0" applyProtection="0">
      <alignment vertical="center"/>
    </xf>
    <xf numFmtId="0" fontId="148" fillId="0" borderId="0" applyNumberFormat="0" applyFill="0" applyBorder="0" applyAlignment="0" applyProtection="0">
      <alignment vertical="center"/>
    </xf>
    <xf numFmtId="0" fontId="113" fillId="0" borderId="0" applyNumberFormat="0" applyFill="0" applyBorder="0" applyAlignment="0" applyProtection="0"/>
    <xf numFmtId="0" fontId="149" fillId="0" borderId="0" applyNumberFormat="0" applyFill="0" applyBorder="0" applyAlignment="0" applyProtection="0">
      <alignment vertical="center"/>
    </xf>
    <xf numFmtId="0" fontId="113" fillId="0" borderId="0" applyNumberFormat="0" applyFill="0" applyBorder="0" applyAlignment="0" applyProtection="0"/>
    <xf numFmtId="0" fontId="150" fillId="0" borderId="0" applyNumberFormat="0" applyFill="0" applyBorder="0" applyAlignment="0" applyProtection="0"/>
    <xf numFmtId="0" fontId="149"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138" fillId="0" borderId="0"/>
    <xf numFmtId="214" fontId="28" fillId="0" borderId="0">
      <protection locked="0"/>
    </xf>
    <xf numFmtId="0" fontId="139" fillId="0" borderId="0"/>
    <xf numFmtId="214" fontId="28" fillId="0" borderId="0">
      <protection locked="0"/>
    </xf>
    <xf numFmtId="0" fontId="151" fillId="0" borderId="0"/>
    <xf numFmtId="0" fontId="152" fillId="0" borderId="1">
      <alignment horizontal="center"/>
    </xf>
    <xf numFmtId="0" fontId="152" fillId="0" borderId="1">
      <alignment horizontal="center"/>
    </xf>
    <xf numFmtId="0" fontId="152" fillId="0" borderId="1">
      <alignment horizontal="center"/>
    </xf>
    <xf numFmtId="0" fontId="152" fillId="0" borderId="1">
      <alignment horizontal="center"/>
    </xf>
    <xf numFmtId="0" fontId="152" fillId="0" borderId="1">
      <alignment horizontal="center"/>
    </xf>
    <xf numFmtId="0" fontId="152" fillId="0" borderId="1">
      <alignment horizontal="center"/>
    </xf>
    <xf numFmtId="0" fontId="152" fillId="0" borderId="1">
      <alignment horizontal="center"/>
    </xf>
    <xf numFmtId="0" fontId="152" fillId="0" borderId="0">
      <alignment horizont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28" fillId="0" borderId="0">
      <alignment horizontal="center"/>
    </xf>
    <xf numFmtId="0" fontId="154" fillId="0" borderId="46" applyBorder="0">
      <alignment horizontal="center" vertical="center"/>
    </xf>
    <xf numFmtId="0" fontId="154" fillId="0" borderId="46" applyBorder="0">
      <alignment horizontal="center" vertical="center"/>
    </xf>
    <xf numFmtId="0" fontId="154" fillId="0" borderId="46" applyBorder="0">
      <alignment horizontal="center" vertical="center"/>
    </xf>
    <xf numFmtId="0" fontId="154" fillId="0" borderId="46" applyBorder="0">
      <alignment horizontal="center" vertical="center"/>
    </xf>
    <xf numFmtId="0" fontId="154" fillId="0" borderId="46" applyBorder="0">
      <alignment horizontal="center" vertical="center"/>
    </xf>
    <xf numFmtId="0" fontId="155" fillId="0" borderId="0" applyNumberFormat="0" applyFill="0" applyBorder="0" applyAlignment="0" applyProtection="0">
      <alignment vertical="top"/>
      <protection locked="0"/>
    </xf>
    <xf numFmtId="223" fontId="156" fillId="0" borderId="0" applyNumberFormat="0" applyFill="0" applyBorder="0" applyAlignment="0" applyProtection="0">
      <alignment vertical="top"/>
      <protection locked="0"/>
    </xf>
    <xf numFmtId="0" fontId="155" fillId="0" borderId="0" applyNumberFormat="0" applyFill="0" applyBorder="0" applyAlignment="0" applyProtection="0">
      <alignment vertical="top"/>
      <protection locked="0"/>
    </xf>
    <xf numFmtId="0" fontId="157" fillId="0" borderId="0" applyBorder="0"/>
    <xf numFmtId="0" fontId="158" fillId="0" borderId="0" applyNumberFormat="0" applyBorder="0" applyProtection="0"/>
    <xf numFmtId="0" fontId="159" fillId="0" borderId="0" applyNumberFormat="0" applyFill="0" applyBorder="0" applyAlignment="0">
      <protection locked="0"/>
    </xf>
    <xf numFmtId="0" fontId="71" fillId="43" borderId="0" applyNumberFormat="0" applyBorder="0" applyAlignment="0" applyProtection="0"/>
    <xf numFmtId="180" fontId="71" fillId="43" borderId="0" applyNumberFormat="0" applyBorder="0" applyAlignment="0" applyProtection="0"/>
    <xf numFmtId="0" fontId="160" fillId="0" borderId="0"/>
    <xf numFmtId="180" fontId="160" fillId="0" borderId="0"/>
    <xf numFmtId="0" fontId="161" fillId="40" borderId="41" applyNumberFormat="0" applyAlignment="0" applyProtection="0">
      <alignment vertical="center"/>
    </xf>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3" borderId="50" applyNumberFormat="0" applyBorder="0" applyAlignment="0" applyProtection="0"/>
    <xf numFmtId="10" fontId="136" fillId="63" borderId="50" applyNumberFormat="0" applyBorder="0" applyAlignment="0" applyProtection="0"/>
    <xf numFmtId="10" fontId="136" fillId="63" borderId="50" applyNumberFormat="0" applyBorder="0" applyAlignment="0" applyProtection="0"/>
    <xf numFmtId="10" fontId="136" fillId="63" borderId="50" applyNumberFormat="0" applyBorder="0" applyAlignment="0" applyProtection="0"/>
    <xf numFmtId="10" fontId="136" fillId="63" borderId="50" applyNumberFormat="0" applyBorder="0" applyAlignment="0" applyProtection="0"/>
    <xf numFmtId="10" fontId="136" fillId="63" borderId="50" applyNumberFormat="0" applyBorder="0" applyAlignment="0" applyProtection="0"/>
    <xf numFmtId="10" fontId="136" fillId="63" borderId="50" applyNumberFormat="0" applyBorder="0" applyAlignment="0" applyProtection="0"/>
    <xf numFmtId="10" fontId="136" fillId="63" borderId="50" applyNumberFormat="0" applyBorder="0" applyAlignment="0" applyProtection="0"/>
    <xf numFmtId="10" fontId="136" fillId="63" borderId="50" applyNumberFormat="0" applyBorder="0" applyAlignment="0" applyProtection="0"/>
    <xf numFmtId="10" fontId="136" fillId="63" borderId="50" applyNumberFormat="0" applyBorder="0" applyAlignment="0" applyProtection="0"/>
    <xf numFmtId="10" fontId="136" fillId="63" borderId="50" applyNumberFormat="0" applyBorder="0" applyAlignment="0" applyProtection="0"/>
    <xf numFmtId="10" fontId="136" fillId="63" borderId="50" applyNumberFormat="0" applyBorder="0" applyAlignment="0" applyProtection="0"/>
    <xf numFmtId="10" fontId="136" fillId="63" borderId="50" applyNumberFormat="0" applyBorder="0" applyAlignment="0" applyProtection="0"/>
    <xf numFmtId="10" fontId="136" fillId="63" borderId="50" applyNumberFormat="0" applyBorder="0" applyAlignment="0" applyProtection="0"/>
    <xf numFmtId="10" fontId="136" fillId="63" borderId="50" applyNumberFormat="0" applyBorder="0" applyAlignment="0" applyProtection="0"/>
    <xf numFmtId="10" fontId="136" fillId="63" borderId="50" applyNumberFormat="0" applyBorder="0" applyAlignment="0" applyProtection="0"/>
    <xf numFmtId="10" fontId="136" fillId="63" borderId="50" applyNumberFormat="0" applyBorder="0" applyAlignment="0" applyProtection="0"/>
    <xf numFmtId="10" fontId="136" fillId="63"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221" fontId="163" fillId="0" borderId="0" applyFill="0" applyBorder="0" applyAlignment="0">
      <protection locked="0"/>
    </xf>
    <xf numFmtId="222" fontId="163" fillId="0" borderId="0" applyFill="0" applyBorder="0" applyAlignment="0">
      <protection locked="0"/>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134" fillId="41" borderId="0" applyNumberFormat="0" applyBorder="0" applyAlignment="0" applyProtection="0">
      <alignment vertical="center"/>
    </xf>
    <xf numFmtId="0" fontId="164" fillId="0" borderId="0" applyNumberFormat="0" applyFill="0" applyBorder="0" applyAlignment="0" applyProtection="0">
      <alignment vertical="top"/>
      <protection locked="0"/>
    </xf>
    <xf numFmtId="0" fontId="157" fillId="0" borderId="0"/>
    <xf numFmtId="0" fontId="158" fillId="0" borderId="0" applyNumberFormat="0" applyBorder="0" applyProtection="0"/>
    <xf numFmtId="0" fontId="165" fillId="0" borderId="0" applyNumberFormat="0" applyFill="0" applyBorder="0" applyAlignment="0" applyProtection="0">
      <alignment vertical="top"/>
      <protection locked="0"/>
    </xf>
    <xf numFmtId="0" fontId="72" fillId="49" borderId="0" applyNumberFormat="0" applyBorder="0" applyAlignment="0" applyProtection="0">
      <alignment vertical="center"/>
    </xf>
    <xf numFmtId="195" fontId="82" fillId="0" borderId="0" applyFill="0" applyBorder="0" applyAlignment="0"/>
    <xf numFmtId="0" fontId="81" fillId="0" borderId="0" applyFill="0" applyBorder="0" applyAlignment="0"/>
    <xf numFmtId="0" fontId="81" fillId="0" borderId="0" applyFill="0" applyBorder="0" applyAlignment="0"/>
    <xf numFmtId="196" fontId="81" fillId="0" borderId="0" applyFill="0" applyBorder="0" applyAlignment="0"/>
    <xf numFmtId="195" fontId="83" fillId="0" borderId="0" applyFill="0" applyBorder="0" applyAlignment="0"/>
    <xf numFmtId="195" fontId="83" fillId="0" borderId="0" applyFill="0" applyBorder="0" applyAlignment="0"/>
    <xf numFmtId="0" fontId="81" fillId="0" borderId="0" applyFill="0" applyBorder="0" applyAlignment="0"/>
    <xf numFmtId="197" fontId="85" fillId="0" borderId="0" applyFill="0" applyBorder="0" applyAlignment="0"/>
    <xf numFmtId="198" fontId="83" fillId="0" borderId="0" applyFill="0" applyBorder="0" applyAlignment="0"/>
    <xf numFmtId="183" fontId="31" fillId="0" borderId="0" applyFill="0" applyBorder="0" applyAlignment="0"/>
    <xf numFmtId="0" fontId="81" fillId="0" borderId="0" applyFill="0" applyBorder="0" applyAlignment="0"/>
    <xf numFmtId="0" fontId="81" fillId="0" borderId="0" applyFill="0" applyBorder="0" applyAlignment="0"/>
    <xf numFmtId="184" fontId="81" fillId="0" borderId="0" applyFill="0" applyBorder="0" applyAlignment="0"/>
    <xf numFmtId="183" fontId="31" fillId="0" borderId="0" applyFill="0" applyBorder="0" applyAlignment="0"/>
    <xf numFmtId="0" fontId="81" fillId="0" borderId="0" applyFill="0" applyBorder="0" applyAlignment="0"/>
    <xf numFmtId="183" fontId="31" fillId="0" borderId="0" applyFill="0" applyBorder="0" applyAlignment="0"/>
    <xf numFmtId="195" fontId="82" fillId="0" borderId="0" applyFill="0" applyBorder="0" applyAlignment="0"/>
    <xf numFmtId="0" fontId="81" fillId="0" borderId="0" applyFill="0" applyBorder="0" applyAlignment="0"/>
    <xf numFmtId="0" fontId="81" fillId="0" borderId="0" applyFill="0" applyBorder="0" applyAlignment="0"/>
    <xf numFmtId="196" fontId="81" fillId="0" borderId="0" applyFill="0" applyBorder="0" applyAlignment="0"/>
    <xf numFmtId="195" fontId="83" fillId="0" borderId="0" applyFill="0" applyBorder="0" applyAlignment="0"/>
    <xf numFmtId="195" fontId="83" fillId="0" borderId="0" applyFill="0" applyBorder="0" applyAlignment="0"/>
    <xf numFmtId="0" fontId="81" fillId="0" borderId="0" applyFill="0" applyBorder="0" applyAlignment="0"/>
    <xf numFmtId="197" fontId="85" fillId="0" borderId="0" applyFill="0" applyBorder="0" applyAlignment="0"/>
    <xf numFmtId="198" fontId="83" fillId="0" borderId="0" applyFill="0" applyBorder="0" applyAlignment="0"/>
    <xf numFmtId="199" fontId="31" fillId="0" borderId="0" applyFill="0" applyBorder="0" applyAlignment="0"/>
    <xf numFmtId="0" fontId="81" fillId="0" borderId="0" applyFill="0" applyBorder="0" applyAlignment="0"/>
    <xf numFmtId="0" fontId="81" fillId="0" borderId="0" applyFill="0" applyBorder="0" applyAlignment="0"/>
    <xf numFmtId="200" fontId="81" fillId="0" borderId="0" applyFill="0" applyBorder="0" applyAlignment="0"/>
    <xf numFmtId="199" fontId="31" fillId="0" borderId="0" applyFill="0" applyBorder="0" applyAlignment="0"/>
    <xf numFmtId="0" fontId="81" fillId="0" borderId="0" applyFill="0" applyBorder="0" applyAlignment="0"/>
    <xf numFmtId="199" fontId="31" fillId="0" borderId="0" applyFill="0" applyBorder="0" applyAlignment="0"/>
    <xf numFmtId="201" fontId="83" fillId="0" borderId="0" applyFill="0" applyBorder="0" applyAlignment="0"/>
    <xf numFmtId="183" fontId="31" fillId="0" borderId="0" applyFill="0" applyBorder="0" applyAlignment="0"/>
    <xf numFmtId="0" fontId="81" fillId="0" borderId="0" applyFill="0" applyBorder="0" applyAlignment="0"/>
    <xf numFmtId="0" fontId="81" fillId="0" borderId="0" applyFill="0" applyBorder="0" applyAlignment="0"/>
    <xf numFmtId="184" fontId="81" fillId="0" borderId="0" applyFill="0" applyBorder="0" applyAlignment="0"/>
    <xf numFmtId="183" fontId="31" fillId="0" borderId="0" applyFill="0" applyBorder="0" applyAlignment="0"/>
    <xf numFmtId="0" fontId="81" fillId="0" borderId="0" applyFill="0" applyBorder="0" applyAlignment="0"/>
    <xf numFmtId="183" fontId="31" fillId="0" borderId="0" applyFill="0" applyBorder="0" applyAlignment="0"/>
    <xf numFmtId="0" fontId="166" fillId="0" borderId="0" applyNumberFormat="0" applyFill="0" applyBorder="0" applyAlignment="0"/>
    <xf numFmtId="221" fontId="167" fillId="0" borderId="0" applyNumberFormat="0" applyFill="0" applyBorder="0" applyAlignment="0"/>
    <xf numFmtId="0" fontId="168" fillId="0" borderId="43" applyNumberFormat="0" applyFill="0" applyAlignment="0" applyProtection="0">
      <alignment vertical="center"/>
    </xf>
    <xf numFmtId="0" fontId="92" fillId="0" borderId="43" applyNumberFormat="0" applyFill="0" applyAlignment="0" applyProtection="0"/>
    <xf numFmtId="0" fontId="169" fillId="0" borderId="43" applyNumberFormat="0" applyFill="0" applyAlignment="0" applyProtection="0">
      <alignment vertical="center"/>
    </xf>
    <xf numFmtId="0" fontId="92" fillId="0" borderId="43" applyNumberFormat="0" applyFill="0" applyAlignment="0" applyProtection="0"/>
    <xf numFmtId="0" fontId="170" fillId="0" borderId="43" applyNumberFormat="0" applyFill="0" applyAlignment="0" applyProtection="0"/>
    <xf numFmtId="0" fontId="169" fillId="0" borderId="43" applyNumberFormat="0" applyFill="0" applyAlignment="0" applyProtection="0">
      <alignment vertical="center"/>
    </xf>
    <xf numFmtId="0" fontId="169" fillId="0" borderId="43" applyNumberFormat="0" applyFill="0" applyAlignment="0" applyProtection="0">
      <alignment vertical="center"/>
    </xf>
    <xf numFmtId="0" fontId="28" fillId="0" borderId="0">
      <alignment horizontal="center"/>
    </xf>
    <xf numFmtId="38" fontId="171" fillId="0" borderId="0" applyFont="0" applyFill="0" applyBorder="0" applyAlignment="0" applyProtection="0"/>
    <xf numFmtId="43" fontId="28" fillId="0" borderId="0" applyFont="0" applyFill="0" applyBorder="0" applyAlignment="0" applyProtection="0"/>
    <xf numFmtId="0" fontId="172" fillId="0" borderId="1"/>
    <xf numFmtId="0" fontId="172" fillId="0" borderId="1"/>
    <xf numFmtId="0" fontId="172" fillId="0" borderId="1"/>
    <xf numFmtId="0" fontId="172" fillId="0" borderId="1"/>
    <xf numFmtId="0" fontId="172" fillId="0" borderId="1"/>
    <xf numFmtId="0" fontId="172" fillId="0" borderId="1"/>
    <xf numFmtId="0" fontId="172" fillId="0" borderId="1"/>
    <xf numFmtId="224" fontId="28" fillId="0" borderId="0" applyFont="0" applyFill="0" applyBorder="0" applyAlignment="0" applyProtection="0"/>
    <xf numFmtId="225" fontId="28" fillId="0" borderId="0" applyFont="0" applyFill="0" applyBorder="0" applyAlignment="0" applyProtection="0"/>
    <xf numFmtId="0" fontId="173" fillId="0" borderId="0"/>
    <xf numFmtId="0" fontId="174" fillId="0" borderId="0"/>
    <xf numFmtId="0" fontId="175" fillId="42" borderId="0" applyNumberFormat="0" applyBorder="0" applyAlignment="0" applyProtection="0">
      <alignment vertical="center"/>
    </xf>
    <xf numFmtId="0" fontId="176" fillId="42" borderId="0" applyNumberFormat="0" applyBorder="0" applyAlignment="0" applyProtection="0"/>
    <xf numFmtId="0" fontId="177" fillId="42" borderId="0" applyNumberFormat="0" applyBorder="0" applyAlignment="0" applyProtection="0">
      <alignment vertical="center"/>
    </xf>
    <xf numFmtId="0" fontId="176" fillId="42" borderId="0" applyNumberFormat="0" applyBorder="0" applyAlignment="0" applyProtection="0"/>
    <xf numFmtId="0" fontId="178" fillId="42" borderId="0" applyNumberFormat="0" applyBorder="0" applyAlignment="0" applyProtection="0"/>
    <xf numFmtId="0" fontId="177" fillId="42" borderId="0" applyNumberFormat="0" applyBorder="0" applyAlignment="0" applyProtection="0">
      <alignment vertical="center"/>
    </xf>
    <xf numFmtId="0" fontId="177" fillId="42" borderId="0" applyNumberFormat="0" applyBorder="0" applyAlignment="0" applyProtection="0">
      <alignment vertical="center"/>
    </xf>
    <xf numFmtId="37" fontId="179" fillId="0" borderId="0"/>
    <xf numFmtId="0" fontId="160" fillId="0" borderId="0"/>
    <xf numFmtId="226" fontId="180" fillId="0" borderId="0"/>
    <xf numFmtId="0" fontId="180" fillId="0" borderId="0"/>
    <xf numFmtId="0" fontId="31" fillId="0" borderId="0"/>
    <xf numFmtId="0" fontId="180" fillId="0" borderId="0"/>
    <xf numFmtId="226" fontId="180" fillId="0" borderId="0"/>
    <xf numFmtId="227" fontId="31" fillId="0" borderId="0"/>
    <xf numFmtId="228" fontId="28" fillId="0" borderId="0"/>
    <xf numFmtId="0" fontId="180" fillId="0" borderId="0"/>
    <xf numFmtId="229" fontId="83" fillId="0" borderId="0"/>
    <xf numFmtId="0" fontId="98" fillId="0" borderId="0"/>
    <xf numFmtId="0" fontId="24" fillId="0" borderId="0">
      <alignment vertical="center"/>
    </xf>
    <xf numFmtId="0" fontId="100" fillId="0" borderId="0"/>
    <xf numFmtId="0" fontId="100" fillId="0" borderId="0"/>
    <xf numFmtId="0" fontId="100" fillId="0" borderId="0"/>
    <xf numFmtId="0" fontId="100" fillId="0" borderId="0"/>
    <xf numFmtId="0" fontId="100" fillId="0" borderId="0"/>
    <xf numFmtId="0" fontId="100" fillId="0" borderId="0"/>
    <xf numFmtId="0" fontId="24" fillId="0" borderId="0">
      <alignment vertical="center"/>
    </xf>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98" fillId="0" borderId="0"/>
    <xf numFmtId="0" fontId="28"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82" fillId="0" borderId="0">
      <alignment vertical="center"/>
    </xf>
    <xf numFmtId="0" fontId="82" fillId="0" borderId="0"/>
    <xf numFmtId="180" fontId="136"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218" fontId="28" fillId="0" borderId="0"/>
    <xf numFmtId="0" fontId="82" fillId="0" borderId="0">
      <alignment vertical="center"/>
    </xf>
    <xf numFmtId="0" fontId="100" fillId="0" borderId="0"/>
    <xf numFmtId="0" fontId="100" fillId="0" borderId="0"/>
    <xf numFmtId="0" fontId="100" fillId="0" borderId="0"/>
    <xf numFmtId="0" fontId="100" fillId="0" borderId="0"/>
    <xf numFmtId="0" fontId="100" fillId="0" borderId="0"/>
    <xf numFmtId="0" fontId="100" fillId="0" borderId="0"/>
    <xf numFmtId="0" fontId="98" fillId="0" borderId="0"/>
    <xf numFmtId="0" fontId="28" fillId="0" borderId="0"/>
    <xf numFmtId="0" fontId="100" fillId="0" borderId="0"/>
    <xf numFmtId="0" fontId="100" fillId="0" borderId="0"/>
    <xf numFmtId="0" fontId="98" fillId="0" borderId="0"/>
    <xf numFmtId="0" fontId="181" fillId="0" borderId="0"/>
    <xf numFmtId="230" fontId="28" fillId="0" borderId="0"/>
    <xf numFmtId="0" fontId="98" fillId="0" borderId="0"/>
    <xf numFmtId="0" fontId="28" fillId="0" borderId="0"/>
    <xf numFmtId="0" fontId="82" fillId="0" borderId="0">
      <alignment vertical="center"/>
    </xf>
    <xf numFmtId="0" fontId="100" fillId="0" borderId="0"/>
    <xf numFmtId="0" fontId="100" fillId="0" borderId="0"/>
    <xf numFmtId="0" fontId="100" fillId="0" borderId="0"/>
    <xf numFmtId="0" fontId="28" fillId="0" borderId="0"/>
    <xf numFmtId="0" fontId="82" fillId="0" borderId="0">
      <alignment vertical="center"/>
    </xf>
    <xf numFmtId="0" fontId="29" fillId="0" borderId="0">
      <alignment vertical="center"/>
    </xf>
    <xf numFmtId="0" fontId="28" fillId="0" borderId="0"/>
    <xf numFmtId="0" fontId="28" fillId="0" borderId="0"/>
    <xf numFmtId="0" fontId="182" fillId="0" borderId="0">
      <alignment vertical="center"/>
    </xf>
    <xf numFmtId="0" fontId="183" fillId="0" borderId="0">
      <alignment vertical="center"/>
    </xf>
    <xf numFmtId="0" fontId="99" fillId="0" borderId="0">
      <alignment vertical="center"/>
    </xf>
    <xf numFmtId="0" fontId="83" fillId="0" borderId="0">
      <alignment vertical="center"/>
    </xf>
    <xf numFmtId="0" fontId="29" fillId="0" borderId="0">
      <alignment vertical="center"/>
    </xf>
    <xf numFmtId="0" fontId="98" fillId="0" borderId="0"/>
    <xf numFmtId="0" fontId="100" fillId="0" borderId="0"/>
    <xf numFmtId="0" fontId="100" fillId="0" borderId="0"/>
    <xf numFmtId="218" fontId="82" fillId="0" borderId="0"/>
    <xf numFmtId="0" fontId="83" fillId="0" borderId="0">
      <alignment vertical="center"/>
    </xf>
    <xf numFmtId="0" fontId="184" fillId="0" borderId="0">
      <alignment vertical="center"/>
    </xf>
    <xf numFmtId="0" fontId="100" fillId="0" borderId="0"/>
    <xf numFmtId="0" fontId="83" fillId="0" borderId="0">
      <alignment vertical="center"/>
    </xf>
    <xf numFmtId="181" fontId="2" fillId="0" borderId="0"/>
    <xf numFmtId="0" fontId="185" fillId="0" borderId="0"/>
    <xf numFmtId="0" fontId="24" fillId="0" borderId="0">
      <alignment vertical="center"/>
    </xf>
    <xf numFmtId="0" fontId="185" fillId="0" borderId="0"/>
    <xf numFmtId="0" fontId="28" fillId="0" borderId="0"/>
    <xf numFmtId="0" fontId="185" fillId="0" borderId="0"/>
    <xf numFmtId="0" fontId="185" fillId="0" borderId="0"/>
    <xf numFmtId="0" fontId="185" fillId="0" borderId="0"/>
    <xf numFmtId="0" fontId="185" fillId="0" borderId="0"/>
    <xf numFmtId="0" fontId="185" fillId="0" borderId="0"/>
    <xf numFmtId="0" fontId="185" fillId="0" borderId="0"/>
    <xf numFmtId="0" fontId="185" fillId="0" borderId="0"/>
    <xf numFmtId="0" fontId="185" fillId="0" borderId="0"/>
    <xf numFmtId="181" fontId="186"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185" fillId="0" borderId="0"/>
    <xf numFmtId="0" fontId="83" fillId="0" borderId="0">
      <alignment vertical="center"/>
    </xf>
    <xf numFmtId="0" fontId="185" fillId="0" borderId="0"/>
    <xf numFmtId="0" fontId="83" fillId="0" borderId="0">
      <alignment vertical="center"/>
    </xf>
    <xf numFmtId="0" fontId="185" fillId="0" borderId="0"/>
    <xf numFmtId="0" fontId="83" fillId="0" borderId="0">
      <alignment vertical="center"/>
    </xf>
    <xf numFmtId="0" fontId="83" fillId="0" borderId="0">
      <alignment vertical="center"/>
    </xf>
    <xf numFmtId="0" fontId="185" fillId="0" borderId="0"/>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185" fillId="0" borderId="0"/>
    <xf numFmtId="0" fontId="83" fillId="0" borderId="0">
      <alignment vertical="center"/>
    </xf>
    <xf numFmtId="0" fontId="185" fillId="0" borderId="0"/>
    <xf numFmtId="0" fontId="185" fillId="0" borderId="0"/>
    <xf numFmtId="0" fontId="83" fillId="0" borderId="0">
      <alignment vertical="center"/>
    </xf>
    <xf numFmtId="0" fontId="185" fillId="0" borderId="0"/>
    <xf numFmtId="0" fontId="185" fillId="0" borderId="0"/>
    <xf numFmtId="0" fontId="185" fillId="0" borderId="0"/>
    <xf numFmtId="0" fontId="185" fillId="0" borderId="0"/>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185" fillId="0" borderId="0"/>
    <xf numFmtId="0" fontId="83" fillId="0" borderId="0">
      <alignment vertical="center"/>
    </xf>
    <xf numFmtId="0" fontId="83" fillId="0" borderId="0">
      <alignment vertical="center"/>
    </xf>
    <xf numFmtId="0" fontId="185" fillId="0" borderId="0"/>
    <xf numFmtId="0" fontId="83" fillId="0" borderId="0">
      <alignment vertical="center"/>
    </xf>
    <xf numFmtId="0" fontId="185" fillId="0" borderId="0"/>
    <xf numFmtId="0" fontId="185" fillId="0" borderId="0"/>
    <xf numFmtId="0" fontId="185" fillId="0" borderId="0"/>
    <xf numFmtId="0" fontId="83" fillId="0" borderId="0">
      <alignment vertical="center"/>
    </xf>
    <xf numFmtId="0" fontId="185" fillId="0" borderId="0"/>
    <xf numFmtId="0" fontId="185" fillId="0" borderId="0"/>
    <xf numFmtId="0" fontId="83" fillId="0" borderId="0">
      <alignment vertical="center"/>
    </xf>
    <xf numFmtId="0" fontId="185" fillId="0" borderId="0"/>
    <xf numFmtId="0" fontId="185" fillId="0" borderId="0"/>
    <xf numFmtId="0" fontId="185" fillId="0" borderId="0"/>
    <xf numFmtId="0" fontId="185" fillId="0" borderId="0"/>
    <xf numFmtId="0" fontId="185" fillId="0" borderId="0"/>
    <xf numFmtId="0" fontId="185" fillId="0" borderId="0"/>
    <xf numFmtId="0" fontId="83" fillId="0" borderId="0">
      <alignment vertical="center"/>
    </xf>
    <xf numFmtId="0" fontId="185" fillId="0" borderId="0"/>
    <xf numFmtId="0" fontId="83" fillId="0" borderId="0">
      <alignment vertical="center"/>
    </xf>
    <xf numFmtId="0" fontId="185" fillId="0" borderId="0"/>
    <xf numFmtId="0" fontId="185" fillId="0" borderId="0"/>
    <xf numFmtId="0" fontId="83" fillId="0" borderId="0">
      <alignment vertical="center"/>
    </xf>
    <xf numFmtId="0" fontId="185" fillId="0" borderId="0"/>
    <xf numFmtId="0" fontId="185" fillId="0" borderId="0"/>
    <xf numFmtId="0" fontId="185" fillId="0" borderId="0"/>
    <xf numFmtId="0" fontId="185" fillId="0" borderId="0"/>
    <xf numFmtId="0" fontId="185" fillId="0" borderId="0"/>
    <xf numFmtId="0" fontId="83" fillId="0" borderId="0">
      <alignment vertical="center"/>
    </xf>
    <xf numFmtId="0" fontId="185" fillId="0" borderId="0"/>
    <xf numFmtId="0" fontId="83" fillId="0" borderId="0">
      <alignment vertical="center"/>
    </xf>
    <xf numFmtId="0" fontId="83" fillId="0" borderId="0">
      <alignment vertical="center"/>
    </xf>
    <xf numFmtId="0" fontId="185" fillId="0" borderId="0"/>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185" fillId="0" borderId="0"/>
    <xf numFmtId="0" fontId="185" fillId="0" borderId="0"/>
    <xf numFmtId="0" fontId="185" fillId="0" borderId="0"/>
    <xf numFmtId="0" fontId="185" fillId="0" borderId="0"/>
    <xf numFmtId="0" fontId="185" fillId="0" borderId="0"/>
    <xf numFmtId="0" fontId="185" fillId="0" borderId="0"/>
    <xf numFmtId="0" fontId="185" fillId="0" borderId="0"/>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185" fillId="0" borderId="0"/>
    <xf numFmtId="0" fontId="185" fillId="0" borderId="0"/>
    <xf numFmtId="0" fontId="185" fillId="0" borderId="0"/>
    <xf numFmtId="0" fontId="185" fillId="0" borderId="0"/>
    <xf numFmtId="0" fontId="185" fillId="0" borderId="0"/>
    <xf numFmtId="0" fontId="185" fillId="0" borderId="0"/>
    <xf numFmtId="0" fontId="185" fillId="0" borderId="0"/>
    <xf numFmtId="0" fontId="185" fillId="0" borderId="0"/>
    <xf numFmtId="0" fontId="185" fillId="0" borderId="0"/>
    <xf numFmtId="0" fontId="185" fillId="0" borderId="0"/>
    <xf numFmtId="0" fontId="185" fillId="0" borderId="0"/>
    <xf numFmtId="0" fontId="181" fillId="0" borderId="0"/>
    <xf numFmtId="0" fontId="185" fillId="0" borderId="0"/>
    <xf numFmtId="0" fontId="185" fillId="0" borderId="0"/>
    <xf numFmtId="0" fontId="185" fillId="0" borderId="0"/>
    <xf numFmtId="0" fontId="185" fillId="0" borderId="0"/>
    <xf numFmtId="0" fontId="185" fillId="0" borderId="0"/>
    <xf numFmtId="0" fontId="185" fillId="0" borderId="0"/>
    <xf numFmtId="0" fontId="83" fillId="0" borderId="0">
      <alignment vertical="center"/>
    </xf>
    <xf numFmtId="0" fontId="185" fillId="0" borderId="0"/>
    <xf numFmtId="0" fontId="83" fillId="0" borderId="0">
      <alignment vertical="center"/>
    </xf>
    <xf numFmtId="0" fontId="185" fillId="0" borderId="0"/>
    <xf numFmtId="0" fontId="83" fillId="0" borderId="0">
      <alignment vertical="center"/>
    </xf>
    <xf numFmtId="0" fontId="83" fillId="0" borderId="0">
      <alignment vertical="center"/>
    </xf>
    <xf numFmtId="0" fontId="185" fillId="0" borderId="0"/>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185" fillId="0" borderId="0"/>
    <xf numFmtId="0" fontId="83" fillId="0" borderId="0">
      <alignment vertical="center"/>
    </xf>
    <xf numFmtId="0" fontId="185" fillId="0" borderId="0"/>
    <xf numFmtId="0" fontId="185" fillId="0" borderId="0"/>
    <xf numFmtId="0" fontId="83" fillId="0" borderId="0">
      <alignment vertical="center"/>
    </xf>
    <xf numFmtId="0" fontId="185" fillId="0" borderId="0"/>
    <xf numFmtId="0" fontId="185" fillId="0" borderId="0"/>
    <xf numFmtId="0" fontId="185" fillId="0" borderId="0"/>
    <xf numFmtId="0" fontId="185" fillId="0" borderId="0"/>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185" fillId="0" borderId="0"/>
    <xf numFmtId="0" fontId="83" fillId="0" borderId="0">
      <alignment vertical="center"/>
    </xf>
    <xf numFmtId="0" fontId="185" fillId="0" borderId="0"/>
    <xf numFmtId="0" fontId="83" fillId="0" borderId="0">
      <alignment vertical="center"/>
    </xf>
    <xf numFmtId="0" fontId="185" fillId="0" borderId="0"/>
    <xf numFmtId="0" fontId="185" fillId="0" borderId="0"/>
    <xf numFmtId="0" fontId="83" fillId="0" borderId="0">
      <alignment vertical="center"/>
    </xf>
    <xf numFmtId="0" fontId="185" fillId="0" borderId="0"/>
    <xf numFmtId="0" fontId="185" fillId="0" borderId="0"/>
    <xf numFmtId="0" fontId="185" fillId="0" borderId="0"/>
    <xf numFmtId="0" fontId="185" fillId="0" borderId="0"/>
    <xf numFmtId="0" fontId="185" fillId="0" borderId="0"/>
    <xf numFmtId="0" fontId="83" fillId="0" borderId="0">
      <alignment vertical="center"/>
    </xf>
    <xf numFmtId="0" fontId="185" fillId="0" borderId="0"/>
    <xf numFmtId="0" fontId="83" fillId="0" borderId="0">
      <alignment vertical="center"/>
    </xf>
    <xf numFmtId="0" fontId="83" fillId="0" borderId="0">
      <alignment vertical="center"/>
    </xf>
    <xf numFmtId="0" fontId="185" fillId="0" borderId="0"/>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185" fillId="0" borderId="0"/>
    <xf numFmtId="0" fontId="185" fillId="0" borderId="0"/>
    <xf numFmtId="0" fontId="185" fillId="0" borderId="0"/>
    <xf numFmtId="0" fontId="185" fillId="0" borderId="0"/>
    <xf numFmtId="0" fontId="185" fillId="0" borderId="0"/>
    <xf numFmtId="0" fontId="185" fillId="0" borderId="0"/>
    <xf numFmtId="0" fontId="185" fillId="0" borderId="0"/>
    <xf numFmtId="0" fontId="185" fillId="0" borderId="0"/>
    <xf numFmtId="0" fontId="185" fillId="0" borderId="0"/>
    <xf numFmtId="0" fontId="83" fillId="0" borderId="0">
      <alignment vertical="center"/>
    </xf>
    <xf numFmtId="0" fontId="185" fillId="0" borderId="0"/>
    <xf numFmtId="0" fontId="185" fillId="0" borderId="0"/>
    <xf numFmtId="0" fontId="83" fillId="0" borderId="0">
      <alignment vertical="center"/>
    </xf>
    <xf numFmtId="0" fontId="185" fillId="0" borderId="0"/>
    <xf numFmtId="0" fontId="83" fillId="0" borderId="0">
      <alignment vertical="center"/>
    </xf>
    <xf numFmtId="0" fontId="83" fillId="0" borderId="0">
      <alignment vertical="center"/>
    </xf>
    <xf numFmtId="0" fontId="83" fillId="0" borderId="0">
      <alignment vertical="center"/>
    </xf>
    <xf numFmtId="0" fontId="185" fillId="0" borderId="0"/>
    <xf numFmtId="0" fontId="83" fillId="0" borderId="0">
      <alignment vertical="center"/>
    </xf>
    <xf numFmtId="0" fontId="83" fillId="0" borderId="0">
      <alignment vertical="center"/>
    </xf>
    <xf numFmtId="0" fontId="185" fillId="0" borderId="0"/>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181" fillId="0" borderId="0"/>
    <xf numFmtId="0" fontId="83" fillId="0" borderId="0">
      <alignment vertical="center"/>
    </xf>
    <xf numFmtId="0" fontId="185" fillId="0" borderId="0"/>
    <xf numFmtId="0" fontId="83" fillId="0" borderId="0">
      <alignment vertical="center"/>
    </xf>
    <xf numFmtId="0" fontId="185" fillId="0" borderId="0"/>
    <xf numFmtId="0" fontId="83" fillId="0" borderId="0">
      <alignment vertical="center"/>
    </xf>
    <xf numFmtId="0" fontId="83" fillId="0" borderId="0">
      <alignment vertical="center"/>
    </xf>
    <xf numFmtId="0" fontId="185" fillId="0" borderId="0"/>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185" fillId="0" borderId="0"/>
    <xf numFmtId="0" fontId="83" fillId="0" borderId="0">
      <alignment vertical="center"/>
    </xf>
    <xf numFmtId="0" fontId="185" fillId="0" borderId="0"/>
    <xf numFmtId="0" fontId="185" fillId="0" borderId="0"/>
    <xf numFmtId="0" fontId="83" fillId="0" borderId="0">
      <alignment vertical="center"/>
    </xf>
    <xf numFmtId="0" fontId="185" fillId="0" borderId="0"/>
    <xf numFmtId="0" fontId="185" fillId="0" borderId="0"/>
    <xf numFmtId="0" fontId="185" fillId="0" borderId="0"/>
    <xf numFmtId="0" fontId="185" fillId="0" borderId="0"/>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185" fillId="0" borderId="0"/>
    <xf numFmtId="0" fontId="185" fillId="0" borderId="0"/>
    <xf numFmtId="0" fontId="185" fillId="0" borderId="0"/>
    <xf numFmtId="0" fontId="185" fillId="0" borderId="0"/>
    <xf numFmtId="0" fontId="185" fillId="0" borderId="0"/>
    <xf numFmtId="0" fontId="181" fillId="0" borderId="0"/>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185" fillId="0" borderId="0"/>
    <xf numFmtId="0" fontId="83" fillId="0" borderId="0">
      <alignment vertical="center"/>
    </xf>
    <xf numFmtId="0" fontId="83" fillId="0" borderId="0">
      <alignment vertical="center"/>
    </xf>
    <xf numFmtId="0" fontId="185" fillId="0" borderId="0"/>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181" fillId="0" borderId="0"/>
    <xf numFmtId="0" fontId="83" fillId="0" borderId="0">
      <alignment vertical="center"/>
    </xf>
    <xf numFmtId="0" fontId="181" fillId="0" borderId="0"/>
    <xf numFmtId="0" fontId="29" fillId="0" borderId="0"/>
    <xf numFmtId="0" fontId="2" fillId="0" borderId="0"/>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185" fillId="0" borderId="0"/>
    <xf numFmtId="0" fontId="185" fillId="0" borderId="0"/>
    <xf numFmtId="0" fontId="185" fillId="0" borderId="0"/>
    <xf numFmtId="0" fontId="83" fillId="0" borderId="0">
      <alignment vertical="center"/>
    </xf>
    <xf numFmtId="0" fontId="185" fillId="0" borderId="0"/>
    <xf numFmtId="0" fontId="185" fillId="0" borderId="0"/>
    <xf numFmtId="0" fontId="83" fillId="0" borderId="0">
      <alignment vertical="center"/>
    </xf>
    <xf numFmtId="0" fontId="185" fillId="0" borderId="0"/>
    <xf numFmtId="0" fontId="185" fillId="0" borderId="0"/>
    <xf numFmtId="0" fontId="185" fillId="0" borderId="0"/>
    <xf numFmtId="0" fontId="185" fillId="0" borderId="0"/>
    <xf numFmtId="0" fontId="185" fillId="0" borderId="0"/>
    <xf numFmtId="0" fontId="185" fillId="0" borderId="0"/>
    <xf numFmtId="0" fontId="83" fillId="0" borderId="0">
      <alignment vertical="center"/>
    </xf>
    <xf numFmtId="0" fontId="185" fillId="0" borderId="0"/>
    <xf numFmtId="0" fontId="83" fillId="0" borderId="0">
      <alignment vertical="center"/>
    </xf>
    <xf numFmtId="0" fontId="185" fillId="0" borderId="0"/>
    <xf numFmtId="0" fontId="185" fillId="0" borderId="0"/>
    <xf numFmtId="0" fontId="83" fillId="0" borderId="0">
      <alignment vertical="center"/>
    </xf>
    <xf numFmtId="0" fontId="185" fillId="0" borderId="0"/>
    <xf numFmtId="0" fontId="185" fillId="0" borderId="0"/>
    <xf numFmtId="0" fontId="185" fillId="0" borderId="0"/>
    <xf numFmtId="0" fontId="185" fillId="0" borderId="0"/>
    <xf numFmtId="0" fontId="185" fillId="0" borderId="0"/>
    <xf numFmtId="0" fontId="83" fillId="0" borderId="0">
      <alignment vertical="center"/>
    </xf>
    <xf numFmtId="0" fontId="185" fillId="0" borderId="0"/>
    <xf numFmtId="0" fontId="83" fillId="0" borderId="0">
      <alignment vertical="center"/>
    </xf>
    <xf numFmtId="0" fontId="83" fillId="0" borderId="0">
      <alignment vertical="center"/>
    </xf>
    <xf numFmtId="0" fontId="185" fillId="0" borderId="0"/>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185" fillId="0" borderId="0"/>
    <xf numFmtId="0" fontId="185" fillId="0" borderId="0"/>
    <xf numFmtId="0" fontId="185" fillId="0" borderId="0"/>
    <xf numFmtId="0" fontId="185" fillId="0" borderId="0"/>
    <xf numFmtId="0" fontId="185" fillId="0" borderId="0"/>
    <xf numFmtId="0" fontId="185" fillId="0" borderId="0"/>
    <xf numFmtId="0" fontId="185" fillId="0" borderId="0"/>
    <xf numFmtId="0" fontId="185" fillId="0" borderId="0"/>
    <xf numFmtId="0" fontId="185" fillId="0" borderId="0"/>
    <xf numFmtId="0" fontId="83" fillId="0" borderId="0">
      <alignment vertical="center"/>
    </xf>
    <xf numFmtId="0" fontId="83" fillId="0" borderId="0">
      <alignment vertical="center"/>
    </xf>
    <xf numFmtId="0" fontId="83" fillId="0" borderId="0">
      <alignment vertical="center"/>
    </xf>
    <xf numFmtId="0" fontId="185" fillId="0" borderId="0"/>
    <xf numFmtId="0" fontId="83" fillId="0" borderId="0">
      <alignment vertical="center"/>
    </xf>
    <xf numFmtId="0" fontId="83" fillId="0" borderId="0">
      <alignment vertical="center"/>
    </xf>
    <xf numFmtId="0" fontId="185" fillId="0" borderId="0"/>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185" fillId="0" borderId="0"/>
    <xf numFmtId="0" fontId="83" fillId="0" borderId="0">
      <alignment vertical="center"/>
    </xf>
    <xf numFmtId="0" fontId="185" fillId="0" borderId="0"/>
    <xf numFmtId="0" fontId="83" fillId="0" borderId="0">
      <alignment vertical="center"/>
    </xf>
    <xf numFmtId="0" fontId="83" fillId="0" borderId="0">
      <alignment vertical="center"/>
    </xf>
    <xf numFmtId="0" fontId="185" fillId="0" borderId="0"/>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185" fillId="0" borderId="0"/>
    <xf numFmtId="0" fontId="83" fillId="0" borderId="0">
      <alignment vertical="center"/>
    </xf>
    <xf numFmtId="0" fontId="185" fillId="0" borderId="0"/>
    <xf numFmtId="0" fontId="185" fillId="0" borderId="0"/>
    <xf numFmtId="0" fontId="83" fillId="0" borderId="0">
      <alignment vertical="center"/>
    </xf>
    <xf numFmtId="0" fontId="185" fillId="0" borderId="0"/>
    <xf numFmtId="0" fontId="185" fillId="0" borderId="0"/>
    <xf numFmtId="0" fontId="185" fillId="0" borderId="0"/>
    <xf numFmtId="0" fontId="185" fillId="0" borderId="0"/>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185" fillId="0" borderId="0"/>
    <xf numFmtId="0" fontId="83" fillId="0" borderId="0">
      <alignment vertical="center"/>
    </xf>
    <xf numFmtId="0" fontId="185" fillId="0" borderId="0"/>
    <xf numFmtId="0" fontId="83" fillId="0" borderId="0">
      <alignment vertical="center"/>
    </xf>
    <xf numFmtId="0" fontId="185" fillId="0" borderId="0"/>
    <xf numFmtId="0" fontId="185" fillId="0" borderId="0"/>
    <xf numFmtId="0" fontId="83" fillId="0" borderId="0">
      <alignment vertical="center"/>
    </xf>
    <xf numFmtId="0" fontId="185" fillId="0" borderId="0"/>
    <xf numFmtId="0" fontId="185" fillId="0" borderId="0"/>
    <xf numFmtId="0" fontId="185" fillId="0" borderId="0"/>
    <xf numFmtId="0" fontId="185" fillId="0" borderId="0"/>
    <xf numFmtId="0" fontId="185" fillId="0" borderId="0"/>
    <xf numFmtId="0" fontId="83" fillId="0" borderId="0">
      <alignment vertical="center"/>
    </xf>
    <xf numFmtId="0" fontId="185" fillId="0" borderId="0"/>
    <xf numFmtId="0" fontId="83" fillId="0" borderId="0">
      <alignment vertical="center"/>
    </xf>
    <xf numFmtId="0" fontId="83" fillId="0" borderId="0">
      <alignment vertical="center"/>
    </xf>
    <xf numFmtId="0" fontId="185" fillId="0" borderId="0"/>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185" fillId="0" borderId="0"/>
    <xf numFmtId="0" fontId="83" fillId="0" borderId="0">
      <alignment vertical="center"/>
    </xf>
    <xf numFmtId="0" fontId="100" fillId="0" borderId="0"/>
    <xf numFmtId="0" fontId="100" fillId="0" borderId="0"/>
    <xf numFmtId="0" fontId="100" fillId="0" borderId="0"/>
    <xf numFmtId="0" fontId="100" fillId="0" borderId="0"/>
    <xf numFmtId="0" fontId="100" fillId="0" borderId="0"/>
    <xf numFmtId="0" fontId="100" fillId="0" borderId="0"/>
    <xf numFmtId="0" fontId="29" fillId="0" borderId="0"/>
    <xf numFmtId="0" fontId="185" fillId="0" borderId="0"/>
    <xf numFmtId="0" fontId="185" fillId="0" borderId="0"/>
    <xf numFmtId="0" fontId="185" fillId="0" borderId="0"/>
    <xf numFmtId="0" fontId="185" fillId="0" borderId="0"/>
    <xf numFmtId="0" fontId="185" fillId="0" borderId="0"/>
    <xf numFmtId="0" fontId="185" fillId="0" borderId="0"/>
    <xf numFmtId="0" fontId="185" fillId="0" borderId="0"/>
    <xf numFmtId="0" fontId="185" fillId="0" borderId="0"/>
    <xf numFmtId="0" fontId="83" fillId="0" borderId="0">
      <alignment vertical="center"/>
    </xf>
    <xf numFmtId="0" fontId="185" fillId="0" borderId="0"/>
    <xf numFmtId="0" fontId="185" fillId="0" borderId="0"/>
    <xf numFmtId="0" fontId="83" fillId="0" borderId="0">
      <alignment vertical="center"/>
    </xf>
    <xf numFmtId="0" fontId="185" fillId="0" borderId="0"/>
    <xf numFmtId="0" fontId="185" fillId="0" borderId="0"/>
    <xf numFmtId="0" fontId="83" fillId="0" borderId="0">
      <alignment vertical="center"/>
    </xf>
    <xf numFmtId="0" fontId="182" fillId="0" borderId="0"/>
    <xf numFmtId="0" fontId="185" fillId="0" borderId="0"/>
    <xf numFmtId="0" fontId="185" fillId="0" borderId="0"/>
    <xf numFmtId="0" fontId="185" fillId="0" borderId="0"/>
    <xf numFmtId="0" fontId="82" fillId="0" borderId="0">
      <alignment vertical="center"/>
    </xf>
    <xf numFmtId="0" fontId="82" fillId="0" borderId="0"/>
    <xf numFmtId="0" fontId="80" fillId="0" borderId="0"/>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29" fillId="0" borderId="0"/>
    <xf numFmtId="0" fontId="185" fillId="0" borderId="0"/>
    <xf numFmtId="0" fontId="185" fillId="0" borderId="0"/>
    <xf numFmtId="0" fontId="185" fillId="0" borderId="0"/>
    <xf numFmtId="0" fontId="185" fillId="0" borderId="0"/>
    <xf numFmtId="0" fontId="185" fillId="0" borderId="0"/>
    <xf numFmtId="0" fontId="185" fillId="0" borderId="0"/>
    <xf numFmtId="0" fontId="29" fillId="0" borderId="0"/>
    <xf numFmtId="0" fontId="29" fillId="0" borderId="0"/>
    <xf numFmtId="0" fontId="185" fillId="0" borderId="0"/>
    <xf numFmtId="0" fontId="80" fillId="0" borderId="0"/>
    <xf numFmtId="0" fontId="185" fillId="0" borderId="0"/>
    <xf numFmtId="0" fontId="185" fillId="0" borderId="0"/>
    <xf numFmtId="0" fontId="83" fillId="0" borderId="0">
      <alignment vertical="center"/>
    </xf>
    <xf numFmtId="0" fontId="29" fillId="0" borderId="0"/>
    <xf numFmtId="0" fontId="80" fillId="0" borderId="0"/>
    <xf numFmtId="0" fontId="185" fillId="0" borderId="0"/>
    <xf numFmtId="0" fontId="98" fillId="0" borderId="0"/>
    <xf numFmtId="0" fontId="29" fillId="0" borderId="0"/>
    <xf numFmtId="0" fontId="80" fillId="0" borderId="0"/>
    <xf numFmtId="0" fontId="185" fillId="0" borderId="0"/>
    <xf numFmtId="0" fontId="98" fillId="0" borderId="0"/>
    <xf numFmtId="0" fontId="29" fillId="0" borderId="0"/>
    <xf numFmtId="0" fontId="80" fillId="0" borderId="0"/>
    <xf numFmtId="0" fontId="185" fillId="0" borderId="0"/>
    <xf numFmtId="0" fontId="29" fillId="0" borderId="0"/>
    <xf numFmtId="0" fontId="185" fillId="0" borderId="0"/>
    <xf numFmtId="0" fontId="29" fillId="0" borderId="0"/>
    <xf numFmtId="0" fontId="185" fillId="0" borderId="0"/>
    <xf numFmtId="0" fontId="29" fillId="0" borderId="0"/>
    <xf numFmtId="0" fontId="103" fillId="0" borderId="0"/>
    <xf numFmtId="0" fontId="82" fillId="0" borderId="0">
      <alignment vertical="center"/>
    </xf>
    <xf numFmtId="0" fontId="83" fillId="0" borderId="0">
      <alignment vertical="center"/>
    </xf>
    <xf numFmtId="0" fontId="82" fillId="0" borderId="0">
      <alignment vertical="center"/>
    </xf>
    <xf numFmtId="0" fontId="83" fillId="0" borderId="0">
      <alignment vertical="center"/>
    </xf>
    <xf numFmtId="0" fontId="24" fillId="0" borderId="0">
      <alignment vertical="center"/>
    </xf>
    <xf numFmtId="0" fontId="24" fillId="0" borderId="0"/>
    <xf numFmtId="0" fontId="83" fillId="0" borderId="0">
      <alignment vertical="center"/>
    </xf>
    <xf numFmtId="0" fontId="24" fillId="0" borderId="0"/>
    <xf numFmtId="0" fontId="24" fillId="0" borderId="0"/>
    <xf numFmtId="0" fontId="24" fillId="0" borderId="0"/>
    <xf numFmtId="0" fontId="24" fillId="0" borderId="0"/>
    <xf numFmtId="0" fontId="100" fillId="0" borderId="0"/>
    <xf numFmtId="0" fontId="100" fillId="0" borderId="0"/>
    <xf numFmtId="181" fontId="110" fillId="0" borderId="0">
      <alignment vertical="center"/>
    </xf>
    <xf numFmtId="231" fontId="136" fillId="0" borderId="0"/>
    <xf numFmtId="223" fontId="182" fillId="0" borderId="0"/>
    <xf numFmtId="231" fontId="136" fillId="0" borderId="0"/>
    <xf numFmtId="0" fontId="187" fillId="0" borderId="0"/>
    <xf numFmtId="223" fontId="182" fillId="0" borderId="0"/>
    <xf numFmtId="0" fontId="136" fillId="0" borderId="0"/>
    <xf numFmtId="0" fontId="187" fillId="0" borderId="0"/>
    <xf numFmtId="0" fontId="28" fillId="0" borderId="0"/>
    <xf numFmtId="0" fontId="28" fillId="0" borderId="0"/>
    <xf numFmtId="0" fontId="187" fillId="0" borderId="0"/>
    <xf numFmtId="0" fontId="188" fillId="0" borderId="0"/>
    <xf numFmtId="0" fontId="82" fillId="0" borderId="0">
      <alignment vertical="center"/>
    </xf>
    <xf numFmtId="0" fontId="187" fillId="0" borderId="0"/>
    <xf numFmtId="0" fontId="188" fillId="0" borderId="0"/>
    <xf numFmtId="231" fontId="136" fillId="0" borderId="0"/>
    <xf numFmtId="0" fontId="187" fillId="0" borderId="0"/>
    <xf numFmtId="0" fontId="187" fillId="0" borderId="0"/>
    <xf numFmtId="0" fontId="188" fillId="0" borderId="0"/>
    <xf numFmtId="0" fontId="181" fillId="0" borderId="0"/>
    <xf numFmtId="0" fontId="187" fillId="0" borderId="0"/>
    <xf numFmtId="0" fontId="187" fillId="0" borderId="0"/>
    <xf numFmtId="0" fontId="188" fillId="0" borderId="0"/>
    <xf numFmtId="0" fontId="98" fillId="0" borderId="0"/>
    <xf numFmtId="0" fontId="187" fillId="0" borderId="0"/>
    <xf numFmtId="0" fontId="187" fillId="0" borderId="0"/>
    <xf numFmtId="230" fontId="136" fillId="0" borderId="0"/>
    <xf numFmtId="0" fontId="24" fillId="0" borderId="0">
      <alignment vertical="center"/>
    </xf>
    <xf numFmtId="0" fontId="102" fillId="0" borderId="0"/>
    <xf numFmtId="0" fontId="136"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83" fillId="0" borderId="0">
      <alignment vertical="center"/>
    </xf>
    <xf numFmtId="0" fontId="100" fillId="0" borderId="0"/>
    <xf numFmtId="0" fontId="83" fillId="0" borderId="0">
      <alignment vertical="center"/>
    </xf>
    <xf numFmtId="0" fontId="100" fillId="0" borderId="0"/>
    <xf numFmtId="0" fontId="100" fillId="0" borderId="0"/>
    <xf numFmtId="0" fontId="83" fillId="0" borderId="0">
      <alignment vertical="center"/>
    </xf>
    <xf numFmtId="0" fontId="100" fillId="0" borderId="0"/>
    <xf numFmtId="181" fontId="109" fillId="0" borderId="0">
      <alignment vertical="center"/>
    </xf>
    <xf numFmtId="231" fontId="136" fillId="0" borderId="0"/>
    <xf numFmtId="0" fontId="83" fillId="0" borderId="0"/>
    <xf numFmtId="0" fontId="82" fillId="0" borderId="0"/>
    <xf numFmtId="231" fontId="136" fillId="0" borderId="0"/>
    <xf numFmtId="0" fontId="136" fillId="0" borderId="0"/>
    <xf numFmtId="0" fontId="83" fillId="0" borderId="0"/>
    <xf numFmtId="0" fontId="189" fillId="0" borderId="0"/>
    <xf numFmtId="231" fontId="136" fillId="0" borderId="0"/>
    <xf numFmtId="0" fontId="190" fillId="0" borderId="0"/>
    <xf numFmtId="0" fontId="136" fillId="0" borderId="0"/>
    <xf numFmtId="0" fontId="102" fillId="0" borderId="0"/>
    <xf numFmtId="0" fontId="100" fillId="0" borderId="0"/>
    <xf numFmtId="0" fontId="83" fillId="0" borderId="0">
      <alignment vertical="center"/>
    </xf>
    <xf numFmtId="0" fontId="100" fillId="0" borderId="0"/>
    <xf numFmtId="0" fontId="100" fillId="0" borderId="0"/>
    <xf numFmtId="0" fontId="83" fillId="0" borderId="0">
      <alignment vertical="center"/>
    </xf>
    <xf numFmtId="0" fontId="100" fillId="0" borderId="0"/>
    <xf numFmtId="0" fontId="83" fillId="0" borderId="0">
      <alignment vertical="center"/>
    </xf>
    <xf numFmtId="0" fontId="100" fillId="0" borderId="0"/>
    <xf numFmtId="0" fontId="83" fillId="0" borderId="0">
      <alignment vertical="center"/>
    </xf>
    <xf numFmtId="0" fontId="100" fillId="0" borderId="0"/>
    <xf numFmtId="0" fontId="83" fillId="0" borderId="0">
      <alignment vertical="center"/>
    </xf>
    <xf numFmtId="0" fontId="100" fillId="0" borderId="0"/>
    <xf numFmtId="0" fontId="83" fillId="0" borderId="0">
      <alignment vertical="center"/>
    </xf>
    <xf numFmtId="0" fontId="100" fillId="0" borderId="0"/>
    <xf numFmtId="0" fontId="83" fillId="0" borderId="0">
      <alignment vertical="center"/>
    </xf>
    <xf numFmtId="0" fontId="100" fillId="0" borderId="0"/>
    <xf numFmtId="0" fontId="100" fillId="0" borderId="0"/>
    <xf numFmtId="181" fontId="44" fillId="0" borderId="0">
      <alignment vertical="center"/>
    </xf>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82" fillId="0" borderId="0">
      <alignment vertical="center"/>
    </xf>
    <xf numFmtId="0" fontId="28" fillId="0" borderId="0"/>
    <xf numFmtId="0" fontId="28" fillId="0" borderId="0"/>
    <xf numFmtId="0" fontId="28" fillId="0" borderId="0"/>
    <xf numFmtId="0" fontId="28" fillId="0" borderId="0"/>
    <xf numFmtId="0" fontId="28" fillId="0" borderId="0"/>
    <xf numFmtId="0" fontId="98" fillId="0" borderId="0"/>
    <xf numFmtId="0" fontId="100" fillId="0" borderId="0"/>
    <xf numFmtId="0" fontId="102" fillId="0" borderId="0"/>
    <xf numFmtId="0" fontId="28" fillId="0" borderId="0"/>
    <xf numFmtId="0" fontId="28" fillId="0" borderId="0"/>
    <xf numFmtId="0" fontId="82" fillId="0" borderId="0">
      <alignment vertical="center"/>
    </xf>
    <xf numFmtId="0" fontId="28" fillId="0" borderId="0"/>
    <xf numFmtId="223" fontId="82" fillId="0" borderId="0"/>
    <xf numFmtId="0" fontId="28" fillId="0" borderId="0"/>
    <xf numFmtId="0" fontId="82" fillId="0" borderId="0"/>
    <xf numFmtId="0" fontId="28" fillId="0" borderId="0"/>
    <xf numFmtId="0" fontId="83" fillId="0" borderId="0"/>
    <xf numFmtId="0" fontId="28" fillId="0" borderId="0"/>
    <xf numFmtId="0" fontId="28" fillId="0" borderId="0"/>
    <xf numFmtId="0" fontId="191" fillId="0" borderId="0"/>
    <xf numFmtId="0" fontId="100" fillId="0" borderId="0"/>
    <xf numFmtId="0" fontId="100" fillId="0" borderId="0"/>
    <xf numFmtId="0" fontId="100" fillId="0" borderId="0"/>
    <xf numFmtId="0" fontId="83" fillId="0" borderId="0">
      <alignment vertical="center"/>
    </xf>
    <xf numFmtId="0" fontId="100" fillId="0" borderId="0"/>
    <xf numFmtId="0" fontId="192" fillId="0" borderId="0"/>
    <xf numFmtId="0" fontId="83" fillId="0" borderId="0">
      <alignment vertical="center"/>
    </xf>
    <xf numFmtId="0" fontId="100" fillId="0" borderId="0"/>
    <xf numFmtId="0" fontId="100" fillId="0" borderId="0"/>
    <xf numFmtId="0" fontId="100" fillId="0" borderId="0"/>
    <xf numFmtId="0" fontId="100" fillId="0" borderId="0"/>
    <xf numFmtId="0" fontId="100" fillId="0" borderId="0"/>
    <xf numFmtId="0" fontId="100" fillId="0" borderId="0"/>
    <xf numFmtId="181" fontId="2" fillId="0" borderId="0"/>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2" fillId="0" borderId="0"/>
    <xf numFmtId="0" fontId="83" fillId="0" borderId="0"/>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83" fillId="0" borderId="0">
      <alignment vertical="center"/>
    </xf>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83" fillId="0" borderId="0">
      <alignment vertical="center"/>
    </xf>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98" fillId="0" borderId="0"/>
    <xf numFmtId="0" fontId="100" fillId="0" borderId="0"/>
    <xf numFmtId="0" fontId="100" fillId="0" borderId="0"/>
    <xf numFmtId="0" fontId="102" fillId="0" borderId="0"/>
    <xf numFmtId="0" fontId="186" fillId="0" borderId="0"/>
    <xf numFmtId="0" fontId="83" fillId="0" borderId="0">
      <alignment vertical="center"/>
    </xf>
    <xf numFmtId="0" fontId="83" fillId="0" borderId="0">
      <alignment vertical="center"/>
    </xf>
    <xf numFmtId="0" fontId="100" fillId="0" borderId="0"/>
    <xf numFmtId="0" fontId="100" fillId="0" borderId="0"/>
    <xf numFmtId="0" fontId="100" fillId="0" borderId="0"/>
    <xf numFmtId="0" fontId="83" fillId="0" borderId="0">
      <alignment vertical="center"/>
    </xf>
    <xf numFmtId="0" fontId="100" fillId="0" borderId="0"/>
    <xf numFmtId="0" fontId="100" fillId="0" borderId="0"/>
    <xf numFmtId="0" fontId="100" fillId="0" borderId="0"/>
    <xf numFmtId="0" fontId="83" fillId="0" borderId="0">
      <alignment vertical="center"/>
    </xf>
    <xf numFmtId="0" fontId="100" fillId="0" borderId="0"/>
    <xf numFmtId="0" fontId="100" fillId="0" borderId="0"/>
    <xf numFmtId="0" fontId="100" fillId="0" borderId="0"/>
    <xf numFmtId="0" fontId="83" fillId="0" borderId="0">
      <alignment vertical="center"/>
    </xf>
    <xf numFmtId="0" fontId="83" fillId="0" borderId="0">
      <alignment vertical="center"/>
    </xf>
    <xf numFmtId="0" fontId="42" fillId="0" borderId="0"/>
    <xf numFmtId="0" fontId="24" fillId="0" borderId="0"/>
    <xf numFmtId="0" fontId="24" fillId="0" borderId="0"/>
    <xf numFmtId="0" fontId="82" fillId="0" borderId="0"/>
    <xf numFmtId="0" fontId="24" fillId="0" borderId="0"/>
    <xf numFmtId="0" fontId="24" fillId="0" borderId="0"/>
    <xf numFmtId="0" fontId="24" fillId="0" borderId="0"/>
    <xf numFmtId="0" fontId="24" fillId="0" borderId="0"/>
    <xf numFmtId="0" fontId="24" fillId="0" borderId="0"/>
    <xf numFmtId="0" fontId="82" fillId="0" borderId="0"/>
    <xf numFmtId="0" fontId="82" fillId="0" borderId="0"/>
    <xf numFmtId="181" fontId="2" fillId="0" borderId="0">
      <alignment vertical="center"/>
    </xf>
    <xf numFmtId="0" fontId="100" fillId="0" borderId="0"/>
    <xf numFmtId="0" fontId="102" fillId="0" borderId="0"/>
    <xf numFmtId="0" fontId="100" fillId="0" borderId="0"/>
    <xf numFmtId="0" fontId="82" fillId="0" borderId="0"/>
    <xf numFmtId="0" fontId="182" fillId="0" borderId="0">
      <alignment vertical="center"/>
    </xf>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28" fillId="0" borderId="0"/>
    <xf numFmtId="0" fontId="100" fillId="0" borderId="0"/>
    <xf numFmtId="0" fontId="82" fillId="0" borderId="0"/>
    <xf numFmtId="0" fontId="82" fillId="0" borderId="0"/>
    <xf numFmtId="0" fontId="98"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28" fillId="0" borderId="0"/>
    <xf numFmtId="0" fontId="102" fillId="0" borderId="0"/>
    <xf numFmtId="0" fontId="98"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98" fillId="0" borderId="0"/>
    <xf numFmtId="230" fontId="28" fillId="0" borderId="0"/>
    <xf numFmtId="0" fontId="100" fillId="0" borderId="0"/>
    <xf numFmtId="0" fontId="100" fillId="0" borderId="0"/>
    <xf numFmtId="0" fontId="100" fillId="0" borderId="0"/>
    <xf numFmtId="0" fontId="100" fillId="0" borderId="0"/>
    <xf numFmtId="0" fontId="24" fillId="0" borderId="0">
      <alignment vertical="center"/>
    </xf>
    <xf numFmtId="0" fontId="24" fillId="0" borderId="0">
      <alignment vertical="center"/>
    </xf>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24" fillId="0" borderId="0">
      <alignment vertical="center"/>
    </xf>
    <xf numFmtId="0" fontId="24" fillId="0" borderId="0">
      <alignment vertical="center"/>
    </xf>
    <xf numFmtId="0" fontId="100" fillId="0" borderId="0"/>
    <xf numFmtId="0" fontId="100" fillId="0" borderId="0"/>
    <xf numFmtId="0" fontId="100" fillId="0" borderId="0"/>
    <xf numFmtId="0" fontId="193" fillId="0" borderId="0">
      <alignment vertical="center"/>
    </xf>
    <xf numFmtId="0" fontId="98" fillId="0" borderId="0"/>
    <xf numFmtId="0" fontId="24" fillId="0" borderId="0">
      <alignment vertical="center"/>
    </xf>
    <xf numFmtId="0" fontId="82" fillId="0" borderId="0"/>
    <xf numFmtId="0" fontId="2"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24" fillId="0" borderId="0">
      <alignment vertical="center"/>
    </xf>
    <xf numFmtId="0" fontId="98" fillId="0" borderId="0"/>
    <xf numFmtId="230" fontId="28"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98" fillId="0" borderId="0"/>
    <xf numFmtId="0" fontId="28" fillId="0" borderId="0"/>
    <xf numFmtId="0" fontId="102" fillId="0" borderId="0"/>
    <xf numFmtId="0" fontId="28" fillId="0" borderId="0"/>
    <xf numFmtId="0" fontId="82" fillId="0" borderId="0"/>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101"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42" fillId="39" borderId="51" applyNumberFormat="0" applyFont="0" applyAlignment="0" applyProtection="0"/>
    <xf numFmtId="0" fontId="42" fillId="39" borderId="51" applyNumberFormat="0" applyFont="0" applyAlignment="0" applyProtection="0"/>
    <xf numFmtId="0" fontId="42" fillId="39" borderId="51" applyNumberFormat="0" applyFont="0" applyAlignment="0" applyProtection="0"/>
    <xf numFmtId="0" fontId="42" fillId="39" borderId="51" applyNumberFormat="0" applyFont="0" applyAlignment="0" applyProtection="0"/>
    <xf numFmtId="0" fontId="42" fillId="39" borderId="51" applyNumberFormat="0" applyFont="0" applyAlignment="0" applyProtection="0"/>
    <xf numFmtId="0" fontId="42" fillId="39" borderId="51" applyNumberFormat="0" applyFont="0" applyAlignment="0" applyProtection="0"/>
    <xf numFmtId="0" fontId="42" fillId="39" borderId="51" applyNumberFormat="0" applyFont="0" applyAlignment="0" applyProtection="0"/>
    <xf numFmtId="0" fontId="42" fillId="39" borderId="51" applyNumberFormat="0" applyFont="0" applyAlignment="0" applyProtection="0"/>
    <xf numFmtId="0" fontId="42" fillId="39" borderId="51" applyNumberFormat="0" applyFont="0" applyAlignment="0" applyProtection="0"/>
    <xf numFmtId="0" fontId="42" fillId="39" borderId="51" applyNumberFormat="0" applyFont="0" applyAlignment="0" applyProtection="0"/>
    <xf numFmtId="0" fontId="42" fillId="39" borderId="51" applyNumberFormat="0" applyFont="0" applyAlignment="0" applyProtection="0"/>
    <xf numFmtId="0" fontId="42" fillId="39" borderId="51" applyNumberFormat="0" applyFont="0" applyAlignment="0" applyProtection="0"/>
    <xf numFmtId="0" fontId="42" fillId="39" borderId="51" applyNumberFormat="0" applyFont="0" applyAlignment="0" applyProtection="0"/>
    <xf numFmtId="0" fontId="42" fillId="39" borderId="51" applyNumberFormat="0" applyFont="0" applyAlignment="0" applyProtection="0"/>
    <xf numFmtId="0" fontId="42" fillId="39" borderId="51" applyNumberFormat="0" applyFont="0" applyAlignment="0" applyProtection="0"/>
    <xf numFmtId="0" fontId="42" fillId="39" borderId="51" applyNumberFormat="0" applyFont="0" applyAlignment="0" applyProtection="0"/>
    <xf numFmtId="0" fontId="42" fillId="39" borderId="51" applyNumberFormat="0" applyFont="0" applyAlignment="0" applyProtection="0"/>
    <xf numFmtId="0" fontId="42" fillId="39" borderId="51" applyNumberFormat="0" applyFont="0" applyAlignment="0" applyProtection="0"/>
    <xf numFmtId="0" fontId="42" fillId="39" borderId="51" applyNumberFormat="0" applyFont="0" applyAlignment="0" applyProtection="0"/>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28" fillId="0" borderId="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28" fillId="0" borderId="0"/>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28" fillId="0" borderId="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195" fillId="42" borderId="0" applyNumberFormat="0" applyBorder="0" applyAlignment="0" applyProtection="0">
      <alignment vertical="center"/>
    </xf>
    <xf numFmtId="0" fontId="196" fillId="0" borderId="0" applyFont="0" applyFill="0" applyBorder="0" applyAlignment="0" applyProtection="0"/>
    <xf numFmtId="0" fontId="196" fillId="0" borderId="0" applyFont="0" applyFill="0" applyBorder="0" applyAlignment="0" applyProtection="0"/>
    <xf numFmtId="0" fontId="28" fillId="0" borderId="0"/>
    <xf numFmtId="0" fontId="197" fillId="0" borderId="0"/>
    <xf numFmtId="0" fontId="198" fillId="0" borderId="0" applyFont="0" applyBorder="0">
      <alignment vertical="top" wrapText="1"/>
    </xf>
    <xf numFmtId="0" fontId="199"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199" fillId="50" borderId="44" applyNumberFormat="0" applyAlignment="0" applyProtection="0">
      <alignment vertical="center"/>
    </xf>
    <xf numFmtId="0" fontId="199" fillId="50" borderId="44" applyNumberFormat="0" applyAlignment="0" applyProtection="0">
      <alignment vertical="center"/>
    </xf>
    <xf numFmtId="0" fontId="199" fillId="50" borderId="44" applyNumberFormat="0" applyAlignment="0" applyProtection="0">
      <alignment vertical="center"/>
    </xf>
    <xf numFmtId="0" fontId="199" fillId="50" borderId="44" applyNumberFormat="0" applyAlignment="0" applyProtection="0">
      <alignment vertical="center"/>
    </xf>
    <xf numFmtId="0" fontId="199" fillId="50" borderId="44" applyNumberFormat="0" applyAlignment="0" applyProtection="0">
      <alignment vertical="center"/>
    </xf>
    <xf numFmtId="0" fontId="199" fillId="50" borderId="44" applyNumberFormat="0" applyAlignment="0" applyProtection="0">
      <alignment vertical="center"/>
    </xf>
    <xf numFmtId="0" fontId="199" fillId="50" borderId="44" applyNumberFormat="0" applyAlignment="0" applyProtection="0">
      <alignment vertical="center"/>
    </xf>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232" fontId="82" fillId="0" borderId="0" applyFont="0" applyFill="0" applyBorder="0" applyAlignment="0" applyProtection="0"/>
    <xf numFmtId="195" fontId="82" fillId="0" borderId="0" applyFont="0" applyFill="0" applyBorder="0" applyAlignment="0" applyProtection="0"/>
    <xf numFmtId="14" fontId="69" fillId="0" borderId="0">
      <alignment horizontal="center" wrapText="1"/>
      <protection locked="0"/>
    </xf>
    <xf numFmtId="191" fontId="82" fillId="0" borderId="0" applyFont="0" applyFill="0" applyBorder="0" applyAlignment="0" applyProtection="0"/>
    <xf numFmtId="0" fontId="81" fillId="0" borderId="0" applyFont="0" applyFill="0" applyBorder="0" applyAlignment="0" applyProtection="0"/>
    <xf numFmtId="0" fontId="81" fillId="0" borderId="0" applyFont="0" applyFill="0" applyBorder="0" applyAlignment="0" applyProtection="0"/>
    <xf numFmtId="192" fontId="81" fillId="0" borderId="0" applyFont="0" applyFill="0" applyBorder="0" applyAlignment="0" applyProtection="0"/>
    <xf numFmtId="191" fontId="83" fillId="0" borderId="0" applyFont="0" applyFill="0" applyBorder="0" applyAlignment="0" applyProtection="0"/>
    <xf numFmtId="191" fontId="83" fillId="0" borderId="0" applyFont="0" applyFill="0" applyBorder="0" applyAlignment="0" applyProtection="0"/>
    <xf numFmtId="0" fontId="81" fillId="0" borderId="0" applyFont="0" applyFill="0" applyBorder="0" applyAlignment="0" applyProtection="0"/>
    <xf numFmtId="193" fontId="84" fillId="0" borderId="0" applyFont="0" applyFill="0" applyBorder="0" applyAlignment="0" applyProtection="0"/>
    <xf numFmtId="194" fontId="83" fillId="0" borderId="0" applyFont="0" applyFill="0" applyBorder="0" applyAlignment="0" applyProtection="0"/>
    <xf numFmtId="233" fontId="82" fillId="0" borderId="0" applyFont="0" applyFill="0" applyBorder="0" applyAlignment="0" applyProtection="0"/>
    <xf numFmtId="0" fontId="81" fillId="0" borderId="0" applyFont="0" applyFill="0" applyBorder="0" applyAlignment="0" applyProtection="0"/>
    <xf numFmtId="0" fontId="81" fillId="0" borderId="0" applyFont="0" applyFill="0" applyBorder="0" applyAlignment="0" applyProtection="0"/>
    <xf numFmtId="234" fontId="81" fillId="0" borderId="0" applyFont="0" applyFill="0" applyBorder="0" applyAlignment="0" applyProtection="0"/>
    <xf numFmtId="233" fontId="83" fillId="0" borderId="0" applyFont="0" applyFill="0" applyBorder="0" applyAlignment="0" applyProtection="0"/>
    <xf numFmtId="233" fontId="83" fillId="0" borderId="0" applyFont="0" applyFill="0" applyBorder="0" applyAlignment="0" applyProtection="0"/>
    <xf numFmtId="0" fontId="81" fillId="0" borderId="0" applyFont="0" applyFill="0" applyBorder="0" applyAlignment="0" applyProtection="0"/>
    <xf numFmtId="235" fontId="85" fillId="0" borderId="0" applyFont="0" applyFill="0" applyBorder="0" applyAlignment="0" applyProtection="0"/>
    <xf numFmtId="236" fontId="83" fillId="0" borderId="0" applyFont="0" applyFill="0" applyBorder="0" applyAlignment="0" applyProtection="0"/>
    <xf numFmtId="10" fontId="28" fillId="0" borderId="0" applyFont="0" applyFill="0" applyBorder="0" applyAlignment="0" applyProtection="0"/>
    <xf numFmtId="10" fontId="28" fillId="0" borderId="0" applyFont="0" applyFill="0" applyBorder="0" applyAlignment="0" applyProtection="0"/>
    <xf numFmtId="9" fontId="98"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98" fillId="0" borderId="0" applyFont="0" applyFill="0" applyBorder="0" applyAlignment="0" applyProtection="0"/>
    <xf numFmtId="9" fontId="42" fillId="0" borderId="0" applyFont="0" applyFill="0" applyBorder="0" applyAlignment="0" applyProtection="0"/>
    <xf numFmtId="9" fontId="100" fillId="0" borderId="0" applyFont="0" applyFill="0" applyBorder="0" applyAlignment="0" applyProtection="0"/>
    <xf numFmtId="9" fontId="82" fillId="0" borderId="0" applyFont="0" applyFill="0" applyBorder="0" applyAlignment="0" applyProtection="0">
      <alignment vertical="center"/>
    </xf>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98"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42" fillId="0" borderId="0" applyFont="0" applyFill="0" applyBorder="0" applyAlignment="0" applyProtection="0"/>
    <xf numFmtId="9" fontId="98"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82" fillId="0" borderId="0" applyFont="0" applyFill="0" applyBorder="0" applyAlignment="0" applyProtection="0">
      <alignment vertical="center"/>
    </xf>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82" fillId="0" borderId="0" applyFont="0" applyFill="0" applyBorder="0" applyAlignment="0" applyProtection="0">
      <alignment vertical="center"/>
    </xf>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82"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82" fillId="0" borderId="0" applyFont="0" applyFill="0" applyBorder="0" applyAlignment="0" applyProtection="0"/>
    <xf numFmtId="9" fontId="82" fillId="0" borderId="0" applyFont="0" applyFill="0" applyBorder="0" applyAlignment="0" applyProtection="0">
      <alignment vertical="center"/>
    </xf>
    <xf numFmtId="9" fontId="82" fillId="0" borderId="0" applyFont="0" applyFill="0" applyBorder="0" applyAlignment="0" applyProtection="0">
      <alignment vertical="center"/>
    </xf>
    <xf numFmtId="9" fontId="82" fillId="0" borderId="0" applyFont="0" applyFill="0" applyBorder="0" applyAlignment="0" applyProtection="0">
      <alignment vertical="center"/>
    </xf>
    <xf numFmtId="9" fontId="82" fillId="0" borderId="0" applyFont="0" applyFill="0" applyBorder="0" applyAlignment="0" applyProtection="0">
      <alignment vertical="center"/>
    </xf>
    <xf numFmtId="9" fontId="82" fillId="0" borderId="0" applyFont="0" applyFill="0" applyBorder="0" applyAlignment="0" applyProtection="0">
      <alignment vertical="center"/>
    </xf>
    <xf numFmtId="9" fontId="24" fillId="0" borderId="0" applyFont="0" applyFill="0" applyBorder="0" applyAlignment="0" applyProtection="0">
      <alignment vertical="center"/>
    </xf>
    <xf numFmtId="9" fontId="44" fillId="0" borderId="0" applyFont="0" applyFill="0" applyBorder="0" applyAlignment="0" applyProtection="0">
      <alignment vertical="center"/>
    </xf>
    <xf numFmtId="9" fontId="44" fillId="0" borderId="0" applyFont="0" applyFill="0" applyBorder="0" applyAlignment="0" applyProtection="0">
      <alignment vertical="center"/>
    </xf>
    <xf numFmtId="9" fontId="44" fillId="0" borderId="0" applyFont="0" applyFill="0" applyBorder="0" applyAlignment="0" applyProtection="0">
      <alignment vertical="center"/>
    </xf>
    <xf numFmtId="9" fontId="44" fillId="0" borderId="0" applyFont="0" applyFill="0" applyBorder="0" applyAlignment="0" applyProtection="0">
      <alignment vertical="center"/>
    </xf>
    <xf numFmtId="9" fontId="44" fillId="0" borderId="0" applyFont="0" applyFill="0" applyBorder="0" applyAlignment="0" applyProtection="0">
      <alignment vertical="center"/>
    </xf>
    <xf numFmtId="9" fontId="44" fillId="0" borderId="0" applyFont="0" applyFill="0" applyBorder="0" applyAlignment="0" applyProtection="0">
      <alignment vertical="center"/>
    </xf>
    <xf numFmtId="9" fontId="44" fillId="0" borderId="0" applyFont="0" applyFill="0" applyBorder="0" applyAlignment="0" applyProtection="0">
      <alignment vertical="center"/>
    </xf>
    <xf numFmtId="9" fontId="44" fillId="0" borderId="0" applyFont="0" applyFill="0" applyBorder="0" applyAlignment="0" applyProtection="0">
      <alignment vertical="center"/>
    </xf>
    <xf numFmtId="9" fontId="44" fillId="0" borderId="0" applyFont="0" applyFill="0" applyBorder="0" applyAlignment="0" applyProtection="0">
      <alignment vertical="center"/>
    </xf>
    <xf numFmtId="9" fontId="44" fillId="0" borderId="0" applyFont="0" applyFill="0" applyBorder="0" applyAlignment="0" applyProtection="0">
      <alignment vertical="center"/>
    </xf>
    <xf numFmtId="9" fontId="186" fillId="0" borderId="0" applyFont="0" applyFill="0" applyBorder="0" applyAlignment="0" applyProtection="0">
      <alignment vertical="center"/>
    </xf>
    <xf numFmtId="9" fontId="83" fillId="0" borderId="0" applyFont="0" applyFill="0" applyBorder="0" applyAlignment="0" applyProtection="0">
      <alignment vertical="center"/>
    </xf>
    <xf numFmtId="9" fontId="82" fillId="0" borderId="0" applyFont="0" applyFill="0" applyBorder="0" applyAlignment="0" applyProtection="0"/>
    <xf numFmtId="9" fontId="28" fillId="0" borderId="0" applyFont="0" applyFill="0" applyBorder="0" applyAlignment="0" applyProtection="0"/>
    <xf numFmtId="9" fontId="82" fillId="0" borderId="0" applyFont="0" applyFill="0" applyBorder="0" applyAlignment="0" applyProtection="0"/>
    <xf numFmtId="9" fontId="24" fillId="0" borderId="0" applyFont="0" applyFill="0" applyBorder="0" applyAlignment="0" applyProtection="0">
      <alignment vertical="center"/>
    </xf>
    <xf numFmtId="9" fontId="44" fillId="0" borderId="0" applyFont="0" applyFill="0" applyBorder="0" applyAlignment="0" applyProtection="0">
      <alignment vertical="center"/>
    </xf>
    <xf numFmtId="9" fontId="44" fillId="0" borderId="0" applyFont="0" applyFill="0" applyBorder="0" applyAlignment="0" applyProtection="0">
      <alignment vertical="center"/>
    </xf>
    <xf numFmtId="9" fontId="44" fillId="0" borderId="0" applyFont="0" applyFill="0" applyBorder="0" applyAlignment="0" applyProtection="0">
      <alignment vertical="center"/>
    </xf>
    <xf numFmtId="9" fontId="44" fillId="0" borderId="0" applyFont="0" applyFill="0" applyBorder="0" applyAlignment="0" applyProtection="0">
      <alignment vertical="center"/>
    </xf>
    <xf numFmtId="9" fontId="44" fillId="0" borderId="0" applyFont="0" applyFill="0" applyBorder="0" applyAlignment="0" applyProtection="0">
      <alignment vertical="center"/>
    </xf>
    <xf numFmtId="9" fontId="29" fillId="0" borderId="0" applyFont="0" applyFill="0" applyBorder="0" applyAlignment="0" applyProtection="0">
      <alignment vertical="center"/>
    </xf>
    <xf numFmtId="9" fontId="44" fillId="0" borderId="0" applyFont="0" applyFill="0" applyBorder="0" applyAlignment="0" applyProtection="0">
      <alignment vertical="center"/>
    </xf>
    <xf numFmtId="9" fontId="44" fillId="0" borderId="0" applyFont="0" applyFill="0" applyBorder="0" applyAlignment="0" applyProtection="0">
      <alignment vertical="center"/>
    </xf>
    <xf numFmtId="9" fontId="28" fillId="0" borderId="0" applyFont="0" applyFill="0" applyBorder="0" applyAlignment="0" applyProtection="0"/>
    <xf numFmtId="9" fontId="83" fillId="0" borderId="0" applyFont="0" applyFill="0" applyBorder="0" applyAlignment="0" applyProtection="0">
      <alignment vertical="center"/>
    </xf>
    <xf numFmtId="9" fontId="98" fillId="0" borderId="0" applyFont="0" applyFill="0" applyBorder="0" applyAlignment="0" applyProtection="0"/>
    <xf numFmtId="9" fontId="44" fillId="0" borderId="0" applyFont="0" applyFill="0" applyBorder="0" applyAlignment="0" applyProtection="0">
      <alignment vertical="center"/>
    </xf>
    <xf numFmtId="9" fontId="44" fillId="0" borderId="0" applyFont="0" applyFill="0" applyBorder="0" applyAlignment="0" applyProtection="0">
      <alignment vertical="center"/>
    </xf>
    <xf numFmtId="9" fontId="44" fillId="0" borderId="0" applyFont="0" applyFill="0" applyBorder="0" applyAlignment="0" applyProtection="0">
      <alignment vertical="center"/>
    </xf>
    <xf numFmtId="9" fontId="44" fillId="0" borderId="0" applyFont="0" applyFill="0" applyBorder="0" applyAlignment="0" applyProtection="0">
      <alignment vertical="center"/>
    </xf>
    <xf numFmtId="9" fontId="44" fillId="0" borderId="0" applyFont="0" applyFill="0" applyBorder="0" applyAlignment="0" applyProtection="0">
      <alignment vertical="center"/>
    </xf>
    <xf numFmtId="9" fontId="44" fillId="0" borderId="0" applyFont="0" applyFill="0" applyBorder="0" applyAlignment="0" applyProtection="0">
      <alignment vertical="center"/>
    </xf>
    <xf numFmtId="9" fontId="44" fillId="0" borderId="0" applyFont="0" applyFill="0" applyBorder="0" applyAlignment="0" applyProtection="0">
      <alignment vertical="center"/>
    </xf>
    <xf numFmtId="9" fontId="98" fillId="0" borderId="0" applyFont="0" applyFill="0" applyBorder="0" applyAlignment="0" applyProtection="0"/>
    <xf numFmtId="9" fontId="82" fillId="0" borderId="0" applyFont="0" applyFill="0" applyBorder="0" applyAlignment="0" applyProtection="0">
      <alignment vertical="center"/>
    </xf>
    <xf numFmtId="9" fontId="82" fillId="0" borderId="0" applyFont="0" applyFill="0" applyBorder="0" applyAlignment="0" applyProtection="0">
      <alignment vertical="center"/>
    </xf>
    <xf numFmtId="9" fontId="82" fillId="0" borderId="0" applyFont="0" applyFill="0" applyBorder="0" applyAlignment="0" applyProtection="0">
      <alignment vertical="center"/>
    </xf>
    <xf numFmtId="9" fontId="82" fillId="0" borderId="0" applyFont="0" applyFill="0" applyBorder="0" applyAlignment="0" applyProtection="0">
      <alignment vertical="center"/>
    </xf>
    <xf numFmtId="9" fontId="82" fillId="0" borderId="0" applyFont="0" applyFill="0" applyBorder="0" applyAlignment="0" applyProtection="0">
      <alignment vertical="center"/>
    </xf>
    <xf numFmtId="9" fontId="82" fillId="0" borderId="0" applyFont="0" applyFill="0" applyBorder="0" applyAlignment="0" applyProtection="0">
      <alignment vertical="center"/>
    </xf>
    <xf numFmtId="9" fontId="82" fillId="0" borderId="0" applyFont="0" applyFill="0" applyBorder="0" applyAlignment="0" applyProtection="0">
      <alignment vertical="center"/>
    </xf>
    <xf numFmtId="9" fontId="82" fillId="0" borderId="0" applyFont="0" applyFill="0" applyBorder="0" applyAlignment="0" applyProtection="0">
      <alignment vertical="center"/>
    </xf>
    <xf numFmtId="9" fontId="82" fillId="0" borderId="0" applyFont="0" applyFill="0" applyBorder="0" applyAlignment="0" applyProtection="0">
      <alignment vertical="center"/>
    </xf>
    <xf numFmtId="9" fontId="97" fillId="0" borderId="0" applyFont="0" applyFill="0" applyBorder="0" applyAlignment="0" applyProtection="0">
      <alignment vertical="center"/>
    </xf>
    <xf numFmtId="9" fontId="29" fillId="0" borderId="0" applyFont="0" applyFill="0" applyBorder="0" applyAlignment="0" applyProtection="0">
      <alignment vertical="center"/>
    </xf>
    <xf numFmtId="9" fontId="44" fillId="0" borderId="0" applyFont="0" applyFill="0" applyBorder="0" applyAlignment="0" applyProtection="0">
      <alignment vertical="center"/>
    </xf>
    <xf numFmtId="9" fontId="29" fillId="0" borderId="0" applyFont="0" applyFill="0" applyBorder="0" applyAlignment="0" applyProtection="0">
      <alignment vertical="center"/>
    </xf>
    <xf numFmtId="9" fontId="98" fillId="0" borderId="0" applyFont="0" applyFill="0" applyBorder="0" applyAlignment="0" applyProtection="0"/>
    <xf numFmtId="9" fontId="44" fillId="0" borderId="0" applyFont="0" applyFill="0" applyBorder="0" applyAlignment="0" applyProtection="0">
      <alignment vertical="center"/>
    </xf>
    <xf numFmtId="9" fontId="29" fillId="0" borderId="0" applyFont="0" applyFill="0" applyBorder="0" applyAlignment="0" applyProtection="0">
      <alignment vertical="center"/>
    </xf>
    <xf numFmtId="9" fontId="29" fillId="0" borderId="0" applyFont="0" applyFill="0" applyBorder="0" applyAlignment="0" applyProtection="0">
      <alignment vertical="center"/>
    </xf>
    <xf numFmtId="9" fontId="44" fillId="0" borderId="0" applyFont="0" applyFill="0" applyBorder="0" applyAlignment="0" applyProtection="0">
      <alignment vertical="center"/>
    </xf>
    <xf numFmtId="9" fontId="82" fillId="0" borderId="0" applyFont="0" applyFill="0" applyBorder="0" applyAlignment="0" applyProtection="0">
      <alignment vertical="center"/>
    </xf>
    <xf numFmtId="9" fontId="82" fillId="0" borderId="0" applyFont="0" applyFill="0" applyBorder="0" applyAlignment="0" applyProtection="0">
      <alignment vertical="center"/>
    </xf>
    <xf numFmtId="9" fontId="24" fillId="0" borderId="0" applyFont="0" applyFill="0" applyBorder="0" applyAlignment="0" applyProtection="0"/>
    <xf numFmtId="9" fontId="82" fillId="0" borderId="0" applyFont="0" applyFill="0" applyBorder="0" applyAlignment="0" applyProtection="0"/>
    <xf numFmtId="9" fontId="82" fillId="0" borderId="0" applyFont="0" applyFill="0" applyBorder="0" applyAlignment="0" applyProtection="0"/>
    <xf numFmtId="9" fontId="97" fillId="0" borderId="0" applyFont="0" applyFill="0" applyBorder="0" applyAlignment="0" applyProtection="0">
      <alignment vertical="center"/>
    </xf>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5" fillId="0" borderId="0" applyFont="0" applyFill="0" applyBorder="0" applyAlignment="0" applyProtection="0"/>
    <xf numFmtId="9" fontId="83" fillId="0" borderId="0" applyFont="0" applyFill="0" applyBorder="0" applyAlignment="0" applyProtection="0"/>
    <xf numFmtId="9" fontId="28" fillId="0" borderId="0" applyFont="0" applyFill="0" applyBorder="0" applyAlignment="0" applyProtection="0"/>
    <xf numFmtId="9" fontId="82" fillId="0" borderId="0" applyFont="0" applyFill="0" applyBorder="0" applyAlignment="0" applyProtection="0"/>
    <xf numFmtId="9" fontId="82" fillId="0" borderId="0" applyFont="0" applyFill="0" applyBorder="0" applyAlignment="0" applyProtection="0"/>
    <xf numFmtId="9" fontId="82" fillId="0" borderId="0" applyFont="0" applyFill="0" applyBorder="0" applyAlignment="0" applyProtection="0">
      <alignment vertical="center"/>
    </xf>
    <xf numFmtId="9" fontId="99" fillId="0" borderId="0" applyFont="0" applyFill="0" applyBorder="0" applyAlignment="0" applyProtection="0">
      <alignment vertical="center"/>
    </xf>
    <xf numFmtId="9" fontId="24"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82" fillId="0" borderId="0" applyFont="0" applyFill="0" applyBorder="0" applyAlignment="0" applyProtection="0"/>
    <xf numFmtId="9" fontId="24"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82" fillId="0" borderId="0" applyFont="0" applyFill="0" applyBorder="0" applyAlignment="0" applyProtection="0"/>
    <xf numFmtId="9" fontId="83" fillId="0" borderId="0" applyFont="0" applyFill="0" applyBorder="0" applyAlignment="0" applyProtection="0"/>
    <xf numFmtId="9" fontId="83" fillId="0" borderId="0" applyFont="0" applyFill="0" applyBorder="0" applyAlignment="0" applyProtection="0"/>
    <xf numFmtId="9" fontId="83" fillId="0" borderId="0" applyFont="0" applyFill="0" applyBorder="0" applyAlignment="0" applyProtection="0">
      <alignment vertical="center"/>
    </xf>
    <xf numFmtId="9" fontId="28" fillId="0" borderId="0" applyFont="0" applyFill="0" applyBorder="0" applyAlignment="0" applyProtection="0"/>
    <xf numFmtId="9" fontId="100" fillId="0" borderId="0" applyFont="0" applyFill="0" applyBorder="0" applyAlignment="0" applyProtection="0"/>
    <xf numFmtId="9" fontId="83" fillId="0" borderId="0" applyFont="0" applyFill="0" applyBorder="0" applyAlignment="0" applyProtection="0">
      <alignment vertical="center"/>
    </xf>
    <xf numFmtId="9" fontId="80" fillId="0" borderId="0" applyFont="0" applyFill="0" applyBorder="0" applyAlignment="0" applyProtection="0"/>
    <xf numFmtId="9" fontId="98" fillId="0" borderId="0" applyFont="0" applyFill="0" applyBorder="0" applyAlignment="0" applyProtection="0"/>
    <xf numFmtId="9" fontId="82" fillId="0" borderId="0" applyFont="0" applyFill="0" applyBorder="0" applyAlignment="0" applyProtection="0">
      <alignment vertical="center"/>
    </xf>
    <xf numFmtId="9" fontId="98" fillId="0" borderId="0" applyFont="0" applyFill="0" applyBorder="0" applyAlignment="0" applyProtection="0"/>
    <xf numFmtId="9" fontId="28" fillId="0" borderId="0" applyFont="0" applyFill="0" applyBorder="0" applyAlignment="0" applyProtection="0"/>
    <xf numFmtId="9" fontId="98" fillId="0" borderId="0" applyFont="0" applyFill="0" applyBorder="0" applyAlignment="0" applyProtection="0"/>
    <xf numFmtId="9" fontId="100"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82" fillId="0" borderId="0" applyFont="0" applyFill="0" applyBorder="0" applyAlignment="0" applyProtection="0"/>
    <xf numFmtId="9" fontId="82" fillId="0" borderId="0" applyFont="0" applyFill="0" applyBorder="0" applyAlignment="0" applyProtection="0"/>
    <xf numFmtId="9" fontId="82" fillId="0" borderId="0" applyFont="0" applyFill="0" applyBorder="0" applyAlignment="0" applyProtection="0"/>
    <xf numFmtId="9" fontId="82"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83"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42"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82"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202" fillId="0" borderId="0" applyFont="0" applyFill="0" applyBorder="0" applyAlignment="0" applyProtection="0">
      <alignment vertical="center"/>
    </xf>
    <xf numFmtId="9" fontId="202" fillId="0" borderId="0" applyFont="0" applyFill="0" applyBorder="0" applyAlignment="0" applyProtection="0">
      <alignment vertical="center"/>
    </xf>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24" fillId="0" borderId="0" applyFont="0" applyFill="0" applyBorder="0" applyAlignment="0" applyProtection="0">
      <alignment vertical="center"/>
    </xf>
    <xf numFmtId="9" fontId="42"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42" fillId="0" borderId="0" applyFont="0" applyFill="0" applyBorder="0" applyAlignment="0" applyProtection="0"/>
    <xf numFmtId="9" fontId="41" fillId="0" borderId="0" applyFont="0" applyFill="0" applyBorder="0" applyAlignment="0" applyProtection="0"/>
    <xf numFmtId="9" fontId="100" fillId="0" borderId="0" applyFont="0" applyFill="0" applyBorder="0" applyAlignment="0" applyProtection="0"/>
    <xf numFmtId="9" fontId="24" fillId="0" borderId="0" applyFont="0" applyFill="0" applyBorder="0" applyAlignment="0" applyProtection="0">
      <alignment vertical="center"/>
    </xf>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98"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42" fillId="0" borderId="0" applyFont="0" applyFill="0" applyBorder="0" applyAlignment="0" applyProtection="0"/>
    <xf numFmtId="9" fontId="98" fillId="0" borderId="0" applyFont="0" applyFill="0" applyBorder="0" applyAlignment="0" applyProtection="0"/>
    <xf numFmtId="9" fontId="98" fillId="0" borderId="0" applyFont="0" applyFill="0" applyBorder="0" applyAlignment="0" applyProtection="0"/>
    <xf numFmtId="9" fontId="98" fillId="0" borderId="0" applyFont="0" applyFill="0" applyBorder="0" applyAlignment="0" applyProtection="0"/>
    <xf numFmtId="9" fontId="100" fillId="0" borderId="0" applyFont="0" applyFill="0" applyBorder="0" applyAlignment="0" applyProtection="0"/>
    <xf numFmtId="9" fontId="24" fillId="0" borderId="0" applyFont="0" applyFill="0" applyBorder="0" applyAlignment="0" applyProtection="0">
      <alignment vertical="center"/>
    </xf>
    <xf numFmtId="9" fontId="100" fillId="0" borderId="0" applyFont="0" applyFill="0" applyBorder="0" applyAlignment="0" applyProtection="0"/>
    <xf numFmtId="9" fontId="100" fillId="0" borderId="0" applyFont="0" applyFill="0" applyBorder="0" applyAlignment="0" applyProtection="0"/>
    <xf numFmtId="9" fontId="98" fillId="0" borderId="0" applyFont="0" applyFill="0" applyBorder="0" applyAlignment="0" applyProtection="0"/>
    <xf numFmtId="9" fontId="97" fillId="0" borderId="0" applyFont="0" applyFill="0" applyBorder="0" applyAlignment="0" applyProtection="0">
      <alignment vertical="center"/>
    </xf>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24" fillId="0" borderId="0" applyFont="0" applyFill="0" applyBorder="0" applyAlignment="0" applyProtection="0">
      <alignment vertical="center"/>
    </xf>
    <xf numFmtId="9" fontId="98" fillId="0" borderId="0" applyFont="0" applyFill="0" applyBorder="0" applyAlignment="0" applyProtection="0"/>
    <xf numFmtId="195" fontId="82" fillId="0" borderId="0" applyFill="0" applyBorder="0" applyAlignment="0"/>
    <xf numFmtId="0" fontId="81" fillId="0" borderId="0" applyFill="0" applyBorder="0" applyAlignment="0"/>
    <xf numFmtId="0" fontId="81" fillId="0" borderId="0" applyFill="0" applyBorder="0" applyAlignment="0"/>
    <xf numFmtId="196" fontId="81" fillId="0" borderId="0" applyFill="0" applyBorder="0" applyAlignment="0"/>
    <xf numFmtId="195" fontId="83" fillId="0" borderId="0" applyFill="0" applyBorder="0" applyAlignment="0"/>
    <xf numFmtId="195" fontId="83" fillId="0" borderId="0" applyFill="0" applyBorder="0" applyAlignment="0"/>
    <xf numFmtId="0" fontId="81" fillId="0" borderId="0" applyFill="0" applyBorder="0" applyAlignment="0"/>
    <xf numFmtId="197" fontId="85" fillId="0" borderId="0" applyFill="0" applyBorder="0" applyAlignment="0"/>
    <xf numFmtId="198" fontId="83" fillId="0" borderId="0" applyFill="0" applyBorder="0" applyAlignment="0"/>
    <xf numFmtId="183" fontId="31" fillId="0" borderId="0" applyFill="0" applyBorder="0" applyAlignment="0"/>
    <xf numFmtId="0" fontId="81" fillId="0" borderId="0" applyFill="0" applyBorder="0" applyAlignment="0"/>
    <xf numFmtId="0" fontId="81" fillId="0" borderId="0" applyFill="0" applyBorder="0" applyAlignment="0"/>
    <xf numFmtId="184" fontId="81" fillId="0" borderId="0" applyFill="0" applyBorder="0" applyAlignment="0"/>
    <xf numFmtId="183" fontId="31" fillId="0" borderId="0" applyFill="0" applyBorder="0" applyAlignment="0"/>
    <xf numFmtId="0" fontId="81" fillId="0" borderId="0" applyFill="0" applyBorder="0" applyAlignment="0"/>
    <xf numFmtId="183" fontId="31" fillId="0" borderId="0" applyFill="0" applyBorder="0" applyAlignment="0"/>
    <xf numFmtId="195" fontId="82" fillId="0" borderId="0" applyFill="0" applyBorder="0" applyAlignment="0"/>
    <xf numFmtId="0" fontId="81" fillId="0" borderId="0" applyFill="0" applyBorder="0" applyAlignment="0"/>
    <xf numFmtId="0" fontId="81" fillId="0" borderId="0" applyFill="0" applyBorder="0" applyAlignment="0"/>
    <xf numFmtId="196" fontId="81" fillId="0" borderId="0" applyFill="0" applyBorder="0" applyAlignment="0"/>
    <xf numFmtId="195" fontId="83" fillId="0" borderId="0" applyFill="0" applyBorder="0" applyAlignment="0"/>
    <xf numFmtId="195" fontId="83" fillId="0" borderId="0" applyFill="0" applyBorder="0" applyAlignment="0"/>
    <xf numFmtId="0" fontId="81" fillId="0" borderId="0" applyFill="0" applyBorder="0" applyAlignment="0"/>
    <xf numFmtId="197" fontId="85" fillId="0" borderId="0" applyFill="0" applyBorder="0" applyAlignment="0"/>
    <xf numFmtId="198" fontId="83" fillId="0" borderId="0" applyFill="0" applyBorder="0" applyAlignment="0"/>
    <xf numFmtId="199" fontId="31" fillId="0" borderId="0" applyFill="0" applyBorder="0" applyAlignment="0"/>
    <xf numFmtId="0" fontId="81" fillId="0" borderId="0" applyFill="0" applyBorder="0" applyAlignment="0"/>
    <xf numFmtId="0" fontId="81" fillId="0" borderId="0" applyFill="0" applyBorder="0" applyAlignment="0"/>
    <xf numFmtId="200" fontId="81" fillId="0" borderId="0" applyFill="0" applyBorder="0" applyAlignment="0"/>
    <xf numFmtId="199" fontId="31" fillId="0" borderId="0" applyFill="0" applyBorder="0" applyAlignment="0"/>
    <xf numFmtId="0" fontId="81" fillId="0" borderId="0" applyFill="0" applyBorder="0" applyAlignment="0"/>
    <xf numFmtId="199" fontId="31" fillId="0" borderId="0" applyFill="0" applyBorder="0" applyAlignment="0"/>
    <xf numFmtId="201" fontId="83" fillId="0" borderId="0" applyFill="0" applyBorder="0" applyAlignment="0"/>
    <xf numFmtId="183" fontId="31" fillId="0" borderId="0" applyFill="0" applyBorder="0" applyAlignment="0"/>
    <xf numFmtId="0" fontId="81" fillId="0" borderId="0" applyFill="0" applyBorder="0" applyAlignment="0"/>
    <xf numFmtId="0" fontId="81" fillId="0" borderId="0" applyFill="0" applyBorder="0" applyAlignment="0"/>
    <xf numFmtId="184" fontId="81" fillId="0" borderId="0" applyFill="0" applyBorder="0" applyAlignment="0"/>
    <xf numFmtId="183" fontId="31" fillId="0" borderId="0" applyFill="0" applyBorder="0" applyAlignment="0"/>
    <xf numFmtId="0" fontId="81" fillId="0" borderId="0" applyFill="0" applyBorder="0" applyAlignment="0"/>
    <xf numFmtId="183" fontId="31" fillId="0" borderId="0" applyFill="0" applyBorder="0" applyAlignment="0"/>
    <xf numFmtId="0" fontId="28" fillId="0" borderId="0"/>
    <xf numFmtId="4" fontId="81" fillId="0" borderId="0">
      <alignment horizontal="right"/>
    </xf>
    <xf numFmtId="0" fontId="112" fillId="0" borderId="0" applyNumberFormat="0" applyFont="0" applyFill="0" applyBorder="0" applyAlignment="0" applyProtection="0">
      <alignment horizontal="left"/>
    </xf>
    <xf numFmtId="0" fontId="203" fillId="0" borderId="0" applyNumberFormat="0" applyFont="0" applyFill="0" applyBorder="0" applyAlignment="0" applyProtection="0">
      <alignment horizontal="left"/>
    </xf>
    <xf numFmtId="0" fontId="204" fillId="0" borderId="1">
      <alignment horizontal="center"/>
    </xf>
    <xf numFmtId="0" fontId="205" fillId="0" borderId="1">
      <alignment horizontal="center"/>
    </xf>
    <xf numFmtId="0" fontId="205" fillId="0" borderId="1">
      <alignment horizontal="center"/>
    </xf>
    <xf numFmtId="0" fontId="205" fillId="0" borderId="1">
      <alignment horizontal="center"/>
    </xf>
    <xf numFmtId="0" fontId="205" fillId="0" borderId="1">
      <alignment horizontal="center"/>
    </xf>
    <xf numFmtId="0" fontId="205" fillId="0" borderId="1">
      <alignment horizontal="center"/>
    </xf>
    <xf numFmtId="0" fontId="205" fillId="0" borderId="1">
      <alignment horizontal="center"/>
    </xf>
    <xf numFmtId="0" fontId="205" fillId="0" borderId="1">
      <alignment horizontal="center"/>
    </xf>
    <xf numFmtId="0" fontId="204" fillId="0" borderId="1">
      <alignment horizontal="center"/>
    </xf>
    <xf numFmtId="0" fontId="204" fillId="0" borderId="1">
      <alignment horizontal="center"/>
    </xf>
    <xf numFmtId="0" fontId="204" fillId="0" borderId="1">
      <alignment horizontal="center"/>
    </xf>
    <xf numFmtId="0" fontId="204" fillId="0" borderId="1">
      <alignment horizontal="center"/>
    </xf>
    <xf numFmtId="0" fontId="204" fillId="0" borderId="1">
      <alignment horizontal="center"/>
    </xf>
    <xf numFmtId="0" fontId="204" fillId="0" borderId="1">
      <alignment horizontal="center"/>
    </xf>
    <xf numFmtId="37" fontId="206" fillId="0" borderId="0"/>
    <xf numFmtId="1" fontId="28" fillId="0" borderId="28" applyNumberFormat="0" applyFill="0" applyAlignment="0" applyProtection="0">
      <alignment horizontal="center" vertical="center"/>
    </xf>
    <xf numFmtId="0" fontId="207" fillId="64" borderId="0" applyNumberFormat="0" applyBorder="0" applyAlignment="0" applyProtection="0"/>
    <xf numFmtId="0" fontId="208" fillId="65" borderId="0" applyNumberFormat="0" applyFont="0" applyBorder="0" applyAlignment="0">
      <alignment horizontal="center"/>
    </xf>
    <xf numFmtId="4" fontId="209" fillId="0" borderId="0">
      <alignment horizontal="right"/>
    </xf>
    <xf numFmtId="14" fontId="210" fillId="0" borderId="0" applyNumberFormat="0" applyFill="0" applyBorder="0" applyAlignment="0" applyProtection="0">
      <alignment horizontal="left"/>
    </xf>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11" fillId="0" borderId="0">
      <alignment horizontal="left"/>
    </xf>
    <xf numFmtId="43" fontId="28" fillId="0" borderId="0" applyFont="0" applyFill="0" applyBorder="0" applyAlignment="0" applyProtection="0"/>
    <xf numFmtId="0" fontId="208" fillId="1" borderId="52" applyNumberFormat="0" applyFont="0" applyAlignment="0">
      <alignment horizontal="center"/>
    </xf>
    <xf numFmtId="0" fontId="208" fillId="1" borderId="52" applyNumberFormat="0" applyFont="0" applyAlignment="0">
      <alignment horizontal="center"/>
    </xf>
    <xf numFmtId="0" fontId="208" fillId="1" borderId="52" applyNumberFormat="0" applyFont="0" applyAlignment="0">
      <alignment horizontal="center"/>
    </xf>
    <xf numFmtId="0" fontId="208" fillId="1" borderId="52" applyNumberFormat="0" applyFont="0" applyAlignment="0">
      <alignment horizontal="center"/>
    </xf>
    <xf numFmtId="0" fontId="208" fillId="1" borderId="52" applyNumberFormat="0" applyFont="0" applyAlignment="0">
      <alignment horizontal="center"/>
    </xf>
    <xf numFmtId="0" fontId="208" fillId="1" borderId="52" applyNumberFormat="0" applyFont="0" applyAlignment="0">
      <alignment horizontal="center"/>
    </xf>
    <xf numFmtId="0" fontId="208" fillId="1" borderId="52" applyNumberFormat="0" applyFont="0" applyAlignment="0">
      <alignment horizontal="center"/>
    </xf>
    <xf numFmtId="0" fontId="208" fillId="1" borderId="52" applyNumberFormat="0" applyFont="0" applyAlignment="0">
      <alignment horizontal="center"/>
    </xf>
    <xf numFmtId="0" fontId="208" fillId="1" borderId="52" applyNumberFormat="0" applyFont="0" applyAlignment="0">
      <alignment horizontal="center"/>
    </xf>
    <xf numFmtId="0" fontId="208" fillId="1" borderId="52" applyNumberFormat="0" applyFont="0" applyAlignment="0">
      <alignment horizontal="center"/>
    </xf>
    <xf numFmtId="0" fontId="208" fillId="1" borderId="52" applyNumberFormat="0" applyFont="0" applyAlignment="0">
      <alignment horizontal="center"/>
    </xf>
    <xf numFmtId="0" fontId="212" fillId="0" borderId="0" applyNumberFormat="0" applyFill="0" applyBorder="0" applyAlignment="0">
      <alignment horizontal="center"/>
    </xf>
    <xf numFmtId="0" fontId="213" fillId="63" borderId="0">
      <alignment horizontal="left" vertical="top"/>
    </xf>
    <xf numFmtId="0" fontId="214" fillId="63" borderId="0">
      <alignment horizontal="left" vertical="top"/>
    </xf>
    <xf numFmtId="0" fontId="213" fillId="63" borderId="0">
      <alignment horizontal="left" vertical="top"/>
    </xf>
    <xf numFmtId="0" fontId="28" fillId="0" borderId="0" applyNumberFormat="0" applyFill="0" applyBorder="0" applyAlignment="0" applyProtection="0"/>
    <xf numFmtId="0" fontId="28" fillId="0" borderId="0" applyNumberFormat="0" applyFill="0" applyBorder="0" applyAlignment="0" applyProtection="0"/>
    <xf numFmtId="0" fontId="172" fillId="0" borderId="0"/>
    <xf numFmtId="181" fontId="67" fillId="0" borderId="0">
      <alignment horizontal="center" vertical="center"/>
    </xf>
    <xf numFmtId="40" fontId="215" fillId="0" borderId="0" applyBorder="0">
      <alignment horizontal="right"/>
    </xf>
    <xf numFmtId="0" fontId="216" fillId="0" borderId="53" applyNumberFormat="0" applyFill="0" applyBorder="0">
      <alignment horizontal="centerContinuous" vertical="center" wrapText="1"/>
      <protection locked="0"/>
    </xf>
    <xf numFmtId="0" fontId="216" fillId="0" borderId="53" applyNumberFormat="0" applyFill="0" applyBorder="0">
      <alignment horizontal="centerContinuous" vertical="center" wrapText="1"/>
      <protection locked="0"/>
    </xf>
    <xf numFmtId="0" fontId="216" fillId="0" borderId="53" applyNumberFormat="0" applyFill="0" applyBorder="0">
      <alignment horizontal="centerContinuous" vertical="center" wrapText="1"/>
      <protection locked="0"/>
    </xf>
    <xf numFmtId="0" fontId="216" fillId="0" borderId="53" applyNumberFormat="0" applyFill="0" applyBorder="0">
      <alignment horizontal="centerContinuous" vertical="center" wrapText="1"/>
      <protection locked="0"/>
    </xf>
    <xf numFmtId="0" fontId="216" fillId="0" borderId="53" applyNumberFormat="0" applyFill="0" applyBorder="0">
      <alignment horizontal="centerContinuous" vertical="center" wrapText="1"/>
      <protection locked="0"/>
    </xf>
    <xf numFmtId="0" fontId="216" fillId="0" borderId="53" applyNumberFormat="0" applyFill="0" applyBorder="0">
      <alignment horizontal="centerContinuous" vertical="center" wrapText="1"/>
      <protection locked="0"/>
    </xf>
    <xf numFmtId="0" fontId="216" fillId="0" borderId="53" applyNumberFormat="0" applyFill="0" applyBorder="0">
      <alignment horizontal="centerContinuous" vertical="center" wrapText="1"/>
      <protection locked="0"/>
    </xf>
    <xf numFmtId="0" fontId="216" fillId="0" borderId="53" applyNumberFormat="0" applyFill="0" applyBorder="0">
      <alignment horizontal="centerContinuous" vertical="center" wrapText="1"/>
      <protection locked="0"/>
    </xf>
    <xf numFmtId="0" fontId="216" fillId="0" borderId="53" applyNumberFormat="0" applyFill="0" applyBorder="0">
      <alignment horizontal="centerContinuous" vertical="center" wrapText="1"/>
      <protection locked="0"/>
    </xf>
    <xf numFmtId="0" fontId="216" fillId="0" borderId="53" applyNumberFormat="0" applyFill="0" applyBorder="0">
      <alignment horizontal="centerContinuous" vertical="center" wrapText="1"/>
      <protection locked="0"/>
    </xf>
    <xf numFmtId="0" fontId="216" fillId="0" borderId="53" applyNumberFormat="0" applyFill="0" applyBorder="0">
      <alignment horizontal="centerContinuous" vertical="center" wrapText="1"/>
      <protection locked="0"/>
    </xf>
    <xf numFmtId="0" fontId="216" fillId="0" borderId="53" applyNumberFormat="0" applyFill="0" applyBorder="0">
      <alignment horizontal="centerContinuous" vertical="center" wrapText="1"/>
      <protection locked="0"/>
    </xf>
    <xf numFmtId="0" fontId="216" fillId="0" borderId="53" applyNumberFormat="0" applyFill="0" applyBorder="0">
      <alignment horizontal="centerContinuous" vertical="center" wrapText="1"/>
      <protection locked="0"/>
    </xf>
    <xf numFmtId="0" fontId="216" fillId="0" borderId="53" applyNumberFormat="0" applyFill="0" applyBorder="0">
      <alignment horizontal="centerContinuous" vertical="center" wrapText="1"/>
      <protection locked="0"/>
    </xf>
    <xf numFmtId="0" fontId="216" fillId="0" borderId="53" applyNumberFormat="0" applyFill="0" applyBorder="0">
      <alignment horizontal="centerContinuous" vertical="center" wrapText="1"/>
      <protection locked="0"/>
    </xf>
    <xf numFmtId="0" fontId="216" fillId="0" borderId="53" applyNumberFormat="0" applyFill="0" applyBorder="0">
      <alignment horizontal="centerContinuous" vertical="center" wrapText="1"/>
      <protection locked="0"/>
    </xf>
    <xf numFmtId="0" fontId="216" fillId="0" borderId="53" applyNumberFormat="0" applyFill="0" applyBorder="0">
      <alignment horizontal="centerContinuous" vertical="center" wrapText="1"/>
      <protection locked="0"/>
    </xf>
    <xf numFmtId="0" fontId="216" fillId="0" borderId="53" applyNumberFormat="0" applyFill="0" applyBorder="0">
      <alignment horizontal="centerContinuous" vertical="center" wrapText="1"/>
      <protection locked="0"/>
    </xf>
    <xf numFmtId="0" fontId="216" fillId="0" borderId="53" applyNumberFormat="0" applyFill="0" applyBorder="0">
      <alignment horizontal="centerContinuous" vertical="center" wrapText="1"/>
      <protection locked="0"/>
    </xf>
    <xf numFmtId="0" fontId="216" fillId="0" borderId="53" applyNumberFormat="0" applyFill="0" applyBorder="0">
      <alignment horizontal="centerContinuous" vertical="center" wrapText="1"/>
      <protection locked="0"/>
    </xf>
    <xf numFmtId="0" fontId="216" fillId="0" borderId="53" applyNumberFormat="0" applyFill="0" applyBorder="0">
      <alignment horizontal="centerContinuous" vertical="center" wrapText="1"/>
      <protection locked="0"/>
    </xf>
    <xf numFmtId="0" fontId="216" fillId="0" borderId="53" applyNumberFormat="0" applyFill="0" applyBorder="0">
      <alignment horizontal="centerContinuous" vertical="center" wrapText="1"/>
      <protection locked="0"/>
    </xf>
    <xf numFmtId="0" fontId="216" fillId="0" borderId="53" applyNumberFormat="0" applyFill="0" applyBorder="0">
      <alignment horizontal="centerContinuous" vertical="center" wrapText="1"/>
      <protection locked="0"/>
    </xf>
    <xf numFmtId="0" fontId="216" fillId="0" borderId="53" applyNumberFormat="0" applyFill="0" applyBorder="0">
      <alignment horizontal="centerContinuous" vertical="center" wrapText="1"/>
      <protection locked="0"/>
    </xf>
    <xf numFmtId="0" fontId="33" fillId="66" borderId="54" applyFill="0" applyBorder="0">
      <alignment horizontal="left" vertical="center"/>
    </xf>
    <xf numFmtId="0" fontId="33" fillId="66" borderId="54" applyFill="0" applyBorder="0">
      <alignment horizontal="center" vertical="center"/>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217" fillId="0" borderId="53" applyFill="0" applyBorder="0" applyProtection="0">
      <alignment vertical="center"/>
      <protection locked="0"/>
    </xf>
    <xf numFmtId="0" fontId="217" fillId="0" borderId="53" applyFill="0" applyBorder="0" applyProtection="0">
      <alignment vertical="center"/>
      <protection locked="0"/>
    </xf>
    <xf numFmtId="0" fontId="217" fillId="0" borderId="53" applyFill="0" applyBorder="0" applyProtection="0">
      <alignment vertical="center"/>
      <protection locked="0"/>
    </xf>
    <xf numFmtId="0" fontId="217" fillId="0" borderId="53" applyFill="0" applyBorder="0" applyProtection="0">
      <alignment vertical="center"/>
      <protection locked="0"/>
    </xf>
    <xf numFmtId="0" fontId="217" fillId="0" borderId="53" applyFill="0" applyBorder="0" applyProtection="0">
      <alignment vertical="center"/>
      <protection locked="0"/>
    </xf>
    <xf numFmtId="0" fontId="217" fillId="0" borderId="53" applyFill="0" applyBorder="0" applyProtection="0">
      <alignment vertical="center"/>
      <protection locked="0"/>
    </xf>
    <xf numFmtId="0" fontId="217" fillId="0" borderId="53" applyFill="0" applyBorder="0" applyProtection="0">
      <alignment vertical="center"/>
      <protection locked="0"/>
    </xf>
    <xf numFmtId="0" fontId="217" fillId="0" borderId="53" applyFill="0" applyBorder="0" applyProtection="0">
      <alignment vertical="center"/>
      <protection locked="0"/>
    </xf>
    <xf numFmtId="0" fontId="217" fillId="0" borderId="53" applyFill="0" applyBorder="0" applyProtection="0">
      <alignment vertical="center"/>
      <protection locked="0"/>
    </xf>
    <xf numFmtId="0" fontId="217" fillId="0" borderId="53" applyFill="0" applyBorder="0" applyProtection="0">
      <alignment vertical="center"/>
      <protection locked="0"/>
    </xf>
    <xf numFmtId="0" fontId="217" fillId="0" borderId="53" applyFill="0" applyBorder="0" applyProtection="0">
      <alignment vertical="center"/>
      <protection locked="0"/>
    </xf>
    <xf numFmtId="0" fontId="217" fillId="0" borderId="53" applyFill="0" applyBorder="0" applyProtection="0">
      <alignment vertical="center"/>
      <protection locked="0"/>
    </xf>
    <xf numFmtId="0" fontId="217" fillId="0" borderId="53" applyFill="0" applyBorder="0" applyProtection="0">
      <alignment vertical="center"/>
      <protection locked="0"/>
    </xf>
    <xf numFmtId="0" fontId="217" fillId="0" borderId="53" applyFill="0" applyBorder="0" applyProtection="0">
      <alignment vertical="center"/>
      <protection locked="0"/>
    </xf>
    <xf numFmtId="0" fontId="217" fillId="0" borderId="53" applyFill="0" applyBorder="0" applyProtection="0">
      <alignment vertical="center"/>
      <protection locked="0"/>
    </xf>
    <xf numFmtId="0" fontId="217" fillId="0" borderId="53" applyFill="0" applyBorder="0" applyProtection="0">
      <alignment vertical="center"/>
      <protection locked="0"/>
    </xf>
    <xf numFmtId="0" fontId="217" fillId="0" borderId="53" applyFill="0" applyBorder="0" applyProtection="0">
      <alignment vertical="center"/>
      <protection locked="0"/>
    </xf>
    <xf numFmtId="0" fontId="217" fillId="0" borderId="53" applyFill="0" applyBorder="0" applyProtection="0">
      <alignment vertical="center"/>
      <protection locked="0"/>
    </xf>
    <xf numFmtId="0" fontId="217" fillId="0" borderId="53" applyFill="0" applyBorder="0" applyProtection="0">
      <alignment vertical="center"/>
      <protection locked="0"/>
    </xf>
    <xf numFmtId="0" fontId="217" fillId="0" borderId="53" applyFill="0" applyBorder="0" applyProtection="0">
      <alignment vertical="center"/>
      <protection locked="0"/>
    </xf>
    <xf numFmtId="0" fontId="217" fillId="0" borderId="53" applyFill="0" applyBorder="0" applyProtection="0">
      <alignment vertical="center"/>
      <protection locked="0"/>
    </xf>
    <xf numFmtId="0" fontId="217" fillId="0" borderId="53" applyFill="0" applyBorder="0" applyProtection="0">
      <alignment vertical="center"/>
      <protection locked="0"/>
    </xf>
    <xf numFmtId="0" fontId="217" fillId="0" borderId="53" applyFill="0" applyBorder="0" applyProtection="0">
      <alignment vertical="center"/>
      <protection locked="0"/>
    </xf>
    <xf numFmtId="0" fontId="217" fillId="0" borderId="53" applyFill="0" applyBorder="0" applyProtection="0">
      <alignment vertical="center"/>
      <protection locked="0"/>
    </xf>
    <xf numFmtId="0" fontId="136" fillId="0" borderId="0" applyFill="0" applyBorder="0">
      <alignment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136" fillId="0" borderId="0" applyFill="0" applyBorder="0">
      <alignment horizontal="centerContinuous" vertical="center"/>
    </xf>
    <xf numFmtId="0" fontId="33" fillId="0" borderId="0" applyNumberFormat="0" applyFill="0" applyBorder="0">
      <alignment vertical="center"/>
    </xf>
    <xf numFmtId="49" fontId="80" fillId="0" borderId="0" applyFill="0" applyBorder="0" applyAlignment="0"/>
    <xf numFmtId="49" fontId="80" fillId="0" borderId="0" applyFill="0" applyBorder="0" applyAlignment="0"/>
    <xf numFmtId="235" fontId="82" fillId="0" borderId="0" applyFill="0" applyBorder="0" applyAlignment="0"/>
    <xf numFmtId="0" fontId="81" fillId="0" borderId="0" applyFill="0" applyBorder="0" applyAlignment="0"/>
    <xf numFmtId="0" fontId="81" fillId="0" borderId="0" applyFill="0" applyBorder="0" applyAlignment="0"/>
    <xf numFmtId="237" fontId="81" fillId="0" borderId="0" applyFill="0" applyBorder="0" applyAlignment="0"/>
    <xf numFmtId="235" fontId="83" fillId="0" borderId="0" applyFill="0" applyBorder="0" applyAlignment="0"/>
    <xf numFmtId="235" fontId="83" fillId="0" borderId="0" applyFill="0" applyBorder="0" applyAlignment="0"/>
    <xf numFmtId="0" fontId="81" fillId="0" borderId="0" applyFill="0" applyBorder="0" applyAlignment="0"/>
    <xf numFmtId="238" fontId="84" fillId="0" borderId="0" applyFill="0" applyBorder="0" applyAlignment="0"/>
    <xf numFmtId="239" fontId="83" fillId="0" borderId="0" applyFill="0" applyBorder="0" applyAlignment="0"/>
    <xf numFmtId="240" fontId="82" fillId="0" borderId="0" applyFill="0" applyBorder="0" applyAlignment="0"/>
    <xf numFmtId="0" fontId="81" fillId="0" borderId="0" applyFill="0" applyBorder="0" applyAlignment="0"/>
    <xf numFmtId="0" fontId="81" fillId="0" borderId="0" applyFill="0" applyBorder="0" applyAlignment="0"/>
    <xf numFmtId="241" fontId="81" fillId="0" borderId="0" applyFill="0" applyBorder="0" applyAlignment="0"/>
    <xf numFmtId="240" fontId="83" fillId="0" borderId="0" applyFill="0" applyBorder="0" applyAlignment="0"/>
    <xf numFmtId="240" fontId="83" fillId="0" borderId="0" applyFill="0" applyBorder="0" applyAlignment="0"/>
    <xf numFmtId="0" fontId="81" fillId="0" borderId="0" applyFill="0" applyBorder="0" applyAlignment="0"/>
    <xf numFmtId="242" fontId="85" fillId="0" borderId="0" applyFill="0" applyBorder="0" applyAlignment="0"/>
    <xf numFmtId="243" fontId="84" fillId="0" borderId="0" applyFill="0" applyBorder="0" applyAlignment="0"/>
    <xf numFmtId="244" fontId="83" fillId="0" borderId="0" applyFill="0" applyBorder="0" applyAlignment="0"/>
    <xf numFmtId="0" fontId="219" fillId="0" borderId="0" applyNumberFormat="0" applyFill="0" applyBorder="0" applyAlignment="0" applyProtection="0"/>
    <xf numFmtId="180" fontId="219" fillId="0" borderId="0" applyNumberFormat="0" applyFill="0" applyBorder="0" applyAlignment="0" applyProtection="0"/>
    <xf numFmtId="0" fontId="117" fillId="0" borderId="0" applyNumberFormat="0" applyFill="0" applyBorder="0" applyAlignment="0" applyProtection="0"/>
    <xf numFmtId="180" fontId="117" fillId="0" borderId="0" applyNumberFormat="0" applyFill="0" applyBorder="0" applyAlignment="0" applyProtection="0"/>
    <xf numFmtId="0" fontId="220" fillId="0" borderId="0" applyNumberFormat="0" applyFill="0" applyBorder="0" applyAlignment="0" applyProtection="0">
      <alignment vertical="center"/>
    </xf>
    <xf numFmtId="0" fontId="221" fillId="0" borderId="0" applyNumberFormat="0" applyFill="0" applyBorder="0" applyAlignment="0" applyProtection="0"/>
    <xf numFmtId="0" fontId="222" fillId="0" borderId="0" applyNumberFormat="0" applyFill="0" applyBorder="0" applyAlignment="0" applyProtection="0">
      <alignment vertical="center"/>
    </xf>
    <xf numFmtId="0" fontId="221" fillId="0" borderId="0" applyNumberFormat="0" applyFill="0" applyBorder="0" applyAlignment="0" applyProtection="0"/>
    <xf numFmtId="0" fontId="223" fillId="0" borderId="0" applyNumberFormat="0" applyFill="0" applyBorder="0" applyAlignment="0" applyProtection="0"/>
    <xf numFmtId="0" fontId="222" fillId="0" borderId="0" applyNumberFormat="0" applyFill="0" applyBorder="0" applyAlignment="0" applyProtection="0">
      <alignment vertical="center"/>
    </xf>
    <xf numFmtId="0" fontId="222" fillId="0" borderId="0" applyNumberFormat="0" applyFill="0" applyBorder="0" applyAlignment="0" applyProtection="0">
      <alignment vertical="center"/>
    </xf>
    <xf numFmtId="0" fontId="221" fillId="0" borderId="0" applyNumberFormat="0" applyFill="0" applyBorder="0" applyAlignment="0" applyProtection="0"/>
    <xf numFmtId="0" fontId="141" fillId="0" borderId="47" applyNumberFormat="0" applyFill="0" applyAlignment="0" applyProtection="0"/>
    <xf numFmtId="180" fontId="141" fillId="0" borderId="47" applyNumberFormat="0" applyFill="0" applyAlignment="0" applyProtection="0"/>
    <xf numFmtId="180" fontId="141" fillId="0" borderId="47" applyNumberFormat="0" applyFill="0" applyAlignment="0" applyProtection="0"/>
    <xf numFmtId="180" fontId="141" fillId="0" borderId="47" applyNumberFormat="0" applyFill="0" applyAlignment="0" applyProtection="0"/>
    <xf numFmtId="180" fontId="141" fillId="0" borderId="47" applyNumberFormat="0" applyFill="0" applyAlignment="0" applyProtection="0"/>
    <xf numFmtId="180" fontId="141" fillId="0" borderId="47" applyNumberFormat="0" applyFill="0" applyAlignment="0" applyProtection="0"/>
    <xf numFmtId="180" fontId="141" fillId="0" borderId="47" applyNumberFormat="0" applyFill="0" applyAlignment="0" applyProtection="0"/>
    <xf numFmtId="180" fontId="141" fillId="0" borderId="47" applyNumberFormat="0" applyFill="0" applyAlignment="0" applyProtection="0"/>
    <xf numFmtId="180" fontId="141" fillId="0" borderId="47" applyNumberFormat="0" applyFill="0" applyAlignment="0" applyProtection="0"/>
    <xf numFmtId="180" fontId="141" fillId="0" borderId="47" applyNumberFormat="0" applyFill="0" applyAlignment="0" applyProtection="0"/>
    <xf numFmtId="180" fontId="141" fillId="0" borderId="47" applyNumberFormat="0" applyFill="0" applyAlignment="0" applyProtection="0"/>
    <xf numFmtId="180" fontId="141" fillId="0" borderId="47" applyNumberFormat="0" applyFill="0" applyAlignment="0" applyProtection="0"/>
    <xf numFmtId="180" fontId="141" fillId="0" borderId="47" applyNumberFormat="0" applyFill="0" applyAlignment="0" applyProtection="0"/>
    <xf numFmtId="180" fontId="141" fillId="0" borderId="47" applyNumberFormat="0" applyFill="0" applyAlignment="0" applyProtection="0"/>
    <xf numFmtId="180" fontId="141" fillId="0" borderId="47" applyNumberFormat="0" applyFill="0" applyAlignment="0" applyProtection="0"/>
    <xf numFmtId="180" fontId="141" fillId="0" borderId="47" applyNumberFormat="0" applyFill="0" applyAlignment="0" applyProtection="0"/>
    <xf numFmtId="180" fontId="141" fillId="0" borderId="47" applyNumberFormat="0" applyFill="0" applyAlignment="0" applyProtection="0"/>
    <xf numFmtId="180" fontId="141" fillId="0" borderId="47" applyNumberFormat="0" applyFill="0" applyAlignment="0" applyProtection="0"/>
    <xf numFmtId="0" fontId="141" fillId="0" borderId="47" applyNumberFormat="0" applyFill="0" applyAlignment="0" applyProtection="0"/>
    <xf numFmtId="0" fontId="141" fillId="0" borderId="47" applyNumberFormat="0" applyFill="0" applyAlignment="0" applyProtection="0"/>
    <xf numFmtId="0" fontId="141" fillId="0" borderId="47" applyNumberFormat="0" applyFill="0" applyAlignment="0" applyProtection="0"/>
    <xf numFmtId="0" fontId="141" fillId="0" borderId="47" applyNumberFormat="0" applyFill="0" applyAlignment="0" applyProtection="0"/>
    <xf numFmtId="0" fontId="141" fillId="0" borderId="47" applyNumberFormat="0" applyFill="0" applyAlignment="0" applyProtection="0"/>
    <xf numFmtId="0" fontId="141" fillId="0" borderId="47" applyNumberFormat="0" applyFill="0" applyAlignment="0" applyProtection="0"/>
    <xf numFmtId="0" fontId="141" fillId="0" borderId="47" applyNumberFormat="0" applyFill="0" applyAlignment="0" applyProtection="0"/>
    <xf numFmtId="0" fontId="141" fillId="0" borderId="47" applyNumberFormat="0" applyFill="0" applyAlignment="0" applyProtection="0"/>
    <xf numFmtId="0" fontId="141" fillId="0" borderId="47" applyNumberFormat="0" applyFill="0" applyAlignment="0" applyProtection="0"/>
    <xf numFmtId="0" fontId="141" fillId="0" borderId="47" applyNumberFormat="0" applyFill="0" applyAlignment="0" applyProtection="0"/>
    <xf numFmtId="0" fontId="141" fillId="0" borderId="47" applyNumberFormat="0" applyFill="0" applyAlignment="0" applyProtection="0"/>
    <xf numFmtId="0" fontId="141" fillId="0" borderId="47" applyNumberFormat="0" applyFill="0" applyAlignment="0" applyProtection="0"/>
    <xf numFmtId="0" fontId="141" fillId="0" borderId="47" applyNumberFormat="0" applyFill="0" applyAlignment="0" applyProtection="0"/>
    <xf numFmtId="0" fontId="141" fillId="0" borderId="47" applyNumberFormat="0" applyFill="0" applyAlignment="0" applyProtection="0"/>
    <xf numFmtId="0" fontId="141" fillId="0" borderId="47" applyNumberFormat="0" applyFill="0" applyAlignment="0" applyProtection="0"/>
    <xf numFmtId="0" fontId="141" fillId="0" borderId="47" applyNumberFormat="0" applyFill="0" applyAlignment="0" applyProtection="0"/>
    <xf numFmtId="0" fontId="145" fillId="0" borderId="48" applyNumberFormat="0" applyFill="0" applyAlignment="0" applyProtection="0"/>
    <xf numFmtId="180" fontId="145" fillId="0" borderId="48" applyNumberFormat="0" applyFill="0" applyAlignment="0" applyProtection="0"/>
    <xf numFmtId="180" fontId="145" fillId="0" borderId="48" applyNumberFormat="0" applyFill="0" applyAlignment="0" applyProtection="0"/>
    <xf numFmtId="180" fontId="145" fillId="0" borderId="48" applyNumberFormat="0" applyFill="0" applyAlignment="0" applyProtection="0"/>
    <xf numFmtId="180" fontId="145" fillId="0" borderId="48" applyNumberFormat="0" applyFill="0" applyAlignment="0" applyProtection="0"/>
    <xf numFmtId="180" fontId="145" fillId="0" borderId="48" applyNumberFormat="0" applyFill="0" applyAlignment="0" applyProtection="0"/>
    <xf numFmtId="180" fontId="145" fillId="0" borderId="48" applyNumberFormat="0" applyFill="0" applyAlignment="0" applyProtection="0"/>
    <xf numFmtId="180" fontId="145" fillId="0" borderId="48" applyNumberFormat="0" applyFill="0" applyAlignment="0" applyProtection="0"/>
    <xf numFmtId="180" fontId="145" fillId="0" borderId="48" applyNumberFormat="0" applyFill="0" applyAlignment="0" applyProtection="0"/>
    <xf numFmtId="180" fontId="145" fillId="0" borderId="48" applyNumberFormat="0" applyFill="0" applyAlignment="0" applyProtection="0"/>
    <xf numFmtId="180" fontId="145" fillId="0" borderId="48" applyNumberFormat="0" applyFill="0" applyAlignment="0" applyProtection="0"/>
    <xf numFmtId="180" fontId="145" fillId="0" borderId="48" applyNumberFormat="0" applyFill="0" applyAlignment="0" applyProtection="0"/>
    <xf numFmtId="180" fontId="145" fillId="0" borderId="48" applyNumberFormat="0" applyFill="0" applyAlignment="0" applyProtection="0"/>
    <xf numFmtId="180" fontId="145" fillId="0" borderId="48" applyNumberFormat="0" applyFill="0" applyAlignment="0" applyProtection="0"/>
    <xf numFmtId="180" fontId="145" fillId="0" borderId="48" applyNumberFormat="0" applyFill="0" applyAlignment="0" applyProtection="0"/>
    <xf numFmtId="180" fontId="145" fillId="0" borderId="48" applyNumberFormat="0" applyFill="0" applyAlignment="0" applyProtection="0"/>
    <xf numFmtId="0" fontId="145" fillId="0" borderId="48" applyNumberFormat="0" applyFill="0" applyAlignment="0" applyProtection="0"/>
    <xf numFmtId="0" fontId="145" fillId="0" borderId="48" applyNumberFormat="0" applyFill="0" applyAlignment="0" applyProtection="0"/>
    <xf numFmtId="0" fontId="145" fillId="0" borderId="48" applyNumberFormat="0" applyFill="0" applyAlignment="0" applyProtection="0"/>
    <xf numFmtId="0" fontId="145" fillId="0" borderId="48" applyNumberFormat="0" applyFill="0" applyAlignment="0" applyProtection="0"/>
    <xf numFmtId="0" fontId="145" fillId="0" borderId="48" applyNumberFormat="0" applyFill="0" applyAlignment="0" applyProtection="0"/>
    <xf numFmtId="0" fontId="145" fillId="0" borderId="48" applyNumberFormat="0" applyFill="0" applyAlignment="0" applyProtection="0"/>
    <xf numFmtId="0" fontId="145" fillId="0" borderId="48" applyNumberFormat="0" applyFill="0" applyAlignment="0" applyProtection="0"/>
    <xf numFmtId="0" fontId="145" fillId="0" borderId="48" applyNumberFormat="0" applyFill="0" applyAlignment="0" applyProtection="0"/>
    <xf numFmtId="0" fontId="145" fillId="0" borderId="48" applyNumberFormat="0" applyFill="0" applyAlignment="0" applyProtection="0"/>
    <xf numFmtId="0" fontId="145" fillId="0" borderId="48" applyNumberFormat="0" applyFill="0" applyAlignment="0" applyProtection="0"/>
    <xf numFmtId="0" fontId="145" fillId="0" borderId="48" applyNumberFormat="0" applyFill="0" applyAlignment="0" applyProtection="0"/>
    <xf numFmtId="0" fontId="145" fillId="0" borderId="48" applyNumberFormat="0" applyFill="0" applyAlignment="0" applyProtection="0"/>
    <xf numFmtId="0" fontId="145" fillId="0" borderId="48" applyNumberFormat="0" applyFill="0" applyAlignment="0" applyProtection="0"/>
    <xf numFmtId="0" fontId="145" fillId="0" borderId="48" applyNumberFormat="0" applyFill="0" applyAlignment="0" applyProtection="0"/>
    <xf numFmtId="0" fontId="113" fillId="0" borderId="49" applyNumberFormat="0" applyFill="0" applyAlignment="0" applyProtection="0"/>
    <xf numFmtId="180" fontId="113" fillId="0" borderId="49" applyNumberFormat="0" applyFill="0" applyAlignment="0" applyProtection="0"/>
    <xf numFmtId="180" fontId="113" fillId="0" borderId="49" applyNumberFormat="0" applyFill="0" applyAlignment="0" applyProtection="0"/>
    <xf numFmtId="180" fontId="113" fillId="0" borderId="49" applyNumberFormat="0" applyFill="0" applyAlignment="0" applyProtection="0"/>
    <xf numFmtId="180" fontId="113" fillId="0" borderId="49" applyNumberFormat="0" applyFill="0" applyAlignment="0" applyProtection="0"/>
    <xf numFmtId="180" fontId="113" fillId="0" borderId="49" applyNumberFormat="0" applyFill="0" applyAlignment="0" applyProtection="0"/>
    <xf numFmtId="180" fontId="113" fillId="0" borderId="49" applyNumberFormat="0" applyFill="0" applyAlignment="0" applyProtection="0"/>
    <xf numFmtId="180" fontId="113" fillId="0" borderId="49" applyNumberFormat="0" applyFill="0" applyAlignment="0" applyProtection="0"/>
    <xf numFmtId="180" fontId="113" fillId="0" borderId="49" applyNumberFormat="0" applyFill="0" applyAlignment="0" applyProtection="0"/>
    <xf numFmtId="180" fontId="113" fillId="0" borderId="49" applyNumberFormat="0" applyFill="0" applyAlignment="0" applyProtection="0"/>
    <xf numFmtId="180" fontId="113" fillId="0" borderId="49" applyNumberFormat="0" applyFill="0" applyAlignment="0" applyProtection="0"/>
    <xf numFmtId="180" fontId="113" fillId="0" borderId="49" applyNumberFormat="0" applyFill="0" applyAlignment="0" applyProtection="0"/>
    <xf numFmtId="180" fontId="113" fillId="0" borderId="49" applyNumberFormat="0" applyFill="0" applyAlignment="0" applyProtection="0"/>
    <xf numFmtId="180" fontId="113" fillId="0" borderId="49" applyNumberFormat="0" applyFill="0" applyAlignment="0" applyProtection="0"/>
    <xf numFmtId="18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180" fontId="221" fillId="0" borderId="0" applyNumberFormat="0" applyFill="0" applyBorder="0" applyAlignment="0" applyProtection="0"/>
    <xf numFmtId="180" fontId="221" fillId="0" borderId="0" applyNumberFormat="0" applyFill="0" applyBorder="0" applyAlignment="0" applyProtection="0"/>
    <xf numFmtId="0" fontId="221" fillId="0" borderId="0" applyNumberFormat="0" applyFill="0" applyBorder="0" applyAlignment="0" applyProtection="0"/>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5"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5" fillId="0" borderId="58" applyNumberFormat="0" applyFill="0" applyAlignment="0" applyProtection="0">
      <alignment vertical="center"/>
    </xf>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67" fillId="0" borderId="34" applyAlignment="0">
      <alignment horizontal="center"/>
    </xf>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67" fillId="0" borderId="34" applyAlignment="0">
      <alignment horizontal="center"/>
    </xf>
    <xf numFmtId="0" fontId="106" fillId="0" borderId="59" applyNumberFormat="0" applyFont="0" applyFill="0" applyAlignment="0" applyProtection="0"/>
    <xf numFmtId="0" fontId="106" fillId="0" borderId="59" applyNumberFormat="0" applyFont="0" applyFill="0" applyAlignment="0" applyProtection="0"/>
    <xf numFmtId="0" fontId="106" fillId="0" borderId="59" applyNumberFormat="0" applyFont="0" applyFill="0" applyAlignment="0" applyProtection="0"/>
    <xf numFmtId="0" fontId="106" fillId="0" borderId="59" applyNumberFormat="0" applyFont="0" applyFill="0" applyAlignment="0" applyProtection="0"/>
    <xf numFmtId="0" fontId="106" fillId="0" borderId="59" applyNumberFormat="0" applyFont="0" applyFill="0" applyAlignment="0" applyProtection="0"/>
    <xf numFmtId="0" fontId="106" fillId="0" borderId="59" applyNumberFormat="0" applyFont="0" applyFill="0" applyAlignment="0" applyProtection="0"/>
    <xf numFmtId="0" fontId="106" fillId="0" borderId="59" applyNumberFormat="0" applyFont="0" applyFill="0" applyAlignment="0" applyProtection="0"/>
    <xf numFmtId="0" fontId="106" fillId="0" borderId="59" applyNumberFormat="0" applyFont="0" applyFill="0" applyAlignment="0" applyProtection="0"/>
    <xf numFmtId="0" fontId="106" fillId="0" borderId="59" applyNumberFormat="0" applyFont="0" applyFill="0" applyAlignment="0" applyProtection="0"/>
    <xf numFmtId="0" fontId="106" fillId="0" borderId="59" applyNumberFormat="0" applyFont="0" applyFill="0" applyAlignment="0" applyProtection="0"/>
    <xf numFmtId="0" fontId="106" fillId="0" borderId="59" applyNumberFormat="0" applyFont="0" applyFill="0" applyAlignment="0" applyProtection="0"/>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67" fillId="0" borderId="34" applyAlignment="0">
      <alignment horizont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245" fontId="227" fillId="67" borderId="0" applyNumberFormat="0" applyBorder="0">
      <protection locked="0"/>
    </xf>
    <xf numFmtId="0" fontId="227" fillId="67" borderId="0" applyNumberFormat="0" applyBorder="0">
      <protection locked="0"/>
    </xf>
    <xf numFmtId="221" fontId="228" fillId="61" borderId="60" applyAlignment="0"/>
    <xf numFmtId="221" fontId="229" fillId="61" borderId="60" applyFill="0" applyAlignment="0">
      <alignment wrapText="1"/>
    </xf>
    <xf numFmtId="222" fontId="228" fillId="61" borderId="60" applyAlignment="0"/>
    <xf numFmtId="222" fontId="229" fillId="61" borderId="60" applyFill="0" applyAlignment="0"/>
    <xf numFmtId="0" fontId="230" fillId="60" borderId="0"/>
    <xf numFmtId="0" fontId="28" fillId="0" borderId="0"/>
    <xf numFmtId="0" fontId="74" fillId="0" borderId="0" applyNumberFormat="0" applyFill="0" applyBorder="0" applyAlignment="0" applyProtection="0">
      <alignment vertical="center"/>
    </xf>
    <xf numFmtId="0" fontId="28" fillId="0" borderId="0">
      <alignment horizontal="center" textRotation="180"/>
    </xf>
    <xf numFmtId="246" fontId="82" fillId="0" borderId="0" applyFont="0" applyFill="0" applyBorder="0" applyAlignment="0" applyProtection="0"/>
    <xf numFmtId="247" fontId="82" fillId="0" borderId="0" applyFont="0" applyFill="0" applyBorder="0" applyAlignment="0" applyProtection="0"/>
    <xf numFmtId="248" fontId="231" fillId="0" borderId="0" applyFont="0" applyFill="0" applyBorder="0" applyAlignment="0" applyProtection="0"/>
    <xf numFmtId="249" fontId="231" fillId="0" borderId="0" applyFont="0" applyFill="0" applyBorder="0" applyAlignment="0" applyProtection="0"/>
    <xf numFmtId="0" fontId="30" fillId="68" borderId="0" applyNumberFormat="0" applyBorder="0" applyAlignment="0" applyProtection="0">
      <alignment vertical="center"/>
    </xf>
    <xf numFmtId="0" fontId="30" fillId="44" borderId="0" applyNumberFormat="0" applyBorder="0" applyAlignment="0" applyProtection="0">
      <alignment vertical="center"/>
    </xf>
    <xf numFmtId="0" fontId="30" fillId="45" borderId="0" applyNumberFormat="0" applyBorder="0" applyAlignment="0" applyProtection="0">
      <alignment vertical="center"/>
    </xf>
    <xf numFmtId="0" fontId="30" fillId="69" borderId="0" applyNumberFormat="0" applyBorder="0" applyAlignment="0" applyProtection="0">
      <alignment vertical="center"/>
    </xf>
    <xf numFmtId="0" fontId="30" fillId="54" borderId="0" applyNumberFormat="0" applyBorder="0" applyAlignment="0" applyProtection="0">
      <alignment vertical="center"/>
    </xf>
    <xf numFmtId="0" fontId="30" fillId="57" borderId="0" applyNumberFormat="0" applyBorder="0" applyAlignment="0" applyProtection="0">
      <alignment vertical="center"/>
    </xf>
    <xf numFmtId="206" fontId="157" fillId="0" borderId="0" applyFont="0" applyFill="0" applyBorder="0" applyAlignment="0" applyProtection="0"/>
    <xf numFmtId="0" fontId="232" fillId="0" borderId="0" applyNumberFormat="0" applyFill="0" applyBorder="0" applyAlignment="0" applyProtection="0">
      <alignment vertical="center"/>
    </xf>
    <xf numFmtId="0" fontId="219" fillId="0" borderId="0" applyNumberFormat="0" applyFill="0" applyBorder="0" applyAlignment="0" applyProtection="0"/>
    <xf numFmtId="0" fontId="74" fillId="0" borderId="0" applyNumberFormat="0" applyFill="0" applyBorder="0" applyAlignment="0" applyProtection="0">
      <alignment vertical="center"/>
    </xf>
    <xf numFmtId="0" fontId="219" fillId="0" borderId="0" applyNumberFormat="0" applyFill="0" applyBorder="0" applyAlignment="0" applyProtection="0"/>
    <xf numFmtId="0" fontId="233" fillId="0" borderId="0" applyNumberFormat="0" applyFill="0" applyBorder="0" applyAlignment="0" applyProtection="0"/>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250" fontId="234" fillId="61" borderId="29" applyFont="0" applyFill="0" applyAlignment="0">
      <alignment horizontal="center"/>
    </xf>
    <xf numFmtId="250" fontId="37" fillId="0" borderId="28" applyFill="0">
      <alignment horizontal="left"/>
    </xf>
    <xf numFmtId="0" fontId="235" fillId="0" borderId="28" applyNumberFormat="0" applyFont="0" applyFill="0" applyAlignment="0">
      <alignment horizontal="left"/>
    </xf>
    <xf numFmtId="14" fontId="78" fillId="0" borderId="32" applyFont="0" applyFill="0" applyBorder="0" applyAlignment="0">
      <alignment horizontal="center" vertical="center"/>
    </xf>
    <xf numFmtId="0" fontId="30" fillId="56" borderId="0" applyNumberFormat="0" applyBorder="0" applyAlignment="0" applyProtection="0">
      <alignment vertical="center"/>
    </xf>
    <xf numFmtId="0" fontId="30" fillId="56" borderId="0" applyNumberFormat="0" applyBorder="0" applyAlignment="0" applyProtection="0">
      <alignment vertical="center"/>
    </xf>
    <xf numFmtId="0" fontId="30" fillId="56" borderId="0" applyNumberFormat="0" applyBorder="0" applyAlignment="0" applyProtection="0">
      <alignment vertical="center"/>
    </xf>
    <xf numFmtId="0" fontId="26" fillId="13" borderId="0" applyNumberFormat="0" applyBorder="0" applyAlignment="0" applyProtection="0">
      <alignment vertical="center"/>
    </xf>
    <xf numFmtId="0" fontId="56" fillId="56" borderId="0" applyNumberFormat="0" applyBorder="0" applyAlignment="0" applyProtection="0">
      <alignment vertical="center"/>
    </xf>
    <xf numFmtId="0" fontId="56" fillId="56" borderId="0" applyNumberFormat="0" applyBorder="0" applyAlignment="0" applyProtection="0">
      <alignment vertical="center"/>
    </xf>
    <xf numFmtId="0" fontId="30" fillId="56" borderId="0" applyNumberFormat="0" applyBorder="0" applyAlignment="0" applyProtection="0">
      <alignment vertical="center"/>
    </xf>
    <xf numFmtId="0" fontId="30" fillId="56" borderId="0" applyNumberFormat="0" applyBorder="0" applyAlignment="0" applyProtection="0">
      <alignment vertical="center"/>
    </xf>
    <xf numFmtId="0" fontId="30" fillId="56" borderId="0" applyNumberFormat="0" applyBorder="0" applyAlignment="0" applyProtection="0">
      <alignment vertical="center"/>
    </xf>
    <xf numFmtId="0" fontId="30" fillId="57" borderId="0" applyNumberFormat="0" applyBorder="0" applyAlignment="0" applyProtection="0">
      <alignment vertical="center"/>
    </xf>
    <xf numFmtId="0" fontId="30" fillId="57" borderId="0" applyNumberFormat="0" applyBorder="0" applyAlignment="0" applyProtection="0">
      <alignment vertical="center"/>
    </xf>
    <xf numFmtId="0" fontId="30" fillId="57" borderId="0" applyNumberFormat="0" applyBorder="0" applyAlignment="0" applyProtection="0">
      <alignment vertical="center"/>
    </xf>
    <xf numFmtId="0" fontId="26" fillId="17" borderId="0" applyNumberFormat="0" applyBorder="0" applyAlignment="0" applyProtection="0">
      <alignment vertical="center"/>
    </xf>
    <xf numFmtId="0" fontId="56" fillId="57" borderId="0" applyNumberFormat="0" applyBorder="0" applyAlignment="0" applyProtection="0">
      <alignment vertical="center"/>
    </xf>
    <xf numFmtId="0" fontId="56" fillId="57" borderId="0" applyNumberFormat="0" applyBorder="0" applyAlignment="0" applyProtection="0">
      <alignment vertical="center"/>
    </xf>
    <xf numFmtId="0" fontId="30" fillId="57" borderId="0" applyNumberFormat="0" applyBorder="0" applyAlignment="0" applyProtection="0">
      <alignment vertical="center"/>
    </xf>
    <xf numFmtId="0" fontId="30" fillId="57" borderId="0" applyNumberFormat="0" applyBorder="0" applyAlignment="0" applyProtection="0">
      <alignment vertical="center"/>
    </xf>
    <xf numFmtId="0" fontId="30" fillId="57" borderId="0" applyNumberFormat="0" applyBorder="0" applyAlignment="0" applyProtection="0">
      <alignment vertical="center"/>
    </xf>
    <xf numFmtId="0" fontId="30" fillId="58" borderId="0" applyNumberFormat="0" applyBorder="0" applyAlignment="0" applyProtection="0">
      <alignment vertical="center"/>
    </xf>
    <xf numFmtId="0" fontId="30" fillId="58" borderId="0" applyNumberFormat="0" applyBorder="0" applyAlignment="0" applyProtection="0">
      <alignment vertical="center"/>
    </xf>
    <xf numFmtId="0" fontId="30" fillId="58" borderId="0" applyNumberFormat="0" applyBorder="0" applyAlignment="0" applyProtection="0">
      <alignment vertical="center"/>
    </xf>
    <xf numFmtId="0" fontId="26" fillId="21" borderId="0" applyNumberFormat="0" applyBorder="0" applyAlignment="0" applyProtection="0">
      <alignment vertical="center"/>
    </xf>
    <xf numFmtId="0" fontId="56" fillId="58" borderId="0" applyNumberFormat="0" applyBorder="0" applyAlignment="0" applyProtection="0">
      <alignment vertical="center"/>
    </xf>
    <xf numFmtId="0" fontId="56" fillId="58" borderId="0" applyNumberFormat="0" applyBorder="0" applyAlignment="0" applyProtection="0">
      <alignment vertical="center"/>
    </xf>
    <xf numFmtId="0" fontId="30" fillId="58" borderId="0" applyNumberFormat="0" applyBorder="0" applyAlignment="0" applyProtection="0">
      <alignment vertical="center"/>
    </xf>
    <xf numFmtId="0" fontId="30" fillId="58" borderId="0" applyNumberFormat="0" applyBorder="0" applyAlignment="0" applyProtection="0">
      <alignment vertical="center"/>
    </xf>
    <xf numFmtId="0" fontId="30" fillId="58" borderId="0" applyNumberFormat="0" applyBorder="0" applyAlignment="0" applyProtection="0">
      <alignment vertical="center"/>
    </xf>
    <xf numFmtId="0" fontId="30" fillId="53" borderId="0" applyNumberFormat="0" applyBorder="0" applyAlignment="0" applyProtection="0">
      <alignment vertical="center"/>
    </xf>
    <xf numFmtId="0" fontId="30" fillId="53" borderId="0" applyNumberFormat="0" applyBorder="0" applyAlignment="0" applyProtection="0">
      <alignment vertical="center"/>
    </xf>
    <xf numFmtId="0" fontId="30" fillId="53" borderId="0" applyNumberFormat="0" applyBorder="0" applyAlignment="0" applyProtection="0">
      <alignment vertical="center"/>
    </xf>
    <xf numFmtId="0" fontId="26" fillId="25" borderId="0" applyNumberFormat="0" applyBorder="0" applyAlignment="0" applyProtection="0">
      <alignment vertical="center"/>
    </xf>
    <xf numFmtId="0" fontId="56" fillId="53" borderId="0" applyNumberFormat="0" applyBorder="0" applyAlignment="0" applyProtection="0">
      <alignment vertical="center"/>
    </xf>
    <xf numFmtId="0" fontId="56" fillId="53" borderId="0" applyNumberFormat="0" applyBorder="0" applyAlignment="0" applyProtection="0">
      <alignment vertical="center"/>
    </xf>
    <xf numFmtId="0" fontId="30" fillId="53" borderId="0" applyNumberFormat="0" applyBorder="0" applyAlignment="0" applyProtection="0">
      <alignment vertical="center"/>
    </xf>
    <xf numFmtId="0" fontId="30" fillId="53" borderId="0" applyNumberFormat="0" applyBorder="0" applyAlignment="0" applyProtection="0">
      <alignment vertical="center"/>
    </xf>
    <xf numFmtId="0" fontId="30" fillId="53" borderId="0" applyNumberFormat="0" applyBorder="0" applyAlignment="0" applyProtection="0">
      <alignment vertical="center"/>
    </xf>
    <xf numFmtId="0" fontId="30" fillId="54" borderId="0" applyNumberFormat="0" applyBorder="0" applyAlignment="0" applyProtection="0">
      <alignment vertical="center"/>
    </xf>
    <xf numFmtId="0" fontId="30" fillId="54" borderId="0" applyNumberFormat="0" applyBorder="0" applyAlignment="0" applyProtection="0">
      <alignment vertical="center"/>
    </xf>
    <xf numFmtId="0" fontId="30" fillId="54" borderId="0" applyNumberFormat="0" applyBorder="0" applyAlignment="0" applyProtection="0">
      <alignment vertical="center"/>
    </xf>
    <xf numFmtId="0" fontId="26" fillId="29" borderId="0" applyNumberFormat="0" applyBorder="0" applyAlignment="0" applyProtection="0">
      <alignment vertical="center"/>
    </xf>
    <xf numFmtId="0" fontId="56" fillId="54" borderId="0" applyNumberFormat="0" applyBorder="0" applyAlignment="0" applyProtection="0">
      <alignment vertical="center"/>
    </xf>
    <xf numFmtId="0" fontId="56" fillId="54" borderId="0" applyNumberFormat="0" applyBorder="0" applyAlignment="0" applyProtection="0">
      <alignment vertical="center"/>
    </xf>
    <xf numFmtId="0" fontId="30" fillId="54" borderId="0" applyNumberFormat="0" applyBorder="0" applyAlignment="0" applyProtection="0">
      <alignment vertical="center"/>
    </xf>
    <xf numFmtId="0" fontId="30" fillId="54" borderId="0" applyNumberFormat="0" applyBorder="0" applyAlignment="0" applyProtection="0">
      <alignment vertical="center"/>
    </xf>
    <xf numFmtId="0" fontId="30" fillId="5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26" fillId="33" borderId="0" applyNumberFormat="0" applyBorder="0" applyAlignment="0" applyProtection="0">
      <alignment vertical="center"/>
    </xf>
    <xf numFmtId="0" fontId="56" fillId="44" borderId="0" applyNumberFormat="0" applyBorder="0" applyAlignment="0" applyProtection="0">
      <alignment vertical="center"/>
    </xf>
    <xf numFmtId="0" fontId="56"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236" fillId="0" borderId="0" applyNumberFormat="0" applyFill="0" applyBorder="0" applyAlignment="0" applyProtection="0"/>
    <xf numFmtId="0" fontId="237" fillId="0" borderId="0" applyNumberFormat="0" applyFill="0" applyBorder="0" applyAlignment="0" applyProtection="0"/>
    <xf numFmtId="0" fontId="236" fillId="0" borderId="0" applyNumberFormat="0" applyFill="0" applyBorder="0" applyAlignment="0" applyProtection="0"/>
    <xf numFmtId="0" fontId="238" fillId="0" borderId="0" applyNumberFormat="0" applyFill="0" applyBorder="0" applyAlignment="0" applyProtection="0"/>
    <xf numFmtId="0" fontId="239" fillId="0" borderId="0" applyNumberFormat="0" applyFill="0" applyBorder="0" applyAlignment="0" applyProtection="0"/>
    <xf numFmtId="0" fontId="238" fillId="0" borderId="0" applyNumberFormat="0" applyFill="0" applyBorder="0" applyAlignment="0" applyProtection="0"/>
    <xf numFmtId="0" fontId="28" fillId="0" borderId="0" applyNumberFormat="0" applyFill="0" applyBorder="0" applyAlignment="0" applyProtection="0"/>
    <xf numFmtId="0" fontId="31" fillId="0" borderId="0"/>
    <xf numFmtId="0" fontId="222" fillId="0" borderId="0" applyNumberFormat="0" applyFill="0" applyBorder="0" applyAlignment="0" applyProtection="0">
      <alignment vertical="center"/>
    </xf>
    <xf numFmtId="0" fontId="222" fillId="0" borderId="0" applyNumberFormat="0" applyFill="0" applyBorder="0" applyAlignment="0" applyProtection="0">
      <alignment vertical="center"/>
    </xf>
    <xf numFmtId="0" fontId="222" fillId="0" borderId="0" applyNumberFormat="0" applyFill="0" applyBorder="0" applyAlignment="0" applyProtection="0">
      <alignment vertical="center"/>
    </xf>
    <xf numFmtId="0" fontId="240" fillId="0" borderId="0" applyNumberFormat="0" applyFill="0" applyBorder="0" applyAlignment="0" applyProtection="0">
      <alignment vertical="center"/>
    </xf>
    <xf numFmtId="0" fontId="241" fillId="0" borderId="0" applyNumberFormat="0" applyFill="0" applyBorder="0" applyAlignment="0" applyProtection="0">
      <alignment vertical="center"/>
    </xf>
    <xf numFmtId="0" fontId="241" fillId="0" borderId="0" applyNumberFormat="0" applyFill="0" applyBorder="0" applyAlignment="0" applyProtection="0">
      <alignment vertical="center"/>
    </xf>
    <xf numFmtId="0" fontId="222" fillId="0" borderId="0" applyNumberFormat="0" applyFill="0" applyBorder="0" applyAlignment="0" applyProtection="0">
      <alignment vertical="center"/>
    </xf>
    <xf numFmtId="0" fontId="222" fillId="0" borderId="0" applyNumberFormat="0" applyFill="0" applyBorder="0" applyAlignment="0" applyProtection="0">
      <alignment vertical="center"/>
    </xf>
    <xf numFmtId="0" fontId="222" fillId="0" borderId="0" applyNumberFormat="0" applyFill="0" applyBorder="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242" fillId="11" borderId="25"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243" fillId="59" borderId="42" applyNumberFormat="0" applyAlignment="0" applyProtection="0">
      <alignment vertical="center"/>
    </xf>
    <xf numFmtId="0" fontId="243"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243" fillId="59" borderId="42" applyNumberFormat="0" applyAlignment="0" applyProtection="0">
      <alignment vertical="center"/>
    </xf>
    <xf numFmtId="0" fontId="243" fillId="59" borderId="42" applyNumberFormat="0" applyAlignment="0" applyProtection="0">
      <alignment vertical="center"/>
    </xf>
    <xf numFmtId="0" fontId="243" fillId="59" borderId="42" applyNumberFormat="0" applyAlignment="0" applyProtection="0">
      <alignment vertical="center"/>
    </xf>
    <xf numFmtId="0" fontId="243" fillId="59" borderId="42" applyNumberFormat="0" applyAlignment="0" applyProtection="0">
      <alignment vertical="center"/>
    </xf>
    <xf numFmtId="0" fontId="243" fillId="59" borderId="42" applyNumberFormat="0" applyAlignment="0" applyProtection="0">
      <alignment vertical="center"/>
    </xf>
    <xf numFmtId="0" fontId="243" fillId="59" borderId="42" applyNumberFormat="0" applyAlignment="0" applyProtection="0">
      <alignment vertical="center"/>
    </xf>
    <xf numFmtId="0" fontId="243" fillId="59" borderId="42" applyNumberFormat="0" applyAlignment="0" applyProtection="0">
      <alignment vertical="center"/>
    </xf>
    <xf numFmtId="0" fontId="243" fillId="59" borderId="42" applyNumberFormat="0" applyAlignment="0" applyProtection="0">
      <alignment vertical="center"/>
    </xf>
    <xf numFmtId="0" fontId="243" fillId="59" borderId="42" applyNumberFormat="0" applyAlignment="0" applyProtection="0">
      <alignment vertical="center"/>
    </xf>
    <xf numFmtId="0" fontId="243"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94" fillId="59" borderId="42" applyNumberFormat="0" applyAlignment="0" applyProtection="0">
      <alignment vertical="center"/>
    </xf>
    <xf numFmtId="0" fontId="177" fillId="42" borderId="0" applyNumberFormat="0" applyBorder="0" applyAlignment="0" applyProtection="0">
      <alignment vertical="center"/>
    </xf>
    <xf numFmtId="0" fontId="177" fillId="42" borderId="0" applyNumberFormat="0" applyBorder="0" applyAlignment="0" applyProtection="0">
      <alignment vertical="center"/>
    </xf>
    <xf numFmtId="0" fontId="177" fillId="42" borderId="0" applyNumberFormat="0" applyBorder="0" applyAlignment="0" applyProtection="0">
      <alignment vertical="center"/>
    </xf>
    <xf numFmtId="0" fontId="244" fillId="8" borderId="0" applyNumberFormat="0" applyBorder="0" applyAlignment="0" applyProtection="0">
      <alignment vertical="center"/>
    </xf>
    <xf numFmtId="0" fontId="245" fillId="42" borderId="0" applyNumberFormat="0" applyBorder="0" applyAlignment="0" applyProtection="0">
      <alignment vertical="center"/>
    </xf>
    <xf numFmtId="0" fontId="245" fillId="42" borderId="0" applyNumberFormat="0" applyBorder="0" applyAlignment="0" applyProtection="0">
      <alignment vertical="center"/>
    </xf>
    <xf numFmtId="0" fontId="177" fillId="42" borderId="0" applyNumberFormat="0" applyBorder="0" applyAlignment="0" applyProtection="0">
      <alignment vertical="center"/>
    </xf>
    <xf numFmtId="0" fontId="177" fillId="42" borderId="0" applyNumberFormat="0" applyBorder="0" applyAlignment="0" applyProtection="0">
      <alignment vertical="center"/>
    </xf>
    <xf numFmtId="0" fontId="177" fillId="42" borderId="0" applyNumberFormat="0" applyBorder="0" applyAlignment="0" applyProtection="0">
      <alignment vertical="center"/>
    </xf>
    <xf numFmtId="251" fontId="28" fillId="0" borderId="0" applyFont="0" applyFill="0" applyBorder="0" applyAlignment="0" applyProtection="0"/>
    <xf numFmtId="252" fontId="31" fillId="0" borderId="0" applyFont="0" applyFill="0" applyBorder="0" applyAlignment="0" applyProtection="0"/>
    <xf numFmtId="252" fontId="246" fillId="0" borderId="0" applyFont="0" applyFill="0" applyBorder="0" applyAlignment="0" applyProtection="0"/>
    <xf numFmtId="9" fontId="98" fillId="0" borderId="0" applyFont="0" applyFill="0" applyBorder="0" applyAlignment="0" applyProtection="0"/>
    <xf numFmtId="9" fontId="24" fillId="0" borderId="0" applyFont="0" applyFill="0" applyBorder="0" applyAlignment="0" applyProtection="0">
      <alignment vertical="center"/>
    </xf>
    <xf numFmtId="9" fontId="82" fillId="0" borderId="0" applyFont="0" applyFill="0" applyBorder="0" applyAlignment="0" applyProtection="0"/>
    <xf numFmtId="9" fontId="28" fillId="0" borderId="0" applyFont="0" applyFill="0" applyBorder="0" applyAlignment="0" applyProtection="0"/>
    <xf numFmtId="9" fontId="24" fillId="0" borderId="0" applyFont="0" applyFill="0" applyBorder="0" applyAlignment="0" applyProtection="0">
      <alignment vertical="center"/>
    </xf>
    <xf numFmtId="9" fontId="24" fillId="0" borderId="0" applyFont="0" applyFill="0" applyBorder="0" applyAlignment="0" applyProtection="0">
      <alignment vertical="center"/>
    </xf>
    <xf numFmtId="9" fontId="24" fillId="0" borderId="0" applyFont="0" applyFill="0" applyBorder="0" applyAlignment="0" applyProtection="0">
      <alignment vertical="center"/>
    </xf>
    <xf numFmtId="9" fontId="24" fillId="0" borderId="0" applyFont="0" applyFill="0" applyBorder="0" applyAlignment="0" applyProtection="0">
      <alignment vertical="center"/>
    </xf>
    <xf numFmtId="9" fontId="24" fillId="0" borderId="0" applyFont="0" applyFill="0" applyBorder="0" applyAlignment="0" applyProtection="0">
      <alignment vertical="center"/>
    </xf>
    <xf numFmtId="9" fontId="24" fillId="0" borderId="0" applyFont="0" applyFill="0" applyBorder="0" applyAlignment="0" applyProtection="0">
      <alignment vertical="center"/>
    </xf>
    <xf numFmtId="9" fontId="24" fillId="0" borderId="0" applyFont="0" applyFill="0" applyBorder="0" applyAlignment="0" applyProtection="0">
      <alignment vertical="center"/>
    </xf>
    <xf numFmtId="9" fontId="82" fillId="0" borderId="0" applyFont="0" applyFill="0" applyBorder="0" applyAlignment="0" applyProtection="0"/>
    <xf numFmtId="9" fontId="28" fillId="0" borderId="0" applyFont="0" applyFill="0" applyBorder="0" applyAlignment="0" applyProtection="0"/>
    <xf numFmtId="9" fontId="83" fillId="0" borderId="0" applyFont="0" applyFill="0" applyBorder="0" applyAlignment="0" applyProtection="0"/>
    <xf numFmtId="9" fontId="82" fillId="0" borderId="0" applyFont="0" applyFill="0" applyBorder="0" applyAlignment="0" applyProtection="0"/>
    <xf numFmtId="9" fontId="247" fillId="0" borderId="0" applyFont="0" applyFill="0" applyBorder="0" applyAlignment="0" applyProtection="0">
      <alignment vertical="center"/>
    </xf>
    <xf numFmtId="9" fontId="82" fillId="0" borderId="0" applyFont="0" applyFill="0" applyBorder="0" applyAlignment="0" applyProtection="0">
      <alignment vertical="center"/>
    </xf>
    <xf numFmtId="9" fontId="101" fillId="0" borderId="0" applyFont="0" applyFill="0" applyBorder="0" applyAlignment="0" applyProtection="0"/>
    <xf numFmtId="9" fontId="82" fillId="0" borderId="0" applyFont="0" applyFill="0" applyBorder="0" applyAlignment="0" applyProtection="0">
      <alignment vertical="center"/>
    </xf>
    <xf numFmtId="9" fontId="28" fillId="0" borderId="0" applyFont="0" applyFill="0" applyBorder="0" applyAlignment="0" applyProtection="0"/>
    <xf numFmtId="9" fontId="189" fillId="0" borderId="0" applyFont="0" applyFill="0" applyBorder="0" applyAlignment="0" applyProtection="0"/>
    <xf numFmtId="9" fontId="80" fillId="0" borderId="0" applyFont="0" applyFill="0" applyBorder="0" applyAlignment="0" applyProtection="0"/>
    <xf numFmtId="9" fontId="29" fillId="0" borderId="0" applyFont="0" applyFill="0" applyBorder="0" applyAlignment="0" applyProtection="0">
      <alignment vertical="center"/>
    </xf>
    <xf numFmtId="9" fontId="83" fillId="0" borderId="0" applyFont="0" applyFill="0" applyBorder="0" applyAlignment="0" applyProtection="0">
      <alignment vertical="center"/>
    </xf>
    <xf numFmtId="9" fontId="82" fillId="0" borderId="0" applyFont="0" applyFill="0" applyBorder="0" applyAlignment="0" applyProtection="0">
      <alignment vertical="center"/>
    </xf>
    <xf numFmtId="9" fontId="99" fillId="0" borderId="0" applyFont="0" applyFill="0" applyBorder="0" applyAlignment="0" applyProtection="0">
      <alignment vertical="center"/>
    </xf>
    <xf numFmtId="9" fontId="29" fillId="0" borderId="0" applyFont="0" applyFill="0" applyBorder="0" applyAlignment="0" applyProtection="0">
      <alignment vertical="center"/>
    </xf>
    <xf numFmtId="9" fontId="82" fillId="0" borderId="0" applyFont="0" applyFill="0" applyBorder="0" applyAlignment="0" applyProtection="0"/>
    <xf numFmtId="9" fontId="182" fillId="0" borderId="0" applyFont="0" applyFill="0" applyBorder="0" applyAlignment="0" applyProtection="0">
      <alignment vertical="center"/>
    </xf>
    <xf numFmtId="9" fontId="24" fillId="0" borderId="0" applyFont="0" applyFill="0" applyBorder="0" applyAlignment="0" applyProtection="0"/>
    <xf numFmtId="9" fontId="100" fillId="0" borderId="0" applyFont="0" applyFill="0" applyBorder="0" applyAlignment="0" applyProtection="0"/>
    <xf numFmtId="9" fontId="100" fillId="0" borderId="0" applyFont="0" applyFill="0" applyBorder="0" applyAlignment="0" applyProtection="0"/>
    <xf numFmtId="9" fontId="24" fillId="0" borderId="0" applyFont="0" applyFill="0" applyBorder="0" applyAlignment="0" applyProtection="0"/>
    <xf numFmtId="253" fontId="84" fillId="0" borderId="0" applyFont="0" applyFill="0" applyBorder="0" applyAlignment="0" applyProtection="0"/>
    <xf numFmtId="254" fontId="84" fillId="0" borderId="0" applyFont="0" applyFill="0" applyBorder="0" applyAlignment="0" applyProtection="0">
      <alignment vertical="top"/>
    </xf>
    <xf numFmtId="255" fontId="84" fillId="0" borderId="0" applyFont="0" applyFill="0" applyBorder="0" applyAlignment="0" applyProtection="0"/>
    <xf numFmtId="0" fontId="248" fillId="0" borderId="0" applyNumberFormat="0" applyFill="0" applyBorder="0" applyAlignment="0" applyProtection="0">
      <alignment vertical="top"/>
      <protection locked="0"/>
    </xf>
    <xf numFmtId="0" fontId="156" fillId="0" borderId="0" applyNumberFormat="0" applyFill="0" applyBorder="0" applyAlignment="0" applyProtection="0">
      <alignment vertical="top"/>
      <protection locked="0"/>
    </xf>
    <xf numFmtId="0" fontId="249" fillId="0" borderId="61" applyNumberFormat="0" applyBorder="0" applyAlignment="0"/>
    <xf numFmtId="0" fontId="250" fillId="0" borderId="61" applyNumberFormat="0" applyBorder="0" applyAlignment="0"/>
    <xf numFmtId="0" fontId="251" fillId="0" borderId="0" applyNumberFormat="0" applyFill="0" applyBorder="0" applyAlignment="0" applyProtection="0"/>
    <xf numFmtId="0" fontId="252" fillId="0" borderId="0" applyNumberFormat="0" applyFill="0" applyBorder="0" applyAlignment="0" applyProtection="0"/>
    <xf numFmtId="0" fontId="251" fillId="0" borderId="0" applyNumberFormat="0" applyFill="0" applyBorder="0" applyAlignment="0" applyProtection="0"/>
    <xf numFmtId="0" fontId="31" fillId="0" borderId="0"/>
    <xf numFmtId="0" fontId="82"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4" fillId="12" borderId="26"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4" fillId="12" borderId="26"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179" fontId="28" fillId="0" borderId="0" applyFont="0" applyFill="0" applyBorder="0" applyAlignment="0" applyProtection="0"/>
    <xf numFmtId="4" fontId="31" fillId="0" borderId="0" applyFont="0" applyFill="0" applyBorder="0" applyAlignment="0" applyProtection="0"/>
    <xf numFmtId="4" fontId="246" fillId="0" borderId="0" applyFont="0" applyFill="0" applyBorder="0" applyAlignment="0" applyProtection="0"/>
    <xf numFmtId="0" fontId="169" fillId="0" borderId="43" applyNumberFormat="0" applyFill="0" applyAlignment="0" applyProtection="0">
      <alignment vertical="center"/>
    </xf>
    <xf numFmtId="0" fontId="169" fillId="0" borderId="43" applyNumberFormat="0" applyFill="0" applyAlignment="0" applyProtection="0">
      <alignment vertical="center"/>
    </xf>
    <xf numFmtId="0" fontId="169" fillId="0" borderId="43" applyNumberFormat="0" applyFill="0" applyAlignment="0" applyProtection="0">
      <alignment vertical="center"/>
    </xf>
    <xf numFmtId="0" fontId="253" fillId="0" borderId="24" applyNumberFormat="0" applyFill="0" applyAlignment="0" applyProtection="0">
      <alignment vertical="center"/>
    </xf>
    <xf numFmtId="0" fontId="254" fillId="0" borderId="43" applyNumberFormat="0" applyFill="0" applyAlignment="0" applyProtection="0">
      <alignment vertical="center"/>
    </xf>
    <xf numFmtId="0" fontId="254" fillId="0" borderId="43" applyNumberFormat="0" applyFill="0" applyAlignment="0" applyProtection="0">
      <alignment vertical="center"/>
    </xf>
    <xf numFmtId="0" fontId="169" fillId="0" borderId="43" applyNumberFormat="0" applyFill="0" applyAlignment="0" applyProtection="0">
      <alignment vertical="center"/>
    </xf>
    <xf numFmtId="0" fontId="169" fillId="0" borderId="43" applyNumberFormat="0" applyFill="0" applyAlignment="0" applyProtection="0">
      <alignment vertical="center"/>
    </xf>
    <xf numFmtId="0" fontId="169" fillId="0" borderId="43" applyNumberFormat="0" applyFill="0" applyAlignment="0" applyProtection="0">
      <alignment vertical="center"/>
    </xf>
    <xf numFmtId="256" fontId="255" fillId="0" borderId="0" applyFont="0" applyFill="0" applyBorder="0" applyAlignment="0" applyProtection="0"/>
    <xf numFmtId="257" fontId="255" fillId="0" borderId="0" applyFont="0" applyFill="0" applyBorder="0" applyAlignment="0" applyProtection="0"/>
    <xf numFmtId="258" fontId="255" fillId="0" borderId="0" applyFont="0" applyFill="0" applyBorder="0" applyAlignment="0" applyProtection="0"/>
    <xf numFmtId="259" fontId="255" fillId="0" borderId="0" applyFont="0" applyFill="0" applyBorder="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256" fillId="59" borderId="42" applyNumberFormat="0" applyAlignment="0" applyProtection="0"/>
    <xf numFmtId="0" fontId="256" fillId="59" borderId="42" applyNumberFormat="0" applyAlignment="0" applyProtection="0"/>
    <xf numFmtId="0" fontId="256" fillId="59" borderId="42" applyNumberFormat="0" applyAlignment="0" applyProtection="0"/>
    <xf numFmtId="0" fontId="256" fillId="59" borderId="42" applyNumberFormat="0" applyAlignment="0" applyProtection="0"/>
    <xf numFmtId="0" fontId="256" fillId="59" borderId="42" applyNumberFormat="0" applyAlignment="0" applyProtection="0"/>
    <xf numFmtId="0" fontId="256" fillId="59" borderId="42" applyNumberFormat="0" applyAlignment="0" applyProtection="0"/>
    <xf numFmtId="0" fontId="256" fillId="59" borderId="42" applyNumberFormat="0" applyAlignment="0" applyProtection="0"/>
    <xf numFmtId="0" fontId="256" fillId="59" borderId="42" applyNumberFormat="0" applyAlignment="0" applyProtection="0"/>
    <xf numFmtId="0" fontId="256" fillId="59" borderId="42" applyNumberFormat="0" applyAlignment="0" applyProtection="0"/>
    <xf numFmtId="0" fontId="256" fillId="59" borderId="42" applyNumberFormat="0" applyAlignment="0" applyProtection="0"/>
    <xf numFmtId="0" fontId="256"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1" fillId="59" borderId="42" applyNumberFormat="0" applyAlignment="0" applyProtection="0"/>
    <xf numFmtId="0" fontId="92" fillId="0" borderId="43" applyNumberFormat="0" applyFill="0" applyAlignment="0" applyProtection="0"/>
    <xf numFmtId="0" fontId="92" fillId="0" borderId="43" applyNumberFormat="0" applyFill="0" applyAlignment="0" applyProtection="0"/>
    <xf numFmtId="0" fontId="257" fillId="0" borderId="43" applyNumberFormat="0" applyFill="0" applyAlignment="0" applyProtection="0"/>
    <xf numFmtId="0" fontId="71" fillId="43" borderId="0" applyNumberFormat="0" applyBorder="0" applyAlignment="0" applyProtection="0"/>
    <xf numFmtId="0" fontId="71" fillId="43" borderId="0" applyNumberFormat="0" applyBorder="0" applyAlignment="0" applyProtection="0"/>
    <xf numFmtId="0" fontId="258" fillId="43" borderId="0" applyNumberFormat="0" applyBorder="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219" fillId="0" borderId="0" applyNumberFormat="0" applyFill="0" applyBorder="0" applyAlignment="0" applyProtection="0"/>
    <xf numFmtId="0" fontId="219" fillId="0" borderId="0" applyNumberFormat="0" applyFill="0" applyBorder="0" applyAlignment="0" applyProtection="0"/>
    <xf numFmtId="0" fontId="261" fillId="0" borderId="0" applyNumberFormat="0" applyFill="0" applyBorder="0" applyAlignment="0" applyProtection="0"/>
    <xf numFmtId="0" fontId="117" fillId="0" borderId="0" applyNumberFormat="0" applyFill="0" applyBorder="0" applyAlignment="0" applyProtection="0"/>
    <xf numFmtId="0" fontId="117" fillId="0" borderId="0" applyNumberFormat="0" applyFill="0" applyBorder="0" applyAlignment="0" applyProtection="0"/>
    <xf numFmtId="0" fontId="262" fillId="0" borderId="0" applyNumberFormat="0" applyFill="0" applyBorder="0" applyAlignment="0" applyProtection="0"/>
    <xf numFmtId="0" fontId="221" fillId="0" borderId="0" applyNumberFormat="0" applyFill="0" applyBorder="0" applyAlignment="0" applyProtection="0"/>
    <xf numFmtId="0" fontId="221" fillId="0" borderId="0" applyNumberFormat="0" applyFill="0" applyBorder="0" applyAlignment="0" applyProtection="0"/>
    <xf numFmtId="0" fontId="263" fillId="0" borderId="0" applyNumberFormat="0" applyFill="0" applyBorder="0" applyAlignment="0" applyProtection="0"/>
    <xf numFmtId="0" fontId="79" fillId="48" borderId="0" applyNumberFormat="0" applyBorder="0" applyAlignment="0" applyProtection="0"/>
    <xf numFmtId="0" fontId="79" fillId="48" borderId="0" applyNumberFormat="0" applyBorder="0" applyAlignment="0" applyProtection="0"/>
    <xf numFmtId="0" fontId="264" fillId="48" borderId="0" applyNumberFormat="0" applyBorder="0" applyAlignment="0" applyProtection="0"/>
    <xf numFmtId="0" fontId="265" fillId="0" borderId="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76" fillId="42" borderId="0" applyNumberFormat="0" applyBorder="0" applyAlignment="0" applyProtection="0"/>
    <xf numFmtId="0" fontId="176" fillId="42" borderId="0" applyNumberFormat="0" applyBorder="0" applyAlignment="0" applyProtection="0"/>
    <xf numFmtId="0" fontId="267" fillId="42" borderId="0" applyNumberFormat="0" applyBorder="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54" fillId="56" borderId="0" applyNumberFormat="0" applyBorder="0" applyAlignment="0" applyProtection="0"/>
    <xf numFmtId="0" fontId="54" fillId="56" borderId="0" applyNumberFormat="0" applyBorder="0" applyAlignment="0" applyProtection="0"/>
    <xf numFmtId="0" fontId="57" fillId="56" borderId="0" applyNumberFormat="0" applyBorder="0" applyAlignment="0" applyProtection="0"/>
    <xf numFmtId="0" fontId="54" fillId="57" borderId="0" applyNumberFormat="0" applyBorder="0" applyAlignment="0" applyProtection="0"/>
    <xf numFmtId="0" fontId="54" fillId="57" borderId="0" applyNumberFormat="0" applyBorder="0" applyAlignment="0" applyProtection="0"/>
    <xf numFmtId="0" fontId="57" fillId="57" borderId="0" applyNumberFormat="0" applyBorder="0" applyAlignment="0" applyProtection="0"/>
    <xf numFmtId="0" fontId="54" fillId="58" borderId="0" applyNumberFormat="0" applyBorder="0" applyAlignment="0" applyProtection="0"/>
    <xf numFmtId="0" fontId="54" fillId="58" borderId="0" applyNumberFormat="0" applyBorder="0" applyAlignment="0" applyProtection="0"/>
    <xf numFmtId="0" fontId="57" fillId="58" borderId="0" applyNumberFormat="0" applyBorder="0" applyAlignment="0" applyProtection="0"/>
    <xf numFmtId="0" fontId="54" fillId="53" borderId="0" applyNumberFormat="0" applyBorder="0" applyAlignment="0" applyProtection="0"/>
    <xf numFmtId="0" fontId="54" fillId="53" borderId="0" applyNumberFormat="0" applyBorder="0" applyAlignment="0" applyProtection="0"/>
    <xf numFmtId="0" fontId="57" fillId="53" borderId="0" applyNumberFormat="0" applyBorder="0" applyAlignment="0" applyProtection="0"/>
    <xf numFmtId="0" fontId="54" fillId="54" borderId="0" applyNumberFormat="0" applyBorder="0" applyAlignment="0" applyProtection="0"/>
    <xf numFmtId="0" fontId="54" fillId="54" borderId="0" applyNumberFormat="0" applyBorder="0" applyAlignment="0" applyProtection="0"/>
    <xf numFmtId="0" fontId="57" fillId="54" borderId="0" applyNumberFormat="0" applyBorder="0" applyAlignment="0" applyProtection="0"/>
    <xf numFmtId="0" fontId="54" fillId="44" borderId="0" applyNumberFormat="0" applyBorder="0" applyAlignment="0" applyProtection="0"/>
    <xf numFmtId="0" fontId="54" fillId="44" borderId="0" applyNumberFormat="0" applyBorder="0" applyAlignment="0" applyProtection="0"/>
    <xf numFmtId="0" fontId="57" fillId="44" borderId="0" applyNumberFormat="0" applyBorder="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141" fillId="0" borderId="47" applyNumberFormat="0" applyFill="0" applyAlignment="0" applyProtection="0"/>
    <xf numFmtId="0" fontId="141" fillId="0" borderId="47" applyNumberFormat="0" applyFill="0" applyAlignment="0" applyProtection="0"/>
    <xf numFmtId="0" fontId="269" fillId="0" borderId="47" applyNumberFormat="0" applyFill="0" applyAlignment="0" applyProtection="0"/>
    <xf numFmtId="0" fontId="145" fillId="0" borderId="48" applyNumberFormat="0" applyFill="0" applyAlignment="0" applyProtection="0"/>
    <xf numFmtId="0" fontId="145" fillId="0" borderId="48" applyNumberFormat="0" applyFill="0" applyAlignment="0" applyProtection="0"/>
    <xf numFmtId="0" fontId="270" fillId="0" borderId="48"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271" fillId="0" borderId="49" applyNumberFormat="0" applyFill="0" applyAlignment="0" applyProtection="0"/>
    <xf numFmtId="0" fontId="271" fillId="0" borderId="49" applyNumberFormat="0" applyFill="0" applyAlignment="0" applyProtection="0"/>
    <xf numFmtId="0" fontId="271" fillId="0" borderId="49" applyNumberFormat="0" applyFill="0" applyAlignment="0" applyProtection="0"/>
    <xf numFmtId="0" fontId="271" fillId="0" borderId="49" applyNumberFormat="0" applyFill="0" applyAlignment="0" applyProtection="0"/>
    <xf numFmtId="0" fontId="271" fillId="0" borderId="49" applyNumberFormat="0" applyFill="0" applyAlignment="0" applyProtection="0"/>
    <xf numFmtId="0" fontId="271" fillId="0" borderId="49" applyNumberFormat="0" applyFill="0" applyAlignment="0" applyProtection="0"/>
    <xf numFmtId="0" fontId="271"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13" fillId="0" borderId="49" applyNumberFormat="0" applyFill="0" applyAlignment="0" applyProtection="0"/>
    <xf numFmtId="0" fontId="113" fillId="0" borderId="0" applyNumberFormat="0" applyFill="0" applyBorder="0" applyAlignment="0" applyProtection="0"/>
    <xf numFmtId="0" fontId="113" fillId="0" borderId="0" applyNumberFormat="0" applyFill="0" applyBorder="0" applyAlignment="0" applyProtection="0"/>
    <xf numFmtId="0" fontId="271" fillId="0" borderId="0" applyNumberFormat="0" applyFill="0" applyBorder="0" applyAlignment="0" applyProtection="0"/>
    <xf numFmtId="0" fontId="272" fillId="0" borderId="0"/>
    <xf numFmtId="0" fontId="58" fillId="56" borderId="0" applyNumberFormat="0" applyBorder="0" applyAlignment="0" applyProtection="0">
      <alignment vertical="center"/>
    </xf>
    <xf numFmtId="0" fontId="58" fillId="56" borderId="0" applyNumberFormat="0" applyBorder="0" applyAlignment="0" applyProtection="0">
      <alignment vertical="center"/>
    </xf>
    <xf numFmtId="0" fontId="58" fillId="56" borderId="0" applyNumberFormat="0" applyBorder="0" applyAlignment="0" applyProtection="0">
      <alignment vertical="center"/>
    </xf>
    <xf numFmtId="0" fontId="58" fillId="56" borderId="0" applyNumberFormat="0" applyBorder="0" applyAlignment="0" applyProtection="0">
      <alignment vertical="center"/>
    </xf>
    <xf numFmtId="0" fontId="58" fillId="56" borderId="0" applyNumberFormat="0" applyBorder="0" applyAlignment="0" applyProtection="0">
      <alignment vertical="center"/>
    </xf>
    <xf numFmtId="0" fontId="58" fillId="56" borderId="0" applyNumberFormat="0" applyBorder="0" applyAlignment="0" applyProtection="0">
      <alignment vertical="center"/>
    </xf>
    <xf numFmtId="0" fontId="58" fillId="56" borderId="0" applyNumberFormat="0" applyBorder="0" applyAlignment="0" applyProtection="0">
      <alignment vertical="center"/>
    </xf>
    <xf numFmtId="0" fontId="59" fillId="56" borderId="0" applyNumberFormat="0" applyBorder="0" applyAlignment="0" applyProtection="0">
      <alignment vertical="center"/>
    </xf>
    <xf numFmtId="0" fontId="60" fillId="56" borderId="0" applyNumberFormat="0" applyBorder="0" applyAlignment="0" applyProtection="0">
      <alignment vertical="center"/>
    </xf>
    <xf numFmtId="0" fontId="59" fillId="56" borderId="0" applyNumberFormat="0" applyBorder="0" applyAlignment="0" applyProtection="0">
      <alignment vertical="center"/>
    </xf>
    <xf numFmtId="0" fontId="58" fillId="56" borderId="0" applyNumberFormat="0" applyBorder="0" applyAlignment="0" applyProtection="0">
      <alignment vertical="center"/>
    </xf>
    <xf numFmtId="0" fontId="59" fillId="56" borderId="0" applyNumberFormat="0" applyBorder="0" applyAlignment="0" applyProtection="0">
      <alignment vertical="center"/>
    </xf>
    <xf numFmtId="0" fontId="60" fillId="56" borderId="0" applyNumberFormat="0" applyBorder="0" applyAlignment="0" applyProtection="0">
      <alignment vertical="center"/>
    </xf>
    <xf numFmtId="0" fontId="59" fillId="56" borderId="0" applyNumberFormat="0" applyBorder="0" applyAlignment="0" applyProtection="0">
      <alignment vertical="center"/>
    </xf>
    <xf numFmtId="0" fontId="59" fillId="56" borderId="0" applyNumberFormat="0" applyBorder="0" applyAlignment="0" applyProtection="0">
      <alignment vertical="center"/>
    </xf>
    <xf numFmtId="0" fontId="60" fillId="56" borderId="0" applyNumberFormat="0" applyBorder="0" applyAlignment="0" applyProtection="0">
      <alignment vertical="center"/>
    </xf>
    <xf numFmtId="0" fontId="59" fillId="56" borderId="0" applyNumberFormat="0" applyBorder="0" applyAlignment="0" applyProtection="0">
      <alignment vertical="center"/>
    </xf>
    <xf numFmtId="0" fontId="61" fillId="56" borderId="0" applyNumberFormat="0" applyBorder="0" applyAlignment="0" applyProtection="0">
      <alignment vertical="center"/>
    </xf>
    <xf numFmtId="0" fontId="58" fillId="57" borderId="0" applyNumberFormat="0" applyBorder="0" applyAlignment="0" applyProtection="0">
      <alignment vertical="center"/>
    </xf>
    <xf numFmtId="0" fontId="58" fillId="57" borderId="0" applyNumberFormat="0" applyBorder="0" applyAlignment="0" applyProtection="0">
      <alignment vertical="center"/>
    </xf>
    <xf numFmtId="0" fontId="58" fillId="57" borderId="0" applyNumberFormat="0" applyBorder="0" applyAlignment="0" applyProtection="0">
      <alignment vertical="center"/>
    </xf>
    <xf numFmtId="0" fontId="58" fillId="57" borderId="0" applyNumberFormat="0" applyBorder="0" applyAlignment="0" applyProtection="0">
      <alignment vertical="center"/>
    </xf>
    <xf numFmtId="0" fontId="58" fillId="57" borderId="0" applyNumberFormat="0" applyBorder="0" applyAlignment="0" applyProtection="0">
      <alignment vertical="center"/>
    </xf>
    <xf numFmtId="0" fontId="58" fillId="57" borderId="0" applyNumberFormat="0" applyBorder="0" applyAlignment="0" applyProtection="0">
      <alignment vertical="center"/>
    </xf>
    <xf numFmtId="0" fontId="58" fillId="57" borderId="0" applyNumberFormat="0" applyBorder="0" applyAlignment="0" applyProtection="0">
      <alignment vertical="center"/>
    </xf>
    <xf numFmtId="0" fontId="59" fillId="57" borderId="0" applyNumberFormat="0" applyBorder="0" applyAlignment="0" applyProtection="0">
      <alignment vertical="center"/>
    </xf>
    <xf numFmtId="0" fontId="60" fillId="57" borderId="0" applyNumberFormat="0" applyBorder="0" applyAlignment="0" applyProtection="0">
      <alignment vertical="center"/>
    </xf>
    <xf numFmtId="0" fontId="59" fillId="57" borderId="0" applyNumberFormat="0" applyBorder="0" applyAlignment="0" applyProtection="0">
      <alignment vertical="center"/>
    </xf>
    <xf numFmtId="0" fontId="58" fillId="57" borderId="0" applyNumberFormat="0" applyBorder="0" applyAlignment="0" applyProtection="0">
      <alignment vertical="center"/>
    </xf>
    <xf numFmtId="0" fontId="59" fillId="57" borderId="0" applyNumberFormat="0" applyBorder="0" applyAlignment="0" applyProtection="0">
      <alignment vertical="center"/>
    </xf>
    <xf numFmtId="0" fontId="60" fillId="57" borderId="0" applyNumberFormat="0" applyBorder="0" applyAlignment="0" applyProtection="0">
      <alignment vertical="center"/>
    </xf>
    <xf numFmtId="0" fontId="59" fillId="57" borderId="0" applyNumberFormat="0" applyBorder="0" applyAlignment="0" applyProtection="0">
      <alignment vertical="center"/>
    </xf>
    <xf numFmtId="0" fontId="59" fillId="57" borderId="0" applyNumberFormat="0" applyBorder="0" applyAlignment="0" applyProtection="0">
      <alignment vertical="center"/>
    </xf>
    <xf numFmtId="0" fontId="60" fillId="57" borderId="0" applyNumberFormat="0" applyBorder="0" applyAlignment="0" applyProtection="0">
      <alignment vertical="center"/>
    </xf>
    <xf numFmtId="0" fontId="59" fillId="57" borderId="0" applyNumberFormat="0" applyBorder="0" applyAlignment="0" applyProtection="0">
      <alignment vertical="center"/>
    </xf>
    <xf numFmtId="0" fontId="61" fillId="57" borderId="0" applyNumberFormat="0" applyBorder="0" applyAlignment="0" applyProtection="0">
      <alignment vertical="center"/>
    </xf>
    <xf numFmtId="0" fontId="58" fillId="58" borderId="0" applyNumberFormat="0" applyBorder="0" applyAlignment="0" applyProtection="0">
      <alignment vertical="center"/>
    </xf>
    <xf numFmtId="0" fontId="58" fillId="58" borderId="0" applyNumberFormat="0" applyBorder="0" applyAlignment="0" applyProtection="0">
      <alignment vertical="center"/>
    </xf>
    <xf numFmtId="0" fontId="58" fillId="58" borderId="0" applyNumberFormat="0" applyBorder="0" applyAlignment="0" applyProtection="0">
      <alignment vertical="center"/>
    </xf>
    <xf numFmtId="0" fontId="58" fillId="58" borderId="0" applyNumberFormat="0" applyBorder="0" applyAlignment="0" applyProtection="0">
      <alignment vertical="center"/>
    </xf>
    <xf numFmtId="0" fontId="58" fillId="58" borderId="0" applyNumberFormat="0" applyBorder="0" applyAlignment="0" applyProtection="0">
      <alignment vertical="center"/>
    </xf>
    <xf numFmtId="0" fontId="58" fillId="58" borderId="0" applyNumberFormat="0" applyBorder="0" applyAlignment="0" applyProtection="0">
      <alignment vertical="center"/>
    </xf>
    <xf numFmtId="0" fontId="58" fillId="58" borderId="0" applyNumberFormat="0" applyBorder="0" applyAlignment="0" applyProtection="0">
      <alignment vertical="center"/>
    </xf>
    <xf numFmtId="0" fontId="59" fillId="58" borderId="0" applyNumberFormat="0" applyBorder="0" applyAlignment="0" applyProtection="0">
      <alignment vertical="center"/>
    </xf>
    <xf numFmtId="0" fontId="60" fillId="58" borderId="0" applyNumberFormat="0" applyBorder="0" applyAlignment="0" applyProtection="0">
      <alignment vertical="center"/>
    </xf>
    <xf numFmtId="0" fontId="59" fillId="58" borderId="0" applyNumberFormat="0" applyBorder="0" applyAlignment="0" applyProtection="0">
      <alignment vertical="center"/>
    </xf>
    <xf numFmtId="0" fontId="58" fillId="58" borderId="0" applyNumberFormat="0" applyBorder="0" applyAlignment="0" applyProtection="0">
      <alignment vertical="center"/>
    </xf>
    <xf numFmtId="0" fontId="59" fillId="58" borderId="0" applyNumberFormat="0" applyBorder="0" applyAlignment="0" applyProtection="0">
      <alignment vertical="center"/>
    </xf>
    <xf numFmtId="0" fontId="60" fillId="58" borderId="0" applyNumberFormat="0" applyBorder="0" applyAlignment="0" applyProtection="0">
      <alignment vertical="center"/>
    </xf>
    <xf numFmtId="0" fontId="59" fillId="58" borderId="0" applyNumberFormat="0" applyBorder="0" applyAlignment="0" applyProtection="0">
      <alignment vertical="center"/>
    </xf>
    <xf numFmtId="0" fontId="59" fillId="58" borderId="0" applyNumberFormat="0" applyBorder="0" applyAlignment="0" applyProtection="0">
      <alignment vertical="center"/>
    </xf>
    <xf numFmtId="0" fontId="60" fillId="58" borderId="0" applyNumberFormat="0" applyBorder="0" applyAlignment="0" applyProtection="0">
      <alignment vertical="center"/>
    </xf>
    <xf numFmtId="0" fontId="59" fillId="58" borderId="0" applyNumberFormat="0" applyBorder="0" applyAlignment="0" applyProtection="0">
      <alignment vertical="center"/>
    </xf>
    <xf numFmtId="0" fontId="61" fillId="58" borderId="0" applyNumberFormat="0" applyBorder="0" applyAlignment="0" applyProtection="0">
      <alignment vertical="center"/>
    </xf>
    <xf numFmtId="0" fontId="58" fillId="53" borderId="0" applyNumberFormat="0" applyBorder="0" applyAlignment="0" applyProtection="0">
      <alignment vertical="center"/>
    </xf>
    <xf numFmtId="0" fontId="58" fillId="53" borderId="0" applyNumberFormat="0" applyBorder="0" applyAlignment="0" applyProtection="0">
      <alignment vertical="center"/>
    </xf>
    <xf numFmtId="0" fontId="58" fillId="53" borderId="0" applyNumberFormat="0" applyBorder="0" applyAlignment="0" applyProtection="0">
      <alignment vertical="center"/>
    </xf>
    <xf numFmtId="0" fontId="58" fillId="53" borderId="0" applyNumberFormat="0" applyBorder="0" applyAlignment="0" applyProtection="0">
      <alignment vertical="center"/>
    </xf>
    <xf numFmtId="0" fontId="58" fillId="53" borderId="0" applyNumberFormat="0" applyBorder="0" applyAlignment="0" applyProtection="0">
      <alignment vertical="center"/>
    </xf>
    <xf numFmtId="0" fontId="58" fillId="53" borderId="0" applyNumberFormat="0" applyBorder="0" applyAlignment="0" applyProtection="0">
      <alignment vertical="center"/>
    </xf>
    <xf numFmtId="0" fontId="58" fillId="53" borderId="0" applyNumberFormat="0" applyBorder="0" applyAlignment="0" applyProtection="0">
      <alignment vertical="center"/>
    </xf>
    <xf numFmtId="0" fontId="59" fillId="53" borderId="0" applyNumberFormat="0" applyBorder="0" applyAlignment="0" applyProtection="0">
      <alignment vertical="center"/>
    </xf>
    <xf numFmtId="0" fontId="60" fillId="53" borderId="0" applyNumberFormat="0" applyBorder="0" applyAlignment="0" applyProtection="0">
      <alignment vertical="center"/>
    </xf>
    <xf numFmtId="0" fontId="59" fillId="53" borderId="0" applyNumberFormat="0" applyBorder="0" applyAlignment="0" applyProtection="0">
      <alignment vertical="center"/>
    </xf>
    <xf numFmtId="0" fontId="58" fillId="53" borderId="0" applyNumberFormat="0" applyBorder="0" applyAlignment="0" applyProtection="0">
      <alignment vertical="center"/>
    </xf>
    <xf numFmtId="0" fontId="59" fillId="53" borderId="0" applyNumberFormat="0" applyBorder="0" applyAlignment="0" applyProtection="0">
      <alignment vertical="center"/>
    </xf>
    <xf numFmtId="0" fontId="60" fillId="53" borderId="0" applyNumberFormat="0" applyBorder="0" applyAlignment="0" applyProtection="0">
      <alignment vertical="center"/>
    </xf>
    <xf numFmtId="0" fontId="59" fillId="53" borderId="0" applyNumberFormat="0" applyBorder="0" applyAlignment="0" applyProtection="0">
      <alignment vertical="center"/>
    </xf>
    <xf numFmtId="0" fontId="59" fillId="53" borderId="0" applyNumberFormat="0" applyBorder="0" applyAlignment="0" applyProtection="0">
      <alignment vertical="center"/>
    </xf>
    <xf numFmtId="0" fontId="60" fillId="53" borderId="0" applyNumberFormat="0" applyBorder="0" applyAlignment="0" applyProtection="0">
      <alignment vertical="center"/>
    </xf>
    <xf numFmtId="0" fontId="59" fillId="53" borderId="0" applyNumberFormat="0" applyBorder="0" applyAlignment="0" applyProtection="0">
      <alignment vertical="center"/>
    </xf>
    <xf numFmtId="0" fontId="61" fillId="53" borderId="0" applyNumberFormat="0" applyBorder="0" applyAlignment="0" applyProtection="0">
      <alignment vertical="center"/>
    </xf>
    <xf numFmtId="0" fontId="58" fillId="54" borderId="0" applyNumberFormat="0" applyBorder="0" applyAlignment="0" applyProtection="0">
      <alignment vertical="center"/>
    </xf>
    <xf numFmtId="0" fontId="58" fillId="54" borderId="0" applyNumberFormat="0" applyBorder="0" applyAlignment="0" applyProtection="0">
      <alignment vertical="center"/>
    </xf>
    <xf numFmtId="0" fontId="58" fillId="54" borderId="0" applyNumberFormat="0" applyBorder="0" applyAlignment="0" applyProtection="0">
      <alignment vertical="center"/>
    </xf>
    <xf numFmtId="0" fontId="58" fillId="54" borderId="0" applyNumberFormat="0" applyBorder="0" applyAlignment="0" applyProtection="0">
      <alignment vertical="center"/>
    </xf>
    <xf numFmtId="0" fontId="58" fillId="54" borderId="0" applyNumberFormat="0" applyBorder="0" applyAlignment="0" applyProtection="0">
      <alignment vertical="center"/>
    </xf>
    <xf numFmtId="0" fontId="58" fillId="54" borderId="0" applyNumberFormat="0" applyBorder="0" applyAlignment="0" applyProtection="0">
      <alignment vertical="center"/>
    </xf>
    <xf numFmtId="0" fontId="58" fillId="54" borderId="0" applyNumberFormat="0" applyBorder="0" applyAlignment="0" applyProtection="0">
      <alignment vertical="center"/>
    </xf>
    <xf numFmtId="0" fontId="59" fillId="54" borderId="0" applyNumberFormat="0" applyBorder="0" applyAlignment="0" applyProtection="0">
      <alignment vertical="center"/>
    </xf>
    <xf numFmtId="0" fontId="60" fillId="54" borderId="0" applyNumberFormat="0" applyBorder="0" applyAlignment="0" applyProtection="0">
      <alignment vertical="center"/>
    </xf>
    <xf numFmtId="0" fontId="59" fillId="54" borderId="0" applyNumberFormat="0" applyBorder="0" applyAlignment="0" applyProtection="0">
      <alignment vertical="center"/>
    </xf>
    <xf numFmtId="0" fontId="58" fillId="54" borderId="0" applyNumberFormat="0" applyBorder="0" applyAlignment="0" applyProtection="0">
      <alignment vertical="center"/>
    </xf>
    <xf numFmtId="0" fontId="59" fillId="54" borderId="0" applyNumberFormat="0" applyBorder="0" applyAlignment="0" applyProtection="0">
      <alignment vertical="center"/>
    </xf>
    <xf numFmtId="0" fontId="60" fillId="54" borderId="0" applyNumberFormat="0" applyBorder="0" applyAlignment="0" applyProtection="0">
      <alignment vertical="center"/>
    </xf>
    <xf numFmtId="0" fontId="59" fillId="54" borderId="0" applyNumberFormat="0" applyBorder="0" applyAlignment="0" applyProtection="0">
      <alignment vertical="center"/>
    </xf>
    <xf numFmtId="0" fontId="59" fillId="54" borderId="0" applyNumberFormat="0" applyBorder="0" applyAlignment="0" applyProtection="0">
      <alignment vertical="center"/>
    </xf>
    <xf numFmtId="0" fontId="60" fillId="54" borderId="0" applyNumberFormat="0" applyBorder="0" applyAlignment="0" applyProtection="0">
      <alignment vertical="center"/>
    </xf>
    <xf numFmtId="0" fontId="59" fillId="54" borderId="0" applyNumberFormat="0" applyBorder="0" applyAlignment="0" applyProtection="0">
      <alignment vertical="center"/>
    </xf>
    <xf numFmtId="0" fontId="61" fillId="54" borderId="0" applyNumberFormat="0" applyBorder="0" applyAlignment="0" applyProtection="0">
      <alignment vertical="center"/>
    </xf>
    <xf numFmtId="0" fontId="58" fillId="44" borderId="0" applyNumberFormat="0" applyBorder="0" applyAlignment="0" applyProtection="0">
      <alignment vertical="center"/>
    </xf>
    <xf numFmtId="0" fontId="58" fillId="44" borderId="0" applyNumberFormat="0" applyBorder="0" applyAlignment="0" applyProtection="0">
      <alignment vertical="center"/>
    </xf>
    <xf numFmtId="0" fontId="58" fillId="44" borderId="0" applyNumberFormat="0" applyBorder="0" applyAlignment="0" applyProtection="0">
      <alignment vertical="center"/>
    </xf>
    <xf numFmtId="0" fontId="58" fillId="44" borderId="0" applyNumberFormat="0" applyBorder="0" applyAlignment="0" applyProtection="0">
      <alignment vertical="center"/>
    </xf>
    <xf numFmtId="0" fontId="58" fillId="44" borderId="0" applyNumberFormat="0" applyBorder="0" applyAlignment="0" applyProtection="0">
      <alignment vertical="center"/>
    </xf>
    <xf numFmtId="0" fontId="58" fillId="44" borderId="0" applyNumberFormat="0" applyBorder="0" applyAlignment="0" applyProtection="0">
      <alignment vertical="center"/>
    </xf>
    <xf numFmtId="0" fontId="58" fillId="44" borderId="0" applyNumberFormat="0" applyBorder="0" applyAlignment="0" applyProtection="0">
      <alignment vertical="center"/>
    </xf>
    <xf numFmtId="0" fontId="59" fillId="44" borderId="0" applyNumberFormat="0" applyBorder="0" applyAlignment="0" applyProtection="0">
      <alignment vertical="center"/>
    </xf>
    <xf numFmtId="0" fontId="60" fillId="44" borderId="0" applyNumberFormat="0" applyBorder="0" applyAlignment="0" applyProtection="0">
      <alignment vertical="center"/>
    </xf>
    <xf numFmtId="0" fontId="59" fillId="44" borderId="0" applyNumberFormat="0" applyBorder="0" applyAlignment="0" applyProtection="0">
      <alignment vertical="center"/>
    </xf>
    <xf numFmtId="0" fontId="58" fillId="44" borderId="0" applyNumberFormat="0" applyBorder="0" applyAlignment="0" applyProtection="0">
      <alignment vertical="center"/>
    </xf>
    <xf numFmtId="0" fontId="59" fillId="44" borderId="0" applyNumberFormat="0" applyBorder="0" applyAlignment="0" applyProtection="0">
      <alignment vertical="center"/>
    </xf>
    <xf numFmtId="0" fontId="60" fillId="44" borderId="0" applyNumberFormat="0" applyBorder="0" applyAlignment="0" applyProtection="0">
      <alignment vertical="center"/>
    </xf>
    <xf numFmtId="0" fontId="59" fillId="44" borderId="0" applyNumberFormat="0" applyBorder="0" applyAlignment="0" applyProtection="0">
      <alignment vertical="center"/>
    </xf>
    <xf numFmtId="0" fontId="59" fillId="44" borderId="0" applyNumberFormat="0" applyBorder="0" applyAlignment="0" applyProtection="0">
      <alignment vertical="center"/>
    </xf>
    <xf numFmtId="0" fontId="60" fillId="44" borderId="0" applyNumberFormat="0" applyBorder="0" applyAlignment="0" applyProtection="0">
      <alignment vertical="center"/>
    </xf>
    <xf numFmtId="0" fontId="59" fillId="44" borderId="0" applyNumberFormat="0" applyBorder="0" applyAlignment="0" applyProtection="0">
      <alignment vertical="center"/>
    </xf>
    <xf numFmtId="0" fontId="61" fillId="44"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53" fillId="56"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53" fillId="68"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21"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62" fillId="13" borderId="0" applyNumberFormat="0" applyBorder="0" applyAlignment="0" applyProtection="0">
      <alignment vertical="center"/>
    </xf>
    <xf numFmtId="0" fontId="53" fillId="68" borderId="0" applyNumberFormat="0" applyBorder="0" applyAlignment="0" applyProtection="0">
      <alignment vertical="center"/>
    </xf>
    <xf numFmtId="0" fontId="62" fillId="13"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53" fillId="5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53" fillId="44"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21"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62" fillId="17" borderId="0" applyNumberFormat="0" applyBorder="0" applyAlignment="0" applyProtection="0">
      <alignment vertical="center"/>
    </xf>
    <xf numFmtId="0" fontId="53" fillId="44" borderId="0" applyNumberFormat="0" applyBorder="0" applyAlignment="0" applyProtection="0">
      <alignment vertical="center"/>
    </xf>
    <xf numFmtId="0" fontId="62" fillId="17"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53" fillId="58"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53" fillId="45"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21"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62" fillId="21" borderId="0" applyNumberFormat="0" applyBorder="0" applyAlignment="0" applyProtection="0">
      <alignment vertical="center"/>
    </xf>
    <xf numFmtId="0" fontId="53" fillId="45" borderId="0" applyNumberFormat="0" applyBorder="0" applyAlignment="0" applyProtection="0">
      <alignment vertical="center"/>
    </xf>
    <xf numFmtId="0" fontId="62" fillId="21"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53" fillId="53"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53" fillId="69"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21"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62" fillId="25" borderId="0" applyNumberFormat="0" applyBorder="0" applyAlignment="0" applyProtection="0">
      <alignment vertical="center"/>
    </xf>
    <xf numFmtId="0" fontId="53" fillId="69" borderId="0" applyNumberFormat="0" applyBorder="0" applyAlignment="0" applyProtection="0">
      <alignment vertical="center"/>
    </xf>
    <xf numFmtId="0" fontId="62" fillId="25"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53" fillId="54"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21"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53" fillId="54"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29"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53" fillId="44"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53" fillId="57"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21"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62" fillId="33" borderId="0" applyNumberFormat="0" applyBorder="0" applyAlignment="0" applyProtection="0">
      <alignment vertical="center"/>
    </xf>
    <xf numFmtId="0" fontId="53" fillId="57" borderId="0" applyNumberFormat="0" applyBorder="0" applyAlignment="0" applyProtection="0">
      <alignment vertical="center"/>
    </xf>
    <xf numFmtId="0" fontId="62" fillId="33" borderId="0" applyNumberFormat="0" applyBorder="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4" fillId="59" borderId="42" applyNumberFormat="0" applyAlignment="0" applyProtection="0">
      <alignment vertical="center"/>
    </xf>
    <xf numFmtId="0" fontId="274" fillId="59" borderId="42" applyNumberFormat="0" applyAlignment="0" applyProtection="0">
      <alignment vertical="center"/>
    </xf>
    <xf numFmtId="0" fontId="274" fillId="59" borderId="42" applyNumberFormat="0" applyAlignment="0" applyProtection="0">
      <alignment vertical="center"/>
    </xf>
    <xf numFmtId="0" fontId="274" fillId="59" borderId="42" applyNumberFormat="0" applyAlignment="0" applyProtection="0">
      <alignment vertical="center"/>
    </xf>
    <xf numFmtId="0" fontId="274" fillId="59" borderId="42" applyNumberFormat="0" applyAlignment="0" applyProtection="0">
      <alignment vertical="center"/>
    </xf>
    <xf numFmtId="0" fontId="274" fillId="59" borderId="42" applyNumberFormat="0" applyAlignment="0" applyProtection="0">
      <alignment vertical="center"/>
    </xf>
    <xf numFmtId="0" fontId="274" fillId="59" borderId="42" applyNumberFormat="0" applyAlignment="0" applyProtection="0">
      <alignment vertical="center"/>
    </xf>
    <xf numFmtId="0" fontId="274" fillId="59" borderId="42" applyNumberFormat="0" applyAlignment="0" applyProtection="0">
      <alignment vertical="center"/>
    </xf>
    <xf numFmtId="0" fontId="274" fillId="59" borderId="42" applyNumberFormat="0" applyAlignment="0" applyProtection="0">
      <alignment vertical="center"/>
    </xf>
    <xf numFmtId="0" fontId="274" fillId="59" borderId="42" applyNumberFormat="0" applyAlignment="0" applyProtection="0">
      <alignment vertical="center"/>
    </xf>
    <xf numFmtId="0" fontId="274" fillId="59" borderId="42" applyNumberFormat="0" applyAlignment="0" applyProtection="0">
      <alignment vertical="center"/>
    </xf>
    <xf numFmtId="0" fontId="275" fillId="59" borderId="42" applyNumberFormat="0" applyAlignment="0" applyProtection="0">
      <alignment vertical="center"/>
    </xf>
    <xf numFmtId="0" fontId="275" fillId="59" borderId="42" applyNumberFormat="0" applyAlignment="0" applyProtection="0">
      <alignment vertical="center"/>
    </xf>
    <xf numFmtId="0" fontId="275" fillId="59" borderId="42" applyNumberFormat="0" applyAlignment="0" applyProtection="0">
      <alignment vertical="center"/>
    </xf>
    <xf numFmtId="0" fontId="275" fillId="59" borderId="42" applyNumberFormat="0" applyAlignment="0" applyProtection="0">
      <alignment vertical="center"/>
    </xf>
    <xf numFmtId="0" fontId="275" fillId="59" borderId="42" applyNumberFormat="0" applyAlignment="0" applyProtection="0">
      <alignment vertical="center"/>
    </xf>
    <xf numFmtId="0" fontId="274"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4" fillId="59" borderId="42" applyNumberFormat="0" applyAlignment="0" applyProtection="0">
      <alignment vertical="center"/>
    </xf>
    <xf numFmtId="0" fontId="274" fillId="59" borderId="42" applyNumberFormat="0" applyAlignment="0" applyProtection="0">
      <alignment vertical="center"/>
    </xf>
    <xf numFmtId="0" fontId="274" fillId="59" borderId="42" applyNumberFormat="0" applyAlignment="0" applyProtection="0">
      <alignment vertical="center"/>
    </xf>
    <xf numFmtId="0" fontId="274" fillId="59" borderId="42" applyNumberFormat="0" applyAlignment="0" applyProtection="0">
      <alignment vertical="center"/>
    </xf>
    <xf numFmtId="0" fontId="274" fillId="59" borderId="42" applyNumberFormat="0" applyAlignment="0" applyProtection="0">
      <alignment vertical="center"/>
    </xf>
    <xf numFmtId="0" fontId="274" fillId="59" borderId="42" applyNumberFormat="0" applyAlignment="0" applyProtection="0">
      <alignment vertical="center"/>
    </xf>
    <xf numFmtId="0" fontId="274" fillId="59" borderId="42" applyNumberFormat="0" applyAlignment="0" applyProtection="0">
      <alignment vertical="center"/>
    </xf>
    <xf numFmtId="0" fontId="274" fillId="59" borderId="42" applyNumberFormat="0" applyAlignment="0" applyProtection="0">
      <alignment vertical="center"/>
    </xf>
    <xf numFmtId="0" fontId="274" fillId="59" borderId="42" applyNumberFormat="0" applyAlignment="0" applyProtection="0">
      <alignment vertical="center"/>
    </xf>
    <xf numFmtId="0" fontId="274" fillId="59" borderId="42" applyNumberFormat="0" applyAlignment="0" applyProtection="0">
      <alignment vertical="center"/>
    </xf>
    <xf numFmtId="0" fontId="274" fillId="59" borderId="42" applyNumberFormat="0" applyAlignment="0" applyProtection="0">
      <alignment vertical="center"/>
    </xf>
    <xf numFmtId="0" fontId="275" fillId="59" borderId="42" applyNumberFormat="0" applyAlignment="0" applyProtection="0">
      <alignment vertical="center"/>
    </xf>
    <xf numFmtId="0" fontId="275" fillId="59" borderId="42" applyNumberFormat="0" applyAlignment="0" applyProtection="0">
      <alignment vertical="center"/>
    </xf>
    <xf numFmtId="0" fontId="275" fillId="59" borderId="42" applyNumberFormat="0" applyAlignment="0" applyProtection="0">
      <alignment vertical="center"/>
    </xf>
    <xf numFmtId="0" fontId="275" fillId="59" borderId="42" applyNumberFormat="0" applyAlignment="0" applyProtection="0">
      <alignment vertical="center"/>
    </xf>
    <xf numFmtId="0" fontId="275" fillId="59" borderId="42" applyNumberFormat="0" applyAlignment="0" applyProtection="0">
      <alignment vertical="center"/>
    </xf>
    <xf numFmtId="0" fontId="274"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4" fillId="59" borderId="42" applyNumberFormat="0" applyAlignment="0" applyProtection="0">
      <alignment vertical="center"/>
    </xf>
    <xf numFmtId="0" fontId="274" fillId="59" borderId="42" applyNumberFormat="0" applyAlignment="0" applyProtection="0">
      <alignment vertical="center"/>
    </xf>
    <xf numFmtId="0" fontId="274" fillId="59" borderId="42" applyNumberFormat="0" applyAlignment="0" applyProtection="0">
      <alignment vertical="center"/>
    </xf>
    <xf numFmtId="0" fontId="274" fillId="59" borderId="42" applyNumberFormat="0" applyAlignment="0" applyProtection="0">
      <alignment vertical="center"/>
    </xf>
    <xf numFmtId="0" fontId="274" fillId="59" borderId="42" applyNumberFormat="0" applyAlignment="0" applyProtection="0">
      <alignment vertical="center"/>
    </xf>
    <xf numFmtId="0" fontId="274" fillId="59" borderId="42" applyNumberFormat="0" applyAlignment="0" applyProtection="0">
      <alignment vertical="center"/>
    </xf>
    <xf numFmtId="0" fontId="274" fillId="59" borderId="42" applyNumberFormat="0" applyAlignment="0" applyProtection="0">
      <alignment vertical="center"/>
    </xf>
    <xf numFmtId="0" fontId="274" fillId="59" borderId="42" applyNumberFormat="0" applyAlignment="0" applyProtection="0">
      <alignment vertical="center"/>
    </xf>
    <xf numFmtId="0" fontId="274" fillId="59" borderId="42" applyNumberFormat="0" applyAlignment="0" applyProtection="0">
      <alignment vertical="center"/>
    </xf>
    <xf numFmtId="0" fontId="274" fillId="59" borderId="42" applyNumberFormat="0" applyAlignment="0" applyProtection="0">
      <alignment vertical="center"/>
    </xf>
    <xf numFmtId="0" fontId="274" fillId="59" borderId="42" applyNumberFormat="0" applyAlignment="0" applyProtection="0">
      <alignment vertical="center"/>
    </xf>
    <xf numFmtId="0" fontId="275" fillId="59" borderId="42" applyNumberFormat="0" applyAlignment="0" applyProtection="0">
      <alignment vertical="center"/>
    </xf>
    <xf numFmtId="0" fontId="275" fillId="59" borderId="42" applyNumberFormat="0" applyAlignment="0" applyProtection="0">
      <alignment vertical="center"/>
    </xf>
    <xf numFmtId="0" fontId="275" fillId="59" borderId="42" applyNumberFormat="0" applyAlignment="0" applyProtection="0">
      <alignment vertical="center"/>
    </xf>
    <xf numFmtId="0" fontId="275" fillId="59" borderId="42" applyNumberFormat="0" applyAlignment="0" applyProtection="0">
      <alignment vertical="center"/>
    </xf>
    <xf numFmtId="0" fontId="275" fillId="59" borderId="42" applyNumberFormat="0" applyAlignment="0" applyProtection="0">
      <alignment vertical="center"/>
    </xf>
    <xf numFmtId="0" fontId="274"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3" fillId="59" borderId="42" applyNumberFormat="0" applyAlignment="0" applyProtection="0">
      <alignment vertical="center"/>
    </xf>
    <xf numFmtId="0" fontId="276" fillId="59" borderId="42" applyNumberFormat="0" applyAlignment="0" applyProtection="0">
      <alignment vertical="center"/>
    </xf>
    <xf numFmtId="0" fontId="277" fillId="59" borderId="42" applyNumberFormat="0" applyAlignment="0" applyProtection="0">
      <alignment vertical="center"/>
    </xf>
    <xf numFmtId="0" fontId="277" fillId="59" borderId="42" applyNumberFormat="0" applyAlignment="0" applyProtection="0">
      <alignment vertical="center"/>
    </xf>
    <xf numFmtId="0" fontId="277" fillId="59" borderId="42" applyNumberFormat="0" applyAlignment="0" applyProtection="0">
      <alignment vertical="center"/>
    </xf>
    <xf numFmtId="0" fontId="277" fillId="59" borderId="42" applyNumberFormat="0" applyAlignment="0" applyProtection="0">
      <alignment vertical="center"/>
    </xf>
    <xf numFmtId="0" fontId="277" fillId="59" borderId="42" applyNumberFormat="0" applyAlignment="0" applyProtection="0">
      <alignment vertical="center"/>
    </xf>
    <xf numFmtId="0" fontId="277" fillId="59" borderId="42" applyNumberFormat="0" applyAlignment="0" applyProtection="0">
      <alignment vertical="center"/>
    </xf>
    <xf numFmtId="0" fontId="277" fillId="59" borderId="42" applyNumberFormat="0" applyAlignment="0" applyProtection="0">
      <alignment vertical="center"/>
    </xf>
    <xf numFmtId="0" fontId="277" fillId="59" borderId="42" applyNumberFormat="0" applyAlignment="0" applyProtection="0">
      <alignment vertical="center"/>
    </xf>
    <xf numFmtId="0" fontId="277" fillId="59" borderId="42" applyNumberFormat="0" applyAlignment="0" applyProtection="0">
      <alignment vertical="center"/>
    </xf>
    <xf numFmtId="0" fontId="277" fillId="59" borderId="42" applyNumberFormat="0" applyAlignment="0" applyProtection="0">
      <alignment vertical="center"/>
    </xf>
    <xf numFmtId="0" fontId="277" fillId="59" borderId="42" applyNumberFormat="0" applyAlignment="0" applyProtection="0">
      <alignment vertical="center"/>
    </xf>
    <xf numFmtId="0" fontId="142" fillId="0" borderId="47" applyNumberFormat="0" applyFill="0" applyAlignment="0" applyProtection="0">
      <alignment vertical="center"/>
    </xf>
    <xf numFmtId="0" fontId="142" fillId="0" borderId="47" applyNumberFormat="0" applyFill="0" applyAlignment="0" applyProtection="0">
      <alignment vertical="center"/>
    </xf>
    <xf numFmtId="0" fontId="142" fillId="0" borderId="47" applyNumberFormat="0" applyFill="0" applyAlignment="0" applyProtection="0">
      <alignment vertical="center"/>
    </xf>
    <xf numFmtId="0" fontId="142" fillId="0" borderId="47" applyNumberFormat="0" applyFill="0" applyAlignment="0" applyProtection="0">
      <alignment vertical="center"/>
    </xf>
    <xf numFmtId="0" fontId="278" fillId="0" borderId="19" applyNumberFormat="0" applyFill="0" applyAlignment="0" applyProtection="0">
      <alignment vertical="center"/>
    </xf>
    <xf numFmtId="0" fontId="142" fillId="0" borderId="47" applyNumberFormat="0" applyFill="0" applyAlignment="0" applyProtection="0">
      <alignment vertical="center"/>
    </xf>
    <xf numFmtId="0" fontId="142" fillId="0" borderId="47" applyNumberFormat="0" applyFill="0" applyAlignment="0" applyProtection="0">
      <alignment vertical="center"/>
    </xf>
    <xf numFmtId="0" fontId="142" fillId="0" borderId="47" applyNumberFormat="0" applyFill="0" applyAlignment="0" applyProtection="0">
      <alignment vertical="center"/>
    </xf>
    <xf numFmtId="0" fontId="142" fillId="0" borderId="47" applyNumberFormat="0" applyFill="0" applyAlignment="0" applyProtection="0">
      <alignment vertical="center"/>
    </xf>
    <xf numFmtId="0" fontId="142" fillId="0" borderId="47" applyNumberFormat="0" applyFill="0" applyAlignment="0" applyProtection="0">
      <alignment vertical="center"/>
    </xf>
    <xf numFmtId="0" fontId="279" fillId="0" borderId="47" applyNumberFormat="0" applyFill="0" applyAlignment="0" applyProtection="0">
      <alignment vertical="center"/>
    </xf>
    <xf numFmtId="0" fontId="279" fillId="0" borderId="47" applyNumberFormat="0" applyFill="0" applyAlignment="0" applyProtection="0">
      <alignment vertical="center"/>
    </xf>
    <xf numFmtId="0" fontId="142" fillId="0" borderId="47" applyNumberFormat="0" applyFill="0" applyAlignment="0" applyProtection="0">
      <alignment vertical="center"/>
    </xf>
    <xf numFmtId="0" fontId="142" fillId="0" borderId="47" applyNumberFormat="0" applyFill="0" applyAlignment="0" applyProtection="0">
      <alignment vertical="center"/>
    </xf>
    <xf numFmtId="0" fontId="142" fillId="0" borderId="47" applyNumberFormat="0" applyFill="0" applyAlignment="0" applyProtection="0">
      <alignment vertical="center"/>
    </xf>
    <xf numFmtId="0" fontId="142" fillId="0" borderId="47" applyNumberFormat="0" applyFill="0" applyAlignment="0" applyProtection="0">
      <alignment vertical="center"/>
    </xf>
    <xf numFmtId="0" fontId="142" fillId="0" borderId="47" applyNumberFormat="0" applyFill="0" applyAlignment="0" applyProtection="0">
      <alignment vertical="center"/>
    </xf>
    <xf numFmtId="0" fontId="142" fillId="0" borderId="47" applyNumberFormat="0" applyFill="0" applyAlignment="0" applyProtection="0">
      <alignment vertical="center"/>
    </xf>
    <xf numFmtId="0" fontId="142" fillId="0" borderId="47" applyNumberFormat="0" applyFill="0" applyAlignment="0" applyProtection="0">
      <alignment vertical="center"/>
    </xf>
    <xf numFmtId="0" fontId="146" fillId="0" borderId="48" applyNumberFormat="0" applyFill="0" applyAlignment="0" applyProtection="0">
      <alignment vertical="center"/>
    </xf>
    <xf numFmtId="0" fontId="146" fillId="0" borderId="48" applyNumberFormat="0" applyFill="0" applyAlignment="0" applyProtection="0">
      <alignment vertical="center"/>
    </xf>
    <xf numFmtId="0" fontId="146" fillId="0" borderId="48" applyNumberFormat="0" applyFill="0" applyAlignment="0" applyProtection="0">
      <alignment vertical="center"/>
    </xf>
    <xf numFmtId="0" fontId="146" fillId="0" borderId="48" applyNumberFormat="0" applyFill="0" applyAlignment="0" applyProtection="0">
      <alignment vertical="center"/>
    </xf>
    <xf numFmtId="0" fontId="280" fillId="0" borderId="20" applyNumberFormat="0" applyFill="0" applyAlignment="0" applyProtection="0">
      <alignment vertical="center"/>
    </xf>
    <xf numFmtId="0" fontId="146" fillId="0" borderId="48" applyNumberFormat="0" applyFill="0" applyAlignment="0" applyProtection="0">
      <alignment vertical="center"/>
    </xf>
    <xf numFmtId="0" fontId="146" fillId="0" borderId="48" applyNumberFormat="0" applyFill="0" applyAlignment="0" applyProtection="0">
      <alignment vertical="center"/>
    </xf>
    <xf numFmtId="0" fontId="146" fillId="0" borderId="48" applyNumberFormat="0" applyFill="0" applyAlignment="0" applyProtection="0">
      <alignment vertical="center"/>
    </xf>
    <xf numFmtId="0" fontId="281" fillId="0" borderId="48" applyNumberFormat="0" applyFill="0" applyAlignment="0" applyProtection="0">
      <alignment vertical="center"/>
    </xf>
    <xf numFmtId="0" fontId="281" fillId="0" borderId="48" applyNumberFormat="0" applyFill="0" applyAlignment="0" applyProtection="0">
      <alignment vertical="center"/>
    </xf>
    <xf numFmtId="0" fontId="146" fillId="0" borderId="48" applyNumberFormat="0" applyFill="0" applyAlignment="0" applyProtection="0">
      <alignment vertical="center"/>
    </xf>
    <xf numFmtId="0" fontId="146" fillId="0" borderId="48" applyNumberFormat="0" applyFill="0" applyAlignment="0" applyProtection="0">
      <alignment vertical="center"/>
    </xf>
    <xf numFmtId="0" fontId="146" fillId="0" borderId="48" applyNumberFormat="0" applyFill="0" applyAlignment="0" applyProtection="0">
      <alignment vertical="center"/>
    </xf>
    <xf numFmtId="0" fontId="146" fillId="0" borderId="48" applyNumberFormat="0" applyFill="0" applyAlignment="0" applyProtection="0">
      <alignment vertical="center"/>
    </xf>
    <xf numFmtId="0" fontId="146" fillId="0" borderId="48" applyNumberFormat="0" applyFill="0" applyAlignment="0" applyProtection="0">
      <alignment vertical="center"/>
    </xf>
    <xf numFmtId="0" fontId="146" fillId="0" borderId="48" applyNumberFormat="0" applyFill="0" applyAlignment="0" applyProtection="0">
      <alignment vertical="center"/>
    </xf>
    <xf numFmtId="0" fontId="146" fillId="0" borderId="48"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282" fillId="0" borderId="21" applyNumberFormat="0" applyFill="0" applyAlignment="0" applyProtection="0">
      <alignment vertical="center"/>
    </xf>
    <xf numFmtId="0" fontId="283" fillId="0" borderId="49" applyNumberFormat="0" applyFill="0" applyAlignment="0" applyProtection="0">
      <alignment vertical="center"/>
    </xf>
    <xf numFmtId="0" fontId="283" fillId="0" borderId="49" applyNumberFormat="0" applyFill="0" applyAlignment="0" applyProtection="0">
      <alignment vertical="center"/>
    </xf>
    <xf numFmtId="0" fontId="283" fillId="0" borderId="49" applyNumberFormat="0" applyFill="0" applyAlignment="0" applyProtection="0">
      <alignment vertical="center"/>
    </xf>
    <xf numFmtId="0" fontId="283" fillId="0" borderId="49" applyNumberFormat="0" applyFill="0" applyAlignment="0" applyProtection="0">
      <alignment vertical="center"/>
    </xf>
    <xf numFmtId="0" fontId="283" fillId="0" borderId="49" applyNumberFormat="0" applyFill="0" applyAlignment="0" applyProtection="0">
      <alignment vertical="center"/>
    </xf>
    <xf numFmtId="0" fontId="283" fillId="0" borderId="49" applyNumberFormat="0" applyFill="0" applyAlignment="0" applyProtection="0">
      <alignment vertical="center"/>
    </xf>
    <xf numFmtId="0" fontId="283"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283"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283" fillId="0" borderId="49" applyNumberFormat="0" applyFill="0" applyAlignment="0" applyProtection="0">
      <alignment vertical="center"/>
    </xf>
    <xf numFmtId="0" fontId="283" fillId="0" borderId="49" applyNumberFormat="0" applyFill="0" applyAlignment="0" applyProtection="0">
      <alignment vertical="center"/>
    </xf>
    <xf numFmtId="0" fontId="283" fillId="0" borderId="49" applyNumberFormat="0" applyFill="0" applyAlignment="0" applyProtection="0">
      <alignment vertical="center"/>
    </xf>
    <xf numFmtId="0" fontId="283" fillId="0" borderId="49" applyNumberFormat="0" applyFill="0" applyAlignment="0" applyProtection="0">
      <alignment vertical="center"/>
    </xf>
    <xf numFmtId="0" fontId="283" fillId="0" borderId="49" applyNumberFormat="0" applyFill="0" applyAlignment="0" applyProtection="0">
      <alignment vertical="center"/>
    </xf>
    <xf numFmtId="0" fontId="283"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49" applyNumberFormat="0" applyFill="0" applyAlignment="0" applyProtection="0">
      <alignment vertical="center"/>
    </xf>
    <xf numFmtId="0" fontId="149"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282" fillId="0" borderId="0" applyNumberFormat="0" applyFill="0" applyBorder="0" applyAlignment="0" applyProtection="0">
      <alignment vertical="center"/>
    </xf>
    <xf numFmtId="0" fontId="283" fillId="0" borderId="0" applyNumberFormat="0" applyFill="0" applyBorder="0" applyAlignment="0" applyProtection="0">
      <alignment vertical="center"/>
    </xf>
    <xf numFmtId="0" fontId="283"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149" fillId="0" borderId="0" applyNumberFormat="0" applyFill="0" applyBorder="0" applyAlignment="0" applyProtection="0">
      <alignment vertical="center"/>
    </xf>
    <xf numFmtId="0" fontId="284" fillId="0" borderId="0" applyFill="0" applyBorder="0" applyProtection="0"/>
    <xf numFmtId="0" fontId="285" fillId="0" borderId="0" applyFill="0" applyBorder="0" applyProtection="0"/>
    <xf numFmtId="0" fontId="284" fillId="0" borderId="0" applyFill="0" applyBorder="0" applyProtection="0"/>
    <xf numFmtId="0" fontId="74"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7"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7"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232"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8" fillId="0" borderId="0" applyNumberFormat="0" applyFill="0" applyBorder="0" applyAlignment="0" applyProtection="0">
      <alignment vertical="center"/>
    </xf>
    <xf numFmtId="0" fontId="232" fillId="0" borderId="0" applyNumberFormat="0" applyFill="0" applyBorder="0" applyAlignment="0" applyProtection="0">
      <alignment vertical="center"/>
    </xf>
    <xf numFmtId="0" fontId="287" fillId="0" borderId="0" applyNumberFormat="0" applyFill="0" applyBorder="0" applyAlignment="0" applyProtection="0">
      <alignment vertical="center"/>
    </xf>
    <xf numFmtId="0" fontId="232" fillId="0" borderId="0" applyNumberFormat="0" applyFill="0" applyBorder="0" applyAlignment="0" applyProtection="0">
      <alignment vertical="center"/>
    </xf>
    <xf numFmtId="0" fontId="287"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7"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232" fillId="0" borderId="0" applyNumberFormat="0" applyFill="0" applyBorder="0" applyAlignment="0" applyProtection="0">
      <alignment vertical="center"/>
    </xf>
    <xf numFmtId="0" fontId="232"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7"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7"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7"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7"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32" fillId="0" borderId="0" applyNumberFormat="0" applyFill="0" applyBorder="0" applyAlignment="0" applyProtection="0">
      <alignment vertical="center"/>
    </xf>
    <xf numFmtId="0" fontId="287"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286" fillId="0" borderId="0" applyNumberFormat="0" applyFill="0" applyBorder="0" applyAlignment="0" applyProtection="0">
      <alignment vertical="center"/>
    </xf>
    <xf numFmtId="0" fontId="289" fillId="0" borderId="0" applyNumberFormat="0" applyFill="0" applyBorder="0" applyAlignment="0" applyProtection="0">
      <alignment vertical="center"/>
    </xf>
    <xf numFmtId="0" fontId="289" fillId="0" borderId="0" applyNumberFormat="0" applyFill="0" applyBorder="0" applyAlignment="0" applyProtection="0">
      <alignment vertical="center"/>
    </xf>
    <xf numFmtId="0" fontId="289" fillId="0" borderId="0" applyNumberFormat="0" applyFill="0" applyBorder="0" applyAlignment="0" applyProtection="0">
      <alignment vertical="center"/>
    </xf>
    <xf numFmtId="0" fontId="289" fillId="0" borderId="0" applyNumberFormat="0" applyFill="0" applyBorder="0" applyAlignment="0" applyProtection="0">
      <alignment vertical="center"/>
    </xf>
    <xf numFmtId="0" fontId="289" fillId="0" borderId="0" applyNumberFormat="0" applyFill="0" applyBorder="0" applyAlignment="0" applyProtection="0">
      <alignment vertical="center"/>
    </xf>
    <xf numFmtId="0" fontId="289" fillId="0" borderId="0" applyNumberFormat="0" applyFill="0" applyBorder="0" applyAlignment="0" applyProtection="0">
      <alignment vertical="center"/>
    </xf>
    <xf numFmtId="0" fontId="289" fillId="0" borderId="0" applyNumberFormat="0" applyFill="0" applyBorder="0" applyAlignment="0" applyProtection="0">
      <alignment vertical="center"/>
    </xf>
    <xf numFmtId="0" fontId="290" fillId="0" borderId="0" applyNumberFormat="0" applyFill="0" applyBorder="0" applyAlignment="0" applyProtection="0">
      <alignment vertical="center"/>
    </xf>
    <xf numFmtId="0" fontId="291" fillId="0" borderId="0" applyNumberFormat="0" applyFill="0" applyBorder="0" applyAlignment="0" applyProtection="0">
      <alignment vertical="center"/>
    </xf>
    <xf numFmtId="0" fontId="290" fillId="0" borderId="0" applyNumberFormat="0" applyFill="0" applyBorder="0" applyAlignment="0" applyProtection="0">
      <alignment vertical="center"/>
    </xf>
    <xf numFmtId="0" fontId="289" fillId="0" borderId="0" applyNumberFormat="0" applyFill="0" applyBorder="0" applyAlignment="0" applyProtection="0">
      <alignment vertical="center"/>
    </xf>
    <xf numFmtId="0" fontId="290" fillId="0" borderId="0" applyNumberFormat="0" applyFill="0" applyBorder="0" applyAlignment="0" applyProtection="0">
      <alignment vertical="center"/>
    </xf>
    <xf numFmtId="0" fontId="291" fillId="0" borderId="0" applyNumberFormat="0" applyFill="0" applyBorder="0" applyAlignment="0" applyProtection="0">
      <alignment vertical="center"/>
    </xf>
    <xf numFmtId="0" fontId="290" fillId="0" borderId="0" applyNumberFormat="0" applyFill="0" applyBorder="0" applyAlignment="0" applyProtection="0">
      <alignment vertical="center"/>
    </xf>
    <xf numFmtId="0" fontId="290" fillId="0" borderId="0" applyNumberFormat="0" applyFill="0" applyBorder="0" applyAlignment="0" applyProtection="0">
      <alignment vertical="center"/>
    </xf>
    <xf numFmtId="0" fontId="291" fillId="0" borderId="0" applyNumberFormat="0" applyFill="0" applyBorder="0" applyAlignment="0" applyProtection="0">
      <alignment vertical="center"/>
    </xf>
    <xf numFmtId="0" fontId="290" fillId="0" borderId="0" applyNumberFormat="0" applyFill="0" applyBorder="0" applyAlignment="0" applyProtection="0">
      <alignment vertical="center"/>
    </xf>
    <xf numFmtId="0" fontId="292" fillId="0" borderId="0" applyNumberFormat="0" applyFill="0" applyBorder="0" applyAlignment="0" applyProtection="0">
      <alignment vertical="center"/>
    </xf>
    <xf numFmtId="0" fontId="293" fillId="0" borderId="0" applyNumberFormat="0" applyFill="0" applyBorder="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295" fillId="10" borderId="22"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295" fillId="10" borderId="22"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295" fillId="10" borderId="22"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5" fillId="10" borderId="22"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295" fillId="10" borderId="22"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5" fillId="10" borderId="22" applyNumberFormat="0" applyAlignment="0" applyProtection="0">
      <alignment vertical="center"/>
    </xf>
    <xf numFmtId="0" fontId="8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295" fillId="10" borderId="22"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5" fillId="10" borderId="22"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5" fillId="10" borderId="22"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5" fillId="10" borderId="22"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5" fillId="10" borderId="22" applyNumberFormat="0" applyAlignment="0" applyProtection="0">
      <alignment vertical="center"/>
    </xf>
    <xf numFmtId="0" fontId="87" fillId="50" borderId="41" applyNumberFormat="0" applyAlignment="0" applyProtection="0">
      <alignment vertical="center"/>
    </xf>
    <xf numFmtId="0" fontId="299" fillId="50" borderId="41" applyNumberFormat="0" applyAlignment="0" applyProtection="0">
      <alignment vertical="center"/>
    </xf>
    <xf numFmtId="0" fontId="299" fillId="50" borderId="41" applyNumberFormat="0" applyAlignment="0" applyProtection="0">
      <alignment vertical="center"/>
    </xf>
    <xf numFmtId="0" fontId="299" fillId="50" borderId="41" applyNumberFormat="0" applyAlignment="0" applyProtection="0">
      <alignment vertical="center"/>
    </xf>
    <xf numFmtId="0" fontId="299" fillId="50" borderId="41" applyNumberFormat="0" applyAlignment="0" applyProtection="0">
      <alignment vertical="center"/>
    </xf>
    <xf numFmtId="0" fontId="299" fillId="50" borderId="41" applyNumberFormat="0" applyAlignment="0" applyProtection="0">
      <alignment vertical="center"/>
    </xf>
    <xf numFmtId="0" fontId="295" fillId="10" borderId="22" applyNumberFormat="0" applyAlignment="0" applyProtection="0">
      <alignment vertical="center"/>
    </xf>
    <xf numFmtId="0" fontId="299" fillId="50" borderId="41" applyNumberFormat="0" applyAlignment="0" applyProtection="0">
      <alignment vertical="center"/>
    </xf>
    <xf numFmtId="0" fontId="299" fillId="50" borderId="41" applyNumberFormat="0" applyAlignment="0" applyProtection="0">
      <alignment vertical="center"/>
    </xf>
    <xf numFmtId="0" fontId="299" fillId="50" borderId="41" applyNumberFormat="0" applyAlignment="0" applyProtection="0">
      <alignment vertical="center"/>
    </xf>
    <xf numFmtId="0" fontId="299" fillId="50" borderId="41" applyNumberFormat="0" applyAlignment="0" applyProtection="0">
      <alignment vertical="center"/>
    </xf>
    <xf numFmtId="0" fontId="299" fillId="50" borderId="41" applyNumberFormat="0" applyAlignment="0" applyProtection="0">
      <alignment vertical="center"/>
    </xf>
    <xf numFmtId="0" fontId="299" fillId="50" borderId="41" applyNumberFormat="0" applyAlignment="0" applyProtection="0">
      <alignment vertical="center"/>
    </xf>
    <xf numFmtId="0" fontId="299" fillId="50" borderId="41" applyNumberFormat="0" applyAlignment="0" applyProtection="0">
      <alignment vertical="center"/>
    </xf>
    <xf numFmtId="0" fontId="299" fillId="50" borderId="41" applyNumberFormat="0" applyAlignment="0" applyProtection="0">
      <alignment vertical="center"/>
    </xf>
    <xf numFmtId="0" fontId="295" fillId="10" borderId="22" applyNumberFormat="0" applyAlignment="0" applyProtection="0">
      <alignment vertical="center"/>
    </xf>
    <xf numFmtId="0" fontId="87" fillId="50" borderId="41" applyNumberFormat="0" applyAlignment="0" applyProtection="0">
      <alignment vertical="center"/>
    </xf>
    <xf numFmtId="0" fontId="299" fillId="50" borderId="41" applyNumberFormat="0" applyAlignment="0" applyProtection="0">
      <alignment vertical="center"/>
    </xf>
    <xf numFmtId="0" fontId="299" fillId="50" borderId="41" applyNumberFormat="0" applyAlignment="0" applyProtection="0">
      <alignment vertical="center"/>
    </xf>
    <xf numFmtId="0" fontId="299" fillId="50" borderId="41" applyNumberFormat="0" applyAlignment="0" applyProtection="0">
      <alignment vertical="center"/>
    </xf>
    <xf numFmtId="0" fontId="299" fillId="50" borderId="41" applyNumberFormat="0" applyAlignment="0" applyProtection="0">
      <alignment vertical="center"/>
    </xf>
    <xf numFmtId="0" fontId="299" fillId="50" borderId="41" applyNumberFormat="0" applyAlignment="0" applyProtection="0">
      <alignment vertical="center"/>
    </xf>
    <xf numFmtId="0" fontId="295" fillId="10" borderId="22" applyNumberFormat="0" applyAlignment="0" applyProtection="0">
      <alignment vertical="center"/>
    </xf>
    <xf numFmtId="0" fontId="299" fillId="50" borderId="41" applyNumberFormat="0" applyAlignment="0" applyProtection="0">
      <alignment vertical="center"/>
    </xf>
    <xf numFmtId="0" fontId="299" fillId="50" borderId="41" applyNumberFormat="0" applyAlignment="0" applyProtection="0">
      <alignment vertical="center"/>
    </xf>
    <xf numFmtId="0" fontId="299" fillId="50" borderId="41" applyNumberFormat="0" applyAlignment="0" applyProtection="0">
      <alignment vertical="center"/>
    </xf>
    <xf numFmtId="0" fontId="299" fillId="50" borderId="41" applyNumberFormat="0" applyAlignment="0" applyProtection="0">
      <alignment vertical="center"/>
    </xf>
    <xf numFmtId="0" fontId="299" fillId="50" borderId="41" applyNumberFormat="0" applyAlignment="0" applyProtection="0">
      <alignment vertical="center"/>
    </xf>
    <xf numFmtId="0" fontId="299" fillId="50" borderId="41" applyNumberFormat="0" applyAlignment="0" applyProtection="0">
      <alignment vertical="center"/>
    </xf>
    <xf numFmtId="0" fontId="299" fillId="50" borderId="41" applyNumberFormat="0" applyAlignment="0" applyProtection="0">
      <alignment vertical="center"/>
    </xf>
    <xf numFmtId="0" fontId="299" fillId="50" borderId="41" applyNumberFormat="0" applyAlignment="0" applyProtection="0">
      <alignment vertical="center"/>
    </xf>
    <xf numFmtId="0" fontId="295" fillId="10" borderId="22"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295" fillId="10" borderId="22" applyNumberFormat="0" applyAlignment="0" applyProtection="0">
      <alignment vertical="center"/>
    </xf>
    <xf numFmtId="0" fontId="300" fillId="10" borderId="22"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295" fillId="10" borderId="22"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294" fillId="50" borderId="41"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294" fillId="50" borderId="41"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295" fillId="10" borderId="22" applyNumberFormat="0" applyAlignment="0" applyProtection="0">
      <alignment vertical="center"/>
    </xf>
    <xf numFmtId="0" fontId="302" fillId="6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302" fillId="6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5" fillId="10" borderId="22" applyNumberFormat="0" applyAlignment="0" applyProtection="0">
      <alignment vertical="center"/>
    </xf>
    <xf numFmtId="0" fontId="15" fillId="10" borderId="22" applyNumberFormat="0" applyAlignment="0" applyProtection="0">
      <alignment vertical="center"/>
    </xf>
    <xf numFmtId="0" fontId="295" fillId="10" borderId="22"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5" fillId="10" borderId="22"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5" fillId="10" borderId="22"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8"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5" fillId="10" borderId="22"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5" fillId="10" borderId="22"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295" fillId="10" borderId="22"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4" fillId="42" borderId="0" applyNumberFormat="0" applyBorder="0" applyAlignment="0" applyProtection="0">
      <alignment vertical="center"/>
    </xf>
    <xf numFmtId="0" fontId="304" fillId="42" borderId="0" applyNumberFormat="0" applyBorder="0" applyAlignment="0" applyProtection="0">
      <alignment vertical="center"/>
    </xf>
    <xf numFmtId="0" fontId="304" fillId="42" borderId="0" applyNumberFormat="0" applyBorder="0" applyAlignment="0" applyProtection="0">
      <alignment vertical="center"/>
    </xf>
    <xf numFmtId="0" fontId="304" fillId="42" borderId="0" applyNumberFormat="0" applyBorder="0" applyAlignment="0" applyProtection="0">
      <alignment vertical="center"/>
    </xf>
    <xf numFmtId="0" fontId="304" fillId="42" borderId="0" applyNumberFormat="0" applyBorder="0" applyAlignment="0" applyProtection="0">
      <alignment vertical="center"/>
    </xf>
    <xf numFmtId="0" fontId="304" fillId="42" borderId="0" applyNumberFormat="0" applyBorder="0" applyAlignment="0" applyProtection="0">
      <alignment vertical="center"/>
    </xf>
    <xf numFmtId="0" fontId="304" fillId="42" borderId="0" applyNumberFormat="0" applyBorder="0" applyAlignment="0" applyProtection="0">
      <alignment vertical="center"/>
    </xf>
    <xf numFmtId="0" fontId="305" fillId="42" borderId="0" applyNumberFormat="0" applyBorder="0" applyAlignment="0" applyProtection="0">
      <alignment vertical="center"/>
    </xf>
    <xf numFmtId="0" fontId="306" fillId="42" borderId="0" applyNumberFormat="0" applyBorder="0" applyAlignment="0" applyProtection="0">
      <alignment vertical="center"/>
    </xf>
    <xf numFmtId="0" fontId="305" fillId="42" borderId="0" applyNumberFormat="0" applyBorder="0" applyAlignment="0" applyProtection="0">
      <alignment vertical="center"/>
    </xf>
    <xf numFmtId="0" fontId="304" fillId="42" borderId="0" applyNumberFormat="0" applyBorder="0" applyAlignment="0" applyProtection="0">
      <alignment vertical="center"/>
    </xf>
    <xf numFmtId="0" fontId="305" fillId="42" borderId="0" applyNumberFormat="0" applyBorder="0" applyAlignment="0" applyProtection="0">
      <alignment vertical="center"/>
    </xf>
    <xf numFmtId="0" fontId="306" fillId="42" borderId="0" applyNumberFormat="0" applyBorder="0" applyAlignment="0" applyProtection="0">
      <alignment vertical="center"/>
    </xf>
    <xf numFmtId="0" fontId="305" fillId="42" borderId="0" applyNumberFormat="0" applyBorder="0" applyAlignment="0" applyProtection="0">
      <alignment vertical="center"/>
    </xf>
    <xf numFmtId="0" fontId="305" fillId="42" borderId="0" applyNumberFormat="0" applyBorder="0" applyAlignment="0" applyProtection="0">
      <alignment vertical="center"/>
    </xf>
    <xf numFmtId="0" fontId="306" fillId="42" borderId="0" applyNumberFormat="0" applyBorder="0" applyAlignment="0" applyProtection="0">
      <alignment vertical="center"/>
    </xf>
    <xf numFmtId="0" fontId="305" fillId="42" borderId="0" applyNumberFormat="0" applyBorder="0" applyAlignment="0" applyProtection="0">
      <alignment vertical="center"/>
    </xf>
    <xf numFmtId="0" fontId="307" fillId="42" borderId="0" applyNumberFormat="0" applyBorder="0" applyAlignment="0" applyProtection="0">
      <alignment vertical="center"/>
    </xf>
    <xf numFmtId="0" fontId="308" fillId="0" borderId="50" applyNumberFormat="0" applyFont="0" applyFill="0" applyAlignment="0" applyProtection="0"/>
    <xf numFmtId="0" fontId="308" fillId="0" borderId="50" applyNumberFormat="0" applyFont="0" applyFill="0" applyAlignment="0" applyProtection="0"/>
    <xf numFmtId="0" fontId="308" fillId="0" borderId="50" applyNumberFormat="0" applyFont="0" applyFill="0" applyAlignment="0" applyProtection="0"/>
    <xf numFmtId="0" fontId="308" fillId="0" borderId="50" applyNumberFormat="0" applyFont="0" applyFill="0" applyAlignment="0" applyProtection="0"/>
    <xf numFmtId="0" fontId="308" fillId="0" borderId="50" applyNumberFormat="0" applyFont="0" applyFill="0" applyAlignment="0" applyProtection="0"/>
    <xf numFmtId="0" fontId="308" fillId="0" borderId="50" applyNumberFormat="0" applyFont="0" applyFill="0" applyAlignment="0" applyProtection="0"/>
    <xf numFmtId="0" fontId="308" fillId="0" borderId="50" applyNumberFormat="0" applyFont="0" applyFill="0" applyAlignment="0" applyProtection="0"/>
    <xf numFmtId="0" fontId="308" fillId="0" borderId="50" applyNumberFormat="0" applyFont="0" applyFill="0" applyAlignment="0" applyProtection="0"/>
    <xf numFmtId="0" fontId="308" fillId="0" borderId="50" applyNumberFormat="0" applyFont="0" applyFill="0" applyAlignment="0" applyProtection="0"/>
    <xf numFmtId="0" fontId="308" fillId="0" borderId="50" applyNumberFormat="0" applyFont="0" applyFill="0" applyAlignment="0" applyProtection="0"/>
    <xf numFmtId="0" fontId="308" fillId="0" borderId="50" applyNumberFormat="0" applyFont="0" applyFill="0" applyAlignment="0" applyProtection="0"/>
    <xf numFmtId="0" fontId="308" fillId="0" borderId="50" applyNumberFormat="0" applyFont="0" applyFill="0" applyAlignment="0" applyProtection="0"/>
    <xf numFmtId="0" fontId="308" fillId="0" borderId="50" applyNumberFormat="0" applyFont="0" applyFill="0" applyAlignment="0" applyProtection="0"/>
    <xf numFmtId="0" fontId="308" fillId="0" borderId="50" applyNumberFormat="0" applyFont="0" applyFill="0" applyAlignment="0" applyProtection="0"/>
    <xf numFmtId="0" fontId="308" fillId="0" borderId="50" applyNumberFormat="0" applyFont="0" applyFill="0" applyAlignment="0" applyProtection="0"/>
    <xf numFmtId="0" fontId="308" fillId="0" borderId="50" applyNumberFormat="0" applyFont="0" applyFill="0" applyAlignment="0" applyProtection="0"/>
    <xf numFmtId="0" fontId="308" fillId="0" borderId="50" applyNumberFormat="0" applyFont="0" applyFill="0" applyAlignment="0" applyProtection="0"/>
    <xf numFmtId="0" fontId="308" fillId="0" borderId="50" applyNumberFormat="0" applyFont="0" applyFill="0" applyAlignment="0" applyProtection="0"/>
    <xf numFmtId="0" fontId="308" fillId="0" borderId="50" applyNumberFormat="0" applyFont="0" applyFill="0" applyAlignment="0" applyProtection="0"/>
    <xf numFmtId="0" fontId="308" fillId="0" borderId="50" applyNumberFormat="0" applyFont="0" applyFill="0" applyAlignment="0" applyProtection="0"/>
    <xf numFmtId="0" fontId="308" fillId="0" borderId="50" applyNumberFormat="0" applyFont="0" applyFill="0" applyAlignment="0" applyProtection="0"/>
    <xf numFmtId="0" fontId="308" fillId="0" borderId="50" applyNumberFormat="0" applyFont="0" applyFill="0" applyAlignment="0" applyProtection="0"/>
    <xf numFmtId="0" fontId="309" fillId="43"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70" fillId="43"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70" fillId="49"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12"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310" fillId="7" borderId="0" applyNumberFormat="0" applyBorder="0" applyAlignment="0" applyProtection="0">
      <alignment vertical="center"/>
    </xf>
    <xf numFmtId="0" fontId="70" fillId="49" borderId="0" applyNumberFormat="0" applyBorder="0" applyAlignment="0" applyProtection="0">
      <alignment vertical="center"/>
    </xf>
    <xf numFmtId="0" fontId="310" fillId="7" borderId="0" applyNumberFormat="0" applyBorder="0" applyAlignment="0" applyProtection="0">
      <alignment vertical="center"/>
    </xf>
    <xf numFmtId="0" fontId="134" fillId="48" borderId="0" applyNumberFormat="0" applyBorder="0" applyAlignment="0" applyProtection="0">
      <alignment vertical="center"/>
    </xf>
    <xf numFmtId="0" fontId="134" fillId="48" borderId="0" applyNumberFormat="0" applyBorder="0" applyAlignment="0" applyProtection="0">
      <alignment vertical="center"/>
    </xf>
    <xf numFmtId="0" fontId="134" fillId="48" borderId="0" applyNumberFormat="0" applyBorder="0" applyAlignment="0" applyProtection="0">
      <alignment vertical="center"/>
    </xf>
    <xf numFmtId="0" fontId="311" fillId="6" borderId="0" applyNumberFormat="0" applyBorder="0" applyAlignment="0" applyProtection="0">
      <alignment vertical="center"/>
    </xf>
    <xf numFmtId="0" fontId="312" fillId="48" borderId="0" applyNumberFormat="0" applyBorder="0" applyAlignment="0" applyProtection="0">
      <alignment vertical="center"/>
    </xf>
    <xf numFmtId="0" fontId="312" fillId="48" borderId="0" applyNumberFormat="0" applyBorder="0" applyAlignment="0" applyProtection="0">
      <alignment vertical="center"/>
    </xf>
    <xf numFmtId="0" fontId="134" fillId="48" borderId="0" applyNumberFormat="0" applyBorder="0" applyAlignment="0" applyProtection="0">
      <alignment vertical="center"/>
    </xf>
    <xf numFmtId="0" fontId="134" fillId="48" borderId="0" applyNumberFormat="0" applyBorder="0" applyAlignment="0" applyProtection="0">
      <alignment vertical="center"/>
    </xf>
    <xf numFmtId="0" fontId="134" fillId="48" borderId="0" applyNumberFormat="0" applyBorder="0" applyAlignment="0" applyProtection="0">
      <alignment vertical="center"/>
    </xf>
    <xf numFmtId="0" fontId="313" fillId="0" borderId="43" applyNumberFormat="0" applyFill="0" applyAlignment="0" applyProtection="0">
      <alignment vertical="center"/>
    </xf>
    <xf numFmtId="0" fontId="314" fillId="0" borderId="43" applyNumberFormat="0" applyFill="0" applyAlignment="0" applyProtection="0">
      <alignment vertical="center"/>
    </xf>
    <xf numFmtId="0" fontId="314" fillId="0" borderId="43" applyNumberFormat="0" applyFill="0" applyAlignment="0" applyProtection="0">
      <alignment vertical="center"/>
    </xf>
    <xf numFmtId="0" fontId="314" fillId="0" borderId="43" applyNumberFormat="0" applyFill="0" applyAlignment="0" applyProtection="0">
      <alignment vertical="center"/>
    </xf>
    <xf numFmtId="0" fontId="314" fillId="0" borderId="43" applyNumberFormat="0" applyFill="0" applyAlignment="0" applyProtection="0">
      <alignment vertical="center"/>
    </xf>
    <xf numFmtId="0" fontId="314" fillId="0" borderId="43" applyNumberFormat="0" applyFill="0" applyAlignment="0" applyProtection="0">
      <alignment vertical="center"/>
    </xf>
    <xf numFmtId="0" fontId="314" fillId="0" borderId="43" applyNumberFormat="0" applyFill="0" applyAlignment="0" applyProtection="0">
      <alignment vertical="center"/>
    </xf>
    <xf numFmtId="0" fontId="314" fillId="0" borderId="43" applyNumberFormat="0" applyFill="0" applyAlignment="0" applyProtection="0">
      <alignment vertical="center"/>
    </xf>
    <xf numFmtId="0" fontId="315" fillId="0" borderId="43" applyNumberFormat="0" applyFill="0" applyAlignment="0" applyProtection="0">
      <alignment vertical="center"/>
    </xf>
    <xf numFmtId="0" fontId="316" fillId="0" borderId="43" applyNumberFormat="0" applyFill="0" applyAlignment="0" applyProtection="0">
      <alignment vertical="center"/>
    </xf>
    <xf numFmtId="0" fontId="315" fillId="0" borderId="43" applyNumberFormat="0" applyFill="0" applyAlignment="0" applyProtection="0">
      <alignment vertical="center"/>
    </xf>
    <xf numFmtId="0" fontId="314" fillId="0" borderId="43" applyNumberFormat="0" applyFill="0" applyAlignment="0" applyProtection="0">
      <alignment vertical="center"/>
    </xf>
    <xf numFmtId="0" fontId="315" fillId="0" borderId="43" applyNumberFormat="0" applyFill="0" applyAlignment="0" applyProtection="0">
      <alignment vertical="center"/>
    </xf>
    <xf numFmtId="0" fontId="316" fillId="0" borderId="43" applyNumberFormat="0" applyFill="0" applyAlignment="0" applyProtection="0">
      <alignment vertical="center"/>
    </xf>
    <xf numFmtId="0" fontId="315" fillId="0" borderId="43" applyNumberFormat="0" applyFill="0" applyAlignment="0" applyProtection="0">
      <alignment vertical="center"/>
    </xf>
    <xf numFmtId="0" fontId="315" fillId="0" borderId="43" applyNumberFormat="0" applyFill="0" applyAlignment="0" applyProtection="0">
      <alignment vertical="center"/>
    </xf>
    <xf numFmtId="0" fontId="316" fillId="0" borderId="43" applyNumberFormat="0" applyFill="0" applyAlignment="0" applyProtection="0">
      <alignment vertical="center"/>
    </xf>
    <xf numFmtId="0" fontId="315" fillId="0" borderId="43" applyNumberFormat="0" applyFill="0" applyAlignment="0" applyProtection="0">
      <alignment vertical="center"/>
    </xf>
    <xf numFmtId="0" fontId="317" fillId="0" borderId="43" applyNumberFormat="0" applyFill="0" applyAlignment="0" applyProtection="0">
      <alignment vertical="center"/>
    </xf>
    <xf numFmtId="0" fontId="41" fillId="12" borderId="26" applyNumberFormat="0" applyFont="0" applyAlignment="0" applyProtection="0">
      <alignment vertical="center"/>
    </xf>
    <xf numFmtId="0" fontId="2"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2"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2"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2"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2"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2"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2"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2"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2"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2"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2" fillId="12" borderId="26"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12" borderId="26"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2" fillId="12" borderId="26"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41" fillId="12" borderId="26" applyNumberFormat="0" applyFont="0" applyAlignment="0" applyProtection="0">
      <alignment vertical="center"/>
    </xf>
    <xf numFmtId="0" fontId="2"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2"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2"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2"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2"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2"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2"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2"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2"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2"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2" fillId="12" borderId="26"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41" fillId="12" borderId="26"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12" borderId="26" applyNumberFormat="0" applyFont="0" applyAlignment="0" applyProtection="0">
      <alignment vertical="center"/>
    </xf>
    <xf numFmtId="0" fontId="2"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2"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2"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2"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2"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2"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2"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2"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2"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2"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2" fillId="12" borderId="26" applyNumberFormat="0" applyFont="0" applyAlignment="0" applyProtection="0">
      <alignment vertical="center"/>
    </xf>
    <xf numFmtId="0" fontId="2"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2"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2"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2"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2"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2" fillId="12" borderId="26" applyNumberFormat="0" applyFont="0" applyAlignment="0" applyProtection="0">
      <alignment vertical="center"/>
    </xf>
    <xf numFmtId="0" fontId="41" fillId="12" borderId="26" applyNumberFormat="0" applyFont="0" applyAlignment="0" applyProtection="0">
      <alignment vertical="center"/>
    </xf>
    <xf numFmtId="0" fontId="2"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2"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1" fillId="12" borderId="26" applyNumberFormat="0" applyFont="0" applyAlignment="0" applyProtection="0">
      <alignment vertical="center"/>
    </xf>
    <xf numFmtId="0" fontId="1" fillId="12" borderId="26" applyNumberFormat="0" applyFont="0" applyAlignment="0" applyProtection="0">
      <alignment vertical="center"/>
    </xf>
    <xf numFmtId="0" fontId="2" fillId="12" borderId="26" applyNumberFormat="0" applyFont="0" applyAlignment="0" applyProtection="0">
      <alignment vertical="center"/>
    </xf>
    <xf numFmtId="0" fontId="2"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2" fillId="12" borderId="26" applyNumberFormat="0" applyFont="0" applyAlignment="0" applyProtection="0">
      <alignment vertical="center"/>
    </xf>
    <xf numFmtId="0" fontId="2"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2" fillId="12" borderId="26" applyNumberFormat="0" applyFont="0" applyAlignment="0" applyProtection="0">
      <alignment vertical="center"/>
    </xf>
    <xf numFmtId="0" fontId="2"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2" fillId="12" borderId="26" applyNumberFormat="0" applyFont="0" applyAlignment="0" applyProtection="0">
      <alignment vertical="center"/>
    </xf>
    <xf numFmtId="0" fontId="41" fillId="12" borderId="26" applyNumberFormat="0" applyFont="0" applyAlignment="0" applyProtection="0">
      <alignment vertical="center"/>
    </xf>
    <xf numFmtId="0" fontId="41" fillId="12" borderId="26"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260" fontId="319" fillId="0" borderId="0" applyFont="0" applyFill="0" applyBorder="0" applyAlignment="0" applyProtection="0"/>
    <xf numFmtId="0" fontId="320" fillId="0" borderId="0"/>
    <xf numFmtId="0" fontId="321" fillId="0" borderId="0"/>
    <xf numFmtId="180" fontId="321" fillId="0" borderId="0"/>
    <xf numFmtId="0" fontId="322" fillId="0" borderId="0"/>
    <xf numFmtId="9" fontId="190" fillId="0" borderId="0" applyFont="0" applyFill="0" applyBorder="0" applyAlignment="0" applyProtection="0"/>
    <xf numFmtId="9" fontId="323" fillId="0" borderId="0" applyFont="0" applyFill="0" applyBorder="0" applyAlignment="0" applyProtection="0">
      <alignment vertical="center"/>
    </xf>
    <xf numFmtId="9" fontId="323" fillId="0" borderId="0" applyFont="0" applyFill="0" applyBorder="0" applyAlignment="0" applyProtection="0"/>
    <xf numFmtId="9" fontId="323" fillId="0" borderId="0" applyFont="0" applyFill="0" applyBorder="0" applyAlignment="0" applyProtection="0"/>
    <xf numFmtId="9" fontId="83" fillId="0" borderId="0" applyFont="0" applyFill="0" applyBorder="0" applyAlignment="0" applyProtection="0">
      <alignment vertical="center"/>
    </xf>
    <xf numFmtId="9" fontId="190" fillId="0" borderId="0" applyFont="0" applyFill="0" applyBorder="0" applyAlignment="0" applyProtection="0"/>
    <xf numFmtId="9" fontId="323" fillId="0" borderId="0" applyFont="0" applyFill="0" applyBorder="0" applyAlignment="0" applyProtection="0"/>
    <xf numFmtId="9" fontId="190" fillId="0" borderId="0" applyFont="0" applyFill="0" applyBorder="0" applyAlignment="0" applyProtection="0"/>
    <xf numFmtId="9" fontId="5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83" fillId="0" borderId="0" applyFont="0" applyFill="0" applyBorder="0" applyAlignment="0" applyProtection="0">
      <alignment vertical="center"/>
    </xf>
    <xf numFmtId="9" fontId="324" fillId="0" borderId="0" applyFont="0" applyFill="0" applyBorder="0" applyAlignment="0" applyProtection="0"/>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01" fillId="0" borderId="0" applyFont="0" applyFill="0" applyBorder="0" applyAlignment="0" applyProtection="0">
      <alignment vertical="center"/>
    </xf>
    <xf numFmtId="9" fontId="1" fillId="0" borderId="0" applyFont="0" applyFill="0" applyBorder="0" applyAlignment="0" applyProtection="0">
      <alignment vertical="center"/>
    </xf>
    <xf numFmtId="9" fontId="24" fillId="0" borderId="0" applyFont="0" applyFill="0" applyBorder="0" applyAlignment="0" applyProtection="0">
      <alignment vertical="center"/>
    </xf>
    <xf numFmtId="9" fontId="325" fillId="0" borderId="0" applyFont="0" applyFill="0" applyBorder="0" applyAlignment="0" applyProtection="0"/>
    <xf numFmtId="9" fontId="82" fillId="0" borderId="0" applyFont="0" applyFill="0" applyBorder="0" applyAlignment="0" applyProtection="0"/>
    <xf numFmtId="9" fontId="2" fillId="0" borderId="0" applyFont="0" applyFill="0" applyBorder="0" applyAlignment="0" applyProtection="0">
      <alignment vertical="center"/>
    </xf>
    <xf numFmtId="9" fontId="24"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24" fillId="0" borderId="0" applyFont="0" applyFill="0" applyBorder="0" applyAlignment="0" applyProtection="0">
      <alignment vertical="center"/>
    </xf>
    <xf numFmtId="9" fontId="326" fillId="0" borderId="0" applyFont="0" applyFill="0" applyBorder="0" applyAlignment="0" applyProtection="0"/>
    <xf numFmtId="9" fontId="324" fillId="0" borderId="0" applyFont="0" applyFill="0" applyBorder="0" applyAlignment="0" applyProtection="0"/>
    <xf numFmtId="261" fontId="327" fillId="0" borderId="0" applyFont="0" applyFill="0" applyBorder="0" applyAlignment="0" applyProtection="0"/>
    <xf numFmtId="262" fontId="327" fillId="0" borderId="0" applyFont="0" applyFill="0" applyBorder="0" applyAlignment="0" applyProtection="0"/>
    <xf numFmtId="0" fontId="63" fillId="56" borderId="0" applyNumberFormat="0" applyBorder="0" applyAlignment="0" applyProtection="0">
      <alignment vertical="center"/>
    </xf>
    <xf numFmtId="0" fontId="63" fillId="57" borderId="0" applyNumberFormat="0" applyBorder="0" applyAlignment="0" applyProtection="0">
      <alignment vertical="center"/>
    </xf>
    <xf numFmtId="0" fontId="63" fillId="58" borderId="0" applyNumberFormat="0" applyBorder="0" applyAlignment="0" applyProtection="0">
      <alignment vertical="center"/>
    </xf>
    <xf numFmtId="0" fontId="63" fillId="53" borderId="0" applyNumberFormat="0" applyBorder="0" applyAlignment="0" applyProtection="0">
      <alignment vertical="center"/>
    </xf>
    <xf numFmtId="0" fontId="63" fillId="54" borderId="0" applyNumberFormat="0" applyBorder="0" applyAlignment="0" applyProtection="0">
      <alignment vertical="center"/>
    </xf>
    <xf numFmtId="0" fontId="63" fillId="44"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175" fillId="42"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9" fillId="42"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23"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8" fillId="8" borderId="0" applyNumberFormat="0" applyBorder="0" applyAlignment="0" applyProtection="0">
      <alignment vertical="center"/>
    </xf>
    <xf numFmtId="0" fontId="329" fillId="42" borderId="0" applyNumberFormat="0" applyBorder="0" applyAlignment="0" applyProtection="0">
      <alignment vertical="center"/>
    </xf>
    <xf numFmtId="0" fontId="328" fillId="8" borderId="0" applyNumberFormat="0" applyBorder="0" applyAlignment="0" applyProtection="0">
      <alignment vertical="center"/>
    </xf>
    <xf numFmtId="0" fontId="330" fillId="0" borderId="0"/>
    <xf numFmtId="0" fontId="190"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2" fillId="0" borderId="0"/>
    <xf numFmtId="0" fontId="82" fillId="0" borderId="0" applyNumberFormat="0" applyFont="0" applyFill="0" applyBorder="0" applyProtection="0">
      <alignment vertical="top"/>
    </xf>
    <xf numFmtId="0" fontId="83" fillId="0" borderId="0" applyNumberFormat="0" applyFont="0" applyFill="0" applyBorder="0" applyProtection="0">
      <alignment vertical="top"/>
    </xf>
    <xf numFmtId="0" fontId="82" fillId="0" borderId="0" applyNumberFormat="0" applyFont="0" applyFill="0" applyBorder="0" applyProtection="0">
      <alignment vertical="top"/>
    </xf>
    <xf numFmtId="0" fontId="82"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0" applyNumberFormat="0" applyFont="0" applyFill="0" applyBorder="0" applyProtection="0">
      <alignment vertical="top" wrapText="1"/>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331"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332" fillId="0" borderId="0" applyNumberFormat="0" applyFill="0" applyBorder="0" applyAlignment="0" applyProtection="0">
      <alignment vertical="center"/>
    </xf>
    <xf numFmtId="0" fontId="333" fillId="0" borderId="0" applyNumberFormat="0" applyFill="0" applyBorder="0" applyAlignment="0" applyProtection="0">
      <alignment vertical="center"/>
    </xf>
    <xf numFmtId="0" fontId="333"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334" fillId="0" borderId="0" applyNumberFormat="0" applyFill="0" applyBorder="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93" fillId="59" borderId="42" applyNumberFormat="0" applyAlignment="0" applyProtection="0">
      <alignment vertical="center"/>
    </xf>
    <xf numFmtId="0" fontId="93" fillId="59" borderId="42" applyNumberFormat="0" applyAlignment="0" applyProtection="0">
      <alignment vertical="center"/>
    </xf>
    <xf numFmtId="0" fontId="93" fillId="59" borderId="42" applyNumberFormat="0" applyAlignment="0" applyProtection="0">
      <alignment vertical="center"/>
    </xf>
    <xf numFmtId="0" fontId="93" fillId="59" borderId="42" applyNumberFormat="0" applyAlignment="0" applyProtection="0">
      <alignment vertical="center"/>
    </xf>
    <xf numFmtId="0" fontId="93" fillId="59" borderId="42" applyNumberFormat="0" applyAlignment="0" applyProtection="0">
      <alignment vertical="center"/>
    </xf>
    <xf numFmtId="0" fontId="5" fillId="11" borderId="25" applyNumberFormat="0" applyAlignment="0" applyProtection="0">
      <alignment vertical="center"/>
    </xf>
    <xf numFmtId="0" fontId="93" fillId="59" borderId="42" applyNumberFormat="0" applyAlignment="0" applyProtection="0">
      <alignment vertical="center"/>
    </xf>
    <xf numFmtId="0" fontId="93" fillId="59" borderId="42" applyNumberFormat="0" applyAlignment="0" applyProtection="0">
      <alignment vertical="center"/>
    </xf>
    <xf numFmtId="0" fontId="93" fillId="59" borderId="42" applyNumberFormat="0" applyAlignment="0" applyProtection="0">
      <alignment vertical="center"/>
    </xf>
    <xf numFmtId="0" fontId="93" fillId="59" borderId="42"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335" fillId="59" borderId="42" applyNumberFormat="0" applyAlignment="0" applyProtection="0">
      <alignment vertical="center"/>
    </xf>
    <xf numFmtId="0" fontId="335" fillId="59" borderId="42" applyNumberFormat="0" applyAlignment="0" applyProtection="0">
      <alignment vertical="center"/>
    </xf>
    <xf numFmtId="0" fontId="335" fillId="59" borderId="42" applyNumberFormat="0" applyAlignment="0" applyProtection="0">
      <alignment vertical="center"/>
    </xf>
    <xf numFmtId="0" fontId="335" fillId="59" borderId="42" applyNumberFormat="0" applyAlignment="0" applyProtection="0">
      <alignment vertical="center"/>
    </xf>
    <xf numFmtId="0" fontId="335" fillId="59" borderId="42" applyNumberFormat="0" applyAlignment="0" applyProtection="0">
      <alignment vertical="center"/>
    </xf>
    <xf numFmtId="0" fontId="335" fillId="59" borderId="42" applyNumberFormat="0" applyAlignment="0" applyProtection="0">
      <alignment vertical="center"/>
    </xf>
    <xf numFmtId="0" fontId="335" fillId="59" borderId="42" applyNumberFormat="0" applyAlignment="0" applyProtection="0">
      <alignment vertical="center"/>
    </xf>
    <xf numFmtId="0" fontId="335" fillId="59" borderId="42" applyNumberFormat="0" applyAlignment="0" applyProtection="0">
      <alignment vertical="center"/>
    </xf>
    <xf numFmtId="0" fontId="335" fillId="59" borderId="42" applyNumberFormat="0" applyAlignment="0" applyProtection="0">
      <alignment vertical="center"/>
    </xf>
    <xf numFmtId="0" fontId="335" fillId="59" borderId="42"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335" fillId="59" borderId="42" applyNumberFormat="0" applyAlignment="0" applyProtection="0">
      <alignment vertical="center"/>
    </xf>
    <xf numFmtId="0" fontId="335" fillId="59" borderId="42" applyNumberFormat="0" applyAlignment="0" applyProtection="0">
      <alignment vertical="center"/>
    </xf>
    <xf numFmtId="0" fontId="335" fillId="59" borderId="42" applyNumberFormat="0" applyAlignment="0" applyProtection="0">
      <alignment vertical="center"/>
    </xf>
    <xf numFmtId="0" fontId="335" fillId="59" borderId="42"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335" fillId="59" borderId="42" applyNumberFormat="0" applyAlignment="0" applyProtection="0">
      <alignment vertical="center"/>
    </xf>
    <xf numFmtId="0" fontId="335" fillId="59" borderId="42" applyNumberFormat="0" applyAlignment="0" applyProtection="0">
      <alignment vertical="center"/>
    </xf>
    <xf numFmtId="0" fontId="335" fillId="59" borderId="42" applyNumberFormat="0" applyAlignment="0" applyProtection="0">
      <alignment vertical="center"/>
    </xf>
    <xf numFmtId="0" fontId="335" fillId="59" borderId="42" applyNumberFormat="0" applyAlignment="0" applyProtection="0">
      <alignment vertical="center"/>
    </xf>
    <xf numFmtId="0" fontId="5" fillId="11" borderId="25" applyNumberFormat="0" applyAlignment="0" applyProtection="0">
      <alignment vertical="center"/>
    </xf>
    <xf numFmtId="0" fontId="17"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93" fillId="59" borderId="42"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5" fillId="11" borderId="25" applyNumberFormat="0" applyAlignment="0" applyProtection="0">
      <alignment vertical="center"/>
    </xf>
    <xf numFmtId="0" fontId="157" fillId="0" borderId="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41" fillId="40" borderId="41" applyNumberFormat="0" applyAlignment="0" applyProtection="0">
      <alignment vertical="center"/>
    </xf>
    <xf numFmtId="0" fontId="341" fillId="40" borderId="41" applyNumberFormat="0" applyAlignment="0" applyProtection="0">
      <alignment vertical="center"/>
    </xf>
    <xf numFmtId="0" fontId="341" fillId="40" borderId="41" applyNumberFormat="0" applyAlignment="0" applyProtection="0">
      <alignment vertical="center"/>
    </xf>
    <xf numFmtId="0" fontId="341" fillId="40" borderId="41" applyNumberFormat="0" applyAlignment="0" applyProtection="0">
      <alignment vertical="center"/>
    </xf>
    <xf numFmtId="0" fontId="341" fillId="40" borderId="41" applyNumberFormat="0" applyAlignment="0" applyProtection="0">
      <alignment vertical="center"/>
    </xf>
    <xf numFmtId="0" fontId="341" fillId="40" borderId="41" applyNumberFormat="0" applyAlignment="0" applyProtection="0">
      <alignment vertical="center"/>
    </xf>
    <xf numFmtId="0" fontId="341" fillId="40" borderId="41" applyNumberFormat="0" applyAlignment="0" applyProtection="0">
      <alignment vertical="center"/>
    </xf>
    <xf numFmtId="0" fontId="341" fillId="40" borderId="41" applyNumberFormat="0" applyAlignment="0" applyProtection="0">
      <alignment vertical="center"/>
    </xf>
    <xf numFmtId="0" fontId="341" fillId="40" borderId="41" applyNumberFormat="0" applyAlignment="0" applyProtection="0">
      <alignment vertical="center"/>
    </xf>
    <xf numFmtId="0" fontId="341" fillId="40" borderId="41" applyNumberFormat="0" applyAlignment="0" applyProtection="0">
      <alignment vertical="center"/>
    </xf>
    <xf numFmtId="0" fontId="341" fillId="40" borderId="41"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5" fillId="50" borderId="44" applyNumberFormat="0" applyAlignment="0" applyProtection="0">
      <alignment vertical="center"/>
    </xf>
    <xf numFmtId="0" fontId="345" fillId="50" borderId="44" applyNumberFormat="0" applyAlignment="0" applyProtection="0">
      <alignment vertical="center"/>
    </xf>
    <xf numFmtId="0" fontId="345" fillId="50" borderId="44" applyNumberFormat="0" applyAlignment="0" applyProtection="0">
      <alignment vertical="center"/>
    </xf>
    <xf numFmtId="0" fontId="345" fillId="50" borderId="44" applyNumberFormat="0" applyAlignment="0" applyProtection="0">
      <alignment vertical="center"/>
    </xf>
    <xf numFmtId="0" fontId="345" fillId="50" borderId="44" applyNumberFormat="0" applyAlignment="0" applyProtection="0">
      <alignment vertical="center"/>
    </xf>
    <xf numFmtId="0" fontId="345" fillId="50" borderId="44" applyNumberFormat="0" applyAlignment="0" applyProtection="0">
      <alignment vertical="center"/>
    </xf>
    <xf numFmtId="0" fontId="345" fillId="50" borderId="44" applyNumberFormat="0" applyAlignment="0" applyProtection="0">
      <alignment vertical="center"/>
    </xf>
    <xf numFmtId="0" fontId="345" fillId="50" borderId="44" applyNumberFormat="0" applyAlignment="0" applyProtection="0">
      <alignment vertical="center"/>
    </xf>
    <xf numFmtId="0" fontId="345" fillId="50" borderId="44" applyNumberFormat="0" applyAlignment="0" applyProtection="0">
      <alignment vertical="center"/>
    </xf>
    <xf numFmtId="179" fontId="324" fillId="0" borderId="0" applyFont="0" applyFill="0" applyBorder="0" applyAlignment="0" applyProtection="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24"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326" fillId="0" borderId="0" applyFont="0" applyFill="0" applyBorder="0" applyAlignment="0" applyProtection="0"/>
    <xf numFmtId="41" fontId="101" fillId="0" borderId="0" applyFont="0" applyFill="0" applyBorder="0" applyAlignment="0" applyProtection="0">
      <alignment vertical="center"/>
    </xf>
    <xf numFmtId="41" fontId="325" fillId="0" borderId="0" applyFont="0" applyFill="0" applyBorder="0" applyAlignment="0" applyProtection="0"/>
    <xf numFmtId="41" fontId="1" fillId="0" borderId="0" applyFont="0" applyFill="0" applyBorder="0" applyAlignment="0" applyProtection="0">
      <alignment vertical="center"/>
    </xf>
    <xf numFmtId="38" fontId="190" fillId="0" borderId="0" applyFont="0" applyFill="0" applyBorder="0" applyAlignment="0" applyProtection="0">
      <alignment vertical="center"/>
    </xf>
    <xf numFmtId="179" fontId="324" fillId="0" borderId="0" applyFont="0" applyFill="0" applyBorder="0" applyAlignment="0" applyProtection="0"/>
    <xf numFmtId="38" fontId="190" fillId="0" borderId="0" applyFont="0" applyFill="0" applyBorder="0" applyAlignment="0" applyProtection="0">
      <alignment vertical="center"/>
    </xf>
    <xf numFmtId="41" fontId="2" fillId="0" borderId="0" applyFont="0" applyFill="0" applyBorder="0" applyAlignment="0" applyProtection="0">
      <alignment vertical="center"/>
    </xf>
    <xf numFmtId="41" fontId="1" fillId="0" borderId="0" applyFont="0" applyFill="0" applyBorder="0" applyAlignment="0" applyProtection="0">
      <alignment vertical="center"/>
    </xf>
    <xf numFmtId="41" fontId="101" fillId="0" borderId="0" applyFont="0" applyFill="0" applyBorder="0" applyAlignment="0" applyProtection="0"/>
    <xf numFmtId="41" fontId="325" fillId="0" borderId="0" applyFont="0" applyFill="0" applyBorder="0" applyAlignment="0" applyProtection="0"/>
    <xf numFmtId="38" fontId="83" fillId="0" borderId="0" applyFont="0" applyFill="0" applyBorder="0" applyAlignment="0" applyProtection="0">
      <alignment vertical="center"/>
    </xf>
    <xf numFmtId="41" fontId="24" fillId="0" borderId="0" applyFont="0" applyFill="0" applyBorder="0" applyAlignment="0" applyProtection="0">
      <alignment vertical="center"/>
    </xf>
    <xf numFmtId="38" fontId="190" fillId="0" borderId="0" applyFont="0" applyFill="0" applyBorder="0" applyAlignment="0" applyProtection="0">
      <alignment vertical="center"/>
    </xf>
    <xf numFmtId="41" fontId="1" fillId="0" borderId="0" applyFont="0" applyFill="0" applyBorder="0" applyAlignment="0" applyProtection="0">
      <alignment vertical="center"/>
    </xf>
    <xf numFmtId="38" fontId="190" fillId="0" borderId="0" applyFont="0" applyFill="0" applyBorder="0" applyAlignment="0" applyProtection="0">
      <alignment vertical="center"/>
    </xf>
    <xf numFmtId="38" fontId="190" fillId="0" borderId="0" applyFont="0" applyFill="0" applyBorder="0" applyAlignment="0" applyProtection="0">
      <alignment vertical="center"/>
    </xf>
    <xf numFmtId="41" fontId="41" fillId="0" borderId="0" applyFont="0" applyFill="0" applyBorder="0" applyAlignment="0" applyProtection="0">
      <alignment vertical="center"/>
    </xf>
    <xf numFmtId="41" fontId="101" fillId="0" borderId="0" applyFont="0" applyFill="0" applyBorder="0" applyAlignment="0" applyProtection="0">
      <alignment vertical="center"/>
    </xf>
    <xf numFmtId="38" fontId="24" fillId="0" borderId="0" applyFont="0" applyFill="0" applyBorder="0" applyAlignment="0" applyProtection="0">
      <alignment vertical="center"/>
    </xf>
    <xf numFmtId="41" fontId="101" fillId="0" borderId="0" applyFont="0" applyFill="0" applyBorder="0" applyAlignment="0" applyProtection="0">
      <alignment vertical="center"/>
    </xf>
    <xf numFmtId="41" fontId="41" fillId="0" borderId="0" applyFont="0" applyFill="0" applyBorder="0" applyAlignment="0" applyProtection="0">
      <alignment vertical="center"/>
    </xf>
    <xf numFmtId="41" fontId="2"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38" fontId="83" fillId="0" borderId="0" applyFont="0" applyFill="0" applyBorder="0" applyAlignment="0" applyProtection="0"/>
    <xf numFmtId="41" fontId="326" fillId="0" borderId="0" applyFont="0" applyFill="0" applyBorder="0" applyAlignment="0" applyProtection="0"/>
    <xf numFmtId="41" fontId="2"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38" fontId="24" fillId="0" borderId="0" applyFont="0" applyFill="0" applyBorder="0" applyAlignment="0" applyProtection="0">
      <alignment vertical="center"/>
    </xf>
    <xf numFmtId="41" fontId="326" fillId="0" borderId="0" applyFont="0" applyFill="0" applyBorder="0" applyAlignment="0" applyProtection="0"/>
    <xf numFmtId="41" fontId="325" fillId="0" borderId="0" applyFont="0" applyFill="0" applyBorder="0" applyAlignment="0" applyProtection="0"/>
    <xf numFmtId="41" fontId="101" fillId="0" borderId="0" applyFont="0" applyFill="0" applyBorder="0" applyAlignment="0" applyProtection="0"/>
    <xf numFmtId="41" fontId="1" fillId="0" borderId="0" applyFont="0" applyFill="0" applyBorder="0" applyAlignment="0" applyProtection="0">
      <alignment vertical="center"/>
    </xf>
    <xf numFmtId="41" fontId="346" fillId="0" borderId="0" applyFont="0" applyFill="0" applyBorder="0" applyAlignment="0" applyProtection="0">
      <alignment vertical="center"/>
    </xf>
    <xf numFmtId="41" fontId="1" fillId="0" borderId="0" applyFont="0" applyFill="0" applyBorder="0" applyAlignment="0" applyProtection="0">
      <alignment vertical="center"/>
    </xf>
    <xf numFmtId="41" fontId="101" fillId="0" borderId="0" applyFont="0" applyFill="0" applyBorder="0" applyAlignment="0" applyProtection="0">
      <alignment vertical="center"/>
    </xf>
    <xf numFmtId="41" fontId="2" fillId="0" borderId="0" applyFont="0" applyFill="0" applyBorder="0" applyAlignment="0" applyProtection="0">
      <alignment vertical="center"/>
    </xf>
    <xf numFmtId="41" fontId="24" fillId="0" borderId="0" applyFont="0" applyFill="0" applyBorder="0" applyAlignment="0" applyProtection="0">
      <alignment vertical="center"/>
    </xf>
    <xf numFmtId="38" fontId="24" fillId="0" borderId="0" applyFont="0" applyFill="0" applyBorder="0" applyAlignment="0" applyProtection="0">
      <alignment vertical="center"/>
    </xf>
    <xf numFmtId="38" fontId="1" fillId="0" borderId="0" applyFont="0" applyFill="0" applyBorder="0" applyAlignment="0" applyProtection="0">
      <alignment vertical="center"/>
    </xf>
    <xf numFmtId="40" fontId="24" fillId="0" borderId="0" applyFont="0" applyFill="0" applyBorder="0" applyAlignment="0" applyProtection="0">
      <alignment vertical="center"/>
    </xf>
    <xf numFmtId="40" fontId="83" fillId="0" borderId="0" applyFont="0" applyFill="0" applyBorder="0" applyAlignment="0" applyProtection="0">
      <alignment vertical="center"/>
    </xf>
    <xf numFmtId="40" fontId="24" fillId="0" borderId="0" applyFont="0" applyFill="0" applyBorder="0" applyAlignment="0" applyProtection="0">
      <alignment vertical="center"/>
    </xf>
    <xf numFmtId="40" fontId="83" fillId="0" borderId="0" applyFont="0" applyFill="0" applyBorder="0" applyAlignment="0" applyProtection="0">
      <alignment vertical="center"/>
    </xf>
    <xf numFmtId="40" fontId="24" fillId="0" borderId="0" applyFont="0" applyFill="0" applyBorder="0" applyAlignment="0" applyProtection="0">
      <alignment vertical="center"/>
    </xf>
    <xf numFmtId="43" fontId="101" fillId="0" borderId="0" applyFont="0" applyFill="0" applyBorder="0" applyAlignment="0" applyProtection="0">
      <alignment vertical="center"/>
    </xf>
    <xf numFmtId="40" fontId="24" fillId="0" borderId="0" applyFont="0" applyFill="0" applyBorder="0" applyAlignment="0" applyProtection="0">
      <alignment vertical="center"/>
    </xf>
    <xf numFmtId="0" fontId="72" fillId="43" borderId="0" applyNumberFormat="0" applyBorder="0" applyAlignment="0" applyProtection="0">
      <alignment vertical="center"/>
    </xf>
    <xf numFmtId="0" fontId="72" fillId="43" borderId="0" applyNumberFormat="0" applyBorder="0" applyAlignment="0" applyProtection="0">
      <alignment vertical="center"/>
    </xf>
    <xf numFmtId="0" fontId="72" fillId="43" borderId="0" applyNumberFormat="0" applyBorder="0" applyAlignment="0" applyProtection="0">
      <alignment vertical="center"/>
    </xf>
    <xf numFmtId="0" fontId="347" fillId="7" borderId="0" applyNumberFormat="0" applyBorder="0" applyAlignment="0" applyProtection="0">
      <alignment vertical="center"/>
    </xf>
    <xf numFmtId="0" fontId="348" fillId="43" borderId="0" applyNumberFormat="0" applyBorder="0" applyAlignment="0" applyProtection="0">
      <alignment vertical="center"/>
    </xf>
    <xf numFmtId="0" fontId="348" fillId="43" borderId="0" applyNumberFormat="0" applyBorder="0" applyAlignment="0" applyProtection="0">
      <alignment vertical="center"/>
    </xf>
    <xf numFmtId="0" fontId="72" fillId="43" borderId="0" applyNumberFormat="0" applyBorder="0" applyAlignment="0" applyProtection="0">
      <alignment vertical="center"/>
    </xf>
    <xf numFmtId="0" fontId="72" fillId="43" borderId="0" applyNumberFormat="0" applyBorder="0" applyAlignment="0" applyProtection="0">
      <alignment vertical="center"/>
    </xf>
    <xf numFmtId="0" fontId="72" fillId="43" borderId="0" applyNumberFormat="0" applyBorder="0" applyAlignment="0" applyProtection="0">
      <alignment vertical="center"/>
    </xf>
    <xf numFmtId="0" fontId="28" fillId="0" borderId="0" applyNumberFormat="0" applyFill="0" applyBorder="0" applyAlignment="0" applyProtection="0"/>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168" fillId="0" borderId="43"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232" fillId="0" borderId="37"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16"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349" fillId="0" borderId="24" applyNumberFormat="0" applyFill="0" applyAlignment="0" applyProtection="0">
      <alignment vertical="center"/>
    </xf>
    <xf numFmtId="0" fontId="232" fillId="0" borderId="37" applyNumberFormat="0" applyFill="0" applyAlignment="0" applyProtection="0">
      <alignment vertical="center"/>
    </xf>
    <xf numFmtId="0" fontId="349" fillId="0" borderId="24"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350" fillId="0" borderId="27"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1" fillId="0" borderId="58" applyNumberFormat="0" applyFill="0" applyAlignment="0" applyProtection="0">
      <alignment vertical="center"/>
    </xf>
    <xf numFmtId="0" fontId="351" fillId="0" borderId="58" applyNumberFormat="0" applyFill="0" applyAlignment="0" applyProtection="0">
      <alignment vertical="center"/>
    </xf>
    <xf numFmtId="0" fontId="351" fillId="0" borderId="58" applyNumberFormat="0" applyFill="0" applyAlignment="0" applyProtection="0">
      <alignment vertical="center"/>
    </xf>
    <xf numFmtId="0" fontId="351" fillId="0" borderId="58" applyNumberFormat="0" applyFill="0" applyAlignment="0" applyProtection="0">
      <alignment vertical="center"/>
    </xf>
    <xf numFmtId="0" fontId="351" fillId="0" borderId="58" applyNumberFormat="0" applyFill="0" applyAlignment="0" applyProtection="0">
      <alignment vertical="center"/>
    </xf>
    <xf numFmtId="0" fontId="351" fillId="0" borderId="58" applyNumberFormat="0" applyFill="0" applyAlignment="0" applyProtection="0">
      <alignment vertical="center"/>
    </xf>
    <xf numFmtId="0" fontId="351" fillId="0" borderId="58" applyNumberFormat="0" applyFill="0" applyAlignment="0" applyProtection="0">
      <alignment vertical="center"/>
    </xf>
    <xf numFmtId="0" fontId="351" fillId="0" borderId="58" applyNumberFormat="0" applyFill="0" applyAlignment="0" applyProtection="0">
      <alignment vertical="center"/>
    </xf>
    <xf numFmtId="0" fontId="351" fillId="0" borderId="58" applyNumberFormat="0" applyFill="0" applyAlignment="0" applyProtection="0">
      <alignment vertical="center"/>
    </xf>
    <xf numFmtId="0" fontId="351" fillId="0" borderId="58" applyNumberFormat="0" applyFill="0" applyAlignment="0" applyProtection="0">
      <alignment vertical="center"/>
    </xf>
    <xf numFmtId="0" fontId="351" fillId="0" borderId="58" applyNumberFormat="0" applyFill="0" applyAlignment="0" applyProtection="0">
      <alignment vertical="center"/>
    </xf>
    <xf numFmtId="0" fontId="351" fillId="0" borderId="58" applyNumberFormat="0" applyFill="0" applyAlignment="0" applyProtection="0">
      <alignment vertical="center"/>
    </xf>
    <xf numFmtId="0" fontId="351" fillId="0" borderId="58" applyNumberFormat="0" applyFill="0" applyAlignment="0" applyProtection="0">
      <alignment vertical="center"/>
    </xf>
    <xf numFmtId="0" fontId="351" fillId="0" borderId="58" applyNumberFormat="0" applyFill="0" applyAlignment="0" applyProtection="0">
      <alignment vertical="center"/>
    </xf>
    <xf numFmtId="0" fontId="351" fillId="0" borderId="58" applyNumberFormat="0" applyFill="0" applyAlignment="0" applyProtection="0">
      <alignment vertical="center"/>
    </xf>
    <xf numFmtId="0" fontId="351" fillId="0" borderId="58"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350" fillId="0" borderId="2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350" fillId="0" borderId="27" applyNumberFormat="0" applyFill="0" applyAlignment="0" applyProtection="0">
      <alignment vertical="center"/>
    </xf>
    <xf numFmtId="0" fontId="2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350" fillId="0" borderId="2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350" fillId="0" borderId="2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190" fillId="0" borderId="0"/>
    <xf numFmtId="0" fontId="323" fillId="0" borderId="0">
      <alignment vertical="center"/>
    </xf>
    <xf numFmtId="0" fontId="28" fillId="0" borderId="0"/>
    <xf numFmtId="0" fontId="83" fillId="0" borderId="0">
      <alignment vertical="center"/>
    </xf>
    <xf numFmtId="0" fontId="28" fillId="0" borderId="0"/>
    <xf numFmtId="0" fontId="352" fillId="0" borderId="0">
      <alignment vertical="center"/>
    </xf>
    <xf numFmtId="0" fontId="190" fillId="0" borderId="0"/>
    <xf numFmtId="0" fontId="323" fillId="0" borderId="0"/>
    <xf numFmtId="0" fontId="323" fillId="0" borderId="0"/>
    <xf numFmtId="0" fontId="323" fillId="0" borderId="0"/>
    <xf numFmtId="0" fontId="323" fillId="0" borderId="0"/>
    <xf numFmtId="0" fontId="353" fillId="0" borderId="0"/>
    <xf numFmtId="0" fontId="323" fillId="0" borderId="0"/>
    <xf numFmtId="0" fontId="80" fillId="0" borderId="0"/>
    <xf numFmtId="0" fontId="132" fillId="40" borderId="41" applyNumberFormat="0" applyAlignment="0" applyProtection="0">
      <alignment vertical="center"/>
    </xf>
    <xf numFmtId="0" fontId="354" fillId="9" borderId="22"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354" fillId="9" borderId="22"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354" fillId="9" borderId="22"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354" fillId="9" borderId="22"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354" fillId="9" borderId="22"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354" fillId="9" borderId="22"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354" fillId="9" borderId="22"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4" fillId="9" borderId="22"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4" fillId="9" borderId="22"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4" fillId="9" borderId="22"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4" fillId="9" borderId="22" applyNumberFormat="0" applyAlignment="0" applyProtection="0">
      <alignment vertical="center"/>
    </xf>
    <xf numFmtId="0" fontId="132" fillId="40" borderId="41"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132" fillId="40" borderId="41"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132" fillId="40" borderId="41"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132" fillId="40" borderId="41"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132" fillId="40" borderId="41"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354" fillId="9" borderId="22" applyNumberFormat="0" applyAlignment="0" applyProtection="0">
      <alignment vertical="center"/>
    </xf>
    <xf numFmtId="0" fontId="356" fillId="9" borderId="22"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354" fillId="9" borderId="22" applyNumberFormat="0" applyAlignment="0" applyProtection="0">
      <alignment vertical="center"/>
    </xf>
    <xf numFmtId="0" fontId="132" fillId="40" borderId="41"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132" fillId="40" borderId="41"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132" fillId="40" borderId="41"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132" fillId="40" borderId="41"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132" fillId="40" borderId="41"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132" fillId="40" borderId="41"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132" fillId="40" borderId="41"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161" fillId="50" borderId="41" applyNumberFormat="0" applyAlignment="0" applyProtection="0">
      <alignment vertical="center"/>
    </xf>
    <xf numFmtId="0" fontId="355" fillId="40" borderId="41" applyNumberFormat="0" applyAlignment="0" applyProtection="0">
      <alignment vertical="center"/>
    </xf>
    <xf numFmtId="0" fontId="161" fillId="50" borderId="41" applyNumberFormat="0" applyAlignment="0" applyProtection="0">
      <alignment vertical="center"/>
    </xf>
    <xf numFmtId="0" fontId="355" fillId="40" borderId="41" applyNumberFormat="0" applyAlignment="0" applyProtection="0">
      <alignment vertical="center"/>
    </xf>
    <xf numFmtId="0" fontId="161" fillId="50" borderId="41" applyNumberFormat="0" applyAlignment="0" applyProtection="0">
      <alignment vertical="center"/>
    </xf>
    <xf numFmtId="0" fontId="355" fillId="40" borderId="41" applyNumberFormat="0" applyAlignment="0" applyProtection="0">
      <alignment vertical="center"/>
    </xf>
    <xf numFmtId="0" fontId="161" fillId="50" borderId="41" applyNumberFormat="0" applyAlignment="0" applyProtection="0">
      <alignment vertical="center"/>
    </xf>
    <xf numFmtId="0" fontId="355" fillId="40" borderId="41" applyNumberFormat="0" applyAlignment="0" applyProtection="0">
      <alignment vertical="center"/>
    </xf>
    <xf numFmtId="0" fontId="161" fillId="50" borderId="41" applyNumberFormat="0" applyAlignment="0" applyProtection="0">
      <alignment vertical="center"/>
    </xf>
    <xf numFmtId="0" fontId="355" fillId="40" borderId="41" applyNumberFormat="0" applyAlignment="0" applyProtection="0">
      <alignment vertical="center"/>
    </xf>
    <xf numFmtId="0" fontId="161" fillId="50" borderId="41" applyNumberFormat="0" applyAlignment="0" applyProtection="0">
      <alignment vertical="center"/>
    </xf>
    <xf numFmtId="0" fontId="355" fillId="40" borderId="41" applyNumberFormat="0" applyAlignment="0" applyProtection="0">
      <alignment vertical="center"/>
    </xf>
    <xf numFmtId="0" fontId="161" fillId="50" borderId="41" applyNumberFormat="0" applyAlignment="0" applyProtection="0">
      <alignment vertical="center"/>
    </xf>
    <xf numFmtId="0" fontId="355" fillId="40" borderId="41" applyNumberFormat="0" applyAlignment="0" applyProtection="0">
      <alignment vertical="center"/>
    </xf>
    <xf numFmtId="0" fontId="161" fillId="50" borderId="41" applyNumberFormat="0" applyAlignment="0" applyProtection="0">
      <alignment vertical="center"/>
    </xf>
    <xf numFmtId="0" fontId="355" fillId="40" borderId="41" applyNumberFormat="0" applyAlignment="0" applyProtection="0">
      <alignment vertical="center"/>
    </xf>
    <xf numFmtId="0" fontId="161" fillId="50" borderId="41" applyNumberFormat="0" applyAlignment="0" applyProtection="0">
      <alignment vertical="center"/>
    </xf>
    <xf numFmtId="0" fontId="355" fillId="40" borderId="41" applyNumberFormat="0" applyAlignment="0" applyProtection="0">
      <alignment vertical="center"/>
    </xf>
    <xf numFmtId="0" fontId="161" fillId="50" borderId="41" applyNumberFormat="0" applyAlignment="0" applyProtection="0">
      <alignment vertical="center"/>
    </xf>
    <xf numFmtId="0" fontId="355" fillId="40" borderId="41" applyNumberFormat="0" applyAlignment="0" applyProtection="0">
      <alignment vertical="center"/>
    </xf>
    <xf numFmtId="0" fontId="161" fillId="50" borderId="41" applyNumberFormat="0" applyAlignment="0" applyProtection="0">
      <alignment vertical="center"/>
    </xf>
    <xf numFmtId="0" fontId="355" fillId="40" borderId="41" applyNumberFormat="0" applyAlignment="0" applyProtection="0">
      <alignment vertical="center"/>
    </xf>
    <xf numFmtId="0" fontId="161" fillId="50" borderId="41" applyNumberFormat="0" applyAlignment="0" applyProtection="0">
      <alignment vertical="center"/>
    </xf>
    <xf numFmtId="0" fontId="355" fillId="40" borderId="41" applyNumberFormat="0" applyAlignment="0" applyProtection="0">
      <alignment vertical="center"/>
    </xf>
    <xf numFmtId="0" fontId="161" fillId="50" borderId="41" applyNumberFormat="0" applyAlignment="0" applyProtection="0">
      <alignment vertical="center"/>
    </xf>
    <xf numFmtId="0" fontId="355" fillId="40" borderId="41" applyNumberFormat="0" applyAlignment="0" applyProtection="0">
      <alignment vertical="center"/>
    </xf>
    <xf numFmtId="0" fontId="161" fillId="50" borderId="41" applyNumberFormat="0" applyAlignment="0" applyProtection="0">
      <alignment vertical="center"/>
    </xf>
    <xf numFmtId="0" fontId="132" fillId="40" borderId="41" applyNumberFormat="0" applyAlignment="0" applyProtection="0">
      <alignment vertical="center"/>
    </xf>
    <xf numFmtId="0" fontId="161" fillId="50" borderId="41" applyNumberFormat="0" applyAlignment="0" applyProtection="0">
      <alignment vertical="center"/>
    </xf>
    <xf numFmtId="0" fontId="132" fillId="40" borderId="41" applyNumberFormat="0" applyAlignment="0" applyProtection="0">
      <alignment vertical="center"/>
    </xf>
    <xf numFmtId="0" fontId="161" fillId="50" borderId="41" applyNumberFormat="0" applyAlignment="0" applyProtection="0">
      <alignment vertical="center"/>
    </xf>
    <xf numFmtId="0" fontId="132" fillId="40" borderId="41" applyNumberFormat="0" applyAlignment="0" applyProtection="0">
      <alignment vertical="center"/>
    </xf>
    <xf numFmtId="0" fontId="161" fillId="50" borderId="41" applyNumberFormat="0" applyAlignment="0" applyProtection="0">
      <alignment vertical="center"/>
    </xf>
    <xf numFmtId="0" fontId="132" fillId="40" borderId="41" applyNumberFormat="0" applyAlignment="0" applyProtection="0">
      <alignment vertical="center"/>
    </xf>
    <xf numFmtId="0" fontId="161" fillId="50" borderId="41" applyNumberFormat="0" applyAlignment="0" applyProtection="0">
      <alignment vertical="center"/>
    </xf>
    <xf numFmtId="0" fontId="132" fillId="40" borderId="41" applyNumberFormat="0" applyAlignment="0" applyProtection="0">
      <alignment vertical="center"/>
    </xf>
    <xf numFmtId="0" fontId="161" fillId="50" borderId="41" applyNumberFormat="0" applyAlignment="0" applyProtection="0">
      <alignment vertical="center"/>
    </xf>
    <xf numFmtId="0" fontId="132" fillId="40" borderId="41" applyNumberFormat="0" applyAlignment="0" applyProtection="0">
      <alignment vertical="center"/>
    </xf>
    <xf numFmtId="0" fontId="161" fillId="50" borderId="41" applyNumberFormat="0" applyAlignment="0" applyProtection="0">
      <alignment vertical="center"/>
    </xf>
    <xf numFmtId="0" fontId="132" fillId="40" borderId="41" applyNumberFormat="0" applyAlignment="0" applyProtection="0">
      <alignment vertical="center"/>
    </xf>
    <xf numFmtId="0" fontId="161" fillId="50" borderId="41" applyNumberFormat="0" applyAlignment="0" applyProtection="0">
      <alignment vertical="center"/>
    </xf>
    <xf numFmtId="0" fontId="132" fillId="40" borderId="41" applyNumberFormat="0" applyAlignment="0" applyProtection="0">
      <alignment vertical="center"/>
    </xf>
    <xf numFmtId="0" fontId="161" fillId="50" borderId="41" applyNumberFormat="0" applyAlignment="0" applyProtection="0">
      <alignment vertical="center"/>
    </xf>
    <xf numFmtId="0" fontId="132" fillId="40" borderId="41" applyNumberFormat="0" applyAlignment="0" applyProtection="0">
      <alignment vertical="center"/>
    </xf>
    <xf numFmtId="0" fontId="161" fillId="50" borderId="41" applyNumberFormat="0" applyAlignment="0" applyProtection="0">
      <alignment vertical="center"/>
    </xf>
    <xf numFmtId="0" fontId="132" fillId="40" borderId="41" applyNumberFormat="0" applyAlignment="0" applyProtection="0">
      <alignment vertical="center"/>
    </xf>
    <xf numFmtId="0" fontId="161" fillId="50" borderId="41" applyNumberFormat="0" applyAlignment="0" applyProtection="0">
      <alignment vertical="center"/>
    </xf>
    <xf numFmtId="0" fontId="132" fillId="40" borderId="41" applyNumberFormat="0" applyAlignment="0" applyProtection="0">
      <alignment vertical="center"/>
    </xf>
    <xf numFmtId="0" fontId="161" fillId="50" borderId="41" applyNumberFormat="0" applyAlignment="0" applyProtection="0">
      <alignment vertical="center"/>
    </xf>
    <xf numFmtId="0" fontId="132" fillId="40" borderId="41" applyNumberFormat="0" applyAlignment="0" applyProtection="0">
      <alignment vertical="center"/>
    </xf>
    <xf numFmtId="0" fontId="161" fillId="50" borderId="41" applyNumberFormat="0" applyAlignment="0" applyProtection="0">
      <alignment vertical="center"/>
    </xf>
    <xf numFmtId="0" fontId="132"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354" fillId="9" borderId="22" applyNumberFormat="0" applyAlignment="0" applyProtection="0">
      <alignment vertical="center"/>
    </xf>
    <xf numFmtId="0" fontId="161" fillId="42" borderId="41" applyNumberFormat="0" applyAlignment="0" applyProtection="0">
      <alignment vertical="center"/>
    </xf>
    <xf numFmtId="0" fontId="355" fillId="40" borderId="41" applyNumberFormat="0" applyAlignment="0" applyProtection="0">
      <alignment vertical="center"/>
    </xf>
    <xf numFmtId="0" fontId="161" fillId="42" borderId="41" applyNumberFormat="0" applyAlignment="0" applyProtection="0">
      <alignment vertical="center"/>
    </xf>
    <xf numFmtId="0" fontId="355" fillId="40" borderId="41" applyNumberFormat="0" applyAlignment="0" applyProtection="0">
      <alignment vertical="center"/>
    </xf>
    <xf numFmtId="0" fontId="161" fillId="42" borderId="41" applyNumberFormat="0" applyAlignment="0" applyProtection="0">
      <alignment vertical="center"/>
    </xf>
    <xf numFmtId="0" fontId="355" fillId="40" borderId="41" applyNumberFormat="0" applyAlignment="0" applyProtection="0">
      <alignment vertical="center"/>
    </xf>
    <xf numFmtId="0" fontId="161" fillId="42" borderId="41" applyNumberFormat="0" applyAlignment="0" applyProtection="0">
      <alignment vertical="center"/>
    </xf>
    <xf numFmtId="0" fontId="355" fillId="40" borderId="41" applyNumberFormat="0" applyAlignment="0" applyProtection="0">
      <alignment vertical="center"/>
    </xf>
    <xf numFmtId="0" fontId="161" fillId="42" borderId="41" applyNumberFormat="0" applyAlignment="0" applyProtection="0">
      <alignment vertical="center"/>
    </xf>
    <xf numFmtId="0" fontId="355" fillId="40" borderId="41" applyNumberFormat="0" applyAlignment="0" applyProtection="0">
      <alignment vertical="center"/>
    </xf>
    <xf numFmtId="0" fontId="161" fillId="42" borderId="41" applyNumberFormat="0" applyAlignment="0" applyProtection="0">
      <alignment vertical="center"/>
    </xf>
    <xf numFmtId="0" fontId="355" fillId="40" borderId="41" applyNumberFormat="0" applyAlignment="0" applyProtection="0">
      <alignment vertical="center"/>
    </xf>
    <xf numFmtId="0" fontId="161" fillId="42" borderId="41" applyNumberFormat="0" applyAlignment="0" applyProtection="0">
      <alignment vertical="center"/>
    </xf>
    <xf numFmtId="0" fontId="355" fillId="40" borderId="41" applyNumberFormat="0" applyAlignment="0" applyProtection="0">
      <alignment vertical="center"/>
    </xf>
    <xf numFmtId="0" fontId="161" fillId="42"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2" borderId="41" applyNumberFormat="0" applyAlignment="0" applyProtection="0">
      <alignment vertical="center"/>
    </xf>
    <xf numFmtId="0" fontId="355" fillId="40" borderId="41" applyNumberFormat="0" applyAlignment="0" applyProtection="0">
      <alignment vertical="center"/>
    </xf>
    <xf numFmtId="0" fontId="161" fillId="42" borderId="41" applyNumberFormat="0" applyAlignment="0" applyProtection="0">
      <alignment vertical="center"/>
    </xf>
    <xf numFmtId="0" fontId="161" fillId="42" borderId="41" applyNumberFormat="0" applyAlignment="0" applyProtection="0">
      <alignment vertical="center"/>
    </xf>
    <xf numFmtId="0" fontId="161" fillId="42" borderId="41" applyNumberFormat="0" applyAlignment="0" applyProtection="0">
      <alignment vertical="center"/>
    </xf>
    <xf numFmtId="0" fontId="161" fillId="42" borderId="41" applyNumberFormat="0" applyAlignment="0" applyProtection="0">
      <alignment vertical="center"/>
    </xf>
    <xf numFmtId="0" fontId="161" fillId="42" borderId="41" applyNumberFormat="0" applyAlignment="0" applyProtection="0">
      <alignment vertical="center"/>
    </xf>
    <xf numFmtId="0" fontId="161" fillId="42" borderId="41" applyNumberFormat="0" applyAlignment="0" applyProtection="0">
      <alignment vertical="center"/>
    </xf>
    <xf numFmtId="0" fontId="161" fillId="42" borderId="41" applyNumberFormat="0" applyAlignment="0" applyProtection="0">
      <alignment vertical="center"/>
    </xf>
    <xf numFmtId="0" fontId="161" fillId="42" borderId="41" applyNumberFormat="0" applyAlignment="0" applyProtection="0">
      <alignment vertical="center"/>
    </xf>
    <xf numFmtId="0" fontId="161" fillId="42" borderId="41" applyNumberFormat="0" applyAlignment="0" applyProtection="0">
      <alignment vertical="center"/>
    </xf>
    <xf numFmtId="0" fontId="161" fillId="42" borderId="41" applyNumberFormat="0" applyAlignment="0" applyProtection="0">
      <alignment vertical="center"/>
    </xf>
    <xf numFmtId="0" fontId="161" fillId="42" borderId="41" applyNumberFormat="0" applyAlignment="0" applyProtection="0">
      <alignment vertical="center"/>
    </xf>
    <xf numFmtId="0" fontId="161" fillId="42" borderId="41" applyNumberFormat="0" applyAlignment="0" applyProtection="0">
      <alignment vertical="center"/>
    </xf>
    <xf numFmtId="0" fontId="161" fillId="42" borderId="41" applyNumberFormat="0" applyAlignment="0" applyProtection="0">
      <alignment vertical="center"/>
    </xf>
    <xf numFmtId="0" fontId="355" fillId="40" borderId="41" applyNumberFormat="0" applyAlignment="0" applyProtection="0">
      <alignment vertical="center"/>
    </xf>
    <xf numFmtId="0" fontId="161" fillId="42" borderId="41" applyNumberFormat="0" applyAlignment="0" applyProtection="0">
      <alignment vertical="center"/>
    </xf>
    <xf numFmtId="0" fontId="355" fillId="40" borderId="41" applyNumberFormat="0" applyAlignment="0" applyProtection="0">
      <alignment vertical="center"/>
    </xf>
    <xf numFmtId="0" fontId="161" fillId="42" borderId="41" applyNumberFormat="0" applyAlignment="0" applyProtection="0">
      <alignment vertical="center"/>
    </xf>
    <xf numFmtId="0" fontId="355" fillId="40" borderId="41" applyNumberFormat="0" applyAlignment="0" applyProtection="0">
      <alignment vertical="center"/>
    </xf>
    <xf numFmtId="0" fontId="161" fillId="42" borderId="41" applyNumberFormat="0" applyAlignment="0" applyProtection="0">
      <alignment vertical="center"/>
    </xf>
    <xf numFmtId="0" fontId="355" fillId="40" borderId="41" applyNumberFormat="0" applyAlignment="0" applyProtection="0">
      <alignment vertical="center"/>
    </xf>
    <xf numFmtId="0" fontId="161" fillId="42" borderId="41" applyNumberFormat="0" applyAlignment="0" applyProtection="0">
      <alignment vertical="center"/>
    </xf>
    <xf numFmtId="0" fontId="355" fillId="40" borderId="41" applyNumberFormat="0" applyAlignment="0" applyProtection="0">
      <alignment vertical="center"/>
    </xf>
    <xf numFmtId="0" fontId="354" fillId="9" borderId="22" applyNumberFormat="0" applyAlignment="0" applyProtection="0">
      <alignment vertical="center"/>
    </xf>
    <xf numFmtId="0" fontId="13" fillId="9" borderId="22" applyNumberFormat="0" applyAlignment="0" applyProtection="0">
      <alignment vertical="center"/>
    </xf>
    <xf numFmtId="0" fontId="354" fillId="9" borderId="22"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4" fillId="9" borderId="22"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4" fillId="9" borderId="22"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4" fillId="9" borderId="22"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4" fillId="9" borderId="22"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4" fillId="9" borderId="22"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354" fillId="9" borderId="22"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358" fillId="0" borderId="0" applyNumberFormat="0" applyFont="0" applyFill="0" applyBorder="0">
      <alignment horizontal="left" vertical="top" wrapText="1"/>
    </xf>
    <xf numFmtId="0" fontId="359" fillId="0" borderId="0" applyNumberFormat="0" applyFont="0" applyFill="0" applyBorder="0">
      <alignment horizontal="left" vertical="top" wrapText="1"/>
    </xf>
    <xf numFmtId="0" fontId="358" fillId="0" borderId="0" applyNumberFormat="0" applyFont="0" applyFill="0" applyBorder="0">
      <alignment horizontal="left" vertical="top" wrapText="1"/>
    </xf>
    <xf numFmtId="0" fontId="360" fillId="0" borderId="28"/>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140" fillId="0" borderId="47"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2" fillId="0" borderId="38"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8"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1" fillId="0" borderId="19" applyNumberFormat="0" applyFill="0" applyAlignment="0" applyProtection="0">
      <alignment vertical="center"/>
    </xf>
    <xf numFmtId="0" fontId="362" fillId="0" borderId="38" applyNumberFormat="0" applyFill="0" applyAlignment="0" applyProtection="0">
      <alignment vertical="center"/>
    </xf>
    <xf numFmtId="0" fontId="361" fillId="0" borderId="19" applyNumberFormat="0" applyFill="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4"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144" fillId="0" borderId="48"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6" fillId="0" borderId="39"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9"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5" fillId="0" borderId="20" applyNumberFormat="0" applyFill="0" applyAlignment="0" applyProtection="0">
      <alignment vertical="center"/>
    </xf>
    <xf numFmtId="0" fontId="366" fillId="0" borderId="39" applyNumberFormat="0" applyFill="0" applyAlignment="0" applyProtection="0">
      <alignment vertical="center"/>
    </xf>
    <xf numFmtId="0" fontId="365" fillId="0" borderId="20" applyNumberFormat="0" applyFill="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148" fillId="0" borderId="49" applyNumberFormat="0" applyFill="0" applyAlignment="0" applyProtection="0">
      <alignment vertical="center"/>
    </xf>
    <xf numFmtId="0" fontId="148" fillId="0" borderId="49" applyNumberFormat="0" applyFill="0" applyAlignment="0" applyProtection="0">
      <alignment vertical="center"/>
    </xf>
    <xf numFmtId="0" fontId="148" fillId="0" borderId="49" applyNumberFormat="0" applyFill="0" applyAlignment="0" applyProtection="0">
      <alignment vertical="center"/>
    </xf>
    <xf numFmtId="0" fontId="148" fillId="0" borderId="49" applyNumberFormat="0" applyFill="0" applyAlignment="0" applyProtection="0">
      <alignment vertical="center"/>
    </xf>
    <xf numFmtId="0" fontId="148" fillId="0" borderId="49" applyNumberFormat="0" applyFill="0" applyAlignment="0" applyProtection="0">
      <alignment vertical="center"/>
    </xf>
    <xf numFmtId="0" fontId="148" fillId="0" borderId="49" applyNumberFormat="0" applyFill="0" applyAlignment="0" applyProtection="0">
      <alignment vertical="center"/>
    </xf>
    <xf numFmtId="0" fontId="148" fillId="0" borderId="49"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8" fillId="0" borderId="40" applyNumberFormat="0" applyFill="0" applyAlignment="0" applyProtection="0">
      <alignment vertical="center"/>
    </xf>
    <xf numFmtId="0" fontId="367" fillId="0" borderId="21" applyNumberFormat="0" applyFill="0" applyAlignment="0" applyProtection="0">
      <alignment vertical="center"/>
    </xf>
    <xf numFmtId="0" fontId="368" fillId="0" borderId="40" applyNumberFormat="0" applyFill="0" applyAlignment="0" applyProtection="0">
      <alignment vertical="center"/>
    </xf>
    <xf numFmtId="0" fontId="368" fillId="0" borderId="40" applyNumberFormat="0" applyFill="0" applyAlignment="0" applyProtection="0">
      <alignment vertical="center"/>
    </xf>
    <xf numFmtId="0" fontId="368" fillId="0" borderId="40" applyNumberFormat="0" applyFill="0" applyAlignment="0" applyProtection="0">
      <alignment vertical="center"/>
    </xf>
    <xf numFmtId="0" fontId="368" fillId="0" borderId="40" applyNumberFormat="0" applyFill="0" applyAlignment="0" applyProtection="0">
      <alignment vertical="center"/>
    </xf>
    <xf numFmtId="0" fontId="368" fillId="0" borderId="40" applyNumberFormat="0" applyFill="0" applyAlignment="0" applyProtection="0">
      <alignment vertical="center"/>
    </xf>
    <xf numFmtId="0" fontId="368" fillId="0" borderId="40" applyNumberFormat="0" applyFill="0" applyAlignment="0" applyProtection="0">
      <alignment vertical="center"/>
    </xf>
    <xf numFmtId="0" fontId="367" fillId="0" borderId="21" applyNumberFormat="0" applyFill="0" applyAlignment="0" applyProtection="0">
      <alignment vertical="center"/>
    </xf>
    <xf numFmtId="0" fontId="10"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7" fillId="0" borderId="21" applyNumberFormat="0" applyFill="0" applyAlignment="0" applyProtection="0">
      <alignment vertical="center"/>
    </xf>
    <xf numFmtId="0" fontId="368" fillId="0" borderId="40" applyNumberFormat="0" applyFill="0" applyAlignment="0" applyProtection="0">
      <alignment vertical="center"/>
    </xf>
    <xf numFmtId="0" fontId="367" fillId="0" borderId="21" applyNumberFormat="0" applyFill="0" applyAlignment="0" applyProtection="0">
      <alignment vertical="center"/>
    </xf>
    <xf numFmtId="0" fontId="368" fillId="0" borderId="40" applyNumberFormat="0" applyFill="0" applyAlignment="0" applyProtection="0">
      <alignment vertical="center"/>
    </xf>
    <xf numFmtId="0" fontId="368" fillId="0" borderId="40" applyNumberFormat="0" applyFill="0" applyAlignment="0" applyProtection="0">
      <alignment vertical="center"/>
    </xf>
    <xf numFmtId="0" fontId="368" fillId="0" borderId="40" applyNumberFormat="0" applyFill="0" applyAlignment="0" applyProtection="0">
      <alignment vertical="center"/>
    </xf>
    <xf numFmtId="0" fontId="368" fillId="0" borderId="40" applyNumberFormat="0" applyFill="0" applyAlignment="0" applyProtection="0">
      <alignment vertical="center"/>
    </xf>
    <xf numFmtId="0" fontId="368" fillId="0" borderId="40" applyNumberFormat="0" applyFill="0" applyAlignment="0" applyProtection="0">
      <alignment vertical="center"/>
    </xf>
    <xf numFmtId="0" fontId="368" fillId="0" borderId="40" applyNumberFormat="0" applyFill="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8"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8" fillId="0" borderId="0" applyNumberFormat="0" applyFill="0" applyBorder="0" applyAlignment="0" applyProtection="0">
      <alignment vertical="center"/>
    </xf>
    <xf numFmtId="0" fontId="367"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220"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4"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133" fillId="48"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133" fillId="41"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11"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369" fillId="6" borderId="0" applyNumberFormat="0" applyBorder="0" applyAlignment="0" applyProtection="0">
      <alignment vertical="center"/>
    </xf>
    <xf numFmtId="0" fontId="133" fillId="41" borderId="0" applyNumberFormat="0" applyBorder="0" applyAlignment="0" applyProtection="0">
      <alignment vertical="center"/>
    </xf>
    <xf numFmtId="0" fontId="369" fillId="6" borderId="0" applyNumberFormat="0" applyBorder="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370" fillId="42" borderId="0" applyNumberFormat="0" applyBorder="0" applyAlignment="0" applyProtection="0">
      <alignment vertical="center"/>
    </xf>
    <xf numFmtId="0" fontId="82" fillId="0" borderId="0" applyNumberFormat="0" applyFont="0" applyFill="0" applyBorder="0" applyProtection="0">
      <alignment vertical="center"/>
    </xf>
    <xf numFmtId="0" fontId="83" fillId="0" borderId="0" applyNumberFormat="0" applyFont="0" applyFill="0" applyBorder="0" applyProtection="0">
      <alignment vertical="center"/>
    </xf>
    <xf numFmtId="0" fontId="82" fillId="0" borderId="0" applyNumberFormat="0" applyFont="0" applyFill="0" applyBorder="0" applyProtection="0">
      <alignment vertical="center"/>
    </xf>
    <xf numFmtId="0" fontId="82" fillId="0" borderId="0" applyNumberFormat="0" applyFont="0" applyFill="0" applyBorder="0" applyProtection="0">
      <alignment vertical="center" wrapText="1"/>
    </xf>
    <xf numFmtId="0" fontId="83" fillId="0" borderId="0" applyNumberFormat="0" applyFont="0" applyFill="0" applyBorder="0" applyProtection="0">
      <alignment vertical="center" wrapText="1"/>
    </xf>
    <xf numFmtId="0" fontId="82" fillId="0" borderId="0" applyNumberFormat="0" applyFont="0" applyFill="0" applyBorder="0" applyProtection="0">
      <alignment vertical="center" wrapText="1"/>
    </xf>
    <xf numFmtId="0" fontId="82" fillId="0" borderId="0" applyNumberFormat="0" applyFont="0" applyFill="0" applyBorder="0" applyProtection="0"/>
    <xf numFmtId="0" fontId="238" fillId="0" borderId="17">
      <alignment vertical="center"/>
    </xf>
    <xf numFmtId="0" fontId="238" fillId="0" borderId="17">
      <alignment vertical="center"/>
    </xf>
    <xf numFmtId="0" fontId="238" fillId="0" borderId="17">
      <alignment vertical="center"/>
    </xf>
    <xf numFmtId="0" fontId="238" fillId="0" borderId="17">
      <alignment vertical="center"/>
    </xf>
    <xf numFmtId="0" fontId="238" fillId="0" borderId="17">
      <alignment vertical="center"/>
    </xf>
    <xf numFmtId="0" fontId="238" fillId="0" borderId="17">
      <alignment vertical="center"/>
    </xf>
    <xf numFmtId="0" fontId="238" fillId="0" borderId="17">
      <alignment vertical="center"/>
    </xf>
    <xf numFmtId="0" fontId="238" fillId="0" borderId="17">
      <alignment vertical="center"/>
    </xf>
    <xf numFmtId="0" fontId="238" fillId="0" borderId="17">
      <alignment vertical="center"/>
    </xf>
    <xf numFmtId="0" fontId="238" fillId="0" borderId="17">
      <alignment vertical="center"/>
    </xf>
    <xf numFmtId="0" fontId="238" fillId="0" borderId="17">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7" fillId="0" borderId="27"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3" fillId="43" borderId="0" applyNumberFormat="0" applyBorder="0" applyAlignment="0" applyProtection="0">
      <alignment vertical="center"/>
    </xf>
    <xf numFmtId="0" fontId="374" fillId="43" borderId="0" applyNumberFormat="0" applyBorder="0" applyAlignment="0" applyProtection="0">
      <alignment vertical="center"/>
    </xf>
    <xf numFmtId="0" fontId="373" fillId="43" borderId="0" applyNumberFormat="0" applyBorder="0" applyAlignment="0" applyProtection="0">
      <alignment vertical="center"/>
    </xf>
    <xf numFmtId="0" fontId="372" fillId="43" borderId="0" applyNumberFormat="0" applyBorder="0" applyAlignment="0" applyProtection="0">
      <alignment vertical="center"/>
    </xf>
    <xf numFmtId="0" fontId="373" fillId="43" borderId="0" applyNumberFormat="0" applyBorder="0" applyAlignment="0" applyProtection="0">
      <alignment vertical="center"/>
    </xf>
    <xf numFmtId="0" fontId="374" fillId="43" borderId="0" applyNumberFormat="0" applyBorder="0" applyAlignment="0" applyProtection="0">
      <alignment vertical="center"/>
    </xf>
    <xf numFmtId="0" fontId="373" fillId="43" borderId="0" applyNumberFormat="0" applyBorder="0" applyAlignment="0" applyProtection="0">
      <alignment vertical="center"/>
    </xf>
    <xf numFmtId="0" fontId="373" fillId="43" borderId="0" applyNumberFormat="0" applyBorder="0" applyAlignment="0" applyProtection="0">
      <alignment vertical="center"/>
    </xf>
    <xf numFmtId="0" fontId="374" fillId="43" borderId="0" applyNumberFormat="0" applyBorder="0" applyAlignment="0" applyProtection="0">
      <alignment vertical="center"/>
    </xf>
    <xf numFmtId="0" fontId="373" fillId="43" borderId="0" applyNumberFormat="0" applyBorder="0" applyAlignment="0" applyProtection="0">
      <alignment vertical="center"/>
    </xf>
    <xf numFmtId="0" fontId="375"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2"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0" fontId="376" fillId="43" borderId="0" applyNumberFormat="0" applyBorder="0" applyAlignment="0" applyProtection="0">
      <alignment vertical="center"/>
    </xf>
    <xf numFmtId="40" fontId="82" fillId="0" borderId="0" applyFont="0" applyFill="0" applyBorder="0" applyAlignment="0" applyProtection="0">
      <alignment vertical="center"/>
    </xf>
    <xf numFmtId="40" fontId="83" fillId="0" borderId="0" applyFont="0" applyFill="0" applyBorder="0" applyAlignment="0" applyProtection="0">
      <alignment vertical="center"/>
    </xf>
    <xf numFmtId="43" fontId="323" fillId="0" borderId="0" applyFont="0" applyFill="0" applyBorder="0" applyAlignment="0" applyProtection="0"/>
    <xf numFmtId="43" fontId="323" fillId="0" borderId="0" applyFont="0" applyFill="0" applyBorder="0" applyAlignment="0" applyProtection="0"/>
    <xf numFmtId="38" fontId="190" fillId="0" borderId="0" applyFont="0" applyFill="0" applyBorder="0" applyAlignment="0" applyProtection="0"/>
    <xf numFmtId="38" fontId="82" fillId="0" borderId="0" applyFont="0" applyFill="0" applyBorder="0" applyAlignment="0" applyProtection="0">
      <alignment vertical="center"/>
    </xf>
    <xf numFmtId="263" fontId="28" fillId="0" borderId="0" applyFont="0" applyFill="0" applyBorder="0" applyAlignment="0" applyProtection="0"/>
    <xf numFmtId="38" fontId="83" fillId="0" borderId="0" applyFont="0" applyFill="0" applyBorder="0" applyAlignment="0" applyProtection="0">
      <alignment vertical="center"/>
    </xf>
    <xf numFmtId="41" fontId="80" fillId="0" borderId="0" applyFont="0" applyFill="0" applyBorder="0" applyAlignment="0" applyProtection="0"/>
    <xf numFmtId="43" fontId="80" fillId="0" borderId="0" applyFont="0" applyFill="0" applyBorder="0" applyAlignment="0" applyProtection="0"/>
    <xf numFmtId="38" fontId="171" fillId="0" borderId="0" applyFont="0" applyFill="0" applyBorder="0" applyAlignment="0" applyProtection="0"/>
    <xf numFmtId="0" fontId="96" fillId="50" borderId="44" applyNumberFormat="0" applyAlignment="0" applyProtection="0">
      <alignment vertical="center"/>
    </xf>
    <xf numFmtId="0" fontId="377" fillId="10" borderId="23"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377" fillId="10" borderId="23"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377" fillId="10" borderId="23"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377" fillId="10" borderId="23"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377" fillId="10" borderId="23"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7" fillId="10" borderId="23"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7" fillId="10" borderId="23"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7" fillId="10" borderId="23"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7" fillId="10" borderId="23" applyNumberFormat="0" applyAlignment="0" applyProtection="0">
      <alignment vertical="center"/>
    </xf>
    <xf numFmtId="0" fontId="96" fillId="50" borderId="44"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96" fillId="50" borderId="44"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96" fillId="50" borderId="44"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96" fillId="50" borderId="44"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96" fillId="50" borderId="44"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96" fillId="50" borderId="44"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199" fillId="50" borderId="44" applyNumberFormat="0" applyAlignment="0" applyProtection="0">
      <alignment vertical="center"/>
    </xf>
    <xf numFmtId="0" fontId="199" fillId="50" borderId="44" applyNumberFormat="0" applyAlignment="0" applyProtection="0">
      <alignment vertical="center"/>
    </xf>
    <xf numFmtId="0" fontId="199" fillId="50" borderId="44" applyNumberFormat="0" applyAlignment="0" applyProtection="0">
      <alignment vertical="center"/>
    </xf>
    <xf numFmtId="0" fontId="199" fillId="50" borderId="44" applyNumberFormat="0" applyAlignment="0" applyProtection="0">
      <alignment vertical="center"/>
    </xf>
    <xf numFmtId="0" fontId="199" fillId="50" borderId="44" applyNumberFormat="0" applyAlignment="0" applyProtection="0">
      <alignment vertical="center"/>
    </xf>
    <xf numFmtId="0" fontId="199" fillId="50" borderId="44" applyNumberFormat="0" applyAlignment="0" applyProtection="0">
      <alignment vertical="center"/>
    </xf>
    <xf numFmtId="0" fontId="199" fillId="50" borderId="44" applyNumberFormat="0" applyAlignment="0" applyProtection="0">
      <alignment vertical="center"/>
    </xf>
    <xf numFmtId="0" fontId="199" fillId="50" borderId="44" applyNumberFormat="0" applyAlignment="0" applyProtection="0">
      <alignment vertical="center"/>
    </xf>
    <xf numFmtId="0" fontId="199" fillId="50" borderId="44" applyNumberFormat="0" applyAlignment="0" applyProtection="0">
      <alignment vertical="center"/>
    </xf>
    <xf numFmtId="0" fontId="199" fillId="50" borderId="44" applyNumberFormat="0" applyAlignment="0" applyProtection="0">
      <alignment vertical="center"/>
    </xf>
    <xf numFmtId="0" fontId="199"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377" fillId="10" borderId="23" applyNumberFormat="0" applyAlignment="0" applyProtection="0">
      <alignment vertical="center"/>
    </xf>
    <xf numFmtId="0" fontId="379" fillId="10" borderId="23"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377" fillId="10" borderId="23" applyNumberFormat="0" applyAlignment="0" applyProtection="0">
      <alignment vertical="center"/>
    </xf>
    <xf numFmtId="0" fontId="96" fillId="50" borderId="44"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96" fillId="50" borderId="44"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96" fillId="50" borderId="44"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96" fillId="50" borderId="44"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96" fillId="50" borderId="44"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96" fillId="50" borderId="44"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96" fillId="50" borderId="44" applyNumberFormat="0" applyAlignment="0" applyProtection="0">
      <alignment vertical="center"/>
    </xf>
    <xf numFmtId="0" fontId="380" fillId="50" borderId="44" applyNumberFormat="0" applyAlignment="0" applyProtection="0">
      <alignment vertical="center"/>
    </xf>
    <xf numFmtId="0" fontId="96" fillId="50" borderId="44" applyNumberFormat="0" applyAlignment="0" applyProtection="0">
      <alignment vertical="center"/>
    </xf>
    <xf numFmtId="0" fontId="380" fillId="50" borderId="44" applyNumberFormat="0" applyAlignment="0" applyProtection="0">
      <alignment vertical="center"/>
    </xf>
    <xf numFmtId="0" fontId="96" fillId="50" borderId="44" applyNumberFormat="0" applyAlignment="0" applyProtection="0">
      <alignment vertical="center"/>
    </xf>
    <xf numFmtId="0" fontId="380" fillId="50" borderId="44" applyNumberFormat="0" applyAlignment="0" applyProtection="0">
      <alignment vertical="center"/>
    </xf>
    <xf numFmtId="0" fontId="96" fillId="50" borderId="44" applyNumberFormat="0" applyAlignment="0" applyProtection="0">
      <alignment vertical="center"/>
    </xf>
    <xf numFmtId="0" fontId="380"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380"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380"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380" fillId="50" borderId="44" applyNumberFormat="0" applyAlignment="0" applyProtection="0">
      <alignment vertical="center"/>
    </xf>
    <xf numFmtId="0" fontId="96" fillId="50" borderId="44" applyNumberFormat="0" applyAlignment="0" applyProtection="0">
      <alignment vertical="center"/>
    </xf>
    <xf numFmtId="0" fontId="380" fillId="50" borderId="44" applyNumberFormat="0" applyAlignment="0" applyProtection="0">
      <alignment vertical="center"/>
    </xf>
    <xf numFmtId="0" fontId="96" fillId="50" borderId="44" applyNumberFormat="0" applyAlignment="0" applyProtection="0">
      <alignment vertical="center"/>
    </xf>
    <xf numFmtId="0" fontId="380" fillId="50" borderId="44" applyNumberFormat="0" applyAlignment="0" applyProtection="0">
      <alignment vertical="center"/>
    </xf>
    <xf numFmtId="0" fontId="96" fillId="50" borderId="44" applyNumberFormat="0" applyAlignment="0" applyProtection="0">
      <alignment vertical="center"/>
    </xf>
    <xf numFmtId="0" fontId="380" fillId="50" borderId="44" applyNumberFormat="0" applyAlignment="0" applyProtection="0">
      <alignment vertical="center"/>
    </xf>
    <xf numFmtId="0" fontId="96" fillId="50" borderId="44" applyNumberFormat="0" applyAlignment="0" applyProtection="0">
      <alignment vertical="center"/>
    </xf>
    <xf numFmtId="0" fontId="380" fillId="50" borderId="44" applyNumberFormat="0" applyAlignment="0" applyProtection="0">
      <alignment vertical="center"/>
    </xf>
    <xf numFmtId="0" fontId="96" fillId="50" borderId="44" applyNumberFormat="0" applyAlignment="0" applyProtection="0">
      <alignment vertical="center"/>
    </xf>
    <xf numFmtId="0" fontId="380" fillId="50" borderId="44" applyNumberFormat="0" applyAlignment="0" applyProtection="0">
      <alignment vertical="center"/>
    </xf>
    <xf numFmtId="0" fontId="96"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377" fillId="10" borderId="23" applyNumberFormat="0" applyAlignment="0" applyProtection="0">
      <alignment vertical="center"/>
    </xf>
    <xf numFmtId="0" fontId="199" fillId="60" borderId="44" applyNumberFormat="0" applyAlignment="0" applyProtection="0">
      <alignment vertical="center"/>
    </xf>
    <xf numFmtId="0" fontId="378" fillId="50" borderId="44" applyNumberFormat="0" applyAlignment="0" applyProtection="0">
      <alignment vertical="center"/>
    </xf>
    <xf numFmtId="0" fontId="199" fillId="60" borderId="44" applyNumberFormat="0" applyAlignment="0" applyProtection="0">
      <alignment vertical="center"/>
    </xf>
    <xf numFmtId="0" fontId="378" fillId="50" borderId="44" applyNumberFormat="0" applyAlignment="0" applyProtection="0">
      <alignment vertical="center"/>
    </xf>
    <xf numFmtId="0" fontId="199" fillId="60" borderId="44" applyNumberFormat="0" applyAlignment="0" applyProtection="0">
      <alignment vertical="center"/>
    </xf>
    <xf numFmtId="0" fontId="378" fillId="50" borderId="44" applyNumberFormat="0" applyAlignment="0" applyProtection="0">
      <alignment vertical="center"/>
    </xf>
    <xf numFmtId="0" fontId="199" fillId="60" borderId="44" applyNumberFormat="0" applyAlignment="0" applyProtection="0">
      <alignment vertical="center"/>
    </xf>
    <xf numFmtId="0" fontId="378" fillId="50" borderId="44" applyNumberFormat="0" applyAlignment="0" applyProtection="0">
      <alignment vertical="center"/>
    </xf>
    <xf numFmtId="0" fontId="199" fillId="60" borderId="44" applyNumberFormat="0" applyAlignment="0" applyProtection="0">
      <alignment vertical="center"/>
    </xf>
    <xf numFmtId="0" fontId="378" fillId="50" borderId="44" applyNumberFormat="0" applyAlignment="0" applyProtection="0">
      <alignment vertical="center"/>
    </xf>
    <xf numFmtId="0" fontId="199" fillId="60" borderId="44" applyNumberFormat="0" applyAlignment="0" applyProtection="0">
      <alignment vertical="center"/>
    </xf>
    <xf numFmtId="0" fontId="378" fillId="50" borderId="44" applyNumberFormat="0" applyAlignment="0" applyProtection="0">
      <alignment vertical="center"/>
    </xf>
    <xf numFmtId="0" fontId="199" fillId="60" borderId="44" applyNumberFormat="0" applyAlignment="0" applyProtection="0">
      <alignment vertical="center"/>
    </xf>
    <xf numFmtId="0" fontId="378" fillId="50" borderId="44" applyNumberFormat="0" applyAlignment="0" applyProtection="0">
      <alignment vertical="center"/>
    </xf>
    <xf numFmtId="0" fontId="199" fillId="6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60" borderId="44" applyNumberFormat="0" applyAlignment="0" applyProtection="0">
      <alignment vertical="center"/>
    </xf>
    <xf numFmtId="0" fontId="378" fillId="50" borderId="44" applyNumberFormat="0" applyAlignment="0" applyProtection="0">
      <alignment vertical="center"/>
    </xf>
    <xf numFmtId="0" fontId="199" fillId="60" borderId="44" applyNumberFormat="0" applyAlignment="0" applyProtection="0">
      <alignment vertical="center"/>
    </xf>
    <xf numFmtId="0" fontId="199" fillId="60" borderId="44" applyNumberFormat="0" applyAlignment="0" applyProtection="0">
      <alignment vertical="center"/>
    </xf>
    <xf numFmtId="0" fontId="199" fillId="60" borderId="44" applyNumberFormat="0" applyAlignment="0" applyProtection="0">
      <alignment vertical="center"/>
    </xf>
    <xf numFmtId="0" fontId="199" fillId="60" borderId="44" applyNumberFormat="0" applyAlignment="0" applyProtection="0">
      <alignment vertical="center"/>
    </xf>
    <xf numFmtId="0" fontId="199" fillId="60" borderId="44" applyNumberFormat="0" applyAlignment="0" applyProtection="0">
      <alignment vertical="center"/>
    </xf>
    <xf numFmtId="0" fontId="199" fillId="60" borderId="44" applyNumberFormat="0" applyAlignment="0" applyProtection="0">
      <alignment vertical="center"/>
    </xf>
    <xf numFmtId="0" fontId="199" fillId="60" borderId="44" applyNumberFormat="0" applyAlignment="0" applyProtection="0">
      <alignment vertical="center"/>
    </xf>
    <xf numFmtId="0" fontId="199" fillId="60" borderId="44" applyNumberFormat="0" applyAlignment="0" applyProtection="0">
      <alignment vertical="center"/>
    </xf>
    <xf numFmtId="0" fontId="199" fillId="60" borderId="44" applyNumberFormat="0" applyAlignment="0" applyProtection="0">
      <alignment vertical="center"/>
    </xf>
    <xf numFmtId="0" fontId="199" fillId="60" borderId="44" applyNumberFormat="0" applyAlignment="0" applyProtection="0">
      <alignment vertical="center"/>
    </xf>
    <xf numFmtId="0" fontId="199" fillId="60" borderId="44" applyNumberFormat="0" applyAlignment="0" applyProtection="0">
      <alignment vertical="center"/>
    </xf>
    <xf numFmtId="0" fontId="199" fillId="60" borderId="44" applyNumberFormat="0" applyAlignment="0" applyProtection="0">
      <alignment vertical="center"/>
    </xf>
    <xf numFmtId="0" fontId="199" fillId="60" borderId="44" applyNumberFormat="0" applyAlignment="0" applyProtection="0">
      <alignment vertical="center"/>
    </xf>
    <xf numFmtId="0" fontId="378" fillId="50" borderId="44" applyNumberFormat="0" applyAlignment="0" applyProtection="0">
      <alignment vertical="center"/>
    </xf>
    <xf numFmtId="0" fontId="199" fillId="60" borderId="44" applyNumberFormat="0" applyAlignment="0" applyProtection="0">
      <alignment vertical="center"/>
    </xf>
    <xf numFmtId="0" fontId="378" fillId="50" borderId="44" applyNumberFormat="0" applyAlignment="0" applyProtection="0">
      <alignment vertical="center"/>
    </xf>
    <xf numFmtId="0" fontId="199" fillId="60" borderId="44" applyNumberFormat="0" applyAlignment="0" applyProtection="0">
      <alignment vertical="center"/>
    </xf>
    <xf numFmtId="0" fontId="378" fillId="50" borderId="44" applyNumberFormat="0" applyAlignment="0" applyProtection="0">
      <alignment vertical="center"/>
    </xf>
    <xf numFmtId="0" fontId="199" fillId="60" borderId="44" applyNumberFormat="0" applyAlignment="0" applyProtection="0">
      <alignment vertical="center"/>
    </xf>
    <xf numFmtId="0" fontId="378" fillId="50" borderId="44" applyNumberFormat="0" applyAlignment="0" applyProtection="0">
      <alignment vertical="center"/>
    </xf>
    <xf numFmtId="0" fontId="199" fillId="60" borderId="44" applyNumberFormat="0" applyAlignment="0" applyProtection="0">
      <alignment vertical="center"/>
    </xf>
    <xf numFmtId="0" fontId="378" fillId="50" borderId="44" applyNumberFormat="0" applyAlignment="0" applyProtection="0">
      <alignment vertical="center"/>
    </xf>
    <xf numFmtId="0" fontId="377" fillId="10" borderId="23" applyNumberFormat="0" applyAlignment="0" applyProtection="0">
      <alignment vertical="center"/>
    </xf>
    <xf numFmtId="0" fontId="14" fillId="10" borderId="23" applyNumberFormat="0" applyAlignment="0" applyProtection="0">
      <alignment vertical="center"/>
    </xf>
    <xf numFmtId="0" fontId="377" fillId="10" borderId="23"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7" fillId="10" borderId="23"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7" fillId="10" borderId="23"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7" fillId="10" borderId="23"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7" fillId="10" borderId="23"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7" fillId="10" borderId="23"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377" fillId="10" borderId="23"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381" fillId="0" borderId="0" applyNumberFormat="0" applyFill="0" applyBorder="0" applyAlignment="0" applyProtection="0"/>
    <xf numFmtId="0" fontId="382" fillId="0" borderId="0" applyNumberFormat="0" applyFill="0" applyBorder="0" applyAlignment="0" applyProtection="0"/>
    <xf numFmtId="0" fontId="381" fillId="0" borderId="0" applyNumberFormat="0" applyFill="0" applyBorder="0" applyAlignment="0" applyProtection="0"/>
    <xf numFmtId="0" fontId="383" fillId="0" borderId="0"/>
    <xf numFmtId="43" fontId="383" fillId="0" borderId="0" applyFont="0" applyFill="0" applyBorder="0" applyAlignment="0" applyProtection="0"/>
    <xf numFmtId="41" fontId="383" fillId="0" borderId="0" applyFont="0" applyFill="0" applyBorder="0" applyAlignment="0" applyProtection="0"/>
    <xf numFmtId="0" fontId="324" fillId="0" borderId="0" applyFont="0" applyFill="0" applyBorder="0" applyAlignment="0" applyProtection="0"/>
    <xf numFmtId="0" fontId="324" fillId="0" borderId="0" applyFont="0" applyFill="0" applyBorder="0" applyAlignment="0" applyProtection="0"/>
    <xf numFmtId="211" fontId="384" fillId="0" borderId="0" applyFont="0" applyFill="0" applyBorder="0" applyAlignment="0" applyProtection="0"/>
    <xf numFmtId="206" fontId="384" fillId="0" borderId="0" applyFont="0" applyFill="0" applyBorder="0" applyAlignment="0" applyProtection="0"/>
    <xf numFmtId="0" fontId="28" fillId="0" borderId="0" applyFont="0" applyFill="0" applyBorder="0" applyAlignment="0" applyProtection="0"/>
    <xf numFmtId="0" fontId="28" fillId="0" borderId="0" applyFont="0" applyFill="0" applyBorder="0" applyAlignment="0" applyProtection="0"/>
    <xf numFmtId="264" fontId="82" fillId="0" borderId="0" applyFont="0" applyFill="0" applyBorder="0" applyAlignment="0" applyProtection="0"/>
    <xf numFmtId="264" fontId="83" fillId="0" borderId="0" applyFont="0" applyFill="0" applyBorder="0" applyAlignment="0" applyProtection="0"/>
    <xf numFmtId="264" fontId="82" fillId="0" borderId="0" applyFont="0" applyFill="0" applyBorder="0" applyAlignment="0" applyProtection="0"/>
    <xf numFmtId="42" fontId="83" fillId="0" borderId="0" applyFont="0" applyFill="0" applyBorder="0" applyAlignment="0" applyProtection="0">
      <alignment vertical="center"/>
    </xf>
    <xf numFmtId="206" fontId="82" fillId="0" borderId="0" applyFont="0" applyFill="0" applyBorder="0" applyAlignment="0" applyProtection="0"/>
    <xf numFmtId="206" fontId="83" fillId="0" borderId="0" applyFont="0" applyFill="0" applyBorder="0" applyAlignment="0" applyProtection="0"/>
    <xf numFmtId="206" fontId="190" fillId="0" borderId="0" applyFont="0" applyFill="0" applyBorder="0" applyAlignment="0" applyProtection="0"/>
    <xf numFmtId="206" fontId="190" fillId="0" borderId="0" applyFont="0" applyFill="0" applyBorder="0" applyAlignment="0" applyProtection="0"/>
    <xf numFmtId="0" fontId="385" fillId="0" borderId="14">
      <alignment horizontal="left"/>
    </xf>
    <xf numFmtId="0" fontId="386" fillId="0" borderId="0" applyNumberFormat="0" applyFill="0" applyBorder="0" applyAlignment="0" applyProtection="0">
      <alignment vertical="top"/>
      <protection locked="0"/>
    </xf>
    <xf numFmtId="0" fontId="387" fillId="0" borderId="0" applyNumberFormat="0" applyFill="0" applyBorder="0" applyAlignment="0" applyProtection="0">
      <alignment vertical="center"/>
    </xf>
    <xf numFmtId="0" fontId="388" fillId="0" borderId="0">
      <alignment horizontal="center" vertical="center"/>
    </xf>
    <xf numFmtId="0" fontId="389" fillId="0" borderId="0" applyNumberFormat="0" applyFill="0" applyBorder="0" applyAlignment="0" applyProtection="0">
      <alignment vertical="center"/>
    </xf>
    <xf numFmtId="0" fontId="390" fillId="0" borderId="47" applyNumberFormat="0" applyFill="0" applyAlignment="0" applyProtection="0">
      <alignment vertical="center"/>
    </xf>
    <xf numFmtId="0" fontId="391" fillId="0" borderId="47" applyNumberFormat="0" applyFill="0" applyAlignment="0" applyProtection="0">
      <alignment vertical="center"/>
    </xf>
    <xf numFmtId="0" fontId="390" fillId="0" borderId="47" applyNumberFormat="0" applyFill="0" applyAlignment="0" applyProtection="0">
      <alignment vertical="center"/>
    </xf>
    <xf numFmtId="0" fontId="391" fillId="0" borderId="47" applyNumberFormat="0" applyFill="0" applyAlignment="0" applyProtection="0">
      <alignment vertical="center"/>
    </xf>
    <xf numFmtId="0" fontId="390" fillId="0" borderId="47" applyNumberFormat="0" applyFill="0" applyAlignment="0" applyProtection="0">
      <alignment vertical="center"/>
    </xf>
    <xf numFmtId="0" fontId="391" fillId="0" borderId="47" applyNumberFormat="0" applyFill="0" applyAlignment="0" applyProtection="0">
      <alignment vertical="center"/>
    </xf>
    <xf numFmtId="0" fontId="390" fillId="0" borderId="47" applyNumberFormat="0" applyFill="0" applyAlignment="0" applyProtection="0">
      <alignment vertical="center"/>
    </xf>
    <xf numFmtId="0" fontId="390" fillId="0" borderId="47" applyNumberFormat="0" applyFill="0" applyAlignment="0" applyProtection="0">
      <alignment vertical="center"/>
    </xf>
    <xf numFmtId="0" fontId="391" fillId="0" borderId="47" applyNumberFormat="0" applyFill="0" applyAlignment="0" applyProtection="0">
      <alignment vertical="center"/>
    </xf>
    <xf numFmtId="0" fontId="390" fillId="0" borderId="47" applyNumberFormat="0" applyFill="0" applyAlignment="0" applyProtection="0">
      <alignment vertical="center"/>
    </xf>
    <xf numFmtId="0" fontId="390" fillId="0" borderId="47" applyNumberFormat="0" applyFill="0" applyAlignment="0" applyProtection="0">
      <alignment vertical="center"/>
    </xf>
    <xf numFmtId="0" fontId="390" fillId="0" borderId="47" applyNumberFormat="0" applyFill="0" applyAlignment="0" applyProtection="0">
      <alignment vertical="center"/>
    </xf>
    <xf numFmtId="0" fontId="390" fillId="0" borderId="47" applyNumberFormat="0" applyFill="0" applyAlignment="0" applyProtection="0">
      <alignment vertical="center"/>
    </xf>
    <xf numFmtId="0" fontId="390" fillId="0" borderId="47" applyNumberFormat="0" applyFill="0" applyAlignment="0" applyProtection="0">
      <alignment vertical="center"/>
    </xf>
    <xf numFmtId="0" fontId="391" fillId="0" borderId="47" applyNumberFormat="0" applyFill="0" applyAlignment="0" applyProtection="0">
      <alignment vertical="center"/>
    </xf>
    <xf numFmtId="0" fontId="390" fillId="0" borderId="47" applyNumberFormat="0" applyFill="0" applyAlignment="0" applyProtection="0">
      <alignment vertical="center"/>
    </xf>
    <xf numFmtId="0" fontId="391" fillId="0" borderId="47" applyNumberFormat="0" applyFill="0" applyAlignment="0" applyProtection="0">
      <alignment vertical="center"/>
    </xf>
    <xf numFmtId="0" fontId="390" fillId="0" borderId="47" applyNumberFormat="0" applyFill="0" applyAlignment="0" applyProtection="0">
      <alignment vertical="center"/>
    </xf>
    <xf numFmtId="0" fontId="391" fillId="0" borderId="47" applyNumberFormat="0" applyFill="0" applyAlignment="0" applyProtection="0">
      <alignment vertical="center"/>
    </xf>
    <xf numFmtId="0" fontId="390" fillId="0" borderId="47" applyNumberFormat="0" applyFill="0" applyAlignment="0" applyProtection="0">
      <alignment vertical="center"/>
    </xf>
    <xf numFmtId="0" fontId="392" fillId="0" borderId="47" applyNumberFormat="0" applyFill="0" applyAlignment="0" applyProtection="0">
      <alignment vertical="center"/>
    </xf>
    <xf numFmtId="0" fontId="393" fillId="0" borderId="47" applyNumberFormat="0" applyFill="0" applyAlignment="0" applyProtection="0">
      <alignment vertical="center"/>
    </xf>
    <xf numFmtId="0" fontId="392" fillId="0" borderId="47" applyNumberFormat="0" applyFill="0" applyAlignment="0" applyProtection="0">
      <alignment vertical="center"/>
    </xf>
    <xf numFmtId="0" fontId="390" fillId="0" borderId="47" applyNumberFormat="0" applyFill="0" applyAlignment="0" applyProtection="0">
      <alignment vertical="center"/>
    </xf>
    <xf numFmtId="0" fontId="391" fillId="0" borderId="47" applyNumberFormat="0" applyFill="0" applyAlignment="0" applyProtection="0">
      <alignment vertical="center"/>
    </xf>
    <xf numFmtId="0" fontId="390" fillId="0" borderId="47" applyNumberFormat="0" applyFill="0" applyAlignment="0" applyProtection="0">
      <alignment vertical="center"/>
    </xf>
    <xf numFmtId="0" fontId="392" fillId="0" borderId="47" applyNumberFormat="0" applyFill="0" applyAlignment="0" applyProtection="0">
      <alignment vertical="center"/>
    </xf>
    <xf numFmtId="0" fontId="393" fillId="0" borderId="47" applyNumberFormat="0" applyFill="0" applyAlignment="0" applyProtection="0">
      <alignment vertical="center"/>
    </xf>
    <xf numFmtId="0" fontId="392" fillId="0" borderId="47" applyNumberFormat="0" applyFill="0" applyAlignment="0" applyProtection="0">
      <alignment vertical="center"/>
    </xf>
    <xf numFmtId="0" fontId="390" fillId="0" borderId="47" applyNumberFormat="0" applyFill="0" applyAlignment="0" applyProtection="0">
      <alignment vertical="center"/>
    </xf>
    <xf numFmtId="0" fontId="392" fillId="0" borderId="47" applyNumberFormat="0" applyFill="0" applyAlignment="0" applyProtection="0">
      <alignment vertical="center"/>
    </xf>
    <xf numFmtId="0" fontId="390" fillId="0" borderId="47" applyNumberFormat="0" applyFill="0" applyAlignment="0" applyProtection="0">
      <alignment vertical="center"/>
    </xf>
    <xf numFmtId="0" fontId="393" fillId="0" borderId="47" applyNumberFormat="0" applyFill="0" applyAlignment="0" applyProtection="0">
      <alignment vertical="center"/>
    </xf>
    <xf numFmtId="0" fontId="392" fillId="0" borderId="47" applyNumberFormat="0" applyFill="0" applyAlignment="0" applyProtection="0">
      <alignment vertical="center"/>
    </xf>
    <xf numFmtId="0" fontId="394" fillId="0" borderId="47" applyNumberFormat="0" applyFill="0" applyAlignment="0" applyProtection="0">
      <alignment vertical="center"/>
    </xf>
    <xf numFmtId="0" fontId="394" fillId="0" borderId="47" applyNumberFormat="0" applyFill="0" applyAlignment="0" applyProtection="0">
      <alignment vertical="center"/>
    </xf>
    <xf numFmtId="0" fontId="389" fillId="0" borderId="0" applyNumberFormat="0" applyFill="0" applyBorder="0" applyAlignment="0" applyProtection="0">
      <alignment vertical="center"/>
    </xf>
    <xf numFmtId="0" fontId="389" fillId="0" borderId="0" applyNumberFormat="0" applyFill="0" applyBorder="0" applyAlignment="0" applyProtection="0">
      <alignment vertical="center"/>
    </xf>
    <xf numFmtId="0" fontId="389" fillId="0" borderId="0" applyNumberFormat="0" applyFill="0" applyBorder="0" applyAlignment="0" applyProtection="0">
      <alignment vertical="center"/>
    </xf>
    <xf numFmtId="0" fontId="389" fillId="0" borderId="0" applyNumberFormat="0" applyFill="0" applyBorder="0" applyAlignment="0" applyProtection="0">
      <alignment vertical="center"/>
    </xf>
    <xf numFmtId="0" fontId="395" fillId="0" borderId="0" applyNumberFormat="0" applyFill="0" applyBorder="0" applyAlignment="0" applyProtection="0">
      <alignment vertical="center"/>
    </xf>
    <xf numFmtId="0" fontId="396" fillId="0" borderId="0" applyNumberFormat="0" applyFill="0" applyBorder="0" applyAlignment="0" applyProtection="0">
      <alignment vertical="center"/>
    </xf>
    <xf numFmtId="0" fontId="395" fillId="0" borderId="0" applyNumberFormat="0" applyFill="0" applyBorder="0" applyAlignment="0" applyProtection="0">
      <alignment vertical="center"/>
    </xf>
    <xf numFmtId="0" fontId="397" fillId="0" borderId="0" applyNumberFormat="0" applyFill="0" applyBorder="0" applyAlignment="0" applyProtection="0">
      <alignment vertical="center"/>
    </xf>
    <xf numFmtId="0" fontId="397" fillId="0" borderId="0" applyNumberFormat="0" applyFill="0" applyBorder="0" applyAlignment="0" applyProtection="0">
      <alignment vertical="center"/>
    </xf>
    <xf numFmtId="0" fontId="398" fillId="0" borderId="48" applyNumberFormat="0" applyFill="0" applyAlignment="0" applyProtection="0">
      <alignment vertical="center"/>
    </xf>
    <xf numFmtId="0" fontId="399" fillId="0" borderId="48" applyNumberFormat="0" applyFill="0" applyAlignment="0" applyProtection="0">
      <alignment vertical="center"/>
    </xf>
    <xf numFmtId="0" fontId="398" fillId="0" borderId="48" applyNumberFormat="0" applyFill="0" applyAlignment="0" applyProtection="0">
      <alignment vertical="center"/>
    </xf>
    <xf numFmtId="0" fontId="399" fillId="0" borderId="48" applyNumberFormat="0" applyFill="0" applyAlignment="0" applyProtection="0">
      <alignment vertical="center"/>
    </xf>
    <xf numFmtId="0" fontId="398" fillId="0" borderId="48" applyNumberFormat="0" applyFill="0" applyAlignment="0" applyProtection="0">
      <alignment vertical="center"/>
    </xf>
    <xf numFmtId="0" fontId="399" fillId="0" borderId="48" applyNumberFormat="0" applyFill="0" applyAlignment="0" applyProtection="0">
      <alignment vertical="center"/>
    </xf>
    <xf numFmtId="0" fontId="398" fillId="0" borderId="48" applyNumberFormat="0" applyFill="0" applyAlignment="0" applyProtection="0">
      <alignment vertical="center"/>
    </xf>
    <xf numFmtId="0" fontId="398" fillId="0" borderId="48" applyNumberFormat="0" applyFill="0" applyAlignment="0" applyProtection="0">
      <alignment vertical="center"/>
    </xf>
    <xf numFmtId="0" fontId="399" fillId="0" borderId="48" applyNumberFormat="0" applyFill="0" applyAlignment="0" applyProtection="0">
      <alignment vertical="center"/>
    </xf>
    <xf numFmtId="0" fontId="398" fillId="0" borderId="48" applyNumberFormat="0" applyFill="0" applyAlignment="0" applyProtection="0">
      <alignment vertical="center"/>
    </xf>
    <xf numFmtId="0" fontId="398" fillId="0" borderId="48" applyNumberFormat="0" applyFill="0" applyAlignment="0" applyProtection="0">
      <alignment vertical="center"/>
    </xf>
    <xf numFmtId="0" fontId="398" fillId="0" borderId="48" applyNumberFormat="0" applyFill="0" applyAlignment="0" applyProtection="0">
      <alignment vertical="center"/>
    </xf>
    <xf numFmtId="0" fontId="399" fillId="0" borderId="48" applyNumberFormat="0" applyFill="0" applyAlignment="0" applyProtection="0">
      <alignment vertical="center"/>
    </xf>
    <xf numFmtId="0" fontId="398" fillId="0" borderId="48" applyNumberFormat="0" applyFill="0" applyAlignment="0" applyProtection="0">
      <alignment vertical="center"/>
    </xf>
    <xf numFmtId="0" fontId="399" fillId="0" borderId="48" applyNumberFormat="0" applyFill="0" applyAlignment="0" applyProtection="0">
      <alignment vertical="center"/>
    </xf>
    <xf numFmtId="0" fontId="398" fillId="0" borderId="48" applyNumberFormat="0" applyFill="0" applyAlignment="0" applyProtection="0">
      <alignment vertical="center"/>
    </xf>
    <xf numFmtId="0" fontId="399" fillId="0" borderId="48" applyNumberFormat="0" applyFill="0" applyAlignment="0" applyProtection="0">
      <alignment vertical="center"/>
    </xf>
    <xf numFmtId="0" fontId="398" fillId="0" borderId="48" applyNumberFormat="0" applyFill="0" applyAlignment="0" applyProtection="0">
      <alignment vertical="center"/>
    </xf>
    <xf numFmtId="0" fontId="400" fillId="0" borderId="48" applyNumberFormat="0" applyFill="0" applyAlignment="0" applyProtection="0">
      <alignment vertical="center"/>
    </xf>
    <xf numFmtId="0" fontId="401" fillId="0" borderId="48" applyNumberFormat="0" applyFill="0" applyAlignment="0" applyProtection="0">
      <alignment vertical="center"/>
    </xf>
    <xf numFmtId="0" fontId="400" fillId="0" borderId="48" applyNumberFormat="0" applyFill="0" applyAlignment="0" applyProtection="0">
      <alignment vertical="center"/>
    </xf>
    <xf numFmtId="0" fontId="398" fillId="0" borderId="48" applyNumberFormat="0" applyFill="0" applyAlignment="0" applyProtection="0">
      <alignment vertical="center"/>
    </xf>
    <xf numFmtId="0" fontId="399" fillId="0" borderId="48" applyNumberFormat="0" applyFill="0" applyAlignment="0" applyProtection="0">
      <alignment vertical="center"/>
    </xf>
    <xf numFmtId="0" fontId="398" fillId="0" borderId="48" applyNumberFormat="0" applyFill="0" applyAlignment="0" applyProtection="0">
      <alignment vertical="center"/>
    </xf>
    <xf numFmtId="0" fontId="400" fillId="0" borderId="48" applyNumberFormat="0" applyFill="0" applyAlignment="0" applyProtection="0">
      <alignment vertical="center"/>
    </xf>
    <xf numFmtId="0" fontId="401" fillId="0" borderId="48" applyNumberFormat="0" applyFill="0" applyAlignment="0" applyProtection="0">
      <alignment vertical="center"/>
    </xf>
    <xf numFmtId="0" fontId="400" fillId="0" borderId="48" applyNumberFormat="0" applyFill="0" applyAlignment="0" applyProtection="0">
      <alignment vertical="center"/>
    </xf>
    <xf numFmtId="0" fontId="398" fillId="0" borderId="48" applyNumberFormat="0" applyFill="0" applyAlignment="0" applyProtection="0">
      <alignment vertical="center"/>
    </xf>
    <xf numFmtId="0" fontId="400" fillId="0" borderId="48" applyNumberFormat="0" applyFill="0" applyAlignment="0" applyProtection="0">
      <alignment vertical="center"/>
    </xf>
    <xf numFmtId="0" fontId="398" fillId="0" borderId="48" applyNumberFormat="0" applyFill="0" applyAlignment="0" applyProtection="0">
      <alignment vertical="center"/>
    </xf>
    <xf numFmtId="0" fontId="401" fillId="0" borderId="48" applyNumberFormat="0" applyFill="0" applyAlignment="0" applyProtection="0">
      <alignment vertical="center"/>
    </xf>
    <xf numFmtId="0" fontId="400" fillId="0" borderId="48" applyNumberFormat="0" applyFill="0" applyAlignment="0" applyProtection="0">
      <alignment vertical="center"/>
    </xf>
    <xf numFmtId="0" fontId="402" fillId="0" borderId="48" applyNumberFormat="0" applyFill="0" applyAlignment="0" applyProtection="0">
      <alignment vertical="center"/>
    </xf>
    <xf numFmtId="0" fontId="402" fillId="0" borderId="48" applyNumberFormat="0" applyFill="0" applyAlignment="0" applyProtection="0">
      <alignment vertical="center"/>
    </xf>
    <xf numFmtId="0" fontId="403" fillId="0" borderId="49" applyNumberFormat="0" applyFill="0" applyAlignment="0" applyProtection="0">
      <alignment vertical="center"/>
    </xf>
    <xf numFmtId="0" fontId="404" fillId="0" borderId="49" applyNumberFormat="0" applyFill="0" applyAlignment="0" applyProtection="0">
      <alignment vertical="center"/>
    </xf>
    <xf numFmtId="0" fontId="403" fillId="0" borderId="49" applyNumberFormat="0" applyFill="0" applyAlignment="0" applyProtection="0">
      <alignment vertical="center"/>
    </xf>
    <xf numFmtId="0" fontId="404" fillId="0" borderId="49" applyNumberFormat="0" applyFill="0" applyAlignment="0" applyProtection="0">
      <alignment vertical="center"/>
    </xf>
    <xf numFmtId="0" fontId="403" fillId="0" borderId="49" applyNumberFormat="0" applyFill="0" applyAlignment="0" applyProtection="0">
      <alignment vertical="center"/>
    </xf>
    <xf numFmtId="0" fontId="404" fillId="0" borderId="49" applyNumberFormat="0" applyFill="0" applyAlignment="0" applyProtection="0">
      <alignment vertical="center"/>
    </xf>
    <xf numFmtId="0" fontId="403" fillId="0" borderId="49" applyNumberFormat="0" applyFill="0" applyAlignment="0" applyProtection="0">
      <alignment vertical="center"/>
    </xf>
    <xf numFmtId="0" fontId="404" fillId="0" borderId="49" applyNumberFormat="0" applyFill="0" applyAlignment="0" applyProtection="0">
      <alignment vertical="center"/>
    </xf>
    <xf numFmtId="0" fontId="403" fillId="0" borderId="49" applyNumberFormat="0" applyFill="0" applyAlignment="0" applyProtection="0">
      <alignment vertical="center"/>
    </xf>
    <xf numFmtId="0" fontId="404" fillId="0" borderId="49" applyNumberFormat="0" applyFill="0" applyAlignment="0" applyProtection="0">
      <alignment vertical="center"/>
    </xf>
    <xf numFmtId="0" fontId="404" fillId="0" borderId="49" applyNumberFormat="0" applyFill="0" applyAlignment="0" applyProtection="0">
      <alignment vertical="center"/>
    </xf>
    <xf numFmtId="0" fontId="404" fillId="0" borderId="49" applyNumberFormat="0" applyFill="0" applyAlignment="0" applyProtection="0">
      <alignment vertical="center"/>
    </xf>
    <xf numFmtId="0" fontId="404" fillId="0" borderId="49" applyNumberFormat="0" applyFill="0" applyAlignment="0" applyProtection="0">
      <alignment vertical="center"/>
    </xf>
    <xf numFmtId="0" fontId="403" fillId="0" borderId="49" applyNumberFormat="0" applyFill="0" applyAlignment="0" applyProtection="0">
      <alignment vertical="center"/>
    </xf>
    <xf numFmtId="0" fontId="404" fillId="0" borderId="49" applyNumberFormat="0" applyFill="0" applyAlignment="0" applyProtection="0">
      <alignment vertical="center"/>
    </xf>
    <xf numFmtId="0" fontId="403" fillId="0" borderId="49" applyNumberFormat="0" applyFill="0" applyAlignment="0" applyProtection="0">
      <alignment vertical="center"/>
    </xf>
    <xf numFmtId="0" fontId="404" fillId="0" borderId="49" applyNumberFormat="0" applyFill="0" applyAlignment="0" applyProtection="0">
      <alignment vertical="center"/>
    </xf>
    <xf numFmtId="0" fontId="403" fillId="0" borderId="49" applyNumberFormat="0" applyFill="0" applyAlignment="0" applyProtection="0">
      <alignment vertical="center"/>
    </xf>
    <xf numFmtId="0" fontId="404" fillId="0" borderId="49" applyNumberFormat="0" applyFill="0" applyAlignment="0" applyProtection="0">
      <alignment vertical="center"/>
    </xf>
    <xf numFmtId="0" fontId="403" fillId="0" borderId="49" applyNumberFormat="0" applyFill="0" applyAlignment="0" applyProtection="0">
      <alignment vertical="center"/>
    </xf>
    <xf numFmtId="0" fontId="404" fillId="0" borderId="49" applyNumberFormat="0" applyFill="0" applyAlignment="0" applyProtection="0">
      <alignment vertical="center"/>
    </xf>
    <xf numFmtId="0" fontId="403" fillId="0" borderId="49" applyNumberFormat="0" applyFill="0" applyAlignment="0" applyProtection="0">
      <alignment vertical="center"/>
    </xf>
    <xf numFmtId="0" fontId="404" fillId="0" borderId="49" applyNumberFormat="0" applyFill="0" applyAlignment="0" applyProtection="0">
      <alignment vertical="center"/>
    </xf>
    <xf numFmtId="0" fontId="404" fillId="0" borderId="49" applyNumberFormat="0" applyFill="0" applyAlignment="0" applyProtection="0">
      <alignment vertical="center"/>
    </xf>
    <xf numFmtId="0" fontId="404" fillId="0" borderId="49" applyNumberFormat="0" applyFill="0" applyAlignment="0" applyProtection="0">
      <alignment vertical="center"/>
    </xf>
    <xf numFmtId="0" fontId="404" fillId="0" borderId="49" applyNumberFormat="0" applyFill="0" applyAlignment="0" applyProtection="0">
      <alignment vertical="center"/>
    </xf>
    <xf numFmtId="0" fontId="404" fillId="0" borderId="49" applyNumberFormat="0" applyFill="0" applyAlignment="0" applyProtection="0">
      <alignment vertical="center"/>
    </xf>
    <xf numFmtId="0" fontId="404" fillId="0" borderId="49" applyNumberFormat="0" applyFill="0" applyAlignment="0" applyProtection="0">
      <alignment vertical="center"/>
    </xf>
    <xf numFmtId="0" fontId="404" fillId="0" borderId="49" applyNumberFormat="0" applyFill="0" applyAlignment="0" applyProtection="0">
      <alignment vertical="center"/>
    </xf>
    <xf numFmtId="0" fontId="403" fillId="0" borderId="49" applyNumberFormat="0" applyFill="0" applyAlignment="0" applyProtection="0">
      <alignment vertical="center"/>
    </xf>
    <xf numFmtId="0" fontId="404" fillId="0" borderId="49" applyNumberFormat="0" applyFill="0" applyAlignment="0" applyProtection="0">
      <alignment vertical="center"/>
    </xf>
    <xf numFmtId="0" fontId="404" fillId="0" borderId="49" applyNumberFormat="0" applyFill="0" applyAlignment="0" applyProtection="0">
      <alignment vertical="center"/>
    </xf>
    <xf numFmtId="0" fontId="404" fillId="0" borderId="49" applyNumberFormat="0" applyFill="0" applyAlignment="0" applyProtection="0">
      <alignment vertical="center"/>
    </xf>
    <xf numFmtId="0" fontId="404" fillId="0" borderId="49" applyNumberFormat="0" applyFill="0" applyAlignment="0" applyProtection="0">
      <alignment vertical="center"/>
    </xf>
    <xf numFmtId="0" fontId="404" fillId="0" borderId="49" applyNumberFormat="0" applyFill="0" applyAlignment="0" applyProtection="0">
      <alignment vertical="center"/>
    </xf>
    <xf numFmtId="0" fontId="404" fillId="0" borderId="49" applyNumberFormat="0" applyFill="0" applyAlignment="0" applyProtection="0">
      <alignment vertical="center"/>
    </xf>
    <xf numFmtId="0" fontId="404" fillId="0" borderId="49" applyNumberFormat="0" applyFill="0" applyAlignment="0" applyProtection="0">
      <alignment vertical="center"/>
    </xf>
    <xf numFmtId="0" fontId="403" fillId="0" borderId="49" applyNumberFormat="0" applyFill="0" applyAlignment="0" applyProtection="0">
      <alignment vertical="center"/>
    </xf>
    <xf numFmtId="0" fontId="404" fillId="0" borderId="49" applyNumberFormat="0" applyFill="0" applyAlignment="0" applyProtection="0">
      <alignment vertical="center"/>
    </xf>
    <xf numFmtId="0" fontId="403" fillId="0" borderId="49" applyNumberFormat="0" applyFill="0" applyAlignment="0" applyProtection="0">
      <alignment vertical="center"/>
    </xf>
    <xf numFmtId="0" fontId="404" fillId="0" borderId="49" applyNumberFormat="0" applyFill="0" applyAlignment="0" applyProtection="0">
      <alignment vertical="center"/>
    </xf>
    <xf numFmtId="0" fontId="403" fillId="0" borderId="49" applyNumberFormat="0" applyFill="0" applyAlignment="0" applyProtection="0">
      <alignment vertical="center"/>
    </xf>
    <xf numFmtId="0" fontId="404" fillId="0" borderId="49" applyNumberFormat="0" applyFill="0" applyAlignment="0" applyProtection="0">
      <alignment vertical="center"/>
    </xf>
    <xf numFmtId="0" fontId="403" fillId="0" borderId="49" applyNumberFormat="0" applyFill="0" applyAlignment="0" applyProtection="0">
      <alignment vertical="center"/>
    </xf>
    <xf numFmtId="0" fontId="404" fillId="0" borderId="49" applyNumberFormat="0" applyFill="0" applyAlignment="0" applyProtection="0">
      <alignment vertical="center"/>
    </xf>
    <xf numFmtId="0" fontId="403" fillId="0" borderId="49" applyNumberFormat="0" applyFill="0" applyAlignment="0" applyProtection="0">
      <alignment vertical="center"/>
    </xf>
    <xf numFmtId="0" fontId="404" fillId="0" borderId="49" applyNumberFormat="0" applyFill="0" applyAlignment="0" applyProtection="0">
      <alignment vertical="center"/>
    </xf>
    <xf numFmtId="0" fontId="403" fillId="0" borderId="49" applyNumberFormat="0" applyFill="0" applyAlignment="0" applyProtection="0">
      <alignment vertical="center"/>
    </xf>
    <xf numFmtId="0" fontId="404" fillId="0" borderId="49" applyNumberFormat="0" applyFill="0" applyAlignment="0" applyProtection="0">
      <alignment vertical="center"/>
    </xf>
    <xf numFmtId="0" fontId="403" fillId="0" borderId="49" applyNumberFormat="0" applyFill="0" applyAlignment="0" applyProtection="0">
      <alignment vertical="center"/>
    </xf>
    <xf numFmtId="0" fontId="404" fillId="0" borderId="49" applyNumberFormat="0" applyFill="0" applyAlignment="0" applyProtection="0">
      <alignment vertical="center"/>
    </xf>
    <xf numFmtId="0" fontId="404" fillId="0" borderId="49" applyNumberFormat="0" applyFill="0" applyAlignment="0" applyProtection="0">
      <alignment vertical="center"/>
    </xf>
    <xf numFmtId="0" fontId="404" fillId="0" borderId="49" applyNumberFormat="0" applyFill="0" applyAlignment="0" applyProtection="0">
      <alignment vertical="center"/>
    </xf>
    <xf numFmtId="0" fontId="404" fillId="0" borderId="49" applyNumberFormat="0" applyFill="0" applyAlignment="0" applyProtection="0">
      <alignment vertical="center"/>
    </xf>
    <xf numFmtId="0" fontId="404" fillId="0" borderId="49" applyNumberFormat="0" applyFill="0" applyAlignment="0" applyProtection="0">
      <alignment vertical="center"/>
    </xf>
    <xf numFmtId="0" fontId="404" fillId="0" borderId="49" applyNumberFormat="0" applyFill="0" applyAlignment="0" applyProtection="0">
      <alignment vertical="center"/>
    </xf>
    <xf numFmtId="0" fontId="404" fillId="0" borderId="49" applyNumberFormat="0" applyFill="0" applyAlignment="0" applyProtection="0">
      <alignment vertical="center"/>
    </xf>
    <xf numFmtId="0" fontId="404" fillId="0" borderId="49" applyNumberFormat="0" applyFill="0" applyAlignment="0" applyProtection="0">
      <alignment vertical="center"/>
    </xf>
    <xf numFmtId="0" fontId="404" fillId="0" borderId="49" applyNumberFormat="0" applyFill="0" applyAlignment="0" applyProtection="0">
      <alignment vertical="center"/>
    </xf>
    <xf numFmtId="0" fontId="404" fillId="0" borderId="49" applyNumberFormat="0" applyFill="0" applyAlignment="0" applyProtection="0">
      <alignment vertical="center"/>
    </xf>
    <xf numFmtId="0" fontId="404" fillId="0" borderId="49" applyNumberFormat="0" applyFill="0" applyAlignment="0" applyProtection="0">
      <alignment vertical="center"/>
    </xf>
    <xf numFmtId="0" fontId="404" fillId="0" borderId="49" applyNumberFormat="0" applyFill="0" applyAlignment="0" applyProtection="0">
      <alignment vertical="center"/>
    </xf>
    <xf numFmtId="0" fontId="404" fillId="0" borderId="49" applyNumberFormat="0" applyFill="0" applyAlignment="0" applyProtection="0">
      <alignment vertical="center"/>
    </xf>
    <xf numFmtId="0" fontId="404" fillId="0" borderId="49" applyNumberFormat="0" applyFill="0" applyAlignment="0" applyProtection="0">
      <alignment vertical="center"/>
    </xf>
    <xf numFmtId="0" fontId="403" fillId="0" borderId="49" applyNumberFormat="0" applyFill="0" applyAlignment="0" applyProtection="0">
      <alignment vertical="center"/>
    </xf>
    <xf numFmtId="0" fontId="404" fillId="0" borderId="49" applyNumberFormat="0" applyFill="0" applyAlignment="0" applyProtection="0">
      <alignment vertical="center"/>
    </xf>
    <xf numFmtId="0" fontId="405" fillId="0" borderId="49" applyNumberFormat="0" applyFill="0" applyAlignment="0" applyProtection="0">
      <alignment vertical="center"/>
    </xf>
    <xf numFmtId="0" fontId="406" fillId="0" borderId="49" applyNumberFormat="0" applyFill="0" applyAlignment="0" applyProtection="0">
      <alignment vertical="center"/>
    </xf>
    <xf numFmtId="0" fontId="406" fillId="0" borderId="49" applyNumberFormat="0" applyFill="0" applyAlignment="0" applyProtection="0">
      <alignment vertical="center"/>
    </xf>
    <xf numFmtId="0" fontId="406" fillId="0" borderId="49" applyNumberFormat="0" applyFill="0" applyAlignment="0" applyProtection="0">
      <alignment vertical="center"/>
    </xf>
    <xf numFmtId="0" fontId="406" fillId="0" borderId="49" applyNumberFormat="0" applyFill="0" applyAlignment="0" applyProtection="0">
      <alignment vertical="center"/>
    </xf>
    <xf numFmtId="0" fontId="406" fillId="0" borderId="49" applyNumberFormat="0" applyFill="0" applyAlignment="0" applyProtection="0">
      <alignment vertical="center"/>
    </xf>
    <xf numFmtId="0" fontId="406" fillId="0" borderId="49" applyNumberFormat="0" applyFill="0" applyAlignment="0" applyProtection="0">
      <alignment vertical="center"/>
    </xf>
    <xf numFmtId="0" fontId="406" fillId="0" borderId="49" applyNumberFormat="0" applyFill="0" applyAlignment="0" applyProtection="0">
      <alignment vertical="center"/>
    </xf>
    <xf numFmtId="0" fontId="405" fillId="0" borderId="49" applyNumberFormat="0" applyFill="0" applyAlignment="0" applyProtection="0">
      <alignment vertical="center"/>
    </xf>
    <xf numFmtId="0" fontId="405" fillId="0" borderId="49" applyNumberFormat="0" applyFill="0" applyAlignment="0" applyProtection="0">
      <alignment vertical="center"/>
    </xf>
    <xf numFmtId="0" fontId="405" fillId="0" borderId="49" applyNumberFormat="0" applyFill="0" applyAlignment="0" applyProtection="0">
      <alignment vertical="center"/>
    </xf>
    <xf numFmtId="0" fontId="405" fillId="0" borderId="49" applyNumberFormat="0" applyFill="0" applyAlignment="0" applyProtection="0">
      <alignment vertical="center"/>
    </xf>
    <xf numFmtId="0" fontId="405" fillId="0" borderId="49" applyNumberFormat="0" applyFill="0" applyAlignment="0" applyProtection="0">
      <alignment vertical="center"/>
    </xf>
    <xf numFmtId="0" fontId="405" fillId="0" borderId="49" applyNumberFormat="0" applyFill="0" applyAlignment="0" applyProtection="0">
      <alignment vertical="center"/>
    </xf>
    <xf numFmtId="0" fontId="405" fillId="0" borderId="49" applyNumberFormat="0" applyFill="0" applyAlignment="0" applyProtection="0">
      <alignment vertical="center"/>
    </xf>
    <xf numFmtId="0" fontId="405" fillId="0" borderId="49" applyNumberFormat="0" applyFill="0" applyAlignment="0" applyProtection="0">
      <alignment vertical="center"/>
    </xf>
    <xf numFmtId="0" fontId="405" fillId="0" borderId="49" applyNumberFormat="0" applyFill="0" applyAlignment="0" applyProtection="0">
      <alignment vertical="center"/>
    </xf>
    <xf numFmtId="0" fontId="405" fillId="0" borderId="49" applyNumberFormat="0" applyFill="0" applyAlignment="0" applyProtection="0">
      <alignment vertical="center"/>
    </xf>
    <xf numFmtId="0" fontId="405" fillId="0" borderId="49" applyNumberFormat="0" applyFill="0" applyAlignment="0" applyProtection="0">
      <alignment vertical="center"/>
    </xf>
    <xf numFmtId="0" fontId="405" fillId="0" borderId="49" applyNumberFormat="0" applyFill="0" applyAlignment="0" applyProtection="0">
      <alignment vertical="center"/>
    </xf>
    <xf numFmtId="0" fontId="405" fillId="0" borderId="49" applyNumberFormat="0" applyFill="0" applyAlignment="0" applyProtection="0">
      <alignment vertical="center"/>
    </xf>
    <xf numFmtId="0" fontId="404" fillId="0" borderId="49" applyNumberFormat="0" applyFill="0" applyAlignment="0" applyProtection="0">
      <alignment vertical="center"/>
    </xf>
    <xf numFmtId="0" fontId="404" fillId="0" borderId="49" applyNumberFormat="0" applyFill="0" applyAlignment="0" applyProtection="0">
      <alignment vertical="center"/>
    </xf>
    <xf numFmtId="0" fontId="404" fillId="0" borderId="49" applyNumberFormat="0" applyFill="0" applyAlignment="0" applyProtection="0">
      <alignment vertical="center"/>
    </xf>
    <xf numFmtId="0" fontId="404" fillId="0" borderId="49" applyNumberFormat="0" applyFill="0" applyAlignment="0" applyProtection="0">
      <alignment vertical="center"/>
    </xf>
    <xf numFmtId="0" fontId="404" fillId="0" borderId="49" applyNumberFormat="0" applyFill="0" applyAlignment="0" applyProtection="0">
      <alignment vertical="center"/>
    </xf>
    <xf numFmtId="0" fontId="404" fillId="0" borderId="49" applyNumberFormat="0" applyFill="0" applyAlignment="0" applyProtection="0">
      <alignment vertical="center"/>
    </xf>
    <xf numFmtId="0" fontId="403" fillId="0" borderId="49" applyNumberFormat="0" applyFill="0" applyAlignment="0" applyProtection="0">
      <alignment vertical="center"/>
    </xf>
    <xf numFmtId="0" fontId="404" fillId="0" borderId="49" applyNumberFormat="0" applyFill="0" applyAlignment="0" applyProtection="0">
      <alignment vertical="center"/>
    </xf>
    <xf numFmtId="0" fontId="405" fillId="0" borderId="49" applyNumberFormat="0" applyFill="0" applyAlignment="0" applyProtection="0">
      <alignment vertical="center"/>
    </xf>
    <xf numFmtId="0" fontId="406" fillId="0" borderId="49" applyNumberFormat="0" applyFill="0" applyAlignment="0" applyProtection="0">
      <alignment vertical="center"/>
    </xf>
    <xf numFmtId="0" fontId="406" fillId="0" borderId="49" applyNumberFormat="0" applyFill="0" applyAlignment="0" applyProtection="0">
      <alignment vertical="center"/>
    </xf>
    <xf numFmtId="0" fontId="406" fillId="0" borderId="49" applyNumberFormat="0" applyFill="0" applyAlignment="0" applyProtection="0">
      <alignment vertical="center"/>
    </xf>
    <xf numFmtId="0" fontId="406" fillId="0" borderId="49" applyNumberFormat="0" applyFill="0" applyAlignment="0" applyProtection="0">
      <alignment vertical="center"/>
    </xf>
    <xf numFmtId="0" fontId="406" fillId="0" borderId="49" applyNumberFormat="0" applyFill="0" applyAlignment="0" applyProtection="0">
      <alignment vertical="center"/>
    </xf>
    <xf numFmtId="0" fontId="406" fillId="0" borderId="49" applyNumberFormat="0" applyFill="0" applyAlignment="0" applyProtection="0">
      <alignment vertical="center"/>
    </xf>
    <xf numFmtId="0" fontId="406" fillId="0" borderId="49" applyNumberFormat="0" applyFill="0" applyAlignment="0" applyProtection="0">
      <alignment vertical="center"/>
    </xf>
    <xf numFmtId="0" fontId="405" fillId="0" borderId="49" applyNumberFormat="0" applyFill="0" applyAlignment="0" applyProtection="0">
      <alignment vertical="center"/>
    </xf>
    <xf numFmtId="0" fontId="405" fillId="0" borderId="49" applyNumberFormat="0" applyFill="0" applyAlignment="0" applyProtection="0">
      <alignment vertical="center"/>
    </xf>
    <xf numFmtId="0" fontId="405" fillId="0" borderId="49" applyNumberFormat="0" applyFill="0" applyAlignment="0" applyProtection="0">
      <alignment vertical="center"/>
    </xf>
    <xf numFmtId="0" fontId="405" fillId="0" borderId="49" applyNumberFormat="0" applyFill="0" applyAlignment="0" applyProtection="0">
      <alignment vertical="center"/>
    </xf>
    <xf numFmtId="0" fontId="405" fillId="0" borderId="49" applyNumberFormat="0" applyFill="0" applyAlignment="0" applyProtection="0">
      <alignment vertical="center"/>
    </xf>
    <xf numFmtId="0" fontId="405" fillId="0" borderId="49" applyNumberFormat="0" applyFill="0" applyAlignment="0" applyProtection="0">
      <alignment vertical="center"/>
    </xf>
    <xf numFmtId="0" fontId="405" fillId="0" borderId="49" applyNumberFormat="0" applyFill="0" applyAlignment="0" applyProtection="0">
      <alignment vertical="center"/>
    </xf>
    <xf numFmtId="0" fontId="405" fillId="0" borderId="49" applyNumberFormat="0" applyFill="0" applyAlignment="0" applyProtection="0">
      <alignment vertical="center"/>
    </xf>
    <xf numFmtId="0" fontId="405" fillId="0" borderId="49" applyNumberFormat="0" applyFill="0" applyAlignment="0" applyProtection="0">
      <alignment vertical="center"/>
    </xf>
    <xf numFmtId="0" fontId="405" fillId="0" borderId="49" applyNumberFormat="0" applyFill="0" applyAlignment="0" applyProtection="0">
      <alignment vertical="center"/>
    </xf>
    <xf numFmtId="0" fontId="405" fillId="0" borderId="49" applyNumberFormat="0" applyFill="0" applyAlignment="0" applyProtection="0">
      <alignment vertical="center"/>
    </xf>
    <xf numFmtId="0" fontId="405" fillId="0" borderId="49" applyNumberFormat="0" applyFill="0" applyAlignment="0" applyProtection="0">
      <alignment vertical="center"/>
    </xf>
    <xf numFmtId="0" fontId="405" fillId="0" borderId="49" applyNumberFormat="0" applyFill="0" applyAlignment="0" applyProtection="0">
      <alignment vertical="center"/>
    </xf>
    <xf numFmtId="0" fontId="404" fillId="0" borderId="49" applyNumberFormat="0" applyFill="0" applyAlignment="0" applyProtection="0">
      <alignment vertical="center"/>
    </xf>
    <xf numFmtId="0" fontId="404" fillId="0" borderId="49" applyNumberFormat="0" applyFill="0" applyAlignment="0" applyProtection="0">
      <alignment vertical="center"/>
    </xf>
    <xf numFmtId="0" fontId="404" fillId="0" borderId="49" applyNumberFormat="0" applyFill="0" applyAlignment="0" applyProtection="0">
      <alignment vertical="center"/>
    </xf>
    <xf numFmtId="0" fontId="404" fillId="0" borderId="49" applyNumberFormat="0" applyFill="0" applyAlignment="0" applyProtection="0">
      <alignment vertical="center"/>
    </xf>
    <xf numFmtId="0" fontId="404" fillId="0" borderId="49" applyNumberFormat="0" applyFill="0" applyAlignment="0" applyProtection="0">
      <alignment vertical="center"/>
    </xf>
    <xf numFmtId="0" fontId="404" fillId="0" borderId="49" applyNumberFormat="0" applyFill="0" applyAlignment="0" applyProtection="0">
      <alignment vertical="center"/>
    </xf>
    <xf numFmtId="0" fontId="403" fillId="0" borderId="49" applyNumberFormat="0" applyFill="0" applyAlignment="0" applyProtection="0">
      <alignment vertical="center"/>
    </xf>
    <xf numFmtId="0" fontId="405" fillId="0" borderId="49" applyNumberFormat="0" applyFill="0" applyAlignment="0" applyProtection="0">
      <alignment vertical="center"/>
    </xf>
    <xf numFmtId="0" fontId="406" fillId="0" borderId="49" applyNumberFormat="0" applyFill="0" applyAlignment="0" applyProtection="0">
      <alignment vertical="center"/>
    </xf>
    <xf numFmtId="0" fontId="406" fillId="0" borderId="49" applyNumberFormat="0" applyFill="0" applyAlignment="0" applyProtection="0">
      <alignment vertical="center"/>
    </xf>
    <xf numFmtId="0" fontId="406" fillId="0" borderId="49" applyNumberFormat="0" applyFill="0" applyAlignment="0" applyProtection="0">
      <alignment vertical="center"/>
    </xf>
    <xf numFmtId="0" fontId="406" fillId="0" borderId="49" applyNumberFormat="0" applyFill="0" applyAlignment="0" applyProtection="0">
      <alignment vertical="center"/>
    </xf>
    <xf numFmtId="0" fontId="406" fillId="0" borderId="49" applyNumberFormat="0" applyFill="0" applyAlignment="0" applyProtection="0">
      <alignment vertical="center"/>
    </xf>
    <xf numFmtId="0" fontId="406" fillId="0" borderId="49" applyNumberFormat="0" applyFill="0" applyAlignment="0" applyProtection="0">
      <alignment vertical="center"/>
    </xf>
    <xf numFmtId="0" fontId="406" fillId="0" borderId="49" applyNumberFormat="0" applyFill="0" applyAlignment="0" applyProtection="0">
      <alignment vertical="center"/>
    </xf>
    <xf numFmtId="0" fontId="405" fillId="0" borderId="49" applyNumberFormat="0" applyFill="0" applyAlignment="0" applyProtection="0">
      <alignment vertical="center"/>
    </xf>
    <xf numFmtId="0" fontId="405" fillId="0" borderId="49" applyNumberFormat="0" applyFill="0" applyAlignment="0" applyProtection="0">
      <alignment vertical="center"/>
    </xf>
    <xf numFmtId="0" fontId="405" fillId="0" borderId="49" applyNumberFormat="0" applyFill="0" applyAlignment="0" applyProtection="0">
      <alignment vertical="center"/>
    </xf>
    <xf numFmtId="0" fontId="405" fillId="0" borderId="49" applyNumberFormat="0" applyFill="0" applyAlignment="0" applyProtection="0">
      <alignment vertical="center"/>
    </xf>
    <xf numFmtId="0" fontId="405" fillId="0" borderId="49" applyNumberFormat="0" applyFill="0" applyAlignment="0" applyProtection="0">
      <alignment vertical="center"/>
    </xf>
    <xf numFmtId="0" fontId="405" fillId="0" borderId="49" applyNumberFormat="0" applyFill="0" applyAlignment="0" applyProtection="0">
      <alignment vertical="center"/>
    </xf>
    <xf numFmtId="0" fontId="405" fillId="0" borderId="49" applyNumberFormat="0" applyFill="0" applyAlignment="0" applyProtection="0">
      <alignment vertical="center"/>
    </xf>
    <xf numFmtId="0" fontId="405" fillId="0" borderId="49" applyNumberFormat="0" applyFill="0" applyAlignment="0" applyProtection="0">
      <alignment vertical="center"/>
    </xf>
    <xf numFmtId="0" fontId="405" fillId="0" borderId="49" applyNumberFormat="0" applyFill="0" applyAlignment="0" applyProtection="0">
      <alignment vertical="center"/>
    </xf>
    <xf numFmtId="0" fontId="405" fillId="0" borderId="49" applyNumberFormat="0" applyFill="0" applyAlignment="0" applyProtection="0">
      <alignment vertical="center"/>
    </xf>
    <xf numFmtId="0" fontId="405" fillId="0" borderId="49" applyNumberFormat="0" applyFill="0" applyAlignment="0" applyProtection="0">
      <alignment vertical="center"/>
    </xf>
    <xf numFmtId="0" fontId="405" fillId="0" borderId="49" applyNumberFormat="0" applyFill="0" applyAlignment="0" applyProtection="0">
      <alignment vertical="center"/>
    </xf>
    <xf numFmtId="0" fontId="405" fillId="0" borderId="49" applyNumberFormat="0" applyFill="0" applyAlignment="0" applyProtection="0">
      <alignment vertical="center"/>
    </xf>
    <xf numFmtId="0" fontId="403" fillId="0" borderId="49" applyNumberFormat="0" applyFill="0" applyAlignment="0" applyProtection="0">
      <alignment vertical="center"/>
    </xf>
    <xf numFmtId="0" fontId="407" fillId="0" borderId="49" applyNumberFormat="0" applyFill="0" applyAlignment="0" applyProtection="0">
      <alignment vertical="center"/>
    </xf>
    <xf numFmtId="0" fontId="407" fillId="0" borderId="49" applyNumberFormat="0" applyFill="0" applyAlignment="0" applyProtection="0">
      <alignment vertical="center"/>
    </xf>
    <xf numFmtId="0" fontId="407" fillId="0" borderId="49" applyNumberFormat="0" applyFill="0" applyAlignment="0" applyProtection="0">
      <alignment vertical="center"/>
    </xf>
    <xf numFmtId="0" fontId="407" fillId="0" borderId="49" applyNumberFormat="0" applyFill="0" applyAlignment="0" applyProtection="0">
      <alignment vertical="center"/>
    </xf>
    <xf numFmtId="0" fontId="407" fillId="0" borderId="49" applyNumberFormat="0" applyFill="0" applyAlignment="0" applyProtection="0">
      <alignment vertical="center"/>
    </xf>
    <xf numFmtId="0" fontId="407" fillId="0" borderId="49" applyNumberFormat="0" applyFill="0" applyAlignment="0" applyProtection="0">
      <alignment vertical="center"/>
    </xf>
    <xf numFmtId="0" fontId="407" fillId="0" borderId="49" applyNumberFormat="0" applyFill="0" applyAlignment="0" applyProtection="0">
      <alignment vertical="center"/>
    </xf>
    <xf numFmtId="0" fontId="403" fillId="0" borderId="49" applyNumberFormat="0" applyFill="0" applyAlignment="0" applyProtection="0">
      <alignment vertical="center"/>
    </xf>
    <xf numFmtId="0" fontId="407" fillId="0" borderId="49" applyNumberFormat="0" applyFill="0" applyAlignment="0" applyProtection="0">
      <alignment vertical="center"/>
    </xf>
    <xf numFmtId="0" fontId="407" fillId="0" borderId="49" applyNumberFormat="0" applyFill="0" applyAlignment="0" applyProtection="0">
      <alignment vertical="center"/>
    </xf>
    <xf numFmtId="0" fontId="407" fillId="0" borderId="49" applyNumberFormat="0" applyFill="0" applyAlignment="0" applyProtection="0">
      <alignment vertical="center"/>
    </xf>
    <xf numFmtId="0" fontId="407" fillId="0" borderId="49" applyNumberFormat="0" applyFill="0" applyAlignment="0" applyProtection="0">
      <alignment vertical="center"/>
    </xf>
    <xf numFmtId="0" fontId="407" fillId="0" borderId="49" applyNumberFormat="0" applyFill="0" applyAlignment="0" applyProtection="0">
      <alignment vertical="center"/>
    </xf>
    <xf numFmtId="0" fontId="407" fillId="0" borderId="49" applyNumberFormat="0" applyFill="0" applyAlignment="0" applyProtection="0">
      <alignment vertical="center"/>
    </xf>
    <xf numFmtId="0" fontId="407" fillId="0" borderId="49" applyNumberFormat="0" applyFill="0" applyAlignment="0" applyProtection="0">
      <alignment vertical="center"/>
    </xf>
    <xf numFmtId="0" fontId="403" fillId="0" borderId="49" applyNumberFormat="0" applyFill="0" applyAlignment="0" applyProtection="0">
      <alignment vertical="center"/>
    </xf>
    <xf numFmtId="0" fontId="404" fillId="0" borderId="49" applyNumberFormat="0" applyFill="0" applyAlignment="0" applyProtection="0">
      <alignment vertical="center"/>
    </xf>
    <xf numFmtId="0" fontId="403" fillId="0" borderId="0" applyNumberFormat="0" applyFill="0" applyBorder="0" applyAlignment="0" applyProtection="0">
      <alignment vertical="center"/>
    </xf>
    <xf numFmtId="0" fontId="404" fillId="0" borderId="0" applyNumberFormat="0" applyFill="0" applyBorder="0" applyAlignment="0" applyProtection="0">
      <alignment vertical="center"/>
    </xf>
    <xf numFmtId="0" fontId="404" fillId="0" borderId="0" applyNumberFormat="0" applyFill="0" applyBorder="0" applyAlignment="0" applyProtection="0">
      <alignment vertical="center"/>
    </xf>
    <xf numFmtId="0" fontId="404" fillId="0" borderId="0" applyNumberFormat="0" applyFill="0" applyBorder="0" applyAlignment="0" applyProtection="0">
      <alignment vertical="center"/>
    </xf>
    <xf numFmtId="0" fontId="404" fillId="0" borderId="0" applyNumberFormat="0" applyFill="0" applyBorder="0" applyAlignment="0" applyProtection="0">
      <alignment vertical="center"/>
    </xf>
    <xf numFmtId="0" fontId="404" fillId="0" borderId="0" applyNumberFormat="0" applyFill="0" applyBorder="0" applyAlignment="0" applyProtection="0">
      <alignment vertical="center"/>
    </xf>
    <xf numFmtId="0" fontId="404" fillId="0" borderId="0" applyNumberFormat="0" applyFill="0" applyBorder="0" applyAlignment="0" applyProtection="0">
      <alignment vertical="center"/>
    </xf>
    <xf numFmtId="0" fontId="404" fillId="0" borderId="0" applyNumberFormat="0" applyFill="0" applyBorder="0" applyAlignment="0" applyProtection="0">
      <alignment vertical="center"/>
    </xf>
    <xf numFmtId="0" fontId="405" fillId="0" borderId="0" applyNumberFormat="0" applyFill="0" applyBorder="0" applyAlignment="0" applyProtection="0">
      <alignment vertical="center"/>
    </xf>
    <xf numFmtId="0" fontId="406" fillId="0" borderId="0" applyNumberFormat="0" applyFill="0" applyBorder="0" applyAlignment="0" applyProtection="0">
      <alignment vertical="center"/>
    </xf>
    <xf numFmtId="0" fontId="405" fillId="0" borderId="0" applyNumberFormat="0" applyFill="0" applyBorder="0" applyAlignment="0" applyProtection="0">
      <alignment vertical="center"/>
    </xf>
    <xf numFmtId="0" fontId="404" fillId="0" borderId="0" applyNumberFormat="0" applyFill="0" applyBorder="0" applyAlignment="0" applyProtection="0">
      <alignment vertical="center"/>
    </xf>
    <xf numFmtId="0" fontId="405" fillId="0" borderId="0" applyNumberFormat="0" applyFill="0" applyBorder="0" applyAlignment="0" applyProtection="0">
      <alignment vertical="center"/>
    </xf>
    <xf numFmtId="0" fontId="406" fillId="0" borderId="0" applyNumberFormat="0" applyFill="0" applyBorder="0" applyAlignment="0" applyProtection="0">
      <alignment vertical="center"/>
    </xf>
    <xf numFmtId="0" fontId="405" fillId="0" borderId="0" applyNumberFormat="0" applyFill="0" applyBorder="0" applyAlignment="0" applyProtection="0">
      <alignment vertical="center"/>
    </xf>
    <xf numFmtId="0" fontId="405" fillId="0" borderId="0" applyNumberFormat="0" applyFill="0" applyBorder="0" applyAlignment="0" applyProtection="0">
      <alignment vertical="center"/>
    </xf>
    <xf numFmtId="0" fontId="406" fillId="0" borderId="0" applyNumberFormat="0" applyFill="0" applyBorder="0" applyAlignment="0" applyProtection="0">
      <alignment vertical="center"/>
    </xf>
    <xf numFmtId="0" fontId="405" fillId="0" borderId="0" applyNumberFormat="0" applyFill="0" applyBorder="0" applyAlignment="0" applyProtection="0">
      <alignment vertical="center"/>
    </xf>
    <xf numFmtId="0" fontId="407" fillId="0" borderId="0" applyNumberFormat="0" applyFill="0" applyBorder="0" applyAlignment="0" applyProtection="0">
      <alignment vertical="center"/>
    </xf>
    <xf numFmtId="0" fontId="389" fillId="0" borderId="0" applyNumberFormat="0" applyFill="0" applyBorder="0" applyAlignment="0" applyProtection="0">
      <alignment vertical="center"/>
    </xf>
    <xf numFmtId="0" fontId="389" fillId="0" borderId="0" applyNumberFormat="0" applyFill="0" applyBorder="0" applyAlignment="0" applyProtection="0">
      <alignment vertical="center"/>
    </xf>
    <xf numFmtId="0" fontId="389" fillId="0" borderId="0" applyNumberFormat="0" applyFill="0" applyBorder="0" applyAlignment="0" applyProtection="0">
      <alignment vertical="center"/>
    </xf>
    <xf numFmtId="0" fontId="389" fillId="0" borderId="0" applyNumberFormat="0" applyFill="0" applyBorder="0" applyAlignment="0" applyProtection="0">
      <alignment vertical="center"/>
    </xf>
    <xf numFmtId="0" fontId="389" fillId="0" borderId="0" applyNumberFormat="0" applyFill="0" applyBorder="0" applyAlignment="0" applyProtection="0">
      <alignment vertical="center"/>
    </xf>
    <xf numFmtId="0" fontId="389" fillId="0" borderId="0" applyNumberFormat="0" applyFill="0" applyBorder="0" applyAlignment="0" applyProtection="0">
      <alignment vertical="center"/>
    </xf>
    <xf numFmtId="0" fontId="395" fillId="0" borderId="0" applyNumberFormat="0" applyFill="0" applyBorder="0" applyAlignment="0" applyProtection="0">
      <alignment vertical="center"/>
    </xf>
    <xf numFmtId="0" fontId="396" fillId="0" borderId="0" applyNumberFormat="0" applyFill="0" applyBorder="0" applyAlignment="0" applyProtection="0">
      <alignment vertical="center"/>
    </xf>
    <xf numFmtId="0" fontId="395" fillId="0" borderId="0" applyNumberFormat="0" applyFill="0" applyBorder="0" applyAlignment="0" applyProtection="0">
      <alignment vertical="center"/>
    </xf>
    <xf numFmtId="0" fontId="389" fillId="0" borderId="0" applyNumberFormat="0" applyFill="0" applyBorder="0" applyAlignment="0" applyProtection="0">
      <alignment vertical="center"/>
    </xf>
    <xf numFmtId="0" fontId="395" fillId="0" borderId="0" applyNumberFormat="0" applyFill="0" applyBorder="0" applyAlignment="0" applyProtection="0">
      <alignment vertical="center"/>
    </xf>
    <xf numFmtId="0" fontId="396" fillId="0" borderId="0" applyNumberFormat="0" applyFill="0" applyBorder="0" applyAlignment="0" applyProtection="0">
      <alignment vertical="center"/>
    </xf>
    <xf numFmtId="0" fontId="395" fillId="0" borderId="0" applyNumberFormat="0" applyFill="0" applyBorder="0" applyAlignment="0" applyProtection="0">
      <alignment vertical="center"/>
    </xf>
    <xf numFmtId="0" fontId="389" fillId="0" borderId="0" applyNumberFormat="0" applyFill="0" applyBorder="0" applyAlignment="0" applyProtection="0">
      <alignment vertical="center"/>
    </xf>
    <xf numFmtId="0" fontId="408" fillId="0" borderId="0" applyNumberFormat="0" applyFill="0" applyBorder="0" applyAlignment="0" applyProtection="0">
      <alignment vertical="center"/>
    </xf>
    <xf numFmtId="0" fontId="24" fillId="0" borderId="0">
      <alignment vertical="center"/>
    </xf>
    <xf numFmtId="0" fontId="28" fillId="0" borderId="0"/>
    <xf numFmtId="181" fontId="318" fillId="0" borderId="0"/>
    <xf numFmtId="0" fontId="83" fillId="0" borderId="0">
      <alignment vertical="center"/>
    </xf>
    <xf numFmtId="0" fontId="101" fillId="0" borderId="0"/>
    <xf numFmtId="0" fontId="101" fillId="0" borderId="0"/>
    <xf numFmtId="0" fontId="1" fillId="0" borderId="0">
      <alignment vertical="center"/>
    </xf>
    <xf numFmtId="0" fontId="82" fillId="0" borderId="0">
      <alignment vertical="center"/>
    </xf>
    <xf numFmtId="0" fontId="1" fillId="0" borderId="0">
      <alignment vertical="center"/>
    </xf>
    <xf numFmtId="0" fontId="1" fillId="0" borderId="0">
      <alignment vertical="center"/>
    </xf>
    <xf numFmtId="0" fontId="101" fillId="0" borderId="0">
      <alignment vertical="center"/>
    </xf>
    <xf numFmtId="0" fontId="182" fillId="0" borderId="0">
      <alignment vertical="center"/>
    </xf>
    <xf numFmtId="0" fontId="82" fillId="0" borderId="0">
      <alignment vertical="center"/>
    </xf>
    <xf numFmtId="0" fontId="24" fillId="0" borderId="0">
      <alignment vertical="center"/>
    </xf>
    <xf numFmtId="0" fontId="2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4" fillId="0" borderId="0">
      <alignment vertical="center"/>
    </xf>
    <xf numFmtId="0" fontId="24" fillId="0" borderId="0"/>
    <xf numFmtId="0" fontId="318" fillId="0" borderId="0"/>
    <xf numFmtId="0" fontId="24"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00" fillId="0" borderId="0"/>
    <xf numFmtId="0" fontId="318" fillId="0" borderId="0"/>
    <xf numFmtId="0" fontId="100"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8" fillId="0" borderId="0">
      <alignment vertical="center"/>
    </xf>
    <xf numFmtId="0" fontId="2" fillId="0" borderId="0">
      <alignment vertical="center"/>
    </xf>
    <xf numFmtId="0" fontId="2" fillId="0" borderId="0">
      <alignment vertical="center"/>
    </xf>
    <xf numFmtId="0" fontId="2" fillId="0" borderId="0">
      <alignment vertical="center"/>
    </xf>
    <xf numFmtId="0" fontId="24" fillId="0" borderId="0"/>
    <xf numFmtId="0" fontId="2" fillId="0" borderId="0">
      <alignment vertical="center"/>
    </xf>
    <xf numFmtId="265" fontId="98"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09"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0" fillId="0" borderId="0">
      <alignment vertical="center"/>
    </xf>
    <xf numFmtId="0" fontId="83" fillId="0" borderId="0">
      <alignment vertical="center"/>
    </xf>
    <xf numFmtId="0" fontId="1" fillId="0" borderId="0">
      <alignment vertical="center"/>
    </xf>
    <xf numFmtId="0" fontId="101" fillId="0" borderId="0"/>
    <xf numFmtId="0" fontId="2" fillId="0" borderId="0">
      <alignment vertical="center"/>
    </xf>
    <xf numFmtId="0" fontId="24" fillId="0" borderId="0">
      <alignment vertical="center"/>
    </xf>
    <xf numFmtId="0" fontId="190" fillId="0" borderId="0">
      <alignment vertical="center"/>
    </xf>
    <xf numFmtId="0" fontId="82" fillId="0" borderId="0"/>
    <xf numFmtId="0" fontId="2" fillId="0" borderId="0">
      <alignment vertical="center"/>
    </xf>
    <xf numFmtId="0" fontId="24" fillId="0" borderId="0">
      <alignment vertical="center"/>
    </xf>
    <xf numFmtId="0" fontId="101"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 fillId="0" borderId="0">
      <alignment vertical="center"/>
    </xf>
    <xf numFmtId="0" fontId="24" fillId="0" borderId="0">
      <alignment vertical="center"/>
    </xf>
    <xf numFmtId="0" fontId="318" fillId="0" borderId="0"/>
    <xf numFmtId="0" fontId="24" fillId="0" borderId="0">
      <alignment vertical="center"/>
    </xf>
    <xf numFmtId="0" fontId="83" fillId="0" borderId="0">
      <alignment vertical="center"/>
    </xf>
    <xf numFmtId="0" fontId="24" fillId="0" borderId="0">
      <alignment vertical="center"/>
    </xf>
    <xf numFmtId="0" fontId="83" fillId="0" borderId="0">
      <alignment vertical="center"/>
    </xf>
    <xf numFmtId="0" fontId="83" fillId="0" borderId="0">
      <alignment vertical="center"/>
    </xf>
    <xf numFmtId="0" fontId="83" fillId="0" borderId="0">
      <alignment vertical="center"/>
    </xf>
    <xf numFmtId="0" fontId="24" fillId="0" borderId="0">
      <alignment vertical="center"/>
    </xf>
    <xf numFmtId="0" fontId="318" fillId="0" borderId="0"/>
    <xf numFmtId="0" fontId="318" fillId="0" borderId="0"/>
    <xf numFmtId="0" fontId="318" fillId="0" borderId="0"/>
    <xf numFmtId="0" fontId="190" fillId="0" borderId="0">
      <alignment vertical="center"/>
    </xf>
    <xf numFmtId="0" fontId="83" fillId="0" borderId="0">
      <alignment vertical="center"/>
    </xf>
    <xf numFmtId="0" fontId="2" fillId="0" borderId="0">
      <alignment vertical="center"/>
    </xf>
    <xf numFmtId="0" fontId="28" fillId="0" borderId="0"/>
    <xf numFmtId="0" fontId="24" fillId="0" borderId="0">
      <alignment vertical="center"/>
    </xf>
    <xf numFmtId="0" fontId="24" fillId="0" borderId="0">
      <alignment vertical="center"/>
    </xf>
    <xf numFmtId="0" fontId="410" fillId="0" borderId="0">
      <alignment vertical="center"/>
    </xf>
    <xf numFmtId="0" fontId="24" fillId="0" borderId="0">
      <alignment vertical="center"/>
    </xf>
    <xf numFmtId="0" fontId="24" fillId="0" borderId="0">
      <alignment vertical="center"/>
    </xf>
    <xf numFmtId="0" fontId="410" fillId="0" borderId="0">
      <alignment vertical="center"/>
    </xf>
    <xf numFmtId="0" fontId="24" fillId="0" borderId="0">
      <alignment vertical="center"/>
    </xf>
    <xf numFmtId="0" fontId="41" fillId="0" borderId="0">
      <alignment vertical="center"/>
    </xf>
    <xf numFmtId="0" fontId="24" fillId="0" borderId="0">
      <alignment vertical="center"/>
    </xf>
    <xf numFmtId="0" fontId="41" fillId="0" borderId="0">
      <alignment vertical="center"/>
    </xf>
    <xf numFmtId="0" fontId="101" fillId="0" borderId="0">
      <alignment vertical="center"/>
    </xf>
    <xf numFmtId="0" fontId="82" fillId="0" borderId="0">
      <alignment vertical="center"/>
    </xf>
    <xf numFmtId="0" fontId="2" fillId="0" borderId="0">
      <alignment vertical="center"/>
    </xf>
    <xf numFmtId="0" fontId="82" fillId="0" borderId="0"/>
    <xf numFmtId="0" fontId="24" fillId="0" borderId="0">
      <alignment vertical="center"/>
    </xf>
    <xf numFmtId="0" fontId="24" fillId="0" borderId="0">
      <alignment vertical="center"/>
    </xf>
    <xf numFmtId="0" fontId="410" fillId="0" borderId="0">
      <alignment vertical="center"/>
    </xf>
    <xf numFmtId="0" fontId="24" fillId="0" borderId="0">
      <alignment vertical="center"/>
    </xf>
    <xf numFmtId="0" fontId="24" fillId="0" borderId="0">
      <alignment vertical="center"/>
    </xf>
    <xf numFmtId="0" fontId="410" fillId="0" borderId="0">
      <alignment vertical="center"/>
    </xf>
    <xf numFmtId="0" fontId="24" fillId="0" borderId="0">
      <alignment vertical="center"/>
    </xf>
    <xf numFmtId="0" fontId="324" fillId="0" borderId="0"/>
    <xf numFmtId="0" fontId="24" fillId="0" borderId="0">
      <alignment vertical="center"/>
    </xf>
    <xf numFmtId="0" fontId="324" fillId="0" borderId="0"/>
    <xf numFmtId="181" fontId="2" fillId="0" borderId="0"/>
    <xf numFmtId="0" fontId="82" fillId="0" borderId="0">
      <alignment vertical="center"/>
    </xf>
    <xf numFmtId="0" fontId="41" fillId="0" borderId="0">
      <alignment vertical="center"/>
    </xf>
    <xf numFmtId="0" fontId="83" fillId="0" borderId="0">
      <alignment vertical="center"/>
    </xf>
    <xf numFmtId="0" fontId="410" fillId="0" borderId="0">
      <alignment vertical="center"/>
    </xf>
    <xf numFmtId="0" fontId="28" fillId="0" borderId="0"/>
    <xf numFmtId="0" fontId="2" fillId="0" borderId="0">
      <alignment vertical="center"/>
    </xf>
    <xf numFmtId="0" fontId="82" fillId="0" borderId="0">
      <alignment vertical="center"/>
    </xf>
    <xf numFmtId="0" fontId="41" fillId="0" borderId="0">
      <alignment vertical="center"/>
    </xf>
    <xf numFmtId="0" fontId="410" fillId="0" borderId="0">
      <alignment vertical="center"/>
    </xf>
    <xf numFmtId="0" fontId="318" fillId="0" borderId="0"/>
    <xf numFmtId="0" fontId="101" fillId="0" borderId="0"/>
    <xf numFmtId="0" fontId="41" fillId="0" borderId="0">
      <alignment vertical="center"/>
    </xf>
    <xf numFmtId="0" fontId="410" fillId="0" borderId="0">
      <alignment vertical="center"/>
    </xf>
    <xf numFmtId="0" fontId="410" fillId="0" borderId="0">
      <alignment vertical="center"/>
    </xf>
    <xf numFmtId="0" fontId="101" fillId="0" borderId="0"/>
    <xf numFmtId="0" fontId="41" fillId="0" borderId="0">
      <alignment vertical="center"/>
    </xf>
    <xf numFmtId="0" fontId="410" fillId="0" borderId="0">
      <alignment vertical="center"/>
    </xf>
    <xf numFmtId="0" fontId="41" fillId="0" borderId="0">
      <alignment vertical="center"/>
    </xf>
    <xf numFmtId="0" fontId="82" fillId="0" borderId="0">
      <alignment vertical="center"/>
    </xf>
    <xf numFmtId="0" fontId="410"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18"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83" fillId="0" borderId="0">
      <alignment vertical="center"/>
    </xf>
    <xf numFmtId="0" fontId="318" fillId="0" borderId="0"/>
    <xf numFmtId="0" fontId="318" fillId="0" borderId="0"/>
    <xf numFmtId="0" fontId="318"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83" fillId="0" borderId="0"/>
    <xf numFmtId="0" fontId="1" fillId="0" borderId="0">
      <alignment vertical="center"/>
    </xf>
    <xf numFmtId="0" fontId="1" fillId="0" borderId="0">
      <alignment vertical="center"/>
    </xf>
    <xf numFmtId="0" fontId="1" fillId="0" borderId="0">
      <alignment vertical="center"/>
    </xf>
    <xf numFmtId="0" fontId="82" fillId="0" borderId="0"/>
    <xf numFmtId="0" fontId="1" fillId="0" borderId="0">
      <alignment vertical="center"/>
    </xf>
    <xf numFmtId="0" fontId="189"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8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83" fillId="0" borderId="0">
      <alignment vertical="center"/>
    </xf>
    <xf numFmtId="0" fontId="8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83" fillId="0" borderId="0"/>
    <xf numFmtId="0" fontId="1" fillId="0" borderId="0">
      <alignment vertical="center"/>
    </xf>
    <xf numFmtId="0" fontId="189"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83" fillId="0" borderId="0">
      <alignment vertical="center"/>
    </xf>
    <xf numFmtId="0" fontId="1" fillId="0" borderId="0">
      <alignment vertical="center"/>
    </xf>
    <xf numFmtId="0" fontId="83" fillId="0" borderId="0">
      <alignment vertical="center"/>
    </xf>
    <xf numFmtId="0" fontId="1" fillId="0" borderId="0">
      <alignment vertical="center"/>
    </xf>
    <xf numFmtId="0" fontId="190"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 fillId="0" borderId="0">
      <alignment vertical="center"/>
    </xf>
    <xf numFmtId="0" fontId="83" fillId="0" borderId="0">
      <alignment vertical="center"/>
    </xf>
    <xf numFmtId="0" fontId="1" fillId="0" borderId="0">
      <alignment vertical="center"/>
    </xf>
    <xf numFmtId="0" fontId="82" fillId="0" borderId="0"/>
    <xf numFmtId="0" fontId="41" fillId="0" borderId="0">
      <alignment vertical="center"/>
    </xf>
    <xf numFmtId="0" fontId="182" fillId="0" borderId="0">
      <alignment vertical="center"/>
    </xf>
    <xf numFmtId="0" fontId="41" fillId="0" borderId="0">
      <alignment vertical="center"/>
    </xf>
    <xf numFmtId="0" fontId="28" fillId="0" borderId="0"/>
    <xf numFmtId="0" fontId="2" fillId="0" borderId="0"/>
    <xf numFmtId="0" fontId="190" fillId="0" borderId="0"/>
    <xf numFmtId="0" fontId="2" fillId="0" borderId="0">
      <alignment vertical="center"/>
    </xf>
    <xf numFmtId="0" fontId="2" fillId="0" borderId="0">
      <alignment vertical="center"/>
    </xf>
    <xf numFmtId="0" fontId="2" fillId="0" borderId="0">
      <alignment vertical="center"/>
    </xf>
    <xf numFmtId="0" fontId="318" fillId="0" borderId="0"/>
    <xf numFmtId="0" fontId="318" fillId="0" borderId="0"/>
    <xf numFmtId="0" fontId="182" fillId="0" borderId="0">
      <alignment vertical="center"/>
    </xf>
    <xf numFmtId="0" fontId="318" fillId="0" borderId="0"/>
    <xf numFmtId="0" fontId="318" fillId="0" borderId="0"/>
    <xf numFmtId="0" fontId="324" fillId="0" borderId="0"/>
    <xf numFmtId="0" fontId="324" fillId="0" borderId="0"/>
    <xf numFmtId="0" fontId="2" fillId="0" borderId="0">
      <alignment vertical="center"/>
    </xf>
    <xf numFmtId="0" fontId="2" fillId="0" borderId="0">
      <alignment vertical="center"/>
    </xf>
    <xf numFmtId="0" fontId="1" fillId="0" borderId="0">
      <alignment vertical="center"/>
    </xf>
    <xf numFmtId="0" fontId="82"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83" fillId="0" borderId="0"/>
    <xf numFmtId="0" fontId="1" fillId="0" borderId="0">
      <alignment vertical="center"/>
    </xf>
    <xf numFmtId="0" fontId="28" fillId="0" borderId="0"/>
    <xf numFmtId="0" fontId="1" fillId="0" borderId="0">
      <alignment vertical="center"/>
    </xf>
    <xf numFmtId="0" fontId="100"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00" fillId="0" borderId="0"/>
    <xf numFmtId="0" fontId="1" fillId="0" borderId="0">
      <alignment vertical="center"/>
    </xf>
    <xf numFmtId="0" fontId="100"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83"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82"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 fillId="0" borderId="0">
      <alignment vertical="center"/>
    </xf>
    <xf numFmtId="0" fontId="82" fillId="0" borderId="0"/>
    <xf numFmtId="0" fontId="1" fillId="0" borderId="0">
      <alignment vertical="center"/>
    </xf>
    <xf numFmtId="0" fontId="99" fillId="0" borderId="0">
      <alignment vertical="center"/>
    </xf>
    <xf numFmtId="0" fontId="41" fillId="0" borderId="0">
      <alignment vertical="center"/>
    </xf>
    <xf numFmtId="0" fontId="41" fillId="0" borderId="0">
      <alignment vertical="center"/>
    </xf>
    <xf numFmtId="0" fontId="2" fillId="0" borderId="0">
      <alignment vertical="center"/>
    </xf>
    <xf numFmtId="0" fontId="1" fillId="0" borderId="0">
      <alignment vertical="center"/>
    </xf>
    <xf numFmtId="0" fontId="101" fillId="0" borderId="0">
      <alignment vertical="center"/>
    </xf>
    <xf numFmtId="0" fontId="101" fillId="0" borderId="0">
      <alignment vertical="center"/>
    </xf>
    <xf numFmtId="0" fontId="101" fillId="0" borderId="0">
      <alignment vertical="center"/>
    </xf>
    <xf numFmtId="0" fontId="1"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82"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83" fillId="0" borderId="0"/>
    <xf numFmtId="0" fontId="1" fillId="0" borderId="0">
      <alignment vertical="center"/>
    </xf>
    <xf numFmtId="0" fontId="247"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83"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82"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82" fillId="0" borderId="0">
      <alignment vertical="center"/>
    </xf>
    <xf numFmtId="0" fontId="82" fillId="0" borderId="0"/>
    <xf numFmtId="0" fontId="1" fillId="0" borderId="0">
      <alignment vertical="center"/>
    </xf>
    <xf numFmtId="0" fontId="82" fillId="0" borderId="0">
      <alignment vertical="center"/>
    </xf>
    <xf numFmtId="0" fontId="41" fillId="0" borderId="0">
      <alignment vertical="center"/>
    </xf>
    <xf numFmtId="0" fontId="28" fillId="0" borderId="0"/>
    <xf numFmtId="0" fontId="1" fillId="0" borderId="0">
      <alignment vertical="center"/>
    </xf>
    <xf numFmtId="0" fontId="1" fillId="0" borderId="0">
      <alignment vertical="center"/>
    </xf>
    <xf numFmtId="0" fontId="2" fillId="0" borderId="0">
      <alignment vertical="center"/>
    </xf>
    <xf numFmtId="0" fontId="1" fillId="0" borderId="0">
      <alignment vertical="center"/>
    </xf>
    <xf numFmtId="0" fontId="82"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83"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82"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8"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82"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83"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82"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8"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18" fillId="0" borderId="0"/>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24" fillId="0" borderId="0">
      <alignment vertical="center"/>
    </xf>
    <xf numFmtId="0" fontId="82" fillId="0" borderId="0"/>
    <xf numFmtId="0" fontId="318" fillId="0" borderId="0"/>
    <xf numFmtId="0" fontId="83"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181" fontId="2" fillId="0" borderId="0">
      <alignment vertical="center"/>
    </xf>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1" fillId="0" borderId="0">
      <alignment vertical="center"/>
    </xf>
    <xf numFmtId="0" fontId="182" fillId="0" borderId="0"/>
    <xf numFmtId="0" fontId="101" fillId="0" borderId="0">
      <alignment vertical="center"/>
    </xf>
    <xf numFmtId="0" fontId="28" fillId="0" borderId="0"/>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24" fillId="0" borderId="0">
      <alignment vertical="center"/>
    </xf>
    <xf numFmtId="0" fontId="411" fillId="0" borderId="0"/>
    <xf numFmtId="0" fontId="101" fillId="0" borderId="0"/>
    <xf numFmtId="0" fontId="412" fillId="0" borderId="0"/>
    <xf numFmtId="0" fontId="100" fillId="0" borderId="0"/>
    <xf numFmtId="0" fontId="100" fillId="0" borderId="0"/>
    <xf numFmtId="0" fontId="100" fillId="0" borderId="0"/>
    <xf numFmtId="0" fontId="101" fillId="0" borderId="0"/>
    <xf numFmtId="0" fontId="24" fillId="0" borderId="0">
      <alignment vertical="center"/>
    </xf>
    <xf numFmtId="0" fontId="2" fillId="0" borderId="0">
      <alignment vertical="center"/>
    </xf>
    <xf numFmtId="0" fontId="24" fillId="0" borderId="0">
      <alignment vertical="center"/>
    </xf>
    <xf numFmtId="0" fontId="1" fillId="0" borderId="0">
      <alignment vertical="center"/>
    </xf>
    <xf numFmtId="0" fontId="28" fillId="0" borderId="0"/>
    <xf numFmtId="0" fontId="1" fillId="0" borderId="0">
      <alignment vertical="center"/>
    </xf>
    <xf numFmtId="0" fontId="1" fillId="0" borderId="0">
      <alignment vertical="center"/>
    </xf>
    <xf numFmtId="181" fontId="196" fillId="0" borderId="0">
      <alignment vertical="center"/>
    </xf>
    <xf numFmtId="0" fontId="157" fillId="0" borderId="0"/>
    <xf numFmtId="0" fontId="413" fillId="0" borderId="0" applyNumberFormat="0" applyFill="0" applyBorder="0" applyAlignment="0" applyProtection="0">
      <alignment vertical="top"/>
      <protection locked="0"/>
    </xf>
    <xf numFmtId="0" fontId="414" fillId="0" borderId="0" applyNumberFormat="0" applyFill="0" applyBorder="0" applyAlignment="0" applyProtection="0">
      <alignment vertical="center"/>
    </xf>
    <xf numFmtId="0" fontId="82" fillId="0" borderId="63"/>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40" fontId="98" fillId="0" borderId="0" applyFont="0" applyFill="0" applyBorder="0" applyAlignment="0" applyProtection="0">
      <alignment vertical="center"/>
    </xf>
    <xf numFmtId="40" fontId="83" fillId="0" borderId="0" applyFont="0" applyFill="0" applyBorder="0" applyAlignment="0" applyProtection="0"/>
    <xf numFmtId="43" fontId="28" fillId="0" borderId="0" applyFont="0" applyFill="0" applyBorder="0" applyAlignment="0" applyProtection="0"/>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0" fontId="82" fillId="0" borderId="0" applyFont="0" applyFill="0" applyBorder="0" applyAlignment="0" applyProtection="0"/>
    <xf numFmtId="40" fontId="82" fillId="0" borderId="0" applyFont="0" applyFill="0" applyBorder="0" applyAlignment="0" applyProtection="0">
      <alignment vertical="center"/>
    </xf>
    <xf numFmtId="40" fontId="82" fillId="0" borderId="0" applyFont="0" applyFill="0" applyBorder="0" applyAlignment="0" applyProtection="0">
      <alignment vertical="center"/>
    </xf>
    <xf numFmtId="43" fontId="82" fillId="0" borderId="0" applyFont="0" applyFill="0" applyBorder="0" applyAlignment="0" applyProtection="0"/>
    <xf numFmtId="43" fontId="24" fillId="0" borderId="0" applyFont="0" applyFill="0" applyBorder="0" applyAlignment="0" applyProtection="0"/>
    <xf numFmtId="43" fontId="182" fillId="0" borderId="0" applyFont="0" applyFill="0" applyBorder="0" applyAlignment="0" applyProtection="0">
      <alignment vertical="center"/>
    </xf>
    <xf numFmtId="43" fontId="190" fillId="0" borderId="0" applyFont="0" applyFill="0" applyBorder="0" applyAlignment="0" applyProtection="0">
      <alignment vertical="center"/>
    </xf>
    <xf numFmtId="40" fontId="82" fillId="0" borderId="0" applyFont="0" applyFill="0" applyBorder="0" applyAlignment="0" applyProtection="0"/>
    <xf numFmtId="43" fontId="82" fillId="0" borderId="0" applyFont="0" applyFill="0" applyBorder="0" applyAlignment="0" applyProtection="0"/>
    <xf numFmtId="43" fontId="82"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24" fillId="0" borderId="0" applyFont="0" applyFill="0" applyBorder="0" applyAlignment="0" applyProtection="0"/>
    <xf numFmtId="38" fontId="29" fillId="0" borderId="0" applyFont="0" applyFill="0" applyBorder="0" applyAlignment="0" applyProtection="0">
      <alignment vertical="center"/>
    </xf>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38" fontId="82" fillId="0" borderId="0" applyFont="0" applyFill="0" applyBorder="0" applyAlignment="0" applyProtection="0"/>
    <xf numFmtId="38" fontId="82" fillId="0" borderId="0" applyFont="0" applyFill="0" applyBorder="0" applyAlignment="0" applyProtection="0"/>
    <xf numFmtId="38" fontId="82" fillId="0" borderId="0" applyFont="0" applyFill="0" applyBorder="0" applyAlignment="0" applyProtection="0"/>
    <xf numFmtId="38" fontId="24" fillId="0" borderId="0" applyFont="0" applyFill="0" applyBorder="0" applyAlignment="0" applyProtection="0">
      <alignment vertical="center"/>
    </xf>
    <xf numFmtId="38" fontId="82" fillId="0" borderId="0" applyFont="0" applyFill="0" applyBorder="0" applyAlignment="0" applyProtection="0"/>
    <xf numFmtId="41" fontId="28" fillId="0" borderId="0" applyFont="0" applyFill="0" applyBorder="0" applyAlignment="0" applyProtection="0"/>
    <xf numFmtId="38" fontId="24" fillId="0" borderId="0" applyFont="0" applyFill="0" applyBorder="0" applyAlignment="0" applyProtection="0">
      <alignment vertical="center"/>
    </xf>
    <xf numFmtId="38" fontId="24" fillId="0" borderId="0" applyFont="0" applyFill="0" applyBorder="0" applyAlignment="0" applyProtection="0">
      <alignment vertical="center"/>
    </xf>
    <xf numFmtId="38" fontId="24" fillId="0" borderId="0" applyFont="0" applyFill="0" applyBorder="0" applyAlignment="0" applyProtection="0">
      <alignment vertical="center"/>
    </xf>
    <xf numFmtId="38" fontId="24" fillId="0" borderId="0" applyFont="0" applyFill="0" applyBorder="0" applyAlignment="0" applyProtection="0">
      <alignment vertical="center"/>
    </xf>
    <xf numFmtId="38" fontId="24" fillId="0" borderId="0" applyFont="0" applyFill="0" applyBorder="0" applyAlignment="0" applyProtection="0">
      <alignment vertical="center"/>
    </xf>
    <xf numFmtId="38" fontId="24" fillId="0" borderId="0" applyFont="0" applyFill="0" applyBorder="0" applyAlignment="0" applyProtection="0">
      <alignment vertical="center"/>
    </xf>
    <xf numFmtId="38" fontId="24" fillId="0" borderId="0" applyFont="0" applyFill="0" applyBorder="0" applyAlignment="0" applyProtection="0">
      <alignment vertical="center"/>
    </xf>
    <xf numFmtId="38" fontId="82" fillId="0" borderId="0" applyFont="0" applyFill="0" applyBorder="0" applyAlignment="0" applyProtection="0"/>
    <xf numFmtId="41" fontId="28" fillId="0" borderId="0" applyFont="0" applyFill="0" applyBorder="0" applyAlignment="0" applyProtection="0"/>
    <xf numFmtId="38" fontId="82" fillId="0" borderId="0" applyFont="0" applyFill="0" applyBorder="0" applyAlignment="0" applyProtection="0">
      <alignment vertical="center"/>
    </xf>
    <xf numFmtId="38" fontId="82" fillId="0" borderId="0" applyFont="0" applyFill="0" applyBorder="0" applyAlignment="0" applyProtection="0"/>
    <xf numFmtId="38" fontId="24" fillId="0" borderId="0" applyFont="0" applyFill="0" applyBorder="0" applyAlignment="0" applyProtection="0">
      <alignment vertical="center"/>
    </xf>
    <xf numFmtId="38" fontId="24" fillId="0" borderId="0" applyFont="0" applyFill="0" applyBorder="0" applyAlignment="0" applyProtection="0">
      <alignment vertical="center"/>
    </xf>
    <xf numFmtId="38" fontId="24" fillId="0" borderId="0" applyFont="0" applyFill="0" applyBorder="0" applyAlignment="0" applyProtection="0">
      <alignment vertical="center"/>
    </xf>
    <xf numFmtId="38" fontId="24" fillId="0" borderId="0" applyFont="0" applyFill="0" applyBorder="0" applyAlignment="0" applyProtection="0">
      <alignment vertical="center"/>
    </xf>
    <xf numFmtId="38" fontId="24" fillId="0" borderId="0" applyFont="0" applyFill="0" applyBorder="0" applyAlignment="0" applyProtection="0">
      <alignment vertical="center"/>
    </xf>
    <xf numFmtId="38" fontId="24" fillId="0" borderId="0" applyFont="0" applyFill="0" applyBorder="0" applyAlignment="0" applyProtection="0">
      <alignment vertical="center"/>
    </xf>
    <xf numFmtId="38" fontId="82" fillId="0" borderId="0" applyFont="0" applyFill="0" applyBorder="0" applyAlignment="0" applyProtection="0">
      <alignment vertical="center"/>
    </xf>
    <xf numFmtId="38" fontId="24" fillId="0" borderId="0" applyFont="0" applyFill="0" applyBorder="0" applyAlignment="0" applyProtection="0">
      <alignment vertical="center"/>
    </xf>
    <xf numFmtId="38" fontId="24" fillId="0" borderId="0" applyFont="0" applyFill="0" applyBorder="0" applyAlignment="0" applyProtection="0">
      <alignment vertical="center"/>
    </xf>
    <xf numFmtId="38" fontId="24" fillId="0" borderId="0" applyFont="0" applyFill="0" applyBorder="0" applyAlignment="0" applyProtection="0">
      <alignment vertical="center"/>
    </xf>
    <xf numFmtId="38" fontId="24" fillId="0" borderId="0" applyFont="0" applyFill="0" applyBorder="0" applyAlignment="0" applyProtection="0">
      <alignment vertical="center"/>
    </xf>
    <xf numFmtId="38" fontId="24" fillId="0" borderId="0" applyFont="0" applyFill="0" applyBorder="0" applyAlignment="0" applyProtection="0">
      <alignment vertical="center"/>
    </xf>
    <xf numFmtId="38" fontId="24" fillId="0" borderId="0" applyFont="0" applyFill="0" applyBorder="0" applyAlignment="0" applyProtection="0">
      <alignment vertical="center"/>
    </xf>
    <xf numFmtId="41" fontId="101" fillId="0" borderId="0" applyFont="0" applyFill="0" applyBorder="0" applyAlignment="0" applyProtection="0"/>
    <xf numFmtId="38" fontId="82" fillId="0" borderId="0" applyFont="0" applyFill="0" applyBorder="0" applyAlignment="0" applyProtection="0">
      <alignment vertical="center"/>
    </xf>
    <xf numFmtId="41" fontId="82" fillId="0" borderId="0" applyFont="0" applyFill="0" applyBorder="0" applyAlignment="0" applyProtection="0">
      <alignment vertical="center"/>
    </xf>
    <xf numFmtId="38" fontId="82" fillId="0" borderId="0" applyFont="0" applyFill="0" applyBorder="0" applyAlignment="0" applyProtection="0">
      <alignment vertical="center"/>
    </xf>
    <xf numFmtId="38" fontId="189" fillId="0" borderId="0" applyFont="0" applyFill="0" applyBorder="0" applyAlignment="0" applyProtection="0"/>
    <xf numFmtId="41" fontId="80" fillId="0" borderId="0" applyFont="0" applyFill="0" applyBorder="0" applyAlignment="0" applyProtection="0"/>
    <xf numFmtId="38" fontId="247" fillId="0" borderId="0" applyFont="0" applyFill="0" applyBorder="0" applyAlignment="0" applyProtection="0">
      <alignment vertical="center"/>
    </xf>
    <xf numFmtId="38" fontId="99" fillId="0" borderId="0" applyFont="0" applyFill="0" applyBorder="0" applyAlignment="0" applyProtection="0">
      <alignment vertical="center"/>
    </xf>
    <xf numFmtId="38" fontId="99" fillId="0" borderId="0" applyFont="0" applyFill="0" applyBorder="0" applyAlignment="0" applyProtection="0">
      <alignment vertical="center"/>
    </xf>
    <xf numFmtId="38" fontId="29" fillId="0" borderId="0" applyFont="0" applyFill="0" applyBorder="0" applyAlignment="0" applyProtection="0">
      <alignment vertical="center"/>
    </xf>
    <xf numFmtId="41" fontId="28" fillId="0" borderId="0" applyFont="0" applyFill="0" applyBorder="0" applyAlignment="0" applyProtection="0"/>
    <xf numFmtId="38" fontId="83" fillId="0" borderId="0" applyFont="0" applyFill="0" applyBorder="0" applyAlignment="0" applyProtection="0">
      <alignment vertical="center"/>
    </xf>
    <xf numFmtId="41" fontId="80" fillId="0" borderId="0" applyFont="0" applyFill="0" applyBorder="0" applyAlignment="0" applyProtection="0"/>
    <xf numFmtId="38" fontId="247" fillId="0" borderId="0" applyFont="0" applyFill="0" applyBorder="0" applyAlignment="0" applyProtection="0">
      <alignment vertical="center"/>
    </xf>
    <xf numFmtId="38" fontId="99" fillId="0" borderId="0" applyFont="0" applyFill="0" applyBorder="0" applyAlignment="0" applyProtection="0">
      <alignment vertical="center"/>
    </xf>
    <xf numFmtId="41" fontId="28" fillId="0" borderId="0" applyFont="0" applyFill="0" applyBorder="0" applyAlignment="0" applyProtection="0"/>
    <xf numFmtId="38" fontId="82" fillId="0" borderId="0" applyFont="0" applyFill="0" applyBorder="0" applyAlignment="0" applyProtection="0">
      <alignment vertical="center"/>
    </xf>
    <xf numFmtId="38" fontId="247" fillId="0" borderId="0" applyFont="0" applyFill="0" applyBorder="0" applyAlignment="0" applyProtection="0">
      <alignment vertical="center"/>
    </xf>
    <xf numFmtId="41" fontId="28" fillId="0" borderId="0" applyFont="0" applyFill="0" applyBorder="0" applyAlignment="0" applyProtection="0"/>
    <xf numFmtId="38" fontId="82" fillId="0" borderId="0" applyFont="0" applyFill="0" applyBorder="0" applyAlignment="0" applyProtection="0">
      <alignment vertical="center"/>
    </xf>
    <xf numFmtId="38" fontId="247" fillId="0" borderId="0" applyFont="0" applyFill="0" applyBorder="0" applyAlignment="0" applyProtection="0">
      <alignment vertical="center"/>
    </xf>
    <xf numFmtId="41" fontId="28" fillId="0" borderId="0" applyFont="0" applyFill="0" applyBorder="0" applyAlignment="0" applyProtection="0"/>
    <xf numFmtId="38" fontId="82" fillId="0" borderId="0" applyFont="0" applyFill="0" applyBorder="0" applyAlignment="0" applyProtection="0">
      <alignment vertical="center"/>
    </xf>
    <xf numFmtId="38" fontId="247" fillId="0" borderId="0" applyFont="0" applyFill="0" applyBorder="0" applyAlignment="0" applyProtection="0">
      <alignment vertical="center"/>
    </xf>
    <xf numFmtId="41" fontId="28" fillId="0" borderId="0" applyFont="0" applyFill="0" applyBorder="0" applyAlignment="0" applyProtection="0"/>
    <xf numFmtId="41" fontId="24" fillId="0" borderId="0" applyFont="0" applyFill="0" applyBorder="0" applyAlignment="0" applyProtection="0"/>
    <xf numFmtId="38" fontId="247" fillId="0" borderId="0" applyFont="0" applyFill="0" applyBorder="0" applyAlignment="0" applyProtection="0">
      <alignment vertical="center"/>
    </xf>
    <xf numFmtId="41" fontId="28" fillId="0" borderId="0" applyFont="0" applyFill="0" applyBorder="0" applyAlignment="0" applyProtection="0"/>
    <xf numFmtId="38" fontId="182" fillId="0" borderId="0" applyFont="0" applyFill="0" applyBorder="0" applyAlignment="0" applyProtection="0">
      <alignment vertical="center"/>
    </xf>
    <xf numFmtId="38" fontId="100" fillId="0" borderId="0" applyFont="0" applyFill="0" applyBorder="0" applyAlignment="0" applyProtection="0">
      <alignment vertical="center"/>
    </xf>
    <xf numFmtId="38" fontId="247" fillId="0" borderId="0" applyFont="0" applyFill="0" applyBorder="0" applyAlignment="0" applyProtection="0">
      <alignment vertical="center"/>
    </xf>
    <xf numFmtId="41" fontId="28" fillId="0" borderId="0" applyFont="0" applyFill="0" applyBorder="0" applyAlignment="0" applyProtection="0"/>
    <xf numFmtId="38" fontId="100" fillId="0" borderId="0" applyFont="0" applyFill="0" applyBorder="0" applyAlignment="0" applyProtection="0">
      <alignment vertical="center"/>
    </xf>
    <xf numFmtId="38" fontId="196" fillId="0" borderId="0" applyFont="0" applyFill="0" applyBorder="0" applyAlignment="0" applyProtection="0">
      <alignment vertical="center"/>
    </xf>
    <xf numFmtId="202" fontId="28" fillId="0" borderId="0" applyFont="0" applyFill="0" applyBorder="0" applyAlignment="0" applyProtection="0"/>
    <xf numFmtId="179" fontId="28" fillId="0" borderId="0" applyFont="0" applyFill="0" applyBorder="0" applyAlignment="0" applyProtection="0"/>
    <xf numFmtId="0" fontId="416" fillId="0" borderId="0" applyNumberFormat="0" applyFill="0" applyBorder="0" applyAlignment="0" applyProtection="0">
      <alignment vertical="center"/>
    </xf>
    <xf numFmtId="0" fontId="416" fillId="0" borderId="0" applyNumberFormat="0" applyFill="0" applyBorder="0" applyAlignment="0" applyProtection="0">
      <alignment vertical="center"/>
    </xf>
    <xf numFmtId="0" fontId="416" fillId="0" borderId="0" applyNumberFormat="0" applyFill="0" applyBorder="0" applyAlignment="0" applyProtection="0">
      <alignment vertical="center"/>
    </xf>
    <xf numFmtId="0" fontId="416" fillId="0" borderId="0" applyNumberFormat="0" applyFill="0" applyBorder="0" applyAlignment="0" applyProtection="0">
      <alignment vertical="center"/>
    </xf>
    <xf numFmtId="0" fontId="416" fillId="0" borderId="0" applyNumberFormat="0" applyFill="0" applyBorder="0" applyAlignment="0" applyProtection="0">
      <alignment vertical="center"/>
    </xf>
    <xf numFmtId="0" fontId="416" fillId="0" borderId="0" applyNumberFormat="0" applyFill="0" applyBorder="0" applyAlignment="0" applyProtection="0">
      <alignment vertical="center"/>
    </xf>
    <xf numFmtId="0" fontId="416" fillId="0" borderId="0" applyNumberFormat="0" applyFill="0" applyBorder="0" applyAlignment="0" applyProtection="0">
      <alignment vertical="center"/>
    </xf>
    <xf numFmtId="0" fontId="417" fillId="0" borderId="0" applyNumberFormat="0" applyFill="0" applyBorder="0" applyAlignment="0" applyProtection="0">
      <alignment vertical="center"/>
    </xf>
    <xf numFmtId="0" fontId="418" fillId="0" borderId="0" applyNumberFormat="0" applyFill="0" applyBorder="0" applyAlignment="0" applyProtection="0">
      <alignment vertical="center"/>
    </xf>
    <xf numFmtId="0" fontId="417" fillId="0" borderId="0" applyNumberFormat="0" applyFill="0" applyBorder="0" applyAlignment="0" applyProtection="0">
      <alignment vertical="center"/>
    </xf>
    <xf numFmtId="0" fontId="416" fillId="0" borderId="0" applyNumberFormat="0" applyFill="0" applyBorder="0" applyAlignment="0" applyProtection="0">
      <alignment vertical="center"/>
    </xf>
    <xf numFmtId="0" fontId="417" fillId="0" borderId="0" applyNumberFormat="0" applyFill="0" applyBorder="0" applyAlignment="0" applyProtection="0">
      <alignment vertical="center"/>
    </xf>
    <xf numFmtId="0" fontId="418" fillId="0" borderId="0" applyNumberFormat="0" applyFill="0" applyBorder="0" applyAlignment="0" applyProtection="0">
      <alignment vertical="center"/>
    </xf>
    <xf numFmtId="0" fontId="417" fillId="0" borderId="0" applyNumberFormat="0" applyFill="0" applyBorder="0" applyAlignment="0" applyProtection="0">
      <alignment vertical="center"/>
    </xf>
    <xf numFmtId="0" fontId="417" fillId="0" borderId="0" applyNumberFormat="0" applyFill="0" applyBorder="0" applyAlignment="0" applyProtection="0">
      <alignment vertical="center"/>
    </xf>
    <xf numFmtId="0" fontId="418" fillId="0" borderId="0" applyNumberFormat="0" applyFill="0" applyBorder="0" applyAlignment="0" applyProtection="0">
      <alignment vertical="center"/>
    </xf>
    <xf numFmtId="0" fontId="417" fillId="0" borderId="0" applyNumberFormat="0" applyFill="0" applyBorder="0" applyAlignment="0" applyProtection="0">
      <alignment vertical="center"/>
    </xf>
    <xf numFmtId="0" fontId="419" fillId="0" borderId="0" applyNumberFormat="0" applyFill="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1"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2" fillId="48" borderId="0" applyNumberFormat="0" applyBorder="0" applyAlignment="0" applyProtection="0">
      <alignment vertical="center"/>
    </xf>
    <xf numFmtId="0" fontId="423" fillId="48" borderId="0" applyNumberFormat="0" applyBorder="0" applyAlignment="0" applyProtection="0">
      <alignment vertical="center"/>
    </xf>
    <xf numFmtId="0" fontId="422" fillId="48" borderId="0" applyNumberFormat="0" applyBorder="0" applyAlignment="0" applyProtection="0">
      <alignment vertical="center"/>
    </xf>
    <xf numFmtId="0" fontId="420" fillId="48" borderId="0" applyNumberFormat="0" applyBorder="0" applyAlignment="0" applyProtection="0">
      <alignment vertical="center"/>
    </xf>
    <xf numFmtId="0" fontId="422" fillId="48" borderId="0" applyNumberFormat="0" applyBorder="0" applyAlignment="0" applyProtection="0">
      <alignment vertical="center"/>
    </xf>
    <xf numFmtId="0" fontId="423" fillId="48" borderId="0" applyNumberFormat="0" applyBorder="0" applyAlignment="0" applyProtection="0">
      <alignment vertical="center"/>
    </xf>
    <xf numFmtId="0" fontId="422" fillId="48" borderId="0" applyNumberFormat="0" applyBorder="0" applyAlignment="0" applyProtection="0">
      <alignment vertical="center"/>
    </xf>
    <xf numFmtId="0" fontId="422" fillId="48" borderId="0" applyNumberFormat="0" applyBorder="0" applyAlignment="0" applyProtection="0">
      <alignment vertical="center"/>
    </xf>
    <xf numFmtId="0" fontId="423" fillId="48" borderId="0" applyNumberFormat="0" applyBorder="0" applyAlignment="0" applyProtection="0">
      <alignment vertical="center"/>
    </xf>
    <xf numFmtId="0" fontId="422" fillId="48" borderId="0" applyNumberFormat="0" applyBorder="0" applyAlignment="0" applyProtection="0">
      <alignment vertical="center"/>
    </xf>
    <xf numFmtId="0" fontId="424" fillId="48" borderId="0" applyNumberFormat="0" applyBorder="0" applyAlignment="0" applyProtection="0">
      <alignment vertical="center"/>
    </xf>
    <xf numFmtId="0" fontId="424" fillId="48" borderId="0" applyNumberFormat="0" applyBorder="0" applyAlignment="0" applyProtection="0">
      <alignment vertical="center"/>
    </xf>
    <xf numFmtId="0" fontId="424" fillId="48" borderId="0" applyNumberFormat="0" applyBorder="0" applyAlignment="0" applyProtection="0">
      <alignment vertical="center"/>
    </xf>
    <xf numFmtId="0" fontId="424" fillId="48" borderId="0" applyNumberFormat="0" applyBorder="0" applyAlignment="0" applyProtection="0">
      <alignment vertical="center"/>
    </xf>
    <xf numFmtId="0" fontId="424" fillId="48" borderId="0" applyNumberFormat="0" applyBorder="0" applyAlignment="0" applyProtection="0">
      <alignment vertical="center"/>
    </xf>
    <xf numFmtId="0" fontId="424" fillId="48" borderId="0" applyNumberFormat="0" applyBorder="0" applyAlignment="0" applyProtection="0">
      <alignment vertical="center"/>
    </xf>
    <xf numFmtId="0" fontId="424" fillId="48" borderId="0" applyNumberFormat="0" applyBorder="0" applyAlignment="0" applyProtection="0">
      <alignment vertical="center"/>
    </xf>
    <xf numFmtId="0" fontId="424" fillId="48" borderId="0" applyNumberFormat="0" applyBorder="0" applyAlignment="0" applyProtection="0">
      <alignment vertical="center"/>
    </xf>
    <xf numFmtId="0" fontId="424" fillId="48" borderId="0" applyNumberFormat="0" applyBorder="0" applyAlignment="0" applyProtection="0">
      <alignment vertical="center"/>
    </xf>
    <xf numFmtId="0" fontId="424" fillId="48" borderId="0" applyNumberFormat="0" applyBorder="0" applyAlignment="0" applyProtection="0">
      <alignment vertical="center"/>
    </xf>
    <xf numFmtId="0" fontId="424" fillId="48" borderId="0" applyNumberFormat="0" applyBorder="0" applyAlignment="0" applyProtection="0">
      <alignment vertical="center"/>
    </xf>
    <xf numFmtId="0" fontId="424" fillId="48" borderId="0" applyNumberFormat="0" applyBorder="0" applyAlignment="0" applyProtection="0">
      <alignment vertical="center"/>
    </xf>
    <xf numFmtId="0" fontId="424" fillId="48" borderId="0" applyNumberFormat="0" applyBorder="0" applyAlignment="0" applyProtection="0">
      <alignment vertical="center"/>
    </xf>
    <xf numFmtId="0" fontId="424"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5" fillId="48" borderId="0" applyNumberFormat="0" applyBorder="0" applyAlignment="0" applyProtection="0">
      <alignment vertical="center"/>
    </xf>
    <xf numFmtId="0" fontId="424" fillId="48" borderId="0" applyNumberFormat="0" applyBorder="0" applyAlignment="0" applyProtection="0">
      <alignment vertical="center"/>
    </xf>
    <xf numFmtId="0" fontId="424"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0" fillId="48" borderId="0" applyNumberFormat="0" applyBorder="0" applyAlignment="0" applyProtection="0">
      <alignment vertical="center"/>
    </xf>
    <xf numFmtId="0" fontId="424" fillId="48" borderId="0" applyNumberFormat="0" applyBorder="0" applyAlignment="0" applyProtection="0">
      <alignment vertical="center"/>
    </xf>
    <xf numFmtId="0" fontId="424" fillId="48" borderId="0" applyNumberFormat="0" applyBorder="0" applyAlignment="0" applyProtection="0">
      <alignment vertical="center"/>
    </xf>
    <xf numFmtId="0" fontId="426" fillId="0" borderId="0"/>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30" fillId="0" borderId="58" applyNumberFormat="0" applyFill="0" applyAlignment="0" applyProtection="0">
      <alignment vertical="center"/>
    </xf>
    <xf numFmtId="0" fontId="430" fillId="0" borderId="58" applyNumberFormat="0" applyFill="0" applyAlignment="0" applyProtection="0">
      <alignment vertical="center"/>
    </xf>
    <xf numFmtId="0" fontId="430" fillId="0" borderId="58" applyNumberFormat="0" applyFill="0" applyAlignment="0" applyProtection="0">
      <alignment vertical="center"/>
    </xf>
    <xf numFmtId="0" fontId="430" fillId="0" borderId="58" applyNumberFormat="0" applyFill="0" applyAlignment="0" applyProtection="0">
      <alignment vertical="center"/>
    </xf>
    <xf numFmtId="0" fontId="430" fillId="0" borderId="58" applyNumberFormat="0" applyFill="0" applyAlignment="0" applyProtection="0">
      <alignment vertical="center"/>
    </xf>
    <xf numFmtId="0" fontId="430" fillId="0" borderId="58" applyNumberFormat="0" applyFill="0" applyAlignment="0" applyProtection="0">
      <alignment vertical="center"/>
    </xf>
    <xf numFmtId="0" fontId="430" fillId="0" borderId="58" applyNumberFormat="0" applyFill="0" applyAlignment="0" applyProtection="0">
      <alignment vertical="center"/>
    </xf>
    <xf numFmtId="0" fontId="430" fillId="0" borderId="58" applyNumberFormat="0" applyFill="0" applyAlignment="0" applyProtection="0">
      <alignment vertical="center"/>
    </xf>
    <xf numFmtId="0" fontId="139" fillId="0" borderId="52">
      <alignment horizontal="lef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28" fillId="39" borderId="51" applyNumberFormat="0" applyFont="0" applyAlignment="0" applyProtection="0"/>
    <xf numFmtId="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101" fillId="39" borderId="51" applyNumberFormat="0" applyFont="0" applyAlignment="0" applyProtection="0">
      <alignment vertical="center"/>
    </xf>
    <xf numFmtId="0" fontId="42" fillId="39" borderId="51" applyNumberFormat="0" applyFont="0" applyAlignment="0" applyProtection="0"/>
    <xf numFmtId="0" fontId="83" fillId="39" borderId="51" applyNumberFormat="0" applyFont="0" applyAlignment="0" applyProtection="0"/>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3" fillId="39" borderId="51" applyNumberFormat="0" applyFont="0" applyAlignment="0" applyProtection="0"/>
    <xf numFmtId="0" fontId="83" fillId="39" borderId="51" applyNumberFormat="0" applyFont="0" applyAlignment="0" applyProtection="0"/>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3" fillId="39" borderId="51" applyNumberFormat="0" applyFont="0" applyAlignment="0" applyProtection="0"/>
    <xf numFmtId="0" fontId="83" fillId="39" borderId="51" applyNumberFormat="0" applyFont="0" applyAlignment="0" applyProtection="0"/>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3"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101" fillId="39" borderId="51" applyNumberFormat="0" applyFont="0" applyAlignment="0" applyProtection="0">
      <alignment vertical="center"/>
    </xf>
    <xf numFmtId="0" fontId="82" fillId="39" borderId="51" applyNumberFormat="0" applyFont="0" applyAlignment="0" applyProtection="0"/>
    <xf numFmtId="0" fontId="82" fillId="39" borderId="51" applyNumberFormat="0" applyFont="0" applyAlignment="0" applyProtection="0"/>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xf numFmtId="0" fontId="82" fillId="39" borderId="51" applyNumberFormat="0" applyFont="0" applyAlignment="0" applyProtection="0"/>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xf numFmtId="0" fontId="82" fillId="39" borderId="51" applyNumberFormat="0" applyFont="0" applyAlignment="0" applyProtection="0"/>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xf numFmtId="0" fontId="28" fillId="39" borderId="51" applyNumberFormat="0" applyFont="0" applyAlignment="0" applyProtection="0"/>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8" fillId="39" borderId="51" applyNumberFormat="0" applyFont="0" applyAlignment="0" applyProtection="0"/>
    <xf numFmtId="0" fontId="28" fillId="39" borderId="51" applyNumberFormat="0" applyFont="0" applyAlignment="0" applyProtection="0"/>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8" fillId="39" borderId="51" applyNumberFormat="0" applyFont="0" applyAlignment="0" applyProtection="0"/>
    <xf numFmtId="0" fontId="28" fillId="39" borderId="51" applyNumberFormat="0" applyFont="0" applyAlignment="0" applyProtection="0"/>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8"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4" fontId="431" fillId="70" borderId="64">
      <alignment horizontal="left" vertical="center"/>
    </xf>
    <xf numFmtId="4" fontId="432" fillId="71" borderId="64">
      <alignment horizontal="left" vertical="center"/>
    </xf>
    <xf numFmtId="4" fontId="432" fillId="72" borderId="64">
      <alignment horizontal="left" vertical="center"/>
    </xf>
    <xf numFmtId="4" fontId="433" fillId="70" borderId="64">
      <alignment horizontal="left" vertical="center"/>
    </xf>
    <xf numFmtId="4" fontId="434" fillId="63" borderId="64">
      <alignment vertical="center"/>
    </xf>
    <xf numFmtId="4" fontId="432" fillId="72" borderId="64">
      <alignment horizontal="left" vertical="center"/>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6" fillId="0" borderId="58" applyNumberFormat="0" applyFill="0" applyAlignment="0" applyProtection="0"/>
    <xf numFmtId="0" fontId="226" fillId="0" borderId="58" applyNumberFormat="0" applyFill="0" applyAlignment="0" applyProtection="0"/>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6" fillId="0" borderId="58" applyNumberFormat="0" applyFill="0" applyAlignment="0" applyProtection="0"/>
    <xf numFmtId="0" fontId="224" fillId="0" borderId="58" applyNumberFormat="0" applyFill="0" applyAlignment="0" applyProtection="0">
      <alignment vertical="center"/>
    </xf>
    <xf numFmtId="0" fontId="226" fillId="0" borderId="58" applyNumberFormat="0" applyFill="0" applyAlignment="0" applyProtection="0"/>
    <xf numFmtId="0" fontId="224" fillId="0" borderId="58" applyNumberFormat="0" applyFill="0" applyAlignment="0" applyProtection="0">
      <alignment vertical="center"/>
    </xf>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5" fillId="0" borderId="58" applyNumberFormat="0" applyFill="0" applyAlignment="0" applyProtection="0">
      <alignment vertical="center"/>
    </xf>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9" fontId="97" fillId="0" borderId="0" applyFont="0" applyFill="0" applyBorder="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29" fillId="39" borderId="51" applyNumberFormat="0" applyFont="0" applyAlignment="0" applyProtection="0">
      <alignment vertical="center"/>
    </xf>
    <xf numFmtId="0" fontId="83"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alignment vertical="center"/>
    </xf>
    <xf numFmtId="0" fontId="83"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83"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82"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101"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41"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190"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190" fillId="39" borderId="51" applyNumberFormat="0" applyFont="0" applyAlignment="0" applyProtection="0">
      <alignment vertical="center"/>
    </xf>
    <xf numFmtId="0" fontId="83" fillId="39" borderId="51" applyNumberFormat="0" applyFont="0" applyAlignment="0" applyProtection="0">
      <alignment vertical="center"/>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40" fontId="24" fillId="0" borderId="0" applyFont="0" applyFill="0" applyBorder="0" applyAlignment="0" applyProtection="0">
      <alignment vertical="center"/>
    </xf>
    <xf numFmtId="40" fontId="24" fillId="0" borderId="0" applyFont="0" applyFill="0" applyBorder="0" applyAlignment="0" applyProtection="0">
      <alignment vertical="center"/>
    </xf>
    <xf numFmtId="40" fontId="24" fillId="0" borderId="0" applyFont="0" applyFill="0" applyBorder="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351" fillId="0" borderId="58" applyNumberFormat="0" applyFill="0" applyAlignment="0" applyProtection="0">
      <alignment vertical="center"/>
    </xf>
    <xf numFmtId="0" fontId="351" fillId="0" borderId="58"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82"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238" fillId="0" borderId="17">
      <alignment vertical="center"/>
    </xf>
    <xf numFmtId="0" fontId="238" fillId="0" borderId="17">
      <alignment vertical="center"/>
    </xf>
    <xf numFmtId="0" fontId="238" fillId="0" borderId="17">
      <alignment vertical="center"/>
    </xf>
    <xf numFmtId="0" fontId="238" fillId="0" borderId="17">
      <alignment vertical="center"/>
    </xf>
    <xf numFmtId="0" fontId="238" fillId="0" borderId="17">
      <alignment vertical="center"/>
    </xf>
    <xf numFmtId="0" fontId="238" fillId="0" borderId="17">
      <alignment vertical="center"/>
    </xf>
    <xf numFmtId="0" fontId="238" fillId="0" borderId="17">
      <alignment vertical="center"/>
    </xf>
    <xf numFmtId="0" fontId="238" fillId="0" borderId="17">
      <alignment vertical="center"/>
    </xf>
    <xf numFmtId="0" fontId="238" fillId="0" borderId="17">
      <alignment vertical="center"/>
    </xf>
    <xf numFmtId="0" fontId="238" fillId="0" borderId="17">
      <alignment vertical="center"/>
    </xf>
    <xf numFmtId="0" fontId="238" fillId="0" borderId="17">
      <alignment vertical="center"/>
    </xf>
    <xf numFmtId="0" fontId="238" fillId="0" borderId="17">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371" fillId="0" borderId="58" applyNumberFormat="0" applyFill="0" applyAlignment="0" applyProtection="0">
      <alignment vertical="center"/>
    </xf>
    <xf numFmtId="0" fontId="224" fillId="0" borderId="58" applyNumberFormat="0" applyFill="0" applyAlignment="0" applyProtection="0">
      <alignment vertical="center"/>
    </xf>
    <xf numFmtId="0" fontId="371"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206" fontId="435" fillId="0" borderId="0" applyFont="0" applyFill="0" applyBorder="0" applyAlignment="0" applyProtection="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436"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24" fillId="0" borderId="0">
      <alignment vertical="center"/>
    </xf>
    <xf numFmtId="0" fontId="24" fillId="0" borderId="0">
      <alignment vertical="center"/>
    </xf>
    <xf numFmtId="0" fontId="97" fillId="0" borderId="0">
      <alignment vertical="center"/>
    </xf>
    <xf numFmtId="0" fontId="43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437" fillId="0" borderId="0">
      <alignment vertical="center"/>
    </xf>
    <xf numFmtId="0" fontId="437" fillId="0" borderId="0">
      <alignment vertical="center"/>
    </xf>
    <xf numFmtId="0" fontId="97" fillId="0" borderId="0">
      <alignment vertical="center"/>
    </xf>
    <xf numFmtId="0" fontId="438" fillId="0" borderId="0">
      <alignment vertical="center"/>
    </xf>
    <xf numFmtId="0" fontId="435" fillId="0" borderId="0">
      <alignment vertical="center"/>
    </xf>
    <xf numFmtId="0" fontId="28" fillId="0" borderId="0"/>
    <xf numFmtId="0" fontId="437" fillId="0" borderId="0">
      <alignment vertical="center"/>
    </xf>
    <xf numFmtId="0" fontId="439" fillId="0" borderId="0">
      <alignment vertical="center"/>
    </xf>
    <xf numFmtId="0" fontId="97" fillId="0" borderId="0">
      <alignment vertical="center"/>
    </xf>
    <xf numFmtId="0" fontId="97" fillId="0" borderId="0">
      <alignment vertical="center"/>
    </xf>
    <xf numFmtId="0" fontId="97" fillId="0" borderId="0">
      <alignment vertical="center"/>
    </xf>
    <xf numFmtId="0" fontId="439"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439" fillId="0" borderId="0">
      <alignment vertical="center"/>
    </xf>
    <xf numFmtId="0" fontId="439"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439"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439"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439"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97" fillId="0" borderId="0">
      <alignment vertical="center"/>
    </xf>
    <xf numFmtId="0" fontId="171" fillId="0" borderId="0"/>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97"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38" fontId="435" fillId="0" borderId="0" applyFont="0" applyFill="0" applyBorder="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8" fillId="0" borderId="58" applyNumberFormat="0" applyFill="0" applyAlignment="0" applyProtection="0">
      <alignment vertical="center"/>
    </xf>
    <xf numFmtId="0" fontId="24" fillId="0" borderId="58" applyNumberFormat="0" applyFill="0" applyAlignment="0" applyProtection="0">
      <alignment vertical="center"/>
    </xf>
    <xf numFmtId="0" fontId="24"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8" fillId="0" borderId="58" applyNumberFormat="0" applyFill="0" applyAlignment="0" applyProtection="0">
      <alignment vertical="center"/>
    </xf>
    <xf numFmtId="0" fontId="24" fillId="0" borderId="58" applyNumberFormat="0" applyFill="0" applyAlignment="0" applyProtection="0">
      <alignment vertical="center"/>
    </xf>
    <xf numFmtId="0" fontId="24"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8" fillId="0" borderId="58" applyNumberFormat="0" applyFill="0" applyAlignment="0" applyProtection="0">
      <alignment vertical="center"/>
    </xf>
    <xf numFmtId="0" fontId="24" fillId="0" borderId="58" applyNumberFormat="0" applyFill="0" applyAlignment="0" applyProtection="0">
      <alignment vertical="center"/>
    </xf>
    <xf numFmtId="0" fontId="24"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8" fillId="0" borderId="58" applyNumberFormat="0" applyFill="0" applyAlignment="0" applyProtection="0">
      <alignment vertical="center"/>
    </xf>
    <xf numFmtId="0" fontId="24" fillId="0" borderId="58" applyNumberFormat="0" applyFill="0" applyAlignment="0" applyProtection="0">
      <alignment vertical="center"/>
    </xf>
    <xf numFmtId="0" fontId="24"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24" fillId="0" borderId="58" applyNumberFormat="0" applyFill="0" applyAlignment="0" applyProtection="0">
      <alignment vertical="center"/>
    </xf>
    <xf numFmtId="0" fontId="302" fillId="60" borderId="41" applyNumberFormat="0" applyAlignment="0" applyProtection="0">
      <alignment vertical="center"/>
    </xf>
    <xf numFmtId="0" fontId="302" fillId="60" borderId="41" applyNumberFormat="0" applyAlignment="0" applyProtection="0">
      <alignment vertical="center"/>
    </xf>
    <xf numFmtId="0" fontId="302" fillId="60" borderId="41" applyNumberFormat="0" applyAlignment="0" applyProtection="0">
      <alignment vertical="center"/>
    </xf>
    <xf numFmtId="0" fontId="302" fillId="60" borderId="41" applyNumberForma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161" fillId="42" borderId="41" applyNumberFormat="0" applyAlignment="0" applyProtection="0">
      <alignment vertical="center"/>
    </xf>
    <xf numFmtId="0" fontId="161" fillId="42" borderId="41" applyNumberFormat="0" applyAlignment="0" applyProtection="0">
      <alignment vertical="center"/>
    </xf>
    <xf numFmtId="0" fontId="161" fillId="42" borderId="41" applyNumberFormat="0" applyAlignment="0" applyProtection="0">
      <alignment vertical="center"/>
    </xf>
    <xf numFmtId="0" fontId="161" fillId="42" borderId="41" applyNumberFormat="0" applyAlignment="0" applyProtection="0">
      <alignment vertical="center"/>
    </xf>
    <xf numFmtId="0" fontId="161" fillId="42" borderId="41" applyNumberFormat="0" applyAlignment="0" applyProtection="0">
      <alignment vertical="center"/>
    </xf>
    <xf numFmtId="0" fontId="199" fillId="60" borderId="44" applyNumberFormat="0" applyAlignment="0" applyProtection="0">
      <alignment vertical="center"/>
    </xf>
    <xf numFmtId="0" fontId="199" fillId="60" borderId="44" applyNumberFormat="0" applyAlignment="0" applyProtection="0">
      <alignment vertical="center"/>
    </xf>
    <xf numFmtId="0" fontId="199" fillId="60" borderId="44" applyNumberFormat="0" applyAlignment="0" applyProtection="0">
      <alignment vertical="center"/>
    </xf>
    <xf numFmtId="0" fontId="199" fillId="60" borderId="44" applyNumberFormat="0" applyAlignment="0" applyProtection="0">
      <alignment vertical="center"/>
    </xf>
    <xf numFmtId="0" fontId="199" fillId="60" borderId="44" applyNumberFormat="0" applyAlignment="0" applyProtection="0">
      <alignment vertical="center"/>
    </xf>
    <xf numFmtId="207" fontId="28" fillId="0" borderId="0" applyFont="0" applyFill="0" applyBorder="0" applyAlignment="0" applyProtection="0"/>
    <xf numFmtId="9" fontId="24" fillId="0" borderId="0" applyFont="0" applyFill="0" applyBorder="0" applyAlignment="0" applyProtection="0">
      <alignment vertical="center"/>
    </xf>
    <xf numFmtId="41" fontId="1" fillId="0" borderId="0" applyFont="0" applyFill="0" applyBorder="0" applyAlignment="0" applyProtection="0">
      <alignment vertical="center"/>
    </xf>
    <xf numFmtId="0" fontId="101" fillId="0" borderId="0"/>
    <xf numFmtId="0" fontId="101" fillId="0" borderId="0"/>
    <xf numFmtId="41" fontId="101" fillId="0" borderId="0" applyFont="0" applyFill="0" applyBorder="0" applyAlignment="0" applyProtection="0"/>
    <xf numFmtId="9" fontId="101" fillId="0" borderId="0" applyFont="0" applyFill="0" applyBorder="0" applyAlignment="0" applyProtection="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318" fillId="0" borderId="0"/>
    <xf numFmtId="41" fontId="325" fillId="0" borderId="0" applyFont="0" applyFill="0" applyBorder="0" applyAlignment="0" applyProtection="0"/>
    <xf numFmtId="0" fontId="318" fillId="0" borderId="0"/>
    <xf numFmtId="0" fontId="101" fillId="0" borderId="0"/>
    <xf numFmtId="0" fontId="318" fillId="0" borderId="0"/>
    <xf numFmtId="0" fontId="318" fillId="0" borderId="0"/>
    <xf numFmtId="0" fontId="101" fillId="0" borderId="0"/>
    <xf numFmtId="0" fontId="101" fillId="0" borderId="0"/>
    <xf numFmtId="0" fontId="318" fillId="0" borderId="0"/>
    <xf numFmtId="0" fontId="101" fillId="0" borderId="0"/>
    <xf numFmtId="0" fontId="101" fillId="0" borderId="0"/>
    <xf numFmtId="0" fontId="318" fillId="0" borderId="0"/>
    <xf numFmtId="0" fontId="318" fillId="0" borderId="0"/>
    <xf numFmtId="0" fontId="318" fillId="0" borderId="0"/>
    <xf numFmtId="0" fontId="101" fillId="0" borderId="0"/>
    <xf numFmtId="0" fontId="101" fillId="0" borderId="0"/>
    <xf numFmtId="0" fontId="101" fillId="0" borderId="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181" fontId="67" fillId="0" borderId="17"/>
    <xf numFmtId="181" fontId="67" fillId="0" borderId="17"/>
    <xf numFmtId="181" fontId="67" fillId="0" borderId="17"/>
    <xf numFmtId="181" fontId="67" fillId="0" borderId="17"/>
    <xf numFmtId="181" fontId="67" fillId="0" borderId="17"/>
    <xf numFmtId="181"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0" fontId="67" fillId="0" borderId="17"/>
    <xf numFmtId="181" fontId="67" fillId="0" borderId="17"/>
    <xf numFmtId="181" fontId="67" fillId="0" borderId="17"/>
    <xf numFmtId="181" fontId="67" fillId="0" borderId="17"/>
    <xf numFmtId="181" fontId="67" fillId="0" borderId="17"/>
    <xf numFmtId="181" fontId="67" fillId="0" borderId="17"/>
    <xf numFmtId="181" fontId="67" fillId="0" borderId="17"/>
    <xf numFmtId="181" fontId="67" fillId="0" borderId="17"/>
    <xf numFmtId="181" fontId="67" fillId="0" borderId="17"/>
    <xf numFmtId="181" fontId="67" fillId="0" borderId="17"/>
    <xf numFmtId="181" fontId="67" fillId="0" borderId="17"/>
    <xf numFmtId="181" fontId="67" fillId="0" borderId="17"/>
    <xf numFmtId="181" fontId="67" fillId="0" borderId="17"/>
    <xf numFmtId="181" fontId="67" fillId="0" borderId="17"/>
    <xf numFmtId="181" fontId="67" fillId="0" borderId="17"/>
    <xf numFmtId="181" fontId="67" fillId="0" borderId="17"/>
    <xf numFmtId="181" fontId="67" fillId="0" borderId="17"/>
    <xf numFmtId="181" fontId="67" fillId="0" borderId="18"/>
    <xf numFmtId="181" fontId="67" fillId="0" borderId="18"/>
    <xf numFmtId="181" fontId="67" fillId="0" borderId="18"/>
    <xf numFmtId="181" fontId="67" fillId="0" borderId="18"/>
    <xf numFmtId="181" fontId="67" fillId="0" borderId="18"/>
    <xf numFmtId="181" fontId="67" fillId="0" borderId="18"/>
    <xf numFmtId="181"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0" fontId="67" fillId="0" borderId="18"/>
    <xf numFmtId="181" fontId="67" fillId="0" borderId="18"/>
    <xf numFmtId="181" fontId="67" fillId="0" borderId="18"/>
    <xf numFmtId="181" fontId="67" fillId="0" borderId="18"/>
    <xf numFmtId="181" fontId="67" fillId="0" borderId="18"/>
    <xf numFmtId="181" fontId="67" fillId="0" borderId="18"/>
    <xf numFmtId="181" fontId="67" fillId="0" borderId="18"/>
    <xf numFmtId="181" fontId="67" fillId="0" borderId="18"/>
    <xf numFmtId="181" fontId="67" fillId="0" borderId="18"/>
    <xf numFmtId="181" fontId="67" fillId="0" borderId="18"/>
    <xf numFmtId="181" fontId="67" fillId="0" borderId="18"/>
    <xf numFmtId="181" fontId="67" fillId="0" borderId="18"/>
    <xf numFmtId="181" fontId="67" fillId="0" borderId="18"/>
    <xf numFmtId="181" fontId="67" fillId="0" borderId="18"/>
    <xf numFmtId="181" fontId="67" fillId="0" borderId="18"/>
    <xf numFmtId="181" fontId="67" fillId="0" borderId="18"/>
    <xf numFmtId="0" fontId="86"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6"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6" fillId="50" borderId="41" applyNumberFormat="0" applyAlignment="0" applyProtection="0">
      <alignment vertical="center"/>
    </xf>
    <xf numFmtId="0" fontId="86" fillId="50" borderId="41" applyNumberFormat="0" applyAlignment="0" applyProtection="0">
      <alignment vertical="center"/>
    </xf>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9"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18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96" fillId="60" borderId="44" applyNumberFormat="0" applyAlignment="0" applyProtection="0">
      <alignment vertical="center"/>
    </xf>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18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0" fontId="132" fillId="42" borderId="41" applyNumberFormat="0" applyAlignment="0" applyProtection="0">
      <alignment vertical="center"/>
    </xf>
    <xf numFmtId="181" fontId="139" fillId="0" borderId="52">
      <alignment horizontal="left" vertical="center"/>
    </xf>
    <xf numFmtId="181" fontId="139" fillId="0" borderId="52">
      <alignment horizontal="left" vertical="center"/>
    </xf>
    <xf numFmtId="181" fontId="139" fillId="0" borderId="52">
      <alignment horizontal="left" vertical="center"/>
    </xf>
    <xf numFmtId="181" fontId="139" fillId="0" borderId="52">
      <alignment horizontal="left" vertical="center"/>
    </xf>
    <xf numFmtId="181" fontId="139" fillId="0" borderId="52">
      <alignment horizontal="left" vertical="center"/>
    </xf>
    <xf numFmtId="181" fontId="139" fillId="0" borderId="52">
      <alignment horizontal="left" vertical="center"/>
    </xf>
    <xf numFmtId="181" fontId="139" fillId="0" borderId="52">
      <alignment horizontal="left" vertical="center"/>
    </xf>
    <xf numFmtId="181"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181" fontId="139" fillId="0" borderId="52">
      <alignment horizontal="left" vertical="center"/>
    </xf>
    <xf numFmtId="181" fontId="139" fillId="0" borderId="52">
      <alignment horizontal="left" vertical="center"/>
    </xf>
    <xf numFmtId="181" fontId="139" fillId="0" borderId="52">
      <alignment horizontal="left" vertical="center"/>
    </xf>
    <xf numFmtId="181" fontId="139" fillId="0" borderId="52">
      <alignment horizontal="left" vertical="center"/>
    </xf>
    <xf numFmtId="181" fontId="139" fillId="0" borderId="52">
      <alignment horizontal="left" vertical="center"/>
    </xf>
    <xf numFmtId="181" fontId="139" fillId="0" borderId="52">
      <alignment horizontal="left" vertical="center"/>
    </xf>
    <xf numFmtId="181" fontId="139" fillId="0" borderId="52">
      <alignment horizontal="left" vertical="center"/>
    </xf>
    <xf numFmtId="181" fontId="139" fillId="0" borderId="52">
      <alignment horizontal="left" vertical="center"/>
    </xf>
    <xf numFmtId="181" fontId="139" fillId="0" borderId="52">
      <alignment horizontal="left" vertical="center"/>
    </xf>
    <xf numFmtId="181" fontId="139" fillId="0" borderId="52">
      <alignment horizontal="left" vertical="center"/>
    </xf>
    <xf numFmtId="181"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0" fontId="139" fillId="0" borderId="52">
      <alignment horizontal="left" vertical="center"/>
    </xf>
    <xf numFmtId="181" fontId="139" fillId="0" borderId="52">
      <alignment horizontal="left" vertical="center"/>
    </xf>
    <xf numFmtId="181" fontId="139" fillId="0" borderId="52">
      <alignment horizontal="left" vertical="center"/>
    </xf>
    <xf numFmtId="181" fontId="139" fillId="0" borderId="52">
      <alignment horizontal="lef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53" fillId="60" borderId="41" applyNumberFormat="0" applyAlignment="0" applyProtection="0">
      <alignment vertical="center"/>
    </xf>
    <xf numFmtId="0" fontId="161" fillId="40" borderId="41" applyNumberFormat="0" applyAlignment="0" applyProtection="0">
      <alignment vertical="center"/>
    </xf>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3" borderId="50" applyNumberFormat="0" applyBorder="0" applyAlignment="0" applyProtection="0"/>
    <xf numFmtId="10" fontId="136" fillId="63" borderId="50" applyNumberFormat="0" applyBorder="0" applyAlignment="0" applyProtection="0"/>
    <xf numFmtId="10" fontId="136" fillId="63" borderId="50" applyNumberFormat="0" applyBorder="0" applyAlignment="0" applyProtection="0"/>
    <xf numFmtId="10" fontId="136" fillId="63" borderId="50" applyNumberFormat="0" applyBorder="0" applyAlignment="0" applyProtection="0"/>
    <xf numFmtId="10" fontId="136" fillId="63" borderId="50" applyNumberFormat="0" applyBorder="0" applyAlignment="0" applyProtection="0"/>
    <xf numFmtId="10" fontId="136" fillId="63" borderId="50" applyNumberFormat="0" applyBorder="0" applyAlignment="0" applyProtection="0"/>
    <xf numFmtId="10" fontId="136" fillId="63" borderId="50" applyNumberFormat="0" applyBorder="0" applyAlignment="0" applyProtection="0"/>
    <xf numFmtId="10" fontId="136" fillId="63" borderId="50" applyNumberFormat="0" applyBorder="0" applyAlignment="0" applyProtection="0"/>
    <xf numFmtId="10" fontId="136" fillId="63" borderId="50" applyNumberFormat="0" applyBorder="0" applyAlignment="0" applyProtection="0"/>
    <xf numFmtId="10" fontId="136" fillId="63" borderId="50" applyNumberFormat="0" applyBorder="0" applyAlignment="0" applyProtection="0"/>
    <xf numFmtId="10" fontId="136" fillId="63" borderId="50" applyNumberFormat="0" applyBorder="0" applyAlignment="0" applyProtection="0"/>
    <xf numFmtId="10" fontId="136" fillId="63" borderId="50" applyNumberFormat="0" applyBorder="0" applyAlignment="0" applyProtection="0"/>
    <xf numFmtId="10" fontId="136" fillId="63" borderId="50" applyNumberFormat="0" applyBorder="0" applyAlignment="0" applyProtection="0"/>
    <xf numFmtId="10" fontId="136" fillId="63" borderId="50" applyNumberFormat="0" applyBorder="0" applyAlignment="0" applyProtection="0"/>
    <xf numFmtId="10" fontId="136" fillId="63" borderId="50" applyNumberFormat="0" applyBorder="0" applyAlignment="0" applyProtection="0"/>
    <xf numFmtId="10" fontId="136" fillId="63" borderId="50" applyNumberFormat="0" applyBorder="0" applyAlignment="0" applyProtection="0"/>
    <xf numFmtId="10" fontId="136" fillId="63" borderId="50" applyNumberFormat="0" applyBorder="0" applyAlignment="0" applyProtection="0"/>
    <xf numFmtId="10" fontId="136" fillId="63"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10" fontId="136" fillId="62" borderId="50" applyNumberFormat="0" applyBorder="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62"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101"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42" fillId="39" borderId="51" applyNumberFormat="0" applyFont="0" applyAlignment="0" applyProtection="0"/>
    <xf numFmtId="0" fontId="42" fillId="39" borderId="51" applyNumberFormat="0" applyFont="0" applyAlignment="0" applyProtection="0"/>
    <xf numFmtId="0" fontId="42" fillId="39" borderId="51" applyNumberFormat="0" applyFont="0" applyAlignment="0" applyProtection="0"/>
    <xf numFmtId="0" fontId="42" fillId="39" borderId="51" applyNumberFormat="0" applyFont="0" applyAlignment="0" applyProtection="0"/>
    <xf numFmtId="0" fontId="42" fillId="39" borderId="51" applyNumberFormat="0" applyFont="0" applyAlignment="0" applyProtection="0"/>
    <xf numFmtId="0" fontId="42" fillId="39" borderId="51" applyNumberFormat="0" applyFont="0" applyAlignment="0" applyProtection="0"/>
    <xf numFmtId="0" fontId="42" fillId="39" borderId="51" applyNumberFormat="0" applyFont="0" applyAlignment="0" applyProtection="0"/>
    <xf numFmtId="0" fontId="42" fillId="39" borderId="51" applyNumberFormat="0" applyFont="0" applyAlignment="0" applyProtection="0"/>
    <xf numFmtId="0" fontId="42" fillId="39" borderId="51" applyNumberFormat="0" applyFont="0" applyAlignment="0" applyProtection="0"/>
    <xf numFmtId="0" fontId="42" fillId="39" borderId="51" applyNumberFormat="0" applyFont="0" applyAlignment="0" applyProtection="0"/>
    <xf numFmtId="0" fontId="42" fillId="39" borderId="51" applyNumberFormat="0" applyFont="0" applyAlignment="0" applyProtection="0"/>
    <xf numFmtId="0" fontId="42" fillId="39" borderId="51" applyNumberFormat="0" applyFont="0" applyAlignment="0" applyProtection="0"/>
    <xf numFmtId="0" fontId="42" fillId="39" borderId="51" applyNumberFormat="0" applyFont="0" applyAlignment="0" applyProtection="0"/>
    <xf numFmtId="0" fontId="42" fillId="39" borderId="51" applyNumberFormat="0" applyFont="0" applyAlignment="0" applyProtection="0"/>
    <xf numFmtId="0" fontId="42" fillId="39" borderId="51" applyNumberFormat="0" applyFont="0" applyAlignment="0" applyProtection="0"/>
    <xf numFmtId="0" fontId="42" fillId="39" borderId="51" applyNumberFormat="0" applyFont="0" applyAlignment="0" applyProtection="0"/>
    <xf numFmtId="0" fontId="42" fillId="39" borderId="51" applyNumberFormat="0" applyFont="0" applyAlignment="0" applyProtection="0"/>
    <xf numFmtId="0" fontId="42" fillId="39" borderId="51" applyNumberFormat="0" applyFont="0" applyAlignment="0" applyProtection="0"/>
    <xf numFmtId="0" fontId="42" fillId="39" borderId="51" applyNumberFormat="0" applyFont="0" applyAlignment="0" applyProtection="0"/>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199" fillId="50" borderId="44" applyNumberFormat="0" applyAlignment="0" applyProtection="0">
      <alignment vertical="center"/>
    </xf>
    <xf numFmtId="0" fontId="199" fillId="50" borderId="44" applyNumberFormat="0" applyAlignment="0" applyProtection="0">
      <alignment vertical="center"/>
    </xf>
    <xf numFmtId="0" fontId="199" fillId="50" borderId="44" applyNumberFormat="0" applyAlignment="0" applyProtection="0">
      <alignment vertical="center"/>
    </xf>
    <xf numFmtId="0" fontId="199" fillId="50" borderId="44" applyNumberFormat="0" applyAlignment="0" applyProtection="0">
      <alignment vertical="center"/>
    </xf>
    <xf numFmtId="0" fontId="199" fillId="50" borderId="44" applyNumberFormat="0" applyAlignment="0" applyProtection="0">
      <alignment vertical="center"/>
    </xf>
    <xf numFmtId="0" fontId="199" fillId="50" borderId="44" applyNumberFormat="0" applyAlignment="0" applyProtection="0">
      <alignment vertical="center"/>
    </xf>
    <xf numFmtId="0" fontId="199" fillId="50" borderId="44" applyNumberFormat="0" applyAlignment="0" applyProtection="0">
      <alignment vertical="center"/>
    </xf>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1"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18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5"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5" fillId="0" borderId="58" applyNumberFormat="0" applyFill="0" applyAlignment="0" applyProtection="0">
      <alignment vertical="center"/>
    </xf>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82"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59"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200" fillId="50" borderId="44"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260"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88" fillId="5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266"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115" fillId="40" borderId="41" applyNumberFormat="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8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9" fillId="50" borderId="41" applyNumberFormat="0" applyAlignment="0" applyProtection="0">
      <alignment vertical="center"/>
    </xf>
    <xf numFmtId="0" fontId="299" fillId="50" borderId="41" applyNumberFormat="0" applyAlignment="0" applyProtection="0">
      <alignment vertical="center"/>
    </xf>
    <xf numFmtId="0" fontId="299" fillId="50" borderId="41" applyNumberFormat="0" applyAlignment="0" applyProtection="0">
      <alignment vertical="center"/>
    </xf>
    <xf numFmtId="0" fontId="299" fillId="50" borderId="41" applyNumberFormat="0" applyAlignment="0" applyProtection="0">
      <alignment vertical="center"/>
    </xf>
    <xf numFmtId="0" fontId="299" fillId="50" borderId="41" applyNumberFormat="0" applyAlignment="0" applyProtection="0">
      <alignment vertical="center"/>
    </xf>
    <xf numFmtId="0" fontId="299" fillId="50" borderId="41" applyNumberFormat="0" applyAlignment="0" applyProtection="0">
      <alignment vertical="center"/>
    </xf>
    <xf numFmtId="0" fontId="299" fillId="50" borderId="41" applyNumberFormat="0" applyAlignment="0" applyProtection="0">
      <alignment vertical="center"/>
    </xf>
    <xf numFmtId="0" fontId="299" fillId="50" borderId="41" applyNumberFormat="0" applyAlignment="0" applyProtection="0">
      <alignment vertical="center"/>
    </xf>
    <xf numFmtId="0" fontId="299" fillId="50" borderId="41" applyNumberFormat="0" applyAlignment="0" applyProtection="0">
      <alignment vertical="center"/>
    </xf>
    <xf numFmtId="0" fontId="299" fillId="50" borderId="41" applyNumberFormat="0" applyAlignment="0" applyProtection="0">
      <alignment vertical="center"/>
    </xf>
    <xf numFmtId="0" fontId="299" fillId="50" borderId="41" applyNumberFormat="0" applyAlignment="0" applyProtection="0">
      <alignment vertical="center"/>
    </xf>
    <xf numFmtId="0" fontId="299" fillId="50" borderId="41" applyNumberFormat="0" applyAlignment="0" applyProtection="0">
      <alignment vertical="center"/>
    </xf>
    <xf numFmtId="0" fontId="299" fillId="50" borderId="41" applyNumberFormat="0" applyAlignment="0" applyProtection="0">
      <alignment vertical="center"/>
    </xf>
    <xf numFmtId="0" fontId="87" fillId="50" borderId="41" applyNumberFormat="0" applyAlignment="0" applyProtection="0">
      <alignment vertical="center"/>
    </xf>
    <xf numFmtId="0" fontId="299" fillId="50" borderId="41" applyNumberFormat="0" applyAlignment="0" applyProtection="0">
      <alignment vertical="center"/>
    </xf>
    <xf numFmtId="0" fontId="299" fillId="50" borderId="41" applyNumberFormat="0" applyAlignment="0" applyProtection="0">
      <alignment vertical="center"/>
    </xf>
    <xf numFmtId="0" fontId="299" fillId="50" borderId="41" applyNumberFormat="0" applyAlignment="0" applyProtection="0">
      <alignment vertical="center"/>
    </xf>
    <xf numFmtId="0" fontId="299" fillId="50" borderId="41" applyNumberFormat="0" applyAlignment="0" applyProtection="0">
      <alignment vertical="center"/>
    </xf>
    <xf numFmtId="0" fontId="299" fillId="50" borderId="41" applyNumberFormat="0" applyAlignment="0" applyProtection="0">
      <alignment vertical="center"/>
    </xf>
    <xf numFmtId="0" fontId="299" fillId="50" borderId="41" applyNumberFormat="0" applyAlignment="0" applyProtection="0">
      <alignment vertical="center"/>
    </xf>
    <xf numFmtId="0" fontId="299" fillId="50" borderId="41" applyNumberFormat="0" applyAlignment="0" applyProtection="0">
      <alignment vertical="center"/>
    </xf>
    <xf numFmtId="0" fontId="299" fillId="50" borderId="41" applyNumberFormat="0" applyAlignment="0" applyProtection="0">
      <alignment vertical="center"/>
    </xf>
    <xf numFmtId="0" fontId="299" fillId="50" borderId="41" applyNumberFormat="0" applyAlignment="0" applyProtection="0">
      <alignment vertical="center"/>
    </xf>
    <xf numFmtId="0" fontId="299" fillId="50" borderId="41" applyNumberFormat="0" applyAlignment="0" applyProtection="0">
      <alignment vertical="center"/>
    </xf>
    <xf numFmtId="0" fontId="299" fillId="50" borderId="41" applyNumberFormat="0" applyAlignment="0" applyProtection="0">
      <alignment vertical="center"/>
    </xf>
    <xf numFmtId="0" fontId="299" fillId="50" borderId="41" applyNumberFormat="0" applyAlignment="0" applyProtection="0">
      <alignment vertical="center"/>
    </xf>
    <xf numFmtId="0" fontId="299"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6"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86" fillId="50" borderId="41" applyNumberFormat="0" applyAlignment="0" applyProtection="0">
      <alignment vertical="center"/>
    </xf>
    <xf numFmtId="0" fontId="87"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87"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301"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302" fillId="6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86"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8"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7"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6"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298" fillId="50" borderId="41" applyNumberFormat="0" applyAlignment="0" applyProtection="0">
      <alignment vertical="center"/>
    </xf>
    <xf numFmtId="0" fontId="296"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298"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2" fillId="60" borderId="41" applyNumberFormat="0" applyAlignment="0" applyProtection="0">
      <alignment vertical="center"/>
    </xf>
    <xf numFmtId="0" fontId="87" fillId="50" borderId="41" applyNumberFormat="0" applyAlignment="0" applyProtection="0">
      <alignment vertical="center"/>
    </xf>
    <xf numFmtId="0" fontId="294"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3" fillId="50" borderId="41" applyNumberFormat="0" applyAlignment="0" applyProtection="0">
      <alignment vertical="center"/>
    </xf>
    <xf numFmtId="0" fontId="308" fillId="0" borderId="50" applyNumberFormat="0" applyFont="0" applyFill="0" applyAlignment="0" applyProtection="0"/>
    <xf numFmtId="0" fontId="308" fillId="0" borderId="50" applyNumberFormat="0" applyFont="0" applyFill="0" applyAlignment="0" applyProtection="0"/>
    <xf numFmtId="0" fontId="308" fillId="0" borderId="50" applyNumberFormat="0" applyFont="0" applyFill="0" applyAlignment="0" applyProtection="0"/>
    <xf numFmtId="0" fontId="308" fillId="0" borderId="50" applyNumberFormat="0" applyFont="0" applyFill="0" applyAlignment="0" applyProtection="0"/>
    <xf numFmtId="0" fontId="308" fillId="0" borderId="50" applyNumberFormat="0" applyFont="0" applyFill="0" applyAlignment="0" applyProtection="0"/>
    <xf numFmtId="0" fontId="308" fillId="0" borderId="50" applyNumberFormat="0" applyFont="0" applyFill="0" applyAlignment="0" applyProtection="0"/>
    <xf numFmtId="0" fontId="308" fillId="0" borderId="50" applyNumberFormat="0" applyFont="0" applyFill="0" applyAlignment="0" applyProtection="0"/>
    <xf numFmtId="0" fontId="308" fillId="0" borderId="50" applyNumberFormat="0" applyFont="0" applyFill="0" applyAlignment="0" applyProtection="0"/>
    <xf numFmtId="0" fontId="308" fillId="0" borderId="50" applyNumberFormat="0" applyFont="0" applyFill="0" applyAlignment="0" applyProtection="0"/>
    <xf numFmtId="0" fontId="308" fillId="0" borderId="50" applyNumberFormat="0" applyFont="0" applyFill="0" applyAlignment="0" applyProtection="0"/>
    <xf numFmtId="0" fontId="308" fillId="0" borderId="50" applyNumberFormat="0" applyFont="0" applyFill="0" applyAlignment="0" applyProtection="0"/>
    <xf numFmtId="0" fontId="308" fillId="0" borderId="50" applyNumberFormat="0" applyFont="0" applyFill="0" applyAlignment="0" applyProtection="0"/>
    <xf numFmtId="0" fontId="308" fillId="0" borderId="50" applyNumberFormat="0" applyFont="0" applyFill="0" applyAlignment="0" applyProtection="0"/>
    <xf numFmtId="0" fontId="308" fillId="0" borderId="50" applyNumberFormat="0" applyFont="0" applyFill="0" applyAlignment="0" applyProtection="0"/>
    <xf numFmtId="0" fontId="308" fillId="0" borderId="50" applyNumberFormat="0" applyFont="0" applyFill="0" applyAlignment="0" applyProtection="0"/>
    <xf numFmtId="0" fontId="308" fillId="0" borderId="50" applyNumberFormat="0" applyFont="0" applyFill="0" applyAlignment="0" applyProtection="0"/>
    <xf numFmtId="0" fontId="308" fillId="0" borderId="50" applyNumberFormat="0" applyFont="0" applyFill="0" applyAlignment="0" applyProtection="0"/>
    <xf numFmtId="0" fontId="308" fillId="0" borderId="50" applyNumberFormat="0" applyFont="0" applyFill="0" applyAlignment="0" applyProtection="0"/>
    <xf numFmtId="0" fontId="308" fillId="0" borderId="50" applyNumberFormat="0" applyFont="0" applyFill="0" applyAlignment="0" applyProtection="0"/>
    <xf numFmtId="0" fontId="308" fillId="0" borderId="50" applyNumberFormat="0" applyFont="0" applyFill="0" applyAlignment="0" applyProtection="0"/>
    <xf numFmtId="0" fontId="308" fillId="0" borderId="50" applyNumberFormat="0" applyFont="0" applyFill="0" applyAlignment="0" applyProtection="0"/>
    <xf numFmtId="0" fontId="308" fillId="0" borderId="50" applyNumberFormat="0" applyFont="0" applyFill="0" applyAlignment="0" applyProtection="0"/>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101"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190"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2"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6" fillId="40" borderId="41"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7" fillId="50" borderId="44"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40"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9"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38" fillId="40" borderId="41" applyNumberFormat="0" applyAlignment="0" applyProtection="0">
      <alignment vertical="center"/>
    </xf>
    <xf numFmtId="0" fontId="341" fillId="40" borderId="41" applyNumberFormat="0" applyAlignment="0" applyProtection="0">
      <alignment vertical="center"/>
    </xf>
    <xf numFmtId="0" fontId="341" fillId="40" borderId="41" applyNumberFormat="0" applyAlignment="0" applyProtection="0">
      <alignment vertical="center"/>
    </xf>
    <xf numFmtId="0" fontId="341" fillId="40" borderId="41" applyNumberFormat="0" applyAlignment="0" applyProtection="0">
      <alignment vertical="center"/>
    </xf>
    <xf numFmtId="0" fontId="341" fillId="40" borderId="41" applyNumberFormat="0" applyAlignment="0" applyProtection="0">
      <alignment vertical="center"/>
    </xf>
    <xf numFmtId="0" fontId="341" fillId="40" borderId="41" applyNumberFormat="0" applyAlignment="0" applyProtection="0">
      <alignment vertical="center"/>
    </xf>
    <xf numFmtId="0" fontId="341" fillId="40" borderId="41" applyNumberFormat="0" applyAlignment="0" applyProtection="0">
      <alignment vertical="center"/>
    </xf>
    <xf numFmtId="0" fontId="341" fillId="40" borderId="41" applyNumberFormat="0" applyAlignment="0" applyProtection="0">
      <alignment vertical="center"/>
    </xf>
    <xf numFmtId="0" fontId="341" fillId="40" borderId="41" applyNumberFormat="0" applyAlignment="0" applyProtection="0">
      <alignment vertical="center"/>
    </xf>
    <xf numFmtId="0" fontId="341" fillId="40" borderId="41" applyNumberFormat="0" applyAlignment="0" applyProtection="0">
      <alignment vertical="center"/>
    </xf>
    <xf numFmtId="0" fontId="341" fillId="40" borderId="41" applyNumberFormat="0" applyAlignment="0" applyProtection="0">
      <alignment vertical="center"/>
    </xf>
    <xf numFmtId="0" fontId="341" fillId="40" borderId="41"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4"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3"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2" fillId="50" borderId="44" applyNumberFormat="0" applyAlignment="0" applyProtection="0">
      <alignment vertical="center"/>
    </xf>
    <xf numFmtId="0" fontId="345" fillId="50" borderId="44" applyNumberFormat="0" applyAlignment="0" applyProtection="0">
      <alignment vertical="center"/>
    </xf>
    <xf numFmtId="0" fontId="345" fillId="50" borderId="44" applyNumberFormat="0" applyAlignment="0" applyProtection="0">
      <alignment vertical="center"/>
    </xf>
    <xf numFmtId="0" fontId="345" fillId="50" borderId="44" applyNumberFormat="0" applyAlignment="0" applyProtection="0">
      <alignment vertical="center"/>
    </xf>
    <xf numFmtId="0" fontId="345" fillId="50" borderId="44" applyNumberFormat="0" applyAlignment="0" applyProtection="0">
      <alignment vertical="center"/>
    </xf>
    <xf numFmtId="0" fontId="345" fillId="50" borderId="44" applyNumberFormat="0" applyAlignment="0" applyProtection="0">
      <alignment vertical="center"/>
    </xf>
    <xf numFmtId="0" fontId="345" fillId="50" borderId="44" applyNumberFormat="0" applyAlignment="0" applyProtection="0">
      <alignment vertical="center"/>
    </xf>
    <xf numFmtId="0" fontId="345" fillId="50" borderId="44" applyNumberFormat="0" applyAlignment="0" applyProtection="0">
      <alignment vertical="center"/>
    </xf>
    <xf numFmtId="0" fontId="345" fillId="50" borderId="44" applyNumberFormat="0" applyAlignment="0" applyProtection="0">
      <alignment vertical="center"/>
    </xf>
    <xf numFmtId="0" fontId="345" fillId="50" borderId="44" applyNumberFormat="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351" fillId="0" borderId="58" applyNumberFormat="0" applyFill="0" applyAlignment="0" applyProtection="0">
      <alignment vertical="center"/>
    </xf>
    <xf numFmtId="0" fontId="351" fillId="0" borderId="58" applyNumberFormat="0" applyFill="0" applyAlignment="0" applyProtection="0">
      <alignment vertical="center"/>
    </xf>
    <xf numFmtId="0" fontId="351" fillId="0" borderId="58" applyNumberFormat="0" applyFill="0" applyAlignment="0" applyProtection="0">
      <alignment vertical="center"/>
    </xf>
    <xf numFmtId="0" fontId="351" fillId="0" borderId="58" applyNumberFormat="0" applyFill="0" applyAlignment="0" applyProtection="0">
      <alignment vertical="center"/>
    </xf>
    <xf numFmtId="0" fontId="351" fillId="0" borderId="58" applyNumberFormat="0" applyFill="0" applyAlignment="0" applyProtection="0">
      <alignment vertical="center"/>
    </xf>
    <xf numFmtId="0" fontId="351" fillId="0" borderId="58" applyNumberFormat="0" applyFill="0" applyAlignment="0" applyProtection="0">
      <alignment vertical="center"/>
    </xf>
    <xf numFmtId="0" fontId="351" fillId="0" borderId="58" applyNumberFormat="0" applyFill="0" applyAlignment="0" applyProtection="0">
      <alignment vertical="center"/>
    </xf>
    <xf numFmtId="0" fontId="351" fillId="0" borderId="58" applyNumberFormat="0" applyFill="0" applyAlignment="0" applyProtection="0">
      <alignment vertical="center"/>
    </xf>
    <xf numFmtId="0" fontId="351" fillId="0" borderId="58" applyNumberFormat="0" applyFill="0" applyAlignment="0" applyProtection="0">
      <alignment vertical="center"/>
    </xf>
    <xf numFmtId="0" fontId="351" fillId="0" borderId="58" applyNumberFormat="0" applyFill="0" applyAlignment="0" applyProtection="0">
      <alignment vertical="center"/>
    </xf>
    <xf numFmtId="0" fontId="351" fillId="0" borderId="58" applyNumberFormat="0" applyFill="0" applyAlignment="0" applyProtection="0">
      <alignment vertical="center"/>
    </xf>
    <xf numFmtId="0" fontId="351" fillId="0" borderId="58" applyNumberFormat="0" applyFill="0" applyAlignment="0" applyProtection="0">
      <alignment vertical="center"/>
    </xf>
    <xf numFmtId="0" fontId="351" fillId="0" borderId="58" applyNumberFormat="0" applyFill="0" applyAlignment="0" applyProtection="0">
      <alignment vertical="center"/>
    </xf>
    <xf numFmtId="0" fontId="351" fillId="0" borderId="58" applyNumberFormat="0" applyFill="0" applyAlignment="0" applyProtection="0">
      <alignment vertical="center"/>
    </xf>
    <xf numFmtId="0" fontId="351" fillId="0" borderId="58" applyNumberFormat="0" applyFill="0" applyAlignment="0" applyProtection="0">
      <alignment vertical="center"/>
    </xf>
    <xf numFmtId="0" fontId="351" fillId="0" borderId="58"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132"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357" fillId="40" borderId="41" applyNumberFormat="0" applyAlignment="0" applyProtection="0">
      <alignment vertical="center"/>
    </xf>
    <xf numFmtId="0" fontId="132" fillId="40" borderId="41" applyNumberFormat="0" applyAlignment="0" applyProtection="0">
      <alignment vertical="center"/>
    </xf>
    <xf numFmtId="0" fontId="161" fillId="50" borderId="41" applyNumberFormat="0" applyAlignment="0" applyProtection="0">
      <alignment vertical="center"/>
    </xf>
    <xf numFmtId="0" fontId="355" fillId="40" borderId="41" applyNumberFormat="0" applyAlignment="0" applyProtection="0">
      <alignment vertical="center"/>
    </xf>
    <xf numFmtId="0" fontId="161" fillId="50" borderId="41" applyNumberFormat="0" applyAlignment="0" applyProtection="0">
      <alignment vertical="center"/>
    </xf>
    <xf numFmtId="0" fontId="355" fillId="40" borderId="41" applyNumberFormat="0" applyAlignment="0" applyProtection="0">
      <alignment vertical="center"/>
    </xf>
    <xf numFmtId="0" fontId="161" fillId="50" borderId="41" applyNumberFormat="0" applyAlignment="0" applyProtection="0">
      <alignment vertical="center"/>
    </xf>
    <xf numFmtId="0" fontId="355" fillId="40" borderId="41" applyNumberFormat="0" applyAlignment="0" applyProtection="0">
      <alignment vertical="center"/>
    </xf>
    <xf numFmtId="0" fontId="161" fillId="50" borderId="41" applyNumberFormat="0" applyAlignment="0" applyProtection="0">
      <alignment vertical="center"/>
    </xf>
    <xf numFmtId="0" fontId="355" fillId="40" borderId="41" applyNumberFormat="0" applyAlignment="0" applyProtection="0">
      <alignment vertical="center"/>
    </xf>
    <xf numFmtId="0" fontId="161" fillId="50" borderId="41" applyNumberFormat="0" applyAlignment="0" applyProtection="0">
      <alignment vertical="center"/>
    </xf>
    <xf numFmtId="0" fontId="355" fillId="40" borderId="41" applyNumberFormat="0" applyAlignment="0" applyProtection="0">
      <alignment vertical="center"/>
    </xf>
    <xf numFmtId="0" fontId="161" fillId="50" borderId="41" applyNumberFormat="0" applyAlignment="0" applyProtection="0">
      <alignment vertical="center"/>
    </xf>
    <xf numFmtId="0" fontId="355" fillId="40" borderId="41" applyNumberFormat="0" applyAlignment="0" applyProtection="0">
      <alignment vertical="center"/>
    </xf>
    <xf numFmtId="0" fontId="161" fillId="50" borderId="41" applyNumberFormat="0" applyAlignment="0" applyProtection="0">
      <alignment vertical="center"/>
    </xf>
    <xf numFmtId="0" fontId="355" fillId="40" borderId="41" applyNumberFormat="0" applyAlignment="0" applyProtection="0">
      <alignment vertical="center"/>
    </xf>
    <xf numFmtId="0" fontId="161" fillId="50" borderId="41" applyNumberFormat="0" applyAlignment="0" applyProtection="0">
      <alignment vertical="center"/>
    </xf>
    <xf numFmtId="0" fontId="355" fillId="40" borderId="41" applyNumberFormat="0" applyAlignment="0" applyProtection="0">
      <alignment vertical="center"/>
    </xf>
    <xf numFmtId="0" fontId="161" fillId="50" borderId="41" applyNumberFormat="0" applyAlignment="0" applyProtection="0">
      <alignment vertical="center"/>
    </xf>
    <xf numFmtId="0" fontId="355" fillId="40" borderId="41" applyNumberFormat="0" applyAlignment="0" applyProtection="0">
      <alignment vertical="center"/>
    </xf>
    <xf numFmtId="0" fontId="161" fillId="50" borderId="41" applyNumberFormat="0" applyAlignment="0" applyProtection="0">
      <alignment vertical="center"/>
    </xf>
    <xf numFmtId="0" fontId="355" fillId="40" borderId="41" applyNumberFormat="0" applyAlignment="0" applyProtection="0">
      <alignment vertical="center"/>
    </xf>
    <xf numFmtId="0" fontId="161" fillId="50" borderId="41" applyNumberFormat="0" applyAlignment="0" applyProtection="0">
      <alignment vertical="center"/>
    </xf>
    <xf numFmtId="0" fontId="355" fillId="40" borderId="41" applyNumberFormat="0" applyAlignment="0" applyProtection="0">
      <alignment vertical="center"/>
    </xf>
    <xf numFmtId="0" fontId="161" fillId="50" borderId="41" applyNumberFormat="0" applyAlignment="0" applyProtection="0">
      <alignment vertical="center"/>
    </xf>
    <xf numFmtId="0" fontId="355" fillId="40" borderId="41" applyNumberFormat="0" applyAlignment="0" applyProtection="0">
      <alignment vertical="center"/>
    </xf>
    <xf numFmtId="0" fontId="161" fillId="50" borderId="41" applyNumberFormat="0" applyAlignment="0" applyProtection="0">
      <alignment vertical="center"/>
    </xf>
    <xf numFmtId="0" fontId="355" fillId="40" borderId="41" applyNumberFormat="0" applyAlignment="0" applyProtection="0">
      <alignment vertical="center"/>
    </xf>
    <xf numFmtId="0" fontId="161" fillId="50" borderId="41" applyNumberFormat="0" applyAlignment="0" applyProtection="0">
      <alignment vertical="center"/>
    </xf>
    <xf numFmtId="0" fontId="132" fillId="40" borderId="41" applyNumberFormat="0" applyAlignment="0" applyProtection="0">
      <alignment vertical="center"/>
    </xf>
    <xf numFmtId="0" fontId="161" fillId="50" borderId="41" applyNumberFormat="0" applyAlignment="0" applyProtection="0">
      <alignment vertical="center"/>
    </xf>
    <xf numFmtId="0" fontId="132" fillId="40" borderId="41" applyNumberFormat="0" applyAlignment="0" applyProtection="0">
      <alignment vertical="center"/>
    </xf>
    <xf numFmtId="0" fontId="161" fillId="50" borderId="41" applyNumberFormat="0" applyAlignment="0" applyProtection="0">
      <alignment vertical="center"/>
    </xf>
    <xf numFmtId="0" fontId="132" fillId="40" borderId="41" applyNumberFormat="0" applyAlignment="0" applyProtection="0">
      <alignment vertical="center"/>
    </xf>
    <xf numFmtId="0" fontId="161" fillId="50" borderId="41" applyNumberFormat="0" applyAlignment="0" applyProtection="0">
      <alignment vertical="center"/>
    </xf>
    <xf numFmtId="0" fontId="132" fillId="40" borderId="41" applyNumberFormat="0" applyAlignment="0" applyProtection="0">
      <alignment vertical="center"/>
    </xf>
    <xf numFmtId="0" fontId="161" fillId="50" borderId="41" applyNumberFormat="0" applyAlignment="0" applyProtection="0">
      <alignment vertical="center"/>
    </xf>
    <xf numFmtId="0" fontId="132" fillId="40" borderId="41" applyNumberFormat="0" applyAlignment="0" applyProtection="0">
      <alignment vertical="center"/>
    </xf>
    <xf numFmtId="0" fontId="161" fillId="50" borderId="41" applyNumberFormat="0" applyAlignment="0" applyProtection="0">
      <alignment vertical="center"/>
    </xf>
    <xf numFmtId="0" fontId="132" fillId="40" borderId="41" applyNumberFormat="0" applyAlignment="0" applyProtection="0">
      <alignment vertical="center"/>
    </xf>
    <xf numFmtId="0" fontId="161" fillId="50" borderId="41" applyNumberFormat="0" applyAlignment="0" applyProtection="0">
      <alignment vertical="center"/>
    </xf>
    <xf numFmtId="0" fontId="132" fillId="40" borderId="41" applyNumberFormat="0" applyAlignment="0" applyProtection="0">
      <alignment vertical="center"/>
    </xf>
    <xf numFmtId="0" fontId="161" fillId="50" borderId="41" applyNumberFormat="0" applyAlignment="0" applyProtection="0">
      <alignment vertical="center"/>
    </xf>
    <xf numFmtId="0" fontId="132" fillId="40" borderId="41" applyNumberFormat="0" applyAlignment="0" applyProtection="0">
      <alignment vertical="center"/>
    </xf>
    <xf numFmtId="0" fontId="161" fillId="50" borderId="41" applyNumberFormat="0" applyAlignment="0" applyProtection="0">
      <alignment vertical="center"/>
    </xf>
    <xf numFmtId="0" fontId="132" fillId="40" borderId="41" applyNumberFormat="0" applyAlignment="0" applyProtection="0">
      <alignment vertical="center"/>
    </xf>
    <xf numFmtId="0" fontId="161" fillId="50" borderId="41" applyNumberFormat="0" applyAlignment="0" applyProtection="0">
      <alignment vertical="center"/>
    </xf>
    <xf numFmtId="0" fontId="132" fillId="40" borderId="41" applyNumberFormat="0" applyAlignment="0" applyProtection="0">
      <alignment vertical="center"/>
    </xf>
    <xf numFmtId="0" fontId="161" fillId="50" borderId="41" applyNumberFormat="0" applyAlignment="0" applyProtection="0">
      <alignment vertical="center"/>
    </xf>
    <xf numFmtId="0" fontId="132" fillId="40" borderId="41" applyNumberFormat="0" applyAlignment="0" applyProtection="0">
      <alignment vertical="center"/>
    </xf>
    <xf numFmtId="0" fontId="161" fillId="50" borderId="41" applyNumberFormat="0" applyAlignment="0" applyProtection="0">
      <alignment vertical="center"/>
    </xf>
    <xf numFmtId="0" fontId="132" fillId="40" borderId="41" applyNumberFormat="0" applyAlignment="0" applyProtection="0">
      <alignment vertical="center"/>
    </xf>
    <xf numFmtId="0" fontId="161" fillId="50" borderId="41" applyNumberFormat="0" applyAlignment="0" applyProtection="0">
      <alignment vertical="center"/>
    </xf>
    <xf numFmtId="0" fontId="132"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7"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161" fillId="42" borderId="41" applyNumberFormat="0" applyAlignment="0" applyProtection="0">
      <alignment vertical="center"/>
    </xf>
    <xf numFmtId="0" fontId="355" fillId="40" borderId="41" applyNumberFormat="0" applyAlignment="0" applyProtection="0">
      <alignment vertical="center"/>
    </xf>
    <xf numFmtId="0" fontId="161" fillId="42" borderId="41" applyNumberFormat="0" applyAlignment="0" applyProtection="0">
      <alignment vertical="center"/>
    </xf>
    <xf numFmtId="0" fontId="355" fillId="40" borderId="41" applyNumberFormat="0" applyAlignment="0" applyProtection="0">
      <alignment vertical="center"/>
    </xf>
    <xf numFmtId="0" fontId="161" fillId="42" borderId="41" applyNumberFormat="0" applyAlignment="0" applyProtection="0">
      <alignment vertical="center"/>
    </xf>
    <xf numFmtId="0" fontId="355" fillId="40" borderId="41" applyNumberFormat="0" applyAlignment="0" applyProtection="0">
      <alignment vertical="center"/>
    </xf>
    <xf numFmtId="0" fontId="161" fillId="42" borderId="41" applyNumberFormat="0" applyAlignment="0" applyProtection="0">
      <alignment vertical="center"/>
    </xf>
    <xf numFmtId="0" fontId="355" fillId="40" borderId="41" applyNumberFormat="0" applyAlignment="0" applyProtection="0">
      <alignment vertical="center"/>
    </xf>
    <xf numFmtId="0" fontId="161" fillId="42" borderId="41" applyNumberFormat="0" applyAlignment="0" applyProtection="0">
      <alignment vertical="center"/>
    </xf>
    <xf numFmtId="0" fontId="355" fillId="40" borderId="41" applyNumberFormat="0" applyAlignment="0" applyProtection="0">
      <alignment vertical="center"/>
    </xf>
    <xf numFmtId="0" fontId="161" fillId="42" borderId="41" applyNumberFormat="0" applyAlignment="0" applyProtection="0">
      <alignment vertical="center"/>
    </xf>
    <xf numFmtId="0" fontId="355" fillId="40" borderId="41" applyNumberFormat="0" applyAlignment="0" applyProtection="0">
      <alignment vertical="center"/>
    </xf>
    <xf numFmtId="0" fontId="161" fillId="42" borderId="41" applyNumberFormat="0" applyAlignment="0" applyProtection="0">
      <alignment vertical="center"/>
    </xf>
    <xf numFmtId="0" fontId="355" fillId="40" borderId="41" applyNumberFormat="0" applyAlignment="0" applyProtection="0">
      <alignment vertical="center"/>
    </xf>
    <xf numFmtId="0" fontId="161" fillId="42"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0" borderId="41" applyNumberFormat="0" applyAlignment="0" applyProtection="0">
      <alignment vertical="center"/>
    </xf>
    <xf numFmtId="0" fontId="355" fillId="40" borderId="41" applyNumberFormat="0" applyAlignment="0" applyProtection="0">
      <alignment vertical="center"/>
    </xf>
    <xf numFmtId="0" fontId="161" fillId="42" borderId="41" applyNumberFormat="0" applyAlignment="0" applyProtection="0">
      <alignment vertical="center"/>
    </xf>
    <xf numFmtId="0" fontId="355" fillId="40" borderId="41" applyNumberFormat="0" applyAlignment="0" applyProtection="0">
      <alignment vertical="center"/>
    </xf>
    <xf numFmtId="0" fontId="161" fillId="42" borderId="41" applyNumberFormat="0" applyAlignment="0" applyProtection="0">
      <alignment vertical="center"/>
    </xf>
    <xf numFmtId="0" fontId="161" fillId="42" borderId="41" applyNumberFormat="0" applyAlignment="0" applyProtection="0">
      <alignment vertical="center"/>
    </xf>
    <xf numFmtId="0" fontId="161" fillId="42" borderId="41" applyNumberFormat="0" applyAlignment="0" applyProtection="0">
      <alignment vertical="center"/>
    </xf>
    <xf numFmtId="0" fontId="161" fillId="42" borderId="41" applyNumberFormat="0" applyAlignment="0" applyProtection="0">
      <alignment vertical="center"/>
    </xf>
    <xf numFmtId="0" fontId="161" fillId="42" borderId="41" applyNumberFormat="0" applyAlignment="0" applyProtection="0">
      <alignment vertical="center"/>
    </xf>
    <xf numFmtId="0" fontId="161" fillId="42" borderId="41" applyNumberFormat="0" applyAlignment="0" applyProtection="0">
      <alignment vertical="center"/>
    </xf>
    <xf numFmtId="0" fontId="161" fillId="42" borderId="41" applyNumberFormat="0" applyAlignment="0" applyProtection="0">
      <alignment vertical="center"/>
    </xf>
    <xf numFmtId="0" fontId="161" fillId="42" borderId="41" applyNumberFormat="0" applyAlignment="0" applyProtection="0">
      <alignment vertical="center"/>
    </xf>
    <xf numFmtId="0" fontId="161" fillId="42" borderId="41" applyNumberFormat="0" applyAlignment="0" applyProtection="0">
      <alignment vertical="center"/>
    </xf>
    <xf numFmtId="0" fontId="161" fillId="42" borderId="41" applyNumberFormat="0" applyAlignment="0" applyProtection="0">
      <alignment vertical="center"/>
    </xf>
    <xf numFmtId="0" fontId="161" fillId="42" borderId="41" applyNumberFormat="0" applyAlignment="0" applyProtection="0">
      <alignment vertical="center"/>
    </xf>
    <xf numFmtId="0" fontId="161" fillId="42" borderId="41" applyNumberFormat="0" applyAlignment="0" applyProtection="0">
      <alignment vertical="center"/>
    </xf>
    <xf numFmtId="0" fontId="161" fillId="42" borderId="41" applyNumberFormat="0" applyAlignment="0" applyProtection="0">
      <alignment vertical="center"/>
    </xf>
    <xf numFmtId="0" fontId="355" fillId="40" borderId="41" applyNumberFormat="0" applyAlignment="0" applyProtection="0">
      <alignment vertical="center"/>
    </xf>
    <xf numFmtId="0" fontId="161" fillId="42" borderId="41" applyNumberFormat="0" applyAlignment="0" applyProtection="0">
      <alignment vertical="center"/>
    </xf>
    <xf numFmtId="0" fontId="355" fillId="40" borderId="41" applyNumberFormat="0" applyAlignment="0" applyProtection="0">
      <alignment vertical="center"/>
    </xf>
    <xf numFmtId="0" fontId="161" fillId="42" borderId="41" applyNumberFormat="0" applyAlignment="0" applyProtection="0">
      <alignment vertical="center"/>
    </xf>
    <xf numFmtId="0" fontId="355" fillId="40" borderId="41" applyNumberFormat="0" applyAlignment="0" applyProtection="0">
      <alignment vertical="center"/>
    </xf>
    <xf numFmtId="0" fontId="161" fillId="42" borderId="41" applyNumberFormat="0" applyAlignment="0" applyProtection="0">
      <alignment vertical="center"/>
    </xf>
    <xf numFmtId="0" fontId="355" fillId="40" borderId="41" applyNumberFormat="0" applyAlignment="0" applyProtection="0">
      <alignment vertical="center"/>
    </xf>
    <xf numFmtId="0" fontId="161" fillId="42"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355"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161" fillId="42" borderId="41" applyNumberFormat="0" applyAlignment="0" applyProtection="0">
      <alignment vertical="center"/>
    </xf>
    <xf numFmtId="0" fontId="132" fillId="40" borderId="41" applyNumberForma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238" fillId="0" borderId="17">
      <alignment vertical="center"/>
    </xf>
    <xf numFmtId="0" fontId="238" fillId="0" borderId="17">
      <alignment vertical="center"/>
    </xf>
    <xf numFmtId="0" fontId="238" fillId="0" borderId="17">
      <alignment vertical="center"/>
    </xf>
    <xf numFmtId="0" fontId="238" fillId="0" borderId="17">
      <alignment vertical="center"/>
    </xf>
    <xf numFmtId="0" fontId="238" fillId="0" borderId="17">
      <alignment vertical="center"/>
    </xf>
    <xf numFmtId="0" fontId="238" fillId="0" borderId="17">
      <alignment vertical="center"/>
    </xf>
    <xf numFmtId="0" fontId="238" fillId="0" borderId="17">
      <alignment vertical="center"/>
    </xf>
    <xf numFmtId="0" fontId="238" fillId="0" borderId="17">
      <alignment vertical="center"/>
    </xf>
    <xf numFmtId="0" fontId="238" fillId="0" borderId="17">
      <alignment vertical="center"/>
    </xf>
    <xf numFmtId="0" fontId="238" fillId="0" borderId="17">
      <alignment vertical="center"/>
    </xf>
    <xf numFmtId="0" fontId="238" fillId="0" borderId="17">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199" fillId="50" borderId="44" applyNumberFormat="0" applyAlignment="0" applyProtection="0">
      <alignment vertical="center"/>
    </xf>
    <xf numFmtId="0" fontId="199" fillId="50" borderId="44" applyNumberFormat="0" applyAlignment="0" applyProtection="0">
      <alignment vertical="center"/>
    </xf>
    <xf numFmtId="0" fontId="199" fillId="50" borderId="44" applyNumberFormat="0" applyAlignment="0" applyProtection="0">
      <alignment vertical="center"/>
    </xf>
    <xf numFmtId="0" fontId="199" fillId="50" borderId="44" applyNumberFormat="0" applyAlignment="0" applyProtection="0">
      <alignment vertical="center"/>
    </xf>
    <xf numFmtId="0" fontId="199" fillId="50" borderId="44" applyNumberFormat="0" applyAlignment="0" applyProtection="0">
      <alignment vertical="center"/>
    </xf>
    <xf numFmtId="0" fontId="199" fillId="50" borderId="44" applyNumberFormat="0" applyAlignment="0" applyProtection="0">
      <alignment vertical="center"/>
    </xf>
    <xf numFmtId="0" fontId="199" fillId="50" borderId="44" applyNumberFormat="0" applyAlignment="0" applyProtection="0">
      <alignment vertical="center"/>
    </xf>
    <xf numFmtId="0" fontId="199" fillId="50" borderId="44" applyNumberFormat="0" applyAlignment="0" applyProtection="0">
      <alignment vertical="center"/>
    </xf>
    <xf numFmtId="0" fontId="199" fillId="50" borderId="44" applyNumberFormat="0" applyAlignment="0" applyProtection="0">
      <alignment vertical="center"/>
    </xf>
    <xf numFmtId="0" fontId="199" fillId="50" borderId="44" applyNumberFormat="0" applyAlignment="0" applyProtection="0">
      <alignment vertical="center"/>
    </xf>
    <xf numFmtId="0" fontId="199"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96" fillId="50" borderId="44" applyNumberFormat="0" applyAlignment="0" applyProtection="0">
      <alignment vertical="center"/>
    </xf>
    <xf numFmtId="0" fontId="380" fillId="50" borderId="44" applyNumberFormat="0" applyAlignment="0" applyProtection="0">
      <alignment vertical="center"/>
    </xf>
    <xf numFmtId="0" fontId="96" fillId="50" borderId="44" applyNumberFormat="0" applyAlignment="0" applyProtection="0">
      <alignment vertical="center"/>
    </xf>
    <xf numFmtId="0" fontId="380" fillId="50" borderId="44" applyNumberFormat="0" applyAlignment="0" applyProtection="0">
      <alignment vertical="center"/>
    </xf>
    <xf numFmtId="0" fontId="96" fillId="50" borderId="44" applyNumberFormat="0" applyAlignment="0" applyProtection="0">
      <alignment vertical="center"/>
    </xf>
    <xf numFmtId="0" fontId="380" fillId="50" borderId="44" applyNumberFormat="0" applyAlignment="0" applyProtection="0">
      <alignment vertical="center"/>
    </xf>
    <xf numFmtId="0" fontId="96" fillId="50" borderId="44" applyNumberFormat="0" applyAlignment="0" applyProtection="0">
      <alignment vertical="center"/>
    </xf>
    <xf numFmtId="0" fontId="380"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380"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380"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380" fillId="50" borderId="44" applyNumberFormat="0" applyAlignment="0" applyProtection="0">
      <alignment vertical="center"/>
    </xf>
    <xf numFmtId="0" fontId="96" fillId="50" borderId="44" applyNumberFormat="0" applyAlignment="0" applyProtection="0">
      <alignment vertical="center"/>
    </xf>
    <xf numFmtId="0" fontId="380" fillId="50" borderId="44" applyNumberFormat="0" applyAlignment="0" applyProtection="0">
      <alignment vertical="center"/>
    </xf>
    <xf numFmtId="0" fontId="96" fillId="50" borderId="44" applyNumberFormat="0" applyAlignment="0" applyProtection="0">
      <alignment vertical="center"/>
    </xf>
    <xf numFmtId="0" fontId="380" fillId="50" borderId="44" applyNumberFormat="0" applyAlignment="0" applyProtection="0">
      <alignment vertical="center"/>
    </xf>
    <xf numFmtId="0" fontId="96" fillId="50" borderId="44" applyNumberFormat="0" applyAlignment="0" applyProtection="0">
      <alignment vertical="center"/>
    </xf>
    <xf numFmtId="0" fontId="380" fillId="50" borderId="44" applyNumberFormat="0" applyAlignment="0" applyProtection="0">
      <alignment vertical="center"/>
    </xf>
    <xf numFmtId="0" fontId="96" fillId="50" borderId="44" applyNumberFormat="0" applyAlignment="0" applyProtection="0">
      <alignment vertical="center"/>
    </xf>
    <xf numFmtId="0" fontId="380" fillId="50" borderId="44" applyNumberFormat="0" applyAlignment="0" applyProtection="0">
      <alignment vertical="center"/>
    </xf>
    <xf numFmtId="0" fontId="96" fillId="50" borderId="44" applyNumberFormat="0" applyAlignment="0" applyProtection="0">
      <alignment vertical="center"/>
    </xf>
    <xf numFmtId="0" fontId="380" fillId="50" borderId="44" applyNumberFormat="0" applyAlignment="0" applyProtection="0">
      <alignment vertical="center"/>
    </xf>
    <xf numFmtId="0" fontId="96"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96"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80"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199" fillId="60" borderId="44" applyNumberFormat="0" applyAlignment="0" applyProtection="0">
      <alignment vertical="center"/>
    </xf>
    <xf numFmtId="0" fontId="378" fillId="50" borderId="44" applyNumberFormat="0" applyAlignment="0" applyProtection="0">
      <alignment vertical="center"/>
    </xf>
    <xf numFmtId="0" fontId="199" fillId="60" borderId="44" applyNumberFormat="0" applyAlignment="0" applyProtection="0">
      <alignment vertical="center"/>
    </xf>
    <xf numFmtId="0" fontId="378" fillId="50" borderId="44" applyNumberFormat="0" applyAlignment="0" applyProtection="0">
      <alignment vertical="center"/>
    </xf>
    <xf numFmtId="0" fontId="199" fillId="60" borderId="44" applyNumberFormat="0" applyAlignment="0" applyProtection="0">
      <alignment vertical="center"/>
    </xf>
    <xf numFmtId="0" fontId="378" fillId="50" borderId="44" applyNumberFormat="0" applyAlignment="0" applyProtection="0">
      <alignment vertical="center"/>
    </xf>
    <xf numFmtId="0" fontId="199" fillId="60" borderId="44" applyNumberFormat="0" applyAlignment="0" applyProtection="0">
      <alignment vertical="center"/>
    </xf>
    <xf numFmtId="0" fontId="378" fillId="50" borderId="44" applyNumberFormat="0" applyAlignment="0" applyProtection="0">
      <alignment vertical="center"/>
    </xf>
    <xf numFmtId="0" fontId="199" fillId="60" borderId="44" applyNumberFormat="0" applyAlignment="0" applyProtection="0">
      <alignment vertical="center"/>
    </xf>
    <xf numFmtId="0" fontId="378" fillId="50" borderId="44" applyNumberFormat="0" applyAlignment="0" applyProtection="0">
      <alignment vertical="center"/>
    </xf>
    <xf numFmtId="0" fontId="199" fillId="60" borderId="44" applyNumberFormat="0" applyAlignment="0" applyProtection="0">
      <alignment vertical="center"/>
    </xf>
    <xf numFmtId="0" fontId="378" fillId="50" borderId="44" applyNumberFormat="0" applyAlignment="0" applyProtection="0">
      <alignment vertical="center"/>
    </xf>
    <xf numFmtId="0" fontId="199" fillId="60" borderId="44" applyNumberFormat="0" applyAlignment="0" applyProtection="0">
      <alignment vertical="center"/>
    </xf>
    <xf numFmtId="0" fontId="378" fillId="50" borderId="44" applyNumberFormat="0" applyAlignment="0" applyProtection="0">
      <alignment vertical="center"/>
    </xf>
    <xf numFmtId="0" fontId="199" fillId="6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50" borderId="44" applyNumberFormat="0" applyAlignment="0" applyProtection="0">
      <alignment vertical="center"/>
    </xf>
    <xf numFmtId="0" fontId="378" fillId="50" borderId="44" applyNumberFormat="0" applyAlignment="0" applyProtection="0">
      <alignment vertical="center"/>
    </xf>
    <xf numFmtId="0" fontId="199" fillId="60" borderId="44" applyNumberFormat="0" applyAlignment="0" applyProtection="0">
      <alignment vertical="center"/>
    </xf>
    <xf numFmtId="0" fontId="378" fillId="50" borderId="44" applyNumberFormat="0" applyAlignment="0" applyProtection="0">
      <alignment vertical="center"/>
    </xf>
    <xf numFmtId="0" fontId="199" fillId="60" borderId="44" applyNumberFormat="0" applyAlignment="0" applyProtection="0">
      <alignment vertical="center"/>
    </xf>
    <xf numFmtId="0" fontId="199" fillId="60" borderId="44" applyNumberFormat="0" applyAlignment="0" applyProtection="0">
      <alignment vertical="center"/>
    </xf>
    <xf numFmtId="0" fontId="199" fillId="60" borderId="44" applyNumberFormat="0" applyAlignment="0" applyProtection="0">
      <alignment vertical="center"/>
    </xf>
    <xf numFmtId="0" fontId="199" fillId="60" borderId="44" applyNumberFormat="0" applyAlignment="0" applyProtection="0">
      <alignment vertical="center"/>
    </xf>
    <xf numFmtId="0" fontId="199" fillId="60" borderId="44" applyNumberFormat="0" applyAlignment="0" applyProtection="0">
      <alignment vertical="center"/>
    </xf>
    <xf numFmtId="0" fontId="199" fillId="60" borderId="44" applyNumberFormat="0" applyAlignment="0" applyProtection="0">
      <alignment vertical="center"/>
    </xf>
    <xf numFmtId="0" fontId="199" fillId="60" borderId="44" applyNumberFormat="0" applyAlignment="0" applyProtection="0">
      <alignment vertical="center"/>
    </xf>
    <xf numFmtId="0" fontId="199" fillId="60" borderId="44" applyNumberFormat="0" applyAlignment="0" applyProtection="0">
      <alignment vertical="center"/>
    </xf>
    <xf numFmtId="0" fontId="199" fillId="60" borderId="44" applyNumberFormat="0" applyAlignment="0" applyProtection="0">
      <alignment vertical="center"/>
    </xf>
    <xf numFmtId="0" fontId="199" fillId="60" borderId="44" applyNumberFormat="0" applyAlignment="0" applyProtection="0">
      <alignment vertical="center"/>
    </xf>
    <xf numFmtId="0" fontId="199" fillId="60" borderId="44" applyNumberFormat="0" applyAlignment="0" applyProtection="0">
      <alignment vertical="center"/>
    </xf>
    <xf numFmtId="0" fontId="199" fillId="60" borderId="44" applyNumberFormat="0" applyAlignment="0" applyProtection="0">
      <alignment vertical="center"/>
    </xf>
    <xf numFmtId="0" fontId="199" fillId="60" borderId="44" applyNumberFormat="0" applyAlignment="0" applyProtection="0">
      <alignment vertical="center"/>
    </xf>
    <xf numFmtId="0" fontId="378" fillId="50" borderId="44" applyNumberFormat="0" applyAlignment="0" applyProtection="0">
      <alignment vertical="center"/>
    </xf>
    <xf numFmtId="0" fontId="199" fillId="60" borderId="44" applyNumberFormat="0" applyAlignment="0" applyProtection="0">
      <alignment vertical="center"/>
    </xf>
    <xf numFmtId="0" fontId="378" fillId="50" borderId="44" applyNumberFormat="0" applyAlignment="0" applyProtection="0">
      <alignment vertical="center"/>
    </xf>
    <xf numFmtId="0" fontId="199" fillId="60" borderId="44" applyNumberFormat="0" applyAlignment="0" applyProtection="0">
      <alignment vertical="center"/>
    </xf>
    <xf numFmtId="0" fontId="378" fillId="50" borderId="44" applyNumberFormat="0" applyAlignment="0" applyProtection="0">
      <alignment vertical="center"/>
    </xf>
    <xf numFmtId="0" fontId="199" fillId="60" borderId="44" applyNumberFormat="0" applyAlignment="0" applyProtection="0">
      <alignment vertical="center"/>
    </xf>
    <xf numFmtId="0" fontId="378" fillId="50" borderId="44" applyNumberFormat="0" applyAlignment="0" applyProtection="0">
      <alignment vertical="center"/>
    </xf>
    <xf numFmtId="0" fontId="199" fillId="6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378"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199" fillId="60" borderId="44" applyNumberFormat="0" applyAlignment="0" applyProtection="0">
      <alignment vertical="center"/>
    </xf>
    <xf numFmtId="0" fontId="96" fillId="50" borderId="44" applyNumberFormat="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9"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30" fillId="0" borderId="58" applyNumberFormat="0" applyFill="0" applyAlignment="0" applyProtection="0">
      <alignment vertical="center"/>
    </xf>
    <xf numFmtId="0" fontId="430" fillId="0" borderId="58" applyNumberFormat="0" applyFill="0" applyAlignment="0" applyProtection="0">
      <alignment vertical="center"/>
    </xf>
    <xf numFmtId="0" fontId="430" fillId="0" borderId="58" applyNumberFormat="0" applyFill="0" applyAlignment="0" applyProtection="0">
      <alignment vertical="center"/>
    </xf>
    <xf numFmtId="0" fontId="430" fillId="0" borderId="58" applyNumberFormat="0" applyFill="0" applyAlignment="0" applyProtection="0">
      <alignment vertical="center"/>
    </xf>
    <xf numFmtId="0" fontId="430" fillId="0" borderId="58" applyNumberFormat="0" applyFill="0" applyAlignment="0" applyProtection="0">
      <alignment vertical="center"/>
    </xf>
    <xf numFmtId="0" fontId="430" fillId="0" borderId="58" applyNumberFormat="0" applyFill="0" applyAlignment="0" applyProtection="0">
      <alignment vertical="center"/>
    </xf>
    <xf numFmtId="0" fontId="430" fillId="0" borderId="58" applyNumberFormat="0" applyFill="0" applyAlignment="0" applyProtection="0">
      <alignment vertical="center"/>
    </xf>
    <xf numFmtId="0" fontId="430" fillId="0" borderId="58" applyNumberFormat="0" applyFill="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194" fillId="39" borderId="51" applyNumberFormat="0" applyFont="0" applyAlignment="0" applyProtection="0">
      <alignment vertical="center"/>
    </xf>
    <xf numFmtId="0" fontId="28" fillId="39" borderId="51" applyNumberFormat="0" applyFont="0" applyAlignment="0" applyProtection="0"/>
    <xf numFmtId="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180" fontId="28" fillId="39" borderId="51" applyNumberFormat="0" applyFont="0" applyAlignment="0" applyProtection="0"/>
    <xf numFmtId="18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101" fillId="39" borderId="51" applyNumberFormat="0" applyFont="0" applyAlignment="0" applyProtection="0">
      <alignment vertical="center"/>
    </xf>
    <xf numFmtId="0" fontId="42" fillId="39" borderId="51" applyNumberFormat="0" applyFont="0" applyAlignment="0" applyProtection="0"/>
    <xf numFmtId="0" fontId="83" fillId="39" borderId="51" applyNumberFormat="0" applyFont="0" applyAlignment="0" applyProtection="0"/>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3" fillId="39" borderId="51" applyNumberFormat="0" applyFont="0" applyAlignment="0" applyProtection="0"/>
    <xf numFmtId="0" fontId="83" fillId="39" borderId="51" applyNumberFormat="0" applyFont="0" applyAlignment="0" applyProtection="0"/>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3" fillId="39" borderId="51" applyNumberFormat="0" applyFont="0" applyAlignment="0" applyProtection="0"/>
    <xf numFmtId="0" fontId="83" fillId="39" borderId="51" applyNumberFormat="0" applyFont="0" applyAlignment="0" applyProtection="0"/>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3"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101" fillId="39" borderId="51" applyNumberFormat="0" applyFont="0" applyAlignment="0" applyProtection="0">
      <alignment vertical="center"/>
    </xf>
    <xf numFmtId="0" fontId="82" fillId="39" borderId="51" applyNumberFormat="0" applyFont="0" applyAlignment="0" applyProtection="0"/>
    <xf numFmtId="0" fontId="82" fillId="39" borderId="51" applyNumberFormat="0" applyFont="0" applyAlignment="0" applyProtection="0"/>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xf numFmtId="0" fontId="82" fillId="39" borderId="51" applyNumberFormat="0" applyFont="0" applyAlignment="0" applyProtection="0"/>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xf numFmtId="0" fontId="82" fillId="39" borderId="51" applyNumberFormat="0" applyFont="0" applyAlignment="0" applyProtection="0"/>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28" fillId="39" borderId="51" applyNumberFormat="0" applyFont="0" applyAlignment="0" applyProtection="0"/>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xf numFmtId="0" fontId="28" fillId="39" borderId="51" applyNumberFormat="0" applyFont="0" applyAlignment="0" applyProtection="0"/>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8" fillId="39" borderId="51" applyNumberFormat="0" applyFont="0" applyAlignment="0" applyProtection="0"/>
    <xf numFmtId="0" fontId="28" fillId="39" borderId="51" applyNumberFormat="0" applyFont="0" applyAlignment="0" applyProtection="0"/>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8" fillId="39" borderId="51" applyNumberFormat="0" applyFont="0" applyAlignment="0" applyProtection="0"/>
    <xf numFmtId="0" fontId="28" fillId="39" borderId="51" applyNumberFormat="0" applyFont="0" applyAlignment="0" applyProtection="0"/>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8"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43" fillId="39" borderId="51" applyNumberFormat="0" applyFont="0" applyAlignment="0" applyProtection="0"/>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33" fillId="66" borderId="55" applyNumberFormat="0" applyFill="0" applyBorder="0" applyProtection="0">
      <alignment horizontal="centerContinuous"/>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18" fillId="66" borderId="56" applyFill="0" applyBorder="0" applyAlignment="0">
      <alignment horizontal="center"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7"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6" fillId="0" borderId="58" applyNumberFormat="0" applyFill="0" applyAlignment="0" applyProtection="0"/>
    <xf numFmtId="0" fontId="226" fillId="0" borderId="58" applyNumberFormat="0" applyFill="0" applyAlignment="0" applyProtection="0"/>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6" fillId="0" borderId="58" applyNumberFormat="0" applyFill="0" applyAlignment="0" applyProtection="0"/>
    <xf numFmtId="0" fontId="224" fillId="0" borderId="58" applyNumberFormat="0" applyFill="0" applyAlignment="0" applyProtection="0">
      <alignment vertical="center"/>
    </xf>
    <xf numFmtId="0" fontId="226" fillId="0" borderId="58" applyNumberFormat="0" applyFill="0" applyAlignment="0" applyProtection="0"/>
    <xf numFmtId="0" fontId="224" fillId="0" borderId="58" applyNumberFormat="0" applyFill="0" applyAlignment="0" applyProtection="0">
      <alignment vertical="center"/>
    </xf>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5" fillId="0" borderId="58" applyNumberFormat="0" applyFill="0" applyAlignment="0" applyProtection="0">
      <alignment vertical="center"/>
    </xf>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29" fillId="39" borderId="51" applyNumberFormat="0" applyFont="0" applyAlignment="0" applyProtection="0">
      <alignment vertical="center"/>
    </xf>
    <xf numFmtId="0" fontId="83"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alignment vertical="center"/>
    </xf>
    <xf numFmtId="0" fontId="83"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28" fillId="39" borderId="51" applyNumberFormat="0" applyFont="0" applyAlignment="0" applyProtection="0">
      <alignment vertical="center"/>
    </xf>
    <xf numFmtId="0" fontId="28" fillId="39" borderId="51" applyNumberFormat="0" applyFont="0" applyAlignment="0" applyProtection="0">
      <alignment vertical="center"/>
    </xf>
    <xf numFmtId="0" fontId="83"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29"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68" fillId="0" borderId="58" applyNumberFormat="0" applyFill="0" applyAlignment="0" applyProtection="0"/>
    <xf numFmtId="0" fontId="226" fillId="0" borderId="58" applyNumberFormat="0" applyFill="0" applyAlignment="0" applyProtection="0"/>
    <xf numFmtId="0" fontId="226" fillId="0" borderId="58" applyNumberFormat="0" applyFill="0" applyAlignment="0" applyProtection="0"/>
    <xf numFmtId="0" fontId="82"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3"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82" fillId="39" borderId="51" applyNumberFormat="0" applyFont="0" applyAlignment="0" applyProtection="0"/>
    <xf numFmtId="0" fontId="41" fillId="39" borderId="51" applyNumberFormat="0" applyFont="0" applyAlignment="0" applyProtection="0">
      <alignment vertical="center"/>
    </xf>
    <xf numFmtId="0" fontId="41" fillId="39" borderId="51" applyNumberFormat="0" applyFont="0" applyAlignment="0" applyProtection="0">
      <alignment vertical="center"/>
    </xf>
    <xf numFmtId="0" fontId="101"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41"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190"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190" fillId="39" borderId="51" applyNumberFormat="0" applyFont="0" applyAlignment="0" applyProtection="0">
      <alignment vertical="center"/>
    </xf>
    <xf numFmtId="0" fontId="190"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190" fillId="39" borderId="51" applyNumberFormat="0" applyFont="0" applyAlignment="0" applyProtection="0">
      <alignment vertical="center"/>
    </xf>
    <xf numFmtId="0" fontId="83" fillId="39" borderId="51" applyNumberFormat="0" applyFont="0" applyAlignment="0" applyProtection="0">
      <alignment vertical="center"/>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3"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82" fillId="0" borderId="62" applyNumberFormat="0" applyFont="0" applyFill="0" applyBorder="0" applyProtection="0">
      <alignment vertical="top" wrapText="1"/>
      <protection locked="0"/>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225" fillId="0" borderId="58" applyNumberFormat="0" applyFill="0" applyAlignment="0" applyProtection="0">
      <alignment vertical="center"/>
    </xf>
    <xf numFmtId="0" fontId="351" fillId="0" borderId="58" applyNumberFormat="0" applyFill="0" applyAlignment="0" applyProtection="0">
      <alignment vertical="center"/>
    </xf>
    <xf numFmtId="0" fontId="351" fillId="0" borderId="58"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82"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3"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82" fillId="39" borderId="51" applyNumberFormat="0" applyFont="0" applyAlignment="0" applyProtection="0">
      <alignment vertical="center"/>
    </xf>
    <xf numFmtId="0" fontId="238" fillId="0" borderId="17">
      <alignment vertical="center"/>
    </xf>
    <xf numFmtId="0" fontId="238" fillId="0" borderId="17">
      <alignment vertical="center"/>
    </xf>
    <xf numFmtId="0" fontId="238" fillId="0" borderId="17">
      <alignment vertical="center"/>
    </xf>
    <xf numFmtId="0" fontId="238" fillId="0" borderId="17">
      <alignment vertical="center"/>
    </xf>
    <xf numFmtId="0" fontId="238" fillId="0" borderId="17">
      <alignment vertical="center"/>
    </xf>
    <xf numFmtId="0" fontId="238" fillId="0" borderId="17">
      <alignment vertical="center"/>
    </xf>
    <xf numFmtId="0" fontId="238" fillId="0" borderId="17">
      <alignment vertical="center"/>
    </xf>
    <xf numFmtId="0" fontId="238" fillId="0" borderId="17">
      <alignment vertical="center"/>
    </xf>
    <xf numFmtId="0" fontId="238" fillId="0" borderId="17">
      <alignment vertical="center"/>
    </xf>
    <xf numFmtId="0" fontId="238" fillId="0" borderId="17">
      <alignment vertical="center"/>
    </xf>
    <xf numFmtId="0" fontId="238" fillId="0" borderId="17">
      <alignment vertical="center"/>
    </xf>
    <xf numFmtId="0" fontId="238" fillId="0" borderId="17">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371" fillId="0" borderId="58" applyNumberFormat="0" applyFill="0" applyAlignment="0" applyProtection="0">
      <alignment vertical="center"/>
    </xf>
    <xf numFmtId="0" fontId="371"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371" fillId="0" borderId="58" applyNumberFormat="0" applyFill="0" applyAlignment="0" applyProtection="0">
      <alignment vertical="center"/>
    </xf>
    <xf numFmtId="0" fontId="224" fillId="0" borderId="58" applyNumberFormat="0" applyFill="0" applyAlignment="0" applyProtection="0">
      <alignment vertical="center"/>
    </xf>
    <xf numFmtId="0" fontId="371"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224"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15"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8" fillId="0" borderId="58" applyNumberFormat="0" applyFill="0" applyAlignment="0" applyProtection="0">
      <alignment vertical="center"/>
    </xf>
    <xf numFmtId="0" fontId="24" fillId="0" borderId="58" applyNumberFormat="0" applyFill="0" applyAlignment="0" applyProtection="0">
      <alignment vertical="center"/>
    </xf>
    <xf numFmtId="0" fontId="24"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8" fillId="0" borderId="58" applyNumberFormat="0" applyFill="0" applyAlignment="0" applyProtection="0">
      <alignment vertical="center"/>
    </xf>
    <xf numFmtId="0" fontId="24" fillId="0" borderId="58" applyNumberFormat="0" applyFill="0" applyAlignment="0" applyProtection="0">
      <alignment vertical="center"/>
    </xf>
    <xf numFmtId="0" fontId="24"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8" fillId="0" borderId="58" applyNumberFormat="0" applyFill="0" applyAlignment="0" applyProtection="0">
      <alignment vertical="center"/>
    </xf>
    <xf numFmtId="0" fontId="24" fillId="0" borderId="58" applyNumberFormat="0" applyFill="0" applyAlignment="0" applyProtection="0">
      <alignment vertical="center"/>
    </xf>
    <xf numFmtId="0" fontId="24"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428" fillId="0" borderId="58" applyNumberFormat="0" applyFill="0" applyAlignment="0" applyProtection="0">
      <alignment vertical="center"/>
    </xf>
    <xf numFmtId="0" fontId="24" fillId="0" borderId="58" applyNumberFormat="0" applyFill="0" applyAlignment="0" applyProtection="0">
      <alignment vertical="center"/>
    </xf>
    <xf numFmtId="0" fontId="24" fillId="0" borderId="58" applyNumberFormat="0" applyFill="0" applyAlignment="0" applyProtection="0">
      <alignment vertical="center"/>
    </xf>
    <xf numFmtId="0" fontId="428" fillId="0" borderId="58" applyNumberFormat="0" applyFill="0" applyAlignment="0" applyProtection="0">
      <alignment vertical="center"/>
    </xf>
    <xf numFmtId="0" fontId="428" fillId="0" borderId="58" applyNumberFormat="0" applyFill="0" applyAlignment="0" applyProtection="0">
      <alignment vertical="center"/>
    </xf>
    <xf numFmtId="0" fontId="427" fillId="0" borderId="58" applyNumberFormat="0" applyFill="0" applyAlignment="0" applyProtection="0">
      <alignment vertical="center"/>
    </xf>
    <xf numFmtId="0" fontId="427" fillId="0" borderId="58" applyNumberFormat="0" applyFill="0" applyAlignment="0" applyProtection="0">
      <alignment vertical="center"/>
    </xf>
    <xf numFmtId="0" fontId="24" fillId="0" borderId="58" applyNumberFormat="0" applyFill="0" applyAlignment="0" applyProtection="0">
      <alignment vertical="center"/>
    </xf>
    <xf numFmtId="0" fontId="302" fillId="60" borderId="41" applyNumberFormat="0" applyAlignment="0" applyProtection="0">
      <alignment vertical="center"/>
    </xf>
    <xf numFmtId="0" fontId="302" fillId="60" borderId="41" applyNumberFormat="0" applyAlignment="0" applyProtection="0">
      <alignment vertical="center"/>
    </xf>
    <xf numFmtId="0" fontId="302" fillId="60" borderId="41" applyNumberFormat="0" applyAlignment="0" applyProtection="0">
      <alignment vertical="center"/>
    </xf>
    <xf numFmtId="0" fontId="302" fillId="60" borderId="41" applyNumberFormat="0" applyAlignment="0" applyProtection="0">
      <alignment vertical="center"/>
    </xf>
    <xf numFmtId="0" fontId="318" fillId="39" borderId="51" applyNumberFormat="0" applyFont="0" applyAlignment="0" applyProtection="0">
      <alignment vertical="center"/>
    </xf>
    <xf numFmtId="0" fontId="318" fillId="39" borderId="51" applyNumberFormat="0" applyFont="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225" fillId="0" borderId="57" applyNumberFormat="0" applyFill="0" applyAlignment="0" applyProtection="0">
      <alignment vertical="center"/>
    </xf>
    <xf numFmtId="0" fontId="161" fillId="42" borderId="41" applyNumberFormat="0" applyAlignment="0" applyProtection="0">
      <alignment vertical="center"/>
    </xf>
    <xf numFmtId="0" fontId="161" fillId="42" borderId="41" applyNumberFormat="0" applyAlignment="0" applyProtection="0">
      <alignment vertical="center"/>
    </xf>
    <xf numFmtId="0" fontId="161" fillId="42" borderId="41" applyNumberFormat="0" applyAlignment="0" applyProtection="0">
      <alignment vertical="center"/>
    </xf>
    <xf numFmtId="0" fontId="161" fillId="42" borderId="41" applyNumberFormat="0" applyAlignment="0" applyProtection="0">
      <alignment vertical="center"/>
    </xf>
    <xf numFmtId="0" fontId="161" fillId="42" borderId="41" applyNumberFormat="0" applyAlignment="0" applyProtection="0">
      <alignment vertical="center"/>
    </xf>
    <xf numFmtId="0" fontId="199" fillId="60" borderId="44" applyNumberFormat="0" applyAlignment="0" applyProtection="0">
      <alignment vertical="center"/>
    </xf>
    <xf numFmtId="0" fontId="199" fillId="60" borderId="44" applyNumberFormat="0" applyAlignment="0" applyProtection="0">
      <alignment vertical="center"/>
    </xf>
    <xf numFmtId="0" fontId="199" fillId="60" borderId="44" applyNumberFormat="0" applyAlignment="0" applyProtection="0">
      <alignment vertical="center"/>
    </xf>
    <xf numFmtId="0" fontId="199" fillId="60" borderId="44" applyNumberFormat="0" applyAlignment="0" applyProtection="0">
      <alignment vertical="center"/>
    </xf>
    <xf numFmtId="0" fontId="199" fillId="60" borderId="44" applyNumberFormat="0" applyAlignment="0" applyProtection="0">
      <alignment vertical="center"/>
    </xf>
    <xf numFmtId="266" fontId="325" fillId="0" borderId="0" applyFont="0" applyFill="0" applyBorder="0" applyAlignment="0" applyProtection="0"/>
    <xf numFmtId="41" fontId="1" fillId="0" borderId="0" applyFont="0" applyFill="0" applyBorder="0" applyAlignment="0" applyProtection="0">
      <alignment vertical="center"/>
    </xf>
    <xf numFmtId="0" fontId="101" fillId="0" borderId="0">
      <alignment vertical="center"/>
    </xf>
    <xf numFmtId="0" fontId="318" fillId="0" borderId="0"/>
    <xf numFmtId="0" fontId="318" fillId="0" borderId="0"/>
    <xf numFmtId="0" fontId="409" fillId="0" borderId="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24" fillId="0" borderId="0">
      <alignment vertical="center"/>
    </xf>
    <xf numFmtId="0" fontId="101" fillId="0" borderId="0">
      <alignment vertical="center"/>
    </xf>
    <xf numFmtId="0" fontId="318" fillId="0" borderId="0"/>
    <xf numFmtId="0" fontId="24" fillId="0" borderId="0">
      <alignment vertical="center"/>
    </xf>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266" fontId="1" fillId="0" borderId="0" applyFont="0" applyFill="0" applyBorder="0" applyAlignment="0" applyProtection="0">
      <alignment vertical="center"/>
    </xf>
    <xf numFmtId="0" fontId="28" fillId="0" borderId="0"/>
    <xf numFmtId="0" fontId="28" fillId="0" borderId="0"/>
    <xf numFmtId="0" fontId="28" fillId="0" borderId="0"/>
    <xf numFmtId="0" fontId="28" fillId="0" borderId="0"/>
  </cellStyleXfs>
  <cellXfs count="454">
    <xf numFmtId="0" fontId="0" fillId="0" borderId="0" xfId="0">
      <alignment vertical="center"/>
    </xf>
    <xf numFmtId="0" fontId="2" fillId="0" borderId="0" xfId="0" applyFont="1" applyAlignment="1">
      <alignment horizontal="center" vertical="center"/>
    </xf>
    <xf numFmtId="0" fontId="5" fillId="3" borderId="2" xfId="0" applyFont="1" applyFill="1" applyBorder="1" applyAlignment="1">
      <alignment horizontal="center" vertical="center"/>
    </xf>
    <xf numFmtId="0" fontId="2" fillId="0" borderId="7" xfId="0" applyFont="1" applyBorder="1" applyAlignment="1">
      <alignment horizontal="center" vertical="center"/>
    </xf>
    <xf numFmtId="41" fontId="2" fillId="4" borderId="8" xfId="1" applyFont="1" applyFill="1" applyBorder="1">
      <alignment vertical="center"/>
    </xf>
    <xf numFmtId="0" fontId="7" fillId="5" borderId="2" xfId="0" applyFont="1" applyFill="1" applyBorder="1" applyAlignment="1">
      <alignment horizontal="center" vertical="center"/>
    </xf>
    <xf numFmtId="41" fontId="7" fillId="5" borderId="14" xfId="1" applyFont="1" applyFill="1" applyBorder="1" applyAlignment="1">
      <alignment horizontal="center" vertical="center"/>
    </xf>
    <xf numFmtId="41" fontId="0" fillId="0" borderId="0" xfId="1" applyFont="1">
      <alignment vertical="center"/>
    </xf>
    <xf numFmtId="0" fontId="5" fillId="3" borderId="3" xfId="0" applyFont="1" applyFill="1" applyBorder="1" applyAlignment="1">
      <alignment horizontal="center" vertical="center"/>
    </xf>
    <xf numFmtId="41" fontId="5" fillId="3" borderId="4" xfId="1" applyFont="1" applyFill="1" applyBorder="1" applyAlignment="1">
      <alignment horizontal="center" vertical="center"/>
    </xf>
    <xf numFmtId="0" fontId="440" fillId="73" borderId="5" xfId="0" applyFont="1" applyFill="1" applyBorder="1" applyAlignment="1">
      <alignment horizontal="center" vertical="center"/>
    </xf>
    <xf numFmtId="41" fontId="440" fillId="73" borderId="4" xfId="1" applyFont="1" applyFill="1" applyBorder="1" applyAlignment="1">
      <alignment horizontal="center" vertical="center"/>
    </xf>
    <xf numFmtId="41" fontId="350" fillId="4" borderId="67" xfId="1" applyFont="1" applyFill="1" applyBorder="1" applyAlignment="1">
      <alignment horizontal="center"/>
    </xf>
    <xf numFmtId="41" fontId="350" fillId="4" borderId="67" xfId="1" applyFont="1" applyFill="1" applyBorder="1">
      <alignment vertical="center"/>
    </xf>
    <xf numFmtId="0" fontId="350" fillId="75" borderId="68" xfId="0" applyFont="1" applyFill="1" applyBorder="1" applyAlignment="1">
      <alignment horizontal="center" vertical="center"/>
    </xf>
    <xf numFmtId="0" fontId="350" fillId="0" borderId="68" xfId="0" applyFont="1" applyBorder="1" applyAlignment="1">
      <alignment horizontal="center" vertical="center"/>
    </xf>
    <xf numFmtId="0" fontId="5" fillId="3" borderId="3" xfId="0" applyFont="1" applyFill="1" applyBorder="1" applyAlignment="1">
      <alignment horizontal="center" vertical="center" wrapText="1"/>
    </xf>
    <xf numFmtId="41" fontId="5" fillId="3" borderId="4" xfId="1" applyFont="1" applyFill="1" applyBorder="1" applyAlignment="1">
      <alignment horizontal="center" vertical="center" wrapText="1"/>
    </xf>
    <xf numFmtId="41" fontId="441" fillId="0" borderId="0" xfId="1" applyFont="1">
      <alignment vertical="center"/>
    </xf>
    <xf numFmtId="41" fontId="0" fillId="0" borderId="0" xfId="0" applyNumberFormat="1">
      <alignment vertical="center"/>
    </xf>
    <xf numFmtId="0" fontId="2" fillId="4" borderId="7" xfId="0" applyFont="1" applyFill="1" applyBorder="1" applyAlignment="1">
      <alignment horizontal="center" vertical="center"/>
    </xf>
    <xf numFmtId="10" fontId="2" fillId="0" borderId="0" xfId="0" applyNumberFormat="1" applyFont="1" applyAlignment="1">
      <alignment horizontal="center" vertical="center"/>
    </xf>
    <xf numFmtId="0" fontId="350" fillId="4" borderId="68" xfId="0" applyFont="1" applyFill="1" applyBorder="1" applyAlignment="1">
      <alignment horizontal="center" vertical="center"/>
    </xf>
    <xf numFmtId="0" fontId="440" fillId="73" borderId="2" xfId="0" applyFont="1" applyFill="1" applyBorder="1" applyAlignment="1">
      <alignment horizontal="center" vertical="center"/>
    </xf>
    <xf numFmtId="0" fontId="440" fillId="73" borderId="3" xfId="0" applyFont="1" applyFill="1" applyBorder="1" applyAlignment="1">
      <alignment horizontal="center" vertical="center"/>
    </xf>
    <xf numFmtId="41" fontId="440" fillId="73" borderId="14" xfId="1" applyFont="1" applyFill="1" applyBorder="1" applyAlignment="1">
      <alignment horizontal="center" vertical="center"/>
    </xf>
    <xf numFmtId="0" fontId="2" fillId="0" borderId="70" xfId="0" applyFont="1" applyBorder="1" applyAlignment="1">
      <alignment horizontal="center" vertical="center"/>
    </xf>
    <xf numFmtId="41" fontId="2" fillId="4" borderId="69" xfId="1" applyFont="1" applyFill="1" applyBorder="1">
      <alignment vertical="center"/>
    </xf>
    <xf numFmtId="9" fontId="7" fillId="5" borderId="3" xfId="0" applyNumberFormat="1" applyFont="1" applyFill="1" applyBorder="1" applyAlignment="1">
      <alignment horizontal="center" vertical="center"/>
    </xf>
    <xf numFmtId="268" fontId="2" fillId="4" borderId="8" xfId="1" applyNumberFormat="1" applyFont="1" applyFill="1" applyBorder="1">
      <alignment vertical="center"/>
    </xf>
    <xf numFmtId="0" fontId="0" fillId="0" borderId="0" xfId="0" applyAlignment="1"/>
    <xf numFmtId="41" fontId="5" fillId="3" borderId="6" xfId="1" applyFont="1" applyFill="1" applyBorder="1" applyAlignment="1">
      <alignment horizontal="center" vertical="center" wrapText="1"/>
    </xf>
    <xf numFmtId="41" fontId="440" fillId="73" borderId="6" xfId="1" applyFont="1" applyFill="1" applyBorder="1" applyAlignment="1">
      <alignment horizontal="center" vertical="center"/>
    </xf>
    <xf numFmtId="41" fontId="2" fillId="4" borderId="9" xfId="1" applyFont="1" applyFill="1" applyBorder="1">
      <alignment vertical="center"/>
    </xf>
    <xf numFmtId="41" fontId="440" fillId="73" borderId="65" xfId="1" applyFont="1" applyFill="1" applyBorder="1" applyAlignment="1">
      <alignment horizontal="center" vertical="center"/>
    </xf>
    <xf numFmtId="0" fontId="440" fillId="73" borderId="15" xfId="0" applyFont="1" applyFill="1" applyBorder="1" applyAlignment="1">
      <alignment horizontal="left" vertical="center"/>
    </xf>
    <xf numFmtId="267" fontId="2" fillId="4" borderId="8" xfId="1" applyNumberFormat="1" applyFont="1" applyFill="1" applyBorder="1">
      <alignment vertical="center"/>
    </xf>
    <xf numFmtId="267" fontId="350" fillId="4" borderId="67" xfId="1" applyNumberFormat="1" applyFont="1" applyFill="1" applyBorder="1">
      <alignment vertical="center"/>
    </xf>
    <xf numFmtId="267" fontId="440" fillId="73" borderId="14" xfId="1" applyNumberFormat="1" applyFont="1" applyFill="1" applyBorder="1" applyAlignment="1">
      <alignment horizontal="center" vertical="center"/>
    </xf>
    <xf numFmtId="267" fontId="440" fillId="73" borderId="4" xfId="1" applyNumberFormat="1" applyFont="1" applyFill="1" applyBorder="1" applyAlignment="1">
      <alignment horizontal="right" vertical="center"/>
    </xf>
    <xf numFmtId="0" fontId="7" fillId="5" borderId="3" xfId="0" applyFont="1" applyFill="1" applyBorder="1" applyAlignment="1">
      <alignment horizontal="left" vertical="center"/>
    </xf>
    <xf numFmtId="0" fontId="0" fillId="4" borderId="0" xfId="0" applyFill="1">
      <alignment vertical="center"/>
    </xf>
    <xf numFmtId="269" fontId="440" fillId="73" borderId="4" xfId="1" applyNumberFormat="1" applyFont="1" applyFill="1" applyBorder="1" applyAlignment="1">
      <alignment horizontal="right" vertical="center"/>
    </xf>
    <xf numFmtId="269" fontId="2" fillId="4" borderId="8" xfId="1" applyNumberFormat="1" applyFont="1" applyFill="1" applyBorder="1" applyAlignment="1">
      <alignment horizontal="right" vertical="center"/>
    </xf>
    <xf numFmtId="269" fontId="350" fillId="4" borderId="67" xfId="1" applyNumberFormat="1" applyFont="1" applyFill="1" applyBorder="1" applyAlignment="1">
      <alignment horizontal="right"/>
    </xf>
    <xf numFmtId="269" fontId="350" fillId="4" borderId="67" xfId="1" applyNumberFormat="1" applyFont="1" applyFill="1" applyBorder="1" applyAlignment="1">
      <alignment horizontal="right" vertical="center"/>
    </xf>
    <xf numFmtId="269" fontId="440" fillId="73" borderId="14" xfId="1" applyNumberFormat="1" applyFont="1" applyFill="1" applyBorder="1" applyAlignment="1">
      <alignment horizontal="right" vertical="center"/>
    </xf>
    <xf numFmtId="0" fontId="33" fillId="0" borderId="73" xfId="0" applyFont="1" applyBorder="1" applyAlignment="1"/>
    <xf numFmtId="3" fontId="33" fillId="0" borderId="74" xfId="0" applyNumberFormat="1" applyFont="1" applyBorder="1" applyAlignment="1"/>
    <xf numFmtId="0" fontId="33" fillId="0" borderId="74" xfId="0" applyFont="1" applyBorder="1" applyAlignment="1"/>
    <xf numFmtId="3" fontId="0" fillId="0" borderId="74" xfId="0" applyNumberFormat="1" applyBorder="1" applyAlignment="1"/>
    <xf numFmtId="0" fontId="0" fillId="0" borderId="73" xfId="0" applyBorder="1" applyAlignment="1"/>
    <xf numFmtId="267" fontId="0" fillId="0" borderId="74" xfId="0" applyNumberFormat="1" applyBorder="1" applyAlignment="1"/>
    <xf numFmtId="0" fontId="0" fillId="0" borderId="75" xfId="0" applyBorder="1" applyAlignment="1"/>
    <xf numFmtId="0" fontId="0" fillId="0" borderId="13" xfId="0" applyBorder="1" applyAlignment="1"/>
    <xf numFmtId="0" fontId="0" fillId="78" borderId="73" xfId="0" applyFill="1" applyBorder="1" applyAlignment="1"/>
    <xf numFmtId="0" fontId="0" fillId="78" borderId="76" xfId="0" applyFill="1" applyBorder="1" applyAlignment="1"/>
    <xf numFmtId="3" fontId="0" fillId="78" borderId="74" xfId="0" applyNumberFormat="1" applyFill="1" applyBorder="1" applyAlignment="1"/>
    <xf numFmtId="267" fontId="0" fillId="78" borderId="74" xfId="0" applyNumberFormat="1" applyFill="1" applyBorder="1" applyAlignment="1"/>
    <xf numFmtId="0" fontId="0" fillId="78" borderId="77" xfId="0" applyFill="1" applyBorder="1" applyAlignment="1"/>
    <xf numFmtId="0" fontId="0" fillId="78" borderId="78" xfId="0" applyFill="1" applyBorder="1" applyAlignment="1"/>
    <xf numFmtId="3" fontId="0" fillId="0" borderId="0" xfId="0" applyNumberFormat="1" applyAlignment="1"/>
    <xf numFmtId="0" fontId="447" fillId="50" borderId="16" xfId="0" applyFont="1" applyFill="1" applyBorder="1" applyAlignment="1">
      <alignment horizontal="center" vertical="center"/>
    </xf>
    <xf numFmtId="0" fontId="448" fillId="50" borderId="16" xfId="0" applyFont="1" applyFill="1" applyBorder="1" applyAlignment="1">
      <alignment horizontal="center" vertical="center"/>
    </xf>
    <xf numFmtId="0" fontId="450" fillId="0" borderId="16" xfId="0" applyFont="1" applyBorder="1" applyAlignment="1">
      <alignment horizontal="left" vertical="center"/>
    </xf>
    <xf numFmtId="0" fontId="450" fillId="0" borderId="16" xfId="0" applyFont="1" applyBorder="1" applyAlignment="1">
      <alignment horizontal="center" vertical="center"/>
    </xf>
    <xf numFmtId="0" fontId="0" fillId="0" borderId="16" xfId="0" applyBorder="1">
      <alignment vertical="center"/>
    </xf>
    <xf numFmtId="0" fontId="451" fillId="0" borderId="16" xfId="0" applyFont="1" applyBorder="1" applyAlignment="1">
      <alignment horizontal="center" vertical="center"/>
    </xf>
    <xf numFmtId="0" fontId="350" fillId="76" borderId="16" xfId="0" applyFont="1" applyFill="1" applyBorder="1" applyAlignment="1">
      <alignment horizontal="center" vertical="center"/>
    </xf>
    <xf numFmtId="0" fontId="0" fillId="0" borderId="16" xfId="0" applyBorder="1" applyAlignment="1">
      <alignment horizontal="center" vertical="center"/>
    </xf>
    <xf numFmtId="0" fontId="0" fillId="0" borderId="16" xfId="0" applyBorder="1" applyAlignment="1">
      <alignment horizontal="center" vertical="center" wrapText="1"/>
    </xf>
    <xf numFmtId="43" fontId="0" fillId="0" borderId="0" xfId="0" applyNumberFormat="1">
      <alignment vertical="center"/>
    </xf>
    <xf numFmtId="267" fontId="7" fillId="5" borderId="14" xfId="1" applyNumberFormat="1" applyFont="1" applyFill="1" applyBorder="1" applyAlignment="1">
      <alignment horizontal="center" vertical="center"/>
    </xf>
    <xf numFmtId="267" fontId="7" fillId="5" borderId="3" xfId="0" applyNumberFormat="1" applyFont="1" applyFill="1" applyBorder="1" applyAlignment="1">
      <alignment horizontal="center" vertical="center"/>
    </xf>
    <xf numFmtId="41" fontId="0" fillId="0" borderId="16" xfId="1" applyFont="1" applyBorder="1" applyAlignment="1">
      <alignment horizontal="center" vertical="center"/>
    </xf>
    <xf numFmtId="9" fontId="0" fillId="0" borderId="16" xfId="0" applyNumberFormat="1" applyBorder="1" applyAlignment="1">
      <alignment horizontal="center" vertical="center"/>
    </xf>
    <xf numFmtId="0" fontId="350" fillId="0" borderId="66" xfId="0" applyFont="1" applyBorder="1" applyAlignment="1">
      <alignment horizontal="center" vertical="center"/>
    </xf>
    <xf numFmtId="41" fontId="350" fillId="4" borderId="67" xfId="1" applyFont="1" applyFill="1" applyBorder="1" applyAlignment="1">
      <alignment vertical="center"/>
    </xf>
    <xf numFmtId="267" fontId="350" fillId="4" borderId="67" xfId="1" applyNumberFormat="1" applyFont="1" applyFill="1" applyBorder="1" applyAlignment="1">
      <alignment vertical="center"/>
    </xf>
    <xf numFmtId="0" fontId="350" fillId="0" borderId="0" xfId="0" applyFont="1">
      <alignment vertical="center"/>
    </xf>
    <xf numFmtId="41" fontId="2" fillId="4" borderId="8" xfId="1" applyFont="1" applyFill="1" applyBorder="1" applyAlignment="1">
      <alignment horizontal="right" vertical="center"/>
    </xf>
    <xf numFmtId="41" fontId="350" fillId="4" borderId="67" xfId="1" applyFont="1" applyFill="1" applyBorder="1" applyAlignment="1">
      <alignment horizontal="right"/>
    </xf>
    <xf numFmtId="41" fontId="350" fillId="4" borderId="67" xfId="1" applyFont="1" applyFill="1" applyBorder="1" applyAlignment="1">
      <alignment horizontal="right" vertical="center"/>
    </xf>
    <xf numFmtId="269" fontId="0" fillId="0" borderId="0" xfId="0" applyNumberFormat="1">
      <alignment vertical="center"/>
    </xf>
    <xf numFmtId="270" fontId="7" fillId="5" borderId="14" xfId="1" applyNumberFormat="1" applyFont="1" applyFill="1" applyBorder="1" applyAlignment="1">
      <alignment horizontal="center" vertical="center"/>
    </xf>
    <xf numFmtId="270" fontId="2" fillId="4" borderId="9" xfId="1" applyNumberFormat="1" applyFont="1" applyFill="1" applyBorder="1">
      <alignment vertical="center"/>
    </xf>
    <xf numFmtId="270" fontId="350" fillId="4" borderId="67" xfId="1" applyNumberFormat="1" applyFont="1" applyFill="1" applyBorder="1" applyAlignment="1">
      <alignment horizontal="right"/>
    </xf>
    <xf numFmtId="270" fontId="440" fillId="73" borderId="65" xfId="1" applyNumberFormat="1" applyFont="1" applyFill="1" applyBorder="1" applyAlignment="1">
      <alignment horizontal="center" vertical="center"/>
    </xf>
    <xf numFmtId="10" fontId="440" fillId="73" borderId="6" xfId="0" applyNumberFormat="1" applyFont="1" applyFill="1" applyBorder="1" applyAlignment="1">
      <alignment horizontal="center" vertical="center"/>
    </xf>
    <xf numFmtId="0" fontId="2" fillId="0" borderId="9" xfId="0" applyFont="1" applyBorder="1" applyAlignment="1">
      <alignment horizontal="center" vertical="center"/>
    </xf>
    <xf numFmtId="10" fontId="350" fillId="0" borderId="80" xfId="0" applyNumberFormat="1" applyFont="1" applyBorder="1" applyAlignment="1">
      <alignment horizontal="center" vertical="center"/>
    </xf>
    <xf numFmtId="0" fontId="444" fillId="0" borderId="72" xfId="41337" applyFont="1" applyBorder="1" applyAlignment="1">
      <alignment horizontal="center" vertical="center" wrapText="1"/>
    </xf>
    <xf numFmtId="0" fontId="444" fillId="0" borderId="72" xfId="41337" applyFont="1" applyBorder="1" applyAlignment="1">
      <alignment horizontal="left" vertical="center" wrapText="1"/>
    </xf>
    <xf numFmtId="3" fontId="444" fillId="0" borderId="72" xfId="41337" applyNumberFormat="1" applyFont="1" applyBorder="1" applyAlignment="1">
      <alignment horizontal="right" vertical="center" wrapText="1"/>
    </xf>
    <xf numFmtId="269" fontId="0" fillId="4" borderId="0" xfId="0" applyNumberFormat="1" applyFill="1">
      <alignment vertical="center"/>
    </xf>
    <xf numFmtId="0" fontId="4" fillId="0" borderId="0" xfId="0" applyFont="1">
      <alignment vertical="center"/>
    </xf>
    <xf numFmtId="0" fontId="350" fillId="76" borderId="82" xfId="0" applyFont="1" applyFill="1" applyBorder="1">
      <alignment vertical="center"/>
    </xf>
    <xf numFmtId="41" fontId="0" fillId="0" borderId="83" xfId="1" applyFont="1" applyBorder="1">
      <alignment vertical="center"/>
    </xf>
    <xf numFmtId="0" fontId="454" fillId="0" borderId="84" xfId="0" applyFont="1" applyBorder="1" applyAlignment="1">
      <alignment horizontal="center" vertical="center"/>
    </xf>
    <xf numFmtId="270" fontId="454" fillId="0" borderId="85" xfId="0" applyNumberFormat="1" applyFont="1" applyBorder="1">
      <alignment vertical="center"/>
    </xf>
    <xf numFmtId="0" fontId="455" fillId="0" borderId="0" xfId="0" applyFont="1">
      <alignment vertical="center"/>
    </xf>
    <xf numFmtId="267" fontId="456" fillId="0" borderId="0" xfId="2" applyNumberFormat="1" applyFont="1">
      <alignment vertical="center"/>
    </xf>
    <xf numFmtId="41" fontId="455" fillId="0" borderId="0" xfId="1" applyFont="1">
      <alignment vertical="center"/>
    </xf>
    <xf numFmtId="41" fontId="457" fillId="0" borderId="0" xfId="1" applyFont="1">
      <alignment vertical="center"/>
    </xf>
    <xf numFmtId="0" fontId="458" fillId="0" borderId="0" xfId="0" applyFont="1">
      <alignment vertical="center"/>
    </xf>
    <xf numFmtId="271" fontId="455" fillId="76" borderId="16" xfId="0" applyNumberFormat="1" applyFont="1" applyFill="1" applyBorder="1" applyAlignment="1">
      <alignment horizontal="center" vertical="center"/>
    </xf>
    <xf numFmtId="271" fontId="458" fillId="76" borderId="16" xfId="0" applyNumberFormat="1" applyFont="1" applyFill="1" applyBorder="1" applyAlignment="1">
      <alignment horizontal="center" vertical="center"/>
    </xf>
    <xf numFmtId="271" fontId="459" fillId="76" borderId="16" xfId="0" applyNumberFormat="1" applyFont="1" applyFill="1" applyBorder="1" applyAlignment="1">
      <alignment horizontal="center" vertical="center"/>
    </xf>
    <xf numFmtId="271" fontId="460" fillId="76" borderId="16" xfId="0" applyNumberFormat="1" applyFont="1" applyFill="1" applyBorder="1" applyAlignment="1">
      <alignment horizontal="center" vertical="center"/>
    </xf>
    <xf numFmtId="271" fontId="460" fillId="76" borderId="0" xfId="0" applyNumberFormat="1" applyFont="1" applyFill="1" applyAlignment="1">
      <alignment horizontal="center" vertical="center"/>
    </xf>
    <xf numFmtId="41" fontId="458" fillId="0" borderId="0" xfId="1" applyFont="1" applyAlignment="1">
      <alignment horizontal="center" vertical="center"/>
    </xf>
    <xf numFmtId="41" fontId="461" fillId="0" borderId="0" xfId="1" applyFont="1" applyAlignment="1">
      <alignment horizontal="center" vertical="center"/>
    </xf>
    <xf numFmtId="0" fontId="458" fillId="0" borderId="0" xfId="0" applyFont="1" applyAlignment="1">
      <alignment horizontal="center" vertical="center"/>
    </xf>
    <xf numFmtId="272" fontId="455" fillId="76" borderId="16" xfId="1" applyNumberFormat="1" applyFont="1" applyFill="1" applyBorder="1" applyAlignment="1">
      <alignment horizontal="center" vertical="center"/>
    </xf>
    <xf numFmtId="272" fontId="458" fillId="76" borderId="16" xfId="1" applyNumberFormat="1" applyFont="1" applyFill="1" applyBorder="1" applyAlignment="1">
      <alignment horizontal="center" vertical="center"/>
    </xf>
    <xf numFmtId="272" fontId="459" fillId="76" borderId="16" xfId="1" applyNumberFormat="1" applyFont="1" applyFill="1" applyBorder="1" applyAlignment="1">
      <alignment horizontal="center" vertical="center"/>
    </xf>
    <xf numFmtId="272" fontId="460" fillId="76" borderId="16" xfId="1" applyNumberFormat="1" applyFont="1" applyFill="1" applyBorder="1" applyAlignment="1">
      <alignment horizontal="center" vertical="center"/>
    </xf>
    <xf numFmtId="272" fontId="460" fillId="76" borderId="16" xfId="0" applyNumberFormat="1" applyFont="1" applyFill="1" applyBorder="1" applyAlignment="1">
      <alignment horizontal="center" vertical="center"/>
    </xf>
    <xf numFmtId="272" fontId="460" fillId="76" borderId="16" xfId="2" applyNumberFormat="1" applyFont="1" applyFill="1" applyBorder="1" applyAlignment="1">
      <alignment horizontal="center" vertical="center"/>
    </xf>
    <xf numFmtId="272" fontId="460" fillId="76" borderId="0" xfId="2" applyNumberFormat="1" applyFont="1" applyFill="1" applyBorder="1" applyAlignment="1">
      <alignment horizontal="center" vertical="center"/>
    </xf>
    <xf numFmtId="43" fontId="458" fillId="0" borderId="0" xfId="0" applyNumberFormat="1" applyFont="1" applyAlignment="1">
      <alignment horizontal="center" vertical="center"/>
    </xf>
    <xf numFmtId="271" fontId="458" fillId="0" borderId="0" xfId="0" applyNumberFormat="1" applyFont="1" applyAlignment="1">
      <alignment horizontal="center" vertical="center"/>
    </xf>
    <xf numFmtId="0" fontId="462" fillId="79" borderId="32" xfId="0" applyFont="1" applyFill="1" applyBorder="1" applyAlignment="1">
      <alignment horizontal="center" vertical="center"/>
    </xf>
    <xf numFmtId="41" fontId="462" fillId="79" borderId="87" xfId="1" applyFont="1" applyFill="1" applyBorder="1" applyAlignment="1">
      <alignment horizontal="center" vertical="center"/>
    </xf>
    <xf numFmtId="41" fontId="458" fillId="79" borderId="87" xfId="1" applyFont="1" applyFill="1" applyBorder="1" applyAlignment="1">
      <alignment horizontal="center" vertical="center"/>
    </xf>
    <xf numFmtId="0" fontId="464" fillId="0" borderId="82" xfId="0" applyFont="1" applyBorder="1" applyAlignment="1">
      <alignment horizontal="center" vertical="center" wrapText="1"/>
    </xf>
    <xf numFmtId="0" fontId="455" fillId="0" borderId="16" xfId="0" quotePrefix="1" applyFont="1" applyBorder="1" applyAlignment="1">
      <alignment horizontal="center" vertical="center"/>
    </xf>
    <xf numFmtId="271" fontId="459" fillId="4" borderId="16" xfId="0" applyNumberFormat="1" applyFont="1" applyFill="1" applyBorder="1" applyAlignment="1">
      <alignment horizontal="center" vertical="center"/>
    </xf>
    <xf numFmtId="271" fontId="459" fillId="80" borderId="16" xfId="0" applyNumberFormat="1" applyFont="1" applyFill="1" applyBorder="1" applyAlignment="1">
      <alignment horizontal="center" vertical="center"/>
    </xf>
    <xf numFmtId="271" fontId="459" fillId="74" borderId="16" xfId="0" applyNumberFormat="1" applyFont="1" applyFill="1" applyBorder="1" applyAlignment="1">
      <alignment horizontal="center" vertical="center"/>
    </xf>
    <xf numFmtId="271" fontId="459" fillId="0" borderId="16" xfId="0" applyNumberFormat="1" applyFont="1" applyBorder="1" applyAlignment="1">
      <alignment horizontal="center" vertical="center"/>
    </xf>
    <xf numFmtId="271" fontId="465" fillId="4" borderId="16" xfId="1" applyNumberFormat="1" applyFont="1" applyFill="1" applyBorder="1" applyAlignment="1">
      <alignment horizontal="center" vertical="center"/>
    </xf>
    <xf numFmtId="271" fontId="465" fillId="4" borderId="16" xfId="2" applyNumberFormat="1" applyFont="1" applyFill="1" applyBorder="1" applyAlignment="1">
      <alignment horizontal="center" vertical="center"/>
    </xf>
    <xf numFmtId="271" fontId="465" fillId="0" borderId="83" xfId="2" applyNumberFormat="1" applyFont="1" applyFill="1" applyBorder="1" applyAlignment="1">
      <alignment horizontal="center" vertical="center"/>
    </xf>
    <xf numFmtId="0" fontId="461" fillId="0" borderId="0" xfId="0" applyFont="1" applyAlignment="1">
      <alignment horizontal="center" vertical="center"/>
    </xf>
    <xf numFmtId="0" fontId="464" fillId="0" borderId="88" xfId="0" applyFont="1" applyBorder="1" applyAlignment="1">
      <alignment horizontal="center" vertical="center" wrapText="1"/>
    </xf>
    <xf numFmtId="271" fontId="459" fillId="0" borderId="83" xfId="2" applyNumberFormat="1" applyFont="1" applyFill="1" applyBorder="1" applyAlignment="1">
      <alignment horizontal="center" vertical="center"/>
    </xf>
    <xf numFmtId="0" fontId="466" fillId="0" borderId="16" xfId="0" quotePrefix="1" applyFont="1" applyBorder="1" applyAlignment="1">
      <alignment horizontal="center" vertical="center"/>
    </xf>
    <xf numFmtId="271" fontId="467" fillId="80" borderId="16" xfId="0" applyNumberFormat="1" applyFont="1" applyFill="1" applyBorder="1" applyAlignment="1">
      <alignment horizontal="center" vertical="center"/>
    </xf>
    <xf numFmtId="271" fontId="467" fillId="74" borderId="16" xfId="0" applyNumberFormat="1" applyFont="1" applyFill="1" applyBorder="1" applyAlignment="1">
      <alignment horizontal="center" vertical="center"/>
    </xf>
    <xf numFmtId="271" fontId="467" fillId="74" borderId="83" xfId="2" applyNumberFormat="1" applyFont="1" applyFill="1" applyBorder="1" applyAlignment="1">
      <alignment horizontal="center" vertical="center"/>
    </xf>
    <xf numFmtId="41" fontId="458" fillId="0" borderId="0" xfId="0" applyNumberFormat="1" applyFont="1" applyAlignment="1">
      <alignment horizontal="center" vertical="center"/>
    </xf>
    <xf numFmtId="0" fontId="468" fillId="0" borderId="16" xfId="0" quotePrefix="1" applyFont="1" applyBorder="1" applyAlignment="1">
      <alignment horizontal="center" vertical="center"/>
    </xf>
    <xf numFmtId="267" fontId="459" fillId="4" borderId="16" xfId="2" applyNumberFormat="1" applyFont="1" applyFill="1" applyBorder="1" applyAlignment="1">
      <alignment horizontal="center" vertical="center"/>
    </xf>
    <xf numFmtId="267" fontId="459" fillId="80" borderId="16" xfId="2" applyNumberFormat="1" applyFont="1" applyFill="1" applyBorder="1" applyAlignment="1">
      <alignment horizontal="center" vertical="center"/>
    </xf>
    <xf numFmtId="267" fontId="459" fillId="74" borderId="16" xfId="2" applyNumberFormat="1" applyFont="1" applyFill="1" applyBorder="1" applyAlignment="1">
      <alignment horizontal="center" vertical="center"/>
    </xf>
    <xf numFmtId="267" fontId="459" fillId="0" borderId="16" xfId="2" applyNumberFormat="1" applyFont="1" applyFill="1" applyBorder="1" applyAlignment="1">
      <alignment horizontal="center" vertical="center"/>
    </xf>
    <xf numFmtId="267" fontId="459" fillId="0" borderId="83" xfId="2" applyNumberFormat="1" applyFont="1" applyFill="1" applyBorder="1" applyAlignment="1">
      <alignment horizontal="center" vertical="center"/>
    </xf>
    <xf numFmtId="0" fontId="469" fillId="0" borderId="0" xfId="0" applyFont="1">
      <alignment vertical="center"/>
    </xf>
    <xf numFmtId="267" fontId="470" fillId="4" borderId="16" xfId="2" applyNumberFormat="1" applyFont="1" applyFill="1" applyBorder="1" applyAlignment="1">
      <alignment horizontal="center" vertical="center"/>
    </xf>
    <xf numFmtId="267" fontId="470" fillId="80" borderId="16" xfId="2" applyNumberFormat="1" applyFont="1" applyFill="1" applyBorder="1" applyAlignment="1">
      <alignment horizontal="center" vertical="center"/>
    </xf>
    <xf numFmtId="267" fontId="470" fillId="74" borderId="16" xfId="2" applyNumberFormat="1" applyFont="1" applyFill="1" applyBorder="1" applyAlignment="1">
      <alignment horizontal="center" vertical="center"/>
    </xf>
    <xf numFmtId="267" fontId="470" fillId="0" borderId="16" xfId="2" applyNumberFormat="1" applyFont="1" applyFill="1" applyBorder="1" applyAlignment="1">
      <alignment horizontal="center" vertical="center"/>
    </xf>
    <xf numFmtId="267" fontId="471" fillId="74" borderId="83" xfId="2" applyNumberFormat="1" applyFont="1" applyFill="1" applyBorder="1" applyAlignment="1">
      <alignment horizontal="center" vertical="center"/>
    </xf>
    <xf numFmtId="267" fontId="470" fillId="0" borderId="83" xfId="2" applyNumberFormat="1" applyFont="1" applyFill="1" applyBorder="1" applyAlignment="1">
      <alignment horizontal="center" vertical="center"/>
    </xf>
    <xf numFmtId="267" fontId="470" fillId="74" borderId="83" xfId="2" applyNumberFormat="1" applyFont="1" applyFill="1" applyBorder="1" applyAlignment="1">
      <alignment horizontal="center" vertical="center"/>
    </xf>
    <xf numFmtId="0" fontId="469" fillId="0" borderId="0" xfId="0" applyFont="1" applyAlignment="1">
      <alignment horizontal="center" vertical="center"/>
    </xf>
    <xf numFmtId="0" fontId="455" fillId="0" borderId="91" xfId="0" quotePrefix="1" applyFont="1" applyBorder="1" applyAlignment="1">
      <alignment horizontal="center" vertical="center"/>
    </xf>
    <xf numFmtId="41" fontId="456" fillId="4" borderId="91" xfId="1" applyFont="1" applyFill="1" applyBorder="1" applyAlignment="1">
      <alignment horizontal="center" vertical="center"/>
    </xf>
    <xf numFmtId="41" fontId="456" fillId="80" borderId="91" xfId="1" applyFont="1" applyFill="1" applyBorder="1" applyAlignment="1">
      <alignment horizontal="center" vertical="center"/>
    </xf>
    <xf numFmtId="41" fontId="456" fillId="74" borderId="91" xfId="1" applyFont="1" applyFill="1" applyBorder="1" applyAlignment="1">
      <alignment horizontal="center" vertical="center"/>
    </xf>
    <xf numFmtId="41" fontId="456" fillId="0" borderId="91" xfId="1" applyFont="1" applyFill="1" applyBorder="1" applyAlignment="1">
      <alignment horizontal="center" vertical="center"/>
    </xf>
    <xf numFmtId="41" fontId="456" fillId="0" borderId="85" xfId="1" applyFont="1" applyFill="1" applyBorder="1" applyAlignment="1">
      <alignment horizontal="center" vertical="center"/>
    </xf>
    <xf numFmtId="41" fontId="460" fillId="0" borderId="85" xfId="1" applyFont="1" applyFill="1" applyBorder="1" applyAlignment="1">
      <alignment horizontal="center" vertical="center"/>
    </xf>
    <xf numFmtId="41" fontId="472" fillId="0" borderId="85" xfId="1" applyFont="1" applyFill="1" applyBorder="1" applyAlignment="1">
      <alignment horizontal="center" vertical="center"/>
    </xf>
    <xf numFmtId="0" fontId="462" fillId="0" borderId="90" xfId="0" applyFont="1" applyBorder="1" applyAlignment="1">
      <alignment vertical="center" wrapText="1"/>
    </xf>
    <xf numFmtId="0" fontId="455" fillId="0" borderId="92" xfId="0" quotePrefix="1" applyFont="1" applyBorder="1" applyAlignment="1">
      <alignment horizontal="center" vertical="center"/>
    </xf>
    <xf numFmtId="9" fontId="460" fillId="0" borderId="92" xfId="2" applyFont="1" applyFill="1" applyBorder="1" applyAlignment="1">
      <alignment horizontal="center" vertical="center"/>
    </xf>
    <xf numFmtId="9" fontId="460" fillId="0" borderId="93" xfId="2" applyFont="1" applyFill="1" applyBorder="1" applyAlignment="1">
      <alignment horizontal="center" vertical="center"/>
    </xf>
    <xf numFmtId="0" fontId="462" fillId="0" borderId="94" xfId="0" applyFont="1" applyBorder="1" applyAlignment="1">
      <alignment horizontal="center" vertical="center" wrapText="1"/>
    </xf>
    <xf numFmtId="0" fontId="462" fillId="0" borderId="94" xfId="0" quotePrefix="1" applyFont="1" applyBorder="1" applyAlignment="1">
      <alignment horizontal="center" vertical="center"/>
    </xf>
    <xf numFmtId="269" fontId="473" fillId="0" borderId="94" xfId="2" applyNumberFormat="1" applyFont="1" applyFill="1" applyBorder="1" applyAlignment="1">
      <alignment horizontal="center" vertical="center"/>
    </xf>
    <xf numFmtId="41" fontId="473" fillId="0" borderId="94" xfId="1" applyFont="1" applyFill="1" applyBorder="1" applyAlignment="1">
      <alignment horizontal="center" vertical="center"/>
    </xf>
    <xf numFmtId="0" fontId="467" fillId="79" borderId="32" xfId="0" applyFont="1" applyFill="1" applyBorder="1" applyAlignment="1">
      <alignment horizontal="center" vertical="center"/>
    </xf>
    <xf numFmtId="0" fontId="467" fillId="79" borderId="87" xfId="0" applyFont="1" applyFill="1" applyBorder="1" applyAlignment="1">
      <alignment horizontal="center" vertical="center"/>
    </xf>
    <xf numFmtId="272" fontId="459" fillId="4" borderId="16" xfId="1" applyNumberFormat="1" applyFont="1" applyFill="1" applyBorder="1" applyAlignment="1">
      <alignment horizontal="center" vertical="center"/>
    </xf>
    <xf numFmtId="272" fontId="459" fillId="80" borderId="16" xfId="1" applyNumberFormat="1" applyFont="1" applyFill="1" applyBorder="1" applyAlignment="1">
      <alignment horizontal="center" vertical="center"/>
    </xf>
    <xf numFmtId="272" fontId="459" fillId="74" borderId="16" xfId="1" applyNumberFormat="1" applyFont="1" applyFill="1" applyBorder="1" applyAlignment="1">
      <alignment horizontal="center" vertical="center"/>
    </xf>
    <xf numFmtId="272" fontId="459" fillId="0" borderId="16" xfId="1" applyNumberFormat="1" applyFont="1" applyFill="1" applyBorder="1" applyAlignment="1">
      <alignment horizontal="center" vertical="center"/>
    </xf>
    <xf numFmtId="272" fontId="460" fillId="4" borderId="95" xfId="1" applyNumberFormat="1" applyFont="1" applyFill="1" applyBorder="1" applyAlignment="1">
      <alignment horizontal="center" vertical="center"/>
    </xf>
    <xf numFmtId="272" fontId="460" fillId="4" borderId="95" xfId="0" applyNumberFormat="1" applyFont="1" applyFill="1" applyBorder="1" applyAlignment="1">
      <alignment horizontal="center" vertical="center"/>
    </xf>
    <xf numFmtId="272" fontId="460" fillId="4" borderId="16" xfId="0" applyNumberFormat="1" applyFont="1" applyFill="1" applyBorder="1" applyAlignment="1">
      <alignment horizontal="center" vertical="center"/>
    </xf>
    <xf numFmtId="272" fontId="460" fillId="0" borderId="83" xfId="2" applyNumberFormat="1" applyFont="1" applyFill="1" applyBorder="1" applyAlignment="1">
      <alignment horizontal="center" vertical="center"/>
    </xf>
    <xf numFmtId="272" fontId="460" fillId="4" borderId="16" xfId="1" applyNumberFormat="1" applyFont="1" applyFill="1" applyBorder="1" applyAlignment="1">
      <alignment horizontal="center" vertical="center"/>
    </xf>
    <xf numFmtId="272" fontId="467" fillId="80" borderId="16" xfId="1" applyNumberFormat="1" applyFont="1" applyFill="1" applyBorder="1" applyAlignment="1">
      <alignment horizontal="center" vertical="center"/>
    </xf>
    <xf numFmtId="272" fontId="467" fillId="74" borderId="16" xfId="1" applyNumberFormat="1" applyFont="1" applyFill="1" applyBorder="1" applyAlignment="1">
      <alignment horizontal="center" vertical="center"/>
    </xf>
    <xf numFmtId="272" fontId="473" fillId="74" borderId="83" xfId="2" applyNumberFormat="1" applyFont="1" applyFill="1" applyBorder="1" applyAlignment="1">
      <alignment horizontal="center" vertical="center"/>
    </xf>
    <xf numFmtId="272" fontId="474" fillId="0" borderId="83" xfId="2" applyNumberFormat="1" applyFont="1" applyFill="1" applyBorder="1" applyAlignment="1">
      <alignment horizontal="center" vertical="center"/>
    </xf>
    <xf numFmtId="272" fontId="458" fillId="0" borderId="0" xfId="0" applyNumberFormat="1" applyFont="1" applyAlignment="1">
      <alignment horizontal="center" vertical="center"/>
    </xf>
    <xf numFmtId="267" fontId="460" fillId="4" borderId="16" xfId="2" applyNumberFormat="1" applyFont="1" applyFill="1" applyBorder="1" applyAlignment="1">
      <alignment horizontal="center" vertical="center"/>
    </xf>
    <xf numFmtId="267" fontId="460" fillId="80" borderId="16" xfId="2" applyNumberFormat="1" applyFont="1" applyFill="1" applyBorder="1" applyAlignment="1">
      <alignment horizontal="center" vertical="center"/>
    </xf>
    <xf numFmtId="267" fontId="460" fillId="74" borderId="16" xfId="2" applyNumberFormat="1" applyFont="1" applyFill="1" applyBorder="1" applyAlignment="1">
      <alignment horizontal="center" vertical="center"/>
    </xf>
    <xf numFmtId="267" fontId="460" fillId="0" borderId="16" xfId="2" applyNumberFormat="1" applyFont="1" applyFill="1" applyBorder="1" applyAlignment="1">
      <alignment horizontal="center" vertical="center"/>
    </xf>
    <xf numFmtId="267" fontId="460" fillId="0" borderId="83" xfId="2" applyNumberFormat="1" applyFont="1" applyFill="1" applyBorder="1" applyAlignment="1">
      <alignment horizontal="center" vertical="center"/>
    </xf>
    <xf numFmtId="267" fontId="460" fillId="74" borderId="83" xfId="2" applyNumberFormat="1" applyFont="1" applyFill="1" applyBorder="1" applyAlignment="1">
      <alignment horizontal="center" vertical="center"/>
    </xf>
    <xf numFmtId="272" fontId="456" fillId="4" borderId="16" xfId="1" applyNumberFormat="1" applyFont="1" applyFill="1" applyBorder="1" applyAlignment="1">
      <alignment horizontal="center" vertical="center"/>
    </xf>
    <xf numFmtId="272" fontId="456" fillId="80" borderId="16" xfId="1" applyNumberFormat="1" applyFont="1" applyFill="1" applyBorder="1" applyAlignment="1">
      <alignment horizontal="center" vertical="center"/>
    </xf>
    <xf numFmtId="272" fontId="456" fillId="74" borderId="16" xfId="1" applyNumberFormat="1" applyFont="1" applyFill="1" applyBorder="1" applyAlignment="1">
      <alignment horizontal="center" vertical="center"/>
    </xf>
    <xf numFmtId="272" fontId="456" fillId="0" borderId="16" xfId="1" applyNumberFormat="1" applyFont="1" applyFill="1" applyBorder="1" applyAlignment="1">
      <alignment horizontal="center" vertical="center"/>
    </xf>
    <xf numFmtId="272" fontId="456" fillId="0" borderId="83" xfId="1" applyNumberFormat="1" applyFont="1" applyFill="1" applyBorder="1" applyAlignment="1">
      <alignment horizontal="center" vertical="center"/>
    </xf>
    <xf numFmtId="272" fontId="475" fillId="0" borderId="83" xfId="1" applyNumberFormat="1" applyFont="1" applyFill="1" applyBorder="1" applyAlignment="1">
      <alignment horizontal="center" vertical="center"/>
    </xf>
    <xf numFmtId="0" fontId="462" fillId="0" borderId="84" xfId="0" applyFont="1" applyBorder="1">
      <alignment vertical="center"/>
    </xf>
    <xf numFmtId="9" fontId="460" fillId="4" borderId="91" xfId="2" applyFont="1" applyFill="1" applyBorder="1" applyAlignment="1">
      <alignment horizontal="center" vertical="center"/>
    </xf>
    <xf numFmtId="9" fontId="460" fillId="80" borderId="91" xfId="2" applyFont="1" applyFill="1" applyBorder="1" applyAlignment="1">
      <alignment horizontal="center" vertical="center"/>
    </xf>
    <xf numFmtId="9" fontId="460" fillId="74" borderId="91" xfId="2" applyFont="1" applyFill="1" applyBorder="1" applyAlignment="1">
      <alignment horizontal="center" vertical="center"/>
    </xf>
    <xf numFmtId="9" fontId="459" fillId="4" borderId="91" xfId="2" applyFont="1" applyFill="1" applyBorder="1" applyAlignment="1">
      <alignment horizontal="center" vertical="center"/>
    </xf>
    <xf numFmtId="9" fontId="459" fillId="0" borderId="91" xfId="2" applyFont="1" applyFill="1" applyBorder="1" applyAlignment="1">
      <alignment horizontal="center" vertical="center"/>
    </xf>
    <xf numFmtId="9" fontId="459" fillId="0" borderId="85" xfId="2" applyFont="1" applyFill="1" applyBorder="1" applyAlignment="1">
      <alignment horizontal="center" vertical="center"/>
    </xf>
    <xf numFmtId="0" fontId="468" fillId="0" borderId="79" xfId="0" quotePrefix="1" applyFont="1" applyBorder="1" applyAlignment="1">
      <alignment horizontal="center" vertical="center"/>
    </xf>
    <xf numFmtId="271" fontId="470" fillId="4" borderId="79" xfId="1" applyNumberFormat="1" applyFont="1" applyFill="1" applyBorder="1" applyAlignment="1">
      <alignment horizontal="center" vertical="center"/>
    </xf>
    <xf numFmtId="271" fontId="470" fillId="80" borderId="79" xfId="1" applyNumberFormat="1" applyFont="1" applyFill="1" applyBorder="1" applyAlignment="1">
      <alignment horizontal="center" vertical="center"/>
    </xf>
    <xf numFmtId="271" fontId="470" fillId="74" borderId="79" xfId="1" applyNumberFormat="1" applyFont="1" applyFill="1" applyBorder="1" applyAlignment="1">
      <alignment horizontal="center" vertical="center"/>
    </xf>
    <xf numFmtId="271" fontId="470" fillId="0" borderId="79" xfId="1" applyNumberFormat="1" applyFont="1" applyFill="1" applyBorder="1" applyAlignment="1">
      <alignment horizontal="center" vertical="center"/>
    </xf>
    <xf numFmtId="271" fontId="470" fillId="0" borderId="97" xfId="1" applyNumberFormat="1" applyFont="1" applyFill="1" applyBorder="1" applyAlignment="1">
      <alignment horizontal="center" vertical="center"/>
    </xf>
    <xf numFmtId="0" fontId="468" fillId="0" borderId="91" xfId="0" quotePrefix="1" applyFont="1" applyBorder="1" applyAlignment="1">
      <alignment horizontal="center" vertical="center"/>
    </xf>
    <xf numFmtId="271" fontId="470" fillId="4" borderId="91" xfId="1" applyNumberFormat="1" applyFont="1" applyFill="1" applyBorder="1" applyAlignment="1">
      <alignment horizontal="center" vertical="center"/>
    </xf>
    <xf numFmtId="271" fontId="470" fillId="80" borderId="91" xfId="1" applyNumberFormat="1" applyFont="1" applyFill="1" applyBorder="1" applyAlignment="1">
      <alignment horizontal="center" vertical="center"/>
    </xf>
    <xf numFmtId="271" fontId="470" fillId="74" borderId="91" xfId="1" applyNumberFormat="1" applyFont="1" applyFill="1" applyBorder="1" applyAlignment="1">
      <alignment horizontal="center" vertical="center"/>
    </xf>
    <xf numFmtId="271" fontId="470" fillId="0" borderId="91" xfId="1" applyNumberFormat="1" applyFont="1" applyFill="1" applyBorder="1" applyAlignment="1">
      <alignment horizontal="center" vertical="center"/>
    </xf>
    <xf numFmtId="271" fontId="470" fillId="0" borderId="85" xfId="1" applyNumberFormat="1" applyFont="1" applyFill="1" applyBorder="1" applyAlignment="1">
      <alignment horizontal="center" vertical="center"/>
    </xf>
    <xf numFmtId="41" fontId="477" fillId="0" borderId="0" xfId="1" applyFont="1">
      <alignment vertical="center"/>
    </xf>
    <xf numFmtId="41" fontId="478" fillId="0" borderId="0" xfId="1" applyFont="1" applyAlignment="1">
      <alignment horizontal="center" vertical="center"/>
    </xf>
    <xf numFmtId="41" fontId="478" fillId="0" borderId="0" xfId="1" quotePrefix="1" applyFont="1" applyAlignment="1">
      <alignment horizontal="center" vertical="center"/>
    </xf>
    <xf numFmtId="9" fontId="478" fillId="0" borderId="0" xfId="1" applyNumberFormat="1" applyFont="1" applyFill="1" applyBorder="1" applyAlignment="1">
      <alignment horizontal="center" vertical="center"/>
    </xf>
    <xf numFmtId="41" fontId="478" fillId="0" borderId="0" xfId="1" applyFont="1" applyFill="1" applyBorder="1" applyAlignment="1">
      <alignment horizontal="center" vertical="center"/>
    </xf>
    <xf numFmtId="41" fontId="478" fillId="0" borderId="0" xfId="1" applyFont="1">
      <alignment vertical="center"/>
    </xf>
    <xf numFmtId="41" fontId="479" fillId="0" borderId="0" xfId="1" applyFont="1">
      <alignment vertical="center"/>
    </xf>
    <xf numFmtId="41" fontId="456" fillId="0" borderId="0" xfId="1" applyFont="1">
      <alignment vertical="center"/>
    </xf>
    <xf numFmtId="41" fontId="460" fillId="0" borderId="0" xfId="1" applyFont="1">
      <alignment vertical="center"/>
    </xf>
    <xf numFmtId="41" fontId="477" fillId="0" borderId="0" xfId="1" applyFont="1" applyAlignment="1">
      <alignment horizontal="center" vertical="center"/>
    </xf>
    <xf numFmtId="41" fontId="480" fillId="0" borderId="0" xfId="1" applyFont="1" applyAlignment="1">
      <alignment horizontal="center" vertical="center"/>
    </xf>
    <xf numFmtId="0" fontId="481" fillId="0" borderId="0" xfId="0" applyFont="1">
      <alignment vertical="center"/>
    </xf>
    <xf numFmtId="0" fontId="482" fillId="0" borderId="0" xfId="0" applyFont="1">
      <alignment vertical="center"/>
    </xf>
    <xf numFmtId="9" fontId="481" fillId="0" borderId="0" xfId="0" applyNumberFormat="1" applyFont="1">
      <alignment vertical="center"/>
    </xf>
    <xf numFmtId="0" fontId="481" fillId="0" borderId="0" xfId="0" applyFont="1" applyAlignment="1">
      <alignment horizontal="center" vertical="center"/>
    </xf>
    <xf numFmtId="41" fontId="481" fillId="0" borderId="0" xfId="1" applyFont="1" applyAlignment="1">
      <alignment horizontal="center" vertical="center"/>
    </xf>
    <xf numFmtId="41" fontId="483" fillId="0" borderId="0" xfId="1" applyFont="1" applyAlignment="1">
      <alignment horizontal="center" vertical="center"/>
    </xf>
    <xf numFmtId="0" fontId="460" fillId="0" borderId="0" xfId="0" applyFont="1">
      <alignment vertical="center"/>
    </xf>
    <xf numFmtId="0" fontId="484" fillId="0" borderId="0" xfId="0" quotePrefix="1" applyFont="1" applyAlignment="1">
      <alignment horizontal="left" vertical="center"/>
    </xf>
    <xf numFmtId="41" fontId="460" fillId="0" borderId="0" xfId="1" applyFont="1" applyAlignment="1">
      <alignment horizontal="center" vertical="center"/>
    </xf>
    <xf numFmtId="41" fontId="474" fillId="0" borderId="0" xfId="1" applyFont="1" applyAlignment="1">
      <alignment horizontal="center" vertical="center"/>
    </xf>
    <xf numFmtId="0" fontId="460" fillId="0" borderId="0" xfId="0" applyFont="1" applyAlignment="1">
      <alignment horizontal="center" vertical="center"/>
    </xf>
    <xf numFmtId="41" fontId="458" fillId="0" borderId="0" xfId="1" applyFont="1">
      <alignment vertical="center"/>
    </xf>
    <xf numFmtId="41" fontId="469" fillId="0" borderId="0" xfId="1" applyFont="1">
      <alignment vertical="center"/>
    </xf>
    <xf numFmtId="41" fontId="461" fillId="0" borderId="0" xfId="1" applyFont="1">
      <alignment vertical="center"/>
    </xf>
    <xf numFmtId="272" fontId="458" fillId="0" borderId="0" xfId="0" applyNumberFormat="1" applyFont="1">
      <alignment vertical="center"/>
    </xf>
    <xf numFmtId="267" fontId="350" fillId="74" borderId="83" xfId="1" applyNumberFormat="1" applyFont="1" applyFill="1" applyBorder="1">
      <alignment vertical="center"/>
    </xf>
    <xf numFmtId="0" fontId="443" fillId="61" borderId="72" xfId="0" applyFont="1" applyFill="1" applyBorder="1" applyAlignment="1">
      <alignment horizontal="center" vertical="center"/>
    </xf>
    <xf numFmtId="0" fontId="454" fillId="0" borderId="98" xfId="0" applyFont="1" applyBorder="1" applyAlignment="1">
      <alignment horizontal="center" vertical="center"/>
    </xf>
    <xf numFmtId="0" fontId="2" fillId="0" borderId="0" xfId="0" applyFont="1" applyAlignment="1">
      <alignment horizontal="left" vertical="center"/>
    </xf>
    <xf numFmtId="0" fontId="2" fillId="4" borderId="0" xfId="0" applyFont="1" applyFill="1" applyAlignment="1">
      <alignment horizontal="left" vertical="center"/>
    </xf>
    <xf numFmtId="41" fontId="453" fillId="73" borderId="6" xfId="1" applyFont="1" applyFill="1" applyBorder="1" applyAlignment="1">
      <alignment horizontal="center" vertical="center"/>
    </xf>
    <xf numFmtId="0" fontId="0" fillId="0" borderId="0" xfId="0" applyAlignment="1">
      <alignment horizontal="center" vertical="center"/>
    </xf>
    <xf numFmtId="9" fontId="2" fillId="4" borderId="8" xfId="1" applyNumberFormat="1" applyFont="1" applyFill="1" applyBorder="1">
      <alignment vertical="center"/>
    </xf>
    <xf numFmtId="9" fontId="2" fillId="4" borderId="9" xfId="1" applyNumberFormat="1" applyFont="1" applyFill="1" applyBorder="1">
      <alignment vertical="center"/>
    </xf>
    <xf numFmtId="9" fontId="350" fillId="4" borderId="67" xfId="1" applyNumberFormat="1" applyFont="1" applyFill="1" applyBorder="1" applyAlignment="1">
      <alignment horizontal="right"/>
    </xf>
    <xf numFmtId="9" fontId="350" fillId="4" borderId="67" xfId="1" applyNumberFormat="1" applyFont="1" applyFill="1" applyBorder="1" applyAlignment="1">
      <alignment horizontal="right" vertical="center"/>
    </xf>
    <xf numFmtId="9" fontId="350" fillId="4" borderId="67" xfId="1" applyNumberFormat="1" applyFont="1" applyFill="1" applyBorder="1">
      <alignment vertical="center"/>
    </xf>
    <xf numFmtId="9" fontId="440" fillId="73" borderId="14" xfId="1" applyNumberFormat="1" applyFont="1" applyFill="1" applyBorder="1" applyAlignment="1">
      <alignment horizontal="center" vertical="center"/>
    </xf>
    <xf numFmtId="9" fontId="440" fillId="73" borderId="65" xfId="1" applyNumberFormat="1" applyFont="1" applyFill="1" applyBorder="1" applyAlignment="1">
      <alignment horizontal="center" vertical="center"/>
    </xf>
    <xf numFmtId="267" fontId="0" fillId="0" borderId="16" xfId="0" applyNumberFormat="1" applyBorder="1">
      <alignment vertical="center"/>
    </xf>
    <xf numFmtId="269" fontId="487" fillId="74" borderId="67" xfId="1" applyNumberFormat="1" applyFont="1" applyFill="1" applyBorder="1" applyAlignment="1">
      <alignment horizontal="right"/>
    </xf>
    <xf numFmtId="0" fontId="350" fillId="0" borderId="16" xfId="0" applyFont="1" applyBorder="1" applyAlignment="1">
      <alignment horizontal="left" vertical="center"/>
    </xf>
    <xf numFmtId="0" fontId="444" fillId="0" borderId="72" xfId="41339" applyFont="1" applyBorder="1" applyAlignment="1">
      <alignment horizontal="center" vertical="center" wrapText="1"/>
    </xf>
    <xf numFmtId="0" fontId="444" fillId="0" borderId="72" xfId="41339" applyFont="1" applyBorder="1" applyAlignment="1">
      <alignment horizontal="left" vertical="center" wrapText="1"/>
    </xf>
    <xf numFmtId="3" fontId="444" fillId="0" borderId="72" xfId="41339" applyNumberFormat="1" applyFont="1" applyBorder="1" applyAlignment="1">
      <alignment horizontal="right" vertical="center" wrapText="1"/>
    </xf>
    <xf numFmtId="41" fontId="2" fillId="4" borderId="8" xfId="1" applyFont="1" applyFill="1" applyBorder="1" applyAlignment="1">
      <alignment horizontal="center" vertical="center"/>
    </xf>
    <xf numFmtId="41" fontId="2" fillId="4" borderId="9" xfId="1" applyFont="1" applyFill="1" applyBorder="1" applyAlignment="1">
      <alignment horizontal="center" vertical="center"/>
    </xf>
    <xf numFmtId="267" fontId="2" fillId="4" borderId="8" xfId="1" applyNumberFormat="1" applyFont="1" applyFill="1" applyBorder="1" applyAlignment="1">
      <alignment horizontal="center" vertical="center"/>
    </xf>
    <xf numFmtId="269" fontId="2" fillId="4" borderId="8" xfId="1" applyNumberFormat="1" applyFont="1" applyFill="1" applyBorder="1" applyAlignment="1">
      <alignment horizontal="center" vertical="center"/>
    </xf>
    <xf numFmtId="0" fontId="2" fillId="4" borderId="0" xfId="0" applyFont="1" applyFill="1" applyAlignment="1">
      <alignment horizontal="center" vertical="center"/>
    </xf>
    <xf numFmtId="0" fontId="2" fillId="4" borderId="9" xfId="0" applyFont="1" applyFill="1" applyBorder="1" applyAlignment="1">
      <alignment horizontal="center" vertical="center"/>
    </xf>
    <xf numFmtId="43" fontId="2" fillId="0" borderId="9" xfId="0" applyNumberFormat="1" applyFont="1" applyBorder="1" applyAlignment="1">
      <alignment horizontal="center" vertical="center"/>
    </xf>
    <xf numFmtId="267" fontId="470" fillId="82" borderId="16" xfId="2" applyNumberFormat="1" applyFont="1" applyFill="1" applyBorder="1" applyAlignment="1">
      <alignment horizontal="center" vertical="center"/>
    </xf>
    <xf numFmtId="271" fontId="459" fillId="83" borderId="16" xfId="0" applyNumberFormat="1" applyFont="1" applyFill="1" applyBorder="1" applyAlignment="1">
      <alignment horizontal="center" vertical="center"/>
    </xf>
    <xf numFmtId="0" fontId="7" fillId="5" borderId="2" xfId="0" applyFont="1" applyFill="1" applyBorder="1">
      <alignment vertical="center"/>
    </xf>
    <xf numFmtId="0" fontId="350" fillId="75" borderId="66" xfId="0" applyFont="1" applyFill="1" applyBorder="1" applyAlignment="1">
      <alignment horizontal="left" vertical="center"/>
    </xf>
    <xf numFmtId="10" fontId="350" fillId="75" borderId="80" xfId="0" applyNumberFormat="1" applyFont="1" applyFill="1" applyBorder="1" applyAlignment="1">
      <alignment horizontal="center" vertical="center"/>
    </xf>
    <xf numFmtId="0" fontId="0" fillId="0" borderId="13" xfId="0" applyBorder="1" applyAlignment="1">
      <alignment horizontal="left" vertical="center"/>
    </xf>
    <xf numFmtId="0" fontId="6" fillId="4" borderId="0" xfId="0" applyFont="1" applyFill="1" applyAlignment="1">
      <alignment horizontal="left" vertical="center"/>
    </xf>
    <xf numFmtId="0" fontId="2" fillId="0" borderId="71" xfId="0" applyFont="1" applyBorder="1" applyAlignment="1">
      <alignment horizontal="left" vertical="center"/>
    </xf>
    <xf numFmtId="0" fontId="2" fillId="0" borderId="81" xfId="0" applyFont="1" applyBorder="1" applyAlignment="1">
      <alignment horizontal="center" vertical="center"/>
    </xf>
    <xf numFmtId="43" fontId="2" fillId="4" borderId="9" xfId="0" applyNumberFormat="1" applyFont="1" applyFill="1" applyBorder="1" applyAlignment="1">
      <alignment horizontal="center" vertical="center"/>
    </xf>
    <xf numFmtId="0" fontId="350" fillId="4" borderId="66" xfId="0" applyFont="1" applyFill="1" applyBorder="1" applyAlignment="1">
      <alignment horizontal="center" vertical="center"/>
    </xf>
    <xf numFmtId="10" fontId="350" fillId="4" borderId="80" xfId="0" applyNumberFormat="1" applyFont="1" applyFill="1" applyBorder="1" applyAlignment="1">
      <alignment horizontal="center" vertical="center"/>
    </xf>
    <xf numFmtId="0" fontId="0" fillId="0" borderId="0" xfId="0" applyAlignment="1">
      <alignment horizontal="left" vertical="center"/>
    </xf>
    <xf numFmtId="10" fontId="2" fillId="0" borderId="9" xfId="0" applyNumberFormat="1" applyFont="1" applyBorder="1" applyAlignment="1">
      <alignment horizontal="center" vertical="center"/>
    </xf>
    <xf numFmtId="0" fontId="0" fillId="0" borderId="10" xfId="0" applyBorder="1">
      <alignment vertical="center"/>
    </xf>
    <xf numFmtId="0" fontId="2" fillId="0" borderId="1" xfId="0" applyFont="1" applyBorder="1" applyAlignment="1">
      <alignment horizontal="left" vertical="center"/>
    </xf>
    <xf numFmtId="0" fontId="2" fillId="0" borderId="11" xfId="0" applyFont="1" applyBorder="1" applyAlignment="1">
      <alignment horizontal="center" vertical="center"/>
    </xf>
    <xf numFmtId="0" fontId="489" fillId="0" borderId="0" xfId="22374" applyFont="1" applyAlignment="1">
      <alignment horizontal="left" vertical="center"/>
    </xf>
    <xf numFmtId="0" fontId="442" fillId="0" borderId="0" xfId="22374" applyFont="1" applyAlignment="1">
      <alignment vertical="center"/>
    </xf>
    <xf numFmtId="179" fontId="442" fillId="0" borderId="0" xfId="18817" applyFont="1" applyAlignment="1">
      <alignment vertical="center"/>
    </xf>
    <xf numFmtId="267" fontId="442" fillId="0" borderId="0" xfId="17320" applyNumberFormat="1" applyFont="1" applyAlignment="1">
      <alignment vertical="center"/>
    </xf>
    <xf numFmtId="0" fontId="490" fillId="0" borderId="0" xfId="22374" applyFont="1" applyAlignment="1">
      <alignment horizontal="left" vertical="center"/>
    </xf>
    <xf numFmtId="0" fontId="491" fillId="79" borderId="16" xfId="22374" applyFont="1" applyFill="1" applyBorder="1" applyAlignment="1">
      <alignment horizontal="center" vertical="center"/>
    </xf>
    <xf numFmtId="179" fontId="491" fillId="79" borderId="17" xfId="18817" applyFont="1" applyFill="1" applyBorder="1" applyAlignment="1">
      <alignment horizontal="center" vertical="center"/>
    </xf>
    <xf numFmtId="179" fontId="491" fillId="79" borderId="18" xfId="18817" applyFont="1" applyFill="1" applyBorder="1" applyAlignment="1">
      <alignment horizontal="center" vertical="center"/>
    </xf>
    <xf numFmtId="179" fontId="491" fillId="79" borderId="16" xfId="18817" applyFont="1" applyFill="1" applyBorder="1" applyAlignment="1">
      <alignment horizontal="center" vertical="center"/>
    </xf>
    <xf numFmtId="0" fontId="442" fillId="0" borderId="0" xfId="22374" applyFont="1" applyAlignment="1">
      <alignment horizontal="center" vertical="center"/>
    </xf>
    <xf numFmtId="179" fontId="442" fillId="0" borderId="0" xfId="18817" applyFont="1" applyAlignment="1">
      <alignment horizontal="center" vertical="center"/>
    </xf>
    <xf numFmtId="267" fontId="442" fillId="0" borderId="0" xfId="17320" applyNumberFormat="1" applyFont="1" applyAlignment="1">
      <alignment horizontal="center" vertical="center"/>
    </xf>
    <xf numFmtId="0" fontId="491" fillId="79" borderId="95" xfId="22374" applyFont="1" applyFill="1" applyBorder="1" applyAlignment="1">
      <alignment horizontal="center" vertical="center"/>
    </xf>
    <xf numFmtId="179" fontId="493" fillId="0" borderId="16" xfId="18817" applyFont="1" applyBorder="1" applyAlignment="1">
      <alignment horizontal="center" vertical="center"/>
    </xf>
    <xf numFmtId="179" fontId="493" fillId="4" borderId="16" xfId="18817" applyFont="1" applyFill="1" applyBorder="1" applyAlignment="1">
      <alignment horizontal="center" vertical="center"/>
    </xf>
    <xf numFmtId="179" fontId="493" fillId="0" borderId="16" xfId="18817" applyFont="1" applyFill="1" applyBorder="1" applyAlignment="1">
      <alignment horizontal="center" vertical="center"/>
    </xf>
    <xf numFmtId="179" fontId="494" fillId="80" borderId="16" xfId="18817" applyFont="1" applyFill="1" applyBorder="1" applyAlignment="1">
      <alignment horizontal="center" vertical="center"/>
    </xf>
    <xf numFmtId="179" fontId="495" fillId="80" borderId="16" xfId="18817" applyFont="1" applyFill="1" applyBorder="1" applyAlignment="1">
      <alignment horizontal="center" vertical="center"/>
    </xf>
    <xf numFmtId="43" fontId="442" fillId="0" borderId="0" xfId="22374" applyNumberFormat="1" applyFont="1" applyAlignment="1">
      <alignment horizontal="center" vertical="center"/>
    </xf>
    <xf numFmtId="179" fontId="496" fillId="81" borderId="16" xfId="18817" applyFont="1" applyFill="1" applyBorder="1" applyAlignment="1">
      <alignment horizontal="center" vertical="center"/>
    </xf>
    <xf numFmtId="179" fontId="495" fillId="84" borderId="16" xfId="18817" applyFont="1" applyFill="1" applyBorder="1" applyAlignment="1">
      <alignment horizontal="center" vertical="center"/>
    </xf>
    <xf numFmtId="179" fontId="495" fillId="78" borderId="16" xfId="18817" applyFont="1" applyFill="1" applyBorder="1" applyAlignment="1">
      <alignment horizontal="center" vertical="center"/>
    </xf>
    <xf numFmtId="179" fontId="495" fillId="85" borderId="16" xfId="18817" applyFont="1" applyFill="1" applyBorder="1" applyAlignment="1">
      <alignment horizontal="center" vertical="center"/>
    </xf>
    <xf numFmtId="179" fontId="442" fillId="0" borderId="0" xfId="22374" applyNumberFormat="1" applyFont="1" applyAlignment="1">
      <alignment horizontal="center" vertical="center"/>
    </xf>
    <xf numFmtId="179" fontId="442" fillId="0" borderId="16" xfId="18817" applyFont="1" applyBorder="1" applyAlignment="1">
      <alignment horizontal="center" vertical="center"/>
    </xf>
    <xf numFmtId="179" fontId="442" fillId="4" borderId="16" xfId="18817" applyFont="1" applyFill="1" applyBorder="1" applyAlignment="1">
      <alignment horizontal="center" vertical="center"/>
    </xf>
    <xf numFmtId="179" fontId="497" fillId="80" borderId="16" xfId="18817" applyFont="1" applyFill="1" applyBorder="1" applyAlignment="1">
      <alignment horizontal="center" vertical="center"/>
    </xf>
    <xf numFmtId="179" fontId="498" fillId="0" borderId="0" xfId="18817" applyFont="1" applyAlignment="1">
      <alignment vertical="center" wrapText="1"/>
    </xf>
    <xf numFmtId="0" fontId="500" fillId="0" borderId="0" xfId="22374" applyFont="1" applyAlignment="1">
      <alignment horizontal="center" vertical="center"/>
    </xf>
    <xf numFmtId="179" fontId="493" fillId="80" borderId="16" xfId="18817" applyFont="1" applyFill="1" applyBorder="1" applyAlignment="1">
      <alignment horizontal="center" vertical="center"/>
    </xf>
    <xf numFmtId="179" fontId="442" fillId="84" borderId="0" xfId="22374" applyNumberFormat="1" applyFont="1" applyFill="1" applyAlignment="1">
      <alignment horizontal="center" vertical="center"/>
    </xf>
    <xf numFmtId="179" fontId="493" fillId="81" borderId="16" xfId="18817" applyFont="1" applyFill="1" applyBorder="1" applyAlignment="1">
      <alignment horizontal="center" vertical="center"/>
    </xf>
    <xf numFmtId="9" fontId="442" fillId="0" borderId="0" xfId="17320" applyFont="1" applyAlignment="1">
      <alignment horizontal="center" vertical="center"/>
    </xf>
    <xf numFmtId="179" fontId="493" fillId="84" borderId="16" xfId="18817" applyFont="1" applyFill="1" applyBorder="1" applyAlignment="1">
      <alignment horizontal="center" vertical="center"/>
    </xf>
    <xf numFmtId="179" fontId="442" fillId="0" borderId="16" xfId="18817" applyFont="1" applyFill="1" applyBorder="1" applyAlignment="1">
      <alignment horizontal="center" vertical="center"/>
    </xf>
    <xf numFmtId="271" fontId="459" fillId="4" borderId="16" xfId="22374" applyNumberFormat="1" applyFont="1" applyFill="1" applyBorder="1" applyAlignment="1">
      <alignment horizontal="center" vertical="center"/>
    </xf>
    <xf numFmtId="271" fontId="459" fillId="80" borderId="16" xfId="22374" applyNumberFormat="1" applyFont="1" applyFill="1" applyBorder="1" applyAlignment="1">
      <alignment horizontal="center" vertical="center"/>
    </xf>
    <xf numFmtId="271" fontId="459" fillId="74" borderId="16" xfId="22374" applyNumberFormat="1" applyFont="1" applyFill="1" applyBorder="1" applyAlignment="1">
      <alignment horizontal="center" vertical="center"/>
    </xf>
    <xf numFmtId="179" fontId="442" fillId="0" borderId="0" xfId="18817" applyFont="1" applyAlignment="1">
      <alignment vertical="center" wrapText="1"/>
    </xf>
    <xf numFmtId="271" fontId="501" fillId="74" borderId="82" xfId="41340" applyNumberFormat="1" applyFont="1" applyFill="1" applyBorder="1" applyAlignment="1">
      <alignment horizontal="center" vertical="center"/>
    </xf>
    <xf numFmtId="271" fontId="493" fillId="74" borderId="82" xfId="41340" applyNumberFormat="1" applyFont="1" applyFill="1" applyBorder="1" applyAlignment="1">
      <alignment horizontal="center" vertical="center"/>
    </xf>
    <xf numFmtId="271" fontId="493" fillId="74" borderId="16" xfId="41340" applyNumberFormat="1" applyFont="1" applyFill="1" applyBorder="1" applyAlignment="1">
      <alignment horizontal="center" vertical="center"/>
    </xf>
    <xf numFmtId="271" fontId="493" fillId="74" borderId="83" xfId="41340" applyNumberFormat="1" applyFont="1" applyFill="1" applyBorder="1" applyAlignment="1">
      <alignment horizontal="center" vertical="center"/>
    </xf>
    <xf numFmtId="9" fontId="442" fillId="0" borderId="0" xfId="17320" applyFont="1" applyAlignment="1">
      <alignment vertical="center"/>
    </xf>
    <xf numFmtId="179" fontId="493" fillId="74" borderId="0" xfId="18817" applyFont="1" applyFill="1" applyAlignment="1">
      <alignment vertical="center"/>
    </xf>
    <xf numFmtId="179" fontId="442" fillId="0" borderId="16" xfId="18817" applyFont="1" applyBorder="1" applyAlignment="1">
      <alignment vertical="center"/>
    </xf>
    <xf numFmtId="9" fontId="442" fillId="0" borderId="16" xfId="17320" applyFont="1" applyBorder="1" applyAlignment="1">
      <alignment vertical="center"/>
    </xf>
    <xf numFmtId="179" fontId="442" fillId="0" borderId="0" xfId="17320" applyNumberFormat="1" applyFont="1" applyAlignment="1">
      <alignment vertical="center"/>
    </xf>
    <xf numFmtId="41" fontId="2" fillId="4" borderId="0" xfId="1" applyFont="1" applyFill="1" applyBorder="1">
      <alignment vertical="center"/>
    </xf>
    <xf numFmtId="0" fontId="350" fillId="76" borderId="16" xfId="0" applyFont="1" applyFill="1" applyBorder="1">
      <alignment vertical="center"/>
    </xf>
    <xf numFmtId="41" fontId="0" fillId="0" borderId="0" xfId="1" applyFont="1" applyAlignment="1">
      <alignment vertical="center"/>
    </xf>
    <xf numFmtId="41" fontId="0" fillId="0" borderId="0" xfId="1" applyFont="1" applyBorder="1" applyAlignment="1">
      <alignment vertical="center"/>
    </xf>
    <xf numFmtId="41" fontId="5" fillId="3" borderId="14" xfId="1" applyFont="1" applyFill="1" applyBorder="1" applyAlignment="1">
      <alignment horizontal="center" vertical="center" wrapText="1"/>
    </xf>
    <xf numFmtId="0" fontId="350" fillId="76" borderId="86" xfId="0" applyFont="1" applyFill="1" applyBorder="1">
      <alignment vertical="center"/>
    </xf>
    <xf numFmtId="41" fontId="0" fillId="0" borderId="87" xfId="1" applyFont="1" applyBorder="1" applyAlignment="1">
      <alignment horizontal="center" vertical="center"/>
    </xf>
    <xf numFmtId="270" fontId="350" fillId="4" borderId="67" xfId="1" applyNumberFormat="1" applyFont="1" applyFill="1" applyBorder="1" applyAlignment="1">
      <alignment horizontal="right" vertical="center"/>
    </xf>
    <xf numFmtId="0" fontId="2" fillId="0" borderId="7" xfId="0" applyFont="1" applyBorder="1" applyAlignment="1">
      <alignment horizontal="center" vertical="top"/>
    </xf>
    <xf numFmtId="0" fontId="2" fillId="0" borderId="0" xfId="0" applyFont="1" applyAlignment="1">
      <alignment horizontal="left" vertical="top"/>
    </xf>
    <xf numFmtId="0" fontId="2" fillId="0" borderId="9" xfId="0" applyFont="1" applyBorder="1" applyAlignment="1">
      <alignment horizontal="center" vertical="top"/>
    </xf>
    <xf numFmtId="41" fontId="2" fillId="4" borderId="8" xfId="1" applyFont="1" applyFill="1" applyBorder="1" applyAlignment="1">
      <alignment vertical="top"/>
    </xf>
    <xf numFmtId="41" fontId="2" fillId="4" borderId="9" xfId="1" applyFont="1" applyFill="1" applyBorder="1" applyAlignment="1">
      <alignment vertical="top"/>
    </xf>
    <xf numFmtId="267" fontId="2" fillId="4" borderId="8" xfId="1" applyNumberFormat="1" applyFont="1" applyFill="1" applyBorder="1" applyAlignment="1">
      <alignment vertical="top"/>
    </xf>
    <xf numFmtId="269" fontId="2" fillId="4" borderId="8" xfId="1" applyNumberFormat="1" applyFont="1" applyFill="1" applyBorder="1" applyAlignment="1">
      <alignment horizontal="right" vertical="top"/>
    </xf>
    <xf numFmtId="270" fontId="2" fillId="4" borderId="9" xfId="1" applyNumberFormat="1" applyFont="1" applyFill="1" applyBorder="1" applyAlignment="1">
      <alignment vertical="top"/>
    </xf>
    <xf numFmtId="41" fontId="2" fillId="4" borderId="8" xfId="1" applyFont="1" applyFill="1" applyBorder="1" applyAlignment="1">
      <alignment horizontal="right" vertical="top"/>
    </xf>
    <xf numFmtId="41" fontId="2" fillId="4" borderId="0" xfId="1" applyFont="1" applyFill="1" applyBorder="1" applyAlignment="1">
      <alignment vertical="top"/>
    </xf>
    <xf numFmtId="0" fontId="0" fillId="0" borderId="0" xfId="0" applyAlignment="1">
      <alignment vertical="top"/>
    </xf>
    <xf numFmtId="9" fontId="2" fillId="4" borderId="8" xfId="1" applyNumberFormat="1" applyFont="1" applyFill="1" applyBorder="1" applyAlignment="1">
      <alignment vertical="top"/>
    </xf>
    <xf numFmtId="9" fontId="2" fillId="4" borderId="9" xfId="1" applyNumberFormat="1" applyFont="1" applyFill="1" applyBorder="1" applyAlignment="1">
      <alignment vertical="top"/>
    </xf>
    <xf numFmtId="0" fontId="286" fillId="0" borderId="0" xfId="0" applyFont="1" applyAlignment="1">
      <alignment vertical="top"/>
    </xf>
    <xf numFmtId="0" fontId="2" fillId="4" borderId="7" xfId="0" applyFont="1" applyFill="1" applyBorder="1" applyAlignment="1">
      <alignment horizontal="center" vertical="top"/>
    </xf>
    <xf numFmtId="0" fontId="2" fillId="4" borderId="0" xfId="0" applyFont="1" applyFill="1" applyAlignment="1">
      <alignment horizontal="left" vertical="top"/>
    </xf>
    <xf numFmtId="0" fontId="2" fillId="4" borderId="9" xfId="0" applyFont="1" applyFill="1" applyBorder="1" applyAlignment="1">
      <alignment horizontal="center" vertical="top"/>
    </xf>
    <xf numFmtId="0" fontId="502" fillId="76" borderId="82" xfId="0" applyFont="1" applyFill="1" applyBorder="1">
      <alignment vertical="center"/>
    </xf>
    <xf numFmtId="0" fontId="444" fillId="0" borderId="72" xfId="0" applyFont="1" applyBorder="1" applyAlignment="1">
      <alignment horizontal="center" vertical="center" wrapText="1"/>
    </xf>
    <xf numFmtId="0" fontId="444" fillId="0" borderId="72" xfId="0" applyFont="1" applyBorder="1" applyAlignment="1">
      <alignment horizontal="left" vertical="center" wrapText="1"/>
    </xf>
    <xf numFmtId="3" fontId="444" fillId="0" borderId="72" xfId="0" applyNumberFormat="1" applyFont="1" applyBorder="1" applyAlignment="1">
      <alignment horizontal="right" vertical="center" wrapText="1"/>
    </xf>
    <xf numFmtId="269" fontId="453" fillId="73" borderId="4" xfId="1" applyNumberFormat="1" applyFont="1" applyFill="1" applyBorder="1" applyAlignment="1">
      <alignment horizontal="right" vertical="center"/>
    </xf>
    <xf numFmtId="41" fontId="454" fillId="4" borderId="16" xfId="0" applyNumberFormat="1" applyFont="1" applyFill="1" applyBorder="1" applyAlignment="1">
      <alignment horizontal="center" vertical="center"/>
    </xf>
    <xf numFmtId="41" fontId="350" fillId="86" borderId="16" xfId="1" applyFont="1" applyFill="1" applyBorder="1" applyAlignment="1">
      <alignment horizontal="center" vertical="center"/>
    </xf>
    <xf numFmtId="41" fontId="350" fillId="0" borderId="16" xfId="1" applyFont="1" applyBorder="1" applyAlignment="1">
      <alignment horizontal="center" vertical="center"/>
    </xf>
    <xf numFmtId="270" fontId="0" fillId="0" borderId="16" xfId="0" applyNumberFormat="1" applyBorder="1" applyAlignment="1">
      <alignment horizontal="right" vertical="center"/>
    </xf>
    <xf numFmtId="270" fontId="350" fillId="0" borderId="16" xfId="0" applyNumberFormat="1" applyFont="1" applyBorder="1" applyAlignment="1">
      <alignment horizontal="right" vertical="center"/>
    </xf>
    <xf numFmtId="41" fontId="350" fillId="74" borderId="14" xfId="1" applyFont="1" applyFill="1" applyBorder="1" applyAlignment="1">
      <alignment horizontal="center" vertical="center" wrapText="1"/>
    </xf>
    <xf numFmtId="41" fontId="0" fillId="0" borderId="16" xfId="0" applyNumberFormat="1" applyBorder="1">
      <alignment vertical="center"/>
    </xf>
    <xf numFmtId="270" fontId="453" fillId="73" borderId="6" xfId="1" applyNumberFormat="1" applyFont="1" applyFill="1" applyBorder="1" applyAlignment="1">
      <alignment horizontal="right" vertical="center"/>
    </xf>
    <xf numFmtId="270" fontId="350" fillId="4" borderId="68" xfId="1" applyNumberFormat="1" applyFont="1" applyFill="1" applyBorder="1" applyAlignment="1">
      <alignment horizontal="right"/>
    </xf>
    <xf numFmtId="41" fontId="2" fillId="4" borderId="7" xfId="1" applyFont="1" applyFill="1" applyBorder="1" applyAlignment="1">
      <alignment horizontal="right" vertical="center"/>
    </xf>
    <xf numFmtId="41" fontId="350" fillId="4" borderId="68" xfId="1" applyFont="1" applyFill="1" applyBorder="1" applyAlignment="1">
      <alignment horizontal="right"/>
    </xf>
    <xf numFmtId="0" fontId="350" fillId="0" borderId="16" xfId="0" applyFont="1" applyBorder="1">
      <alignment vertical="center"/>
    </xf>
    <xf numFmtId="9" fontId="0" fillId="0" borderId="0" xfId="0" applyNumberFormat="1" applyAlignment="1">
      <alignment horizontal="center" vertical="center"/>
    </xf>
    <xf numFmtId="41" fontId="350" fillId="86" borderId="0" xfId="1" applyFont="1" applyFill="1" applyBorder="1" applyAlignment="1">
      <alignment horizontal="center" vertical="center"/>
    </xf>
    <xf numFmtId="41" fontId="454" fillId="4" borderId="0" xfId="0" applyNumberFormat="1" applyFont="1" applyFill="1" applyAlignment="1">
      <alignment horizontal="center" vertical="center"/>
    </xf>
    <xf numFmtId="270" fontId="350" fillId="0" borderId="0" xfId="0" applyNumberFormat="1" applyFont="1" applyAlignment="1">
      <alignment horizontal="right" vertical="center"/>
    </xf>
    <xf numFmtId="41" fontId="350" fillId="83" borderId="0" xfId="1" applyFont="1" applyFill="1">
      <alignment vertical="center"/>
    </xf>
    <xf numFmtId="269" fontId="440" fillId="73" borderId="5" xfId="1" applyNumberFormat="1" applyFont="1" applyFill="1" applyBorder="1" applyAlignment="1">
      <alignment horizontal="right" vertical="center"/>
    </xf>
    <xf numFmtId="41" fontId="2" fillId="4" borderId="9" xfId="1" applyFont="1" applyFill="1" applyBorder="1" applyAlignment="1">
      <alignment horizontal="left" vertical="center"/>
    </xf>
    <xf numFmtId="269" fontId="350" fillId="4" borderId="67" xfId="1" applyNumberFormat="1" applyFont="1" applyFill="1" applyBorder="1" applyAlignment="1">
      <alignment horizontal="left"/>
    </xf>
    <xf numFmtId="41" fontId="2" fillId="4" borderId="9" xfId="1" applyFont="1" applyFill="1" applyBorder="1" applyAlignment="1">
      <alignment horizontal="left" vertical="top"/>
    </xf>
    <xf numFmtId="269" fontId="350" fillId="4" borderId="67" xfId="1" applyNumberFormat="1" applyFont="1" applyFill="1" applyBorder="1" applyAlignment="1">
      <alignment horizontal="left" vertical="center"/>
    </xf>
    <xf numFmtId="41" fontId="2" fillId="4" borderId="9" xfId="1" applyFont="1" applyFill="1" applyBorder="1" applyAlignment="1">
      <alignment horizontal="left" vertical="center" wrapText="1"/>
    </xf>
    <xf numFmtId="0" fontId="2" fillId="4" borderId="9" xfId="0" applyFont="1" applyFill="1" applyBorder="1" applyAlignment="1">
      <alignment horizontal="left" vertical="center"/>
    </xf>
    <xf numFmtId="41" fontId="2" fillId="4" borderId="8" xfId="1" applyFont="1" applyFill="1" applyBorder="1" applyAlignment="1">
      <alignment horizontal="left" vertical="center"/>
    </xf>
    <xf numFmtId="269" fontId="0" fillId="4" borderId="0" xfId="0" applyNumberFormat="1" applyFill="1" applyAlignment="1">
      <alignment horizontal="left" vertical="center"/>
    </xf>
    <xf numFmtId="9" fontId="2" fillId="4" borderId="8" xfId="1" applyNumberFormat="1" applyFont="1" applyFill="1" applyBorder="1" applyAlignment="1">
      <alignment horizontal="left" vertical="center"/>
    </xf>
    <xf numFmtId="9" fontId="2" fillId="4" borderId="9" xfId="1" applyNumberFormat="1" applyFont="1" applyFill="1" applyBorder="1" applyAlignment="1">
      <alignment horizontal="left" vertical="center"/>
    </xf>
    <xf numFmtId="270" fontId="2" fillId="4" borderId="9" xfId="1" applyNumberFormat="1" applyFont="1" applyFill="1" applyBorder="1" applyAlignment="1">
      <alignment horizontal="right" vertical="center"/>
    </xf>
    <xf numFmtId="41" fontId="2" fillId="4" borderId="9" xfId="1" applyFont="1" applyFill="1" applyBorder="1" applyAlignment="1">
      <alignment horizontal="right" vertical="center"/>
    </xf>
    <xf numFmtId="267" fontId="2" fillId="4" borderId="8" xfId="1" applyNumberFormat="1" applyFont="1" applyFill="1" applyBorder="1" applyAlignment="1">
      <alignment horizontal="right" vertical="center"/>
    </xf>
    <xf numFmtId="41" fontId="2" fillId="4" borderId="9" xfId="1" applyFont="1" applyFill="1" applyBorder="1" applyAlignment="1">
      <alignment horizontal="left" vertical="top" wrapText="1"/>
    </xf>
    <xf numFmtId="0" fontId="0" fillId="0" borderId="0" xfId="0" applyAlignment="1">
      <alignment horizontal="left" vertical="top" wrapText="1"/>
    </xf>
    <xf numFmtId="0" fontId="350" fillId="0" borderId="0" xfId="0" applyFont="1" applyAlignment="1">
      <alignment horizontal="left" vertical="center"/>
    </xf>
    <xf numFmtId="0" fontId="350" fillId="74" borderId="2" xfId="0" applyFont="1" applyFill="1" applyBorder="1" applyAlignment="1">
      <alignment horizontal="center" vertical="center"/>
    </xf>
    <xf numFmtId="0" fontId="350" fillId="74" borderId="65" xfId="0" applyFont="1" applyFill="1" applyBorder="1" applyAlignment="1">
      <alignment horizontal="center" vertical="center"/>
    </xf>
    <xf numFmtId="41" fontId="350" fillId="81" borderId="16" xfId="1" applyFont="1" applyFill="1" applyBorder="1" applyAlignment="1">
      <alignment horizontal="center" vertical="center"/>
    </xf>
    <xf numFmtId="41" fontId="5" fillId="3" borderId="2" xfId="1" applyFont="1" applyFill="1" applyBorder="1" applyAlignment="1">
      <alignment horizontal="center" vertical="center" wrapText="1"/>
    </xf>
    <xf numFmtId="41" fontId="5" fillId="3" borderId="65" xfId="1" applyFont="1" applyFill="1" applyBorder="1" applyAlignment="1">
      <alignment horizontal="center" vertical="center" wrapText="1"/>
    </xf>
    <xf numFmtId="0" fontId="18" fillId="81" borderId="16" xfId="0" applyFont="1" applyFill="1" applyBorder="1" applyAlignment="1">
      <alignment horizontal="center" vertical="center"/>
    </xf>
    <xf numFmtId="0" fontId="286" fillId="81" borderId="16" xfId="0" applyFont="1" applyFill="1" applyBorder="1" applyAlignment="1">
      <alignment horizontal="center" vertical="center"/>
    </xf>
    <xf numFmtId="0" fontId="350" fillId="74" borderId="5" xfId="0" applyFont="1" applyFill="1" applyBorder="1" applyAlignment="1">
      <alignment horizontal="center" vertical="center"/>
    </xf>
    <xf numFmtId="0" fontId="350" fillId="74" borderId="6" xfId="0" applyFont="1" applyFill="1" applyBorder="1" applyAlignment="1">
      <alignment horizontal="center" vertical="center"/>
    </xf>
    <xf numFmtId="0" fontId="0" fillId="4" borderId="0" xfId="0" applyFill="1" applyAlignment="1">
      <alignment horizontal="left" vertical="center" wrapText="1"/>
    </xf>
    <xf numFmtId="0" fontId="0" fillId="74" borderId="16" xfId="0" applyFill="1" applyBorder="1" applyAlignment="1">
      <alignment horizontal="left" vertical="center"/>
    </xf>
    <xf numFmtId="0" fontId="0" fillId="74" borderId="16" xfId="0" applyFill="1" applyBorder="1" applyAlignment="1">
      <alignment horizontal="left" vertical="top" wrapText="1"/>
    </xf>
    <xf numFmtId="9" fontId="0" fillId="74" borderId="16" xfId="0" applyNumberFormat="1" applyFill="1" applyBorder="1" applyAlignment="1">
      <alignment horizontal="left" vertical="center" wrapText="1"/>
    </xf>
    <xf numFmtId="0" fontId="0" fillId="74" borderId="16" xfId="0" applyFill="1" applyBorder="1" applyAlignment="1">
      <alignment horizontal="left" vertical="center" wrapText="1"/>
    </xf>
    <xf numFmtId="0" fontId="488" fillId="74" borderId="16" xfId="0" applyFont="1" applyFill="1" applyBorder="1" applyAlignment="1">
      <alignment horizontal="left"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65" xfId="0" applyFont="1" applyFill="1" applyBorder="1" applyAlignment="1">
      <alignment horizontal="center" vertical="center"/>
    </xf>
    <xf numFmtId="0" fontId="350" fillId="76" borderId="16" xfId="0" applyFont="1" applyFill="1" applyBorder="1" applyAlignment="1">
      <alignment horizontal="center" vertical="center"/>
    </xf>
    <xf numFmtId="0" fontId="4" fillId="77" borderId="2" xfId="0" applyFont="1" applyFill="1" applyBorder="1" applyAlignment="1">
      <alignment horizontal="center" vertical="center"/>
    </xf>
    <xf numFmtId="0" fontId="4" fillId="77" borderId="3" xfId="0" applyFont="1" applyFill="1" applyBorder="1" applyAlignment="1">
      <alignment horizontal="center" vertical="center"/>
    </xf>
    <xf numFmtId="0" fontId="4" fillId="77" borderId="65" xfId="0" applyFont="1" applyFill="1" applyBorder="1" applyAlignment="1">
      <alignment horizontal="center" vertical="center"/>
    </xf>
    <xf numFmtId="41" fontId="5" fillId="3" borderId="65" xfId="1" applyFont="1" applyFill="1" applyBorder="1" applyAlignment="1">
      <alignment horizontal="center" vertical="center"/>
    </xf>
    <xf numFmtId="9" fontId="0" fillId="74" borderId="16" xfId="0" applyNumberFormat="1" applyFill="1" applyBorder="1" applyAlignment="1">
      <alignment horizontal="left" vertical="center"/>
    </xf>
    <xf numFmtId="0" fontId="491" fillId="79" borderId="16" xfId="22374" applyFont="1" applyFill="1" applyBorder="1" applyAlignment="1">
      <alignment horizontal="center" vertical="center"/>
    </xf>
    <xf numFmtId="0" fontId="491" fillId="79" borderId="95" xfId="22374" applyFont="1" applyFill="1" applyBorder="1" applyAlignment="1">
      <alignment horizontal="center" vertical="center"/>
    </xf>
    <xf numFmtId="0" fontId="491" fillId="79" borderId="28" xfId="22374" applyFont="1" applyFill="1" applyBorder="1" applyAlignment="1">
      <alignment horizontal="center" vertical="center"/>
    </xf>
    <xf numFmtId="0" fontId="491" fillId="79" borderId="79" xfId="22374" applyFont="1" applyFill="1" applyBorder="1" applyAlignment="1">
      <alignment horizontal="center" vertical="center"/>
    </xf>
    <xf numFmtId="0" fontId="491" fillId="84" borderId="17" xfId="22374" applyFont="1" applyFill="1" applyBorder="1" applyAlignment="1">
      <alignment horizontal="center" vertical="center"/>
    </xf>
    <xf numFmtId="0" fontId="491" fillId="84" borderId="18" xfId="22374" applyFont="1" applyFill="1" applyBorder="1" applyAlignment="1">
      <alignment horizontal="center" vertical="center"/>
    </xf>
    <xf numFmtId="0" fontId="491" fillId="85" borderId="16" xfId="22374" applyFont="1" applyFill="1" applyBorder="1" applyAlignment="1">
      <alignment horizontal="center" vertical="center"/>
    </xf>
    <xf numFmtId="179" fontId="491" fillId="79" borderId="17" xfId="18817" applyFont="1" applyFill="1" applyBorder="1" applyAlignment="1">
      <alignment horizontal="center" vertical="center"/>
    </xf>
    <xf numFmtId="179" fontId="491" fillId="79" borderId="52" xfId="18817" applyFont="1" applyFill="1" applyBorder="1" applyAlignment="1">
      <alignment horizontal="center" vertical="center"/>
    </xf>
    <xf numFmtId="179" fontId="491" fillId="78" borderId="16" xfId="18817" applyFont="1" applyFill="1" applyBorder="1" applyAlignment="1">
      <alignment horizontal="center" vertical="center"/>
    </xf>
    <xf numFmtId="0" fontId="491" fillId="79" borderId="17" xfId="22374" applyFont="1" applyFill="1" applyBorder="1" applyAlignment="1">
      <alignment horizontal="center" vertical="center"/>
    </xf>
    <xf numFmtId="0" fontId="491" fillId="79" borderId="18" xfId="22374" applyFont="1" applyFill="1" applyBorder="1" applyAlignment="1">
      <alignment horizontal="center" vertical="center"/>
    </xf>
    <xf numFmtId="0" fontId="484" fillId="0" borderId="0" xfId="0" quotePrefix="1" applyFont="1" applyAlignment="1">
      <alignment horizontal="left" vertical="center"/>
    </xf>
    <xf numFmtId="0" fontId="476" fillId="0" borderId="96" xfId="0" applyFont="1" applyBorder="1" applyAlignment="1">
      <alignment horizontal="center" vertical="center"/>
    </xf>
    <xf numFmtId="0" fontId="476" fillId="0" borderId="84" xfId="0" applyFont="1" applyBorder="1" applyAlignment="1">
      <alignment horizontal="center" vertical="center"/>
    </xf>
    <xf numFmtId="0" fontId="458" fillId="76" borderId="16" xfId="0" applyFont="1" applyFill="1" applyBorder="1" applyAlignment="1">
      <alignment horizontal="center" vertical="center"/>
    </xf>
    <xf numFmtId="0" fontId="462" fillId="79" borderId="86" xfId="0" applyFont="1" applyFill="1" applyBorder="1" applyAlignment="1">
      <alignment horizontal="center" vertical="center"/>
    </xf>
    <xf numFmtId="0" fontId="462" fillId="79" borderId="32" xfId="0" applyFont="1" applyFill="1" applyBorder="1" applyAlignment="1">
      <alignment horizontal="center" vertical="center"/>
    </xf>
    <xf numFmtId="0" fontId="462" fillId="0" borderId="88" xfId="0" applyFont="1" applyBorder="1" applyAlignment="1">
      <alignment horizontal="center" vertical="center" wrapText="1"/>
    </xf>
    <xf numFmtId="0" fontId="462" fillId="0" borderId="89" xfId="0" applyFont="1" applyBorder="1" applyAlignment="1">
      <alignment horizontal="center" vertical="center" wrapText="1"/>
    </xf>
    <xf numFmtId="0" fontId="462" fillId="0" borderId="90" xfId="0" applyFont="1" applyBorder="1" applyAlignment="1">
      <alignment horizontal="center" vertical="center" wrapText="1"/>
    </xf>
    <xf numFmtId="0" fontId="462" fillId="0" borderId="88" xfId="0" applyFont="1" applyBorder="1" applyAlignment="1">
      <alignment horizontal="center" vertical="center"/>
    </xf>
    <xf numFmtId="0" fontId="462" fillId="0" borderId="89" xfId="0" applyFont="1" applyBorder="1" applyAlignment="1">
      <alignment horizontal="center" vertical="center"/>
    </xf>
    <xf numFmtId="0" fontId="462" fillId="0" borderId="96" xfId="0" applyFont="1" applyBorder="1" applyAlignment="1">
      <alignment horizontal="center" vertical="center"/>
    </xf>
    <xf numFmtId="0" fontId="0" fillId="0" borderId="16" xfId="0" applyBorder="1" applyAlignment="1">
      <alignment horizontal="center" vertical="center"/>
    </xf>
    <xf numFmtId="41" fontId="0" fillId="0" borderId="17" xfId="1" applyFont="1" applyBorder="1" applyAlignment="1">
      <alignment horizontal="center" vertical="center"/>
    </xf>
    <xf numFmtId="41" fontId="0" fillId="0" borderId="52" xfId="1" applyFont="1" applyBorder="1" applyAlignment="1">
      <alignment horizontal="center" vertical="center"/>
    </xf>
    <xf numFmtId="41" fontId="0" fillId="0" borderId="18" xfId="1" applyFont="1" applyBorder="1" applyAlignment="1">
      <alignment horizontal="center" vertical="center"/>
    </xf>
  </cellXfs>
  <cellStyles count="41345">
    <cellStyle name="%" xfId="10" xr:uid="{80F66759-41EA-480E-844E-FFEA5E2E5735}"/>
    <cellStyle name="%20 - Vurgu1" xfId="11" xr:uid="{90B4F8DA-0F3A-46E8-A672-087D42241BAC}"/>
    <cellStyle name="%20 - Vurgu2" xfId="15" xr:uid="{CB7EDE10-4448-4F7B-A9D4-57D7182CC97A}"/>
    <cellStyle name="%20 - Vurgu3" xfId="16" xr:uid="{3EA7BB5F-2E7B-48A0-96C2-B38A13740E2C}"/>
    <cellStyle name="%20 - Vurgu4" xfId="17" xr:uid="{E5553C2C-04E1-49F7-A1BE-935AD18CA802}"/>
    <cellStyle name="%20 - Vurgu5" xfId="18" xr:uid="{62AEEB49-7D8C-42A8-B959-AB0C4D98546A}"/>
    <cellStyle name="%20 - Vurgu6" xfId="19" xr:uid="{8725261B-638A-4345-B351-BEF7D8F403D6}"/>
    <cellStyle name="%40 - Vurgu1" xfId="20" xr:uid="{5068151E-55E9-4A02-AD2B-402999039A39}"/>
    <cellStyle name="%40 - Vurgu2" xfId="21" xr:uid="{C9360F7C-2687-41EF-B102-724447B48D2F}"/>
    <cellStyle name="%40 - Vurgu3" xfId="22" xr:uid="{8D17B765-AAD3-464A-ADAD-393B26A61577}"/>
    <cellStyle name="%40 - Vurgu4" xfId="23" xr:uid="{074157D6-BDF0-4F28-8A05-580C63476D2C}"/>
    <cellStyle name="%40 - Vurgu5" xfId="24" xr:uid="{9BBA276A-42A9-4414-B0F6-077FE0031294}"/>
    <cellStyle name="%40 - Vurgu6" xfId="25" xr:uid="{1C3EA8BF-BD8A-4289-9F50-8044C3CDA290}"/>
    <cellStyle name="%60 - Vurgu1" xfId="26" xr:uid="{C5BC4183-7F0A-4EBF-90F1-D23F75A3DEE9}"/>
    <cellStyle name="%60 - Vurgu2" xfId="27" xr:uid="{6DE1A4C0-2CAB-4B3C-91AC-8DF843984EDD}"/>
    <cellStyle name="%60 - Vurgu3" xfId="28" xr:uid="{6409CB56-3DA1-41E4-AD64-E27B1DDCAE1B}"/>
    <cellStyle name="%60 - Vurgu4" xfId="29" xr:uid="{6BE3E44E-1FDB-4D55-A390-2EC090225D20}"/>
    <cellStyle name="%60 - Vurgu5" xfId="30" xr:uid="{B7B1B16B-2CDE-45A8-A498-5D9D35E06BFD}"/>
    <cellStyle name="%60 - Vurgu6" xfId="31" xr:uid="{B40A6276-8467-46AD-A3D3-B0F25A37A7F1}"/>
    <cellStyle name="_10MTP Data Package - TBRnew 31may2010" xfId="32" xr:uid="{0011AA80-28F8-44B0-ADEA-3B93CEC39D0A}"/>
    <cellStyle name="_Book2" xfId="33" xr:uid="{57B5632E-70B1-48A4-BF0D-CDE38609CF81}"/>
    <cellStyle name="_Branchwise Budget 2H'07" xfId="34" xr:uid="{8B4D0601-0D75-4218-8D48-563B6D9456BA}"/>
    <cellStyle name="_Branchwise Budget 2H'07_BSJ Report July 2010" xfId="35" xr:uid="{D7D0A5CC-1900-419F-8A09-262C0E1F5640}"/>
    <cellStyle name="_Branchwise Budget 2H'07_BSJ Report July 2010_Sales Format 2H (BSID) Dec'10" xfId="36" xr:uid="{5F591BF9-A97A-434D-9622-51BFDBE84E67}"/>
    <cellStyle name="_Branchwise Budget for 1H 08" xfId="37" xr:uid="{A990C273-340B-480B-BE58-23B03EF39957}"/>
    <cellStyle name="_Branchwise Budget for 1H 08_BSJ Report July 2010" xfId="38" xr:uid="{89F71F2A-F294-4AED-96DF-3F2115854ADB}"/>
    <cellStyle name="_Branchwise Budget for 1H 08_BSJ Report July 2010_Sales Format 2H (BSID) Dec'10" xfId="39" xr:uid="{A0AC4DD6-64F5-41CF-8911-3B12A42E5B90}"/>
    <cellStyle name="_BSFC" xfId="40" xr:uid="{0C354DB4-1B53-43B4-A3E0-EC8C99BCF93B}"/>
    <cellStyle name="_BSJ Report for the month of December 2009" xfId="41" xr:uid="{6D7967CE-70AC-498A-BBDC-ADD3F20DCF06}"/>
    <cellStyle name="_BSJ Report for the month of December 2009_PricePSR" xfId="42" xr:uid="{2B4F26C2-8F6E-4F8F-9B2C-5D0D5AEFAC22}"/>
    <cellStyle name="_BSTK" xfId="43" xr:uid="{A227BB5D-BBDE-4D2A-9155-ABDD25F6F1F3}"/>
    <cellStyle name="_BSTM" xfId="44" xr:uid="{DDB85C60-FEF9-45A4-929B-918677FDD26C}"/>
    <cellStyle name="_Competitor Activity Report Sep'10" xfId="45" xr:uid="{A6C9590B-E0C6-4AB0-BDE6-C291649D5411}"/>
    <cellStyle name="_Competitor Activity Report Sep'10_MD Report August" xfId="46" xr:uid="{87409E6F-5EFB-4DC8-9D6A-23818BFA31C6}"/>
    <cellStyle name="_Competitor Activity Report Sep'10_MD REPORT MAY'11" xfId="47" xr:uid="{AB313C73-C6A2-4554-9405-EBD814915D59}"/>
    <cellStyle name="_Competitor Activity Report Sep'10_MD REPORT-APR'11" xfId="48" xr:uid="{10E6FE30-33D5-4301-BD35-2FAD8EFC4F1E}"/>
    <cellStyle name="_Competitor Activity Report Sep'10_MD REPORT-APR'11 (2)" xfId="49" xr:uid="{8A6C0C75-9B51-4C58-82CF-7E48DA6164B5}"/>
    <cellStyle name="_Competitor Activity Report Sep'10_MD REPORT-JAN'11-160211" xfId="50" xr:uid="{E23EFF5C-F384-4D45-8D30-881200C94468}"/>
    <cellStyle name="_Competitor Activity Report Sep'10_MD REPORT-MAR'11-140311 (2)" xfId="51" xr:uid="{4155DB71-5E78-458E-8190-BF715295436D}"/>
    <cellStyle name="_Competitor Activity Report Sep'10_Sales Format 111H - BSID" xfId="52" xr:uid="{D9495516-92ED-4986-867A-2355319587B1}"/>
    <cellStyle name="_Competitor Activity Report Sep'10_Sales Format 2H (BSID) Dec'10" xfId="53" xr:uid="{38C586DF-8B37-4B63-A5FD-CCA701BE4B88}"/>
    <cellStyle name="_Competitor's Activity - Jan'2008" xfId="54" xr:uid="{B6DA8400-9C1D-4A0E-98AF-59BE50D73A3E}"/>
    <cellStyle name="_Compititors activity Dec'09 A Rev" xfId="55" xr:uid="{5C497FAE-7057-49BB-BF71-07646C7C1F11}"/>
    <cellStyle name="_Copy of COMPETITOR ACTIVITY Feb2010 FORMAT" xfId="56" xr:uid="{42663D35-4383-43BC-819A-AC9673C80920}"/>
    <cellStyle name="_Marketing Report for the month of June 2010" xfId="57" xr:uid="{67C310DC-9CF7-4D0B-82FB-F7639F553712}"/>
    <cellStyle name="_Marketing Report for the month of June 2010_BSJ Report July 2010" xfId="58" xr:uid="{0A3C49BD-FA6B-4620-AEE9-33214EB2FA47}"/>
    <cellStyle name="_Marketing Report for the month of June 2010_BSJ Report July 2010_Sales Format 2H (BSID) Dec'10" xfId="59" xr:uid="{8E78D9A8-CD45-4E14-9FA6-6F69E43D80EE}"/>
    <cellStyle name="_Marketing Report for the month of May 2010" xfId="60" xr:uid="{6C39F73B-9728-4052-8D5D-F542EBD9AE61}"/>
    <cellStyle name="_Marketing Report for the month of May 2010_BSJ Report July 2010" xfId="61" xr:uid="{B96BBA58-72F6-4C01-A948-6DBBD72F0C7F}"/>
    <cellStyle name="_Marketing Report for the month of May 2010_BSJ Report July 2010_Sales Format 2H (BSID) Dec'10" xfId="62" xr:uid="{B8C95453-655C-4418-9620-E42EBD4E5D24}"/>
    <cellStyle name="_Marketing Report for the month of Oct 2009" xfId="63" xr:uid="{0C02F381-74A7-450F-8C54-EB878E82C6B2}"/>
    <cellStyle name="_Marketing Report for the month of Oct 2009_BSJ Report July 2010" xfId="64" xr:uid="{AFA54ACE-90D7-4C6B-B874-D4BBE4F82D52}"/>
    <cellStyle name="_Marketing Report for the month of Oct 2009_BSJ Report July 2010_Sales Format 2H (BSID) Dec'10" xfId="65" xr:uid="{896E9A4C-9606-4492-BB1F-4F37E735489E}"/>
    <cellStyle name="_MCM FOR DEC" xfId="66" xr:uid="{94700EEE-11D7-49A7-8274-76A4479FE5E1}"/>
    <cellStyle name="_MCM FOR DEC_MD Report August" xfId="67" xr:uid="{5BEE3FC3-2DE3-4691-B630-DD55F9444FBA}"/>
    <cellStyle name="_MCM FOR DEC_MD REPORT MAY'11" xfId="68" xr:uid="{7988BDDC-D6B0-4A7A-A6F3-2724F3064FA9}"/>
    <cellStyle name="_MCM FOR DEC_MD REPORT-APR'11" xfId="69" xr:uid="{F870BAC7-6ADD-42E1-92B9-4D26DE9AB9EF}"/>
    <cellStyle name="_MCM FOR DEC_MD REPORT-APR'11 (2)" xfId="70" xr:uid="{16660EE4-CCF5-42AE-B278-21ED283657A3}"/>
    <cellStyle name="_MCM FOR DEC_MD REPORT-JAN'11-160211" xfId="71" xr:uid="{CEEC3BF9-D365-4027-9D2C-B3A0C21EC7FE}"/>
    <cellStyle name="_MCM FOR DEC_MD REPORT-MAR'11-140311 (2)" xfId="72" xr:uid="{7393BB56-3CFF-43BD-B6E2-29347CBEBDE9}"/>
    <cellStyle name="_MCM FOR DEC_Sales Format 111H - BSID" xfId="73" xr:uid="{3AC2D097-2948-4F45-A53E-2FEBA1C4C73A}"/>
    <cellStyle name="_MCM FOR FEB'11" xfId="74" xr:uid="{1F10522E-D528-4A65-82AA-41BA4D54B906}"/>
    <cellStyle name="_MCM FOR JAN'11" xfId="75" xr:uid="{AF44E48B-30B5-42A7-A532-2A69BE9FEA7E}"/>
    <cellStyle name="_MCM FOR Mar'11 France" xfId="76" xr:uid="{2F9D6A93-455C-4334-BBED-B44C53B33382}"/>
    <cellStyle name="_MCM FOR OCT" xfId="77" xr:uid="{41164DC9-DC52-40B6-96C3-F7BD5EEEACF6}"/>
    <cellStyle name="_MCM FOR OCT_MD Report August" xfId="78" xr:uid="{30B30D48-6388-432A-BA99-AE0BB054E19D}"/>
    <cellStyle name="_MCM FOR OCT_MD REPORT MAY'11" xfId="79" xr:uid="{173BFC8C-E8C7-4387-B76B-213B0E2BC8EA}"/>
    <cellStyle name="_MCM FOR OCT_MD REPORT-APR'11" xfId="80" xr:uid="{7EF717E3-DAEB-4D58-909B-70930DA083DD}"/>
    <cellStyle name="_MCM FOR OCT_MD REPORT-APR'11 (2)" xfId="81" xr:uid="{D8FD325C-55D0-43BB-B13D-F1B961C48FEC}"/>
    <cellStyle name="_MCM FOR OCT_MD REPORT-JAN'11-160211" xfId="82" xr:uid="{E37B3D0D-5855-40C8-BAC5-F86AFD9E8027}"/>
    <cellStyle name="_MCM FOR OCT_MD REPORT-MAR'11-140311 (2)" xfId="83" xr:uid="{F7F91B62-A8B7-465A-B506-49B778512EA0}"/>
    <cellStyle name="_MCM FOR OCT_Sales Format 111H - BSID" xfId="84" xr:uid="{BEE9AFAF-4716-45F5-9D92-3FFE4C7D32B5}"/>
    <cellStyle name="_MCM FOR OCT_Sales Format 2H (BSID) Dec'10" xfId="85" xr:uid="{13FC540B-B380-457C-9A62-B95123001668}"/>
    <cellStyle name="_MD Report Nov'10" xfId="86" xr:uid="{80F13F5B-6A0D-4FB8-8EDE-F54A2736C4AD}"/>
    <cellStyle name="_MD REPORT_AUGUST09　EUNICE" xfId="87" xr:uid="{325F14FA-9ADA-42F2-B682-C9C6B217CD23}"/>
    <cellStyle name="_MORI SAN Market SHare" xfId="88" xr:uid="{7E778190-120D-4431-ACD6-1145838383A0}"/>
    <cellStyle name="_New of RSM Report Jan'10-East (3)" xfId="89" xr:uid="{884C14EE-E984-42C5-87D0-0258825F8652}"/>
    <cellStyle name="_OB 10  RSM Meet Oct 09" xfId="90" xr:uid="{B4EE6BD7-3923-49BA-89BA-34A0C6AB65FD}"/>
    <cellStyle name="_P O L I C Y  -2H 2 0 0 7" xfId="91" xr:uid="{4690C135-A45F-43F8-9236-2885CBFBF816}"/>
    <cellStyle name="_P O L I C Y  -2H 2 0 0 7_BSJ Report for the month of December 2009" xfId="92" xr:uid="{4FA20491-1BE0-4824-87A4-84B5639670C5}"/>
    <cellStyle name="_P O L I C Y  -2H 2 0 0 7_BSJ Report for the month of December 2009_PricePSR" xfId="93" xr:uid="{19222871-FABC-4D8A-A62C-01AD0EA43B14}"/>
    <cellStyle name="_P O L I C Y  -2H 2 0 0 7_Marketing Report for the month of June 2010" xfId="94" xr:uid="{924B8EF5-6CA0-4951-8F41-110AB3789936}"/>
    <cellStyle name="_P O L I C Y  -2H 2 0 0 7_Marketing Report for the month of June 2010_BSJ Report July 2010" xfId="95" xr:uid="{DB99E8A4-ECDC-4068-8658-59E9261CB33E}"/>
    <cellStyle name="_P O L I C Y  -2H 2 0 0 7_Marketing Report for the month of June 2010_BSJ Report July 2010_Sales Format 2H (BSID) Dec'10" xfId="96" xr:uid="{453FC640-F4E1-40AF-8643-5DAC516CA5EF}"/>
    <cellStyle name="_P O L I C Y  -2H 2 0 0 7_Marketing Report for the month of May 2010" xfId="97" xr:uid="{91017EC4-1A26-443E-9238-E9978DEF22B1}"/>
    <cellStyle name="_P O L I C Y  -2H 2 0 0 7_Marketing Report for the month of May 2010_BSJ Report July 2010" xfId="98" xr:uid="{3C35D119-2E0C-4CB5-89B7-4DA5E7476E85}"/>
    <cellStyle name="_P O L I C Y  -2H 2 0 0 7_Marketing Report for the month of May 2010_BSJ Report July 2010_Sales Format 2H (BSID) Dec'10" xfId="99" xr:uid="{68D6873C-ABA4-416F-A997-3F59714811E8}"/>
    <cellStyle name="_Premium brand sales situation-July09(090922)" xfId="100" xr:uid="{BBEA72CA-C196-46E9-B412-D6D3FF6890A1}"/>
    <cellStyle name="_Price movement" xfId="101" xr:uid="{E62FB202-45AB-4465-AEEA-F062177E88C6}"/>
    <cellStyle name="_Price movement_MD Report August" xfId="102" xr:uid="{26068301-0729-422E-9C66-E8707A9F1FED}"/>
    <cellStyle name="_Price movement_MD REPORT MAY'11" xfId="103" xr:uid="{05E75957-4527-4F63-AEE6-F46268ED1C01}"/>
    <cellStyle name="_Price movement_MD REPORT-APR'11" xfId="104" xr:uid="{55304B89-F01A-416F-ACE5-55DD22F50749}"/>
    <cellStyle name="_Price movement_MD REPORT-APR'11 (2)" xfId="105" xr:uid="{E251F3CD-5F63-4951-B408-356B8A460359}"/>
    <cellStyle name="_Price movement_MD REPORT-JAN'11-160211" xfId="106" xr:uid="{3E2A146E-AFCB-4B87-99E5-4A37659079B5}"/>
    <cellStyle name="_Price movement_MD REPORT-MAR'11-140311 (2)" xfId="107" xr:uid="{668D2680-4E11-4B3D-9A08-35E0EBD5C8DE}"/>
    <cellStyle name="_Price movement_Sales Format 111H - BSID" xfId="108" xr:uid="{FA6B7E5D-9087-4FB4-864C-8C6D47D9FB89}"/>
    <cellStyle name="_Price movement_Sales Format 2H (BSID) Dec'10" xfId="109" xr:uid="{9625AA38-4A63-489F-A5CD-4D25A9954FF3}"/>
    <cellStyle name="_RSM Report FORMAT Final Dec-09" xfId="110" xr:uid="{4A7A4CD5-66AB-4631-B61C-00C46CFFB334}"/>
    <cellStyle name="_RSM Report(New Format) South - Dec 09" xfId="111" xr:uid="{EF48CD4A-3868-426B-95CF-F09B5F06FB20}"/>
    <cellStyle name="_Sheet1" xfId="112" xr:uid="{E9F31097-D3FD-418E-B910-86FD5D0FAA7A}"/>
    <cellStyle name="_TBSC" xfId="113" xr:uid="{E7169D50-7B1C-4B7E-847B-D4E2A5F17022}"/>
    <cellStyle name="_TTL" xfId="114" xr:uid="{622107BF-FD3E-4674-AE36-E0E586BBEAF8}"/>
    <cellStyle name="_TTL(2)" xfId="115" xr:uid="{F2D331C5-0CE6-4D34-A129-111D9EB57A97}"/>
    <cellStyle name="¤@¯Elaroux" xfId="116" xr:uid="{C2277E52-EB5E-4395-8DC3-7B45020D493F}"/>
    <cellStyle name="¤@¯Elaroux 2" xfId="117" xr:uid="{EA7A5829-2685-4F9A-9A9B-E45CC58952B5}"/>
    <cellStyle name="¤d¤À¦E0]_laroux" xfId="118" xr:uid="{746CB5F5-A975-45C5-AC8E-75E00BB7D90E}"/>
    <cellStyle name="¤d¤À¦Elaroux" xfId="119" xr:uid="{D42C99B6-6ABB-4365-AB76-5E1CDF299D71}"/>
    <cellStyle name="¤d¤À¦Elaroux 2" xfId="120" xr:uid="{893F879C-7317-41EF-8FFA-592693F5549C}"/>
    <cellStyle name="¤d¤À¦Elaroux 2 2" xfId="121" xr:uid="{2FECE9F0-DB03-46E1-B532-870249545D0A}"/>
    <cellStyle name="¤d¤À¦Elaroux 3" xfId="122" xr:uid="{B6669A37-EBC8-4290-B4F2-21C5C0B1A320}"/>
    <cellStyle name="=C:\WINDOWS\SYSTEM32\COMMAND.COM" xfId="123" xr:uid="{DA391DD4-130C-4A9F-B801-0615D41C0C59}"/>
    <cellStyle name="=C:\WINNT\SYSTEM32\COMMAND.COM" xfId="124" xr:uid="{A3F80AF9-AB88-4322-8D04-D7170EE6C85B}"/>
    <cellStyle name="=C:\WINNT\SYSTEM32\COMMAND.COM 2" xfId="125" xr:uid="{9AAD9074-3462-4148-8B29-7B3240F159E4}"/>
    <cellStyle name="=C:\WINNT\SYSTEM32\COMMAND.COM 3" xfId="126" xr:uid="{5C5A6E07-C6D4-4415-B9E7-A51830301B47}"/>
    <cellStyle name="=C:\WINNT\SYSTEM32\COMMAND.COM 4" xfId="127" xr:uid="{DA3E5A74-7A27-4DF8-8E0E-079CC8368412}"/>
    <cellStyle name="=C:\WINNT\SYSTEM32\COMMAND.COM_Fleet Sales Recording- Format Mar'11" xfId="128" xr:uid="{6441EBAD-5461-4AEA-BA2F-720BF27399F8}"/>
    <cellStyle name="•W€_4m stock" xfId="129" xr:uid="{67AFD367-B4B4-4E79-93C4-0BB3528D9485}"/>
    <cellStyle name="\¦ÏÝÌnCp[N" xfId="130" xr:uid="{8EE928F6-58F3-476E-8CEF-E1EFB58EEE94}"/>
    <cellStyle name="æØè [0.00]_BASE" xfId="131" xr:uid="{00F60333-39C0-4D12-8043-306FADF34F9C}"/>
    <cellStyle name="æØè_BASE" xfId="132" xr:uid="{563E8382-2B77-4DE9-90B5-716713155855}"/>
    <cellStyle name="ÊÝ [0.00]_2001 (2)" xfId="133" xr:uid="{F9737A6C-AB0E-4631-A4CF-9541F3687C2D}"/>
    <cellStyle name="ÊÝ_2001 (2)" xfId="134" xr:uid="{7ECFE27F-51BE-4DB0-B92A-C62B8F2E3B9E}"/>
    <cellStyle name="nCp[N" xfId="135" xr:uid="{0F9E7F39-1880-4CD8-8736-ED8E6CFE4D1E}"/>
    <cellStyle name="W_BASE" xfId="136" xr:uid="{BB1A1255-EE3E-4D8E-BE63-8DE9F6DD539D}"/>
    <cellStyle name="01" xfId="137" xr:uid="{9C76A86E-EBB5-4608-990A-990C667B3388}"/>
    <cellStyle name="1" xfId="138" xr:uid="{FA101D35-4B4B-429B-97A1-AC9C3DF8A297}"/>
    <cellStyle name="1_カレンダ－マスタ－ (2)" xfId="139" xr:uid="{4BA2BC6C-D290-47E5-B9F6-2F31828828A7}"/>
    <cellStyle name="1_入力例2ﾘｰﾄﾞﾀｲﾑ" xfId="140" xr:uid="{5C7B4682-2E52-410B-82CA-527F63482287}"/>
    <cellStyle name="1_入力例3段取" xfId="141" xr:uid="{2EF4E9DA-0056-4D11-BC4B-36649A5FE5FD}"/>
    <cellStyle name="1_作業工程フロー入力例1" xfId="142" xr:uid="{8598A091-FEC3-44E3-AC13-C41CD2EF9FA1}"/>
    <cellStyle name="1000" xfId="143" xr:uid="{1529B81D-2C05-4392-AEE0-B587222906E0}"/>
    <cellStyle name="1000 10" xfId="144" xr:uid="{5126C0C4-826B-4E9D-87E2-E7498B391FC6}"/>
    <cellStyle name="1000 11" xfId="145" xr:uid="{7E9A2DA5-28AE-436A-87FB-8D91D45FC3B2}"/>
    <cellStyle name="1000 12" xfId="146" xr:uid="{69B81BDA-5AEC-4321-9FCC-D08C082BB5A4}"/>
    <cellStyle name="1000 2" xfId="147" xr:uid="{A68118D6-CE1D-46F5-A11A-A2BA6D51195E}"/>
    <cellStyle name="1000 2 10" xfId="148" xr:uid="{2D3CF53D-281B-458C-ADA0-53BE2A22741B}"/>
    <cellStyle name="1000 2 11" xfId="149" xr:uid="{8AA8D5EF-4064-4E64-9C41-D5F5ABFDECBD}"/>
    <cellStyle name="1000 2 2" xfId="150" xr:uid="{73EE842B-E12E-4994-B1E1-1D352ADF4BFB}"/>
    <cellStyle name="1000 2 3" xfId="151" xr:uid="{ECC3C068-A54B-4C94-9637-52C0B2A59FDC}"/>
    <cellStyle name="1000 2 4" xfId="152" xr:uid="{134D36D2-E6CA-453E-A463-412A4C4EC367}"/>
    <cellStyle name="1000 2 5" xfId="153" xr:uid="{DE297037-492F-45EF-B2E2-C439C8D459A1}"/>
    <cellStyle name="1000 2 6" xfId="154" xr:uid="{2FC8E24C-DEC0-42A4-A319-22EF13D10FF4}"/>
    <cellStyle name="1000 2 7" xfId="155" xr:uid="{3341336F-ECF1-43B2-AE42-C0B320238C35}"/>
    <cellStyle name="1000 2 8" xfId="156" xr:uid="{CD368344-8025-4D15-AFEC-47886DD7957D}"/>
    <cellStyle name="1000 2 9" xfId="157" xr:uid="{BC3D172D-B926-4A28-BD29-7010E1631658}"/>
    <cellStyle name="1000 3" xfId="158" xr:uid="{74D72B4F-BA97-4E59-AC51-B725770DFB26}"/>
    <cellStyle name="1000 4" xfId="159" xr:uid="{5CEBEF0D-93C9-4802-A48C-4EC476C5A838}"/>
    <cellStyle name="1000 5" xfId="160" xr:uid="{C475A345-3858-4373-9156-528400138996}"/>
    <cellStyle name="1000 6" xfId="161" xr:uid="{CD02ADBD-ACD7-4282-A907-045F78AF89A3}"/>
    <cellStyle name="1000 7" xfId="162" xr:uid="{09688B57-822B-42A0-8754-36DC77719051}"/>
    <cellStyle name="1000 8" xfId="163" xr:uid="{C55B47E2-DEA7-48D7-8189-B5460352A776}"/>
    <cellStyle name="1000 9" xfId="164" xr:uid="{8AC28D23-B0F2-48DA-A932-8C6F82E31D3D}"/>
    <cellStyle name="12" xfId="165" xr:uid="{042B3971-73EC-45E7-97AB-D37410F4EDEB}"/>
    <cellStyle name="12MSご" xfId="166" xr:uid="{36465142-0C1D-4C1D-B39A-00734F9835DA}"/>
    <cellStyle name="20% - Accent1" xfId="167" xr:uid="{9E46C484-491D-4110-9257-04EEE1F0F5AA}"/>
    <cellStyle name="20% - Accent1 2" xfId="168" xr:uid="{6B5228B9-BB17-48D5-8DFB-57D7EB8228A7}"/>
    <cellStyle name="20% - Accent1 2 2" xfId="169" xr:uid="{3CC1933B-D071-4E7F-990C-DF2D6547E4F8}"/>
    <cellStyle name="20% - Accent1 3" xfId="170" xr:uid="{2CAC298C-64C5-4B45-AD40-AE2B2C9BD8DC}"/>
    <cellStyle name="20% - Accent1 4" xfId="171" xr:uid="{A73E2C43-1084-4A89-BABF-A70FD5625986}"/>
    <cellStyle name="20% - Accent1 5" xfId="172" xr:uid="{E6B79B52-EDFE-4819-87EE-94A8809CFBE9}"/>
    <cellStyle name="20% - Accent1 6" xfId="173" xr:uid="{E7C97FF4-A6B7-4850-ACB5-EA9232D66237}"/>
    <cellStyle name="20% - Accent2" xfId="174" xr:uid="{E645C51F-4B5F-4657-B70A-7F6407BEE5BC}"/>
    <cellStyle name="20% - Accent2 2" xfId="175" xr:uid="{0C4DF394-9B21-49F9-887D-B83C2E7A5254}"/>
    <cellStyle name="20% - Accent2 2 2" xfId="176" xr:uid="{69D66C4E-AA52-4926-9348-1141407BE0C3}"/>
    <cellStyle name="20% - Accent2 3" xfId="177" xr:uid="{FC05E21C-E0B4-4F5B-973C-CF240E4BEC08}"/>
    <cellStyle name="20% - Accent2 4" xfId="178" xr:uid="{AC79F6C7-0898-4257-BF4A-0A3E87308A62}"/>
    <cellStyle name="20% - Accent2 5" xfId="179" xr:uid="{92F52227-1E18-4B1C-96F4-2945A0C7366E}"/>
    <cellStyle name="20% - Accent2 6" xfId="180" xr:uid="{D4FC8EFE-47D8-4043-AABD-4DBCC1FEEFC9}"/>
    <cellStyle name="20% - Accent3" xfId="181" xr:uid="{8FC10387-0CBF-4672-8514-341A194A8DF8}"/>
    <cellStyle name="20% - Accent3 2" xfId="182" xr:uid="{504037D6-8A23-471B-A994-CC8EF77ED4B7}"/>
    <cellStyle name="20% - Accent3 2 2" xfId="183" xr:uid="{9FA495EF-2D86-4F57-A00B-6FACCE4D57A2}"/>
    <cellStyle name="20% - Accent3 3" xfId="184" xr:uid="{8E6E54FB-FCC4-40F1-8707-34904D3FB801}"/>
    <cellStyle name="20% - Accent3 4" xfId="185" xr:uid="{B76676D5-3598-4171-B042-0E5FB9469878}"/>
    <cellStyle name="20% - Accent3 5" xfId="186" xr:uid="{C6B76572-C2A7-4045-8CE5-AAD9E43A1B97}"/>
    <cellStyle name="20% - Accent3 6" xfId="187" xr:uid="{90447003-F372-46F2-8F40-D118E3BE7EBA}"/>
    <cellStyle name="20% - Accent4" xfId="188" xr:uid="{92232F24-61C7-4DBA-BA0E-4BE0C63D4CFE}"/>
    <cellStyle name="20% - Accent4 2" xfId="189" xr:uid="{50AAD078-11DE-468A-86CC-364739487F90}"/>
    <cellStyle name="20% - Accent4 2 2" xfId="190" xr:uid="{881792BF-23A1-49B8-A3EE-9625928C2537}"/>
    <cellStyle name="20% - Accent4 3" xfId="191" xr:uid="{94676F96-E004-4EF2-AB91-9893FFFC2CB1}"/>
    <cellStyle name="20% - Accent4 4" xfId="192" xr:uid="{3961327D-8F52-4C73-8F4E-839B95C9DD2F}"/>
    <cellStyle name="20% - Accent4 5" xfId="193" xr:uid="{80E1D5FF-AD3F-4392-83BA-D2B35E819767}"/>
    <cellStyle name="20% - Accent4 6" xfId="194" xr:uid="{2A854694-5BFA-4BE4-94BB-CD032722C0FD}"/>
    <cellStyle name="20% - Accent5" xfId="195" xr:uid="{F2EDDE1F-87E0-4BC9-AB56-9CA67D635098}"/>
    <cellStyle name="20% - Accent5 2" xfId="196" xr:uid="{EEB5BDBE-27E7-4638-95DD-AC723C9C9163}"/>
    <cellStyle name="20% - Accent5 2 2" xfId="197" xr:uid="{353697A8-2278-40CC-B9FB-7334B5E7BA94}"/>
    <cellStyle name="20% - Accent5 3" xfId="198" xr:uid="{6F96B96B-87E4-4172-9D67-43D94F9688AC}"/>
    <cellStyle name="20% - Accent5 4" xfId="199" xr:uid="{8D245D35-A94B-4FF1-9AAD-4D8177E601FE}"/>
    <cellStyle name="20% - Accent5 5" xfId="200" xr:uid="{2B7837AC-416D-4BAD-963B-58510F737E6F}"/>
    <cellStyle name="20% - Accent5 6" xfId="201" xr:uid="{7613764F-B0DA-427A-B677-73FF57B3CB80}"/>
    <cellStyle name="20% - Accent6" xfId="202" xr:uid="{B0B2262A-D06B-44B5-9ED8-29AC41541214}"/>
    <cellStyle name="20% - Accent6 2" xfId="203" xr:uid="{68EBA828-6968-4F6C-A1ED-8BAD473217D2}"/>
    <cellStyle name="20% - Accent6 2 2" xfId="204" xr:uid="{80A5C1DE-3243-44B8-B843-9A2EA979A164}"/>
    <cellStyle name="20% - Accent6 3" xfId="205" xr:uid="{7C350473-B3D0-48EF-A554-01980C025B4F}"/>
    <cellStyle name="20% - Accent6 4" xfId="206" xr:uid="{12F6D182-7792-4FE0-8E2F-FB049B14BE59}"/>
    <cellStyle name="20% - Accent6 5" xfId="207" xr:uid="{79B63278-1BA2-44E0-8BEC-5F73C9371FDB}"/>
    <cellStyle name="20% - Accent6 6" xfId="208" xr:uid="{3B11C083-F77A-4E8A-8E79-041005EFCE2E}"/>
    <cellStyle name="20% - Énfasis1" xfId="209" xr:uid="{D43BC7F2-D3CC-43D6-B12F-C74D83F744C7}"/>
    <cellStyle name="20% - Énfasis1 2" xfId="210" xr:uid="{192F6326-ECFF-40C8-B07B-558903D79A10}"/>
    <cellStyle name="20% - Énfasis1 3" xfId="211" xr:uid="{5EFEE368-2BC4-4150-BD37-ED47FF7DD3B1}"/>
    <cellStyle name="20% - Énfasis2" xfId="212" xr:uid="{BB5525FB-3432-4D85-ADDF-402176FB1BB7}"/>
    <cellStyle name="20% - Énfasis2 2" xfId="213" xr:uid="{9F597C96-8109-4A15-B341-E64FF656BA25}"/>
    <cellStyle name="20% - Énfasis2 3" xfId="214" xr:uid="{0B456D88-7AD0-4CE7-82AE-9F24D5886CF0}"/>
    <cellStyle name="20% - Énfasis3" xfId="215" xr:uid="{B2AC11E0-7A5B-474D-8CE5-37C486B8FEF8}"/>
    <cellStyle name="20% - Énfasis3 2" xfId="216" xr:uid="{DFCDB0C1-7ACC-4A70-9256-A66694C12D23}"/>
    <cellStyle name="20% - Énfasis3 3" xfId="217" xr:uid="{12487794-ADDF-4C2A-9E8C-D7D2D6A929F7}"/>
    <cellStyle name="20% - Énfasis4" xfId="218" xr:uid="{E497AE81-85E7-4834-9316-19EAE6A8063C}"/>
    <cellStyle name="20% - Énfasis4 2" xfId="219" xr:uid="{5AFBAFA7-7DCE-413C-90A5-9A4F8E641FD0}"/>
    <cellStyle name="20% - Énfasis4 3" xfId="220" xr:uid="{75E256AC-729A-4CBF-8B28-2FAEE470959E}"/>
    <cellStyle name="20% - Énfasis5" xfId="221" xr:uid="{E9745F6F-D097-4EC1-85A2-83993CA91D56}"/>
    <cellStyle name="20% - Énfasis5 2" xfId="222" xr:uid="{BDBE6AA3-B174-488A-AE47-1F07409B7AF8}"/>
    <cellStyle name="20% - Énfasis5 3" xfId="223" xr:uid="{428FC9A8-FB09-4C9A-ABF4-70507661E5B2}"/>
    <cellStyle name="20% - Énfasis6" xfId="224" xr:uid="{036BD766-1087-41C5-9E85-9F7E6C2C0039}"/>
    <cellStyle name="20% - Énfasis6 2" xfId="225" xr:uid="{0D44FC4A-ADF0-4C1D-B3C3-6799F32F6177}"/>
    <cellStyle name="20% - Énfasis6 3" xfId="226" xr:uid="{4ACF85EC-48CB-4572-A502-B56E1AEF14F1}"/>
    <cellStyle name="20% - アクセント 1" xfId="227" xr:uid="{B17E8253-C1B5-421B-A03D-8AAB56218A10}"/>
    <cellStyle name="20% - アクセント 1 2" xfId="228" xr:uid="{B7384DFF-7703-40DA-A2A4-5DF7B30B4FE3}"/>
    <cellStyle name="20% - アクセント 1 2 2" xfId="229" xr:uid="{BAD529C3-213C-456F-9CBD-C488A4A00F73}"/>
    <cellStyle name="20% - アクセント 1 2 3" xfId="230" xr:uid="{4875138F-A7B8-4D3F-84C0-A25E953B25BC}"/>
    <cellStyle name="20% - アクセント 1 2 4" xfId="231" xr:uid="{DF0A0E2A-C9F1-4D38-839D-59D600CAE69B}"/>
    <cellStyle name="20% - アクセント 1 3" xfId="232" xr:uid="{9D036C24-582B-4929-AB7E-2908AC923987}"/>
    <cellStyle name="20% - アクセント 1 3 2" xfId="233" xr:uid="{3F0AF0F3-A37A-43E1-8271-92BD933CA3D8}"/>
    <cellStyle name="20% - アクセント 1 3 3" xfId="234" xr:uid="{CB611970-1DB4-4229-B0A6-5169121E12AE}"/>
    <cellStyle name="20% - アクセント 1 4" xfId="235" xr:uid="{1544B5CA-9175-470B-956D-5BBA3565647C}"/>
    <cellStyle name="20% - アクセント 1 5" xfId="236" xr:uid="{2109AC48-D880-4B86-AFF9-D94EF73A431C}"/>
    <cellStyle name="20% - アクセント 2" xfId="237" xr:uid="{B0F816B4-3A14-483B-AAC1-F9665507F14D}"/>
    <cellStyle name="20% - アクセント 2 2" xfId="238" xr:uid="{0FC2C7AD-5F22-4602-87D3-32BC3B699BB7}"/>
    <cellStyle name="20% - アクセント 2 2 2" xfId="239" xr:uid="{EF0821C3-D845-4A6C-9566-EDF2B825DBF1}"/>
    <cellStyle name="20% - アクセント 2 2 3" xfId="240" xr:uid="{B182AEC8-9DAF-4D20-8E17-40B4698CC42B}"/>
    <cellStyle name="20% - アクセント 2 2 4" xfId="241" xr:uid="{EF30E2C7-C2A0-45B2-9FE8-B0B1C7BAA4B2}"/>
    <cellStyle name="20% - アクセント 2 3" xfId="242" xr:uid="{EAB12658-F17F-426E-9359-1BD23B06C68B}"/>
    <cellStyle name="20% - アクセント 2 3 2" xfId="243" xr:uid="{4DD6C8C0-66AB-49D2-9D85-357315D80C62}"/>
    <cellStyle name="20% - アクセント 2 3 3" xfId="244" xr:uid="{2536B66B-814B-4A54-AFDD-FA5B172969B2}"/>
    <cellStyle name="20% - アクセント 2 4" xfId="245" xr:uid="{624846EB-621D-4EA0-8D43-ABF8344B9024}"/>
    <cellStyle name="20% - アクセント 2 5" xfId="246" xr:uid="{AB3F35BE-DA13-4A29-8A82-ACDC387FBBB0}"/>
    <cellStyle name="20% - アクセント 3" xfId="247" xr:uid="{34B490C9-34BB-43D1-8BD1-F88050BFB249}"/>
    <cellStyle name="20% - アクセント 3 2" xfId="248" xr:uid="{3BDC1E04-D159-40A9-97F7-17C3F321AA6E}"/>
    <cellStyle name="20% - アクセント 3 2 2" xfId="249" xr:uid="{C11337C1-17B4-4A6F-8CD2-47BB5CFB2214}"/>
    <cellStyle name="20% - アクセント 3 2 3" xfId="250" xr:uid="{73940206-DF06-4EE3-A191-3A56DC128CA4}"/>
    <cellStyle name="20% - アクセント 3 2 4" xfId="251" xr:uid="{E2BB8D70-978B-4D21-9635-796118C4E838}"/>
    <cellStyle name="20% - アクセント 3 3" xfId="252" xr:uid="{4520A53B-F4E2-4F94-A9E5-3F453BF225D4}"/>
    <cellStyle name="20% - アクセント 3 3 2" xfId="253" xr:uid="{8D6872A0-7BB8-4B70-9BD9-2832E7309A7E}"/>
    <cellStyle name="20% - アクセント 3 3 3" xfId="254" xr:uid="{DB79DCB4-F1EB-470B-8CBC-79F55F14F887}"/>
    <cellStyle name="20% - アクセント 3 4" xfId="255" xr:uid="{79504CA5-BD51-4D6B-AF95-B50DEAA37779}"/>
    <cellStyle name="20% - アクセント 3 5" xfId="256" xr:uid="{A1B237BF-0009-4639-B84B-2094F26BF59A}"/>
    <cellStyle name="20% - アクセント 4" xfId="257" xr:uid="{9E035D0C-0D04-4BBA-851A-1A8E7FC0919F}"/>
    <cellStyle name="20% - アクセント 4 2" xfId="258" xr:uid="{8E5956CF-2164-420B-8EA3-DCCFC7491E4F}"/>
    <cellStyle name="20% - アクセント 4 2 2" xfId="259" xr:uid="{7B781A04-69E7-41C1-9A1A-C0BD6C1FF1FA}"/>
    <cellStyle name="20% - アクセント 4 2 3" xfId="260" xr:uid="{32E8DDDC-4604-4100-938A-79D1CC2B5D2A}"/>
    <cellStyle name="20% - アクセント 4 2 4" xfId="261" xr:uid="{462BE186-A5C7-4408-B40D-ADF3F31BBB50}"/>
    <cellStyle name="20% - アクセント 4 3" xfId="262" xr:uid="{FFCC33CE-EBF2-43F4-86D9-18AA95E0ADC2}"/>
    <cellStyle name="20% - アクセント 4 3 2" xfId="263" xr:uid="{A7B33B27-F166-407F-B172-0361A5F1E261}"/>
    <cellStyle name="20% - アクセント 4 3 3" xfId="264" xr:uid="{D96BBA0D-1F8F-4FA2-A1D5-D6C60632A340}"/>
    <cellStyle name="20% - アクセント 4 4" xfId="265" xr:uid="{5EF1BDA7-174D-41BC-84A6-B1D83AF5F721}"/>
    <cellStyle name="20% - アクセント 4 5" xfId="266" xr:uid="{FB4F52C8-66D8-4BFD-ABA4-4F9E5E58EE37}"/>
    <cellStyle name="20% - アクセント 5" xfId="267" xr:uid="{9A42BDB9-E17A-4423-B472-0A15E965EF7A}"/>
    <cellStyle name="20% - アクセント 5 2" xfId="268" xr:uid="{3CCF3AD2-B81B-4FBC-99CA-A26F82029923}"/>
    <cellStyle name="20% - アクセント 5 2 2" xfId="269" xr:uid="{4F7920AC-D59E-4DEC-8822-DE40DE8C8611}"/>
    <cellStyle name="20% - アクセント 5 2 3" xfId="270" xr:uid="{40964AB9-F15E-4A60-83FF-052001603465}"/>
    <cellStyle name="20% - アクセント 5 2 4" xfId="271" xr:uid="{404389E0-37F0-434F-9EA3-20A6F1616BF0}"/>
    <cellStyle name="20% - アクセント 5 3" xfId="272" xr:uid="{F1C2E4DF-B849-4C99-BFFB-6211D6167504}"/>
    <cellStyle name="20% - アクセント 5 3 2" xfId="273" xr:uid="{F5102144-27FF-4508-BA11-0DDB867F285F}"/>
    <cellStyle name="20% - アクセント 5 3 3" xfId="274" xr:uid="{8BF06048-4142-4669-9D53-3A3B63BE09EC}"/>
    <cellStyle name="20% - アクセント 5 4" xfId="275" xr:uid="{6251CCFA-7C45-400D-BC01-47BC88614D19}"/>
    <cellStyle name="20% - アクセント 5 5" xfId="276" xr:uid="{E93C7728-8466-41B5-A758-4ABC29539340}"/>
    <cellStyle name="20% - アクセント 6" xfId="277" xr:uid="{74DEF063-BFB4-40B9-BB40-AF7288E04AA3}"/>
    <cellStyle name="20% - アクセント 6 2" xfId="278" xr:uid="{1D05041C-7644-4044-AB00-236CC3F2F1AF}"/>
    <cellStyle name="20% - アクセント 6 2 2" xfId="279" xr:uid="{9915B4B8-0B9F-45D3-94A6-C424FDFD2799}"/>
    <cellStyle name="20% - アクセント 6 2 3" xfId="280" xr:uid="{B1CDB4D6-1DDD-4AFA-93A4-A24EFD2A277F}"/>
    <cellStyle name="20% - アクセント 6 2 4" xfId="281" xr:uid="{A5DDAA48-EE57-4BAB-8B7E-6897F8E13369}"/>
    <cellStyle name="20% - アクセント 6 3" xfId="282" xr:uid="{59E88A91-E806-4B6C-8CAA-04E605D708FC}"/>
    <cellStyle name="20% - アクセント 6 3 2" xfId="283" xr:uid="{14A5003E-577F-481A-B5DD-CB49DFBFC4C8}"/>
    <cellStyle name="20% - アクセント 6 3 3" xfId="284" xr:uid="{0895266D-8F6B-4A9D-93D2-0668C62D03EC}"/>
    <cellStyle name="20% - アクセント 6 4" xfId="285" xr:uid="{1AE677C9-4980-4C83-88D0-820B68734C9D}"/>
    <cellStyle name="20% - アクセント 6 5" xfId="286" xr:uid="{9AEF2B5B-B8BC-4340-8F73-21279C4CA0E7}"/>
    <cellStyle name="20% - ส่วนที่ถูกเน้น1" xfId="287" xr:uid="{31167433-6F3D-47A2-A517-1FB202D4078F}"/>
    <cellStyle name="20% - ส่วนที่ถูกเน้น1 2" xfId="288" xr:uid="{AEB59959-CFA2-4CDF-879F-8B6ADE340119}"/>
    <cellStyle name="20% - ส่วนที่ถูกเน้น1 3" xfId="289" xr:uid="{2877BCB7-DFCF-4CDA-A04A-8BDB4C42AC0E}"/>
    <cellStyle name="20% - ส่วนที่ถูกเน้น2" xfId="290" xr:uid="{4FF06277-5684-4506-A023-6B965ADD7219}"/>
    <cellStyle name="20% - ส่วนที่ถูกเน้น2 2" xfId="291" xr:uid="{72EF3B4E-8721-4090-8591-779F28EFA112}"/>
    <cellStyle name="20% - ส่วนที่ถูกเน้น2 3" xfId="292" xr:uid="{92AF22AB-0D06-4433-8AE7-646DC8753C47}"/>
    <cellStyle name="20% - ส่วนที่ถูกเน้น3" xfId="293" xr:uid="{CC237438-822C-4A1F-A083-04610CCCE3D7}"/>
    <cellStyle name="20% - ส่วนที่ถูกเน้น3 2" xfId="294" xr:uid="{416F4881-D924-4E87-94D5-736D3825812A}"/>
    <cellStyle name="20% - ส่วนที่ถูกเน้น3 3" xfId="295" xr:uid="{F79BBFF3-0CCC-45BF-BD13-67687E2C7E44}"/>
    <cellStyle name="20% - ส่วนที่ถูกเน้น4" xfId="296" xr:uid="{BF90FA7E-33E8-4FE9-ABE0-AD878A9A860C}"/>
    <cellStyle name="20% - ส่วนที่ถูกเน้น4 2" xfId="297" xr:uid="{26840825-D121-4998-80BE-9F4BF7D7A848}"/>
    <cellStyle name="20% - ส่วนที่ถูกเน้น4 3" xfId="298" xr:uid="{6D56CD5D-3E58-4307-9602-C7F41143CE6F}"/>
    <cellStyle name="20% - ส่วนที่ถูกเน้น5" xfId="299" xr:uid="{97C3EE93-DCD3-4618-BA46-12EFB7CEBEFE}"/>
    <cellStyle name="20% - ส่วนที่ถูกเน้น5 2" xfId="300" xr:uid="{CEFFA3BF-1C1E-40AE-BA1A-FB6B8ADF30C4}"/>
    <cellStyle name="20% - ส่วนที่ถูกเน้น5 3" xfId="301" xr:uid="{89FBEBAF-2122-4FFC-B5FA-EC58C859FDC3}"/>
    <cellStyle name="20% - ส่วนที่ถูกเน้น6" xfId="302" xr:uid="{44101CA3-1803-4E72-95D6-6826E7E16269}"/>
    <cellStyle name="20% - ส่วนที่ถูกเน้น6 2" xfId="303" xr:uid="{2B03E5DC-7023-4A16-AE12-B3664A92F46A}"/>
    <cellStyle name="20% - ส่วนที่ถูกเน้น6 3" xfId="304" xr:uid="{E26FD516-8050-4844-9189-EF59622CFABE}"/>
    <cellStyle name="20% - 强调文字颜色 1" xfId="305" xr:uid="{6A4F397F-4B7A-47B2-B8A5-9BDCE025254B}"/>
    <cellStyle name="20% - 强调文字颜色 1 2" xfId="306" xr:uid="{5B07B0BB-7D17-4C9F-945B-837A1BD4573E}"/>
    <cellStyle name="20% - 强调文字颜色 1 2 2" xfId="307" xr:uid="{0959E963-87D2-49E8-9E8E-6CFDFE4F77A1}"/>
    <cellStyle name="20% - 强调文字颜色 1 2 2 2" xfId="308" xr:uid="{C14BA84E-763C-4EB2-9B17-AA51E977640C}"/>
    <cellStyle name="20% - 强调文字颜色 1 2 3" xfId="309" xr:uid="{266779BC-A2C6-4DBF-BC94-F3E90204E5BB}"/>
    <cellStyle name="20% - 强调文字颜色 1 2 4" xfId="310" xr:uid="{37AFE04B-E1B7-44CB-AA9C-5BF3B3E738F4}"/>
    <cellStyle name="20% - 强调文字颜色 1 2 5" xfId="311" xr:uid="{F5651296-81F8-47C8-AD1C-8FDB71294BE0}"/>
    <cellStyle name="20% - 强调文字颜色 1 2 5 2" xfId="312" xr:uid="{995439E6-6335-4DF4-8FC6-FEC41D908B5A}"/>
    <cellStyle name="20% - 强调文字颜色 1 2 5 3" xfId="313" xr:uid="{9B88C136-7DE5-4156-9BF6-CF09E31731AF}"/>
    <cellStyle name="20% - 强调文字颜色 1 3" xfId="314" xr:uid="{DBC8D0FF-2E9F-484B-A1A4-549FFDDCD731}"/>
    <cellStyle name="20% - 强调文字颜色 1 3 2" xfId="315" xr:uid="{99CB6AE3-0847-44DF-AA5F-95C13FC39BD8}"/>
    <cellStyle name="20% - 强调文字颜色 1 4" xfId="316" xr:uid="{FACED225-A22E-491F-AFF4-D474B54FC1B7}"/>
    <cellStyle name="20% - 强调文字颜色 1 4 2" xfId="317" xr:uid="{7005C673-1A24-4163-A45D-F38A3AB48BD2}"/>
    <cellStyle name="20% - 强调文字颜色 1 5" xfId="318" xr:uid="{6EE33C75-6EA1-4ED6-8780-7D69054836F9}"/>
    <cellStyle name="20% - 强调文字颜色 1 5 2" xfId="319" xr:uid="{6E45ADB2-6071-4486-BBCE-0CD8E02A5CD1}"/>
    <cellStyle name="20% - 强调文字颜色 1 5 2 2" xfId="320" xr:uid="{12F95275-03AC-4D15-9E57-EB7B33D32E3B}"/>
    <cellStyle name="20% - 强调文字颜色 1 5 2 3" xfId="321" xr:uid="{6728BA9F-4D27-4B9F-8D54-887D0D9F50C0}"/>
    <cellStyle name="20% - 强调文字颜色 1 6" xfId="322" xr:uid="{68BE4CDC-F5F4-45B4-94BE-BF38E0F845C0}"/>
    <cellStyle name="20% - 强调文字颜色 1 6 2" xfId="323" xr:uid="{E324FE0F-B925-4B48-ADAB-3310E7E32468}"/>
    <cellStyle name="20% - 强调文字颜色 1 6 3" xfId="324" xr:uid="{26CCDF77-C9AD-4B6C-A633-C46E2001C6CA}"/>
    <cellStyle name="20% - 强调文字颜色 1 7" xfId="325" xr:uid="{B4D4007A-5B2E-4522-8DAF-0B9A92907B4F}"/>
    <cellStyle name="20% - 强调文字颜色 2" xfId="326" xr:uid="{6FF7E0C3-6A70-4312-A48C-FEF2981287A3}"/>
    <cellStyle name="20% - 强调文字颜色 2 2" xfId="327" xr:uid="{7DDE01B9-3B38-4F23-9FEF-05DEE4A6E2C0}"/>
    <cellStyle name="20% - 强调文字颜色 2 2 2" xfId="328" xr:uid="{1E232BBA-876C-4913-AE0F-BEC572083216}"/>
    <cellStyle name="20% - 强调文字颜色 2 2 2 2" xfId="329" xr:uid="{EDFB33DF-13BC-4E75-A97E-2ADDB3825650}"/>
    <cellStyle name="20% - 强调文字颜色 2 2 3" xfId="330" xr:uid="{DA9B3F9F-FD4E-4004-95A5-153EB8C0F7F5}"/>
    <cellStyle name="20% - 强调文字颜色 2 2 4" xfId="331" xr:uid="{93D187D6-2823-4BFC-8F70-CFE33F500136}"/>
    <cellStyle name="20% - 强调文字颜色 2 2 5" xfId="332" xr:uid="{29923502-F6CE-4E29-86C7-7F471D8F5DD2}"/>
    <cellStyle name="20% - 强调文字颜色 2 2 5 2" xfId="333" xr:uid="{82C3FE25-F731-4127-9187-090CF5D4AC54}"/>
    <cellStyle name="20% - 强调文字颜色 2 2 5 3" xfId="334" xr:uid="{9031BC06-46B1-488B-84D2-A1997E318FF2}"/>
    <cellStyle name="20% - 强调文字颜色 2 3" xfId="335" xr:uid="{2C8D989A-5EC3-411F-BACE-5866FE041294}"/>
    <cellStyle name="20% - 强调文字颜色 2 3 2" xfId="336" xr:uid="{E635E4E2-3C5C-4FC8-B091-78D10EA2DE30}"/>
    <cellStyle name="20% - 强调文字颜色 2 4" xfId="337" xr:uid="{7E66E2F5-2042-4B37-BC16-0EDFDAD81573}"/>
    <cellStyle name="20% - 强调文字颜色 2 4 2" xfId="338" xr:uid="{B335AE7C-76C5-4924-963D-0A8F9654AB81}"/>
    <cellStyle name="20% - 强调文字颜色 2 5" xfId="339" xr:uid="{B7FE7999-B839-40D3-9687-623CF183D6A8}"/>
    <cellStyle name="20% - 强调文字颜色 2 5 2" xfId="340" xr:uid="{3DD28669-8909-45FF-A7B7-ACE874D9B16A}"/>
    <cellStyle name="20% - 强调文字颜色 2 5 2 2" xfId="341" xr:uid="{B189B186-420F-42FF-A3CC-CE2C40BA1003}"/>
    <cellStyle name="20% - 强调文字颜色 2 5 2 3" xfId="342" xr:uid="{BCADC389-B58B-4840-9DAE-A221550648DC}"/>
    <cellStyle name="20% - 强调文字颜色 2 6" xfId="343" xr:uid="{B80B0EFC-E527-44DD-AA3A-C70AA4D60649}"/>
    <cellStyle name="20% - 强调文字颜色 2 6 2" xfId="344" xr:uid="{1E1CB84D-45DF-419F-816A-763C527AC013}"/>
    <cellStyle name="20% - 强调文字颜色 2 6 3" xfId="345" xr:uid="{EED3DDA1-E48B-4E62-8DFB-9FB1FADBC562}"/>
    <cellStyle name="20% - 强调文字颜色 2 7" xfId="346" xr:uid="{9BBC3CFC-253B-495C-875B-AA8C586EF331}"/>
    <cellStyle name="20% - 强调文字颜色 3" xfId="347" xr:uid="{B44857EE-EA53-44DC-B341-9973837CD5B2}"/>
    <cellStyle name="20% - 强调文字颜色 3 2" xfId="348" xr:uid="{95973895-1C4A-422D-8B76-3952C14FF3C9}"/>
    <cellStyle name="20% - 强调文字颜色 3 2 2" xfId="349" xr:uid="{90909A09-AF95-431E-A937-0943EA4C26A9}"/>
    <cellStyle name="20% - 强调文字颜色 3 2 2 2" xfId="350" xr:uid="{49C6D298-9CED-489C-B42D-87993C79B739}"/>
    <cellStyle name="20% - 强调文字颜色 3 2 3" xfId="351" xr:uid="{79F344AA-007C-453F-B2E3-433A3BA01B6D}"/>
    <cellStyle name="20% - 强调文字颜色 3 2 4" xfId="352" xr:uid="{30203B15-9A94-420D-A45F-78C14528F18F}"/>
    <cellStyle name="20% - 强调文字颜色 3 2 5" xfId="353" xr:uid="{22146568-87B8-4579-A4C3-52BC941D96EE}"/>
    <cellStyle name="20% - 强调文字颜色 3 2 5 2" xfId="354" xr:uid="{AA39B7F0-5973-44EB-806E-8C0E9101613C}"/>
    <cellStyle name="20% - 强调文字颜色 3 2 5 3" xfId="355" xr:uid="{BF8FD170-2A7B-42AB-813B-1AFE4D784301}"/>
    <cellStyle name="20% - 强调文字颜色 3 3" xfId="356" xr:uid="{3E2C2FA6-5946-44A8-AF82-3D8E99DA5D21}"/>
    <cellStyle name="20% - 强调文字颜色 3 3 2" xfId="357" xr:uid="{3A3D4890-18F8-46C0-BFB4-7DC69D23C76D}"/>
    <cellStyle name="20% - 强调文字颜色 3 4" xfId="358" xr:uid="{3622AC93-7443-4605-A1A2-EA96FF74BC4E}"/>
    <cellStyle name="20% - 强调文字颜色 3 4 2" xfId="359" xr:uid="{13C309D3-6C1B-4F88-95C6-04F1D17915CF}"/>
    <cellStyle name="20% - 强调文字颜色 3 5" xfId="360" xr:uid="{44414989-A72A-44C5-93AB-5915424461CB}"/>
    <cellStyle name="20% - 强调文字颜色 3 5 2" xfId="361" xr:uid="{95FE727B-FD01-4B2A-ABED-CB740DC3CC7E}"/>
    <cellStyle name="20% - 强调文字颜色 3 5 2 2" xfId="362" xr:uid="{81A195AA-0493-4B3D-ABCD-AC171E139CA3}"/>
    <cellStyle name="20% - 强调文字颜色 3 5 2 3" xfId="363" xr:uid="{15D6DA63-B760-4223-84D2-4D3580C169FB}"/>
    <cellStyle name="20% - 强调文字颜色 3 6" xfId="364" xr:uid="{EBF4561F-01A7-4329-9149-D00C025F606B}"/>
    <cellStyle name="20% - 强调文字颜色 3 6 2" xfId="365" xr:uid="{B120374A-F9D4-4350-A617-751FFA6A546B}"/>
    <cellStyle name="20% - 强调文字颜色 3 6 3" xfId="366" xr:uid="{680BCEC2-D5E0-4300-A112-D335CC9B9F3A}"/>
    <cellStyle name="20% - 强调文字颜色 3 7" xfId="367" xr:uid="{53253E29-0A80-437D-9837-0DDC573D3C47}"/>
    <cellStyle name="20% - 强调文字颜色 4" xfId="368" xr:uid="{545FF424-A07E-487A-85E7-F86A976EE57E}"/>
    <cellStyle name="20% - 强调文字颜色 4 2" xfId="369" xr:uid="{C4BBFCBC-A94D-4B13-B828-CEF89140A67C}"/>
    <cellStyle name="20% - 强调文字颜色 4 2 2" xfId="370" xr:uid="{A3BDE82E-149F-4C9F-A0C1-30AA02D391CA}"/>
    <cellStyle name="20% - 强调文字颜色 4 2 2 2" xfId="371" xr:uid="{A96AD209-D14E-4982-A1E6-FFE8768228DD}"/>
    <cellStyle name="20% - 强调文字颜色 4 2 3" xfId="372" xr:uid="{F86A67D6-E5EB-46CA-B8E8-B6E8C67D25D8}"/>
    <cellStyle name="20% - 强调文字颜色 4 2 4" xfId="373" xr:uid="{853B4A12-D64B-49D8-9ACE-E5763330E1FE}"/>
    <cellStyle name="20% - 强调文字颜色 4 2 5" xfId="374" xr:uid="{702B7D14-D21E-4F40-BF8B-90B259AE1EAE}"/>
    <cellStyle name="20% - 强调文字颜色 4 2 5 2" xfId="375" xr:uid="{5C277B6F-3DE6-41E8-8FBE-08718C4C66A1}"/>
    <cellStyle name="20% - 强调文字颜色 4 2 5 3" xfId="376" xr:uid="{96EFD35D-ACB5-424C-9B3E-085CC50156C2}"/>
    <cellStyle name="20% - 强调文字颜色 4 3" xfId="377" xr:uid="{23AB55EC-FA1F-4488-B8B6-7D1AB49CF5EE}"/>
    <cellStyle name="20% - 强调文字颜色 4 3 2" xfId="378" xr:uid="{76AF68EB-32B0-4F55-8631-8AEB4FC2C483}"/>
    <cellStyle name="20% - 强调文字颜色 4 4" xfId="379" xr:uid="{31103047-0440-4537-A636-653A4CD1BF02}"/>
    <cellStyle name="20% - 强调文字颜色 4 4 2" xfId="380" xr:uid="{77B0674C-E104-4E2A-B047-441606EC9FD5}"/>
    <cellStyle name="20% - 强调文字颜色 4 5" xfId="381" xr:uid="{3BF63F4C-4873-4831-8DA8-291570CA3D2F}"/>
    <cellStyle name="20% - 强调文字颜色 4 5 2" xfId="382" xr:uid="{9E0FA6BE-F89E-4FF3-B7DB-863413961860}"/>
    <cellStyle name="20% - 强调文字颜色 4 5 2 2" xfId="383" xr:uid="{B550BE54-0E3D-4749-ABCA-73DFF1D7F7DD}"/>
    <cellStyle name="20% - 强调文字颜色 4 5 2 3" xfId="384" xr:uid="{2F4F2AE2-4F3B-485C-B86C-E86092962452}"/>
    <cellStyle name="20% - 强调文字颜色 4 6" xfId="385" xr:uid="{815F9382-0970-41CF-A2A1-F54FA142BE93}"/>
    <cellStyle name="20% - 强调文字颜色 4 6 2" xfId="386" xr:uid="{140006FC-6809-46F1-BDFE-1314E7129B86}"/>
    <cellStyle name="20% - 强调文字颜色 4 6 3" xfId="387" xr:uid="{60BCC622-24D5-4A2D-8417-9609D4413C81}"/>
    <cellStyle name="20% - 强调文字颜色 4 7" xfId="388" xr:uid="{7E67982B-D5F9-46A2-8A5C-D153E792953C}"/>
    <cellStyle name="20% - 强调文字颜色 5" xfId="389" xr:uid="{7EB6D26F-C8AF-471E-8ED1-93B1232AE216}"/>
    <cellStyle name="20% - 强调文字颜色 5 2" xfId="390" xr:uid="{5A400D10-3712-484F-B338-4BD1F3628A1D}"/>
    <cellStyle name="20% - 强调文字颜色 5 2 2" xfId="391" xr:uid="{054D5054-9361-4E3D-BD0C-B072109A1FC9}"/>
    <cellStyle name="20% - 强调文字颜色 5 2 2 2" xfId="392" xr:uid="{E1596675-FBDA-4AEE-8098-FB50FE1AF353}"/>
    <cellStyle name="20% - 强调文字颜色 5 2 3" xfId="393" xr:uid="{5753F153-5EBD-4E62-916A-5E686545C973}"/>
    <cellStyle name="20% - 强调文字颜色 5 2 4" xfId="394" xr:uid="{B03A1751-C30A-41E0-8DB7-BC141BA905E9}"/>
    <cellStyle name="20% - 强调文字颜色 5 2 5" xfId="395" xr:uid="{39F571A1-3C16-458D-B080-DB7315C381C1}"/>
    <cellStyle name="20% - 强调文字颜色 5 2 5 2" xfId="396" xr:uid="{A966020F-F562-4994-9708-37774359FA67}"/>
    <cellStyle name="20% - 强调文字颜色 5 2 5 3" xfId="397" xr:uid="{28075D4C-F59E-430F-BB20-6BD64C7263C9}"/>
    <cellStyle name="20% - 强调文字颜色 5 3" xfId="398" xr:uid="{79EAD9FB-6FCC-4225-93C6-9E99BC66184C}"/>
    <cellStyle name="20% - 强调文字颜色 5 3 2" xfId="399" xr:uid="{C88795C2-A2D8-472F-B61E-887968EF5415}"/>
    <cellStyle name="20% - 强调文字颜色 5 4" xfId="400" xr:uid="{CD42297C-B95E-4B64-9B73-9BDA7FCEADB5}"/>
    <cellStyle name="20% - 强调文字颜色 5 4 2" xfId="401" xr:uid="{0FDD35FF-95A2-4167-8A45-753D5E32A83D}"/>
    <cellStyle name="20% - 强调文字颜色 5 5" xfId="402" xr:uid="{2A28C876-2D48-4FE4-88BE-2E5C08B883D0}"/>
    <cellStyle name="20% - 强调文字颜色 5 5 2" xfId="403" xr:uid="{C92639A7-DEB7-4DD2-A8B3-4A15AFB99332}"/>
    <cellStyle name="20% - 强调文字颜色 5 5 2 2" xfId="404" xr:uid="{C15CEDF2-378F-45C3-AC7A-EDB76CD321CD}"/>
    <cellStyle name="20% - 强调文字颜色 5 5 2 3" xfId="405" xr:uid="{CAB4B37C-4736-407B-A0F2-89D5D80B0760}"/>
    <cellStyle name="20% - 强调文字颜色 5 6" xfId="406" xr:uid="{F56DE986-AD82-4D7A-8028-DBF54B3101CA}"/>
    <cellStyle name="20% - 强调文字颜色 5 6 2" xfId="407" xr:uid="{404CA449-4490-4AE7-A203-DCC6343A5322}"/>
    <cellStyle name="20% - 强调文字颜色 5 6 3" xfId="408" xr:uid="{8A4721E4-8BC5-49B0-BFEF-6B1FB960342E}"/>
    <cellStyle name="20% - 强调文字颜色 5 7" xfId="409" xr:uid="{D5E915EB-19E7-4AEE-BE7B-DF4271463741}"/>
    <cellStyle name="20% - 强调文字颜色 6" xfId="410" xr:uid="{5932989D-EB10-4DBC-92ED-5E950F4BD0D0}"/>
    <cellStyle name="20% - 强调文字颜色 6 2" xfId="411" xr:uid="{9A57941E-40EF-4E50-9DFD-B85D30D339C3}"/>
    <cellStyle name="20% - 强调文字颜色 6 2 2" xfId="412" xr:uid="{92FED80B-A8C7-44BD-8CE9-3F3A915512B0}"/>
    <cellStyle name="20% - 强调文字颜色 6 2 2 2" xfId="413" xr:uid="{E0AD6AB2-C70C-4ABF-AA95-C6D9D5789671}"/>
    <cellStyle name="20% - 强调文字颜色 6 2 3" xfId="414" xr:uid="{8C88A551-D683-4FB5-A76D-354571BC431D}"/>
    <cellStyle name="20% - 强调文字颜色 6 2 4" xfId="415" xr:uid="{D97B9F3D-CD02-419E-AB5B-8731F7035756}"/>
    <cellStyle name="20% - 强调文字颜色 6 2 5" xfId="416" xr:uid="{FEFF6FB1-95A8-4FF3-A899-23BA4C453123}"/>
    <cellStyle name="20% - 强调文字颜色 6 2 5 2" xfId="417" xr:uid="{79076E27-7A39-45D8-9667-C34B847D2F85}"/>
    <cellStyle name="20% - 强调文字颜色 6 2 5 3" xfId="418" xr:uid="{B1460867-A778-48EF-8042-9412017BA2EC}"/>
    <cellStyle name="20% - 强调文字颜色 6 3" xfId="419" xr:uid="{DFA6D52A-D118-44D5-95FB-7B794D94746A}"/>
    <cellStyle name="20% - 强调文字颜色 6 3 2" xfId="420" xr:uid="{D36815F8-631C-43C1-B4C1-EBB26E56EF91}"/>
    <cellStyle name="20% - 强调文字颜色 6 4" xfId="421" xr:uid="{8D3A5790-73AB-4D9A-9990-914E5A165C00}"/>
    <cellStyle name="20% - 强调文字颜色 6 4 2" xfId="422" xr:uid="{7DF62258-4FCB-4B6A-9F77-6579D2B91C25}"/>
    <cellStyle name="20% - 强调文字颜色 6 5" xfId="423" xr:uid="{483CAE55-1E4B-4D75-8AC0-89E82470A17A}"/>
    <cellStyle name="20% - 强调文字颜色 6 5 2" xfId="424" xr:uid="{74B856F5-5087-4C0E-90C7-46265EB27FFB}"/>
    <cellStyle name="20% - 强调文字颜色 6 5 2 2" xfId="425" xr:uid="{A26672BE-38B1-4639-A185-F4D187737FF1}"/>
    <cellStyle name="20% - 强调文字颜色 6 5 2 3" xfId="426" xr:uid="{2BA7CBF6-4711-412B-BCFC-AC0831AFF9E4}"/>
    <cellStyle name="20% - 强调文字颜色 6 6" xfId="427" xr:uid="{8D734E22-6DA2-4361-8DA9-F855E28F6EE9}"/>
    <cellStyle name="20% - 强调文字颜色 6 6 2" xfId="428" xr:uid="{94F0EE46-7B2A-4621-AAE8-D6B2964FD00C}"/>
    <cellStyle name="20% - 强调文字颜色 6 6 3" xfId="429" xr:uid="{A8A69B81-FCE7-4E4D-9AEA-EC80EFAFBE7D}"/>
    <cellStyle name="20% - 强调文字颜色 6 7" xfId="430" xr:uid="{70DAD0E9-2199-45EF-8E02-E5B5DCB1383E}"/>
    <cellStyle name="20% - 강조색1 10" xfId="431" xr:uid="{928F30EB-A9C5-460B-8F84-D930349E8A20}"/>
    <cellStyle name="20% - 강조색1 10 2" xfId="432" xr:uid="{E2370029-2246-4731-80D8-C7F180A5B09A}"/>
    <cellStyle name="20% - 강조색1 11" xfId="433" xr:uid="{2CF1F5EF-DD64-465B-B18C-66B10BC18FB5}"/>
    <cellStyle name="20% - 강조색1 11 2" xfId="434" xr:uid="{FCB11A19-3E89-40B1-9F5D-9584EAC2C20E}"/>
    <cellStyle name="20% - 강조색1 12" xfId="435" xr:uid="{68B2BD14-E67E-49CC-AEEB-341F1040190C}"/>
    <cellStyle name="20% - 강조색1 12 2" xfId="436" xr:uid="{485041F8-D4A9-4F27-BD40-264AD1F338CB}"/>
    <cellStyle name="20% - 강조색1 13" xfId="437" xr:uid="{24F18612-F714-4231-9885-E3B88AA61451}"/>
    <cellStyle name="20% - 강조색1 13 2" xfId="438" xr:uid="{A8F97423-627F-45EE-9EA8-61DE7E070772}"/>
    <cellStyle name="20% - 강조색1 14" xfId="439" xr:uid="{7C6F1699-8865-4BEE-9F37-F92FC8BE63D6}"/>
    <cellStyle name="20% - 강조색1 14 2" xfId="440" xr:uid="{191283D2-93A9-4522-A0D5-AF2BE7F3AEC6}"/>
    <cellStyle name="20% - 강조색1 15" xfId="441" xr:uid="{E12D967F-1F57-42A4-974B-8A439085085F}"/>
    <cellStyle name="20% - 강조색1 15 2" xfId="442" xr:uid="{77AB3B3A-7405-41C8-A872-BFF614932033}"/>
    <cellStyle name="20% - 강조색1 16" xfId="443" xr:uid="{DC426560-6A08-4B8B-8B25-53B826F35AAC}"/>
    <cellStyle name="20% - 강조색1 16 2" xfId="444" xr:uid="{7270DEE7-F070-4E7F-A807-1B04FC46DC2E}"/>
    <cellStyle name="20% - 강조색1 17" xfId="445" xr:uid="{8D0B954B-F72A-41DA-9234-85DFA4544B99}"/>
    <cellStyle name="20% - 강조색1 17 2" xfId="446" xr:uid="{D0F49A12-D90C-4563-B5F8-7003F04A2E40}"/>
    <cellStyle name="20% - 강조색1 18" xfId="447" xr:uid="{62B8F33A-4D03-42E2-B23B-8A7EB775F646}"/>
    <cellStyle name="20% - 강조색1 18 2" xfId="448" xr:uid="{53288BF8-6B81-4ACB-A687-3FD7EDC91CEE}"/>
    <cellStyle name="20% - 강조색1 19" xfId="449" xr:uid="{C8725777-2905-45BB-BF02-057F3F6D9CCB}"/>
    <cellStyle name="20% - 강조색1 19 2" xfId="450" xr:uid="{5DB9A963-B5E2-4A1D-BC56-0770C38BE7C3}"/>
    <cellStyle name="20% - 강조색1 2" xfId="451" xr:uid="{0D64597A-B128-4DC6-B7D4-E8BBED4673FC}"/>
    <cellStyle name="20% - 강조색1 2 2" xfId="452" xr:uid="{3514A01C-94B9-4858-BDFB-96828CEE55EB}"/>
    <cellStyle name="20% - 강조색1 2 3" xfId="453" xr:uid="{D94293E1-10B9-4E59-A8AB-7933FFDAE2BC}"/>
    <cellStyle name="20% - 강조색1 20" xfId="454" xr:uid="{815767ED-64E0-4D75-9F1B-B000372181C9}"/>
    <cellStyle name="20% - 강조색1 20 2" xfId="455" xr:uid="{CE9EE769-EBD4-404F-B0D8-D5C8EEF82BAD}"/>
    <cellStyle name="20% - 강조색1 21" xfId="456" xr:uid="{4ACC9479-7201-4BAB-AED5-FCDCC63F89F9}"/>
    <cellStyle name="20% - 강조색1 21 2" xfId="457" xr:uid="{BE3C5506-AFD5-4385-9500-4BB7BC8708F1}"/>
    <cellStyle name="20% - 강조색1 22" xfId="458" xr:uid="{FB07A3E3-323B-4446-ABC1-10FF7B59F636}"/>
    <cellStyle name="20% - 강조색1 22 2" xfId="459" xr:uid="{673CC8F2-EAB6-4357-B5A7-3ECB3F58736C}"/>
    <cellStyle name="20% - 강조색1 23" xfId="460" xr:uid="{47DDE312-FFBA-4A59-8A7A-B6A78938E6EF}"/>
    <cellStyle name="20% - 강조색1 23 2" xfId="461" xr:uid="{A5580E43-1347-4AB3-8A3B-7AED1790CC64}"/>
    <cellStyle name="20% - 강조색1 24" xfId="462" xr:uid="{55399EE9-CEFC-4A3B-9803-191ACFCA1909}"/>
    <cellStyle name="20% - 강조색1 24 2" xfId="463" xr:uid="{F87D49E8-1512-41E7-BB7F-35E3E424BF10}"/>
    <cellStyle name="20% - 강조색1 25" xfId="464" xr:uid="{70EB2A82-7D46-4AA5-864B-88972879507C}"/>
    <cellStyle name="20% - 강조색1 25 2" xfId="465" xr:uid="{DC1DF186-6C64-4CEF-ADB8-7FBA35E72CA4}"/>
    <cellStyle name="20% - 강조색1 26" xfId="466" xr:uid="{148C520B-50FD-4AE2-B560-88B32E27E889}"/>
    <cellStyle name="20% - 강조색1 26 2" xfId="467" xr:uid="{00A5701A-01D4-4AE0-B912-0686D6D5B307}"/>
    <cellStyle name="20% - 강조색1 27" xfId="468" xr:uid="{BE49DE4A-CBA7-4244-A705-D14476B29DA8}"/>
    <cellStyle name="20% - 강조색1 27 2" xfId="469" xr:uid="{E40C2F25-EA8A-4892-8792-D07071717021}"/>
    <cellStyle name="20% - 강조색1 28" xfId="470" xr:uid="{AC85A1B0-1282-48F9-8220-AA1EC2C6C205}"/>
    <cellStyle name="20% - 강조색1 28 2" xfId="471" xr:uid="{2485EE3E-CD58-478B-A6D2-5DAF0E8A0971}"/>
    <cellStyle name="20% - 강조색1 29" xfId="472" xr:uid="{1FF565C2-18A6-48B5-A882-E4F9F6411787}"/>
    <cellStyle name="20% - 강조색1 29 2" xfId="473" xr:uid="{9180F92E-7E32-49B5-BEB2-5114344401D2}"/>
    <cellStyle name="20% - 강조색1 3" xfId="474" xr:uid="{F0DDDA97-6818-4F03-8FBD-B476C9354A1C}"/>
    <cellStyle name="20% - 강조색1 3 2" xfId="475" xr:uid="{5FBC301F-2F58-4DEC-B8D7-9169FEEEF092}"/>
    <cellStyle name="20% - 강조색1 30" xfId="476" xr:uid="{17DA29CA-5873-4EF2-934A-65EBC50BACB6}"/>
    <cellStyle name="20% - 강조색1 30 2" xfId="477" xr:uid="{6E91906D-738E-43DE-827A-EA8AE85B528C}"/>
    <cellStyle name="20% - 강조색1 31" xfId="478" xr:uid="{7DB4A18E-4111-4E9F-89F5-E9BBE336618B}"/>
    <cellStyle name="20% - 강조색1 31 2" xfId="479" xr:uid="{9ED5775A-E06A-4F49-A985-1A664DACDEBF}"/>
    <cellStyle name="20% - 강조색1 32" xfId="480" xr:uid="{183D8CC4-EA31-4575-A8BB-104B13D4E4A5}"/>
    <cellStyle name="20% - 강조색1 32 2" xfId="481" xr:uid="{E6B15892-E39A-45D9-B722-3744C59E913C}"/>
    <cellStyle name="20% - 강조색1 33" xfId="482" xr:uid="{BCF94A89-CDBC-424A-89C2-922659B7CB46}"/>
    <cellStyle name="20% - 강조색1 33 2" xfId="483" xr:uid="{097BB0DC-217E-47EE-9D57-D68E066C8ABB}"/>
    <cellStyle name="20% - 강조색1 34" xfId="484" xr:uid="{19510517-5667-494B-8870-1BFE1D80E7BD}"/>
    <cellStyle name="20% - 강조색1 34 2" xfId="485" xr:uid="{09C9BE15-D952-499C-93E9-4C98F03B7491}"/>
    <cellStyle name="20% - 강조색1 35" xfId="486" xr:uid="{C1BEE36F-A899-48FD-8D5D-D76A99D6A1F4}"/>
    <cellStyle name="20% - 강조색1 35 2" xfId="487" xr:uid="{DD08FD38-F8B9-4189-8E47-6C63B95124FC}"/>
    <cellStyle name="20% - 강조색1 36" xfId="488" xr:uid="{E77B9661-22F5-4FA2-8453-D7BB47482070}"/>
    <cellStyle name="20% - 강조색1 36 2" xfId="489" xr:uid="{A89ECDA7-E830-4D96-AB27-A7313B3F3DF7}"/>
    <cellStyle name="20% - 강조색1 37" xfId="490" xr:uid="{2F1757BB-9A6C-459B-BB68-285AA3636B64}"/>
    <cellStyle name="20% - 강조색1 37 2" xfId="491" xr:uid="{401FAFE4-ED45-45D2-891A-83CC74FDF3BB}"/>
    <cellStyle name="20% - 강조색1 38" xfId="492" xr:uid="{AAFB8581-2A4A-471E-A5E4-9CC033BC22DF}"/>
    <cellStyle name="20% - 강조색1 38 2" xfId="493" xr:uid="{BA32735C-9ABC-4E6D-99D2-2123442DF781}"/>
    <cellStyle name="20% - 강조색1 39" xfId="494" xr:uid="{D486FDB2-529D-4A9B-B727-7B8C3CE49A95}"/>
    <cellStyle name="20% - 강조색1 39 2" xfId="495" xr:uid="{0EE29BE4-AA09-47FD-836B-C56FE5B01E37}"/>
    <cellStyle name="20% - 강조색1 4" xfId="496" xr:uid="{A47C8CF9-510C-4967-AC11-0EDD96FA70C6}"/>
    <cellStyle name="20% - 강조색1 4 2" xfId="497" xr:uid="{FFC14155-4FB3-4AD4-AA4F-7E201D2E3E44}"/>
    <cellStyle name="20% - 강조색1 40" xfId="498" xr:uid="{401A3878-4FA1-4CE3-A236-0130132FC941}"/>
    <cellStyle name="20% - 강조색1 40 2" xfId="499" xr:uid="{E7C40FB2-9AB5-432A-8A56-0F6E684D57AE}"/>
    <cellStyle name="20% - 강조색1 41" xfId="500" xr:uid="{DD193135-2E84-4873-AE30-BEBE964BCAC0}"/>
    <cellStyle name="20% - 강조색1 41 2" xfId="501" xr:uid="{2272D935-96A0-4687-A356-E2B9520DB0EE}"/>
    <cellStyle name="20% - 강조색1 42" xfId="502" xr:uid="{FEDD7B50-CA7C-4433-91D2-4139469798E7}"/>
    <cellStyle name="20% - 강조색1 42 2" xfId="503" xr:uid="{03F422DD-03C1-4305-9350-A409584CADC2}"/>
    <cellStyle name="20% - 강조색1 43" xfId="504" xr:uid="{BD61CAE9-37D9-4C47-92D7-6086C3903842}"/>
    <cellStyle name="20% - 강조색1 43 2" xfId="505" xr:uid="{59D04CE5-BFAF-4A07-802B-0EA5F5D69A3C}"/>
    <cellStyle name="20% - 강조색1 44" xfId="506" xr:uid="{B6BB427F-57E1-46A9-803D-D5062EA889E6}"/>
    <cellStyle name="20% - 강조색1 45" xfId="507" xr:uid="{EBA2982E-2934-40B0-88A8-7ADEB30FB4C1}"/>
    <cellStyle name="20% - 강조색1 46" xfId="508" xr:uid="{2EB6451B-8EB3-4F42-8B93-D631423CBE16}"/>
    <cellStyle name="20% - 강조색1 47" xfId="509" xr:uid="{B4109819-4CC2-4C94-98AC-15BBFA23A3BC}"/>
    <cellStyle name="20% - 강조색1 48" xfId="510" xr:uid="{AD953424-52C9-4D73-A2B1-F9BEF8B8DB6B}"/>
    <cellStyle name="20% - 강조색1 49" xfId="511" xr:uid="{5743004A-65B5-4E73-B509-CFA210FF2D68}"/>
    <cellStyle name="20% - 강조색1 5" xfId="512" xr:uid="{02194E4C-78BA-4AC2-993A-21C676D109C6}"/>
    <cellStyle name="20% - 강조색1 5 2" xfId="513" xr:uid="{4C870E1A-9659-4502-ADAF-A886F8B33C13}"/>
    <cellStyle name="20% - 강조색1 50" xfId="514" xr:uid="{201AC1E2-4A82-4EF3-9922-140896FEDFB8}"/>
    <cellStyle name="20% - 강조색1 51" xfId="515" xr:uid="{BA1B6991-68D0-4334-96C0-F695D63CCDA1}"/>
    <cellStyle name="20% - 강조색1 51 2" xfId="516" xr:uid="{568078BC-3A1B-4DB7-9319-82FE5F327C3A}"/>
    <cellStyle name="20% - 강조색1 6" xfId="517" xr:uid="{5E1F16CA-B8B4-4FF9-9D3F-07848F788438}"/>
    <cellStyle name="20% - 강조색1 6 2" xfId="518" xr:uid="{CF98C2C7-9316-4364-9727-4521EA9847D3}"/>
    <cellStyle name="20% - 강조색1 7" xfId="519" xr:uid="{FDA66B24-1A0B-41CB-9C81-EF9319F74B38}"/>
    <cellStyle name="20% - 강조색1 7 2" xfId="520" xr:uid="{87BB2836-BD90-4586-9BDA-65F950C5DC68}"/>
    <cellStyle name="20% - 강조색1 8" xfId="521" xr:uid="{DF83243B-E812-4A54-87CB-F56A982BE72C}"/>
    <cellStyle name="20% - 강조색1 8 2" xfId="522" xr:uid="{9093FB36-F25F-4043-B2D1-4A8F295E4B19}"/>
    <cellStyle name="20% - 강조색1 9" xfId="523" xr:uid="{A9ABA218-5B36-45BA-B9B8-4488C2420B4A}"/>
    <cellStyle name="20% - 강조색1 9 2" xfId="524" xr:uid="{9B966895-716B-4603-9F03-BFFC38C4C2A6}"/>
    <cellStyle name="20% - 강조색2 10" xfId="525" xr:uid="{AD71B6D5-88AC-45B6-98CA-80920263AED4}"/>
    <cellStyle name="20% - 강조색2 10 2" xfId="526" xr:uid="{68FEAEBA-48E8-466B-B4DB-3B2B9B4182AE}"/>
    <cellStyle name="20% - 강조색2 11" xfId="527" xr:uid="{E5718D48-FD6E-48CA-B494-B0CA81C881A0}"/>
    <cellStyle name="20% - 강조색2 11 2" xfId="528" xr:uid="{E9308860-894A-485C-B735-0DDF317050EC}"/>
    <cellStyle name="20% - 강조색2 12" xfId="529" xr:uid="{CD86786B-508D-4901-B565-94CEA3C09232}"/>
    <cellStyle name="20% - 강조색2 12 2" xfId="530" xr:uid="{6F0774D1-C4CB-425A-9489-D2DA08A00C3F}"/>
    <cellStyle name="20% - 강조색2 13" xfId="531" xr:uid="{26685958-2B37-4735-843F-AD6BAF4952DB}"/>
    <cellStyle name="20% - 강조색2 13 2" xfId="532" xr:uid="{F6DFEC87-A9DE-40B7-8406-CE19812E3F53}"/>
    <cellStyle name="20% - 강조색2 14" xfId="533" xr:uid="{0248E4F6-A15E-4746-919F-5BE4705C43AF}"/>
    <cellStyle name="20% - 강조색2 14 2" xfId="534" xr:uid="{3AF770B0-B230-439E-B9BB-BB54912CA044}"/>
    <cellStyle name="20% - 강조색2 15" xfId="535" xr:uid="{839FFA9F-8C79-422F-B336-FFB58D78401E}"/>
    <cellStyle name="20% - 강조색2 15 2" xfId="536" xr:uid="{49FD12DD-E93F-4567-A049-E7B0E350DD8B}"/>
    <cellStyle name="20% - 강조색2 16" xfId="537" xr:uid="{53C7A5B0-1F9A-45C2-97F3-40EC9CA357A6}"/>
    <cellStyle name="20% - 강조색2 16 2" xfId="538" xr:uid="{1823CCE6-1EA5-422D-9870-CC74059BA2FB}"/>
    <cellStyle name="20% - 강조색2 17" xfId="539" xr:uid="{808AF38B-4E1E-4715-8A73-1D8801B2801F}"/>
    <cellStyle name="20% - 강조색2 17 2" xfId="540" xr:uid="{C21BEDA7-7F34-4870-8102-5F839415B0B6}"/>
    <cellStyle name="20% - 강조색2 18" xfId="541" xr:uid="{1CCE80E7-18BA-4A1B-B1DC-BEFE4DD90F3D}"/>
    <cellStyle name="20% - 강조색2 18 2" xfId="542" xr:uid="{9E9EB97D-4F3A-422C-95DF-B1C693E9FC47}"/>
    <cellStyle name="20% - 강조색2 19" xfId="543" xr:uid="{39E87B2C-29AA-4DA8-9EE9-80C63590A689}"/>
    <cellStyle name="20% - 강조색2 19 2" xfId="544" xr:uid="{A8F8EE4D-7DA5-440A-8828-EFA9AD9527C5}"/>
    <cellStyle name="20% - 강조색2 2" xfId="545" xr:uid="{5906AA0E-FF09-4E7A-82CD-8310E450F76C}"/>
    <cellStyle name="20% - 강조색2 2 2" xfId="546" xr:uid="{EFD0EC0B-7292-4786-B675-68B4C8175859}"/>
    <cellStyle name="20% - 강조색2 2 3" xfId="547" xr:uid="{2CEEE706-8171-48E6-B087-6D98C9B67533}"/>
    <cellStyle name="20% - 강조색2 20" xfId="548" xr:uid="{34449F91-7FEC-41C8-B058-765EE096B28B}"/>
    <cellStyle name="20% - 강조색2 20 2" xfId="549" xr:uid="{DC4AD12B-79AE-4ADF-97CB-5DF725D01C74}"/>
    <cellStyle name="20% - 강조색2 21" xfId="550" xr:uid="{C2AB0EB9-CAF7-42AE-86D7-3C1AB1FA0BB5}"/>
    <cellStyle name="20% - 강조색2 21 2" xfId="551" xr:uid="{7FCDA64E-B97E-4D3A-982C-D60F128DDE52}"/>
    <cellStyle name="20% - 강조색2 22" xfId="552" xr:uid="{34396EE5-F766-47AC-AE84-DEEFDD2E624A}"/>
    <cellStyle name="20% - 강조색2 22 2" xfId="553" xr:uid="{222C7980-C44E-43BF-BA2F-8B16F52FBFDE}"/>
    <cellStyle name="20% - 강조색2 23" xfId="554" xr:uid="{7F2677E4-6DA7-4617-85E6-4198786B8918}"/>
    <cellStyle name="20% - 강조색2 23 2" xfId="555" xr:uid="{68E73BE4-E110-456B-B484-82CDECE73F14}"/>
    <cellStyle name="20% - 강조색2 24" xfId="556" xr:uid="{3A25FD6D-5D32-4C71-86A1-0161B7894613}"/>
    <cellStyle name="20% - 강조색2 24 2" xfId="557" xr:uid="{C910DC05-E261-43C9-9DF9-B4F7AA4DF84A}"/>
    <cellStyle name="20% - 강조색2 25" xfId="558" xr:uid="{1335FA3A-D80C-4A66-9945-62935498E501}"/>
    <cellStyle name="20% - 강조색2 25 2" xfId="559" xr:uid="{33754672-E317-4B2A-85D9-138F7ECCD659}"/>
    <cellStyle name="20% - 강조색2 26" xfId="560" xr:uid="{DB55C3C4-317D-41D6-A9FF-A24D12572150}"/>
    <cellStyle name="20% - 강조색2 26 2" xfId="561" xr:uid="{4B030DDA-C163-4BDC-914E-241B79F09B50}"/>
    <cellStyle name="20% - 강조색2 27" xfId="562" xr:uid="{AB934688-FBF5-4994-8973-8783CF39F666}"/>
    <cellStyle name="20% - 강조색2 27 2" xfId="563" xr:uid="{68E13C94-AA97-4E18-9811-15663D081E88}"/>
    <cellStyle name="20% - 강조색2 28" xfId="564" xr:uid="{376EC642-C2E2-4243-87E2-A92BDAEDFFA2}"/>
    <cellStyle name="20% - 강조색2 28 2" xfId="565" xr:uid="{087B8888-3A31-419C-A3C1-2B129F191DCB}"/>
    <cellStyle name="20% - 강조색2 29" xfId="566" xr:uid="{F2C1A3EA-C9B3-41D9-ABBA-6BD99C423DEA}"/>
    <cellStyle name="20% - 강조색2 29 2" xfId="567" xr:uid="{BCE955C8-2E4A-44CE-BF13-8D9E7CBFDB3B}"/>
    <cellStyle name="20% - 강조색2 3" xfId="568" xr:uid="{6FB0ECC0-A2FB-4875-8D14-4D11274415D7}"/>
    <cellStyle name="20% - 강조색2 3 2" xfId="569" xr:uid="{BDCBE2FD-0A35-4536-A429-C279C67E65FE}"/>
    <cellStyle name="20% - 강조색2 30" xfId="570" xr:uid="{95942F35-4FAB-4C2F-B68A-100F23005C16}"/>
    <cellStyle name="20% - 강조색2 30 2" xfId="571" xr:uid="{A7A9A8C1-053D-4FB0-ABA2-2AEF1B64DA56}"/>
    <cellStyle name="20% - 강조색2 31" xfId="572" xr:uid="{6AE89C62-7BFD-48D3-AF95-D0797CE02318}"/>
    <cellStyle name="20% - 강조색2 31 2" xfId="573" xr:uid="{B1BA1A5E-887C-4677-9575-7BB152031FA8}"/>
    <cellStyle name="20% - 강조색2 32" xfId="574" xr:uid="{7C1E815E-6C8B-4D61-B454-6A2957954343}"/>
    <cellStyle name="20% - 강조색2 32 2" xfId="575" xr:uid="{5CE9BC1B-058A-4570-AD20-FA2F2D377D9A}"/>
    <cellStyle name="20% - 강조색2 33" xfId="576" xr:uid="{6B3122C9-C42A-48DE-BFC6-C6F706A49E49}"/>
    <cellStyle name="20% - 강조색2 33 2" xfId="577" xr:uid="{44D1ACAD-CCDD-4754-B8D0-3F88E65A1E6E}"/>
    <cellStyle name="20% - 강조색2 34" xfId="578" xr:uid="{68FBFB53-9A60-44F0-9643-618DBD561F36}"/>
    <cellStyle name="20% - 강조색2 34 2" xfId="579" xr:uid="{E63D3C7A-E107-4B2F-ABC6-7DE9620A3C8E}"/>
    <cellStyle name="20% - 강조색2 35" xfId="580" xr:uid="{21F131E3-BFC9-43F5-9029-536C9F91061B}"/>
    <cellStyle name="20% - 강조색2 35 2" xfId="581" xr:uid="{5E0BC79B-E17A-40F6-BA6F-CAB3582ADD70}"/>
    <cellStyle name="20% - 강조색2 36" xfId="582" xr:uid="{91125A81-EC88-4BB1-975B-6A1C71C7C685}"/>
    <cellStyle name="20% - 강조색2 36 2" xfId="583" xr:uid="{79628EB6-42BE-41E6-A32F-EAA67388EDE3}"/>
    <cellStyle name="20% - 강조색2 37" xfId="584" xr:uid="{0BA84905-F079-44EF-91F6-7A9453C0EDFF}"/>
    <cellStyle name="20% - 강조색2 37 2" xfId="585" xr:uid="{6E708D6B-4F27-44ED-A2F5-B872959B54D9}"/>
    <cellStyle name="20% - 강조색2 38" xfId="586" xr:uid="{534421BD-A0E7-406D-A2D7-C0750B58A9D9}"/>
    <cellStyle name="20% - 강조색2 38 2" xfId="587" xr:uid="{F3A40F65-E23C-41EE-BD7B-3B1B1B421A64}"/>
    <cellStyle name="20% - 강조색2 39" xfId="588" xr:uid="{F82D9C12-49E8-40FC-877D-3E6F2F50E6DB}"/>
    <cellStyle name="20% - 강조색2 39 2" xfId="589" xr:uid="{D3134794-7D7D-47C0-81C2-3E0A6005F0AE}"/>
    <cellStyle name="20% - 강조색2 4" xfId="590" xr:uid="{B693E3D0-9C88-4451-A2AB-8EF5294EBC8A}"/>
    <cellStyle name="20% - 강조색2 4 2" xfId="591" xr:uid="{771E85C1-AAD7-406E-A3C3-7930693F4CFC}"/>
    <cellStyle name="20% - 강조색2 40" xfId="592" xr:uid="{BCD2CD10-FDAB-4B6E-BF59-F4C99922BDE7}"/>
    <cellStyle name="20% - 강조색2 40 2" xfId="593" xr:uid="{CC7EA9CC-0B70-4F77-8562-D0FD202EE546}"/>
    <cellStyle name="20% - 강조색2 41" xfId="594" xr:uid="{C8C3DAF1-A6FE-4822-94A5-DF841BCB7A32}"/>
    <cellStyle name="20% - 강조색2 41 2" xfId="595" xr:uid="{0460974D-154A-40E1-91C2-6C361139FD1F}"/>
    <cellStyle name="20% - 강조색2 42" xfId="596" xr:uid="{62D0926A-1690-413B-AAE9-7BDC7A69267A}"/>
    <cellStyle name="20% - 강조색2 42 2" xfId="597" xr:uid="{90C5739E-FED3-47B5-A5CB-9DEA670454AC}"/>
    <cellStyle name="20% - 강조색2 43" xfId="598" xr:uid="{4D9EFE80-F0B6-4253-8042-61AE8947ACF6}"/>
    <cellStyle name="20% - 강조색2 43 2" xfId="599" xr:uid="{3C1FE7EB-0577-4AE7-8ED7-F040C1D30DD0}"/>
    <cellStyle name="20% - 강조색2 44" xfId="600" xr:uid="{F86CF091-0FA0-440B-A2C9-BD16CADAC01F}"/>
    <cellStyle name="20% - 강조색2 45" xfId="601" xr:uid="{9E3AE181-D3FB-4275-B9F7-C7A9724174C4}"/>
    <cellStyle name="20% - 강조색2 46" xfId="602" xr:uid="{8A0FD342-0D93-4BE4-9FE4-C6F90B4081D8}"/>
    <cellStyle name="20% - 강조색2 47" xfId="603" xr:uid="{AA9405DD-60B0-4F99-893F-01F23D5301ED}"/>
    <cellStyle name="20% - 강조색2 48" xfId="604" xr:uid="{87259BCE-A3F6-47A4-94AD-1B31E0AE1825}"/>
    <cellStyle name="20% - 강조색2 49" xfId="605" xr:uid="{A80EE978-6406-44DC-9127-87414F04AC00}"/>
    <cellStyle name="20% - 강조색2 5" xfId="606" xr:uid="{53DD697D-01B1-45E1-8304-F1FF9B7FCD5D}"/>
    <cellStyle name="20% - 강조색2 5 2" xfId="607" xr:uid="{7B17CC13-5982-4BD0-880E-5ADE9EE7827D}"/>
    <cellStyle name="20% - 강조색2 50" xfId="608" xr:uid="{860CB312-037E-4CCF-A3B6-167D6EC161FC}"/>
    <cellStyle name="20% - 강조색2 51" xfId="609" xr:uid="{809A19DF-68B4-42A5-97AF-5A7B647DC306}"/>
    <cellStyle name="20% - 강조색2 51 2" xfId="610" xr:uid="{827FB7E4-6EA0-498B-8001-383F470AECC2}"/>
    <cellStyle name="20% - 강조색2 6" xfId="611" xr:uid="{A4E1ED0E-5C0D-4152-94F5-249C1D0C03B7}"/>
    <cellStyle name="20% - 강조색2 6 2" xfId="612" xr:uid="{3ED8A0F5-3A50-44D2-B922-2515E6612DA9}"/>
    <cellStyle name="20% - 강조색2 7" xfId="613" xr:uid="{19C5B199-A693-4EAD-B856-6C2138D1A000}"/>
    <cellStyle name="20% - 강조색2 7 2" xfId="614" xr:uid="{03B9E1ED-4936-4441-8CEF-6C48A03BF69B}"/>
    <cellStyle name="20% - 강조색2 8" xfId="615" xr:uid="{0899B1B5-86DC-49EF-B8B3-3200FB507969}"/>
    <cellStyle name="20% - 강조색2 8 2" xfId="616" xr:uid="{A356BB3B-95CD-4CCC-B75B-9F09D8308AE6}"/>
    <cellStyle name="20% - 강조색2 9" xfId="617" xr:uid="{1285CD00-AF7B-4698-BED7-EF2247727701}"/>
    <cellStyle name="20% - 강조색2 9 2" xfId="618" xr:uid="{9BFC62C6-F3A4-43A7-95CF-F8D500357A8F}"/>
    <cellStyle name="20% - 강조색3 10" xfId="619" xr:uid="{82439AC1-EA34-423B-88E0-5BDCC52A69E5}"/>
    <cellStyle name="20% - 강조색3 10 2" xfId="620" xr:uid="{E37F46AC-B16E-4CA0-BC75-0E03DAF95562}"/>
    <cellStyle name="20% - 강조색3 11" xfId="621" xr:uid="{3C705585-A84F-48B4-9139-A2FC6C9996BF}"/>
    <cellStyle name="20% - 강조색3 11 2" xfId="622" xr:uid="{B5804A84-CD05-4FE3-BCB9-0BA6B1DB3A67}"/>
    <cellStyle name="20% - 강조색3 12" xfId="623" xr:uid="{A3D9B63F-A320-495A-8DE1-335445DD8A1E}"/>
    <cellStyle name="20% - 강조색3 12 2" xfId="624" xr:uid="{60FC0C8E-CB18-4528-BDC9-0F9DC08B1C71}"/>
    <cellStyle name="20% - 강조색3 13" xfId="625" xr:uid="{9FFDEE20-CF93-4591-B9DC-0ABB1F174CDD}"/>
    <cellStyle name="20% - 강조색3 13 2" xfId="626" xr:uid="{C79F31A1-ED7B-4859-A442-2401061CA99F}"/>
    <cellStyle name="20% - 강조색3 14" xfId="627" xr:uid="{FE221B98-4FFE-4AA4-9693-AB8B8332BF4F}"/>
    <cellStyle name="20% - 강조색3 14 2" xfId="628" xr:uid="{7BD9375A-5E3D-422C-ADF7-B041F0F25F9F}"/>
    <cellStyle name="20% - 강조색3 15" xfId="629" xr:uid="{630CDE8D-F90A-491A-8304-3846B4755F1D}"/>
    <cellStyle name="20% - 강조색3 15 2" xfId="630" xr:uid="{578C03F5-C3E2-4AA4-BE46-0AE531ED0763}"/>
    <cellStyle name="20% - 강조색3 16" xfId="631" xr:uid="{43EE6F16-4344-4376-9866-74EEA4E70608}"/>
    <cellStyle name="20% - 강조색3 16 2" xfId="632" xr:uid="{AD26A56B-E46C-4273-904D-B18A5FF08A58}"/>
    <cellStyle name="20% - 강조색3 17" xfId="633" xr:uid="{4A177CDF-2581-41A2-91F1-24B836C9A2BE}"/>
    <cellStyle name="20% - 강조색3 17 2" xfId="634" xr:uid="{F143B285-2E3A-4C15-BC59-1C9FB3186B6C}"/>
    <cellStyle name="20% - 강조색3 18" xfId="635" xr:uid="{6610D3B7-851B-40A9-98C0-631D2EFD68DA}"/>
    <cellStyle name="20% - 강조색3 18 2" xfId="636" xr:uid="{E71290C4-FFA3-4D19-A037-A8333CB83220}"/>
    <cellStyle name="20% - 강조색3 19" xfId="637" xr:uid="{E1A8D2D8-1415-4C07-AD21-A2A1B2C62A49}"/>
    <cellStyle name="20% - 강조색3 19 2" xfId="638" xr:uid="{FD212F1A-6BA1-47A2-826F-875AE3AAAC71}"/>
    <cellStyle name="20% - 강조색3 2" xfId="639" xr:uid="{3515640A-2574-4BE4-BB59-375CBB7F7333}"/>
    <cellStyle name="20% - 강조색3 2 2" xfId="640" xr:uid="{BD328CE1-706C-473B-9908-0C848FB3F019}"/>
    <cellStyle name="20% - 강조색3 2 3" xfId="641" xr:uid="{9294F3CB-0B9F-4DF2-948C-55D349D41AAD}"/>
    <cellStyle name="20% - 강조색3 20" xfId="642" xr:uid="{43711B03-555F-4B2E-92F2-2A21D92E9599}"/>
    <cellStyle name="20% - 강조색3 20 2" xfId="643" xr:uid="{1AB8D1BF-08BF-40AE-B3FE-D1F97A7D1ED0}"/>
    <cellStyle name="20% - 강조색3 21" xfId="644" xr:uid="{897F4D37-374C-439A-AEE8-756A70E8142E}"/>
    <cellStyle name="20% - 강조색3 21 2" xfId="645" xr:uid="{22209C41-0CD4-48DE-AC88-7C618B723341}"/>
    <cellStyle name="20% - 강조색3 22" xfId="646" xr:uid="{FC4D4A5E-044D-44E0-A8A8-7C631E02A59C}"/>
    <cellStyle name="20% - 강조색3 22 2" xfId="647" xr:uid="{202B6D17-32B6-40CA-90BE-8A0229590996}"/>
    <cellStyle name="20% - 강조색3 23" xfId="648" xr:uid="{3A440EAD-07D8-4E52-9211-FC29D415FE90}"/>
    <cellStyle name="20% - 강조색3 23 2" xfId="649" xr:uid="{ACF18E9E-7B4E-4B3D-9E03-FFCDF95AE6CA}"/>
    <cellStyle name="20% - 강조색3 24" xfId="650" xr:uid="{5460FCF9-709F-47FF-9E3D-4C85AB2C9A9A}"/>
    <cellStyle name="20% - 강조색3 24 2" xfId="651" xr:uid="{75EE5B90-DB78-416D-9F05-9CDB2B267437}"/>
    <cellStyle name="20% - 강조색3 25" xfId="652" xr:uid="{1FDD150B-2EDD-428B-B516-F7AC892344AB}"/>
    <cellStyle name="20% - 강조색3 25 2" xfId="653" xr:uid="{5F30D800-EE14-4B52-9AFF-AF95994C442C}"/>
    <cellStyle name="20% - 강조색3 26" xfId="654" xr:uid="{26AB88EA-40F4-4AD7-BAB5-FFD4AEEF37E0}"/>
    <cellStyle name="20% - 강조색3 26 2" xfId="655" xr:uid="{A25AECE8-4ADD-4540-B2A7-1EC37037710D}"/>
    <cellStyle name="20% - 강조색3 27" xfId="656" xr:uid="{43F3C639-1FFA-4D04-A1C5-6F5CE0C7998B}"/>
    <cellStyle name="20% - 강조색3 27 2" xfId="657" xr:uid="{CD7114F1-8638-43EA-BAF1-903D81861860}"/>
    <cellStyle name="20% - 강조색3 28" xfId="658" xr:uid="{D4CC255D-25AD-4C84-8504-AA25F1400782}"/>
    <cellStyle name="20% - 강조색3 28 2" xfId="659" xr:uid="{BA3C253A-69B8-4D89-86CD-E29B55F85569}"/>
    <cellStyle name="20% - 강조색3 29" xfId="660" xr:uid="{CE813DA3-56EF-47B3-A5CC-D519A3A52526}"/>
    <cellStyle name="20% - 강조색3 29 2" xfId="661" xr:uid="{43F5FABA-D7F7-48FB-BCA4-0A005D494535}"/>
    <cellStyle name="20% - 강조색3 3" xfId="662" xr:uid="{89787C24-05C9-40E3-8BB8-F1A3649FAC74}"/>
    <cellStyle name="20% - 강조색3 3 2" xfId="663" xr:uid="{55E9AE0C-38E5-4E2F-9833-155B6A583B00}"/>
    <cellStyle name="20% - 강조색3 30" xfId="664" xr:uid="{B6ADE072-C17E-4115-8400-F39ECF7123E1}"/>
    <cellStyle name="20% - 강조색3 30 2" xfId="665" xr:uid="{1750AE05-D124-4E8E-B156-9A650172F966}"/>
    <cellStyle name="20% - 강조색3 31" xfId="666" xr:uid="{DA038831-22B2-4FEB-8D36-1F04477A1A8F}"/>
    <cellStyle name="20% - 강조색3 31 2" xfId="667" xr:uid="{D4BDE4F9-DFD7-4EED-8B39-82ADA827D758}"/>
    <cellStyle name="20% - 강조색3 32" xfId="668" xr:uid="{DC1D13F6-45EB-474C-888D-4BB5E6E06D02}"/>
    <cellStyle name="20% - 강조색3 32 2" xfId="669" xr:uid="{E7E877D4-D385-462B-91BB-1842C052F6CF}"/>
    <cellStyle name="20% - 강조색3 33" xfId="670" xr:uid="{989F9F0A-0B9A-442E-A089-34D1D849AB21}"/>
    <cellStyle name="20% - 강조색3 33 2" xfId="671" xr:uid="{5AFC3C83-D33A-484A-9EC8-1F46AFE4EAD1}"/>
    <cellStyle name="20% - 강조색3 34" xfId="672" xr:uid="{18965EAA-58C6-40F3-A325-E254B829E4DC}"/>
    <cellStyle name="20% - 강조색3 34 2" xfId="673" xr:uid="{2C652E49-B591-4DDD-A56C-8EC8874FC6B4}"/>
    <cellStyle name="20% - 강조색3 35" xfId="674" xr:uid="{330C9E14-3D68-4E0F-A13E-D4F9E1E76796}"/>
    <cellStyle name="20% - 강조색3 35 2" xfId="675" xr:uid="{CCCCD509-04F5-4E91-9E31-C9CF0D13F725}"/>
    <cellStyle name="20% - 강조색3 36" xfId="676" xr:uid="{D10EA3DE-0618-463F-BE22-DE3C555CBAC6}"/>
    <cellStyle name="20% - 강조색3 36 2" xfId="677" xr:uid="{F8A9CE47-C9F0-4F00-92F7-C386D6F4C775}"/>
    <cellStyle name="20% - 강조색3 37" xfId="678" xr:uid="{8DBBA516-C634-4007-B126-20232E5B2B89}"/>
    <cellStyle name="20% - 강조색3 37 2" xfId="679" xr:uid="{270E2741-26DA-4291-AE17-DB34FE965139}"/>
    <cellStyle name="20% - 강조색3 38" xfId="680" xr:uid="{41BE09C5-48E0-4954-A045-0C3183EE4B7D}"/>
    <cellStyle name="20% - 강조색3 38 2" xfId="681" xr:uid="{DD3F307F-A6FC-4A34-9E74-D568D1A02A50}"/>
    <cellStyle name="20% - 강조색3 39" xfId="682" xr:uid="{F9B0C319-F6E5-4D46-AB7B-207E009FEDE6}"/>
    <cellStyle name="20% - 강조색3 39 2" xfId="683" xr:uid="{99C92F84-C74E-4EB8-96C0-8345599EF839}"/>
    <cellStyle name="20% - 강조색3 4" xfId="684" xr:uid="{A2231E26-D1D5-4063-8A31-A6AC4C948265}"/>
    <cellStyle name="20% - 강조색3 4 2" xfId="685" xr:uid="{D3CCD834-3611-4932-9213-D858F134097C}"/>
    <cellStyle name="20% - 강조색3 40" xfId="686" xr:uid="{5969BA8D-B1A1-479C-BC48-41F3E2D56D2B}"/>
    <cellStyle name="20% - 강조색3 40 2" xfId="687" xr:uid="{2EAD27E9-4A25-41BE-9F1E-CB5F576641AC}"/>
    <cellStyle name="20% - 강조색3 41" xfId="688" xr:uid="{486D1825-C8C2-4628-BF76-610535C81551}"/>
    <cellStyle name="20% - 강조색3 41 2" xfId="689" xr:uid="{7B53203A-0DB6-4E04-B9A7-44ABCAAEDED0}"/>
    <cellStyle name="20% - 강조색3 42" xfId="690" xr:uid="{5EDBE0EB-D2BE-498A-A535-32C3D2A12B42}"/>
    <cellStyle name="20% - 강조색3 42 2" xfId="691" xr:uid="{442D04D5-06D3-48BA-9ECA-4D58A4A8F613}"/>
    <cellStyle name="20% - 강조색3 43" xfId="692" xr:uid="{C1229806-5CF7-482E-B599-6E62ACD44E9B}"/>
    <cellStyle name="20% - 강조색3 43 2" xfId="693" xr:uid="{54D3BCDD-94FC-402E-A47E-20BFF9861531}"/>
    <cellStyle name="20% - 강조색3 44" xfId="694" xr:uid="{BD299C64-A884-43EA-B6B6-D513FEA99812}"/>
    <cellStyle name="20% - 강조색3 45" xfId="695" xr:uid="{8E32B351-FA42-4B8C-BB7B-A54400B5FD25}"/>
    <cellStyle name="20% - 강조색3 46" xfId="696" xr:uid="{132659D6-1602-463C-9E9A-FDA826A34B2E}"/>
    <cellStyle name="20% - 강조색3 47" xfId="697" xr:uid="{44BF275D-7FBE-45F2-84F3-AB48DFFFED50}"/>
    <cellStyle name="20% - 강조색3 48" xfId="698" xr:uid="{C3A8C9FB-DCCB-49BB-8E40-DB58906F92F0}"/>
    <cellStyle name="20% - 강조색3 49" xfId="699" xr:uid="{7696E1D2-CEB2-4E45-9D0A-4EF47B7F9DCC}"/>
    <cellStyle name="20% - 강조색3 5" xfId="700" xr:uid="{32F2FFEC-9C9F-4099-89C3-817A3931D5A0}"/>
    <cellStyle name="20% - 강조색3 5 2" xfId="701" xr:uid="{375C12B2-D00B-4726-8BDA-5602036EE45E}"/>
    <cellStyle name="20% - 강조색3 50" xfId="702" xr:uid="{717C9E65-8BA4-4228-A801-89E7A56333F7}"/>
    <cellStyle name="20% - 강조색3 51" xfId="703" xr:uid="{DE5CE5E1-5288-4698-9907-D0B0D7D43F5D}"/>
    <cellStyle name="20% - 강조색3 51 2" xfId="704" xr:uid="{DEFED528-2E8A-472F-805A-94BBAA586756}"/>
    <cellStyle name="20% - 강조색3 6" xfId="705" xr:uid="{B8358B93-F2DE-4F7D-A073-9BEDABFDEC8B}"/>
    <cellStyle name="20% - 강조색3 6 2" xfId="706" xr:uid="{88CD87F1-44AE-4909-8609-4AB18FCEDA21}"/>
    <cellStyle name="20% - 강조색3 7" xfId="707" xr:uid="{24290E48-67CB-4A6B-AF5F-F281595E80CA}"/>
    <cellStyle name="20% - 강조색3 7 2" xfId="708" xr:uid="{F6F727A0-B801-4B22-A0A0-B6CA59E6C31E}"/>
    <cellStyle name="20% - 강조색3 8" xfId="709" xr:uid="{DF65D872-0B3D-4251-942F-826E7749179B}"/>
    <cellStyle name="20% - 강조색3 8 2" xfId="710" xr:uid="{04B2BB49-5DEB-4329-9998-85E46BE164C1}"/>
    <cellStyle name="20% - 강조색3 9" xfId="711" xr:uid="{9A6300F8-1936-4A98-B0C5-38E27C1BAE90}"/>
    <cellStyle name="20% - 강조색3 9 2" xfId="712" xr:uid="{0CBD5654-A6BB-497A-A852-356FEB7AD985}"/>
    <cellStyle name="20% - 강조색4 10" xfId="713" xr:uid="{1716C8EE-C059-43A7-AE0B-D72DB1476E83}"/>
    <cellStyle name="20% - 강조색4 10 2" xfId="714" xr:uid="{8ED8FF04-C5DC-49A8-99EA-0A7BD09DCFD2}"/>
    <cellStyle name="20% - 강조색4 11" xfId="715" xr:uid="{4DEF0E0A-39A8-4011-BB2D-416D14F26C3A}"/>
    <cellStyle name="20% - 강조색4 11 2" xfId="716" xr:uid="{0E08CB74-2627-4139-9742-6AD43382E729}"/>
    <cellStyle name="20% - 강조색4 12" xfId="717" xr:uid="{89DD1607-0E5A-49E3-8D5B-33B3450BAB88}"/>
    <cellStyle name="20% - 강조색4 12 2" xfId="718" xr:uid="{AA73B122-689A-4CBD-B46A-E659A4FDA9C4}"/>
    <cellStyle name="20% - 강조색4 13" xfId="719" xr:uid="{456B6A9D-4749-4D93-AEE7-8712646BC891}"/>
    <cellStyle name="20% - 강조색4 13 2" xfId="720" xr:uid="{7015E848-71C9-4655-ACB2-4358F3254EAA}"/>
    <cellStyle name="20% - 강조색4 14" xfId="721" xr:uid="{C65F74FF-8974-42B6-8A04-8EC50045C040}"/>
    <cellStyle name="20% - 강조색4 14 2" xfId="722" xr:uid="{C74EEEB4-E52E-4639-BB75-6A8A7AAA44F5}"/>
    <cellStyle name="20% - 강조색4 15" xfId="723" xr:uid="{B9461006-F10D-480F-A8DF-1951404491B1}"/>
    <cellStyle name="20% - 강조색4 15 2" xfId="724" xr:uid="{BB1302D1-94D5-4A48-9BCA-EEC83918B094}"/>
    <cellStyle name="20% - 강조색4 16" xfId="725" xr:uid="{7F8F35F4-788A-486D-8A9D-A0988C712A4E}"/>
    <cellStyle name="20% - 강조색4 16 2" xfId="726" xr:uid="{FF26A735-3F52-4C71-8C2B-73272A1A25A3}"/>
    <cellStyle name="20% - 강조색4 17" xfId="727" xr:uid="{ECFC7F6A-64FC-4F61-8B4F-BB99852878BE}"/>
    <cellStyle name="20% - 강조색4 17 2" xfId="728" xr:uid="{A84B7BA9-DD28-493E-8680-CB5F4275EF24}"/>
    <cellStyle name="20% - 강조색4 18" xfId="729" xr:uid="{46E8C4A2-BDDA-4FE8-A7CE-CDD6EB1F3678}"/>
    <cellStyle name="20% - 강조색4 18 2" xfId="730" xr:uid="{E4A1B6C2-E7C1-439E-82BC-45CBAADFD2C3}"/>
    <cellStyle name="20% - 강조색4 19" xfId="731" xr:uid="{D6E9BE3C-12CE-4296-A800-E682904ADD8C}"/>
    <cellStyle name="20% - 강조색4 19 2" xfId="732" xr:uid="{0EC81256-DFEF-4300-8D07-99F0E40ABDCA}"/>
    <cellStyle name="20% - 강조색4 2" xfId="733" xr:uid="{9787F2CC-63C9-4E0F-B9D6-CA6F84A209BF}"/>
    <cellStyle name="20% - 강조색4 2 2" xfId="734" xr:uid="{24136950-0153-4F5B-B217-21F3D929D00C}"/>
    <cellStyle name="20% - 강조색4 2 3" xfId="735" xr:uid="{9DD92671-654F-474F-9BD5-1C04F44AF05B}"/>
    <cellStyle name="20% - 강조색4 20" xfId="736" xr:uid="{CF40468A-6448-458B-ABE9-5A8448C0F98F}"/>
    <cellStyle name="20% - 강조색4 20 2" xfId="737" xr:uid="{E2766C37-5204-4906-9501-80DE31A97DA3}"/>
    <cellStyle name="20% - 강조색4 21" xfId="738" xr:uid="{38CC424E-3AAA-4B02-B42F-E44F9958CA31}"/>
    <cellStyle name="20% - 강조색4 21 2" xfId="739" xr:uid="{4624CC49-5455-444C-BC62-D363F4EAD4B6}"/>
    <cellStyle name="20% - 강조색4 22" xfId="740" xr:uid="{B7D242B5-45CE-472D-BF78-0E1DE6F58087}"/>
    <cellStyle name="20% - 강조색4 22 2" xfId="741" xr:uid="{4A3FF94A-83CB-41EE-BF16-8D09089D394F}"/>
    <cellStyle name="20% - 강조색4 23" xfId="742" xr:uid="{CF79C5E6-6A18-4B32-AA9E-F4462F089573}"/>
    <cellStyle name="20% - 강조색4 23 2" xfId="743" xr:uid="{0F0EFB40-10E9-474B-9B59-09A6C4342BA7}"/>
    <cellStyle name="20% - 강조색4 24" xfId="744" xr:uid="{5DC017BF-F5DC-4F50-9F25-214ACAF5B685}"/>
    <cellStyle name="20% - 강조색4 24 2" xfId="745" xr:uid="{22529C4A-F222-4F58-BD9F-2B0766BD7418}"/>
    <cellStyle name="20% - 강조색4 25" xfId="746" xr:uid="{4D6A4AEA-C42E-4121-96B3-C78AC4107591}"/>
    <cellStyle name="20% - 강조색4 25 2" xfId="747" xr:uid="{4CEEC7E0-29A7-4857-A4E3-199DEDCD29B8}"/>
    <cellStyle name="20% - 강조색4 26" xfId="748" xr:uid="{AB6A1D74-22AA-4175-B191-589BE5549C0E}"/>
    <cellStyle name="20% - 강조색4 26 2" xfId="749" xr:uid="{EEDD3FE6-8D4B-4D12-9D63-6AF5559EA864}"/>
    <cellStyle name="20% - 강조색4 27" xfId="750" xr:uid="{23A899AA-30CB-4418-A2F0-CC9F8D80650C}"/>
    <cellStyle name="20% - 강조색4 27 2" xfId="751" xr:uid="{7ACC414F-950B-4DD1-9C93-119793534E83}"/>
    <cellStyle name="20% - 강조색4 28" xfId="752" xr:uid="{C17AD36F-7189-4D78-8449-A26C5662A03A}"/>
    <cellStyle name="20% - 강조색4 28 2" xfId="753" xr:uid="{9ED63FCF-A61D-4707-B5AE-DEF0DC496A55}"/>
    <cellStyle name="20% - 강조색4 29" xfId="754" xr:uid="{B2932FD0-8FA9-47E2-AFB5-97DB1A552B78}"/>
    <cellStyle name="20% - 강조색4 29 2" xfId="755" xr:uid="{B0A6F580-9343-4059-B9AE-939F393917FF}"/>
    <cellStyle name="20% - 강조색4 3" xfId="756" xr:uid="{751BF478-75B2-4B3A-B551-F93DB1F3E2DA}"/>
    <cellStyle name="20% - 강조색4 3 2" xfId="757" xr:uid="{E0640111-FB93-4517-8654-4A7C0FEADDBA}"/>
    <cellStyle name="20% - 강조색4 30" xfId="758" xr:uid="{CD3C3892-918B-443F-8AA3-D69A2A7E396C}"/>
    <cellStyle name="20% - 강조색4 30 2" xfId="759" xr:uid="{E53CF728-E35B-47DC-88FD-3C187F4CF585}"/>
    <cellStyle name="20% - 강조색4 31" xfId="760" xr:uid="{9ED980E9-9323-4CFB-80B6-96C4F9CC6047}"/>
    <cellStyle name="20% - 강조색4 31 2" xfId="761" xr:uid="{1AF83EE4-97AC-4627-A9FD-620409A9288C}"/>
    <cellStyle name="20% - 강조색4 32" xfId="762" xr:uid="{A725395B-BD29-43E3-94A0-0193F26C4E28}"/>
    <cellStyle name="20% - 강조색4 32 2" xfId="763" xr:uid="{66695590-2DE9-4D01-A87C-E6DD4D59D605}"/>
    <cellStyle name="20% - 강조색4 33" xfId="764" xr:uid="{95A1AD8B-EB96-4C7A-917B-490AC8A5E19C}"/>
    <cellStyle name="20% - 강조색4 33 2" xfId="765" xr:uid="{C4F30418-EDC6-414C-968C-5B25B979D8BC}"/>
    <cellStyle name="20% - 강조색4 34" xfId="766" xr:uid="{8C731A78-2797-4B94-95CA-6A60374EB865}"/>
    <cellStyle name="20% - 강조색4 34 2" xfId="767" xr:uid="{43CCD6D3-ED62-4EAA-9FDA-2A4B7257AFD3}"/>
    <cellStyle name="20% - 강조색4 35" xfId="768" xr:uid="{E31E9672-CE2B-48F7-8630-F64FAE14B1E3}"/>
    <cellStyle name="20% - 강조색4 35 2" xfId="769" xr:uid="{3DAAD06B-65A1-4B35-9FE5-F4DD3187A9E1}"/>
    <cellStyle name="20% - 강조색4 36" xfId="770" xr:uid="{7FC20D12-C913-4525-B9B4-CC5FE3853E3E}"/>
    <cellStyle name="20% - 강조색4 36 2" xfId="771" xr:uid="{96D2F206-8684-44D8-B4B1-8F18B6C16C32}"/>
    <cellStyle name="20% - 강조색4 37" xfId="772" xr:uid="{486621F2-9BA2-4FDF-A0DB-6EFA4AADD8DE}"/>
    <cellStyle name="20% - 강조색4 37 2" xfId="773" xr:uid="{903F0F06-2DDB-415A-A1D3-C9B6E375A691}"/>
    <cellStyle name="20% - 강조색4 38" xfId="774" xr:uid="{E9DCED63-8266-40FA-BCCE-888A87B19EEC}"/>
    <cellStyle name="20% - 강조색4 38 2" xfId="775" xr:uid="{21A4FD09-0285-4899-B346-EC4CBDCFCC0E}"/>
    <cellStyle name="20% - 강조색4 39" xfId="776" xr:uid="{095E04B8-19BB-4B36-BF7D-F075C389D95F}"/>
    <cellStyle name="20% - 강조색4 39 2" xfId="777" xr:uid="{EE2C39DB-213E-4DB4-89CD-ADD5589D152C}"/>
    <cellStyle name="20% - 강조색4 4" xfId="778" xr:uid="{CA5DF509-03B1-49D0-80B3-E87818F4FF4B}"/>
    <cellStyle name="20% - 강조색4 4 2" xfId="779" xr:uid="{AB322593-86DE-408D-9A3D-ABE5DA21CD43}"/>
    <cellStyle name="20% - 강조색4 40" xfId="780" xr:uid="{B212D16A-BC57-41B0-B81C-C767C8D4792F}"/>
    <cellStyle name="20% - 강조색4 40 2" xfId="781" xr:uid="{502B185C-3B9E-4F3D-A6DF-D939439C029B}"/>
    <cellStyle name="20% - 강조색4 41" xfId="782" xr:uid="{F9F92686-A547-4CC0-A6FF-116CC7C1C8AA}"/>
    <cellStyle name="20% - 강조색4 41 2" xfId="783" xr:uid="{565988E9-ED1B-4773-8FB3-42B2BB9C71FE}"/>
    <cellStyle name="20% - 강조색4 42" xfId="784" xr:uid="{02EA40B1-F45D-4478-859B-A80E85432648}"/>
    <cellStyle name="20% - 강조색4 42 2" xfId="785" xr:uid="{9527A5DC-7B7B-4337-8BA6-EB16FF505ECB}"/>
    <cellStyle name="20% - 강조색4 43" xfId="786" xr:uid="{DED71676-BBE9-4041-99A6-4B5522E94204}"/>
    <cellStyle name="20% - 강조색4 43 2" xfId="787" xr:uid="{DFF00C8F-535D-4180-876B-823850739787}"/>
    <cellStyle name="20% - 강조색4 44" xfId="788" xr:uid="{6B497F41-7EDA-4D6D-8EDA-8834C3A7427A}"/>
    <cellStyle name="20% - 강조색4 45" xfId="789" xr:uid="{706BF633-171C-4DD3-8616-606D122BA684}"/>
    <cellStyle name="20% - 강조색4 46" xfId="790" xr:uid="{6FBE4264-6BC4-4E83-A88B-5EC6100F0558}"/>
    <cellStyle name="20% - 강조색4 47" xfId="791" xr:uid="{A61B076C-0078-48C4-91A3-A289A64997A6}"/>
    <cellStyle name="20% - 강조색4 48" xfId="792" xr:uid="{37F1A89D-4BCA-4598-8F1D-18700BC0DB17}"/>
    <cellStyle name="20% - 강조색4 49" xfId="793" xr:uid="{7D5DFC3E-3463-4A0E-90C2-775C02C07DDF}"/>
    <cellStyle name="20% - 강조색4 5" xfId="794" xr:uid="{44EDD5DC-AB49-4FE2-9DB2-AB8DEFE74263}"/>
    <cellStyle name="20% - 강조색4 5 2" xfId="795" xr:uid="{30BC78AD-CA3A-4969-B3D3-E48464ADED48}"/>
    <cellStyle name="20% - 강조색4 50" xfId="796" xr:uid="{3DFFB2B1-F536-4BFE-A5A3-E1ABBFF9118B}"/>
    <cellStyle name="20% - 강조색4 51" xfId="797" xr:uid="{AA5A91D4-9AAE-4612-AF42-8B6B8F9216D2}"/>
    <cellStyle name="20% - 강조색4 51 2" xfId="798" xr:uid="{95CD277B-C8C2-4637-865C-C6E3302B89D3}"/>
    <cellStyle name="20% - 강조색4 6" xfId="799" xr:uid="{097EBDC2-0137-482E-8EAA-357BE60D909A}"/>
    <cellStyle name="20% - 강조색4 6 2" xfId="800" xr:uid="{44A2A492-FD0F-46BE-A358-7645F8E31AC7}"/>
    <cellStyle name="20% - 강조색4 7" xfId="801" xr:uid="{7EA70DCD-53BA-4D14-AEDF-0AAC5D1F2A2C}"/>
    <cellStyle name="20% - 강조색4 7 2" xfId="802" xr:uid="{C7B74834-5B8E-42B6-9CB2-DFCC7335522A}"/>
    <cellStyle name="20% - 강조색4 8" xfId="803" xr:uid="{64C11E39-1773-4654-9CA0-B29B9F9B3961}"/>
    <cellStyle name="20% - 강조색4 8 2" xfId="804" xr:uid="{A95512B5-4A29-4EF2-B317-5EBA711F42D7}"/>
    <cellStyle name="20% - 강조색4 9" xfId="805" xr:uid="{D0635089-1657-4406-A5D2-B4F963A64D42}"/>
    <cellStyle name="20% - 강조색4 9 2" xfId="806" xr:uid="{4D965896-EAFA-464E-9695-65E033A8F67A}"/>
    <cellStyle name="20% - 강조색5 10" xfId="807" xr:uid="{8104F4B6-034A-41E5-9E87-92A6C2F05B8B}"/>
    <cellStyle name="20% - 강조색5 10 2" xfId="808" xr:uid="{942B6577-8F05-4D8A-808D-67C905D5248A}"/>
    <cellStyle name="20% - 강조색5 11" xfId="809" xr:uid="{16F1B062-F1AA-4F25-9A95-695DB120AC6E}"/>
    <cellStyle name="20% - 강조색5 11 2" xfId="810" xr:uid="{392C0799-4E1B-4769-B3AB-10807C3D0F12}"/>
    <cellStyle name="20% - 강조색5 12" xfId="811" xr:uid="{6821F128-61B7-4AA4-BE1C-A9F1317EC271}"/>
    <cellStyle name="20% - 강조색5 12 2" xfId="812" xr:uid="{8ABB803A-1E4E-416B-A9CD-31FFADCC5324}"/>
    <cellStyle name="20% - 강조색5 13" xfId="813" xr:uid="{83555C56-152B-49E9-9D34-AFA837F7A30B}"/>
    <cellStyle name="20% - 강조색5 13 2" xfId="814" xr:uid="{D3B3CDEC-0E60-4F08-A5D1-CBF6370AA073}"/>
    <cellStyle name="20% - 강조색5 14" xfId="815" xr:uid="{8244EAB8-6D8B-444F-A0FB-B5967E44DC17}"/>
    <cellStyle name="20% - 강조색5 14 2" xfId="816" xr:uid="{4AF8B59C-2BFD-4535-BD93-DF2E1BAC816C}"/>
    <cellStyle name="20% - 강조색5 15" xfId="817" xr:uid="{D511E644-A28C-4160-9530-37AD3CD39E4E}"/>
    <cellStyle name="20% - 강조색5 15 2" xfId="818" xr:uid="{EFA82277-A8A3-430C-B2DA-AB994CB2876D}"/>
    <cellStyle name="20% - 강조색5 16" xfId="819" xr:uid="{1CDB2195-EF91-4C5A-B889-D716CCF26160}"/>
    <cellStyle name="20% - 강조색5 16 2" xfId="820" xr:uid="{CCD4B4A1-A94E-4178-A99C-80BAF1F5099D}"/>
    <cellStyle name="20% - 강조색5 17" xfId="821" xr:uid="{0E7ABE34-11A2-402B-A3B9-30A20B77A31C}"/>
    <cellStyle name="20% - 강조색5 17 2" xfId="822" xr:uid="{22E864B3-D223-4EAC-A981-34767135DDD4}"/>
    <cellStyle name="20% - 강조색5 18" xfId="823" xr:uid="{C3C89C11-5647-4237-8D8F-6FBE3180067B}"/>
    <cellStyle name="20% - 강조색5 18 2" xfId="824" xr:uid="{DA193A86-93EF-4079-8D2C-EE02E8ADE3DA}"/>
    <cellStyle name="20% - 강조색5 19" xfId="825" xr:uid="{D9DD2E77-8B61-4D8D-9FA4-59BEAF073A75}"/>
    <cellStyle name="20% - 강조색5 19 2" xfId="826" xr:uid="{7FA647CF-FD05-40F9-9895-9179C420C1B5}"/>
    <cellStyle name="20% - 강조색5 2" xfId="827" xr:uid="{6E74C0A2-1904-46D8-BED1-CF9E4A3B8CC4}"/>
    <cellStyle name="20% - 강조색5 2 2" xfId="828" xr:uid="{74448157-8F90-4BC3-9CD9-86D0AECA102F}"/>
    <cellStyle name="20% - 강조색5 2 3" xfId="829" xr:uid="{1A194E57-CB47-4F8B-8E38-A11F89446F76}"/>
    <cellStyle name="20% - 강조색5 20" xfId="830" xr:uid="{188F003F-F299-41F5-99A1-A6BE9534846E}"/>
    <cellStyle name="20% - 강조색5 20 2" xfId="831" xr:uid="{E7C0BAC5-9244-4C33-93DF-A5E760DB97FA}"/>
    <cellStyle name="20% - 강조색5 21" xfId="832" xr:uid="{5CC54246-9153-480D-A27C-1E0CBD33172A}"/>
    <cellStyle name="20% - 강조색5 21 2" xfId="833" xr:uid="{3273A7B1-3DB6-4FBB-806D-91600B0C5DAE}"/>
    <cellStyle name="20% - 강조색5 22" xfId="834" xr:uid="{941FDBE9-A0ED-4C1F-898E-CD76D1B9FB79}"/>
    <cellStyle name="20% - 강조색5 22 2" xfId="835" xr:uid="{75B694A2-40F4-4F34-9249-9E3D401FF8FF}"/>
    <cellStyle name="20% - 강조색5 23" xfId="836" xr:uid="{8D47161E-E35C-4FEC-A3F0-59ACFFA7E9AD}"/>
    <cellStyle name="20% - 강조색5 23 2" xfId="837" xr:uid="{33A8DC02-BAC7-4210-91A9-EAA0625120B3}"/>
    <cellStyle name="20% - 강조색5 24" xfId="838" xr:uid="{D70FC6ED-F67E-44F2-8191-02913DEF8237}"/>
    <cellStyle name="20% - 강조색5 24 2" xfId="839" xr:uid="{5D2D3CF3-D9B2-4742-883D-C55ADE9689F0}"/>
    <cellStyle name="20% - 강조색5 25" xfId="840" xr:uid="{3DE08947-4696-4B4F-92F8-BCCF7EB50184}"/>
    <cellStyle name="20% - 강조색5 25 2" xfId="841" xr:uid="{AF95A595-2EF5-46AB-8F97-7322107F5562}"/>
    <cellStyle name="20% - 강조색5 26" xfId="842" xr:uid="{F82B0DFB-B076-4AC9-88BB-8F2303C312C9}"/>
    <cellStyle name="20% - 강조색5 26 2" xfId="843" xr:uid="{87024582-16FE-48CC-9167-B1135BCBD217}"/>
    <cellStyle name="20% - 강조색5 27" xfId="844" xr:uid="{9257F7EE-15CA-4144-AC8C-ED6F55404078}"/>
    <cellStyle name="20% - 강조색5 27 2" xfId="845" xr:uid="{B0ABF658-D1A3-49A1-9DFE-A73D14A25505}"/>
    <cellStyle name="20% - 강조색5 28" xfId="846" xr:uid="{9ACD87E5-F936-437F-A9E1-620D258DA495}"/>
    <cellStyle name="20% - 강조색5 28 2" xfId="847" xr:uid="{4BE3F594-AEC8-4D12-9274-9AD6ABC2EEF7}"/>
    <cellStyle name="20% - 강조색5 29" xfId="848" xr:uid="{1D69A75D-80CF-4355-9B65-825E0772EDA6}"/>
    <cellStyle name="20% - 강조색5 29 2" xfId="849" xr:uid="{A865A937-C670-41A9-BB8D-46999D0FD787}"/>
    <cellStyle name="20% - 강조색5 3" xfId="850" xr:uid="{A20407FB-1E5A-4CD5-939F-BCF086E5CF5E}"/>
    <cellStyle name="20% - 강조색5 3 2" xfId="851" xr:uid="{41F16A3B-B375-4F68-9037-FEE175CE6D54}"/>
    <cellStyle name="20% - 강조색5 30" xfId="852" xr:uid="{3541072F-576F-4BAF-9166-8B68A3A55D48}"/>
    <cellStyle name="20% - 강조색5 30 2" xfId="853" xr:uid="{EADDADED-9C62-48C5-A6B3-B61244FCBA09}"/>
    <cellStyle name="20% - 강조색5 31" xfId="854" xr:uid="{4E49094A-70DC-4CE5-AC3F-48AEDD2233F0}"/>
    <cellStyle name="20% - 강조색5 31 2" xfId="855" xr:uid="{72037862-4054-4287-AAFD-25702B12F485}"/>
    <cellStyle name="20% - 강조색5 32" xfId="856" xr:uid="{983926FC-9952-47CC-B4C5-3D737DADB370}"/>
    <cellStyle name="20% - 강조색5 32 2" xfId="857" xr:uid="{E5B44A0E-AAE8-48CB-A102-3809AD18563C}"/>
    <cellStyle name="20% - 강조색5 33" xfId="858" xr:uid="{F5B148C0-DC81-49A3-820D-29D102FA5C8D}"/>
    <cellStyle name="20% - 강조색5 33 2" xfId="859" xr:uid="{75E9F30F-545B-48BE-A539-4F3ADD0D72AE}"/>
    <cellStyle name="20% - 강조색5 34" xfId="860" xr:uid="{C6931B97-B190-452A-89D3-02B4AF1FA991}"/>
    <cellStyle name="20% - 강조색5 34 2" xfId="861" xr:uid="{1E7B570E-E083-4FF4-BE23-757340A8EB78}"/>
    <cellStyle name="20% - 강조색5 35" xfId="862" xr:uid="{63A3F030-1795-4129-ABFD-51E80DCC0B9E}"/>
    <cellStyle name="20% - 강조색5 35 2" xfId="863" xr:uid="{4B0B8FC1-CB97-4975-9BF4-F15EF4E0B461}"/>
    <cellStyle name="20% - 강조색5 36" xfId="864" xr:uid="{FF2B02C8-D074-46E1-8BAB-943BF5C2C027}"/>
    <cellStyle name="20% - 강조색5 36 2" xfId="865" xr:uid="{5D153A12-BC4C-4E09-95D1-1C1DEF1FD487}"/>
    <cellStyle name="20% - 강조색5 37" xfId="866" xr:uid="{EC500070-38A8-4DC8-8D61-C52324456E6B}"/>
    <cellStyle name="20% - 강조색5 37 2" xfId="867" xr:uid="{D5740445-8DBE-4B55-86CA-B34CDC82FC35}"/>
    <cellStyle name="20% - 강조색5 38" xfId="868" xr:uid="{A1608523-8F34-4B38-A916-2004E6F404AD}"/>
    <cellStyle name="20% - 강조색5 38 2" xfId="869" xr:uid="{B4B9C9E2-8511-4879-8B12-405754A46A1D}"/>
    <cellStyle name="20% - 강조색5 39" xfId="870" xr:uid="{5D768A28-1594-4E5D-AFBE-3838DBD515A2}"/>
    <cellStyle name="20% - 강조색5 39 2" xfId="871" xr:uid="{39888576-5D1F-4820-BF48-BBDF9B150ED1}"/>
    <cellStyle name="20% - 강조색5 4" xfId="872" xr:uid="{25FD5E69-0C60-4F72-87D2-9390FAEAA1CF}"/>
    <cellStyle name="20% - 강조색5 4 2" xfId="873" xr:uid="{3F139D49-1B6E-4474-8230-957E26E76BD1}"/>
    <cellStyle name="20% - 강조색5 40" xfId="874" xr:uid="{83FE4246-41F5-4374-9125-7582FEC84F0B}"/>
    <cellStyle name="20% - 강조색5 40 2" xfId="875" xr:uid="{C75BEA6B-16DD-42D3-903B-9C640CA8CE92}"/>
    <cellStyle name="20% - 강조색5 41" xfId="876" xr:uid="{34A6C57B-A184-4012-A1FD-D00F2473A0B7}"/>
    <cellStyle name="20% - 강조색5 41 2" xfId="877" xr:uid="{44E7082F-C498-496B-ADBD-C2753228E34B}"/>
    <cellStyle name="20% - 강조색5 42" xfId="878" xr:uid="{67778F1C-C7E9-4370-BD5B-86BF82B0BAF1}"/>
    <cellStyle name="20% - 강조색5 42 2" xfId="879" xr:uid="{F9AE06A8-FBE4-4452-991D-A1FB522FFEA2}"/>
    <cellStyle name="20% - 강조색5 43" xfId="880" xr:uid="{620053B7-C17A-4590-BF5F-D6CD0AF99DCA}"/>
    <cellStyle name="20% - 강조색5 43 2" xfId="881" xr:uid="{4083E394-CF6D-48AA-AB79-BD38D329006D}"/>
    <cellStyle name="20% - 강조색5 44" xfId="882" xr:uid="{72371219-7030-4AF9-81FB-6267C3695ECD}"/>
    <cellStyle name="20% - 강조색5 45" xfId="883" xr:uid="{17B31F71-1DC0-4768-BF5F-2435E5074AC1}"/>
    <cellStyle name="20% - 강조색5 46" xfId="884" xr:uid="{BBA7DECE-08F9-4C7E-9342-30A719571C4A}"/>
    <cellStyle name="20% - 강조색5 47" xfId="885" xr:uid="{BD1D2C5D-A740-4F67-B8F0-119BA514F5F6}"/>
    <cellStyle name="20% - 강조색5 48" xfId="886" xr:uid="{B857673A-F251-4388-A164-56FA88C1D605}"/>
    <cellStyle name="20% - 강조색5 49" xfId="887" xr:uid="{E827060D-AB8E-4216-86C7-54ECCD819E70}"/>
    <cellStyle name="20% - 강조색5 5" xfId="888" xr:uid="{9495FEBD-B750-4974-A2C5-A8ADA3A4F8F5}"/>
    <cellStyle name="20% - 강조색5 5 2" xfId="889" xr:uid="{0EDC5F13-0E34-445F-8322-04656EE9E902}"/>
    <cellStyle name="20% - 강조색5 50" xfId="890" xr:uid="{AE089528-6B6E-4683-ABB1-D2B442C3BF97}"/>
    <cellStyle name="20% - 강조색5 51" xfId="891" xr:uid="{4BA81ABE-ABE3-4040-986F-1008F59AFFB7}"/>
    <cellStyle name="20% - 강조색5 51 2" xfId="892" xr:uid="{164E80C1-82A9-4B2B-B0B5-5AA81B42D62E}"/>
    <cellStyle name="20% - 강조색5 6" xfId="893" xr:uid="{D1EF413E-8CF2-4CDF-982C-BEBBEBD9A1A7}"/>
    <cellStyle name="20% - 강조색5 6 2" xfId="894" xr:uid="{E82E4AAC-A9E2-4A8B-AA1A-97D2D23DF2D3}"/>
    <cellStyle name="20% - 강조색5 7" xfId="895" xr:uid="{E283FC71-48F3-49F7-83D7-39B90A7E88A7}"/>
    <cellStyle name="20% - 강조색5 7 2" xfId="896" xr:uid="{05D834D6-6E05-42FC-BBF7-8E68E9464364}"/>
    <cellStyle name="20% - 강조색5 8" xfId="897" xr:uid="{2CC9883A-7E63-498A-B6F4-37F1D0665636}"/>
    <cellStyle name="20% - 강조색5 8 2" xfId="898" xr:uid="{C33CBE06-E356-43D4-977E-7CA037731E39}"/>
    <cellStyle name="20% - 강조색5 9" xfId="899" xr:uid="{633C1298-9149-4D1F-8E4F-5CB51925A1B2}"/>
    <cellStyle name="20% - 강조색5 9 2" xfId="900" xr:uid="{038D5075-8BE3-4F78-8C74-0112C25A67C5}"/>
    <cellStyle name="20% - 강조색6 10" xfId="901" xr:uid="{BE6F3125-0BF4-4080-B9F0-B2421C76BDB5}"/>
    <cellStyle name="20% - 강조색6 10 2" xfId="902" xr:uid="{AF24A13F-9F2E-4B7C-B355-53C14D92BC83}"/>
    <cellStyle name="20% - 강조색6 11" xfId="903" xr:uid="{B013F45D-60A8-4713-B9ED-1B013A3E4C52}"/>
    <cellStyle name="20% - 강조색6 11 2" xfId="904" xr:uid="{5910B3A3-61E1-4F71-BE6B-08CF5D82056F}"/>
    <cellStyle name="20% - 강조색6 12" xfId="905" xr:uid="{116E0021-024F-4458-8AF7-FE7D9BB6ECC3}"/>
    <cellStyle name="20% - 강조색6 12 2" xfId="906" xr:uid="{64EE84FC-3A09-4CE4-8636-5F371FE20DA5}"/>
    <cellStyle name="20% - 강조색6 13" xfId="907" xr:uid="{7E7DECA6-CFAB-40C4-8C1E-5EB622D10BF3}"/>
    <cellStyle name="20% - 강조색6 13 2" xfId="908" xr:uid="{AD59BB0D-3AD0-4314-B47F-CBDFE9B4AE31}"/>
    <cellStyle name="20% - 강조색6 14" xfId="909" xr:uid="{63B949D5-AD82-428E-8841-1DE76821EA37}"/>
    <cellStyle name="20% - 강조색6 14 2" xfId="910" xr:uid="{9741B55F-802F-4374-9E9D-8A06EA8BD5B5}"/>
    <cellStyle name="20% - 강조색6 15" xfId="911" xr:uid="{B085D801-ACDF-49CA-BD2D-11EDC31E5C98}"/>
    <cellStyle name="20% - 강조색6 15 2" xfId="912" xr:uid="{EABF4AFD-5BA7-447B-956F-D74F4F103FE9}"/>
    <cellStyle name="20% - 강조색6 16" xfId="913" xr:uid="{0C1EADE9-D5C1-4A67-964D-FE3C82A23761}"/>
    <cellStyle name="20% - 강조색6 16 2" xfId="914" xr:uid="{BCAB518D-1E60-4B10-84D3-B94C539F287B}"/>
    <cellStyle name="20% - 강조색6 17" xfId="915" xr:uid="{2DB65AD3-E077-462C-8A03-E465A8D541B2}"/>
    <cellStyle name="20% - 강조색6 17 2" xfId="916" xr:uid="{337BF742-FA8B-4A4A-9FD0-6FBE09D7D6A4}"/>
    <cellStyle name="20% - 강조색6 18" xfId="917" xr:uid="{090D2E43-7B41-4E12-B76C-10375203D11E}"/>
    <cellStyle name="20% - 강조색6 18 2" xfId="918" xr:uid="{94D48DC9-4ED9-468E-9046-4035072E547D}"/>
    <cellStyle name="20% - 강조색6 19" xfId="919" xr:uid="{60451483-290E-4CCC-B8AF-D11F9A64E37F}"/>
    <cellStyle name="20% - 강조색6 19 2" xfId="920" xr:uid="{0FE918FB-71C5-46B5-B823-793138FBEA64}"/>
    <cellStyle name="20% - 강조색6 2" xfId="921" xr:uid="{517F1F16-886B-408A-809B-5B2824B29FED}"/>
    <cellStyle name="20% - 강조색6 2 2" xfId="922" xr:uid="{93453AEA-630B-47BB-8DCE-0A2EF5F62960}"/>
    <cellStyle name="20% - 강조색6 2 3" xfId="923" xr:uid="{8FE0D7B9-AFB0-4D93-B514-086C02A702F0}"/>
    <cellStyle name="20% - 강조색6 20" xfId="924" xr:uid="{F3B6656E-B53B-4415-8435-8FB40F948194}"/>
    <cellStyle name="20% - 강조색6 20 2" xfId="925" xr:uid="{1C79B9DC-C95E-41A1-B016-18A43698BAB6}"/>
    <cellStyle name="20% - 강조색6 21" xfId="926" xr:uid="{C253E36B-6F35-4EC1-8558-5AF15140025D}"/>
    <cellStyle name="20% - 강조색6 21 2" xfId="927" xr:uid="{8086A939-7987-44E7-85C9-7D71C4DB237F}"/>
    <cellStyle name="20% - 강조색6 22" xfId="928" xr:uid="{8F04481A-5941-4DFA-AADF-589FE8823FF2}"/>
    <cellStyle name="20% - 강조색6 22 2" xfId="929" xr:uid="{0169BCB9-2359-4DC6-B84C-867DD24E9632}"/>
    <cellStyle name="20% - 강조색6 23" xfId="930" xr:uid="{9A5172B4-1AFB-4AE1-B9B6-4427B80D88AC}"/>
    <cellStyle name="20% - 강조색6 23 2" xfId="931" xr:uid="{76161639-0329-4FFB-A4F5-CCEA053FBA8C}"/>
    <cellStyle name="20% - 강조색6 24" xfId="932" xr:uid="{7A87BE0F-985C-45E0-97CA-3D03C1E9A8BD}"/>
    <cellStyle name="20% - 강조색6 24 2" xfId="933" xr:uid="{B555E9A2-9F47-4A8E-B47E-70C6ABD84FAA}"/>
    <cellStyle name="20% - 강조색6 25" xfId="934" xr:uid="{525C4726-FB81-4C8C-829E-18F716560131}"/>
    <cellStyle name="20% - 강조색6 25 2" xfId="935" xr:uid="{6AFF3857-CF6D-4591-9999-7AB9270F3DC2}"/>
    <cellStyle name="20% - 강조색6 26" xfId="936" xr:uid="{67143D9B-B0E2-4A11-8AB6-5C356F043EDB}"/>
    <cellStyle name="20% - 강조색6 26 2" xfId="937" xr:uid="{8852E3AC-436C-4F37-8D06-0BBCABD68E55}"/>
    <cellStyle name="20% - 강조색6 27" xfId="938" xr:uid="{A49EB05E-5A22-49F1-A9FA-D4D09FD3064D}"/>
    <cellStyle name="20% - 강조색6 27 2" xfId="939" xr:uid="{35DF4833-586E-47BC-AF45-43ECF5051C04}"/>
    <cellStyle name="20% - 강조색6 28" xfId="940" xr:uid="{57AC03D3-D352-4A9D-8E0D-8D4F7639A7D3}"/>
    <cellStyle name="20% - 강조색6 28 2" xfId="941" xr:uid="{A1EECB27-51AC-4A83-A25E-72511533288F}"/>
    <cellStyle name="20% - 강조색6 29" xfId="942" xr:uid="{CA11BAB9-2D35-42A0-AD0F-763E9B08253F}"/>
    <cellStyle name="20% - 강조색6 29 2" xfId="943" xr:uid="{B2AD6EC8-BE87-46CF-8DDF-4EF81CDFE4E0}"/>
    <cellStyle name="20% - 강조색6 3" xfId="944" xr:uid="{4983FA1F-C4BE-474D-B8E3-A44294588BEB}"/>
    <cellStyle name="20% - 강조색6 3 2" xfId="945" xr:uid="{6AB9F4C2-6F9E-4FA2-8493-0C90A1BD2C5B}"/>
    <cellStyle name="20% - 강조색6 3 3" xfId="946" xr:uid="{1ABA47E9-9F7E-45C8-AAC3-529D838E6BCF}"/>
    <cellStyle name="20% - 강조색6 30" xfId="947" xr:uid="{D40EE1B8-D24B-4598-A257-776FEED95D46}"/>
    <cellStyle name="20% - 강조색6 30 2" xfId="948" xr:uid="{1206CB81-8C41-4022-9565-953317B00157}"/>
    <cellStyle name="20% - 강조색6 31" xfId="949" xr:uid="{616BB5CE-49CC-4E3A-AEF1-15AB7D6476CB}"/>
    <cellStyle name="20% - 강조색6 31 2" xfId="950" xr:uid="{073876DD-13B6-40AB-858D-A1906C03B2D8}"/>
    <cellStyle name="20% - 강조색6 32" xfId="951" xr:uid="{2EBB9DCE-E1BC-4687-8695-9B17CF2660B3}"/>
    <cellStyle name="20% - 강조색6 32 2" xfId="952" xr:uid="{269DAFF9-33BA-4EC5-AA5E-51CDC95CF881}"/>
    <cellStyle name="20% - 강조색6 33" xfId="953" xr:uid="{56DB8457-B4D7-4C9B-ABC8-8D6D31419C2E}"/>
    <cellStyle name="20% - 강조색6 33 2" xfId="954" xr:uid="{586AA29A-21D8-41CC-BA6B-9D32E60C31B5}"/>
    <cellStyle name="20% - 강조색6 34" xfId="955" xr:uid="{13D3F759-DC95-4C98-911A-FF73DE8E1E4C}"/>
    <cellStyle name="20% - 강조색6 34 2" xfId="956" xr:uid="{10FA0C01-5FA3-4286-810C-0CFBF1B46768}"/>
    <cellStyle name="20% - 강조색6 35" xfId="957" xr:uid="{501C0B41-EE11-4C8D-B2B6-B4EA3A4C19CA}"/>
    <cellStyle name="20% - 강조색6 35 2" xfId="958" xr:uid="{B791FD7A-FED7-4110-B548-563B3C90B467}"/>
    <cellStyle name="20% - 강조색6 36" xfId="959" xr:uid="{52DB5248-7E3E-4E67-B8AA-9A315883414F}"/>
    <cellStyle name="20% - 강조색6 36 2" xfId="960" xr:uid="{7734A6DD-5120-4771-806E-119EC9667F31}"/>
    <cellStyle name="20% - 강조색6 37" xfId="961" xr:uid="{6D32DE6C-EB67-478A-86AF-60A716826460}"/>
    <cellStyle name="20% - 강조색6 37 2" xfId="962" xr:uid="{6FCCFFD5-D5FE-4415-8873-435710B8CBB3}"/>
    <cellStyle name="20% - 강조색6 38" xfId="963" xr:uid="{7A65F07B-CE30-49EF-B46E-4E5ADE0A7784}"/>
    <cellStyle name="20% - 강조색6 38 2" xfId="964" xr:uid="{6FEF519A-B23E-484C-9584-E36335326539}"/>
    <cellStyle name="20% - 강조색6 39" xfId="965" xr:uid="{2944BD22-1B44-4A61-92E7-4C7CEA2030D6}"/>
    <cellStyle name="20% - 강조색6 39 2" xfId="966" xr:uid="{35941121-867D-4012-9C87-C44E74F2FC14}"/>
    <cellStyle name="20% - 강조색6 4" xfId="967" xr:uid="{91542700-5F91-4BCB-A453-5DA7F970A8E1}"/>
    <cellStyle name="20% - 강조색6 4 2" xfId="968" xr:uid="{BC5C0156-D87F-4931-861F-A95BA4BAA92E}"/>
    <cellStyle name="20% - 강조색6 40" xfId="969" xr:uid="{54CCD9B4-A546-4368-8A2F-99348A01F3FB}"/>
    <cellStyle name="20% - 강조색6 40 2" xfId="970" xr:uid="{61DF7026-C4B2-4DF8-A6CF-D689C6FF08F3}"/>
    <cellStyle name="20% - 강조색6 41" xfId="971" xr:uid="{29432ACC-ABBC-4241-9EA3-14FFFD00FA5A}"/>
    <cellStyle name="20% - 강조색6 41 2" xfId="972" xr:uid="{3643396B-8D9A-442C-B6F4-649BCAC80EB7}"/>
    <cellStyle name="20% - 강조색6 42" xfId="973" xr:uid="{F84C8966-FD92-481E-82BA-318023F20162}"/>
    <cellStyle name="20% - 강조색6 42 2" xfId="974" xr:uid="{A8683055-3916-4583-AEC8-CBF09DE0FA3E}"/>
    <cellStyle name="20% - 강조색6 43" xfId="975" xr:uid="{37FBF429-0123-4620-A5C6-BF9B5F16F936}"/>
    <cellStyle name="20% - 강조색6 43 2" xfId="976" xr:uid="{8B87E49A-6EA8-475F-A1C4-F37B5390EA4D}"/>
    <cellStyle name="20% - 강조색6 44" xfId="977" xr:uid="{3B1C5D17-5F07-4B34-A12D-39FBCA63BAF8}"/>
    <cellStyle name="20% - 강조색6 45" xfId="978" xr:uid="{D62FDD43-D4B8-4177-A56A-68C268317147}"/>
    <cellStyle name="20% - 강조색6 46" xfId="979" xr:uid="{197CE715-C76C-45E3-B918-40C31EAB5EB0}"/>
    <cellStyle name="20% - 강조색6 47" xfId="980" xr:uid="{DE8F1A3E-0E99-43B7-AB45-B897C7EA34A4}"/>
    <cellStyle name="20% - 강조색6 48" xfId="981" xr:uid="{EE0EDBB2-89FB-49F3-BD7B-460711B77CEC}"/>
    <cellStyle name="20% - 강조색6 49" xfId="982" xr:uid="{5AD7DDB8-9DC4-4EB7-BC3E-DDFC4CFB0559}"/>
    <cellStyle name="20% - 강조색6 5" xfId="983" xr:uid="{42C0DA7A-030F-483B-AD7A-5D60EE9632F9}"/>
    <cellStyle name="20% - 강조색6 5 2" xfId="984" xr:uid="{3BD479D8-765D-4141-9B73-4A047AED6B0F}"/>
    <cellStyle name="20% - 강조색6 50" xfId="985" xr:uid="{A40E0012-70FE-4422-832F-1A9161C368D7}"/>
    <cellStyle name="20% - 강조색6 51" xfId="986" xr:uid="{A0C63ECA-3561-4332-B7AF-DA510BCFA4DD}"/>
    <cellStyle name="20% - 강조색6 51 2" xfId="987" xr:uid="{CA92ED50-4AFB-4E28-B1A5-3EE756CE305E}"/>
    <cellStyle name="20% - 강조색6 6" xfId="988" xr:uid="{21C1585E-F034-43A7-B3E2-AF3A1DFC7BF6}"/>
    <cellStyle name="20% - 강조색6 6 2" xfId="989" xr:uid="{E7E9E5E7-7026-4133-B8B8-9E58A5722E75}"/>
    <cellStyle name="20% - 강조색6 7" xfId="990" xr:uid="{0612A346-6000-4AD8-9991-898E9D87DC4F}"/>
    <cellStyle name="20% - 강조색6 7 2" xfId="991" xr:uid="{66DA5831-AC37-4F67-882D-01F5AF6947C3}"/>
    <cellStyle name="20% - 강조색6 8" xfId="992" xr:uid="{DCB41A27-8B1B-4195-B988-306C384FCF54}"/>
    <cellStyle name="20% - 강조색6 8 2" xfId="993" xr:uid="{B2104108-971E-44D5-B83F-CAC0AC0F7C18}"/>
    <cellStyle name="20% - 강조색6 9" xfId="994" xr:uid="{E6BC4B7B-CBE5-403B-8F46-F3E1324D1E82}"/>
    <cellStyle name="20% - 강조색6 9 2" xfId="995" xr:uid="{B9DA0FB9-059A-468C-8F6D-4C81B4BCA27A}"/>
    <cellStyle name="20% - 輔色1" xfId="996" xr:uid="{F062ACA5-742D-48E7-8507-829C4DC5DA78}"/>
    <cellStyle name="20% - 輔色2" xfId="997" xr:uid="{E2852FD2-2803-4026-8A26-F93450D62971}"/>
    <cellStyle name="20% - 輔色3" xfId="998" xr:uid="{3CDD5F46-5058-4CA1-A207-D0D106D5226D}"/>
    <cellStyle name="20% - 輔色4" xfId="999" xr:uid="{9CCB5EF8-BFAF-4258-8BE0-FCB35375D9D8}"/>
    <cellStyle name="20% - 輔色5" xfId="1000" xr:uid="{04F74CFF-47A1-4221-91D3-50AF6DA3A73F}"/>
    <cellStyle name="20% - 輔色6" xfId="1001" xr:uid="{6DF0B695-CD89-4C57-B2B2-A69745655CA2}"/>
    <cellStyle name="256550" xfId="1002" xr:uid="{24424831-5EE6-4639-A73C-27A97C4AE9DA}"/>
    <cellStyle name="³f¹E[0]_laroux" xfId="1003" xr:uid="{835C2D96-7824-4C79-B818-179A202510DA}"/>
    <cellStyle name="³f¹ô_laroux" xfId="1004" xr:uid="{36F0CA37-C25A-4E0F-8A94-C5FE9105FBAC}"/>
    <cellStyle name="40% - Accent1" xfId="1005" xr:uid="{71ADEC01-EF4D-4C31-AD05-AEA80CD5313C}"/>
    <cellStyle name="40% - Accent1 2" xfId="1006" xr:uid="{483AF987-F888-4112-B2FB-37743A2C5A6D}"/>
    <cellStyle name="40% - Accent1 2 2" xfId="1007" xr:uid="{32910685-15E5-46FB-B8F5-0743B68A99B9}"/>
    <cellStyle name="40% - Accent1 3" xfId="1008" xr:uid="{A1DE7EBE-67BA-4AA2-AF8F-F9FCC51F2545}"/>
    <cellStyle name="40% - Accent1 4" xfId="1009" xr:uid="{468710F9-B7B2-4725-8460-7C018F6694B8}"/>
    <cellStyle name="40% - Accent1 5" xfId="1010" xr:uid="{A8EDFA7F-DE7C-4DBD-877E-B8FCDB34166E}"/>
    <cellStyle name="40% - Accent1 6" xfId="1011" xr:uid="{2B12B6EF-FB81-4E53-A1BF-5CC99D5C6BDE}"/>
    <cellStyle name="40% - Accent2" xfId="1012" xr:uid="{9368800D-9D5B-4D9A-8734-F615BEDDF90C}"/>
    <cellStyle name="40% - Accent2 2" xfId="1013" xr:uid="{BB6ED878-EDAC-46C1-AA5F-A74668079491}"/>
    <cellStyle name="40% - Accent2 2 2" xfId="1014" xr:uid="{35CABA68-59B5-4F1F-9AA1-D8DF73FD3D95}"/>
    <cellStyle name="40% - Accent2 3" xfId="1015" xr:uid="{AFEE413E-623A-4FA6-A6BC-D2B5126BD8B1}"/>
    <cellStyle name="40% - Accent2 4" xfId="1016" xr:uid="{C6F11D6F-5121-4468-A055-DFD34DA624C6}"/>
    <cellStyle name="40% - Accent2 5" xfId="1017" xr:uid="{0CAA1746-7886-40E1-B448-4ECE398A996B}"/>
    <cellStyle name="40% - Accent2 6" xfId="1018" xr:uid="{F2FA3C74-7C8B-4B0F-83E5-007C97C3237F}"/>
    <cellStyle name="40% - Accent3" xfId="1019" xr:uid="{34334FEA-C4D3-4E6F-B75B-4025D67EDCA9}"/>
    <cellStyle name="40% - Accent3 2" xfId="1020" xr:uid="{3B69D547-ED5B-4D69-B7EB-0D368BFB8958}"/>
    <cellStyle name="40% - Accent3 2 2" xfId="1021" xr:uid="{1C567D7B-345F-4158-97AE-C90F1ABE1E0A}"/>
    <cellStyle name="40% - Accent3 3" xfId="1022" xr:uid="{D96F1512-F494-4A6A-BB57-CCDF1DC98E3D}"/>
    <cellStyle name="40% - Accent3 4" xfId="1023" xr:uid="{9A1A17B0-7A72-4D59-851D-A4BD7B3836C3}"/>
    <cellStyle name="40% - Accent3 5" xfId="1024" xr:uid="{4D64268E-C4D5-4440-B3D7-6F43383BB848}"/>
    <cellStyle name="40% - Accent3 6" xfId="1025" xr:uid="{E961392E-E755-4A0D-9A6D-4C354B00A207}"/>
    <cellStyle name="40% - Accent4" xfId="1026" xr:uid="{CDB247A8-5B5C-4C01-B66F-2FEF1F97A759}"/>
    <cellStyle name="40% - Accent4 2" xfId="1027" xr:uid="{9AA97E90-8288-4285-A277-04BE6B11B53C}"/>
    <cellStyle name="40% - Accent4 2 2" xfId="1028" xr:uid="{E41D92AF-71F5-461F-9BA5-C42835BA83AF}"/>
    <cellStyle name="40% - Accent4 3" xfId="1029" xr:uid="{48A1419B-9CCE-44DF-843E-523D4BB718AF}"/>
    <cellStyle name="40% - Accent4 4" xfId="1030" xr:uid="{455F2265-D740-48E2-BCDE-10099A859500}"/>
    <cellStyle name="40% - Accent4 5" xfId="1031" xr:uid="{EFA6D0FA-7787-4D0A-B0D0-EBE724400583}"/>
    <cellStyle name="40% - Accent4 6" xfId="1032" xr:uid="{67645EEA-5C08-42FB-A3E0-F6B6F49FEA5D}"/>
    <cellStyle name="40% - Accent5" xfId="1033" xr:uid="{ECE77249-619B-4D59-85A4-B58442871AAA}"/>
    <cellStyle name="40% - Accent5 2" xfId="1034" xr:uid="{27B24339-6A58-4EF6-8DAB-087307B24094}"/>
    <cellStyle name="40% - Accent5 2 2" xfId="1035" xr:uid="{2BCCAAB1-366E-4936-B57F-275F29D2B06E}"/>
    <cellStyle name="40% - Accent5 3" xfId="1036" xr:uid="{9FABB3CC-A6F0-45A6-ACB3-F41ED9FA0375}"/>
    <cellStyle name="40% - Accent5 4" xfId="1037" xr:uid="{3768CFE6-B269-42B6-B04F-A5A885350D08}"/>
    <cellStyle name="40% - Accent5 5" xfId="1038" xr:uid="{7453540C-BB84-4191-8CBC-D4995E29308C}"/>
    <cellStyle name="40% - Accent5 6" xfId="1039" xr:uid="{ECE6EC0B-6021-4FDC-9E9C-F8FD9C33A0FF}"/>
    <cellStyle name="40% - Accent6" xfId="1040" xr:uid="{956E65CD-723B-4F6E-90AE-6A87D547C670}"/>
    <cellStyle name="40% - Accent6 2" xfId="1041" xr:uid="{B97285F7-EE70-465E-A89C-9A2606A2E30C}"/>
    <cellStyle name="40% - Accent6 2 2" xfId="1042" xr:uid="{7AEF86DC-7A41-4E00-AE3B-644C69C79CE7}"/>
    <cellStyle name="40% - Accent6 3" xfId="1043" xr:uid="{89CF82D3-15CB-49DB-A717-596153F80F64}"/>
    <cellStyle name="40% - Accent6 4" xfId="1044" xr:uid="{38289579-642C-444D-AB05-4AB6A831DA93}"/>
    <cellStyle name="40% - Accent6 5" xfId="1045" xr:uid="{66C4FBBD-3D09-438E-9193-A50693F465E4}"/>
    <cellStyle name="40% - Accent6 6" xfId="1046" xr:uid="{19AD5355-02AA-4EA1-86B7-F8E7C990AB86}"/>
    <cellStyle name="40% - Énfasis1" xfId="1047" xr:uid="{5881C44D-F76F-4706-8DEF-E132EE522E38}"/>
    <cellStyle name="40% - Énfasis1 2" xfId="1048" xr:uid="{EE43BA08-9A03-45AE-A27A-B520E2D4F83A}"/>
    <cellStyle name="40% - Énfasis1 3" xfId="1049" xr:uid="{A5089C2F-7CCA-4F56-BE1D-1F779E53C5C3}"/>
    <cellStyle name="40% - Énfasis2" xfId="1050" xr:uid="{F9D1DED5-3F50-49AE-B1AF-A1C9F74659B4}"/>
    <cellStyle name="40% - Énfasis2 2" xfId="1051" xr:uid="{A3967896-7EB0-4FF1-AD79-BCD67F37056A}"/>
    <cellStyle name="40% - Énfasis2 3" xfId="1052" xr:uid="{EA96533D-3C79-4806-AD7B-B38614A51C63}"/>
    <cellStyle name="40% - Énfasis3" xfId="1053" xr:uid="{B9645362-F22B-48CE-9746-E1EFD8C8FACC}"/>
    <cellStyle name="40% - Énfasis3 2" xfId="1054" xr:uid="{540CA0F6-864F-465E-8D33-E6585BAA7487}"/>
    <cellStyle name="40% - Énfasis3 3" xfId="1055" xr:uid="{4487EF90-D90B-4598-A763-66BEB95E9EA9}"/>
    <cellStyle name="40% - Énfasis4" xfId="1056" xr:uid="{F7376C65-EB11-4741-B489-06F41F835172}"/>
    <cellStyle name="40% - Énfasis4 2" xfId="1057" xr:uid="{7DAD6F91-41AD-4E22-B341-2F5ED0176370}"/>
    <cellStyle name="40% - Énfasis4 3" xfId="1058" xr:uid="{BCAB7ECA-B5D6-4107-A1FF-F6FA582AF9A8}"/>
    <cellStyle name="40% - Énfasis5" xfId="1059" xr:uid="{957B4B15-24AD-43EA-959D-535EAEAFEDE6}"/>
    <cellStyle name="40% - Énfasis5 2" xfId="1060" xr:uid="{76ED62D5-9B1F-4E9C-9A93-09D1ED79880E}"/>
    <cellStyle name="40% - Énfasis5 3" xfId="1061" xr:uid="{B90AA8DF-AFF3-4B65-A52E-E2C1F3C922D7}"/>
    <cellStyle name="40% - Énfasis6" xfId="1062" xr:uid="{D55B0912-B539-4A44-989A-4DC6688D2A9D}"/>
    <cellStyle name="40% - Énfasis6 2" xfId="1063" xr:uid="{37DD2777-CB0D-4A85-AFAE-4C221CE7C59C}"/>
    <cellStyle name="40% - Énfasis6 3" xfId="1064" xr:uid="{2C87BF81-BB34-430A-896D-0C51094CB399}"/>
    <cellStyle name="40% - アクセント 1" xfId="1065" xr:uid="{F71A7DE0-331F-4793-A1F9-E9FF8C37DADF}"/>
    <cellStyle name="40% - アクセント 1 2" xfId="1066" xr:uid="{1553351B-B813-4F7D-98B5-EC7BF3BCD830}"/>
    <cellStyle name="40% - アクセント 1 2 2" xfId="1067" xr:uid="{BB895417-D84D-4E23-B333-FAA341A46235}"/>
    <cellStyle name="40% - アクセント 1 2 3" xfId="1068" xr:uid="{23AC5905-B148-4092-A130-DE931ADEB613}"/>
    <cellStyle name="40% - アクセント 1 2 4" xfId="1069" xr:uid="{C3C072B5-EB5D-4568-9912-E288B2F7B352}"/>
    <cellStyle name="40% - アクセント 1 3" xfId="1070" xr:uid="{1E9ACD82-3850-4022-BD7F-B481A9BA19E7}"/>
    <cellStyle name="40% - アクセント 1 3 2" xfId="1071" xr:uid="{4CEE129C-EC2F-4AE1-8EC1-47DEA1AB069D}"/>
    <cellStyle name="40% - アクセント 1 3 3" xfId="1072" xr:uid="{FF1421D0-703F-4431-B341-87F287C6D6E3}"/>
    <cellStyle name="40% - アクセント 1 4" xfId="1073" xr:uid="{16978A49-86EC-4B3B-B6C6-F03EC77EB0BE}"/>
    <cellStyle name="40% - アクセント 1 5" xfId="1074" xr:uid="{F9F9FB9E-BD2C-4CD6-A8E5-C5635D66E0D6}"/>
    <cellStyle name="40% - アクセント 2" xfId="1075" xr:uid="{6714332A-CF7E-4B4C-B23E-11549AC498EA}"/>
    <cellStyle name="40% - アクセント 2 2" xfId="1076" xr:uid="{D2B6F6EC-806A-4A48-B9F2-6A434A37963D}"/>
    <cellStyle name="40% - アクセント 2 2 2" xfId="1077" xr:uid="{50ABC07D-DADB-464F-AD59-AB4754537D3D}"/>
    <cellStyle name="40% - アクセント 2 2 3" xfId="1078" xr:uid="{5CCEE36F-302C-4F36-95D6-430B5007386F}"/>
    <cellStyle name="40% - アクセント 2 2 4" xfId="1079" xr:uid="{9E7FBEC5-BB79-4BF3-81D1-93172FE02D51}"/>
    <cellStyle name="40% - アクセント 2 3" xfId="1080" xr:uid="{3637186A-E29F-45E8-AA13-BB47DB2EC41A}"/>
    <cellStyle name="40% - アクセント 2 3 2" xfId="1081" xr:uid="{9239BAF6-DD2F-4172-A1C9-A6372100744D}"/>
    <cellStyle name="40% - アクセント 2 3 3" xfId="1082" xr:uid="{526755B7-6DCD-4D9C-AA61-7A9731C1BE9B}"/>
    <cellStyle name="40% - アクセント 2 4" xfId="1083" xr:uid="{A7ED2C55-F9FF-465D-8582-CF324BD642B8}"/>
    <cellStyle name="40% - アクセント 2 5" xfId="1084" xr:uid="{6546DF48-7429-4C1D-879A-9D3A13DD76B1}"/>
    <cellStyle name="40% - アクセント 3" xfId="1085" xr:uid="{90F531EA-28D7-40D5-9DF7-86B73AC614E5}"/>
    <cellStyle name="40% - アクセント 3 2" xfId="1086" xr:uid="{B8A9EA4E-E6BE-4B6E-8251-6B82D48FAB96}"/>
    <cellStyle name="40% - アクセント 3 2 2" xfId="1087" xr:uid="{E9CC26FF-629E-4DD8-8445-AEC615F6439F}"/>
    <cellStyle name="40% - アクセント 3 2 3" xfId="1088" xr:uid="{DF2412B6-A1D0-41A5-A9FE-9B6DD34CCC79}"/>
    <cellStyle name="40% - アクセント 3 2 4" xfId="1089" xr:uid="{2AF0C568-BFBF-449A-B514-92532A2796E8}"/>
    <cellStyle name="40% - アクセント 3 3" xfId="1090" xr:uid="{35F4A018-E982-4E18-A715-7DF73F8C65A5}"/>
    <cellStyle name="40% - アクセント 3 3 2" xfId="1091" xr:uid="{8C4FD414-03F0-4D16-84E9-6087015738A8}"/>
    <cellStyle name="40% - アクセント 3 3 3" xfId="1092" xr:uid="{4FE0E23E-654F-452D-874F-4B8934613D38}"/>
    <cellStyle name="40% - アクセント 3 4" xfId="1093" xr:uid="{4BB3EFE3-F09F-4247-B689-EFE973984F8F}"/>
    <cellStyle name="40% - アクセント 3 5" xfId="1094" xr:uid="{46B61974-1DA6-442E-9AAA-DDF81ACE5AD0}"/>
    <cellStyle name="40% - アクセント 4" xfId="1095" xr:uid="{DAC37FED-76CD-40DE-B9E6-FD89ADCD5327}"/>
    <cellStyle name="40% - アクセント 4 2" xfId="1096" xr:uid="{10217015-55CA-454E-9756-C5784BFB792B}"/>
    <cellStyle name="40% - アクセント 4 2 2" xfId="1097" xr:uid="{505D2FD4-56C6-494D-8BF7-8C184E7A0AA0}"/>
    <cellStyle name="40% - アクセント 4 2 3" xfId="1098" xr:uid="{F4B48C14-6E70-418F-BABF-FBFB1E3C9BF2}"/>
    <cellStyle name="40% - アクセント 4 2 4" xfId="1099" xr:uid="{85333F88-8F78-4ECE-830E-A7C5EF25863F}"/>
    <cellStyle name="40% - アクセント 4 3" xfId="1100" xr:uid="{4C862FB2-5F04-47E9-B66A-1119E93C2AD8}"/>
    <cellStyle name="40% - アクセント 4 3 2" xfId="1101" xr:uid="{B5E7B21D-1ECB-42C9-90C4-6B72F6A333AE}"/>
    <cellStyle name="40% - アクセント 4 3 3" xfId="1102" xr:uid="{57099FF6-F14A-4CE1-A20C-E3A9FA934464}"/>
    <cellStyle name="40% - アクセント 4 4" xfId="1103" xr:uid="{88275490-01C1-4959-92C2-E6EF9966B092}"/>
    <cellStyle name="40% - アクセント 4 5" xfId="1104" xr:uid="{5FE7FCC8-5223-40C5-85F8-AEFAB1B87B4D}"/>
    <cellStyle name="40% - アクセント 5" xfId="1105" xr:uid="{50C3EF0F-5D38-4CB9-92E4-3C1BD55176BD}"/>
    <cellStyle name="40% - アクセント 5 2" xfId="1106" xr:uid="{D5431A5F-5DE3-4C15-872D-7F3D06DEAE03}"/>
    <cellStyle name="40% - アクセント 5 2 2" xfId="1107" xr:uid="{BD195AD9-68A4-4DC1-9633-DE81E7F8D5F6}"/>
    <cellStyle name="40% - アクセント 5 2 3" xfId="1108" xr:uid="{25522DD9-6B54-46C7-8094-E29FADB99CA9}"/>
    <cellStyle name="40% - アクセント 5 2 4" xfId="1109" xr:uid="{C5EAC129-1923-4376-A105-8A4219C33E20}"/>
    <cellStyle name="40% - アクセント 5 3" xfId="1110" xr:uid="{E9A3816C-3E8C-4B5E-BBAD-842B2030FAF8}"/>
    <cellStyle name="40% - アクセント 5 3 2" xfId="1111" xr:uid="{18702050-D04E-4764-8FE4-4A3787BE74B8}"/>
    <cellStyle name="40% - アクセント 5 3 3" xfId="1112" xr:uid="{FDDE295B-8643-46E2-8B8C-E7819B85F791}"/>
    <cellStyle name="40% - アクセント 5 4" xfId="1113" xr:uid="{59719E78-6B80-4637-882E-4CDC79ED9C30}"/>
    <cellStyle name="40% - アクセント 5 5" xfId="1114" xr:uid="{0D9B5D7B-D303-454C-90E6-A47A8CA9EC3B}"/>
    <cellStyle name="40% - アクセント 6" xfId="1115" xr:uid="{F9B443D7-EA77-4B36-8307-413AD53D6A37}"/>
    <cellStyle name="40% - アクセント 6 2" xfId="1116" xr:uid="{410734E7-2F41-4BCE-BCB8-FD089CBD1607}"/>
    <cellStyle name="40% - アクセント 6 2 2" xfId="1117" xr:uid="{82D755AA-D910-40F5-A19A-89869F819791}"/>
    <cellStyle name="40% - アクセント 6 2 3" xfId="1118" xr:uid="{B863838F-19EE-4517-B5DB-69814B647F1B}"/>
    <cellStyle name="40% - アクセント 6 2 4" xfId="1119" xr:uid="{8B88AF64-E3B1-48D0-A3A0-3E3C4AF42BEB}"/>
    <cellStyle name="40% - アクセント 6 3" xfId="1120" xr:uid="{4D9AC821-11C9-4DCD-9BA8-4D94EE59F991}"/>
    <cellStyle name="40% - アクセント 6 3 2" xfId="1121" xr:uid="{4F0BC957-E65E-4CF1-8009-9334D8CF6F24}"/>
    <cellStyle name="40% - アクセント 6 3 3" xfId="1122" xr:uid="{70D26FF9-AB83-4141-A64F-8B92F8856F5E}"/>
    <cellStyle name="40% - アクセント 6 4" xfId="1123" xr:uid="{BED7F899-378C-45E5-8B11-DC881D149AE9}"/>
    <cellStyle name="40% - アクセント 6 5" xfId="1124" xr:uid="{2953EC84-2D46-41A9-BF2C-9C9AAE2FADA1}"/>
    <cellStyle name="40% - ส่วนที่ถูกเน้น1" xfId="1125" xr:uid="{499D0A75-E35F-4670-9613-2D38F9000351}"/>
    <cellStyle name="40% - ส่วนที่ถูกเน้น1 2" xfId="1126" xr:uid="{4E01EE93-0F48-4A1E-96EC-0F15302993F6}"/>
    <cellStyle name="40% - ส่วนที่ถูกเน้น1 3" xfId="1127" xr:uid="{C642C2B2-577E-4203-8CD1-D2ED306D47EA}"/>
    <cellStyle name="40% - ส่วนที่ถูกเน้น2" xfId="1128" xr:uid="{F898CA99-7E33-457C-B315-11F550DC7E24}"/>
    <cellStyle name="40% - ส่วนที่ถูกเน้น2 2" xfId="1129" xr:uid="{EE69FC5D-15EA-4688-9D88-9E9AB06AC4A2}"/>
    <cellStyle name="40% - ส่วนที่ถูกเน้น2 3" xfId="1130" xr:uid="{C3ECF3BB-B31E-42F7-9F63-CF733FDDDAFA}"/>
    <cellStyle name="40% - ส่วนที่ถูกเน้น3" xfId="1131" xr:uid="{A6AD1701-8516-4860-BD81-801F4FFA35BA}"/>
    <cellStyle name="40% - ส่วนที่ถูกเน้น3 2" xfId="1132" xr:uid="{1B351BD7-C8BC-4C2F-B6FB-2492722C5E17}"/>
    <cellStyle name="40% - ส่วนที่ถูกเน้น3 3" xfId="1133" xr:uid="{099B72DF-647C-4D93-B06A-3ED019C3FC6C}"/>
    <cellStyle name="40% - ส่วนที่ถูกเน้น4" xfId="1134" xr:uid="{275D0C51-FDC6-4202-8BD6-B1533361C876}"/>
    <cellStyle name="40% - ส่วนที่ถูกเน้น4 2" xfId="1135" xr:uid="{0C0D022F-ADC2-4BBD-A499-FC0EC40E4540}"/>
    <cellStyle name="40% - ส่วนที่ถูกเน้น4 3" xfId="1136" xr:uid="{5A61BC81-8679-4CEF-9BF2-E445BBC380C0}"/>
    <cellStyle name="40% - ส่วนที่ถูกเน้น5" xfId="1137" xr:uid="{BA31377E-A50C-48B2-B51F-12C467A2C796}"/>
    <cellStyle name="40% - ส่วนที่ถูกเน้น5 2" xfId="1138" xr:uid="{9E69CE38-CE95-434F-9012-0B36D4E4572C}"/>
    <cellStyle name="40% - ส่วนที่ถูกเน้น5 3" xfId="1139" xr:uid="{561F0CE6-2052-4D61-8E7D-989D77CA0A53}"/>
    <cellStyle name="40% - ส่วนที่ถูกเน้น6" xfId="1140" xr:uid="{01BABFB6-3DB5-441B-9B41-6F4355770CDF}"/>
    <cellStyle name="40% - ส่วนที่ถูกเน้น6 2" xfId="1141" xr:uid="{F68F4D03-F306-4715-87C6-8536B195309D}"/>
    <cellStyle name="40% - ส่วนที่ถูกเน้น6 3" xfId="1142" xr:uid="{43ED16FF-08A6-424D-AA40-7E3003089528}"/>
    <cellStyle name="40% - 强调文字颜色 1" xfId="1143" xr:uid="{FC569190-466C-475D-98A4-C5054362B1A1}"/>
    <cellStyle name="40% - 强调文字颜色 1 2" xfId="1144" xr:uid="{BAD44D70-41F2-4E8A-8193-E2F0495F1904}"/>
    <cellStyle name="40% - 强调文字颜色 1 2 2" xfId="1145" xr:uid="{302D10A5-064D-4862-A973-B3692F543986}"/>
    <cellStyle name="40% - 强调文字颜色 1 2 2 2" xfId="1146" xr:uid="{923B0DD6-914E-40F1-942A-F59804EA2F12}"/>
    <cellStyle name="40% - 强调文字颜色 1 2 3" xfId="1147" xr:uid="{62FA3B08-0D7B-440B-B4EF-396B8530051F}"/>
    <cellStyle name="40% - 强调文字颜色 1 2 4" xfId="1148" xr:uid="{4BE59384-91C6-45DB-B0BE-B551AA32EE8A}"/>
    <cellStyle name="40% - 强调文字颜色 1 2 5" xfId="1149" xr:uid="{391C88C1-65CB-4115-A0AB-1B46EB2FD36F}"/>
    <cellStyle name="40% - 强调文字颜色 1 2 5 2" xfId="1150" xr:uid="{46854BC9-18C4-4B06-BBAB-839CEEA8BED6}"/>
    <cellStyle name="40% - 强调文字颜色 1 2 5 3" xfId="1151" xr:uid="{8300DF0F-55DF-4B85-9AED-669119C9C874}"/>
    <cellStyle name="40% - 强调文字颜色 1 3" xfId="1152" xr:uid="{BACBF3D3-A293-4369-B98A-35EF69CA06BE}"/>
    <cellStyle name="40% - 强调文字颜色 1 3 2" xfId="1153" xr:uid="{9A9A5BD2-9D0D-40B9-8EB7-A6C055DF1F96}"/>
    <cellStyle name="40% - 强调文字颜色 1 4" xfId="1154" xr:uid="{60E48B67-E17A-41A6-B34F-9FB0B810BDEF}"/>
    <cellStyle name="40% - 强调文字颜色 1 4 2" xfId="1155" xr:uid="{585AE3EF-CB87-43B7-9D32-E462783A3E70}"/>
    <cellStyle name="40% - 强调文字颜色 1 5" xfId="1156" xr:uid="{43C3F8FC-8FAA-4F49-97C1-B4E6B18B7953}"/>
    <cellStyle name="40% - 强调文字颜色 1 5 2" xfId="1157" xr:uid="{CAE923CB-08E2-423C-84A3-F3A2802FB1AB}"/>
    <cellStyle name="40% - 强调文字颜色 1 5 2 2" xfId="1158" xr:uid="{3C4F96E0-1200-46D1-9C15-577CACFA7A7D}"/>
    <cellStyle name="40% - 强调文字颜色 1 5 2 3" xfId="1159" xr:uid="{39A5D810-B8AB-474D-BC24-23A71A92E054}"/>
    <cellStyle name="40% - 强调文字颜色 1 6" xfId="1160" xr:uid="{645C4DF4-06B8-46F2-9DF0-B5609A5920F2}"/>
    <cellStyle name="40% - 强调文字颜色 1 6 2" xfId="1161" xr:uid="{E2FB9D73-E702-4575-A008-AE62A39E8541}"/>
    <cellStyle name="40% - 强调文字颜色 1 6 3" xfId="1162" xr:uid="{0A9A1615-94F3-4237-AEB8-EB8093D9C62C}"/>
    <cellStyle name="40% - 强调文字颜色 1 7" xfId="1163" xr:uid="{88A9B928-4355-4080-8B21-56740C4FB891}"/>
    <cellStyle name="40% - 强调文字颜色 2" xfId="1164" xr:uid="{887CED48-09FF-4247-985A-044A8BA500DC}"/>
    <cellStyle name="40% - 强调文字颜色 2 2" xfId="1165" xr:uid="{579E8D4D-8058-42EE-A830-758AF7DB889C}"/>
    <cellStyle name="40% - 强调文字颜色 2 2 2" xfId="1166" xr:uid="{86D6A7C9-B0D3-4768-8EDD-645205D1E00B}"/>
    <cellStyle name="40% - 强调文字颜色 2 2 2 2" xfId="1167" xr:uid="{BB110101-4ADF-4168-80DC-4AE3D3B36BF7}"/>
    <cellStyle name="40% - 强调文字颜色 2 2 3" xfId="1168" xr:uid="{5A45CCB6-FEFD-4D29-88C0-DFA71D660BA0}"/>
    <cellStyle name="40% - 强调文字颜色 2 2 4" xfId="1169" xr:uid="{E0496CAC-ABAF-4D16-909C-01A056E914AD}"/>
    <cellStyle name="40% - 强调文字颜色 2 2 5" xfId="1170" xr:uid="{E7782B9C-543C-41BA-8460-A3A7B609A21C}"/>
    <cellStyle name="40% - 强调文字颜色 2 2 5 2" xfId="1171" xr:uid="{65AE1BFD-8FCC-496D-A447-7ADF1379F849}"/>
    <cellStyle name="40% - 强调文字颜色 2 2 5 3" xfId="1172" xr:uid="{BF1D4C04-48F5-4423-A5EC-D2C376BD036B}"/>
    <cellStyle name="40% - 强调文字颜色 2 3" xfId="1173" xr:uid="{CF0BDF8D-2A04-4F89-B34D-08F3B719B684}"/>
    <cellStyle name="40% - 强调文字颜色 2 3 2" xfId="1174" xr:uid="{135AD550-510D-476C-AD06-42E7C05A556B}"/>
    <cellStyle name="40% - 强调文字颜色 2 4" xfId="1175" xr:uid="{3A0641D0-D137-4261-9177-8D53D2D94823}"/>
    <cellStyle name="40% - 强调文字颜色 2 4 2" xfId="1176" xr:uid="{9409F8D3-A6AF-4782-B96E-0FAB7AE1E39D}"/>
    <cellStyle name="40% - 强调文字颜色 2 5" xfId="1177" xr:uid="{C9F5F339-D0B5-450E-9A5B-13ABE2C18EF7}"/>
    <cellStyle name="40% - 强调文字颜色 2 5 2" xfId="1178" xr:uid="{7337DBEE-86FB-4DCE-A18A-9DE92F37694A}"/>
    <cellStyle name="40% - 强调文字颜色 2 5 2 2" xfId="1179" xr:uid="{6CDADA3D-5A9B-4F77-B451-3C005E8480BC}"/>
    <cellStyle name="40% - 强调文字颜色 2 5 2 3" xfId="1180" xr:uid="{AD681781-01C7-44D9-B976-0086CE2BCE7A}"/>
    <cellStyle name="40% - 强调文字颜色 2 6" xfId="1181" xr:uid="{04B900D1-1503-4CDF-95AB-A21F115CC208}"/>
    <cellStyle name="40% - 强调文字颜色 2 6 2" xfId="1182" xr:uid="{06F02486-5A46-4324-B546-4E320CF16448}"/>
    <cellStyle name="40% - 强调文字颜色 2 6 3" xfId="1183" xr:uid="{9C3213EE-02D3-4231-B42A-05898596ACAE}"/>
    <cellStyle name="40% - 强调文字颜色 2 7" xfId="1184" xr:uid="{BA200D3B-FB78-4550-939C-B68C8BAF97EE}"/>
    <cellStyle name="40% - 强调文字颜色 3" xfId="1185" xr:uid="{5E0BA03B-1686-484E-93CD-8021B0EF7193}"/>
    <cellStyle name="40% - 强调文字颜色 3 2" xfId="1186" xr:uid="{CFF4F77A-DA08-4CC0-9384-45CB2BEE39DD}"/>
    <cellStyle name="40% - 强调文字颜色 3 2 2" xfId="1187" xr:uid="{79E3FC0D-4CD6-4BA6-A7D5-51C3ADBC5DE5}"/>
    <cellStyle name="40% - 强调文字颜色 3 2 2 2" xfId="1188" xr:uid="{7D739978-03C7-4E43-843F-D118A176DDD4}"/>
    <cellStyle name="40% - 强调文字颜色 3 2 3" xfId="1189" xr:uid="{6A5ABB55-6DC9-425F-8CF7-596A4684B187}"/>
    <cellStyle name="40% - 强调文字颜色 3 2 4" xfId="1190" xr:uid="{CE96D4AA-1063-4B62-81CE-E75348D7B7C6}"/>
    <cellStyle name="40% - 强调文字颜色 3 2 5" xfId="1191" xr:uid="{2D8D7B83-C131-480F-9F21-90C751E2B493}"/>
    <cellStyle name="40% - 强调文字颜色 3 2 5 2" xfId="1192" xr:uid="{71C95B72-7014-4281-A130-DF8D67B96F48}"/>
    <cellStyle name="40% - 强调文字颜色 3 2 5 3" xfId="1193" xr:uid="{EF5A0F43-8607-40B5-B903-750821C6BA1C}"/>
    <cellStyle name="40% - 强调文字颜色 3 3" xfId="1194" xr:uid="{A6DB9BE2-CC15-4D51-8EA7-40018AEEE0CB}"/>
    <cellStyle name="40% - 强调文字颜色 3 3 2" xfId="1195" xr:uid="{B26E3A09-9B18-45C8-B0BC-199E160A28FD}"/>
    <cellStyle name="40% - 强调文字颜色 3 4" xfId="1196" xr:uid="{892B935B-9003-4493-A4F4-5A5F168CBA2B}"/>
    <cellStyle name="40% - 强调文字颜色 3 4 2" xfId="1197" xr:uid="{BE46AD6B-B83F-4B49-B275-97085410C584}"/>
    <cellStyle name="40% - 强调文字颜色 3 5" xfId="1198" xr:uid="{9F30D82F-A8CF-47E7-8958-57547F7158DA}"/>
    <cellStyle name="40% - 强调文字颜色 3 5 2" xfId="1199" xr:uid="{FDE1444D-FA20-4994-B310-9B3C193AD0A2}"/>
    <cellStyle name="40% - 强调文字颜色 3 5 2 2" xfId="1200" xr:uid="{1484ED7C-D646-4B5D-9504-C680453C3D87}"/>
    <cellStyle name="40% - 强调文字颜色 3 5 2 3" xfId="1201" xr:uid="{985D2144-9CC6-4782-ACF3-1EA60F4E1873}"/>
    <cellStyle name="40% - 强调文字颜色 3 6" xfId="1202" xr:uid="{BAF0CE6E-333D-4D8A-8DC5-582DEFD41875}"/>
    <cellStyle name="40% - 强调文字颜色 3 6 2" xfId="1203" xr:uid="{A93803DD-1B23-49D3-983E-A87959C7D33B}"/>
    <cellStyle name="40% - 强调文字颜色 3 6 3" xfId="1204" xr:uid="{AD01E71A-5CFF-4916-A051-67C3C73212AA}"/>
    <cellStyle name="40% - 强调文字颜色 3 7" xfId="1205" xr:uid="{71908EA9-C1ED-4767-B9FF-6294BF7F45D9}"/>
    <cellStyle name="40% - 强调文字颜色 4" xfId="1206" xr:uid="{1A1BA64A-F24B-4F52-8B3A-7A1A9A3EBE25}"/>
    <cellStyle name="40% - 强调文字颜色 4 2" xfId="1207" xr:uid="{5D3A500D-3E68-4A72-BEF0-70CD6DF3AA12}"/>
    <cellStyle name="40% - 强调文字颜色 4 2 2" xfId="1208" xr:uid="{DC81C559-6B7B-496F-817D-C17276E23402}"/>
    <cellStyle name="40% - 强调文字颜色 4 2 2 2" xfId="1209" xr:uid="{DA63304D-4E56-4A2E-955B-B3CC1F7A3C75}"/>
    <cellStyle name="40% - 强调文字颜色 4 2 3" xfId="1210" xr:uid="{3C790D4D-21E8-4336-B614-D6DBF1F37AEA}"/>
    <cellStyle name="40% - 强调文字颜色 4 2 4" xfId="1211" xr:uid="{DD134AF0-E292-4828-B77F-4F6BF16DA2FA}"/>
    <cellStyle name="40% - 强调文字颜色 4 2 5" xfId="1212" xr:uid="{4FE3E658-AE55-47F9-8783-E08331A61CE9}"/>
    <cellStyle name="40% - 强调文字颜色 4 2 5 2" xfId="1213" xr:uid="{BEC5DFFC-B31A-481F-B257-2C6C59299BB9}"/>
    <cellStyle name="40% - 强调文字颜色 4 2 5 3" xfId="1214" xr:uid="{D9344042-406B-4877-BBF5-6D0B1B447E71}"/>
    <cellStyle name="40% - 强调文字颜色 4 3" xfId="1215" xr:uid="{24D1E953-F306-4292-ADB9-A1250DDFF764}"/>
    <cellStyle name="40% - 强调文字颜色 4 3 2" xfId="1216" xr:uid="{20B2C325-AE25-4337-8442-F5C2B1D29F76}"/>
    <cellStyle name="40% - 强调文字颜色 4 4" xfId="1217" xr:uid="{17190DA3-1072-4653-9795-C227C38A5650}"/>
    <cellStyle name="40% - 强调文字颜色 4 4 2" xfId="1218" xr:uid="{99AFE188-ECED-4DE7-9A38-3EBA4B1D7A64}"/>
    <cellStyle name="40% - 强调文字颜色 4 5" xfId="1219" xr:uid="{3E66F241-20CF-4076-990A-2BE4837EA0AB}"/>
    <cellStyle name="40% - 强调文字颜色 4 5 2" xfId="1220" xr:uid="{E58D4111-41CB-43E6-AE68-70A96242842D}"/>
    <cellStyle name="40% - 强调文字颜色 4 5 2 2" xfId="1221" xr:uid="{AEB2523C-CC67-411D-B079-BA602CDC8AB9}"/>
    <cellStyle name="40% - 强调文字颜色 4 5 2 3" xfId="1222" xr:uid="{314386B7-CD92-4973-82A8-7A1F8C09C139}"/>
    <cellStyle name="40% - 强调文字颜色 4 6" xfId="1223" xr:uid="{9DF271EE-0F28-47E3-9A59-D7F488D98C62}"/>
    <cellStyle name="40% - 强调文字颜色 4 6 2" xfId="1224" xr:uid="{3B5EAA71-8B75-465E-B8C6-33B7176C218D}"/>
    <cellStyle name="40% - 强调文字颜色 4 6 3" xfId="1225" xr:uid="{47B8169E-C626-4D5E-8E92-663BFF30AC7A}"/>
    <cellStyle name="40% - 强调文字颜色 4 7" xfId="1226" xr:uid="{703299F8-696A-4A1F-B515-367220CE2A00}"/>
    <cellStyle name="40% - 强调文字颜色 5" xfId="1227" xr:uid="{2DE7E18F-55B7-4B33-8BD1-88BD4E768F4A}"/>
    <cellStyle name="40% - 强调文字颜色 5 2" xfId="1228" xr:uid="{E6E1D5C7-6032-4BAE-B60E-7A4EE64DE713}"/>
    <cellStyle name="40% - 强调文字颜色 5 2 2" xfId="1229" xr:uid="{E0C68E28-44B3-4BF6-9740-FB94705E55B6}"/>
    <cellStyle name="40% - 强调文字颜色 5 2 2 2" xfId="1230" xr:uid="{CF0CDB90-90BA-440F-8108-0FC0BEAB104B}"/>
    <cellStyle name="40% - 强调文字颜色 5 2 3" xfId="1231" xr:uid="{242B0D96-83AA-4ACF-90B7-E214772EFF1D}"/>
    <cellStyle name="40% - 强调文字颜色 5 2 4" xfId="1232" xr:uid="{6100D20C-D25D-48DB-B972-9D1C4921FCE2}"/>
    <cellStyle name="40% - 强调文字颜色 5 2 5" xfId="1233" xr:uid="{4F43D887-B961-4802-A1E5-7FC7A925F806}"/>
    <cellStyle name="40% - 强调文字颜色 5 2 5 2" xfId="1234" xr:uid="{3705835D-4EF5-4C9C-B74C-1F7119B32ADB}"/>
    <cellStyle name="40% - 强调文字颜色 5 2 5 3" xfId="1235" xr:uid="{65C99461-9BC1-4352-8D14-DAFC65EEB1F6}"/>
    <cellStyle name="40% - 强调文字颜色 5 3" xfId="1236" xr:uid="{F9C0D3C6-7798-4A4F-B0F1-A266C566499A}"/>
    <cellStyle name="40% - 强调文字颜色 5 3 2" xfId="1237" xr:uid="{DCFD716D-602B-48C9-8C0F-0815B2541F2B}"/>
    <cellStyle name="40% - 强调文字颜色 5 4" xfId="1238" xr:uid="{7F9B201C-043C-4C29-BF7A-1A3965BB1754}"/>
    <cellStyle name="40% - 强调文字颜色 5 4 2" xfId="1239" xr:uid="{B22B2E77-B6A0-4E8C-8153-0346C786BF13}"/>
    <cellStyle name="40% - 强调文字颜色 5 5" xfId="1240" xr:uid="{E33F6C1C-1E3D-4096-A8C8-933F92DE7A64}"/>
    <cellStyle name="40% - 强调文字颜色 5 5 2" xfId="1241" xr:uid="{BA632B67-5669-46DF-A03C-173FBBFB55BF}"/>
    <cellStyle name="40% - 强调文字颜色 5 5 2 2" xfId="1242" xr:uid="{80674BE4-5153-4E31-B89D-9CC46BFB684B}"/>
    <cellStyle name="40% - 强调文字颜色 5 5 2 3" xfId="1243" xr:uid="{0C698213-632A-464C-8BC4-7C1C5D3610DF}"/>
    <cellStyle name="40% - 强调文字颜色 5 6" xfId="1244" xr:uid="{B14B8F65-0AB0-4EE8-A31C-785C73EC509D}"/>
    <cellStyle name="40% - 强调文字颜色 5 6 2" xfId="1245" xr:uid="{4AB4B517-5EA4-4649-B780-5484C89DDCA8}"/>
    <cellStyle name="40% - 强调文字颜色 5 6 3" xfId="1246" xr:uid="{0759FFD9-3CCF-4ED8-A1D9-5CA479F4CEA5}"/>
    <cellStyle name="40% - 强调文字颜色 5 7" xfId="1247" xr:uid="{E16D40A5-8D4C-4B07-9E89-64FC1400B9F3}"/>
    <cellStyle name="40% - 强调文字颜色 6" xfId="1248" xr:uid="{9DBCE018-15EB-4BC9-9F8A-A98266B8F7B7}"/>
    <cellStyle name="40% - 强调文字颜色 6 2" xfId="1249" xr:uid="{546D1438-855B-4209-9746-543908613620}"/>
    <cellStyle name="40% - 强调文字颜色 6 2 2" xfId="1250" xr:uid="{274C57CE-A0BB-49CD-89A8-3C385705465F}"/>
    <cellStyle name="40% - 强调文字颜色 6 2 2 2" xfId="1251" xr:uid="{8EEC826D-740B-488B-9080-2DAA14D14E7D}"/>
    <cellStyle name="40% - 强调文字颜色 6 2 3" xfId="1252" xr:uid="{5128DB96-62B8-43C8-B8D8-3862A4D3BF06}"/>
    <cellStyle name="40% - 强调文字颜色 6 2 4" xfId="1253" xr:uid="{A06DA79D-28E2-40CE-BBDC-C21A78308948}"/>
    <cellStyle name="40% - 强调文字颜色 6 2 5" xfId="1254" xr:uid="{EFEEB5E9-E84B-4F76-AC0E-693F96E0A2BB}"/>
    <cellStyle name="40% - 强调文字颜色 6 2 5 2" xfId="1255" xr:uid="{608EBB0C-8AAE-4596-A765-49653924F934}"/>
    <cellStyle name="40% - 强调文字颜色 6 2 5 3" xfId="1256" xr:uid="{13A8D63A-781C-487D-A19B-407552CF95B4}"/>
    <cellStyle name="40% - 强调文字颜色 6 3" xfId="1257" xr:uid="{C83D7503-F084-49E3-819A-A6B01DE1C3DF}"/>
    <cellStyle name="40% - 强调文字颜色 6 3 2" xfId="1258" xr:uid="{6D3D25C0-F6B5-47DC-A14E-0A7BF042EE8A}"/>
    <cellStyle name="40% - 强调文字颜色 6 4" xfId="1259" xr:uid="{54E2DD3C-78B0-421A-BDD7-CF0088759459}"/>
    <cellStyle name="40% - 强调文字颜色 6 4 2" xfId="1260" xr:uid="{9E2E2597-A3D7-489D-9C8B-F208A7509C6C}"/>
    <cellStyle name="40% - 强调文字颜色 6 5" xfId="1261" xr:uid="{2A0EE4D6-11FC-41F2-BB78-1E6E7389C8A9}"/>
    <cellStyle name="40% - 强调文字颜色 6 5 2" xfId="1262" xr:uid="{55AF99BB-81C0-45C9-842C-4A76924B6567}"/>
    <cellStyle name="40% - 强调文字颜色 6 5 2 2" xfId="1263" xr:uid="{F7021576-38A3-4C05-B369-D0F757B13F92}"/>
    <cellStyle name="40% - 强调文字颜色 6 5 2 3" xfId="1264" xr:uid="{9512AB04-A84F-48FA-8064-C544D01BECA1}"/>
    <cellStyle name="40% - 强调文字颜色 6 6" xfId="1265" xr:uid="{E8D17FCF-BBE8-4AC9-A5A1-DE377B518FEA}"/>
    <cellStyle name="40% - 强调文字颜色 6 6 2" xfId="1266" xr:uid="{C11A0859-AF2E-42F6-AD14-41ED42672882}"/>
    <cellStyle name="40% - 强调文字颜色 6 6 3" xfId="1267" xr:uid="{CAD9AABC-3F78-421A-86E5-EC64123EF60E}"/>
    <cellStyle name="40% - 强调文字颜色 6 7" xfId="1268" xr:uid="{857575AF-11C4-449B-A2F8-1AAF6C6581EF}"/>
    <cellStyle name="40% - 강조색1 10" xfId="1269" xr:uid="{EAABFB32-0FEA-4D4B-9D32-CF06385B18B2}"/>
    <cellStyle name="40% - 강조색1 10 2" xfId="1270" xr:uid="{52332A87-6C41-48A3-9245-A2EBE45E0CC9}"/>
    <cellStyle name="40% - 강조색1 11" xfId="1271" xr:uid="{70C0FC85-8AB8-4D50-A67E-E45DB712D6D0}"/>
    <cellStyle name="40% - 강조색1 11 2" xfId="1272" xr:uid="{E8F0123B-D13E-49B1-ADDC-7B5970FF67F6}"/>
    <cellStyle name="40% - 강조색1 12" xfId="1273" xr:uid="{34EF53FD-873B-4044-ABA1-0B2F258CF770}"/>
    <cellStyle name="40% - 강조색1 12 2" xfId="1274" xr:uid="{475CB210-B49A-4B41-B4D8-8F0D86DF4F2A}"/>
    <cellStyle name="40% - 강조색1 13" xfId="1275" xr:uid="{51DA6740-7B5D-4A25-873A-895124D559BB}"/>
    <cellStyle name="40% - 강조색1 13 2" xfId="1276" xr:uid="{4F1EABAD-43F1-49F4-8F98-5CCC1CE996E1}"/>
    <cellStyle name="40% - 강조색1 14" xfId="1277" xr:uid="{DB367582-2C1A-488F-9DE4-32E92544FA5C}"/>
    <cellStyle name="40% - 강조색1 14 2" xfId="1278" xr:uid="{1C604208-774D-45C4-9259-74F18D06C9A3}"/>
    <cellStyle name="40% - 강조색1 15" xfId="1279" xr:uid="{C5748A80-34EB-425C-9605-6531928ECCFF}"/>
    <cellStyle name="40% - 강조색1 15 2" xfId="1280" xr:uid="{38869946-C24E-4ACE-BA1E-C474E1DE465E}"/>
    <cellStyle name="40% - 강조색1 16" xfId="1281" xr:uid="{D29A2381-EBFA-4A81-B0F1-C6B11AF06DAC}"/>
    <cellStyle name="40% - 강조색1 16 2" xfId="1282" xr:uid="{9C525BFA-5647-4A17-A28C-43D9CF034454}"/>
    <cellStyle name="40% - 강조색1 17" xfId="1283" xr:uid="{6E89EFB0-BB23-4FFC-B145-E37502D519C8}"/>
    <cellStyle name="40% - 강조색1 17 2" xfId="1284" xr:uid="{584AF07B-CB41-4E9D-AC41-F0E5A82DC1A0}"/>
    <cellStyle name="40% - 강조색1 18" xfId="1285" xr:uid="{A96A476E-9A4E-419A-9BE2-9F223C5E195D}"/>
    <cellStyle name="40% - 강조색1 18 2" xfId="1286" xr:uid="{83610124-3073-4A59-A456-F470339888C7}"/>
    <cellStyle name="40% - 강조색1 19" xfId="1287" xr:uid="{4D2615F2-0F2B-4927-8351-2F5406922F46}"/>
    <cellStyle name="40% - 강조색1 19 2" xfId="1288" xr:uid="{4C18F24F-2154-4FBC-B34E-FB28444AE3A6}"/>
    <cellStyle name="40% - 강조색1 2" xfId="1289" xr:uid="{BEB25B7A-2295-4037-BFDE-7CA6311491C8}"/>
    <cellStyle name="40% - 강조색1 2 2" xfId="1290" xr:uid="{103C9C34-705A-4E96-AEA6-E78C13D8F808}"/>
    <cellStyle name="40% - 강조색1 2 3" xfId="1291" xr:uid="{A81E3FB6-325C-4BA3-9096-AD943F48B793}"/>
    <cellStyle name="40% - 강조색1 20" xfId="1292" xr:uid="{401CF91E-AC45-4A69-9BA0-CAC25AB8AE27}"/>
    <cellStyle name="40% - 강조색1 20 2" xfId="1293" xr:uid="{6A011D2C-6F56-41B5-8FA1-250E14FB7B9A}"/>
    <cellStyle name="40% - 강조색1 21" xfId="1294" xr:uid="{DB480862-4D9E-408A-A6CF-75859F75B062}"/>
    <cellStyle name="40% - 강조색1 21 2" xfId="1295" xr:uid="{6474D9B1-8E12-4130-BBCA-EC0A62F86C93}"/>
    <cellStyle name="40% - 강조색1 22" xfId="1296" xr:uid="{BDE1497A-885D-4CE5-B4EA-3BBB7BC72E9F}"/>
    <cellStyle name="40% - 강조색1 22 2" xfId="1297" xr:uid="{77459FD0-FA9C-449F-8FBD-236ECE64AD32}"/>
    <cellStyle name="40% - 강조색1 23" xfId="1298" xr:uid="{2A39F07E-C0E5-4E5D-83F5-E84D93D29E78}"/>
    <cellStyle name="40% - 강조색1 23 2" xfId="1299" xr:uid="{71E31C17-1188-4260-BE3A-46FB1080BBD1}"/>
    <cellStyle name="40% - 강조색1 24" xfId="1300" xr:uid="{860BA3B8-6C3D-4DA5-82A0-9137FCCCEF03}"/>
    <cellStyle name="40% - 강조색1 24 2" xfId="1301" xr:uid="{7AD11BA4-6A4C-4258-89C7-9338610D143B}"/>
    <cellStyle name="40% - 강조색1 25" xfId="1302" xr:uid="{9B45FC2D-6907-4BD0-975C-0A858EA45AC5}"/>
    <cellStyle name="40% - 강조색1 25 2" xfId="1303" xr:uid="{6ABEFC66-BE99-4A0E-8364-BF8DAD053D6E}"/>
    <cellStyle name="40% - 강조색1 26" xfId="1304" xr:uid="{AF7C9062-FCF0-457E-B91E-E2C108976917}"/>
    <cellStyle name="40% - 강조색1 26 2" xfId="1305" xr:uid="{1CD939B0-F7DA-4D4B-9D36-4F7A7125C077}"/>
    <cellStyle name="40% - 강조색1 27" xfId="1306" xr:uid="{C8CFBFA9-16A1-4557-9D5A-6B06F46BE70E}"/>
    <cellStyle name="40% - 강조색1 27 2" xfId="1307" xr:uid="{4AF2621A-64BA-46E0-B725-27A73A1EB8F9}"/>
    <cellStyle name="40% - 강조색1 28" xfId="1308" xr:uid="{4FFB665A-269A-4C13-BB00-1D7EB16E167F}"/>
    <cellStyle name="40% - 강조색1 28 2" xfId="1309" xr:uid="{672FF812-AB43-432A-915D-71A48462BBC4}"/>
    <cellStyle name="40% - 강조색1 29" xfId="1310" xr:uid="{53327958-D9B6-4CCF-A4DA-140131F251AA}"/>
    <cellStyle name="40% - 강조색1 29 2" xfId="1311" xr:uid="{46B6A715-7979-4E66-889F-D6DD3F2F4F81}"/>
    <cellStyle name="40% - 강조색1 3" xfId="1312" xr:uid="{9AF5F416-6601-49D1-B267-8FE98EBE3CD1}"/>
    <cellStyle name="40% - 강조색1 3 2" xfId="1313" xr:uid="{270F4668-B93C-4A85-9646-B253694FEC26}"/>
    <cellStyle name="40% - 강조색1 30" xfId="1314" xr:uid="{380D1EBC-8039-4759-BA00-AE92E57D3B49}"/>
    <cellStyle name="40% - 강조색1 30 2" xfId="1315" xr:uid="{DFFE42A4-844E-4A25-A116-9BEC4DFAB4B8}"/>
    <cellStyle name="40% - 강조색1 31" xfId="1316" xr:uid="{2EAF51C3-BC46-4278-B5C6-FAFD0519AA15}"/>
    <cellStyle name="40% - 강조색1 31 2" xfId="1317" xr:uid="{B7FDB4BE-6292-4EE8-BD58-16D7B2F48409}"/>
    <cellStyle name="40% - 강조색1 32" xfId="1318" xr:uid="{08C78946-A3A5-4B32-A230-25550E7D3D86}"/>
    <cellStyle name="40% - 강조색1 32 2" xfId="1319" xr:uid="{DB1E294D-19BD-4F26-8B8D-4AAC81A9F315}"/>
    <cellStyle name="40% - 강조색1 33" xfId="1320" xr:uid="{1AC38AD1-766C-4160-8461-5EB7AF0B334F}"/>
    <cellStyle name="40% - 강조색1 33 2" xfId="1321" xr:uid="{C3ED6D5A-842A-446F-B831-81463AC9F9A2}"/>
    <cellStyle name="40% - 강조색1 34" xfId="1322" xr:uid="{3B25FECE-3EB1-4904-9B34-387DAB68D11B}"/>
    <cellStyle name="40% - 강조색1 34 2" xfId="1323" xr:uid="{4FE9B032-2AEE-41C0-BFE2-DD21DE0F353C}"/>
    <cellStyle name="40% - 강조색1 35" xfId="1324" xr:uid="{BBB153F3-461E-4C8E-BC4D-47CD55BA94D1}"/>
    <cellStyle name="40% - 강조색1 35 2" xfId="1325" xr:uid="{F2394EB4-3F5D-4A83-BDC2-C9C959E2DFC3}"/>
    <cellStyle name="40% - 강조색1 36" xfId="1326" xr:uid="{8A59D3E9-9820-41B7-9617-9A86BA384EC6}"/>
    <cellStyle name="40% - 강조색1 36 2" xfId="1327" xr:uid="{765ED824-C91B-4FA6-8DCB-B97AFA72570B}"/>
    <cellStyle name="40% - 강조색1 37" xfId="1328" xr:uid="{5E40177E-FB2B-4360-8131-50E0C72BCB98}"/>
    <cellStyle name="40% - 강조색1 37 2" xfId="1329" xr:uid="{AC30552F-E47C-49DA-A5D4-9F49BA45E590}"/>
    <cellStyle name="40% - 강조색1 38" xfId="1330" xr:uid="{80F1B9A7-A515-4BAE-BD8B-9F9DBA5FF723}"/>
    <cellStyle name="40% - 강조색1 38 2" xfId="1331" xr:uid="{E30EF4DE-FC4B-4383-9948-49426DFF11FF}"/>
    <cellStyle name="40% - 강조색1 39" xfId="1332" xr:uid="{B6FFE665-955D-494B-B77D-F21784893C10}"/>
    <cellStyle name="40% - 강조색1 39 2" xfId="1333" xr:uid="{154EC4F6-2E45-4600-9B08-D380EDA9430F}"/>
    <cellStyle name="40% - 강조색1 4" xfId="1334" xr:uid="{31960F17-51C7-49F1-AEB2-6D0B44636077}"/>
    <cellStyle name="40% - 강조색1 4 2" xfId="1335" xr:uid="{077915B2-75DC-4165-8B23-DF645BFEFF7A}"/>
    <cellStyle name="40% - 강조색1 40" xfId="1336" xr:uid="{45238F5F-0D02-4230-A7F6-D2F9377ABD14}"/>
    <cellStyle name="40% - 강조색1 40 2" xfId="1337" xr:uid="{EF890E0F-418A-4A13-9098-E3739F11C09A}"/>
    <cellStyle name="40% - 강조색1 41" xfId="1338" xr:uid="{CCDE9752-DFD3-47A5-9BCE-2C8594AB748C}"/>
    <cellStyle name="40% - 강조색1 41 2" xfId="1339" xr:uid="{9A91322A-AEDD-43E0-966F-D75937BC8658}"/>
    <cellStyle name="40% - 강조색1 42" xfId="1340" xr:uid="{1367BB71-DFB8-428C-B6B5-C2CD1690A5E0}"/>
    <cellStyle name="40% - 강조색1 42 2" xfId="1341" xr:uid="{360DFF4C-D22C-40D2-B009-F29A585A6A13}"/>
    <cellStyle name="40% - 강조색1 43" xfId="1342" xr:uid="{356B28E3-74CE-4920-8E56-16BCA471A8B0}"/>
    <cellStyle name="40% - 강조색1 43 2" xfId="1343" xr:uid="{7794A931-4399-47B7-9B73-86ECA46FD850}"/>
    <cellStyle name="40% - 강조색1 44" xfId="1344" xr:uid="{035B7D68-4CAA-45D0-9170-BCB23E87D213}"/>
    <cellStyle name="40% - 강조색1 45" xfId="1345" xr:uid="{FEF155A9-1587-4C58-8436-5439DA3CE989}"/>
    <cellStyle name="40% - 강조색1 46" xfId="1346" xr:uid="{C940F0E6-1DF8-4C5B-9216-388CC8C2241D}"/>
    <cellStyle name="40% - 강조색1 47" xfId="1347" xr:uid="{D3EBCA38-9AEB-4849-8D62-DCCF6C373009}"/>
    <cellStyle name="40% - 강조색1 48" xfId="1348" xr:uid="{B54A0E88-5332-4033-8303-4285FD6D1238}"/>
    <cellStyle name="40% - 강조색1 49" xfId="1349" xr:uid="{8904527C-3253-405E-8659-0BA8BACDCBBC}"/>
    <cellStyle name="40% - 강조색1 5" xfId="1350" xr:uid="{E067FC5A-CD2E-43FE-A167-1BB4E38A79EA}"/>
    <cellStyle name="40% - 강조색1 5 2" xfId="1351" xr:uid="{515B2A38-E58A-4EC0-AC22-40CFE95164C3}"/>
    <cellStyle name="40% - 강조색1 50" xfId="1352" xr:uid="{AB1BBD6C-5AF3-47FA-A300-87B4A00F3DA6}"/>
    <cellStyle name="40% - 강조색1 51" xfId="1353" xr:uid="{FD79A641-1C19-49FB-9346-6ACA5CDFEEC1}"/>
    <cellStyle name="40% - 강조색1 51 2" xfId="1354" xr:uid="{F8CFA56C-E24F-4301-8009-49AE9BC40842}"/>
    <cellStyle name="40% - 강조색1 6" xfId="1355" xr:uid="{689E8C48-36FE-436B-B6B2-D22FD260B186}"/>
    <cellStyle name="40% - 강조색1 6 2" xfId="1356" xr:uid="{17EBA8C6-D305-4BDA-8488-68118D7389DA}"/>
    <cellStyle name="40% - 강조색1 7" xfId="1357" xr:uid="{D16E3AFF-C60E-4619-8AF3-5E3D2097B9A3}"/>
    <cellStyle name="40% - 강조색1 7 2" xfId="1358" xr:uid="{CF58337C-9343-4734-87CC-83E314A69433}"/>
    <cellStyle name="40% - 강조색1 8" xfId="1359" xr:uid="{DFB5A984-F336-4DC2-A1A1-BFA80BD10452}"/>
    <cellStyle name="40% - 강조색1 8 2" xfId="1360" xr:uid="{17034352-A37E-47EB-A9CC-C3B7EA5CCA46}"/>
    <cellStyle name="40% - 강조색1 9" xfId="1361" xr:uid="{90CE402E-9BD7-4881-A6F6-3C957BABB053}"/>
    <cellStyle name="40% - 강조색1 9 2" xfId="1362" xr:uid="{4026C2AE-60CC-4B6B-8584-BFDA5F126225}"/>
    <cellStyle name="40% - 강조색2 10" xfId="1363" xr:uid="{5EBD2397-A4CF-47BB-9654-2A38D3AC8A99}"/>
    <cellStyle name="40% - 강조색2 10 2" xfId="1364" xr:uid="{C52818C4-83F8-4241-86DE-A81711650C19}"/>
    <cellStyle name="40% - 강조색2 11" xfId="1365" xr:uid="{667C7364-877F-46E8-BCF2-D2214B10C529}"/>
    <cellStyle name="40% - 강조색2 11 2" xfId="1366" xr:uid="{28765E46-D85F-4D78-9659-2DD7E92BFAB8}"/>
    <cellStyle name="40% - 강조색2 12" xfId="1367" xr:uid="{2ECF9E50-7FFF-4516-8270-0D4F438B8310}"/>
    <cellStyle name="40% - 강조색2 12 2" xfId="1368" xr:uid="{E8F16BF6-BA6F-473F-80C7-EDAC8F0EEB60}"/>
    <cellStyle name="40% - 강조색2 13" xfId="1369" xr:uid="{6C5B3E5B-A93A-4DE3-B991-03A8091ABE3D}"/>
    <cellStyle name="40% - 강조색2 13 2" xfId="1370" xr:uid="{E9C69996-A60A-4FE5-AA11-64220BF9C9C0}"/>
    <cellStyle name="40% - 강조색2 14" xfId="1371" xr:uid="{A4FF2EE1-9A7F-4C51-A87D-E7B3FA892523}"/>
    <cellStyle name="40% - 강조색2 14 2" xfId="1372" xr:uid="{D5F866A6-D3AE-4ABF-AECB-A44DF46FEAE0}"/>
    <cellStyle name="40% - 강조색2 15" xfId="1373" xr:uid="{ED004839-1168-44E0-ACFD-B7E50ACF14A3}"/>
    <cellStyle name="40% - 강조색2 15 2" xfId="1374" xr:uid="{0999D6F3-5D0D-499B-8BCF-BC223EEC07C0}"/>
    <cellStyle name="40% - 강조색2 16" xfId="1375" xr:uid="{C305C528-7A44-4B63-9EA2-D4AC9B51E831}"/>
    <cellStyle name="40% - 강조색2 16 2" xfId="1376" xr:uid="{30CD063C-FAFD-425F-9AD7-EC0ABD25D4B5}"/>
    <cellStyle name="40% - 강조색2 17" xfId="1377" xr:uid="{B37ACD4B-CF22-40E8-94C0-5B38E73DE967}"/>
    <cellStyle name="40% - 강조색2 17 2" xfId="1378" xr:uid="{09D1DD51-FB5F-4077-A4A0-972EDC796999}"/>
    <cellStyle name="40% - 강조색2 18" xfId="1379" xr:uid="{2F72ABBF-E40B-4659-B004-9282C9D94CCD}"/>
    <cellStyle name="40% - 강조색2 18 2" xfId="1380" xr:uid="{B9FE9D41-AAF2-45F0-AE50-1FBC5CAA0102}"/>
    <cellStyle name="40% - 강조색2 19" xfId="1381" xr:uid="{EAE8D071-A355-4F6A-8E18-11D9CB3358F4}"/>
    <cellStyle name="40% - 강조색2 19 2" xfId="1382" xr:uid="{4B3594BA-C265-4E95-AF29-02D293A73652}"/>
    <cellStyle name="40% - 강조색2 2" xfId="1383" xr:uid="{3A16414F-6F23-4DD8-AB2D-AD54A7E96F7D}"/>
    <cellStyle name="40% - 강조색2 2 2" xfId="1384" xr:uid="{0F49CC97-B593-4A44-868A-3A605149B9D4}"/>
    <cellStyle name="40% - 강조색2 2 3" xfId="1385" xr:uid="{9EB0E0A0-33F9-42B7-814E-B552BDFE604D}"/>
    <cellStyle name="40% - 강조색2 20" xfId="1386" xr:uid="{3AE4AA76-8256-44EA-8B33-1F873A482484}"/>
    <cellStyle name="40% - 강조색2 20 2" xfId="1387" xr:uid="{CA85B3FC-1CB7-4D71-8A11-0AA1EE155A79}"/>
    <cellStyle name="40% - 강조색2 21" xfId="1388" xr:uid="{2F859098-01D5-4744-9589-B901CF9E893A}"/>
    <cellStyle name="40% - 강조색2 21 2" xfId="1389" xr:uid="{2A246E4A-59DB-4DEB-9DA3-DB24A03736F7}"/>
    <cellStyle name="40% - 강조색2 22" xfId="1390" xr:uid="{44BD6987-9AD1-4C1F-A090-3723E48AC2D2}"/>
    <cellStyle name="40% - 강조색2 22 2" xfId="1391" xr:uid="{88CA276F-0A3B-4FBE-A803-6362FA68D127}"/>
    <cellStyle name="40% - 강조색2 23" xfId="1392" xr:uid="{56ECDB13-59C2-4BD6-B938-35691B98FC8A}"/>
    <cellStyle name="40% - 강조색2 23 2" xfId="1393" xr:uid="{F7270453-0F39-4B63-9E9E-7DF40113130E}"/>
    <cellStyle name="40% - 강조색2 24" xfId="1394" xr:uid="{3A9D009F-6EE6-466F-AC16-AD66C6D54BC3}"/>
    <cellStyle name="40% - 강조색2 24 2" xfId="1395" xr:uid="{A5079374-0664-4057-A0F2-7F0646FB08CB}"/>
    <cellStyle name="40% - 강조색2 25" xfId="1396" xr:uid="{9BAFB3BC-CB92-4870-B421-5E347E06DBE9}"/>
    <cellStyle name="40% - 강조색2 25 2" xfId="1397" xr:uid="{87D45BA0-8D35-4282-9306-93DF2F7FE59D}"/>
    <cellStyle name="40% - 강조색2 26" xfId="1398" xr:uid="{DC2CF01E-B12D-4F00-A914-01F444CB4DDF}"/>
    <cellStyle name="40% - 강조색2 26 2" xfId="1399" xr:uid="{C6AE2A42-8B2C-4C9C-BF86-D93AB82F8242}"/>
    <cellStyle name="40% - 강조색2 27" xfId="1400" xr:uid="{FE1F05AD-0277-4B22-A64A-99C12BC3B915}"/>
    <cellStyle name="40% - 강조색2 27 2" xfId="1401" xr:uid="{D7171E9C-90B3-4C76-922F-E92086D721F6}"/>
    <cellStyle name="40% - 강조색2 28" xfId="1402" xr:uid="{8B98272C-C43A-4E10-863A-1C6490110C87}"/>
    <cellStyle name="40% - 강조색2 28 2" xfId="1403" xr:uid="{93E696CC-23C0-4B57-94CE-1412ABEEDEAE}"/>
    <cellStyle name="40% - 강조색2 29" xfId="1404" xr:uid="{BCD259BC-0332-479B-B5FB-FCC74EDDC897}"/>
    <cellStyle name="40% - 강조색2 29 2" xfId="1405" xr:uid="{3F2F8611-3F9A-415C-915E-A708E7E9C0F7}"/>
    <cellStyle name="40% - 강조색2 3" xfId="1406" xr:uid="{E941C3DB-EF9E-4A97-AB84-85D83E5768F6}"/>
    <cellStyle name="40% - 강조색2 3 2" xfId="1407" xr:uid="{B5557EF6-9611-4D13-A428-83E5035601A9}"/>
    <cellStyle name="40% - 강조색2 30" xfId="1408" xr:uid="{ED68FF9E-240F-4C21-886F-4203850170F0}"/>
    <cellStyle name="40% - 강조색2 30 2" xfId="1409" xr:uid="{879879D8-88A4-4CF8-94B4-03D8902C152B}"/>
    <cellStyle name="40% - 강조색2 31" xfId="1410" xr:uid="{C16FF9A5-0A63-4891-BB1F-74A91BE62AE8}"/>
    <cellStyle name="40% - 강조색2 31 2" xfId="1411" xr:uid="{F025F593-9440-42A2-9DDC-84C2B9F3C354}"/>
    <cellStyle name="40% - 강조색2 32" xfId="1412" xr:uid="{459096D6-DC1E-48B6-9371-1090A74C490D}"/>
    <cellStyle name="40% - 강조색2 32 2" xfId="1413" xr:uid="{169C4DD3-A61D-4BE3-8D91-AA576E822C19}"/>
    <cellStyle name="40% - 강조색2 33" xfId="1414" xr:uid="{F7AE2375-F532-4D79-8317-3823845EF098}"/>
    <cellStyle name="40% - 강조색2 33 2" xfId="1415" xr:uid="{5CA46233-E367-4E31-934B-A5A2944587F3}"/>
    <cellStyle name="40% - 강조색2 34" xfId="1416" xr:uid="{612190C4-F88B-4113-AAFA-3CAD0151C209}"/>
    <cellStyle name="40% - 강조색2 34 2" xfId="1417" xr:uid="{81363090-6CF6-4562-AF35-95E0A87D61E0}"/>
    <cellStyle name="40% - 강조색2 35" xfId="1418" xr:uid="{23645D65-943D-49C9-B3D8-DC45AFECD5A1}"/>
    <cellStyle name="40% - 강조색2 35 2" xfId="1419" xr:uid="{D98D0FB7-F360-43DB-BC7D-6A6B0EDECED2}"/>
    <cellStyle name="40% - 강조색2 36" xfId="1420" xr:uid="{66C43D17-BE93-4335-974F-31DF3060E5BA}"/>
    <cellStyle name="40% - 강조색2 36 2" xfId="1421" xr:uid="{F593447D-DE1D-4E06-B79C-FD5097161F2F}"/>
    <cellStyle name="40% - 강조색2 37" xfId="1422" xr:uid="{63E1D76B-2F06-4663-AF9E-AF0F87987F64}"/>
    <cellStyle name="40% - 강조색2 37 2" xfId="1423" xr:uid="{09085E06-4C89-464D-A2C7-1F0600F7E359}"/>
    <cellStyle name="40% - 강조색2 38" xfId="1424" xr:uid="{333D46A1-8289-4FF8-BAD5-6E5752F296F3}"/>
    <cellStyle name="40% - 강조색2 38 2" xfId="1425" xr:uid="{AF9908CE-26BE-41B1-B678-1811F26FCDA8}"/>
    <cellStyle name="40% - 강조색2 39" xfId="1426" xr:uid="{1C8BE96D-B71F-491E-9120-DA821B4C1967}"/>
    <cellStyle name="40% - 강조색2 39 2" xfId="1427" xr:uid="{33AA7424-AE6B-48F1-A01B-D80D231CC8EF}"/>
    <cellStyle name="40% - 강조색2 4" xfId="1428" xr:uid="{F61CF27C-B4CC-4D98-BA40-F068B666443F}"/>
    <cellStyle name="40% - 강조색2 4 2" xfId="1429" xr:uid="{89680C7F-F28B-40A5-B559-47EDE732BC20}"/>
    <cellStyle name="40% - 강조색2 40" xfId="1430" xr:uid="{DB4C68F6-3483-4CF5-9A3D-EEFB3E78967C}"/>
    <cellStyle name="40% - 강조색2 40 2" xfId="1431" xr:uid="{ED9C1CB2-30AF-400D-9FF1-1AF6BB953489}"/>
    <cellStyle name="40% - 강조색2 41" xfId="1432" xr:uid="{F7304458-35BB-4852-BA8E-02125F6D33DC}"/>
    <cellStyle name="40% - 강조색2 41 2" xfId="1433" xr:uid="{741DA08E-935B-4FD5-B479-73CC98427036}"/>
    <cellStyle name="40% - 강조색2 42" xfId="1434" xr:uid="{C8104960-5939-461D-BC03-E76E33CEB12E}"/>
    <cellStyle name="40% - 강조색2 42 2" xfId="1435" xr:uid="{B2B1A547-63CF-4E57-90EA-A3A06A7B6F09}"/>
    <cellStyle name="40% - 강조색2 43" xfId="1436" xr:uid="{7055CD3F-FDFC-44F9-9133-D7E2A99AAAD4}"/>
    <cellStyle name="40% - 강조색2 43 2" xfId="1437" xr:uid="{6DA1091E-961B-44D5-ABC4-B1A62BA6BAFE}"/>
    <cellStyle name="40% - 강조색2 44" xfId="1438" xr:uid="{8015182A-2F27-4DFB-8731-E99D6D204EB8}"/>
    <cellStyle name="40% - 강조색2 45" xfId="1439" xr:uid="{27D14565-A0A2-431F-95A3-F8C53997D2E8}"/>
    <cellStyle name="40% - 강조색2 46" xfId="1440" xr:uid="{B1451BDA-3E0C-4C7B-B3A4-232087E6DBDE}"/>
    <cellStyle name="40% - 강조색2 47" xfId="1441" xr:uid="{5E3A3621-06E9-4088-BA0C-C7C0AEC053D2}"/>
    <cellStyle name="40% - 강조색2 48" xfId="1442" xr:uid="{9D2B99C9-0522-4D64-BA7C-A37E6D1A1E82}"/>
    <cellStyle name="40% - 강조색2 49" xfId="1443" xr:uid="{4F72DF94-9E6B-429F-B364-F01E70C81B68}"/>
    <cellStyle name="40% - 강조색2 5" xfId="1444" xr:uid="{FF205D43-EE64-40D7-855B-3172F1BDDC6D}"/>
    <cellStyle name="40% - 강조색2 5 2" xfId="1445" xr:uid="{B851BF11-08B6-4C32-93A6-2A35689841E5}"/>
    <cellStyle name="40% - 강조색2 50" xfId="1446" xr:uid="{1D06BD72-35E5-482D-8861-BAA383F76AC8}"/>
    <cellStyle name="40% - 강조색2 51" xfId="1447" xr:uid="{DA51B1CF-A4F2-496C-946F-3541B4AA03FC}"/>
    <cellStyle name="40% - 강조색2 51 2" xfId="1448" xr:uid="{566CF4B3-E40D-4648-896A-F89F7A53B5C4}"/>
    <cellStyle name="40% - 강조색2 6" xfId="1449" xr:uid="{EDC13D51-0F64-4CFA-B374-0A6CFBCB0BEB}"/>
    <cellStyle name="40% - 강조색2 6 2" xfId="1450" xr:uid="{04E7256C-47DC-4A91-A0E3-CBB45C29883E}"/>
    <cellStyle name="40% - 강조색2 7" xfId="1451" xr:uid="{0F328224-7621-46E2-B85E-28BBF0F6099D}"/>
    <cellStyle name="40% - 강조색2 7 2" xfId="1452" xr:uid="{E6F8097A-1B1D-40C4-8F60-754ABC274A38}"/>
    <cellStyle name="40% - 강조색2 8" xfId="1453" xr:uid="{652E8A37-3C25-40DF-A989-AD2ECAA5A735}"/>
    <cellStyle name="40% - 강조색2 8 2" xfId="1454" xr:uid="{A7CA157F-B023-4E64-BA9E-ECED9D10BDBD}"/>
    <cellStyle name="40% - 강조색2 9" xfId="1455" xr:uid="{4A601C59-26AD-44F3-B569-9951F1ED1AC4}"/>
    <cellStyle name="40% - 강조색2 9 2" xfId="1456" xr:uid="{0091237A-1CF9-4A81-A31B-4CE8F15AE694}"/>
    <cellStyle name="40% - 강조색3 10" xfId="1457" xr:uid="{DF2CCFD8-B832-4AB5-9148-F3CDA4A24075}"/>
    <cellStyle name="40% - 강조색3 10 2" xfId="1458" xr:uid="{49142C61-F836-41DB-9D80-B7350B54EB6A}"/>
    <cellStyle name="40% - 강조색3 11" xfId="1459" xr:uid="{6D96F199-52BA-46F9-AA41-55D01C60AD2B}"/>
    <cellStyle name="40% - 강조색3 11 2" xfId="1460" xr:uid="{EF5D70FC-9590-45DB-B37C-CBB2F126AB79}"/>
    <cellStyle name="40% - 강조색3 12" xfId="1461" xr:uid="{C700F120-7210-429D-BF3C-00EB485FB6BA}"/>
    <cellStyle name="40% - 강조색3 12 2" xfId="1462" xr:uid="{560A0C89-B455-4700-B3F8-A64F3A6196F5}"/>
    <cellStyle name="40% - 강조색3 13" xfId="1463" xr:uid="{1F058F84-FDBE-4B07-AD01-8C34FDEEDCEC}"/>
    <cellStyle name="40% - 강조색3 13 2" xfId="1464" xr:uid="{4E3BFFEE-ABB1-48D6-9AE0-2A7B3B83E536}"/>
    <cellStyle name="40% - 강조색3 14" xfId="1465" xr:uid="{A28A9DB3-3E84-4479-9B42-0071E4CFD140}"/>
    <cellStyle name="40% - 강조색3 14 2" xfId="1466" xr:uid="{4FAA7E1A-B593-4A30-85EC-81948E168DB7}"/>
    <cellStyle name="40% - 강조색3 15" xfId="1467" xr:uid="{8368E12F-E7F4-43CD-818B-BC80FDE519CA}"/>
    <cellStyle name="40% - 강조색3 15 2" xfId="1468" xr:uid="{0930DA42-B50D-4C08-AF0A-B0A2C01FCFE8}"/>
    <cellStyle name="40% - 강조색3 16" xfId="1469" xr:uid="{C99E6272-6ED1-4918-AB3F-AA951F3B48AE}"/>
    <cellStyle name="40% - 강조색3 16 2" xfId="1470" xr:uid="{1EF6C9DF-DC58-4CE9-A413-5DDCFCADB5A6}"/>
    <cellStyle name="40% - 강조색3 17" xfId="1471" xr:uid="{3052DBDA-66E6-42DA-B9A6-0AFA712DCCD5}"/>
    <cellStyle name="40% - 강조색3 17 2" xfId="1472" xr:uid="{622816E7-DB35-4310-A54A-7654690B9A60}"/>
    <cellStyle name="40% - 강조색3 18" xfId="1473" xr:uid="{85ED8E87-F756-451D-A4ED-8614ED009812}"/>
    <cellStyle name="40% - 강조색3 18 2" xfId="1474" xr:uid="{68B05E86-2E81-4FDB-AB98-D557D46A12DF}"/>
    <cellStyle name="40% - 강조색3 19" xfId="1475" xr:uid="{D42735F0-B086-4BA5-B02A-635ABF24D8EE}"/>
    <cellStyle name="40% - 강조색3 19 2" xfId="1476" xr:uid="{69974B96-1EFA-4715-A817-437FA0E3A6FA}"/>
    <cellStyle name="40% - 강조색3 2" xfId="1477" xr:uid="{C2CBBFF5-9B0C-4EF0-98B4-66C7716EABB9}"/>
    <cellStyle name="40% - 강조색3 2 2" xfId="1478" xr:uid="{C3C6EA3C-0A0A-4694-8BE5-9E63C9C7D5A1}"/>
    <cellStyle name="40% - 강조색3 2 3" xfId="1479" xr:uid="{60343569-8788-491A-B0FB-0A06AE183101}"/>
    <cellStyle name="40% - 강조색3 20" xfId="1480" xr:uid="{CFEDFFAD-93E3-457F-B4EB-C4CA441DD0B4}"/>
    <cellStyle name="40% - 강조색3 20 2" xfId="1481" xr:uid="{240B2274-9411-4820-A8C3-FE90BEA28B17}"/>
    <cellStyle name="40% - 강조색3 21" xfId="1482" xr:uid="{0184CD4B-D7C2-4E6E-8B22-0EDE5CD27BDB}"/>
    <cellStyle name="40% - 강조색3 21 2" xfId="1483" xr:uid="{0379809D-36D4-4477-94A0-E5C0F2CC3506}"/>
    <cellStyle name="40% - 강조색3 22" xfId="1484" xr:uid="{3B02F3B1-31FB-4A2C-998D-EC766139EE05}"/>
    <cellStyle name="40% - 강조색3 22 2" xfId="1485" xr:uid="{D766F74C-2BC9-42B0-96AE-5AEF854ADDFA}"/>
    <cellStyle name="40% - 강조색3 23" xfId="1486" xr:uid="{2F2C2DF0-42B9-467D-A196-7CB5B10EF417}"/>
    <cellStyle name="40% - 강조색3 23 2" xfId="1487" xr:uid="{0459A0CC-61DC-4B0D-B526-E03D809F5B26}"/>
    <cellStyle name="40% - 강조색3 24" xfId="1488" xr:uid="{14C7294B-BEE2-4086-A72D-F7F9D47C52C6}"/>
    <cellStyle name="40% - 강조색3 24 2" xfId="1489" xr:uid="{349B1DFF-CE3A-4C67-9513-A2A285123F81}"/>
    <cellStyle name="40% - 강조색3 25" xfId="1490" xr:uid="{20B7B604-9F44-46FF-9B52-D84B661D708C}"/>
    <cellStyle name="40% - 강조색3 25 2" xfId="1491" xr:uid="{0C20C794-9AE9-4057-B181-22A909B9A5D0}"/>
    <cellStyle name="40% - 강조색3 26" xfId="1492" xr:uid="{D29B0C1D-409E-4570-AC2B-35E43AEDB882}"/>
    <cellStyle name="40% - 강조색3 26 2" xfId="1493" xr:uid="{0B5EE615-B411-40D2-AFF3-BB2219F19F27}"/>
    <cellStyle name="40% - 강조색3 27" xfId="1494" xr:uid="{D7BDF03C-93A2-4BE9-9A64-545091995C4E}"/>
    <cellStyle name="40% - 강조색3 27 2" xfId="1495" xr:uid="{8FFA7071-CA96-4845-B540-51FCC93515E7}"/>
    <cellStyle name="40% - 강조색3 28" xfId="1496" xr:uid="{FC9DEB6E-120F-4B50-A302-B391A72C4EB3}"/>
    <cellStyle name="40% - 강조색3 28 2" xfId="1497" xr:uid="{B98AD0C9-1FF7-4058-AE8A-442FD4FE0068}"/>
    <cellStyle name="40% - 강조색3 29" xfId="1498" xr:uid="{5B941BA7-9DB1-44BF-A420-62B6B1574333}"/>
    <cellStyle name="40% - 강조색3 29 2" xfId="1499" xr:uid="{2F191A6A-446D-4E9E-A64B-0C37009E6551}"/>
    <cellStyle name="40% - 강조색3 3" xfId="1500" xr:uid="{CE86DC5D-73F4-4132-9547-4E85B50C048A}"/>
    <cellStyle name="40% - 강조색3 3 2" xfId="1501" xr:uid="{52008A16-910D-48BF-964D-35E833A4D08F}"/>
    <cellStyle name="40% - 강조색3 30" xfId="1502" xr:uid="{62AA8E58-8CFA-4400-8940-CBEC453D1834}"/>
    <cellStyle name="40% - 강조색3 30 2" xfId="1503" xr:uid="{32F578B0-8111-41CA-9E05-65DA88C73358}"/>
    <cellStyle name="40% - 강조색3 31" xfId="1504" xr:uid="{FD952526-25BE-463C-8955-8EAE67AA79D4}"/>
    <cellStyle name="40% - 강조색3 31 2" xfId="1505" xr:uid="{53B05123-4067-4CDF-8E3E-B3824BE6EB2C}"/>
    <cellStyle name="40% - 강조색3 32" xfId="1506" xr:uid="{FD2A048A-E4EC-421A-AE6B-5776B812CFF6}"/>
    <cellStyle name="40% - 강조색3 32 2" xfId="1507" xr:uid="{0ED9BA3B-B562-49CD-BD95-D7BD71ADDCC0}"/>
    <cellStyle name="40% - 강조색3 33" xfId="1508" xr:uid="{68BA6FCD-AAAF-41AC-8151-4C79F5ADF2D0}"/>
    <cellStyle name="40% - 강조색3 33 2" xfId="1509" xr:uid="{6E3BFD63-841C-4995-ADAB-3EEFCF65134E}"/>
    <cellStyle name="40% - 강조색3 34" xfId="1510" xr:uid="{711BB3F1-2112-474D-ACAD-A5555F078298}"/>
    <cellStyle name="40% - 강조색3 34 2" xfId="1511" xr:uid="{665238A8-A2FC-439D-9D99-7364A4E92D38}"/>
    <cellStyle name="40% - 강조색3 35" xfId="1512" xr:uid="{3A0EE86A-D281-4A14-8B14-8CDD72E69A6F}"/>
    <cellStyle name="40% - 강조색3 35 2" xfId="1513" xr:uid="{339BA108-16DF-4C75-8A53-51E5D7CD4ECB}"/>
    <cellStyle name="40% - 강조색3 36" xfId="1514" xr:uid="{20CDEC86-45BE-4212-9906-1AB55E6CF9A3}"/>
    <cellStyle name="40% - 강조색3 36 2" xfId="1515" xr:uid="{2D212E6C-9755-463E-9164-2B52C9C4E196}"/>
    <cellStyle name="40% - 강조색3 37" xfId="1516" xr:uid="{60953548-C47A-432D-8271-CECC40A25FD2}"/>
    <cellStyle name="40% - 강조색3 37 2" xfId="1517" xr:uid="{59EB14ED-F304-43FB-A9AF-9172C15C6991}"/>
    <cellStyle name="40% - 강조색3 38" xfId="1518" xr:uid="{6D2679A3-3B68-4C77-A5E8-C7B135B8D21F}"/>
    <cellStyle name="40% - 강조색3 38 2" xfId="1519" xr:uid="{DF93162B-B7ED-4712-8CD5-F71403EFBE99}"/>
    <cellStyle name="40% - 강조색3 39" xfId="1520" xr:uid="{BCB6B412-635A-4189-A5EB-E29E90905682}"/>
    <cellStyle name="40% - 강조색3 39 2" xfId="1521" xr:uid="{4BF54EDC-2BBB-4A6E-A40F-087E5C494D52}"/>
    <cellStyle name="40% - 강조색3 4" xfId="1522" xr:uid="{2F616A41-CCA5-46C3-9E00-051A2D63126E}"/>
    <cellStyle name="40% - 강조색3 4 2" xfId="1523" xr:uid="{E610BCF2-DE6E-4E66-B7B6-7DB52F135FE8}"/>
    <cellStyle name="40% - 강조색3 40" xfId="1524" xr:uid="{27F44895-51EB-49EE-92A9-7A2FD7AD65A6}"/>
    <cellStyle name="40% - 강조색3 40 2" xfId="1525" xr:uid="{1A8EE858-F3BC-41F2-9C5F-2A060C361AD9}"/>
    <cellStyle name="40% - 강조색3 41" xfId="1526" xr:uid="{E68E6EAD-78AF-42FA-8605-6AC9D8FA575C}"/>
    <cellStyle name="40% - 강조색3 41 2" xfId="1527" xr:uid="{0F1DF101-B64B-4F99-B423-889F7B6AFA9A}"/>
    <cellStyle name="40% - 강조색3 42" xfId="1528" xr:uid="{5C9D9E32-9070-402A-B16F-7A5CE0ABE8BE}"/>
    <cellStyle name="40% - 강조색3 42 2" xfId="1529" xr:uid="{D64E3CF3-600A-4D38-B44E-D1BE3FCF0223}"/>
    <cellStyle name="40% - 강조색3 43" xfId="1530" xr:uid="{8459DC61-AAFF-4815-8315-B21CA9AC1587}"/>
    <cellStyle name="40% - 강조색3 43 2" xfId="1531" xr:uid="{328188D4-39CC-445C-A7BA-D754E8900D69}"/>
    <cellStyle name="40% - 강조색3 44" xfId="1532" xr:uid="{5DF297B2-B01E-4740-A5FB-B1FCAAE136FE}"/>
    <cellStyle name="40% - 강조색3 45" xfId="1533" xr:uid="{90004ADA-1EA2-4467-BDBE-5382D09F59D6}"/>
    <cellStyle name="40% - 강조색3 46" xfId="1534" xr:uid="{745C1433-BFD3-44E7-A16D-EFCC471EF801}"/>
    <cellStyle name="40% - 강조색3 47" xfId="1535" xr:uid="{1999C22F-CAA3-4E5B-8861-16117408C045}"/>
    <cellStyle name="40% - 강조색3 48" xfId="1536" xr:uid="{6487F9D7-01FA-426B-90CA-1230C1C6FABC}"/>
    <cellStyle name="40% - 강조색3 49" xfId="1537" xr:uid="{DCF1447F-499D-4963-ADB9-6099AC40DF2B}"/>
    <cellStyle name="40% - 강조색3 5" xfId="1538" xr:uid="{16BF5EC1-E825-4A9A-99CE-D772CF0D8882}"/>
    <cellStyle name="40% - 강조색3 5 2" xfId="1539" xr:uid="{C299747C-CEC2-460B-B843-A96A807E86AE}"/>
    <cellStyle name="40% - 강조색3 50" xfId="1540" xr:uid="{7887D7FD-969A-4E79-8250-CDE9C754B568}"/>
    <cellStyle name="40% - 강조색3 51" xfId="1541" xr:uid="{DA6E55D3-3A35-45F1-A9E8-FD577398F8F6}"/>
    <cellStyle name="40% - 강조색3 51 2" xfId="1542" xr:uid="{C5E40A98-9C7A-423B-BE12-B1CE7DC79FD5}"/>
    <cellStyle name="40% - 강조색3 6" xfId="1543" xr:uid="{A8F800EA-42C9-4027-916F-224C8990BC0C}"/>
    <cellStyle name="40% - 강조색3 6 2" xfId="1544" xr:uid="{01BF7DD2-C925-42A5-B47C-3D3D7CA018D4}"/>
    <cellStyle name="40% - 강조색3 7" xfId="1545" xr:uid="{FE7057E2-985E-4AAD-8692-5F4149903F64}"/>
    <cellStyle name="40% - 강조색3 7 2" xfId="1546" xr:uid="{D4B5D982-B4D6-4D93-AF7E-3278778CA8B4}"/>
    <cellStyle name="40% - 강조색3 8" xfId="1547" xr:uid="{9F843A19-67B9-4D6D-9398-D94A3D255FF8}"/>
    <cellStyle name="40% - 강조색3 8 2" xfId="1548" xr:uid="{F8036D8F-3820-4AD2-B782-69BF6BB8C993}"/>
    <cellStyle name="40% - 강조색3 9" xfId="1549" xr:uid="{08BF40AC-8E0B-4076-8F0C-DEB9B7446005}"/>
    <cellStyle name="40% - 강조색3 9 2" xfId="1550" xr:uid="{347227DF-423F-4F8F-B792-04FE599845AA}"/>
    <cellStyle name="40% - 강조색4 10" xfId="1551" xr:uid="{8646948F-239C-447E-B773-F6EF49636139}"/>
    <cellStyle name="40% - 강조색4 10 2" xfId="1552" xr:uid="{74268344-626C-45F0-965B-337F6A8C03A0}"/>
    <cellStyle name="40% - 강조색4 11" xfId="1553" xr:uid="{7AB98AAB-A4C8-4165-834F-C5FB24A2EB24}"/>
    <cellStyle name="40% - 강조색4 11 2" xfId="1554" xr:uid="{6B7B6A72-33E9-4738-99E9-82C248F67F5E}"/>
    <cellStyle name="40% - 강조색4 12" xfId="1555" xr:uid="{6483B980-DDD5-4C23-AA01-42E100067D03}"/>
    <cellStyle name="40% - 강조색4 12 2" xfId="1556" xr:uid="{CA65632C-E62A-41A8-97BA-74B03A8367FA}"/>
    <cellStyle name="40% - 강조색4 13" xfId="1557" xr:uid="{AF8E51CC-687B-4A43-A89A-A8D68939B780}"/>
    <cellStyle name="40% - 강조색4 13 2" xfId="1558" xr:uid="{CD0F1140-8F13-4372-9F0B-C10EEB85C8BD}"/>
    <cellStyle name="40% - 강조색4 14" xfId="1559" xr:uid="{5565E5BC-C5E8-41B4-B588-5942B56E6A72}"/>
    <cellStyle name="40% - 강조색4 14 2" xfId="1560" xr:uid="{EB1A6BC7-6AE6-4344-8A1A-7BDAEAC26023}"/>
    <cellStyle name="40% - 강조색4 15" xfId="1561" xr:uid="{BBC3ADD3-AB7A-4B84-8484-22617DAACD90}"/>
    <cellStyle name="40% - 강조색4 15 2" xfId="1562" xr:uid="{8F769817-A488-4BB5-ACD5-9025FDF32063}"/>
    <cellStyle name="40% - 강조색4 16" xfId="1563" xr:uid="{EE6D8041-D260-45D3-9FC8-2A1735D784F1}"/>
    <cellStyle name="40% - 강조색4 16 2" xfId="1564" xr:uid="{6EB4D3D0-ACF0-4F34-97D3-08DC8400032D}"/>
    <cellStyle name="40% - 강조색4 17" xfId="1565" xr:uid="{85C03DC8-1B0D-4175-9EEF-7C43E3566783}"/>
    <cellStyle name="40% - 강조색4 17 2" xfId="1566" xr:uid="{7F938B84-431F-4D68-8DEA-8E53423340E9}"/>
    <cellStyle name="40% - 강조색4 18" xfId="1567" xr:uid="{26EEEF8D-909C-4EEA-9D23-DFA9F8804545}"/>
    <cellStyle name="40% - 강조색4 18 2" xfId="1568" xr:uid="{6BB2883A-9A37-4B20-AB93-8D0D6DC334CB}"/>
    <cellStyle name="40% - 강조색4 19" xfId="1569" xr:uid="{43E88FAA-B033-4596-9575-BF997AD3B7CB}"/>
    <cellStyle name="40% - 강조색4 19 2" xfId="1570" xr:uid="{FBC014FF-6B88-4C7A-99EC-6EA54F6A9A87}"/>
    <cellStyle name="40% - 강조색4 2" xfId="1571" xr:uid="{056DC52F-2C47-4E32-8D95-1DCB7489E3C4}"/>
    <cellStyle name="40% - 강조색4 2 2" xfId="1572" xr:uid="{68B6AF8F-231F-411F-9B59-4E1544041324}"/>
    <cellStyle name="40% - 강조색4 2 3" xfId="1573" xr:uid="{77C2E196-4C54-4225-9D64-FE223DECF6ED}"/>
    <cellStyle name="40% - 강조색4 20" xfId="1574" xr:uid="{5D64F01A-A8A2-46B2-A178-C516F6C56470}"/>
    <cellStyle name="40% - 강조색4 20 2" xfId="1575" xr:uid="{51264FDD-A378-4023-8F18-3C8EB8EC6494}"/>
    <cellStyle name="40% - 강조색4 21" xfId="1576" xr:uid="{79C6DE6E-126E-481B-8D6A-5EF84402A1F3}"/>
    <cellStyle name="40% - 강조색4 21 2" xfId="1577" xr:uid="{FE66D262-A602-4B74-AD78-A7428996B778}"/>
    <cellStyle name="40% - 강조색4 22" xfId="1578" xr:uid="{ABACFBDC-60E0-4861-B7F2-70B9C960AB62}"/>
    <cellStyle name="40% - 강조색4 22 2" xfId="1579" xr:uid="{0FD21BB3-24A8-460F-8D8D-267E006CE3BE}"/>
    <cellStyle name="40% - 강조색4 23" xfId="1580" xr:uid="{64FF210F-E6D1-4886-8F45-35E8AD0801C3}"/>
    <cellStyle name="40% - 강조색4 23 2" xfId="1581" xr:uid="{E8112992-BB3A-430F-9B2D-95EE08D81BC2}"/>
    <cellStyle name="40% - 강조색4 24" xfId="1582" xr:uid="{52DF30BB-DEFC-4114-ABE3-8219601D158C}"/>
    <cellStyle name="40% - 강조색4 24 2" xfId="1583" xr:uid="{C3E818E9-7154-4013-B9CD-DCD8238807BB}"/>
    <cellStyle name="40% - 강조색4 25" xfId="1584" xr:uid="{16B5F727-49BB-44A8-9A62-E4621EC08835}"/>
    <cellStyle name="40% - 강조색4 25 2" xfId="1585" xr:uid="{92868894-61CC-4C37-AEF3-5853AA825C70}"/>
    <cellStyle name="40% - 강조색4 26" xfId="1586" xr:uid="{883597A3-FA74-4DFB-8375-21E63B7CF7F2}"/>
    <cellStyle name="40% - 강조색4 26 2" xfId="1587" xr:uid="{F34BAB34-968B-4AF4-8836-52689CE7100F}"/>
    <cellStyle name="40% - 강조색4 27" xfId="1588" xr:uid="{B0CF2567-0326-41A0-A222-582C1D0795EB}"/>
    <cellStyle name="40% - 강조색4 27 2" xfId="1589" xr:uid="{33F0920C-3AB3-491D-9DE3-A9C26D941C6D}"/>
    <cellStyle name="40% - 강조색4 28" xfId="1590" xr:uid="{7275B5C4-DFA8-4CB6-B312-A2EBA17F0D71}"/>
    <cellStyle name="40% - 강조색4 28 2" xfId="1591" xr:uid="{F37AED5D-85CF-4791-8BBB-878212C88BEF}"/>
    <cellStyle name="40% - 강조색4 29" xfId="1592" xr:uid="{F5B51F16-C55B-4092-A26A-38254A1F6D20}"/>
    <cellStyle name="40% - 강조색4 29 2" xfId="1593" xr:uid="{4A6C0302-2CE3-4253-BC97-1B32A32A028A}"/>
    <cellStyle name="40% - 강조색4 3" xfId="1594" xr:uid="{2944A061-F2C9-4126-B9C6-68EBF7677DB6}"/>
    <cellStyle name="40% - 강조색4 3 2" xfId="1595" xr:uid="{E5B8AFB3-17F3-4DC7-B80C-6B4E658636FE}"/>
    <cellStyle name="40% - 강조색4 30" xfId="1596" xr:uid="{E361637D-4D55-41C0-B63A-3A199AD920F0}"/>
    <cellStyle name="40% - 강조색4 30 2" xfId="1597" xr:uid="{A0EEBF7B-52A3-4AF6-A993-27F27F3D195B}"/>
    <cellStyle name="40% - 강조색4 31" xfId="1598" xr:uid="{2CCA6B91-CEB1-4A77-8397-67F0ACCA3ADE}"/>
    <cellStyle name="40% - 강조색4 31 2" xfId="1599" xr:uid="{7D372443-5FFA-40DE-AAF6-67709EC1AD8A}"/>
    <cellStyle name="40% - 강조색4 32" xfId="1600" xr:uid="{9AF92E27-5A45-4693-9297-3847AC507DCF}"/>
    <cellStyle name="40% - 강조색4 32 2" xfId="1601" xr:uid="{EF5F57BF-986D-478F-9AFB-6A8B42ED4686}"/>
    <cellStyle name="40% - 강조색4 33" xfId="1602" xr:uid="{D6D0FA01-6125-4D98-9B6B-23DFDF9BBE5C}"/>
    <cellStyle name="40% - 강조색4 33 2" xfId="1603" xr:uid="{571CBFB1-37B5-42BB-A7ED-DCA7165A6872}"/>
    <cellStyle name="40% - 강조색4 34" xfId="1604" xr:uid="{D322092F-F4A7-4693-866E-A1C3CF4FCEE9}"/>
    <cellStyle name="40% - 강조색4 34 2" xfId="1605" xr:uid="{F3BBC109-781F-442B-A5E0-0EDC0C85203B}"/>
    <cellStyle name="40% - 강조색4 35" xfId="1606" xr:uid="{AC7B4447-2D91-4535-84F9-50B2708D2A28}"/>
    <cellStyle name="40% - 강조색4 35 2" xfId="1607" xr:uid="{B1B4E0A0-5AC8-4CEB-A9F7-529986AB0203}"/>
    <cellStyle name="40% - 강조색4 36" xfId="1608" xr:uid="{EBCC1B1C-C049-4778-8724-84C4BC379ABA}"/>
    <cellStyle name="40% - 강조색4 36 2" xfId="1609" xr:uid="{B21A64FA-63AD-4710-B3CB-23AF5CE9AAC8}"/>
    <cellStyle name="40% - 강조색4 37" xfId="1610" xr:uid="{F82BE9BF-0F15-450B-840A-501218DB5FA7}"/>
    <cellStyle name="40% - 강조색4 37 2" xfId="1611" xr:uid="{69A661A3-E1C4-4844-B919-51A814C7359F}"/>
    <cellStyle name="40% - 강조색4 38" xfId="1612" xr:uid="{EC4C06C4-41E3-4BB5-B551-186DCD623197}"/>
    <cellStyle name="40% - 강조색4 38 2" xfId="1613" xr:uid="{3EC5FFFA-D7CB-43CB-9688-A27D4489ECFC}"/>
    <cellStyle name="40% - 강조색4 39" xfId="1614" xr:uid="{C3F98B97-C7F1-48B4-9CDE-72F2FC1C37A2}"/>
    <cellStyle name="40% - 강조색4 39 2" xfId="1615" xr:uid="{CE050CD7-AC71-4FC7-A747-5D44ACFD472C}"/>
    <cellStyle name="40% - 강조색4 4" xfId="1616" xr:uid="{6140F61B-FD52-4115-938B-31EA241FBA83}"/>
    <cellStyle name="40% - 강조색4 4 2" xfId="1617" xr:uid="{58FB721A-3617-426A-8FBD-E854D2E08BEA}"/>
    <cellStyle name="40% - 강조색4 40" xfId="1618" xr:uid="{90A46716-49C6-49AE-9C65-9A1438618A1E}"/>
    <cellStyle name="40% - 강조색4 40 2" xfId="1619" xr:uid="{894A2EBF-BE29-4EDC-B3D6-186C30163BDA}"/>
    <cellStyle name="40% - 강조색4 41" xfId="1620" xr:uid="{B06D2936-BB5D-4AB9-9ABF-511BEF438D8B}"/>
    <cellStyle name="40% - 강조색4 41 2" xfId="1621" xr:uid="{5F1B0D59-4833-4317-AE76-886E811384C4}"/>
    <cellStyle name="40% - 강조색4 42" xfId="1622" xr:uid="{683E0815-C33D-40F8-AFEA-0C28A6948243}"/>
    <cellStyle name="40% - 강조색4 42 2" xfId="1623" xr:uid="{5C6B1C38-8E25-40AD-881F-20E8A904EFF0}"/>
    <cellStyle name="40% - 강조색4 43" xfId="1624" xr:uid="{419FC3DD-281E-402D-8510-D6EEE31B9679}"/>
    <cellStyle name="40% - 강조색4 43 2" xfId="1625" xr:uid="{D147E5F7-7EBB-4587-BCFE-2B2AEA8CFA05}"/>
    <cellStyle name="40% - 강조색4 44" xfId="1626" xr:uid="{D0D55850-B507-4F6D-AE58-A3CC0D897922}"/>
    <cellStyle name="40% - 강조색4 45" xfId="1627" xr:uid="{D1E820C4-743A-4A4A-8251-ECC4F9CF7C4B}"/>
    <cellStyle name="40% - 강조색4 46" xfId="1628" xr:uid="{4E2925E9-3BF9-4EEB-A032-070DB1C30AA0}"/>
    <cellStyle name="40% - 강조색4 47" xfId="1629" xr:uid="{20409EC3-C373-4926-BB56-46F53986B150}"/>
    <cellStyle name="40% - 강조색4 48" xfId="1630" xr:uid="{856101CE-1608-465C-B230-462996607886}"/>
    <cellStyle name="40% - 강조색4 49" xfId="1631" xr:uid="{7E181E2F-FF86-4069-9B4D-9A905685D8FC}"/>
    <cellStyle name="40% - 강조색4 5" xfId="1632" xr:uid="{5AB342F0-584D-4CF5-AE29-5C24EC61D82D}"/>
    <cellStyle name="40% - 강조색4 5 2" xfId="1633" xr:uid="{1739E4DA-E8FE-45FC-80EA-CCD18BE5F1A1}"/>
    <cellStyle name="40% - 강조색4 50" xfId="1634" xr:uid="{30F58B2D-3430-4719-AA17-3B892F34AE1B}"/>
    <cellStyle name="40% - 강조색4 51" xfId="1635" xr:uid="{FC71ECD6-ECFA-4B6C-AC97-B3872B43C06B}"/>
    <cellStyle name="40% - 강조색4 51 2" xfId="1636" xr:uid="{1B8207AF-7C63-4BB6-9A04-F2708432C590}"/>
    <cellStyle name="40% - 강조색4 6" xfId="1637" xr:uid="{4FD0C3FB-B419-4A8B-9F01-8355933AFCA8}"/>
    <cellStyle name="40% - 강조색4 6 2" xfId="1638" xr:uid="{84769FFC-7FD3-4983-8FE8-05202B9D742A}"/>
    <cellStyle name="40% - 강조색4 7" xfId="1639" xr:uid="{B1677DD3-4120-4E12-9207-3C31D57CD779}"/>
    <cellStyle name="40% - 강조색4 7 2" xfId="1640" xr:uid="{A13717AF-4C3B-4533-BB9D-84D2F6E3E2A8}"/>
    <cellStyle name="40% - 강조색4 8" xfId="1641" xr:uid="{28085CCB-6218-4DDB-92FC-3278DFC8B886}"/>
    <cellStyle name="40% - 강조색4 8 2" xfId="1642" xr:uid="{5893F187-ED00-4CD5-8EF1-920A95444E23}"/>
    <cellStyle name="40% - 강조색4 9" xfId="1643" xr:uid="{AAA8EBB0-C0C3-4C07-A7AA-3219DACE2C54}"/>
    <cellStyle name="40% - 강조색4 9 2" xfId="1644" xr:uid="{FB945363-14B5-4BC2-B49D-E11A266E4AC9}"/>
    <cellStyle name="40% - 강조색5 10" xfId="1645" xr:uid="{867CA1D8-2E1E-48ED-94A8-87F95BC3B3F2}"/>
    <cellStyle name="40% - 강조색5 10 2" xfId="1646" xr:uid="{C05D8B6F-DD9E-4212-BB76-E4C6267C996A}"/>
    <cellStyle name="40% - 강조색5 11" xfId="1647" xr:uid="{E52B0F43-3AA3-44F4-82A9-0BB1503C55B4}"/>
    <cellStyle name="40% - 강조색5 11 2" xfId="1648" xr:uid="{18075A5F-76E1-4853-9B1F-0BE0BAB4D15E}"/>
    <cellStyle name="40% - 강조색5 12" xfId="1649" xr:uid="{01C03C2D-A66F-4E4F-8A5F-96999C15554F}"/>
    <cellStyle name="40% - 강조색5 12 2" xfId="1650" xr:uid="{93BA8B9C-4FCE-43D0-AB2E-E72CE41A0EFF}"/>
    <cellStyle name="40% - 강조색5 13" xfId="1651" xr:uid="{C9F9F232-9C83-4708-879E-2248BBEA1F8F}"/>
    <cellStyle name="40% - 강조색5 13 2" xfId="1652" xr:uid="{D48396B3-DEE2-44FF-ABAA-79E64717B8F7}"/>
    <cellStyle name="40% - 강조색5 14" xfId="1653" xr:uid="{06673845-B3EB-4722-9579-7291A5A2E1DD}"/>
    <cellStyle name="40% - 강조색5 14 2" xfId="1654" xr:uid="{7EE3C2C6-4137-4DA6-BBE7-9F9DA0CCDDB3}"/>
    <cellStyle name="40% - 강조색5 15" xfId="1655" xr:uid="{F3A2BEB6-9D64-4E34-B24A-BDC96CA62B6F}"/>
    <cellStyle name="40% - 강조색5 15 2" xfId="1656" xr:uid="{485BF7BD-81E0-43EF-88C0-5DAAAAFBD987}"/>
    <cellStyle name="40% - 강조색5 16" xfId="1657" xr:uid="{9A915E48-58B6-47B0-8718-3B5E2DD7FDE3}"/>
    <cellStyle name="40% - 강조색5 16 2" xfId="1658" xr:uid="{DFB49601-78E3-498C-9EC5-EC9A788A1C27}"/>
    <cellStyle name="40% - 강조색5 17" xfId="1659" xr:uid="{5B117EC1-9E29-404C-BC82-D03BEEC86462}"/>
    <cellStyle name="40% - 강조색5 17 2" xfId="1660" xr:uid="{36D3B2E5-6699-4864-BCDD-B1EBFB1FCE4A}"/>
    <cellStyle name="40% - 강조색5 18" xfId="1661" xr:uid="{0135897F-11BF-4674-9373-82D616617B3D}"/>
    <cellStyle name="40% - 강조색5 18 2" xfId="1662" xr:uid="{4FCD4826-D234-4E38-A9EF-FFE17015DDAE}"/>
    <cellStyle name="40% - 강조색5 19" xfId="1663" xr:uid="{1B5E22EE-124A-4EE1-B297-D866FCB294AB}"/>
    <cellStyle name="40% - 강조색5 19 2" xfId="1664" xr:uid="{4A690A00-563D-49FB-B70C-B1A7096F3859}"/>
    <cellStyle name="40% - 강조색5 2" xfId="1665" xr:uid="{9ECFC2E3-7470-498E-86A6-62EC7AC70974}"/>
    <cellStyle name="40% - 강조색5 2 2" xfId="1666" xr:uid="{BA23FCB5-6941-4601-810E-A73D85422236}"/>
    <cellStyle name="40% - 강조색5 2 3" xfId="1667" xr:uid="{283FBF48-D80B-4148-84B6-F6BE22155D2F}"/>
    <cellStyle name="40% - 강조색5 20" xfId="1668" xr:uid="{D3636196-AA78-424E-B304-6ACB28521877}"/>
    <cellStyle name="40% - 강조색5 20 2" xfId="1669" xr:uid="{94253FD9-42E6-4EDE-9708-D8B4AE1BB331}"/>
    <cellStyle name="40% - 강조색5 21" xfId="1670" xr:uid="{8408F725-DD00-4013-A02C-BA2ADE21BEF9}"/>
    <cellStyle name="40% - 강조색5 21 2" xfId="1671" xr:uid="{87B4B911-7C7F-4BA5-A589-3BDD27EECAC3}"/>
    <cellStyle name="40% - 강조색5 22" xfId="1672" xr:uid="{0BABB06A-FFBF-41B7-969E-6D7526966730}"/>
    <cellStyle name="40% - 강조색5 22 2" xfId="1673" xr:uid="{A170C4E8-B196-41B2-BC56-A59C4FE20C86}"/>
    <cellStyle name="40% - 강조색5 23" xfId="1674" xr:uid="{D26644DD-2F27-4C6B-8A3B-99C93B60F81F}"/>
    <cellStyle name="40% - 강조색5 23 2" xfId="1675" xr:uid="{3139FAB7-88EE-4E0D-BEB8-CFF7BB52CB8D}"/>
    <cellStyle name="40% - 강조색5 24" xfId="1676" xr:uid="{D92E6CE7-A9F4-4F3A-83E4-EF12901B71EB}"/>
    <cellStyle name="40% - 강조색5 24 2" xfId="1677" xr:uid="{02EFF00F-8BB3-4838-9B32-AC63ABCE89AF}"/>
    <cellStyle name="40% - 강조색5 25" xfId="1678" xr:uid="{8D0F7790-5408-42A2-A008-0B24BDD1B0C2}"/>
    <cellStyle name="40% - 강조색5 25 2" xfId="1679" xr:uid="{CA6DCE04-44F8-4A28-8DAF-6028610F066D}"/>
    <cellStyle name="40% - 강조색5 26" xfId="1680" xr:uid="{86BEED5C-DDC9-40F9-A8F3-4CDC65C96036}"/>
    <cellStyle name="40% - 강조색5 26 2" xfId="1681" xr:uid="{06E80FA4-9EFD-4E0F-99EA-5589DA5B61C5}"/>
    <cellStyle name="40% - 강조색5 27" xfId="1682" xr:uid="{F36E6CC4-0742-4184-B448-9DFF08C2E2D8}"/>
    <cellStyle name="40% - 강조색5 27 2" xfId="1683" xr:uid="{84BC9C3D-507F-46E3-93E5-9FBA7E930CC9}"/>
    <cellStyle name="40% - 강조색5 28" xfId="1684" xr:uid="{FC81F11A-1FFE-4730-9F56-D6E176312E1B}"/>
    <cellStyle name="40% - 강조색5 28 2" xfId="1685" xr:uid="{AF384032-3AAE-40D4-92F2-22C8BA8A2629}"/>
    <cellStyle name="40% - 강조색5 29" xfId="1686" xr:uid="{E008E8BA-72DD-425B-9BA6-9145E39608C0}"/>
    <cellStyle name="40% - 강조색5 29 2" xfId="1687" xr:uid="{51F17135-9182-4809-9D0A-BE354AFD2DFD}"/>
    <cellStyle name="40% - 강조색5 3" xfId="1688" xr:uid="{B178F9F3-B416-4B24-AE24-C23A7BACE136}"/>
    <cellStyle name="40% - 강조색5 3 2" xfId="1689" xr:uid="{F0FA6429-D996-4E16-B517-90347F4674A5}"/>
    <cellStyle name="40% - 강조색5 30" xfId="1690" xr:uid="{BDB4DCA6-7140-476D-B902-0FA30DC23301}"/>
    <cellStyle name="40% - 강조색5 30 2" xfId="1691" xr:uid="{D02E722E-7147-4294-B924-02C80B70BCD9}"/>
    <cellStyle name="40% - 강조색5 31" xfId="1692" xr:uid="{6639A3A8-9ACC-403C-B91E-A3427C2D9486}"/>
    <cellStyle name="40% - 강조색5 31 2" xfId="1693" xr:uid="{17855EAD-73AA-4332-8C1E-BF981F46DE04}"/>
    <cellStyle name="40% - 강조색5 32" xfId="1694" xr:uid="{3A0AAB54-53EA-4B08-B278-269049577A86}"/>
    <cellStyle name="40% - 강조색5 32 2" xfId="1695" xr:uid="{82459CAE-9F1F-4FE2-814A-1AAFC8597462}"/>
    <cellStyle name="40% - 강조색5 33" xfId="1696" xr:uid="{58BE12DC-C28F-4641-81E9-9B19A2E33C01}"/>
    <cellStyle name="40% - 강조색5 33 2" xfId="1697" xr:uid="{F1B292DD-0FA1-489F-9D4E-329822D81256}"/>
    <cellStyle name="40% - 강조색5 34" xfId="1698" xr:uid="{4E4A5768-B84B-4AB7-9730-59CBDE03E48B}"/>
    <cellStyle name="40% - 강조색5 34 2" xfId="1699" xr:uid="{BBBA8E2C-2DBD-46D9-9940-A10B8916A01A}"/>
    <cellStyle name="40% - 강조색5 35" xfId="1700" xr:uid="{2263C67D-DD2C-4A89-A4DE-610A4AACB9A7}"/>
    <cellStyle name="40% - 강조색5 35 2" xfId="1701" xr:uid="{AD336A74-D268-4530-AD06-E9635DF5E569}"/>
    <cellStyle name="40% - 강조색5 36" xfId="1702" xr:uid="{C27F1489-C071-4A2C-AB9A-A5EC37C37607}"/>
    <cellStyle name="40% - 강조색5 36 2" xfId="1703" xr:uid="{0D3B099C-54E0-4FDD-9759-039D9A0BC801}"/>
    <cellStyle name="40% - 강조색5 37" xfId="1704" xr:uid="{ED2A0363-E5EF-45B4-BC37-EF7CF80CC0ED}"/>
    <cellStyle name="40% - 강조색5 37 2" xfId="1705" xr:uid="{779DD27C-4EA3-44FA-9B95-96BB11A8B995}"/>
    <cellStyle name="40% - 강조색5 38" xfId="1706" xr:uid="{64913D7F-E167-45E0-B472-FBA5A4642F19}"/>
    <cellStyle name="40% - 강조색5 38 2" xfId="1707" xr:uid="{40D27E27-03A4-4533-A6A5-8B508D2D20C2}"/>
    <cellStyle name="40% - 강조색5 39" xfId="1708" xr:uid="{4C0E497D-4580-4A79-AEB0-F35EC14482ED}"/>
    <cellStyle name="40% - 강조색5 39 2" xfId="1709" xr:uid="{1834ABCE-7269-4DA5-AC1B-DAB2A854A1EA}"/>
    <cellStyle name="40% - 강조색5 4" xfId="1710" xr:uid="{4B425014-396E-4928-AB77-CB1CB79CC2EF}"/>
    <cellStyle name="40% - 강조색5 4 2" xfId="1711" xr:uid="{10EED6BC-F57E-41BF-986E-7BA5362DBBE6}"/>
    <cellStyle name="40% - 강조색5 40" xfId="1712" xr:uid="{92765778-EFDF-4AC1-9CF3-78F405CBA4E0}"/>
    <cellStyle name="40% - 강조색5 40 2" xfId="1713" xr:uid="{C7415AD7-5050-46A8-B705-82DF102A9CB4}"/>
    <cellStyle name="40% - 강조색5 41" xfId="1714" xr:uid="{35E00D10-E4D0-4571-A792-E47C0E09F147}"/>
    <cellStyle name="40% - 강조색5 41 2" xfId="1715" xr:uid="{F8109DD3-537F-4A03-9903-5DE53893003A}"/>
    <cellStyle name="40% - 강조색5 42" xfId="1716" xr:uid="{3EEB6F00-FEBE-4C24-8C47-EBF01C3C96BA}"/>
    <cellStyle name="40% - 강조색5 42 2" xfId="1717" xr:uid="{470B5C46-3BD3-4E7F-926D-069BA8FB1542}"/>
    <cellStyle name="40% - 강조색5 43" xfId="1718" xr:uid="{9808B249-7FDD-4C13-A948-8D621129150F}"/>
    <cellStyle name="40% - 강조색5 43 2" xfId="1719" xr:uid="{264D3F0F-8329-4C26-932B-84DC54629922}"/>
    <cellStyle name="40% - 강조색5 44" xfId="1720" xr:uid="{BE4A9761-6A0A-4B6D-8F32-924611E36145}"/>
    <cellStyle name="40% - 강조색5 45" xfId="1721" xr:uid="{2E89C8CA-8B1A-45AE-9F86-D6CC0016D049}"/>
    <cellStyle name="40% - 강조색5 46" xfId="1722" xr:uid="{D572E18B-23FC-4A02-9B27-7A5A13CD1893}"/>
    <cellStyle name="40% - 강조색5 47" xfId="1723" xr:uid="{7B792960-52A7-4F44-A83E-D12D1395C878}"/>
    <cellStyle name="40% - 강조색5 48" xfId="1724" xr:uid="{9BEE8208-A1F1-496D-A6D3-0E4E2D1C87FE}"/>
    <cellStyle name="40% - 강조색5 49" xfId="1725" xr:uid="{2E914AA0-E311-4EAA-AADC-DE5974D4A553}"/>
    <cellStyle name="40% - 강조색5 5" xfId="1726" xr:uid="{B41A1AED-D320-4A43-8A4C-FF16E244D46D}"/>
    <cellStyle name="40% - 강조색5 5 2" xfId="1727" xr:uid="{DF0DE5AC-BEF2-456A-8347-ACEBB982CFE5}"/>
    <cellStyle name="40% - 강조색5 50" xfId="1728" xr:uid="{B0841AD8-2487-4D64-B36C-0175131046CB}"/>
    <cellStyle name="40% - 강조색5 51" xfId="1729" xr:uid="{60421AEC-5133-4845-B507-C2F9C447F647}"/>
    <cellStyle name="40% - 강조색5 51 2" xfId="1730" xr:uid="{61935A40-9E45-40FC-A784-50BA64EA571C}"/>
    <cellStyle name="40% - 강조색5 6" xfId="1731" xr:uid="{7A7F82B8-FE31-46D5-8DEA-0769C8F976B2}"/>
    <cellStyle name="40% - 강조색5 6 2" xfId="1732" xr:uid="{DC398C85-3062-4B24-991F-B2AD6212A15E}"/>
    <cellStyle name="40% - 강조색5 7" xfId="1733" xr:uid="{1FB32E6F-17C9-41F1-BB50-2291566A5AAD}"/>
    <cellStyle name="40% - 강조색5 7 2" xfId="1734" xr:uid="{626799D2-154A-4D90-98FA-792153ED7A1F}"/>
    <cellStyle name="40% - 강조색5 8" xfId="1735" xr:uid="{3C457762-E37E-4833-A587-A0D7E0B78A60}"/>
    <cellStyle name="40% - 강조색5 8 2" xfId="1736" xr:uid="{F4E1102A-D92C-4CBC-A47A-9E59D09A56D2}"/>
    <cellStyle name="40% - 강조색5 9" xfId="1737" xr:uid="{19882C01-52F5-415F-B1C2-6BFB6C8CE906}"/>
    <cellStyle name="40% - 강조색5 9 2" xfId="1738" xr:uid="{6D994A98-6A8A-4080-9767-41A8EB9B53C4}"/>
    <cellStyle name="40% - 강조색6 10" xfId="1739" xr:uid="{C072AD29-C8A5-4218-9BD3-041BC24B64D0}"/>
    <cellStyle name="40% - 강조색6 10 2" xfId="1740" xr:uid="{B89403B3-CEDD-4877-8F38-5BD512758BDD}"/>
    <cellStyle name="40% - 강조색6 11" xfId="1741" xr:uid="{3F8BA27E-4D89-4C5B-A50C-7B9DFFEE70D1}"/>
    <cellStyle name="40% - 강조색6 11 2" xfId="1742" xr:uid="{A43B101E-6B81-4FB6-B0B4-6F18DA75E4ED}"/>
    <cellStyle name="40% - 강조색6 12" xfId="1743" xr:uid="{EBCC168D-DF64-4623-BE00-AF89298E381A}"/>
    <cellStyle name="40% - 강조색6 12 2" xfId="1744" xr:uid="{2E4BFE0B-EC26-4653-9976-D7BD46E7904B}"/>
    <cellStyle name="40% - 강조색6 13" xfId="1745" xr:uid="{1039C99B-17BF-46F6-92F9-30A7EB095EDC}"/>
    <cellStyle name="40% - 강조색6 13 2" xfId="1746" xr:uid="{F5C0DB99-1FA2-4447-9F3D-B5A5E3107E41}"/>
    <cellStyle name="40% - 강조색6 14" xfId="1747" xr:uid="{15B0A253-A9ED-4D22-BF5C-4A265F98DB79}"/>
    <cellStyle name="40% - 강조색6 14 2" xfId="1748" xr:uid="{AC03DC3E-06A2-4854-94EA-50C4EB2D3656}"/>
    <cellStyle name="40% - 강조색6 15" xfId="1749" xr:uid="{31CC8265-245B-49D2-AE50-59C654859DF7}"/>
    <cellStyle name="40% - 강조색6 15 2" xfId="1750" xr:uid="{7D1F13FA-F520-4D5B-841D-68C057B9E0B4}"/>
    <cellStyle name="40% - 강조색6 16" xfId="1751" xr:uid="{108366EC-F7B5-4422-957D-AD0AA3394EA3}"/>
    <cellStyle name="40% - 강조색6 16 2" xfId="1752" xr:uid="{95B7A3EB-0B61-421A-9E64-AA82CB75BAB4}"/>
    <cellStyle name="40% - 강조색6 17" xfId="1753" xr:uid="{B52BDB5B-50EA-4A0F-ADDD-64117240C21E}"/>
    <cellStyle name="40% - 강조색6 17 2" xfId="1754" xr:uid="{84B61EDD-0598-442F-B5D4-5DADADDFC078}"/>
    <cellStyle name="40% - 강조색6 18" xfId="1755" xr:uid="{A2B225C5-3826-4CA6-A13C-875C4FD23085}"/>
    <cellStyle name="40% - 강조색6 18 2" xfId="1756" xr:uid="{C07B5C09-89A5-4FA2-9BF7-CA29269FF6A8}"/>
    <cellStyle name="40% - 강조색6 19" xfId="1757" xr:uid="{7D43029F-9575-49F6-8B61-48AB09704B3C}"/>
    <cellStyle name="40% - 강조색6 19 2" xfId="1758" xr:uid="{3C3BBD9E-EEAE-4727-80C1-EB895EFA9F3D}"/>
    <cellStyle name="40% - 강조색6 2" xfId="1759" xr:uid="{BC375FFE-09F4-4AEF-8481-7003243C33A2}"/>
    <cellStyle name="40% - 강조색6 2 2" xfId="1760" xr:uid="{0A07759A-C549-47BA-8B71-65C2988A3B85}"/>
    <cellStyle name="40% - 강조색6 2 3" xfId="1761" xr:uid="{DF219BC3-9CB5-46CA-B8FE-B1B120051977}"/>
    <cellStyle name="40% - 강조색6 20" xfId="1762" xr:uid="{6F5F3BD1-7674-4B55-BD5E-B974A1BC8CB9}"/>
    <cellStyle name="40% - 강조색6 20 2" xfId="1763" xr:uid="{AAFCEA2A-F81A-41CA-8525-A8FD9BFDD8B6}"/>
    <cellStyle name="40% - 강조색6 21" xfId="1764" xr:uid="{A3C26E3B-9772-4852-AA2A-4661CCF9CE2F}"/>
    <cellStyle name="40% - 강조색6 21 2" xfId="1765" xr:uid="{434C78C2-EE73-4B71-A2E7-651B5F4114AA}"/>
    <cellStyle name="40% - 강조색6 22" xfId="1766" xr:uid="{99B592EE-8CA5-49DF-8E8B-C69050822E63}"/>
    <cellStyle name="40% - 강조색6 22 2" xfId="1767" xr:uid="{706829DE-E35C-4CFF-8278-F182FC3B3F9B}"/>
    <cellStyle name="40% - 강조색6 23" xfId="1768" xr:uid="{CF624B2F-1470-4B56-B48C-20DD5BF2D0B1}"/>
    <cellStyle name="40% - 강조색6 23 2" xfId="1769" xr:uid="{3B0A7096-15B0-4604-A250-663E218F3872}"/>
    <cellStyle name="40% - 강조색6 24" xfId="1770" xr:uid="{9C346C7E-A426-4C22-B2EF-B3B036C0E730}"/>
    <cellStyle name="40% - 강조색6 24 2" xfId="1771" xr:uid="{295D1549-BC53-4E4C-80B2-68B6D352C386}"/>
    <cellStyle name="40% - 강조색6 25" xfId="1772" xr:uid="{6D5CDFB9-4EFD-4D69-BF88-D73945ED9BC2}"/>
    <cellStyle name="40% - 강조색6 25 2" xfId="1773" xr:uid="{1D11A957-C09C-4947-9FAE-D6FC26F54BB7}"/>
    <cellStyle name="40% - 강조색6 26" xfId="1774" xr:uid="{CEF90D42-EF97-4AE4-A6ED-C2375C2C31B8}"/>
    <cellStyle name="40% - 강조색6 26 2" xfId="1775" xr:uid="{3AD4D46E-DE77-4163-A619-29A3FBDC36F3}"/>
    <cellStyle name="40% - 강조색6 27" xfId="1776" xr:uid="{D8FA44CD-C498-43A5-8B7F-D75031EE8B28}"/>
    <cellStyle name="40% - 강조색6 27 2" xfId="1777" xr:uid="{87567612-DC7E-48C7-A4B9-31A2A8BEF77C}"/>
    <cellStyle name="40% - 강조색6 28" xfId="1778" xr:uid="{6376A08C-0668-45FE-9AFC-0B244F2DF4AB}"/>
    <cellStyle name="40% - 강조색6 28 2" xfId="1779" xr:uid="{C2C66094-A256-46FE-A248-8B077FCEC71B}"/>
    <cellStyle name="40% - 강조색6 29" xfId="1780" xr:uid="{68D846BF-B4AD-487C-9C7B-CA38126EECB7}"/>
    <cellStyle name="40% - 강조색6 29 2" xfId="1781" xr:uid="{B2052516-161E-4661-8DEC-1386C308C6F6}"/>
    <cellStyle name="40% - 강조색6 3" xfId="1782" xr:uid="{99219178-F3BA-4463-8C74-85ABBB5A5175}"/>
    <cellStyle name="40% - 강조색6 3 2" xfId="1783" xr:uid="{3FEB83CC-C4E0-48EB-8034-5ABD8C052939}"/>
    <cellStyle name="40% - 강조색6 30" xfId="1784" xr:uid="{C746B74D-C9B7-4802-8F80-9745D3DDB485}"/>
    <cellStyle name="40% - 강조색6 30 2" xfId="1785" xr:uid="{C5BFF9C0-5BB9-460C-BE7D-2F9CC0B998ED}"/>
    <cellStyle name="40% - 강조색6 31" xfId="1786" xr:uid="{4AFCABDB-1D40-4A1D-B455-98F171DBE76A}"/>
    <cellStyle name="40% - 강조색6 31 2" xfId="1787" xr:uid="{0EEFD666-91C8-4D66-BB9B-FA99A16DA993}"/>
    <cellStyle name="40% - 강조색6 32" xfId="1788" xr:uid="{07389006-D658-40B3-AAC3-422D0EF7DBAB}"/>
    <cellStyle name="40% - 강조색6 32 2" xfId="1789" xr:uid="{B4C32390-1D66-471B-A65A-741422E0BB9C}"/>
    <cellStyle name="40% - 강조색6 33" xfId="1790" xr:uid="{4D52A785-88E8-4845-B5A2-BD2C861C2A56}"/>
    <cellStyle name="40% - 강조색6 33 2" xfId="1791" xr:uid="{E5613CE9-0E72-4F53-8796-93EFA25664AF}"/>
    <cellStyle name="40% - 강조색6 34" xfId="1792" xr:uid="{5373E475-BE12-4A63-8850-9BC4467BD988}"/>
    <cellStyle name="40% - 강조색6 34 2" xfId="1793" xr:uid="{46ED3DBD-0114-4BB4-BE0B-D4BDDA79F45B}"/>
    <cellStyle name="40% - 강조색6 35" xfId="1794" xr:uid="{EEC96B7F-7932-4B7F-9E7B-21EBF5F27CFB}"/>
    <cellStyle name="40% - 강조색6 35 2" xfId="1795" xr:uid="{0BB8E304-5D42-4191-8D66-7668F046690E}"/>
    <cellStyle name="40% - 강조색6 36" xfId="1796" xr:uid="{B7AB6D8F-70D6-44C6-9D15-9BB00C941B85}"/>
    <cellStyle name="40% - 강조색6 36 2" xfId="1797" xr:uid="{D9E7B285-AA46-4524-BE28-F87196594838}"/>
    <cellStyle name="40% - 강조색6 37" xfId="1798" xr:uid="{234B77D4-A2D0-40B1-A0F1-109DC9C9CA1B}"/>
    <cellStyle name="40% - 강조색6 37 2" xfId="1799" xr:uid="{C7EE3801-A42C-4F37-B259-F69EE4499D37}"/>
    <cellStyle name="40% - 강조색6 38" xfId="1800" xr:uid="{9F3C5A90-EE2F-46BC-9EFC-773252805081}"/>
    <cellStyle name="40% - 강조색6 38 2" xfId="1801" xr:uid="{95BD2565-728F-4056-A913-C92261801A72}"/>
    <cellStyle name="40% - 강조색6 39" xfId="1802" xr:uid="{7EF434C6-3F6C-4ACB-A20C-BA32F238B14B}"/>
    <cellStyle name="40% - 강조색6 39 2" xfId="1803" xr:uid="{D13884E1-CD98-4D00-9597-4E6AFDDF418B}"/>
    <cellStyle name="40% - 강조색6 4" xfId="1804" xr:uid="{4728A979-D61D-41BF-802A-716E05E551D8}"/>
    <cellStyle name="40% - 강조색6 4 2" xfId="1805" xr:uid="{61C6B462-3781-4EE9-9FF7-2834DC8106FD}"/>
    <cellStyle name="40% - 강조색6 40" xfId="1806" xr:uid="{2BAEE9CA-4280-4D5D-9C3B-C2FF03B69B3A}"/>
    <cellStyle name="40% - 강조색6 40 2" xfId="1807" xr:uid="{C05533FE-D9D0-40C4-9F3E-FB9853F00265}"/>
    <cellStyle name="40% - 강조색6 41" xfId="1808" xr:uid="{3DA3C943-CD19-48D8-930F-41ED018B3BA4}"/>
    <cellStyle name="40% - 강조색6 41 2" xfId="1809" xr:uid="{2598FDD1-7CF5-44FF-A3E2-7ECF89C9FAF6}"/>
    <cellStyle name="40% - 강조색6 42" xfId="1810" xr:uid="{5ECAB4D6-0F96-475B-B869-F709810491B4}"/>
    <cellStyle name="40% - 강조색6 42 2" xfId="1811" xr:uid="{F124477F-A477-42DE-9E34-9B74E54662CC}"/>
    <cellStyle name="40% - 강조색6 43" xfId="1812" xr:uid="{F449CE29-3D24-4612-B385-E6F8031E1D91}"/>
    <cellStyle name="40% - 강조색6 43 2" xfId="1813" xr:uid="{C8196201-5B5D-4235-989A-D002DDE91C8F}"/>
    <cellStyle name="40% - 강조색6 44" xfId="1814" xr:uid="{F9ACCCF4-3F1F-49C7-AF93-E50F5D23EABA}"/>
    <cellStyle name="40% - 강조색6 45" xfId="1815" xr:uid="{EA982EEE-9333-4D0C-BA6B-2A48D0578400}"/>
    <cellStyle name="40% - 강조색6 46" xfId="1816" xr:uid="{A949A2C9-E37E-4A83-8459-B822A4D945AC}"/>
    <cellStyle name="40% - 강조색6 47" xfId="1817" xr:uid="{CC4E201D-FD13-4EBD-BBFD-A4EF338E76D6}"/>
    <cellStyle name="40% - 강조색6 48" xfId="1818" xr:uid="{BB3EC5BD-806F-465D-A492-8F17B4584247}"/>
    <cellStyle name="40% - 강조색6 49" xfId="1819" xr:uid="{1294017C-8356-4337-83C3-EE1DA8530264}"/>
    <cellStyle name="40% - 강조색6 5" xfId="1820" xr:uid="{88FD2A7B-EEA3-4ED0-AA41-C148F7F06DE6}"/>
    <cellStyle name="40% - 강조색6 5 2" xfId="1821" xr:uid="{AF4588BF-DEB1-443B-9E46-C2CC5144D91C}"/>
    <cellStyle name="40% - 강조색6 50" xfId="1822" xr:uid="{AD71B285-59CA-45D3-9EDF-61287E94D48D}"/>
    <cellStyle name="40% - 강조색6 51" xfId="1823" xr:uid="{2C2244DB-4602-4150-A12A-B85D6E6BE51C}"/>
    <cellStyle name="40% - 강조색6 51 2" xfId="1824" xr:uid="{584D1E7B-96B1-4CA8-B414-F5581B20C8E8}"/>
    <cellStyle name="40% - 강조색6 6" xfId="1825" xr:uid="{161568B4-3A81-424C-BD94-D99DE4FBE1C3}"/>
    <cellStyle name="40% - 강조색6 6 2" xfId="1826" xr:uid="{5C5E59BD-9582-4B92-827F-53B587640FB2}"/>
    <cellStyle name="40% - 강조색6 7" xfId="1827" xr:uid="{6A490808-AD52-4A8F-BE2A-247CC301DC3F}"/>
    <cellStyle name="40% - 강조색6 7 2" xfId="1828" xr:uid="{224D86CC-4F08-4336-8037-CF515FBE1DE8}"/>
    <cellStyle name="40% - 강조색6 8" xfId="1829" xr:uid="{4814AE7E-3C83-44D1-8CD8-9FA89D7DAE75}"/>
    <cellStyle name="40% - 강조색6 8 2" xfId="1830" xr:uid="{6E262D6F-2693-49FA-8C4D-C42B90B9AE4F}"/>
    <cellStyle name="40% - 강조색6 9" xfId="1831" xr:uid="{CC44E7B2-E37F-4B50-93EA-7230ABBCF76A}"/>
    <cellStyle name="40% - 강조색6 9 2" xfId="1832" xr:uid="{CC5256BD-1FEB-4054-BB9F-0D09EC6510D3}"/>
    <cellStyle name="40% - 輔色1" xfId="1833" xr:uid="{715C2511-9647-4AB8-BB38-A0F12D01D654}"/>
    <cellStyle name="40% - 輔色2" xfId="1834" xr:uid="{59C66C30-21D3-4CCD-89D4-C1763E96998C}"/>
    <cellStyle name="40% - 輔色3" xfId="1835" xr:uid="{C1E95B65-DEC5-40EF-B316-3A82ACB040E0}"/>
    <cellStyle name="40% - 輔色4" xfId="1836" xr:uid="{1A196BF6-73B8-4280-A0F6-34C4D0768FE7}"/>
    <cellStyle name="40% - 輔色5" xfId="1837" xr:uid="{1215541C-7CD9-43E6-992E-3545FDD25263}"/>
    <cellStyle name="40% - 輔色6" xfId="1838" xr:uid="{1AA291A6-7AE3-40D2-8A81-1F0ABBABC96E}"/>
    <cellStyle name="60% - Accent1" xfId="1839" xr:uid="{C094F8BF-9D2F-4CFD-A9F0-944213130F36}"/>
    <cellStyle name="60% - Accent1 2" xfId="1840" xr:uid="{901F7189-6CFE-405F-83CB-21A7BCDA5C07}"/>
    <cellStyle name="60% - Accent1 2 2" xfId="1841" xr:uid="{4D745EE0-BBA5-453F-AFD0-FB9AA2C5C866}"/>
    <cellStyle name="60% - Accent1 3" xfId="1842" xr:uid="{CD6597D3-E39D-4BD6-BF87-111173EE9C84}"/>
    <cellStyle name="60% - Accent1 4" xfId="1843" xr:uid="{931E68C7-49BC-4F2C-B6E6-E49C31CE7065}"/>
    <cellStyle name="60% - Accent1 5" xfId="1844" xr:uid="{E5E5F551-3675-4231-A564-03FCE8ED3DCA}"/>
    <cellStyle name="60% - Accent1 6" xfId="1845" xr:uid="{52218415-7D89-471D-A5E2-3F53D89BB7CA}"/>
    <cellStyle name="60% - Accent2" xfId="1846" xr:uid="{AB9897B1-0993-4BDB-AC96-BD08099B7989}"/>
    <cellStyle name="60% - Accent2 2" xfId="1847" xr:uid="{56B581F2-26E7-42E6-813C-2A1A9595B212}"/>
    <cellStyle name="60% - Accent2 2 2" xfId="1848" xr:uid="{C1E1CDB7-94FF-40A7-AB83-172F1005856A}"/>
    <cellStyle name="60% - Accent2 3" xfId="1849" xr:uid="{23A89481-CDED-4EC4-80DA-992AE7D0A230}"/>
    <cellStyle name="60% - Accent2 4" xfId="1850" xr:uid="{F13CB925-5817-407A-914C-BFE53EBF463B}"/>
    <cellStyle name="60% - Accent2 5" xfId="1851" xr:uid="{D11A3643-FD75-4151-8359-88E58B797D51}"/>
    <cellStyle name="60% - Accent2 6" xfId="1852" xr:uid="{9A52A8E1-88B2-4656-A359-2ED1F2A360EB}"/>
    <cellStyle name="60% - Accent3" xfId="1853" xr:uid="{DE8972F0-1D81-41AF-A3E5-665C7886C761}"/>
    <cellStyle name="60% - Accent3 2" xfId="1854" xr:uid="{F9510113-F215-48DC-A2AE-F7E845985616}"/>
    <cellStyle name="60% - Accent3 2 2" xfId="1855" xr:uid="{F88DB8C9-293D-4BB3-BE2B-39EE7E329D0C}"/>
    <cellStyle name="60% - Accent3 3" xfId="1856" xr:uid="{566E3B06-C6E2-4781-BC02-1E8B0A9330BC}"/>
    <cellStyle name="60% - Accent3 4" xfId="1857" xr:uid="{C367E6C9-AB56-48A8-B2B6-1627CFD5E945}"/>
    <cellStyle name="60% - Accent3 5" xfId="1858" xr:uid="{FEE622A8-C81E-45AE-9903-20B8D0324729}"/>
    <cellStyle name="60% - Accent3 6" xfId="1859" xr:uid="{ECD8ED6D-8E10-4283-8497-78770BF60139}"/>
    <cellStyle name="60% - Accent4" xfId="1860" xr:uid="{FDB4AEC0-F292-4D45-B2EC-0906DD302D31}"/>
    <cellStyle name="60% - Accent4 2" xfId="1861" xr:uid="{42F9BF14-C8AF-4B4B-8907-5A11ED105D1B}"/>
    <cellStyle name="60% - Accent4 2 2" xfId="1862" xr:uid="{0022E2E4-C1F9-4A57-AF6F-AAC11ECA0F4B}"/>
    <cellStyle name="60% - Accent4 3" xfId="1863" xr:uid="{4774CF81-8185-4610-977C-42A89C7CB7C4}"/>
    <cellStyle name="60% - Accent4 4" xfId="1864" xr:uid="{629DF339-11CD-42B7-81F7-3478F66D69B2}"/>
    <cellStyle name="60% - Accent4 5" xfId="1865" xr:uid="{4DFC5483-D8FE-41FB-98B8-8EF1FECE9F51}"/>
    <cellStyle name="60% - Accent4 6" xfId="1866" xr:uid="{2954F1DF-22C8-4583-9756-6F3546A85618}"/>
    <cellStyle name="60% - Accent5" xfId="1867" xr:uid="{84204B50-90B8-451A-AFD5-EA90A51B355A}"/>
    <cellStyle name="60% - Accent5 2" xfId="1868" xr:uid="{BD71587E-7EE5-4822-881F-8661289AE929}"/>
    <cellStyle name="60% - Accent5 2 2" xfId="1869" xr:uid="{6AC1EF54-C707-4A96-94F5-E4515FD7F46E}"/>
    <cellStyle name="60% - Accent5 3" xfId="1870" xr:uid="{E37D3457-5D61-425A-A485-231FDAA2A5B1}"/>
    <cellStyle name="60% - Accent5 4" xfId="1871" xr:uid="{3C1F6B5F-A4D5-4B73-B0E3-84AF3817CB06}"/>
    <cellStyle name="60% - Accent5 5" xfId="1872" xr:uid="{A60D8001-B3CF-40F2-B25B-30F410A9A81D}"/>
    <cellStyle name="60% - Accent5 6" xfId="1873" xr:uid="{5266378F-F8FF-4762-AC56-EA0EA9C9F08D}"/>
    <cellStyle name="60% - Accent6" xfId="1874" xr:uid="{9BE51F42-390A-4C43-9AE2-308177CA1755}"/>
    <cellStyle name="60% - Accent6 2" xfId="1875" xr:uid="{E2EF7D5E-A56C-4988-9B1C-55A7AB6C4FAC}"/>
    <cellStyle name="60% - Accent6 2 2" xfId="1876" xr:uid="{307E34D0-01A7-4CEE-8988-01D8BEBE55B9}"/>
    <cellStyle name="60% - Accent6 3" xfId="1877" xr:uid="{4EA5C240-7063-4BA3-9253-AC3678346DA1}"/>
    <cellStyle name="60% - Accent6 4" xfId="1878" xr:uid="{E58470FF-721B-491A-8986-F9026AE4C607}"/>
    <cellStyle name="60% - Accent6 5" xfId="1879" xr:uid="{C84F19B2-6634-4B6A-AAA2-318D042C0A20}"/>
    <cellStyle name="60% - Accent6 6" xfId="1880" xr:uid="{E6652A8A-C647-4121-8D82-D76ED7BF94B6}"/>
    <cellStyle name="60% - Énfasis1" xfId="1881" xr:uid="{EF0705AD-2492-4FFE-9D21-04B595123019}"/>
    <cellStyle name="60% - Énfasis1 2" xfId="1882" xr:uid="{FB6F094D-E56F-4D57-8695-46F8A629D9F9}"/>
    <cellStyle name="60% - Énfasis2" xfId="1883" xr:uid="{29DC36A1-0296-4365-8997-2DA682D229C4}"/>
    <cellStyle name="60% - Énfasis2 2" xfId="1884" xr:uid="{156263F3-A67F-46E7-805A-9CEA80C58481}"/>
    <cellStyle name="60% - Énfasis3" xfId="1885" xr:uid="{7B452ECF-3925-4B4B-9D77-52F4868A09FA}"/>
    <cellStyle name="60% - Énfasis3 2" xfId="1886" xr:uid="{D27FDEDB-921C-401C-9DA8-3B10220D8DC9}"/>
    <cellStyle name="60% - Énfasis4" xfId="1887" xr:uid="{515BF50D-CF2A-49E8-BA8F-B2F6DA2D213F}"/>
    <cellStyle name="60% - Énfasis4 2" xfId="1888" xr:uid="{62860CF8-C239-4F4A-B506-EB39A52D59DF}"/>
    <cellStyle name="60% - Énfasis5" xfId="1889" xr:uid="{92A0604B-399C-4FD1-A454-D87DAEA3B882}"/>
    <cellStyle name="60% - Énfasis5 2" xfId="1890" xr:uid="{9B11987A-8E1D-4BA2-ADD4-5CE002E21ECE}"/>
    <cellStyle name="60% - Énfasis6" xfId="1891" xr:uid="{5D535345-D3D8-44BE-9D94-A2159C5912FA}"/>
    <cellStyle name="60% - Énfasis6 2" xfId="1892" xr:uid="{8613DCAC-CE89-4324-A2A4-EB06DF932F63}"/>
    <cellStyle name="60% - アクセント 1" xfId="1893" xr:uid="{D402C3C2-9ABF-423B-9D43-431D7831D7B1}"/>
    <cellStyle name="60% - アクセント 1 2" xfId="1894" xr:uid="{BBE7FC8A-96D2-4D3E-AA98-3FED3656946B}"/>
    <cellStyle name="60% - アクセント 1 2 2" xfId="1895" xr:uid="{1F4BCA38-05DD-411A-8CB2-6698BBFC4ECE}"/>
    <cellStyle name="60% - アクセント 1 2 3" xfId="1896" xr:uid="{2FE68ABB-7F05-4CF4-8232-1C584057F342}"/>
    <cellStyle name="60% - アクセント 1 2 4" xfId="1897" xr:uid="{636094C9-4B01-414E-A637-4274349AD4BD}"/>
    <cellStyle name="60% - アクセント 1 3" xfId="1898" xr:uid="{B5058C80-8F42-4BB9-A8F5-4E93F9CFB382}"/>
    <cellStyle name="60% - アクセント 1 3 2" xfId="1899" xr:uid="{9C91EFAE-7C88-41F7-9C69-6710CD8D295D}"/>
    <cellStyle name="60% - アクセント 1 4" xfId="1900" xr:uid="{469E32FF-AF4D-45E8-BCC7-B47D8D1EF10C}"/>
    <cellStyle name="60% - アクセント 1 5" xfId="1901" xr:uid="{14294F49-F10E-4B00-8AAC-577C4DAC308F}"/>
    <cellStyle name="60% - アクセント 2" xfId="1902" xr:uid="{6D91BA32-CEB7-479C-857D-8E49EE4F0A05}"/>
    <cellStyle name="60% - アクセント 2 2" xfId="1903" xr:uid="{54921D08-A13B-47D2-9375-1808B18CA3D7}"/>
    <cellStyle name="60% - アクセント 2 2 2" xfId="1904" xr:uid="{1E7F949A-0081-4E77-8EAF-722F88D539DE}"/>
    <cellStyle name="60% - アクセント 2 2 3" xfId="1905" xr:uid="{61786266-F770-4E76-A6AE-0FBCA62AFE47}"/>
    <cellStyle name="60% - アクセント 2 2 4" xfId="1906" xr:uid="{B493DE59-381D-4036-8889-B7A6A0CFD503}"/>
    <cellStyle name="60% - アクセント 2 3" xfId="1907" xr:uid="{E4922899-1895-40AB-89A6-7C76D3367864}"/>
    <cellStyle name="60% - アクセント 2 3 2" xfId="1908" xr:uid="{7B931DDD-DD3E-4C7D-B38F-B08C9AE825A2}"/>
    <cellStyle name="60% - アクセント 2 4" xfId="1909" xr:uid="{C02AB55F-952E-4B89-9D88-98D1130E921F}"/>
    <cellStyle name="60% - アクセント 2 5" xfId="1910" xr:uid="{2F1F8461-33F2-4995-9EE0-79CB8F693FB8}"/>
    <cellStyle name="60% - アクセント 3" xfId="1911" xr:uid="{66C2AC10-3538-4750-88AE-B7B9171E5C2B}"/>
    <cellStyle name="60% - アクセント 3 2" xfId="1912" xr:uid="{166B2084-3823-44C8-AC0D-CEFD40B52404}"/>
    <cellStyle name="60% - アクセント 3 2 2" xfId="1913" xr:uid="{222D29F2-1739-4E80-82D4-CDC033040981}"/>
    <cellStyle name="60% - アクセント 3 2 3" xfId="1914" xr:uid="{7E65BFEA-3643-4338-AAC2-2E7CD0FD2BB4}"/>
    <cellStyle name="60% - アクセント 3 2 4" xfId="1915" xr:uid="{30243E30-4ED9-4674-8A00-30BDFC224A53}"/>
    <cellStyle name="60% - アクセント 3 3" xfId="1916" xr:uid="{08B557C6-1633-4127-A2D0-5C9BF00D9411}"/>
    <cellStyle name="60% - アクセント 3 3 2" xfId="1917" xr:uid="{8757CD86-5C8A-4326-999E-B21207D421E9}"/>
    <cellStyle name="60% - アクセント 3 4" xfId="1918" xr:uid="{113F6969-3BF7-4BAF-90FC-F1369945721D}"/>
    <cellStyle name="60% - アクセント 3 5" xfId="1919" xr:uid="{FF1F405F-FED8-4278-B299-1CCC732907EE}"/>
    <cellStyle name="60% - アクセント 4" xfId="1920" xr:uid="{9C957444-DEE8-4DD8-9C46-2473B8AD0DAD}"/>
    <cellStyle name="60% - アクセント 4 2" xfId="1921" xr:uid="{E8EEEEB4-60D7-45EA-B6CF-2A62D9A79012}"/>
    <cellStyle name="60% - アクセント 4 2 2" xfId="1922" xr:uid="{6B517562-4967-4BB3-822E-33901C26F588}"/>
    <cellStyle name="60% - アクセント 4 2 3" xfId="1923" xr:uid="{03BB53E8-2394-45E8-9A60-14E52CFACA05}"/>
    <cellStyle name="60% - アクセント 4 2 4" xfId="1924" xr:uid="{CE94635C-4205-4183-9CB8-3B001B99B046}"/>
    <cellStyle name="60% - アクセント 4 3" xfId="1925" xr:uid="{47ED2225-BC96-4540-B6C4-8B7BE96F7CC8}"/>
    <cellStyle name="60% - アクセント 4 3 2" xfId="1926" xr:uid="{70D3F486-8E68-4A4C-87AA-7D4E3F392C02}"/>
    <cellStyle name="60% - アクセント 4 4" xfId="1927" xr:uid="{AF16D3FA-CD24-456E-B3B6-701243A69010}"/>
    <cellStyle name="60% - アクセント 4 5" xfId="1928" xr:uid="{A0A5C2B0-F914-40CC-8C26-2B1532C21CA1}"/>
    <cellStyle name="60% - アクセント 5" xfId="1929" xr:uid="{D3348029-5C94-4DB1-A829-25EC6B74162F}"/>
    <cellStyle name="60% - アクセント 5 2" xfId="1930" xr:uid="{BC3CED59-98FD-4D6F-92A3-CB8DCB9479F6}"/>
    <cellStyle name="60% - アクセント 5 2 2" xfId="1931" xr:uid="{F27F3DB7-0404-45BC-A806-8C9C05FFBB69}"/>
    <cellStyle name="60% - アクセント 5 2 3" xfId="1932" xr:uid="{E030D7DD-C400-4E49-8336-144E3C052E1C}"/>
    <cellStyle name="60% - アクセント 5 2 4" xfId="1933" xr:uid="{36794797-1B9A-40B9-8079-F0999B4D9369}"/>
    <cellStyle name="60% - アクセント 5 3" xfId="1934" xr:uid="{D6600727-18E2-4A28-A9FD-16138850ABDA}"/>
    <cellStyle name="60% - アクセント 5 3 2" xfId="1935" xr:uid="{872237CD-C2D9-4557-8F72-2C2DA0CDB293}"/>
    <cellStyle name="60% - アクセント 5 4" xfId="1936" xr:uid="{851433B9-BA54-4FAA-A171-3F3598A9EE96}"/>
    <cellStyle name="60% - アクセント 5 5" xfId="1937" xr:uid="{21B8BCEF-ACC5-400A-990E-28F4F57FAF41}"/>
    <cellStyle name="60% - アクセント 6" xfId="1938" xr:uid="{2D0AA0BC-5F1F-4F79-A573-9873828AFC65}"/>
    <cellStyle name="60% - アクセント 6 2" xfId="1939" xr:uid="{250A4F32-5F34-48EA-B062-C774887A5EC4}"/>
    <cellStyle name="60% - アクセント 6 2 2" xfId="1940" xr:uid="{7C70828D-37C3-414D-B158-B49C5530A183}"/>
    <cellStyle name="60% - アクセント 6 2 3" xfId="1941" xr:uid="{14C265A1-1011-4ED8-A3B8-8939419B3112}"/>
    <cellStyle name="60% - アクセント 6 2 4" xfId="1942" xr:uid="{3D05030A-C4B4-4C1A-968A-ACD403F4BF92}"/>
    <cellStyle name="60% - アクセント 6 3" xfId="1943" xr:uid="{EC3FE564-E95D-4068-95A9-432EF8FF708E}"/>
    <cellStyle name="60% - アクセント 6 3 2" xfId="1944" xr:uid="{46416C8B-9C12-4251-9568-D1148A14CEEB}"/>
    <cellStyle name="60% - アクセント 6 4" xfId="1945" xr:uid="{A0E8BACF-7F2A-4696-9C9C-7001CBF53F5E}"/>
    <cellStyle name="60% - アクセント 6 5" xfId="1946" xr:uid="{5A3C3298-DB0F-4086-AAC8-C15C210908C4}"/>
    <cellStyle name="60% - ส่วนที่ถูกเน้น1" xfId="1947" xr:uid="{6806E331-E702-4ACA-87F4-F3720A61D685}"/>
    <cellStyle name="60% - ส่วนที่ถูกเน้น1 2" xfId="1948" xr:uid="{DB4E5F17-A013-43E8-A6FB-079BA9E68CCB}"/>
    <cellStyle name="60% - ส่วนที่ถูกเน้น1 3" xfId="1949" xr:uid="{B68FA176-B464-45E3-B38D-0F0661E5CDF5}"/>
    <cellStyle name="60% - ส่วนที่ถูกเน้น2" xfId="1950" xr:uid="{D1EAD52A-304F-4060-97A7-D36F4A412709}"/>
    <cellStyle name="60% - ส่วนที่ถูกเน้น2 2" xfId="1951" xr:uid="{BBD1170C-C0BD-48E1-96EB-34D11E09A459}"/>
    <cellStyle name="60% - ส่วนที่ถูกเน้น2 3" xfId="1952" xr:uid="{3A1F1216-F38C-4B16-A326-7978E9E7BCAA}"/>
    <cellStyle name="60% - ส่วนที่ถูกเน้น3" xfId="1953" xr:uid="{3F2A2277-FE54-415B-9FB7-EB46A70D28D3}"/>
    <cellStyle name="60% - ส่วนที่ถูกเน้น3 2" xfId="1954" xr:uid="{ED66E9E7-80B5-454A-9E81-CB7DE8619095}"/>
    <cellStyle name="60% - ส่วนที่ถูกเน้น3 3" xfId="1955" xr:uid="{25234EE8-543F-42A9-ADB8-E64A263A702C}"/>
    <cellStyle name="60% - ส่วนที่ถูกเน้น4" xfId="1956" xr:uid="{CC527F3E-F0EA-4BED-ADAD-15C6C5A038B2}"/>
    <cellStyle name="60% - ส่วนที่ถูกเน้น4 2" xfId="1957" xr:uid="{247CC307-1D9A-44FC-A06A-104DDEBC9D1B}"/>
    <cellStyle name="60% - ส่วนที่ถูกเน้น4 3" xfId="1958" xr:uid="{3631B41E-1D33-4207-8A70-17BCAC70CAE9}"/>
    <cellStyle name="60% - ส่วนที่ถูกเน้น5" xfId="1959" xr:uid="{7A2216E8-38B1-44A7-923F-3C4F300A58B1}"/>
    <cellStyle name="60% - ส่วนที่ถูกเน้น5 2" xfId="1960" xr:uid="{1782017A-1815-45C7-AD55-82B91AFC58DB}"/>
    <cellStyle name="60% - ส่วนที่ถูกเน้น5 3" xfId="1961" xr:uid="{88806B98-EE36-462D-B543-773B65CE4A23}"/>
    <cellStyle name="60% - ส่วนที่ถูกเน้น6" xfId="1962" xr:uid="{58CC254B-6C54-4463-9869-715345D7C389}"/>
    <cellStyle name="60% - ส่วนที่ถูกเน้น6 2" xfId="1963" xr:uid="{275DF669-C7FA-4FD8-9680-2BAFD372DFC1}"/>
    <cellStyle name="60% - ส่วนที่ถูกเน้น6 3" xfId="1964" xr:uid="{BF800A0F-5FCD-4C3A-BB45-2BA94301841E}"/>
    <cellStyle name="60% - 强调文字颜色 1" xfId="1965" xr:uid="{D087B541-BEA8-4A3E-B4F0-D5BE211C88CA}"/>
    <cellStyle name="60% - 强调文字颜色 1 2" xfId="1966" xr:uid="{31B94E4A-98F6-4A7D-BD77-56F076E239CB}"/>
    <cellStyle name="60% - 强调文字颜色 1 2 2" xfId="1967" xr:uid="{F90A9755-2785-48F5-A1B0-7308D5A3AD5A}"/>
    <cellStyle name="60% - 强调文字颜色 1 2 3" xfId="1968" xr:uid="{DB945478-A931-4715-ADEC-8A7754834291}"/>
    <cellStyle name="60% - 强调文字颜色 1 3" xfId="1969" xr:uid="{1D295FC9-1EE4-4156-B558-664CE7BCDA2A}"/>
    <cellStyle name="60% - 强调文字颜色 1 3 2" xfId="1970" xr:uid="{9185743B-4302-4156-A76A-F21BAFD150AF}"/>
    <cellStyle name="60% - 强调文字颜色 1 4" xfId="1971" xr:uid="{3C49A0F9-AE9D-4A8E-8A60-D005A6632CC2}"/>
    <cellStyle name="60% - 强调文字颜色 1 4 2" xfId="1972" xr:uid="{F0F04585-31E6-443D-B4D9-C9B174DB9ADF}"/>
    <cellStyle name="60% - 强调文字颜色 1 4 2 2" xfId="1973" xr:uid="{17FFC90A-F391-4951-9545-92B91C3C107B}"/>
    <cellStyle name="60% - 强调文字颜色 1 4 2 3" xfId="1974" xr:uid="{1673E352-D043-477B-BA83-B40D434AB5FF}"/>
    <cellStyle name="60% - 强调文字颜色 1 5" xfId="1975" xr:uid="{F77050C4-0B33-41A6-B398-945C86E285C7}"/>
    <cellStyle name="60% - 强调文字颜色 1 5 2" xfId="1976" xr:uid="{38A4285D-A30C-4BCF-AD06-B8D61B92488D}"/>
    <cellStyle name="60% - 强调文字颜色 1 5 2 2" xfId="1977" xr:uid="{11F12941-EDF0-4549-A8BA-6ECB195E6CB7}"/>
    <cellStyle name="60% - 强调文字颜色 1 5 2 3" xfId="1978" xr:uid="{3069879D-8513-405D-94DD-77A82B7FC22B}"/>
    <cellStyle name="60% - 强调文字颜色 1 6" xfId="1979" xr:uid="{4B440483-69F9-4B31-9719-F7845B1416B5}"/>
    <cellStyle name="60% - 强调文字颜色 1 6 2" xfId="1980" xr:uid="{CCC2E0A0-B023-41A3-AE07-18DB8C814CAA}"/>
    <cellStyle name="60% - 强调文字颜色 1 6 3" xfId="1981" xr:uid="{19E674A8-5B83-4114-BE39-2D9483C8C694}"/>
    <cellStyle name="60% - 强调文字颜色 1 7" xfId="1982" xr:uid="{7C10127F-BD32-4B17-8171-028C2A33FA9D}"/>
    <cellStyle name="60% - 强调文字颜色 2" xfId="1983" xr:uid="{CED1C95D-8159-44D6-9CD5-A3392894634B}"/>
    <cellStyle name="60% - 强调文字颜色 2 2" xfId="1984" xr:uid="{9675058B-4339-4652-B4D7-87675597178B}"/>
    <cellStyle name="60% - 强调文字颜色 2 2 2" xfId="1985" xr:uid="{8DB30CE9-7816-4090-9941-0E081660E501}"/>
    <cellStyle name="60% - 强调文字颜色 2 2 3" xfId="1986" xr:uid="{6EF2905E-A1E8-4D2F-B93B-22973751ACB3}"/>
    <cellStyle name="60% - 强调文字颜色 2 3" xfId="1987" xr:uid="{F4BD20AF-9051-47A8-A6DD-3D33960AED4F}"/>
    <cellStyle name="60% - 强调文字颜色 2 3 2" xfId="1988" xr:uid="{C735E71D-655D-4324-B81C-2C233A58C12C}"/>
    <cellStyle name="60% - 强调文字颜色 2 4" xfId="1989" xr:uid="{0F0293E5-BA27-4933-B471-EDA65DA7C854}"/>
    <cellStyle name="60% - 强调文字颜色 2 4 2" xfId="1990" xr:uid="{47A00463-5F32-4A2F-9E03-F5C9819B5E27}"/>
    <cellStyle name="60% - 强调文字颜色 2 4 2 2" xfId="1991" xr:uid="{D01583BE-E071-4F4D-9A5F-98EB78E3BBF4}"/>
    <cellStyle name="60% - 强调文字颜色 2 4 2 3" xfId="1992" xr:uid="{2C50D954-D164-4095-ABB5-A792A3B3E68A}"/>
    <cellStyle name="60% - 强调文字颜色 2 5" xfId="1993" xr:uid="{F9891996-FABF-4D69-A38E-B2174CA38330}"/>
    <cellStyle name="60% - 强调文字颜色 2 5 2" xfId="1994" xr:uid="{E3CB389B-C00F-4BF5-9FF0-C2358DECF8D2}"/>
    <cellStyle name="60% - 强调文字颜色 2 5 2 2" xfId="1995" xr:uid="{7812C8F2-065A-48E3-A01E-49B2866EB98B}"/>
    <cellStyle name="60% - 强调文字颜色 2 5 2 3" xfId="1996" xr:uid="{0ACD67B9-83E9-47A6-9A31-64F10DFAD523}"/>
    <cellStyle name="60% - 强调文字颜色 2 6" xfId="1997" xr:uid="{B2028A13-6501-46A7-9A61-F737A89695E7}"/>
    <cellStyle name="60% - 强调文字颜色 2 6 2" xfId="1998" xr:uid="{99A970B6-1079-411F-ACDD-C1EC8C3A0FE9}"/>
    <cellStyle name="60% - 强调文字颜色 2 6 3" xfId="1999" xr:uid="{4131018A-994F-4BB4-AE41-BB3D4E327A73}"/>
    <cellStyle name="60% - 强调文字颜色 2 7" xfId="2000" xr:uid="{B74E16EF-9D02-4724-908C-807DC8C3179A}"/>
    <cellStyle name="60% - 强调文字颜色 3" xfId="2001" xr:uid="{F9EFEF68-05C9-46BE-8386-6E3FEF969DAB}"/>
    <cellStyle name="60% - 强调文字颜色 3 2" xfId="2002" xr:uid="{161FDDDF-E58B-4BCA-93CE-2A71DD024C7E}"/>
    <cellStyle name="60% - 强调文字颜色 3 2 2" xfId="2003" xr:uid="{1217D3F5-F9BD-456B-9421-FD2718353FED}"/>
    <cellStyle name="60% - 强调文字颜色 3 2 3" xfId="2004" xr:uid="{A6F06117-525B-4420-BDBB-36B5D7091D65}"/>
    <cellStyle name="60% - 强调文字颜色 3 3" xfId="2005" xr:uid="{F86F73B1-9C25-4253-9237-31B976FE2B95}"/>
    <cellStyle name="60% - 强调文字颜色 3 3 2" xfId="2006" xr:uid="{468DC5B0-C968-4406-9556-310D012A8A98}"/>
    <cellStyle name="60% - 强调文字颜色 3 4" xfId="2007" xr:uid="{C3030F1F-D757-495B-A948-B5CA1B816CBB}"/>
    <cellStyle name="60% - 强调文字颜色 3 4 2" xfId="2008" xr:uid="{0FFC182A-A6EE-4B01-A3C7-86A11FFE49EC}"/>
    <cellStyle name="60% - 强调文字颜色 3 4 2 2" xfId="2009" xr:uid="{FE2E97DA-DDCC-4FC3-98BB-38AADCA02783}"/>
    <cellStyle name="60% - 强调文字颜色 3 4 2 3" xfId="2010" xr:uid="{27B97F02-A62C-4DC5-ADA2-6770B12F23D9}"/>
    <cellStyle name="60% - 强调文字颜色 3 5" xfId="2011" xr:uid="{47818556-CA68-46F9-9EB9-4F08D60AAD7D}"/>
    <cellStyle name="60% - 强调文字颜色 3 5 2" xfId="2012" xr:uid="{00494B5F-058D-4FC6-AAA2-4DCE23D95C35}"/>
    <cellStyle name="60% - 强调文字颜色 3 5 2 2" xfId="2013" xr:uid="{6AC6CCF8-9D72-44FD-8757-36D8FB28E8B7}"/>
    <cellStyle name="60% - 强调文字颜色 3 5 2 3" xfId="2014" xr:uid="{907B6DC7-5F4B-4430-A198-598E323C3A41}"/>
    <cellStyle name="60% - 强调文字颜色 3 6" xfId="2015" xr:uid="{1111C1DD-D371-44E7-9D7D-679463C408D4}"/>
    <cellStyle name="60% - 强调文字颜色 3 6 2" xfId="2016" xr:uid="{6DC758CA-9D2C-4EF1-A994-09F7A33F02C0}"/>
    <cellStyle name="60% - 强调文字颜色 3 6 3" xfId="2017" xr:uid="{D71CADAB-BF8C-485A-9E56-FF204646094F}"/>
    <cellStyle name="60% - 强调文字颜色 3 7" xfId="2018" xr:uid="{CC3DE982-D626-4DB8-BAFE-512BEF6F1659}"/>
    <cellStyle name="60% - 强调文字颜色 4" xfId="2019" xr:uid="{ED45E235-A078-48F8-A5EC-F35E80E08730}"/>
    <cellStyle name="60% - 强调文字颜色 4 2" xfId="2020" xr:uid="{732E5A30-0853-45B1-8B64-CE040F43B5DE}"/>
    <cellStyle name="60% - 强调文字颜色 4 2 2" xfId="2021" xr:uid="{2E8BD2F3-5348-4EBB-A6A6-D75C625EA43D}"/>
    <cellStyle name="60% - 强调文字颜色 4 2 3" xfId="2022" xr:uid="{63FD7965-2A2A-4FCD-A637-2898DCD029C2}"/>
    <cellStyle name="60% - 强调文字颜色 4 3" xfId="2023" xr:uid="{438A37D9-4B3D-4776-8EDB-0C7A25D1FA8D}"/>
    <cellStyle name="60% - 强调文字颜色 4 3 2" xfId="2024" xr:uid="{4FA628A0-EC3D-4B92-BDE5-80B4D69404A1}"/>
    <cellStyle name="60% - 强调文字颜色 4 4" xfId="2025" xr:uid="{11AD6B30-2A81-4CEE-8935-BBD768E3025C}"/>
    <cellStyle name="60% - 强调文字颜色 4 4 2" xfId="2026" xr:uid="{E57A6897-C215-459A-80F8-405518FF379D}"/>
    <cellStyle name="60% - 强调文字颜色 4 4 2 2" xfId="2027" xr:uid="{AC09A673-C2A9-4DFF-9162-574576B27F35}"/>
    <cellStyle name="60% - 强调文字颜色 4 4 2 3" xfId="2028" xr:uid="{03CC62A7-439D-43AF-8A7D-FF8BA0A0EDC5}"/>
    <cellStyle name="60% - 强调文字颜色 4 5" xfId="2029" xr:uid="{81F18D77-2B00-4498-AE9F-A842BCC3AA9E}"/>
    <cellStyle name="60% - 强调文字颜色 4 5 2" xfId="2030" xr:uid="{314008C7-E28B-4B34-88E5-24D5EE1111E6}"/>
    <cellStyle name="60% - 强调文字颜色 4 5 2 2" xfId="2031" xr:uid="{3745B67C-3A9E-437B-8B90-9E222E6CFF7A}"/>
    <cellStyle name="60% - 强调文字颜色 4 5 2 3" xfId="2032" xr:uid="{167290A9-2208-4822-BC47-8C62B96A7369}"/>
    <cellStyle name="60% - 强调文字颜色 4 6" xfId="2033" xr:uid="{1426045D-3E44-49E8-8DF2-324BE4AB070B}"/>
    <cellStyle name="60% - 强调文字颜色 4 6 2" xfId="2034" xr:uid="{84B0DC78-4F42-4858-8D2B-30DAE39FE0C5}"/>
    <cellStyle name="60% - 强调文字颜色 4 6 3" xfId="2035" xr:uid="{F833C28C-6BC3-4DE6-B2DE-84E7E2A9BBE2}"/>
    <cellStyle name="60% - 强调文字颜色 4 7" xfId="2036" xr:uid="{D72CF093-74B3-4E43-AEA8-D002CF70314D}"/>
    <cellStyle name="60% - 强调文字颜色 5" xfId="2037" xr:uid="{3C4CFF57-3D1A-4624-84AA-DCCD3D2C41AE}"/>
    <cellStyle name="60% - 强调文字颜色 5 2" xfId="2038" xr:uid="{A085A8BB-3DCC-4E5B-BA8C-46AFBA67BB9C}"/>
    <cellStyle name="60% - 强调文字颜色 5 2 2" xfId="2039" xr:uid="{81BFFD0C-702C-4BAD-A88C-3FD3AECE57A7}"/>
    <cellStyle name="60% - 强调文字颜色 5 2 3" xfId="2040" xr:uid="{9B58E63F-88D4-434C-8644-334310E55F2F}"/>
    <cellStyle name="60% - 强调文字颜色 5 3" xfId="2041" xr:uid="{1D007276-AB6D-444B-8908-66ECF131A952}"/>
    <cellStyle name="60% - 强调文字颜色 5 3 2" xfId="2042" xr:uid="{B3A1BB58-4EC1-40F1-B591-EB581EB394D9}"/>
    <cellStyle name="60% - 强调文字颜色 5 4" xfId="2043" xr:uid="{141174F6-D9C2-41EF-92B7-A64475770044}"/>
    <cellStyle name="60% - 强调文字颜色 5 4 2" xfId="2044" xr:uid="{5D27B0A7-86E6-4EBE-8652-4EEE973E37AF}"/>
    <cellStyle name="60% - 强调文字颜色 5 4 2 2" xfId="2045" xr:uid="{DAA3BBFB-F1EB-4930-9665-3A82F0D6087F}"/>
    <cellStyle name="60% - 强调文字颜色 5 4 2 3" xfId="2046" xr:uid="{0190DEB0-84E8-40DF-8671-6922AAC64D33}"/>
    <cellStyle name="60% - 强调文字颜色 5 5" xfId="2047" xr:uid="{BF8EB5DD-DDF4-4E29-84FA-EF7EB5F644DB}"/>
    <cellStyle name="60% - 强调文字颜色 5 5 2" xfId="2048" xr:uid="{36D98A55-974C-4880-976E-877BC23A8589}"/>
    <cellStyle name="60% - 强调文字颜色 5 5 2 2" xfId="2049" xr:uid="{2AED47AD-C189-4551-AF9C-3CD2B20F9D78}"/>
    <cellStyle name="60% - 强调文字颜色 5 5 2 3" xfId="2050" xr:uid="{ED2DA85C-65BE-4B92-86F1-F7CEBDA2F617}"/>
    <cellStyle name="60% - 强调文字颜色 5 6" xfId="2051" xr:uid="{58D2A6DB-74FE-4483-8F3E-5C851F5CE78B}"/>
    <cellStyle name="60% - 强调文字颜色 5 6 2" xfId="2052" xr:uid="{2D569209-A009-40F3-A373-6BD1266D1394}"/>
    <cellStyle name="60% - 强调文字颜色 5 6 3" xfId="2053" xr:uid="{843E87C4-98F0-4497-AFA3-F97DA8BB6783}"/>
    <cellStyle name="60% - 强调文字颜色 5 7" xfId="2054" xr:uid="{33D70D57-73DC-451E-9421-36EBFF1C29FD}"/>
    <cellStyle name="60% - 强调文字颜色 6" xfId="2055" xr:uid="{F311257D-8186-4759-B42E-FE73C03FAAF8}"/>
    <cellStyle name="60% - 强调文字颜色 6 2" xfId="2056" xr:uid="{E4195B8A-3529-49E6-BF4A-3D2B3A2D46EE}"/>
    <cellStyle name="60% - 强调文字颜色 6 2 2" xfId="2057" xr:uid="{2C89AE26-04BB-40F1-A356-08B2C6B1384E}"/>
    <cellStyle name="60% - 强调文字颜色 6 2 3" xfId="2058" xr:uid="{00E1B2C7-126B-42EF-AF62-FA02E138A960}"/>
    <cellStyle name="60% - 强调文字颜色 6 3" xfId="2059" xr:uid="{235FABAD-9460-442A-BBDB-1589BBA4B032}"/>
    <cellStyle name="60% - 强调文字颜色 6 3 2" xfId="2060" xr:uid="{C39D4F7E-BCE1-4E61-A761-D1B57252F593}"/>
    <cellStyle name="60% - 强调文字颜色 6 4" xfId="2061" xr:uid="{138954D6-855F-4A4E-B582-5B792F9C94AE}"/>
    <cellStyle name="60% - 强调文字颜色 6 4 2" xfId="2062" xr:uid="{B1FB16C3-8D5A-4D6D-9097-780FE8AB717A}"/>
    <cellStyle name="60% - 强调文字颜色 6 4 2 2" xfId="2063" xr:uid="{B8F421A3-CB55-4504-8056-FED097F488EE}"/>
    <cellStyle name="60% - 强调文字颜色 6 4 2 3" xfId="2064" xr:uid="{9F603E6A-375C-46FB-8B4C-86665FE0927B}"/>
    <cellStyle name="60% - 强调文字颜色 6 5" xfId="2065" xr:uid="{D91FBB72-61CB-4E45-9C1B-AF075152EB84}"/>
    <cellStyle name="60% - 强调文字颜色 6 5 2" xfId="2066" xr:uid="{6883BE8E-861F-48CE-B235-E008AFDE3202}"/>
    <cellStyle name="60% - 强调文字颜色 6 5 2 2" xfId="2067" xr:uid="{9321A006-D7DD-4371-A6D0-FA6197DA64B2}"/>
    <cellStyle name="60% - 强调文字颜色 6 5 2 3" xfId="2068" xr:uid="{65973C83-2D35-4B50-B30B-825E8C442E15}"/>
    <cellStyle name="60% - 强调文字颜色 6 6" xfId="2069" xr:uid="{71F0532E-B274-4EEC-A0EE-11493A2C9E94}"/>
    <cellStyle name="60% - 强调文字颜色 6 6 2" xfId="2070" xr:uid="{FB4FF60D-526C-4639-B3F0-20BD2E74CADC}"/>
    <cellStyle name="60% - 强调文字颜色 6 6 3" xfId="2071" xr:uid="{92F518DC-9E6C-4E38-A26E-79C305FA1D65}"/>
    <cellStyle name="60% - 强调文字颜色 6 7" xfId="2072" xr:uid="{C5273ED4-0858-4B26-8763-ADA8C4691DC7}"/>
    <cellStyle name="60% - 강조색1 10" xfId="2073" xr:uid="{E563FE21-54A3-41B9-95E4-5BF8254999B6}"/>
    <cellStyle name="60% - 강조색1 10 2" xfId="2074" xr:uid="{45C32287-31C5-4AAD-8336-0A805A707C33}"/>
    <cellStyle name="60% - 강조색1 11" xfId="2075" xr:uid="{90EB38E7-A063-491F-B31F-3547098FFFD7}"/>
    <cellStyle name="60% - 강조색1 11 2" xfId="2076" xr:uid="{F8C3DC49-5D6E-45E3-85AA-77E19234DFC7}"/>
    <cellStyle name="60% - 강조색1 12" xfId="2077" xr:uid="{5F93256E-CEA9-49CF-BB50-A29DF0480615}"/>
    <cellStyle name="60% - 강조색1 12 2" xfId="2078" xr:uid="{E684D8B5-D37C-4921-BF43-0E86C5F377D6}"/>
    <cellStyle name="60% - 강조색1 13" xfId="2079" xr:uid="{17DD30E5-BE76-458B-99DA-629B1C17733B}"/>
    <cellStyle name="60% - 강조색1 13 2" xfId="2080" xr:uid="{82CA08D5-F9E0-43EB-A147-51AC537A6AD6}"/>
    <cellStyle name="60% - 강조색1 14" xfId="2081" xr:uid="{13F43348-E508-47FF-8B0B-A0FDD2E55879}"/>
    <cellStyle name="60% - 강조색1 14 2" xfId="2082" xr:uid="{50B58821-9DAC-45C9-A689-4118747C93E9}"/>
    <cellStyle name="60% - 강조색1 15" xfId="2083" xr:uid="{CE8ADBD1-5170-4A0D-ADDC-6BEB9C33F01E}"/>
    <cellStyle name="60% - 강조색1 15 2" xfId="2084" xr:uid="{6F0850C8-2F70-46B6-8114-97BB37E1F433}"/>
    <cellStyle name="60% - 강조색1 16" xfId="2085" xr:uid="{3890FDF7-1D76-4FF2-9A4B-B4123B0C6181}"/>
    <cellStyle name="60% - 강조색1 16 2" xfId="2086" xr:uid="{7821F586-24B7-4E32-A11F-C0E687590748}"/>
    <cellStyle name="60% - 강조색1 17" xfId="2087" xr:uid="{62EE928B-357D-49F1-A82E-67B811E0D75D}"/>
    <cellStyle name="60% - 강조색1 17 2" xfId="2088" xr:uid="{14D1A1DD-05EF-44C4-BFC9-0FDBE56B7B1E}"/>
    <cellStyle name="60% - 강조색1 18" xfId="2089" xr:uid="{DE69E4B3-C9CB-45CB-ACD1-0CAEB01E61A4}"/>
    <cellStyle name="60% - 강조색1 18 2" xfId="2090" xr:uid="{4B472E14-AA6F-42A6-AA13-F276E349FE60}"/>
    <cellStyle name="60% - 강조색1 19" xfId="2091" xr:uid="{3BFF81F0-991C-4363-B5C2-8534B969D1DC}"/>
    <cellStyle name="60% - 강조색1 19 2" xfId="2092" xr:uid="{0CB3D2D1-3B43-4E38-A806-922B1AAB3197}"/>
    <cellStyle name="60% - 강조색1 2" xfId="2093" xr:uid="{E9F9B51E-BF8B-4CDF-AB72-ACE74FDB29E3}"/>
    <cellStyle name="60% - 강조색1 2 2" xfId="2094" xr:uid="{28F8A5C3-9187-4303-8FE2-4C3F2042870A}"/>
    <cellStyle name="60% - 강조색1 2 3" xfId="2095" xr:uid="{62A775AA-336B-45D8-8712-5A2EE3064241}"/>
    <cellStyle name="60% - 강조색1 20" xfId="2096" xr:uid="{B591ECC9-ECF3-4AF3-864C-7ABA62A64540}"/>
    <cellStyle name="60% - 강조색1 20 2" xfId="2097" xr:uid="{578C5FBD-96D7-4B76-8F43-F2902EC1A379}"/>
    <cellStyle name="60% - 강조색1 21" xfId="2098" xr:uid="{B74C3910-2C0D-4510-9D16-31E78FDEBD21}"/>
    <cellStyle name="60% - 강조색1 21 2" xfId="2099" xr:uid="{0928CB72-5715-4C82-A3A4-0BD498475F0B}"/>
    <cellStyle name="60% - 강조색1 22" xfId="2100" xr:uid="{5C2DB483-5BBF-458D-ABC2-FF246FB44319}"/>
    <cellStyle name="60% - 강조색1 22 2" xfId="2101" xr:uid="{BC584230-42AF-48FC-B6AB-87C1B54DE678}"/>
    <cellStyle name="60% - 강조색1 23" xfId="2102" xr:uid="{55C35953-7CCD-4741-8F6D-0B7126476E39}"/>
    <cellStyle name="60% - 강조색1 23 2" xfId="2103" xr:uid="{52419C3C-8F09-43FD-B020-6E0A703779FF}"/>
    <cellStyle name="60% - 강조색1 24" xfId="2104" xr:uid="{CA2FD0F0-8A7C-4A64-BDDD-5980672ECA5F}"/>
    <cellStyle name="60% - 강조색1 24 2" xfId="2105" xr:uid="{70CA70CA-A094-4683-A6BC-C811D1408618}"/>
    <cellStyle name="60% - 강조색1 25" xfId="2106" xr:uid="{FBE65D6F-22B6-43A0-AA6D-CAE6057D7C63}"/>
    <cellStyle name="60% - 강조색1 25 2" xfId="2107" xr:uid="{CCDF85A5-0CF5-4ED8-A102-CBB62BEDA188}"/>
    <cellStyle name="60% - 강조색1 26" xfId="2108" xr:uid="{C0BB125C-2422-4CE2-8754-434CC3DA999A}"/>
    <cellStyle name="60% - 강조색1 26 2" xfId="2109" xr:uid="{627E6201-3D76-49DE-A70C-78B09EE8EDEF}"/>
    <cellStyle name="60% - 강조색1 27" xfId="2110" xr:uid="{84BB4586-558F-4871-BD00-D7D87FA2FF1F}"/>
    <cellStyle name="60% - 강조색1 27 2" xfId="2111" xr:uid="{86418D05-84DC-45E0-A0CB-902EFE64B7F9}"/>
    <cellStyle name="60% - 강조색1 28" xfId="2112" xr:uid="{EC3C68AF-02C3-42D7-B98D-D870003748C2}"/>
    <cellStyle name="60% - 강조색1 28 2" xfId="2113" xr:uid="{167A20C5-3AA8-4933-A972-96FBB1172EAF}"/>
    <cellStyle name="60% - 강조색1 29" xfId="2114" xr:uid="{67CE040D-7A9B-4093-ABF9-9F38609052F5}"/>
    <cellStyle name="60% - 강조색1 29 2" xfId="2115" xr:uid="{95D1A244-5ACD-4778-AE65-9D229F387151}"/>
    <cellStyle name="60% - 강조색1 3" xfId="2116" xr:uid="{E94FDADD-AA9F-4D4E-97D8-F98FF427C17B}"/>
    <cellStyle name="60% - 강조색1 3 2" xfId="2117" xr:uid="{BC453BB7-1658-415E-BDB3-8C4A2888F33A}"/>
    <cellStyle name="60% - 강조색1 30" xfId="2118" xr:uid="{BE44CAC1-344C-4F86-8366-CCF56D1D2C57}"/>
    <cellStyle name="60% - 강조색1 30 2" xfId="2119" xr:uid="{BEF0E104-01DB-4F3E-82F1-7C465061FE82}"/>
    <cellStyle name="60% - 강조색1 31" xfId="2120" xr:uid="{508E0325-11D7-4151-9881-83B2B095AD32}"/>
    <cellStyle name="60% - 강조색1 31 2" xfId="2121" xr:uid="{2D7C8F35-C6BF-4955-AFE2-A87AA1790A43}"/>
    <cellStyle name="60% - 강조색1 32" xfId="2122" xr:uid="{4E4ED262-008E-4F5F-8654-E1091B4EFBCD}"/>
    <cellStyle name="60% - 강조색1 32 2" xfId="2123" xr:uid="{D5C67125-CC41-49FE-947C-AE3C3243F721}"/>
    <cellStyle name="60% - 강조색1 33" xfId="2124" xr:uid="{23FEF6E4-5F9A-41A1-9B9A-3D025C0D39BB}"/>
    <cellStyle name="60% - 강조색1 33 2" xfId="2125" xr:uid="{EA093589-7F62-4B0C-8DAA-8647FDDB39CD}"/>
    <cellStyle name="60% - 강조색1 34" xfId="2126" xr:uid="{3DF08C43-B641-42E4-8008-3B1C51F489BC}"/>
    <cellStyle name="60% - 강조색1 34 2" xfId="2127" xr:uid="{951AB6AC-4399-49F2-AF72-D7646F587276}"/>
    <cellStyle name="60% - 강조색1 35" xfId="2128" xr:uid="{F8485F9E-6D27-49E0-ABA7-EBE8DC546DC1}"/>
    <cellStyle name="60% - 강조색1 35 2" xfId="2129" xr:uid="{6038A295-5E13-4124-883E-8F9F3D19EFE8}"/>
    <cellStyle name="60% - 강조색1 36" xfId="2130" xr:uid="{0AB2327C-B378-4729-9E38-33A3028B35EB}"/>
    <cellStyle name="60% - 강조색1 36 2" xfId="2131" xr:uid="{FCCB8A05-E554-4CA6-BB42-1E61B312132B}"/>
    <cellStyle name="60% - 강조색1 37" xfId="2132" xr:uid="{44E03196-3114-4A02-96B9-D1DD267870E3}"/>
    <cellStyle name="60% - 강조색1 37 2" xfId="2133" xr:uid="{AEEFA8BC-9E91-4017-8241-216D90E01388}"/>
    <cellStyle name="60% - 강조색1 38" xfId="2134" xr:uid="{43AEB98D-B723-4492-8BD2-65C3D4E84DD9}"/>
    <cellStyle name="60% - 강조색1 38 2" xfId="2135" xr:uid="{40747F14-6B9E-4395-9B58-4455640AC1FE}"/>
    <cellStyle name="60% - 강조색1 39" xfId="2136" xr:uid="{6F1C910E-B454-49E0-9233-420E8553D026}"/>
    <cellStyle name="60% - 강조색1 39 2" xfId="2137" xr:uid="{7DFAF655-D60D-4C58-BC02-C47EAE1E00B2}"/>
    <cellStyle name="60% - 강조색1 4" xfId="2138" xr:uid="{F4F26F60-29DA-4211-8A5F-93D012E76418}"/>
    <cellStyle name="60% - 강조색1 4 2" xfId="2139" xr:uid="{DF35AAF6-A5B6-4CAB-A278-BE9FC4C1B1D2}"/>
    <cellStyle name="60% - 강조색1 40" xfId="2140" xr:uid="{152BE122-24F0-4BA7-A6F7-39D18C9965A8}"/>
    <cellStyle name="60% - 강조색1 40 2" xfId="2141" xr:uid="{3A4F05DA-E311-499B-80AA-0041D8B26BE4}"/>
    <cellStyle name="60% - 강조색1 41" xfId="2142" xr:uid="{42CD82DF-1E5D-4856-AB34-E6F8810F2D58}"/>
    <cellStyle name="60% - 강조색1 41 2" xfId="2143" xr:uid="{35BFF226-64EF-48BF-90F0-40216FC19D0A}"/>
    <cellStyle name="60% - 강조색1 42" xfId="2144" xr:uid="{1000BE70-14A3-44D3-9733-3FEA134F1C80}"/>
    <cellStyle name="60% - 강조색1 42 2" xfId="2145" xr:uid="{8A9A9DA4-00E7-41F2-BE70-593ADC105E44}"/>
    <cellStyle name="60% - 강조색1 43" xfId="2146" xr:uid="{FAAEFD1F-8FB4-4AFF-8E0B-C7D8396FF98B}"/>
    <cellStyle name="60% - 강조색1 43 2" xfId="2147" xr:uid="{477601B5-129E-4D74-AC67-8967A13B81EF}"/>
    <cellStyle name="60% - 강조색1 44" xfId="2148" xr:uid="{ADCB38ED-19BC-4D6B-93E8-E19E56C5C043}"/>
    <cellStyle name="60% - 강조색1 45" xfId="2149" xr:uid="{3F50D520-80B8-4FF3-9CF5-624BBA635923}"/>
    <cellStyle name="60% - 강조색1 46" xfId="2150" xr:uid="{8E6FD913-71BD-4BF7-8083-59F99D47EB8E}"/>
    <cellStyle name="60% - 강조색1 47" xfId="2151" xr:uid="{CFC29086-142F-48A8-8E7F-B8083DD85AC1}"/>
    <cellStyle name="60% - 강조색1 48" xfId="2152" xr:uid="{FDB86D5B-9F41-454C-BC39-D7173B0ACA53}"/>
    <cellStyle name="60% - 강조색1 49" xfId="2153" xr:uid="{D2282B9C-2BCA-45B7-96D3-9FBEA48C4B9F}"/>
    <cellStyle name="60% - 강조색1 5" xfId="2154" xr:uid="{DD8781B8-0F1E-4A65-976B-7B22E893026C}"/>
    <cellStyle name="60% - 강조색1 5 2" xfId="2155" xr:uid="{770D0DF1-0864-4BA3-B673-0C6E66681DA5}"/>
    <cellStyle name="60% - 강조색1 50" xfId="2156" xr:uid="{A0646B43-1292-4D21-A586-2010C49B83CA}"/>
    <cellStyle name="60% - 강조색1 51" xfId="2157" xr:uid="{3573E1A5-7C89-41F3-A498-DAB4A55BA134}"/>
    <cellStyle name="60% - 강조색1 6" xfId="2158" xr:uid="{4F7CB8C1-11AE-4E63-BAF5-FA9719DACCEB}"/>
    <cellStyle name="60% - 강조색1 6 2" xfId="2159" xr:uid="{A0275A13-5BFB-4E16-96BD-4981CA6672FF}"/>
    <cellStyle name="60% - 강조색1 7" xfId="2160" xr:uid="{F1630910-49B4-40AD-8A2D-F2A47FEF6291}"/>
    <cellStyle name="60% - 강조색1 7 2" xfId="2161" xr:uid="{111D5A38-B9AB-4EBC-ACA9-70D48B535A81}"/>
    <cellStyle name="60% - 강조색1 8" xfId="2162" xr:uid="{731B3D85-CF83-4B17-93D9-66329268A76D}"/>
    <cellStyle name="60% - 강조색1 8 2" xfId="2163" xr:uid="{980DBF46-44EE-4C9D-BBAA-A88B8079D653}"/>
    <cellStyle name="60% - 강조색1 9" xfId="2164" xr:uid="{CE7ECD84-CE4E-4557-95C7-C03A57B8202C}"/>
    <cellStyle name="60% - 강조색1 9 2" xfId="2165" xr:uid="{D680BD14-9B6C-4683-85E6-74CEDEC29565}"/>
    <cellStyle name="60% - 강조색2 10" xfId="2166" xr:uid="{EFAD9A47-EBB9-47F6-B234-2E01127B7C85}"/>
    <cellStyle name="60% - 강조색2 10 2" xfId="2167" xr:uid="{3ED6F962-C79C-44ED-B893-792B68DE99BA}"/>
    <cellStyle name="60% - 강조색2 11" xfId="2168" xr:uid="{239541C9-8799-42F9-B487-BFB23361F80D}"/>
    <cellStyle name="60% - 강조색2 11 2" xfId="2169" xr:uid="{34171E57-08F1-4380-8699-6D80F8ED17D1}"/>
    <cellStyle name="60% - 강조색2 12" xfId="2170" xr:uid="{0778241E-A276-4E2F-BF45-4B2DA74E0768}"/>
    <cellStyle name="60% - 강조색2 12 2" xfId="2171" xr:uid="{5C120036-3D45-4CED-8D74-E2CF631AF4F7}"/>
    <cellStyle name="60% - 강조색2 13" xfId="2172" xr:uid="{77DB96AA-D591-4FBC-B281-BD47F3D44D85}"/>
    <cellStyle name="60% - 강조색2 13 2" xfId="2173" xr:uid="{36F5C4AD-6E12-416D-A13F-D69FEFAB19E2}"/>
    <cellStyle name="60% - 강조색2 14" xfId="2174" xr:uid="{A6380119-A8A1-4231-8EF9-DD7384E827A1}"/>
    <cellStyle name="60% - 강조색2 14 2" xfId="2175" xr:uid="{BDD7F904-AEF9-4DB5-9FEE-D3E9E06C2F66}"/>
    <cellStyle name="60% - 강조색2 15" xfId="2176" xr:uid="{5C0755CD-5991-4434-B0E7-DFC694FD5B51}"/>
    <cellStyle name="60% - 강조색2 15 2" xfId="2177" xr:uid="{9249AFDB-2B1C-4467-9779-1CEC8E301CB6}"/>
    <cellStyle name="60% - 강조색2 16" xfId="2178" xr:uid="{0E33D1A8-D4BF-472F-B6D3-128E7308F4C4}"/>
    <cellStyle name="60% - 강조색2 16 2" xfId="2179" xr:uid="{F4863BE6-9D3A-4411-8D27-AB5C38436994}"/>
    <cellStyle name="60% - 강조색2 17" xfId="2180" xr:uid="{852EB731-7596-4F97-85ED-5B04BB6535DA}"/>
    <cellStyle name="60% - 강조색2 17 2" xfId="2181" xr:uid="{F926A303-FD42-415B-8EB4-664DECA6970B}"/>
    <cellStyle name="60% - 강조색2 18" xfId="2182" xr:uid="{5AD3F879-FEFD-4B24-AD6F-56C70C4EB231}"/>
    <cellStyle name="60% - 강조색2 18 2" xfId="2183" xr:uid="{E7F7DB0A-1168-4FF1-9B77-2928B190A55B}"/>
    <cellStyle name="60% - 강조색2 19" xfId="2184" xr:uid="{FA9E699D-C29C-43DF-8E34-083760A2513F}"/>
    <cellStyle name="60% - 강조색2 19 2" xfId="2185" xr:uid="{1D3B84E3-D728-465C-A228-D1454DDE54B9}"/>
    <cellStyle name="60% - 강조색2 2" xfId="2186" xr:uid="{B7A8B14D-2EFD-46A0-B046-5A3EFB21D538}"/>
    <cellStyle name="60% - 강조색2 2 2" xfId="2187" xr:uid="{B9DB3BC2-B608-4FFE-B5A0-89811C0434B1}"/>
    <cellStyle name="60% - 강조색2 2 3" xfId="2188" xr:uid="{9CDE5604-338C-4310-9C07-F4B01E5C5869}"/>
    <cellStyle name="60% - 강조색2 20" xfId="2189" xr:uid="{32048DEB-1365-4DB0-92FD-91FC07A39442}"/>
    <cellStyle name="60% - 강조색2 20 2" xfId="2190" xr:uid="{259FCB30-D672-424B-87E7-F23CDFB9B81D}"/>
    <cellStyle name="60% - 강조색2 21" xfId="2191" xr:uid="{D4007951-77FF-40F7-930E-E601137634D7}"/>
    <cellStyle name="60% - 강조색2 21 2" xfId="2192" xr:uid="{621A8971-8C5B-4E71-AA56-AA4E2340FA24}"/>
    <cellStyle name="60% - 강조색2 22" xfId="2193" xr:uid="{F16B4E5A-ECC9-4426-8CBD-F87A5E888531}"/>
    <cellStyle name="60% - 강조색2 22 2" xfId="2194" xr:uid="{E5C9681D-2603-469B-9184-9728634D2A67}"/>
    <cellStyle name="60% - 강조색2 23" xfId="2195" xr:uid="{A02435B8-FDDD-41C9-804C-410C07DD338D}"/>
    <cellStyle name="60% - 강조색2 23 2" xfId="2196" xr:uid="{243B0AF4-4CAA-4024-B7B3-1EA3239C8BC3}"/>
    <cellStyle name="60% - 강조색2 24" xfId="2197" xr:uid="{4E3F4AAC-AF8B-450A-8862-A49316C69BEE}"/>
    <cellStyle name="60% - 강조색2 24 2" xfId="2198" xr:uid="{21AB60CF-A5DC-472C-A4A6-0F36AA90B090}"/>
    <cellStyle name="60% - 강조색2 25" xfId="2199" xr:uid="{DFACAEF4-4AA7-4A75-A3E2-558F8A264459}"/>
    <cellStyle name="60% - 강조색2 25 2" xfId="2200" xr:uid="{7DEE9073-8356-4ABA-B8FF-BC9F1FA1C8A9}"/>
    <cellStyle name="60% - 강조색2 26" xfId="2201" xr:uid="{B5414646-A6C8-4EE9-8195-7821211FD910}"/>
    <cellStyle name="60% - 강조색2 26 2" xfId="2202" xr:uid="{FBD9B6CE-8E44-4BDE-A836-863F3FD586F2}"/>
    <cellStyle name="60% - 강조색2 27" xfId="2203" xr:uid="{F0439DE5-7D71-4E17-B24E-E5559A77B5DA}"/>
    <cellStyle name="60% - 강조색2 27 2" xfId="2204" xr:uid="{F0ED65A2-22D1-46AD-BB0D-5D292E1DB65D}"/>
    <cellStyle name="60% - 강조색2 28" xfId="2205" xr:uid="{D8C32ECE-2E5F-460C-8673-8AE8661777CB}"/>
    <cellStyle name="60% - 강조색2 28 2" xfId="2206" xr:uid="{17194818-5B41-4486-AAE5-6510220AE341}"/>
    <cellStyle name="60% - 강조색2 29" xfId="2207" xr:uid="{77276DF9-D1F3-4FB8-B13B-0AD52E15C8A5}"/>
    <cellStyle name="60% - 강조색2 29 2" xfId="2208" xr:uid="{D2E90184-C553-4FAD-ABC5-58080EC6751F}"/>
    <cellStyle name="60% - 강조색2 3" xfId="2209" xr:uid="{A6A107A3-3A7A-4635-9D46-23892FC020A0}"/>
    <cellStyle name="60% - 강조색2 3 2" xfId="2210" xr:uid="{76DF743A-F1F4-4E19-90E5-131B6FF9A8C3}"/>
    <cellStyle name="60% - 강조색2 30" xfId="2211" xr:uid="{804D2462-A529-44DA-8B98-4138D829760B}"/>
    <cellStyle name="60% - 강조색2 30 2" xfId="2212" xr:uid="{771C9E95-B6D6-46E1-AC84-2C1AEE9516FF}"/>
    <cellStyle name="60% - 강조색2 31" xfId="2213" xr:uid="{AC11FF62-230F-4165-9C75-F9A6E50FAFA5}"/>
    <cellStyle name="60% - 강조색2 31 2" xfId="2214" xr:uid="{89AB206C-B100-4AB5-B585-2C8E4B21E799}"/>
    <cellStyle name="60% - 강조색2 32" xfId="2215" xr:uid="{AF3B9FB6-AA9B-4E83-90C6-27B8BFB778A4}"/>
    <cellStyle name="60% - 강조색2 32 2" xfId="2216" xr:uid="{7E0AC4CC-DFF3-4368-A0EA-5516813430B3}"/>
    <cellStyle name="60% - 강조색2 33" xfId="2217" xr:uid="{E62B9FF9-8DA2-4FF1-9056-C56CDDC43C52}"/>
    <cellStyle name="60% - 강조색2 33 2" xfId="2218" xr:uid="{79DE64CB-F434-4065-A138-9847D829F7F3}"/>
    <cellStyle name="60% - 강조색2 34" xfId="2219" xr:uid="{4C6398F4-763E-4CCD-921C-C1AA187DC7E9}"/>
    <cellStyle name="60% - 강조색2 34 2" xfId="2220" xr:uid="{E14CE187-C144-4489-A373-EA7613564827}"/>
    <cellStyle name="60% - 강조색2 35" xfId="2221" xr:uid="{5BF86888-9D05-4455-8AF5-A5E9E500C982}"/>
    <cellStyle name="60% - 강조색2 35 2" xfId="2222" xr:uid="{02148EFC-D1CB-4491-9E85-7B4B9A9714F4}"/>
    <cellStyle name="60% - 강조색2 36" xfId="2223" xr:uid="{CE848084-F2CD-4CE5-82F7-FB2EF54F6222}"/>
    <cellStyle name="60% - 강조색2 36 2" xfId="2224" xr:uid="{3D9F399C-DD76-4DFA-9CEC-4A4E40E9B1DD}"/>
    <cellStyle name="60% - 강조색2 37" xfId="2225" xr:uid="{11EE32D5-03BB-4676-B95A-203D44F2BA7B}"/>
    <cellStyle name="60% - 강조색2 37 2" xfId="2226" xr:uid="{E96CB4C6-CB8B-4780-928E-3E7996753E8A}"/>
    <cellStyle name="60% - 강조색2 38" xfId="2227" xr:uid="{793D38F7-7EDB-469A-9BDE-3779B62C3EEC}"/>
    <cellStyle name="60% - 강조색2 38 2" xfId="2228" xr:uid="{95A2FF02-8BE5-4282-AB85-2180967CEB69}"/>
    <cellStyle name="60% - 강조색2 39" xfId="2229" xr:uid="{9418AD8C-F73E-428A-8508-3C2D1FE24013}"/>
    <cellStyle name="60% - 강조색2 39 2" xfId="2230" xr:uid="{F3AD5E64-99C0-4E77-ABF8-322489B002C7}"/>
    <cellStyle name="60% - 강조색2 4" xfId="2231" xr:uid="{AF61B680-EC43-45BA-90FF-9DA737C0244B}"/>
    <cellStyle name="60% - 강조색2 4 2" xfId="2232" xr:uid="{043C369D-EDC3-4568-8366-69F91576139B}"/>
    <cellStyle name="60% - 강조색2 40" xfId="2233" xr:uid="{632C20E9-1360-4F35-8CFC-169AFAC695E7}"/>
    <cellStyle name="60% - 강조색2 40 2" xfId="2234" xr:uid="{13AEC9B3-4C11-4DF7-BA8E-3FDE295D4EA8}"/>
    <cellStyle name="60% - 강조색2 41" xfId="2235" xr:uid="{4466B3D5-CDBD-42F1-841D-FAF6320DAE2D}"/>
    <cellStyle name="60% - 강조색2 41 2" xfId="2236" xr:uid="{5032743B-3D2C-4C4D-A185-8E2B31D5D8DA}"/>
    <cellStyle name="60% - 강조색2 42" xfId="2237" xr:uid="{109EA5A5-8308-41E3-B582-A8DF7BA84155}"/>
    <cellStyle name="60% - 강조색2 42 2" xfId="2238" xr:uid="{48B55F47-947F-41C3-AB96-05DF28726752}"/>
    <cellStyle name="60% - 강조색2 43" xfId="2239" xr:uid="{4CB784D0-675C-4867-8DC9-FF7B8368E911}"/>
    <cellStyle name="60% - 강조색2 43 2" xfId="2240" xr:uid="{E20B8570-C2BF-45B9-82E7-846BBFBB7056}"/>
    <cellStyle name="60% - 강조색2 44" xfId="2241" xr:uid="{E360E361-BC7C-4365-B335-1FFA5EE27AC2}"/>
    <cellStyle name="60% - 강조색2 45" xfId="2242" xr:uid="{4AE6019B-86AD-485D-A32B-7DD95A473E79}"/>
    <cellStyle name="60% - 강조색2 46" xfId="2243" xr:uid="{7BA40B75-381A-4318-861A-96DEC5D4AB59}"/>
    <cellStyle name="60% - 강조색2 47" xfId="2244" xr:uid="{11830D70-60C7-427D-B8EA-EFA91E93C30D}"/>
    <cellStyle name="60% - 강조색2 48" xfId="2245" xr:uid="{BD877E23-F31A-424C-8EAE-18F54634DA83}"/>
    <cellStyle name="60% - 강조색2 49" xfId="2246" xr:uid="{A66BE161-FFBB-4F71-BACE-AD813A64881D}"/>
    <cellStyle name="60% - 강조색2 5" xfId="2247" xr:uid="{32DFFD26-4536-486F-B5ED-4C9E35FD4591}"/>
    <cellStyle name="60% - 강조색2 5 2" xfId="2248" xr:uid="{CA7AB7E5-8ABA-4907-AC49-810BD52D576A}"/>
    <cellStyle name="60% - 강조색2 50" xfId="2249" xr:uid="{044B8E23-AB0D-415A-A802-47F2F027F833}"/>
    <cellStyle name="60% - 강조색2 51" xfId="2250" xr:uid="{1E1428EB-DCAC-415E-A480-AA9D1EC8619F}"/>
    <cellStyle name="60% - 강조색2 6" xfId="2251" xr:uid="{136D471B-FE3E-4A8D-80AF-A91ED3CC523E}"/>
    <cellStyle name="60% - 강조색2 6 2" xfId="2252" xr:uid="{8A58A43E-762E-48C8-BD7A-5D8D3CB05FBD}"/>
    <cellStyle name="60% - 강조색2 7" xfId="2253" xr:uid="{67A908C9-A4DD-4F6E-93C9-394997601C93}"/>
    <cellStyle name="60% - 강조색2 7 2" xfId="2254" xr:uid="{461B0451-CCC0-44A4-966A-E25C114F3488}"/>
    <cellStyle name="60% - 강조색2 8" xfId="2255" xr:uid="{4FF94741-0172-4DA0-87CC-990071C16F08}"/>
    <cellStyle name="60% - 강조색2 8 2" xfId="2256" xr:uid="{E231BC8F-B94C-466F-95BE-AE37C15091B1}"/>
    <cellStyle name="60% - 강조색2 9" xfId="2257" xr:uid="{1D1AAC7A-A5ED-44F6-B394-80AA5AA3FFA3}"/>
    <cellStyle name="60% - 강조색2 9 2" xfId="2258" xr:uid="{66ADA02F-6DCB-46BE-83F8-B704EF9A71FF}"/>
    <cellStyle name="60% - 강조색3 10" xfId="2259" xr:uid="{D2187231-4D3C-4122-B3A3-68B63F3C91AD}"/>
    <cellStyle name="60% - 강조색3 10 2" xfId="2260" xr:uid="{DF28FA82-7402-42FD-89B9-6AEBA3311CB6}"/>
    <cellStyle name="60% - 강조색3 11" xfId="2261" xr:uid="{78D805CF-207D-4862-9C5C-451B87C82F0F}"/>
    <cellStyle name="60% - 강조색3 11 2" xfId="2262" xr:uid="{F15DB0A6-17D3-4DC9-818E-220F2F925586}"/>
    <cellStyle name="60% - 강조색3 12" xfId="2263" xr:uid="{4618785A-AD27-4B56-9322-05ECD7BFCE80}"/>
    <cellStyle name="60% - 강조색3 12 2" xfId="2264" xr:uid="{13528584-FEA0-462C-B99E-81C49A9C3203}"/>
    <cellStyle name="60% - 강조색3 13" xfId="2265" xr:uid="{72E6C740-DCFD-4811-9526-ADBB47C1DC86}"/>
    <cellStyle name="60% - 강조색3 13 2" xfId="2266" xr:uid="{536CCCCD-5395-40D3-A91A-8566A76867CB}"/>
    <cellStyle name="60% - 강조색3 14" xfId="2267" xr:uid="{721CC282-69CE-4334-BCD8-F6A830D5F871}"/>
    <cellStyle name="60% - 강조색3 14 2" xfId="2268" xr:uid="{AAB6FE4A-6392-475F-B5B1-A29C063249D2}"/>
    <cellStyle name="60% - 강조색3 15" xfId="2269" xr:uid="{97BCCFFB-6398-4B6F-A5D8-4D766E1ACCA9}"/>
    <cellStyle name="60% - 강조색3 15 2" xfId="2270" xr:uid="{D492C6CF-069D-49EC-BA69-CF0DD53285A0}"/>
    <cellStyle name="60% - 강조색3 16" xfId="2271" xr:uid="{5D2B25DB-1CBE-4C38-8167-D7B730035F08}"/>
    <cellStyle name="60% - 강조색3 16 2" xfId="2272" xr:uid="{104C4BB7-8C66-4BF4-932D-B7419B38EDD2}"/>
    <cellStyle name="60% - 강조색3 17" xfId="2273" xr:uid="{3D7421B8-3A45-487E-B834-B62A94E27601}"/>
    <cellStyle name="60% - 강조색3 17 2" xfId="2274" xr:uid="{163D90E5-47D2-4539-A19B-2A97C6888845}"/>
    <cellStyle name="60% - 강조색3 18" xfId="2275" xr:uid="{28532549-C78D-49EE-934C-AC3A952712B3}"/>
    <cellStyle name="60% - 강조색3 18 2" xfId="2276" xr:uid="{59271291-37E8-4A72-9C3B-07E7C8CE987B}"/>
    <cellStyle name="60% - 강조색3 19" xfId="2277" xr:uid="{22F27D58-2D56-4241-A526-D2AA79357D90}"/>
    <cellStyle name="60% - 강조색3 19 2" xfId="2278" xr:uid="{25673873-3EC6-49E4-A702-45650F905B8D}"/>
    <cellStyle name="60% - 강조색3 2" xfId="2279" xr:uid="{6210495A-5860-4ACD-A135-81186094D30F}"/>
    <cellStyle name="60% - 강조색3 2 2" xfId="2280" xr:uid="{35129AC7-17C7-425E-9179-1D0E12BBC3C3}"/>
    <cellStyle name="60% - 강조색3 2 3" xfId="2281" xr:uid="{4E17940C-B46C-4BA1-A247-FC2F459742D5}"/>
    <cellStyle name="60% - 강조색3 20" xfId="2282" xr:uid="{A62E651A-5C2E-4B11-B34E-40CA1A468F68}"/>
    <cellStyle name="60% - 강조색3 20 2" xfId="2283" xr:uid="{F26A5028-6C6F-4337-8112-17BC5C098509}"/>
    <cellStyle name="60% - 강조색3 21" xfId="2284" xr:uid="{F01C7573-C3EB-4CD9-A467-1957189315A3}"/>
    <cellStyle name="60% - 강조색3 21 2" xfId="2285" xr:uid="{140FAAE5-E36E-42A5-B8EF-35FC32F00B0E}"/>
    <cellStyle name="60% - 강조색3 22" xfId="2286" xr:uid="{D2188104-DE27-47B6-A846-4D7652114BE3}"/>
    <cellStyle name="60% - 강조색3 22 2" xfId="2287" xr:uid="{3417136D-5BC8-457C-BD65-26EEFC544A66}"/>
    <cellStyle name="60% - 강조색3 23" xfId="2288" xr:uid="{B514C13F-FB73-4F5C-94C1-E638453FD3FC}"/>
    <cellStyle name="60% - 강조색3 23 2" xfId="2289" xr:uid="{8EE6284A-EB61-4DCF-BF28-34403B13880C}"/>
    <cellStyle name="60% - 강조색3 24" xfId="2290" xr:uid="{A792168E-A408-4BFC-8451-E2F99CC23463}"/>
    <cellStyle name="60% - 강조색3 24 2" xfId="2291" xr:uid="{12219C06-0CB0-4652-ABAD-CC97910DDC64}"/>
    <cellStyle name="60% - 강조색3 25" xfId="2292" xr:uid="{F5F03E34-9C1E-4CDA-8C26-3FF2663AEFAA}"/>
    <cellStyle name="60% - 강조색3 25 2" xfId="2293" xr:uid="{AB9930FC-EFD5-4BAD-AE43-8EEE21D3BCF7}"/>
    <cellStyle name="60% - 강조색3 26" xfId="2294" xr:uid="{6A35F1B9-CEB5-4DDC-8818-06F396A57609}"/>
    <cellStyle name="60% - 강조색3 26 2" xfId="2295" xr:uid="{B06494CD-0384-4441-98C0-2304622EC144}"/>
    <cellStyle name="60% - 강조색3 27" xfId="2296" xr:uid="{2046C20E-481C-4127-98D3-3DFA01D82AD9}"/>
    <cellStyle name="60% - 강조색3 27 2" xfId="2297" xr:uid="{31733CA3-67D4-4D6F-95CD-5C504929D05C}"/>
    <cellStyle name="60% - 강조색3 28" xfId="2298" xr:uid="{97681C24-304A-4E49-8F39-2D8762D1B4CC}"/>
    <cellStyle name="60% - 강조색3 28 2" xfId="2299" xr:uid="{9738D440-FE43-4BAA-8029-66B659C6C803}"/>
    <cellStyle name="60% - 강조색3 29" xfId="2300" xr:uid="{22EAA452-F436-46BC-905F-357C1C59474C}"/>
    <cellStyle name="60% - 강조색3 29 2" xfId="2301" xr:uid="{6955B281-E488-4291-97B8-050F779BD618}"/>
    <cellStyle name="60% - 강조색3 3" xfId="2302" xr:uid="{1CE2A060-EB76-4F01-9049-D19DC89A1506}"/>
    <cellStyle name="60% - 강조색3 3 2" xfId="2303" xr:uid="{FFE95BBC-4188-4CD3-ADA8-EE372AE43B0B}"/>
    <cellStyle name="60% - 강조색3 30" xfId="2304" xr:uid="{2691D1AC-D2EA-49B1-A687-C274ECF27F76}"/>
    <cellStyle name="60% - 강조색3 30 2" xfId="2305" xr:uid="{5DD19BFA-2672-4BD4-8815-8C45A1C652A4}"/>
    <cellStyle name="60% - 강조색3 31" xfId="2306" xr:uid="{B4273D12-5DF9-4551-A5B7-F4BA63C7D837}"/>
    <cellStyle name="60% - 강조색3 31 2" xfId="2307" xr:uid="{FB56500E-B6E1-4FE2-8EA7-DCF68FA355E1}"/>
    <cellStyle name="60% - 강조색3 32" xfId="2308" xr:uid="{52A209CA-44A2-4940-9123-6566D05DCC8D}"/>
    <cellStyle name="60% - 강조색3 32 2" xfId="2309" xr:uid="{8124E5AA-97CE-4292-8B59-23DE3B404253}"/>
    <cellStyle name="60% - 강조색3 33" xfId="2310" xr:uid="{3B98FD46-E488-445F-B2CB-DE493677CA8B}"/>
    <cellStyle name="60% - 강조색3 33 2" xfId="2311" xr:uid="{A2E67240-BFE9-45CF-8476-9FB93FEB61EB}"/>
    <cellStyle name="60% - 강조색3 34" xfId="2312" xr:uid="{BE7546DC-0DCF-47FB-BBFB-370EEEFFADDD}"/>
    <cellStyle name="60% - 강조색3 34 2" xfId="2313" xr:uid="{45B93F4B-C20C-44B1-B036-5C38BC5212E9}"/>
    <cellStyle name="60% - 강조색3 35" xfId="2314" xr:uid="{6AE25E1C-726F-478D-B715-A277D7CEF7F3}"/>
    <cellStyle name="60% - 강조색3 35 2" xfId="2315" xr:uid="{36BB565B-6D50-4B08-A87C-CDB622B0F662}"/>
    <cellStyle name="60% - 강조색3 36" xfId="2316" xr:uid="{D68B93E1-36A8-4009-B737-C3F24D63356E}"/>
    <cellStyle name="60% - 강조색3 36 2" xfId="2317" xr:uid="{CBEC0283-4631-444D-991E-5634CB9AE7C6}"/>
    <cellStyle name="60% - 강조색3 37" xfId="2318" xr:uid="{FDECB901-F122-4CE3-9E0E-757D26DB25C2}"/>
    <cellStyle name="60% - 강조색3 37 2" xfId="2319" xr:uid="{5C6889CA-BFEF-4006-BA7A-C7AFA9181E41}"/>
    <cellStyle name="60% - 강조색3 38" xfId="2320" xr:uid="{C9FF8E94-99E7-4CCE-8A64-608CFE4EAA06}"/>
    <cellStyle name="60% - 강조색3 38 2" xfId="2321" xr:uid="{1144B48E-0B55-4AA9-8692-63CD11E73966}"/>
    <cellStyle name="60% - 강조색3 39" xfId="2322" xr:uid="{F9F4932D-28A1-4F90-94F8-BEB12CE07285}"/>
    <cellStyle name="60% - 강조색3 39 2" xfId="2323" xr:uid="{E6AC5B43-5B60-4683-B712-77A2DFC3859E}"/>
    <cellStyle name="60% - 강조색3 4" xfId="2324" xr:uid="{5A6E7B61-FF1B-4F9C-8269-2C026DAEA6FB}"/>
    <cellStyle name="60% - 강조색3 4 2" xfId="2325" xr:uid="{C3B5C581-0A80-4139-A220-F89F1980AC43}"/>
    <cellStyle name="60% - 강조색3 40" xfId="2326" xr:uid="{ECF5A936-7D19-4612-A74C-80FF30A4F9F7}"/>
    <cellStyle name="60% - 강조색3 40 2" xfId="2327" xr:uid="{7B200F3F-3DE6-4337-A3C7-1A26E3B828D2}"/>
    <cellStyle name="60% - 강조색3 41" xfId="2328" xr:uid="{51B78874-0A25-4304-AC9C-78FDC48777F7}"/>
    <cellStyle name="60% - 강조색3 41 2" xfId="2329" xr:uid="{FEC7BFA5-ECEF-4C5E-8C38-57A3D3E45E3E}"/>
    <cellStyle name="60% - 강조색3 42" xfId="2330" xr:uid="{F10DC2B8-6B0A-46DF-AC2C-25E5DCAA5731}"/>
    <cellStyle name="60% - 강조색3 42 2" xfId="2331" xr:uid="{ED0A924D-5FA6-4FB8-AA92-F1F4BC6C2F77}"/>
    <cellStyle name="60% - 강조색3 43" xfId="2332" xr:uid="{CDC0622C-BD8D-4253-988C-7FF7492A7A25}"/>
    <cellStyle name="60% - 강조색3 43 2" xfId="2333" xr:uid="{5E1487D0-86A9-45DB-BAC1-F53FB9394F26}"/>
    <cellStyle name="60% - 강조색3 44" xfId="2334" xr:uid="{AA3ED790-9E67-49FA-BE63-12B9FC2841CD}"/>
    <cellStyle name="60% - 강조색3 45" xfId="2335" xr:uid="{C06989C3-9395-4823-B232-F1094000D6B1}"/>
    <cellStyle name="60% - 강조색3 46" xfId="2336" xr:uid="{10046411-FCDE-41F2-A340-7C79A1B8495D}"/>
    <cellStyle name="60% - 강조색3 47" xfId="2337" xr:uid="{AAFFF0E6-2139-4848-8373-312E0828544A}"/>
    <cellStyle name="60% - 강조색3 48" xfId="2338" xr:uid="{2833A9ED-7C6A-48B4-B291-5D0E0F5548F7}"/>
    <cellStyle name="60% - 강조색3 49" xfId="2339" xr:uid="{C41BC47C-BB6B-473E-B698-CC21AF0F0F62}"/>
    <cellStyle name="60% - 강조색3 5" xfId="2340" xr:uid="{189256F6-DF73-45F8-A7CB-0AD4E51E0E8A}"/>
    <cellStyle name="60% - 강조색3 5 2" xfId="2341" xr:uid="{C54CE5A4-5EEC-4250-B444-A83CBCF407FA}"/>
    <cellStyle name="60% - 강조색3 50" xfId="2342" xr:uid="{9E284474-BB1C-4DB1-AA71-FE6C91913093}"/>
    <cellStyle name="60% - 강조색3 51" xfId="2343" xr:uid="{E9B8FA75-3354-42BB-A8B3-F7A389168BD6}"/>
    <cellStyle name="60% - 강조색3 6" xfId="2344" xr:uid="{583BA81A-9B71-4F07-A4AE-3EBDC749BB3D}"/>
    <cellStyle name="60% - 강조색3 6 2" xfId="2345" xr:uid="{B0E894C6-4BD2-46FF-B252-5831EF16F51E}"/>
    <cellStyle name="60% - 강조색3 7" xfId="2346" xr:uid="{9584F07C-E967-4B88-8831-192B64B7BF7F}"/>
    <cellStyle name="60% - 강조색3 7 2" xfId="2347" xr:uid="{4AA7FA22-610A-40F9-B597-78434A48F4F0}"/>
    <cellStyle name="60% - 강조색3 8" xfId="2348" xr:uid="{B904F03A-DB56-4059-BA05-C29B5775771C}"/>
    <cellStyle name="60% - 강조색3 8 2" xfId="2349" xr:uid="{1BE64F63-74E5-4C23-BE8F-1C711FF08D8A}"/>
    <cellStyle name="60% - 강조색3 9" xfId="2350" xr:uid="{B1F38441-0287-457A-9634-706CB60238D2}"/>
    <cellStyle name="60% - 강조색3 9 2" xfId="2351" xr:uid="{C322EDA2-1F0B-49D3-9EA5-A3EC89D0E8C2}"/>
    <cellStyle name="60% - 강조색4 10" xfId="2352" xr:uid="{75B264E8-7B3E-4320-BD96-DF493127D2D4}"/>
    <cellStyle name="60% - 강조색4 10 2" xfId="2353" xr:uid="{1112E67B-825A-4D5A-9275-F4CDBF6C8B08}"/>
    <cellStyle name="60% - 강조색4 11" xfId="2354" xr:uid="{94677A00-4842-4DC5-BDE7-93520103CFEA}"/>
    <cellStyle name="60% - 강조색4 11 2" xfId="2355" xr:uid="{08CF1D54-2B14-4055-AD5C-E90093521EB9}"/>
    <cellStyle name="60% - 강조색4 12" xfId="2356" xr:uid="{176A13A0-6FD4-47E0-A390-68BDB6BE77AB}"/>
    <cellStyle name="60% - 강조색4 12 2" xfId="2357" xr:uid="{25DC8F6B-64CE-4E99-90E7-D5924C5C32C4}"/>
    <cellStyle name="60% - 강조색4 13" xfId="2358" xr:uid="{B1B12184-C833-443B-8586-8BEEBA1A6E34}"/>
    <cellStyle name="60% - 강조색4 13 2" xfId="2359" xr:uid="{EC7DB3AA-175A-4CAA-9502-0C09400BAAAB}"/>
    <cellStyle name="60% - 강조색4 14" xfId="2360" xr:uid="{D978E9ED-D7DF-44C5-AAED-704CD34BFE90}"/>
    <cellStyle name="60% - 강조색4 14 2" xfId="2361" xr:uid="{B7CEB49E-9365-464A-9971-0F49522A1B4B}"/>
    <cellStyle name="60% - 강조색4 15" xfId="2362" xr:uid="{9245BC64-F9E6-4367-9899-03874C2CDBBB}"/>
    <cellStyle name="60% - 강조색4 15 2" xfId="2363" xr:uid="{2E9D55A1-D145-4328-A45D-2B7D39D5857E}"/>
    <cellStyle name="60% - 강조색4 16" xfId="2364" xr:uid="{CA3D9A35-F47C-43D7-82D2-ED1E39B3CFDF}"/>
    <cellStyle name="60% - 강조색4 16 2" xfId="2365" xr:uid="{CE2A2999-BCC1-4823-8E74-D147F21441AD}"/>
    <cellStyle name="60% - 강조색4 17" xfId="2366" xr:uid="{34546AE1-6202-4EF9-B340-46D4E1792BAA}"/>
    <cellStyle name="60% - 강조색4 17 2" xfId="2367" xr:uid="{B6FA10D7-C400-43FC-9217-1ED272ED86C9}"/>
    <cellStyle name="60% - 강조색4 18" xfId="2368" xr:uid="{E24D77D8-C918-4F34-AD95-2B2D29046A28}"/>
    <cellStyle name="60% - 강조색4 18 2" xfId="2369" xr:uid="{0EAE2CED-BD50-4240-8634-704F141312D8}"/>
    <cellStyle name="60% - 강조색4 19" xfId="2370" xr:uid="{DDABDFC1-C15E-469C-87EA-B873AAA69CB6}"/>
    <cellStyle name="60% - 강조색4 19 2" xfId="2371" xr:uid="{124564C7-6DD1-4F61-8471-E7CD68593E07}"/>
    <cellStyle name="60% - 강조색4 2" xfId="2372" xr:uid="{909A49AA-589A-4092-B7BC-7953B4A602C1}"/>
    <cellStyle name="60% - 강조색4 2 2" xfId="2373" xr:uid="{05E93FB3-B7AE-4632-806E-5B831B8C8E8F}"/>
    <cellStyle name="60% - 강조색4 2 3" xfId="2374" xr:uid="{EDB5F2C1-CB23-4FD4-AF79-150513289774}"/>
    <cellStyle name="60% - 강조색4 20" xfId="2375" xr:uid="{258CDC72-F1B7-44BE-AA0C-994EF9C26DA1}"/>
    <cellStyle name="60% - 강조색4 20 2" xfId="2376" xr:uid="{E56FD1D0-8EB0-4145-9BF9-CA452B248D6A}"/>
    <cellStyle name="60% - 강조색4 21" xfId="2377" xr:uid="{8DC65162-F334-4EFC-B4E6-972BF5D8FD98}"/>
    <cellStyle name="60% - 강조색4 21 2" xfId="2378" xr:uid="{D4A0EB5D-9573-4A35-A2D0-F7C8ABB975AF}"/>
    <cellStyle name="60% - 강조색4 22" xfId="2379" xr:uid="{A5303796-085A-423F-8B72-082E4466C1CC}"/>
    <cellStyle name="60% - 강조색4 22 2" xfId="2380" xr:uid="{34A7D42C-373C-4FA7-B51E-E4900E7EFEF6}"/>
    <cellStyle name="60% - 강조색4 23" xfId="2381" xr:uid="{FDFA43CD-64A5-4184-BF74-5FF82CF7C8E5}"/>
    <cellStyle name="60% - 강조색4 23 2" xfId="2382" xr:uid="{3764E381-27CC-4879-A4FE-D4E0D9C5EF8B}"/>
    <cellStyle name="60% - 강조색4 24" xfId="2383" xr:uid="{6DFCF2F1-96F5-496D-8482-E5FC480801A8}"/>
    <cellStyle name="60% - 강조색4 24 2" xfId="2384" xr:uid="{E3E0EE79-0F4D-4BB7-93A2-A0EB856AC42D}"/>
    <cellStyle name="60% - 강조색4 25" xfId="2385" xr:uid="{468D5059-1222-4B2B-8D7C-8E6B1E01EEE5}"/>
    <cellStyle name="60% - 강조색4 25 2" xfId="2386" xr:uid="{4FADEEA4-597B-47F3-B73E-95BE4FF3EBD1}"/>
    <cellStyle name="60% - 강조색4 26" xfId="2387" xr:uid="{479EFEB2-B03B-4FB7-92B8-9E78289D9D16}"/>
    <cellStyle name="60% - 강조색4 26 2" xfId="2388" xr:uid="{36BB1DE3-55B7-44BB-B99B-DCDC9C743567}"/>
    <cellStyle name="60% - 강조색4 27" xfId="2389" xr:uid="{94C9B488-B35E-4591-BEA9-55C2179C5FB3}"/>
    <cellStyle name="60% - 강조색4 27 2" xfId="2390" xr:uid="{44AAB0E9-BFFC-422F-AD63-8A98FE953E2B}"/>
    <cellStyle name="60% - 강조색4 28" xfId="2391" xr:uid="{1650CAFC-0383-441A-ACAC-ABC8F016187B}"/>
    <cellStyle name="60% - 강조색4 28 2" xfId="2392" xr:uid="{EC1F16F0-F04F-49AF-B4A2-BAD27CCBBD79}"/>
    <cellStyle name="60% - 강조색4 29" xfId="2393" xr:uid="{96EF37F0-C980-4D9A-BBF1-A8CA609EC236}"/>
    <cellStyle name="60% - 강조색4 29 2" xfId="2394" xr:uid="{A9110A50-EEF9-4577-A4C6-F803A89C7C5C}"/>
    <cellStyle name="60% - 강조색4 3" xfId="2395" xr:uid="{52B488D5-BB41-4733-A9D0-EF9A038A396E}"/>
    <cellStyle name="60% - 강조색4 3 2" xfId="2396" xr:uid="{1E8F886B-7D56-4437-BA2D-6567986A9893}"/>
    <cellStyle name="60% - 강조색4 30" xfId="2397" xr:uid="{7DBC5EF4-2085-41F3-AF63-2CBBC39F088D}"/>
    <cellStyle name="60% - 강조색4 30 2" xfId="2398" xr:uid="{555F55F4-D10C-4383-8A9E-26045BADEFCA}"/>
    <cellStyle name="60% - 강조색4 31" xfId="2399" xr:uid="{9FFD4B31-284B-478D-BD6B-F8B3E167CEA3}"/>
    <cellStyle name="60% - 강조색4 31 2" xfId="2400" xr:uid="{7587280F-5594-4189-A8EF-443572F990A4}"/>
    <cellStyle name="60% - 강조색4 32" xfId="2401" xr:uid="{8C5A64EB-9CFD-4D4E-99DE-B162D69797A9}"/>
    <cellStyle name="60% - 강조색4 32 2" xfId="2402" xr:uid="{64AEA64E-E668-446C-9AA4-DC6EB060186A}"/>
    <cellStyle name="60% - 강조색4 33" xfId="2403" xr:uid="{D1502FE9-1775-4934-8A3E-E9D0394FB551}"/>
    <cellStyle name="60% - 강조색4 33 2" xfId="2404" xr:uid="{22D7F9E0-2787-405A-9D4F-9D6849672D36}"/>
    <cellStyle name="60% - 강조색4 34" xfId="2405" xr:uid="{582983DD-6299-4C04-9A3C-DB053400F222}"/>
    <cellStyle name="60% - 강조색4 34 2" xfId="2406" xr:uid="{8CD6A9E5-84C2-4B03-9A75-00EBB5EDA26C}"/>
    <cellStyle name="60% - 강조색4 35" xfId="2407" xr:uid="{5E695F11-C846-4163-AC9F-1E1582D45A5C}"/>
    <cellStyle name="60% - 강조색4 35 2" xfId="2408" xr:uid="{13E6173D-C2F5-4F1A-A51C-C25FC2F6F40A}"/>
    <cellStyle name="60% - 강조색4 36" xfId="2409" xr:uid="{0BDA671B-F2D5-4378-A8A5-BE25986B8938}"/>
    <cellStyle name="60% - 강조색4 36 2" xfId="2410" xr:uid="{D7B94330-A5AB-4263-BC2F-0FB0A589E6CD}"/>
    <cellStyle name="60% - 강조색4 37" xfId="2411" xr:uid="{4689FCDD-4EBF-42CC-A564-806F3E49E74B}"/>
    <cellStyle name="60% - 강조색4 37 2" xfId="2412" xr:uid="{13081230-C3F8-40D8-9C27-379C853FFBDA}"/>
    <cellStyle name="60% - 강조색4 38" xfId="2413" xr:uid="{BEF54BD6-84C8-46D6-9E41-DA7FE167511E}"/>
    <cellStyle name="60% - 강조색4 38 2" xfId="2414" xr:uid="{D2CDCB1B-3BB6-463A-B48F-70700B9B77CC}"/>
    <cellStyle name="60% - 강조색4 39" xfId="2415" xr:uid="{75B8D045-0313-4C4F-BC78-14476AB18BA4}"/>
    <cellStyle name="60% - 강조색4 39 2" xfId="2416" xr:uid="{EE3F71B6-7C8E-440B-9780-82880019A6C4}"/>
    <cellStyle name="60% - 강조색4 4" xfId="2417" xr:uid="{4D1DB44F-A492-4860-82DA-F2B96A8511AB}"/>
    <cellStyle name="60% - 강조색4 4 2" xfId="2418" xr:uid="{D410293B-2DBD-4976-B07D-AB6011074946}"/>
    <cellStyle name="60% - 강조색4 40" xfId="2419" xr:uid="{DE0D20C8-2761-49F0-AC7C-A91B8FF77887}"/>
    <cellStyle name="60% - 강조색4 40 2" xfId="2420" xr:uid="{4A8BEF1A-D313-45E9-B247-A4BC6D9A7402}"/>
    <cellStyle name="60% - 강조색4 41" xfId="2421" xr:uid="{79C16904-3C15-4407-B799-5276FC8F34C1}"/>
    <cellStyle name="60% - 강조색4 41 2" xfId="2422" xr:uid="{D4AA4AA4-FE48-4CA2-B1A9-992D17DC31D8}"/>
    <cellStyle name="60% - 강조색4 42" xfId="2423" xr:uid="{209B5209-7002-4523-9398-B74947224519}"/>
    <cellStyle name="60% - 강조색4 42 2" xfId="2424" xr:uid="{BD783BEB-D808-4650-B109-109020C12143}"/>
    <cellStyle name="60% - 강조색4 43" xfId="2425" xr:uid="{489C527B-F0A2-4018-9C53-EBB882A25EA0}"/>
    <cellStyle name="60% - 강조색4 43 2" xfId="2426" xr:uid="{E738AAB1-FDCE-44AF-9C7A-89B64C37B238}"/>
    <cellStyle name="60% - 강조색4 44" xfId="2427" xr:uid="{0A50189D-0D02-4660-9CC1-C711FD65E5A4}"/>
    <cellStyle name="60% - 강조색4 45" xfId="2428" xr:uid="{62C739CF-92D7-4A10-A2C9-EA257EA135A2}"/>
    <cellStyle name="60% - 강조색4 46" xfId="2429" xr:uid="{34DD2629-9302-4FB1-9F18-B5E3A1DD0611}"/>
    <cellStyle name="60% - 강조색4 47" xfId="2430" xr:uid="{7E02A889-5EC1-429D-8AE8-000AC6A77601}"/>
    <cellStyle name="60% - 강조색4 48" xfId="2431" xr:uid="{E5093368-00A2-40D9-90FD-737DA18E3CAE}"/>
    <cellStyle name="60% - 강조색4 49" xfId="2432" xr:uid="{12C22F19-754C-46BE-8C31-F60AA762A185}"/>
    <cellStyle name="60% - 강조색4 5" xfId="2433" xr:uid="{A24A0DF8-5895-4A7B-B16E-7F8285A764D5}"/>
    <cellStyle name="60% - 강조색4 5 2" xfId="2434" xr:uid="{ED2259F2-4ACA-4825-8CD3-F7B576079CC8}"/>
    <cellStyle name="60% - 강조색4 50" xfId="2435" xr:uid="{824AF5DF-AC97-42A6-B5E8-AD5D66BB4C87}"/>
    <cellStyle name="60% - 강조색4 51" xfId="2436" xr:uid="{A4D1635C-0EAD-43FF-9C86-5207EB4939E8}"/>
    <cellStyle name="60% - 강조색4 6" xfId="2437" xr:uid="{AB70C110-7549-426C-A225-CEDA65239F85}"/>
    <cellStyle name="60% - 강조색4 6 2" xfId="2438" xr:uid="{68B3F25D-242C-43DE-867F-D3F80290E473}"/>
    <cellStyle name="60% - 강조색4 7" xfId="2439" xr:uid="{00BB49E7-BB7B-4576-8B77-BDF9BDDC5C62}"/>
    <cellStyle name="60% - 강조색4 7 2" xfId="2440" xr:uid="{B7DF8A79-7F98-4E8E-840F-62563472075F}"/>
    <cellStyle name="60% - 강조색4 8" xfId="2441" xr:uid="{3ACABD83-A621-44B3-B2CD-6CD8073B05A0}"/>
    <cellStyle name="60% - 강조색4 8 2" xfId="2442" xr:uid="{05BA309B-0B19-4671-9776-0BAC5ADF079B}"/>
    <cellStyle name="60% - 강조색4 9" xfId="2443" xr:uid="{6C47F955-7633-4FB0-8D7A-6B8AB0BF3C7D}"/>
    <cellStyle name="60% - 강조색4 9 2" xfId="2444" xr:uid="{8AA27603-89C4-493F-A1B6-E0A4B17EFA3B}"/>
    <cellStyle name="60% - 강조색5 10" xfId="2445" xr:uid="{8C6B6C50-5421-470F-8419-C69DA8E70F8A}"/>
    <cellStyle name="60% - 강조색5 10 2" xfId="2446" xr:uid="{C10AFA7C-D6E7-4F48-B7D6-00C451D3DC27}"/>
    <cellStyle name="60% - 강조색5 11" xfId="2447" xr:uid="{5CB54954-BED1-4CF7-92A7-7B26C4CE577F}"/>
    <cellStyle name="60% - 강조색5 11 2" xfId="2448" xr:uid="{CE533BEB-CE27-44DC-8C28-23FF1EFB1EB9}"/>
    <cellStyle name="60% - 강조색5 12" xfId="2449" xr:uid="{E8D6DBF9-2BFF-455E-AA9D-1C8AB6C3E24C}"/>
    <cellStyle name="60% - 강조색5 12 2" xfId="2450" xr:uid="{ADE60BD8-CAE3-4625-BA90-CFA03EBC5A7B}"/>
    <cellStyle name="60% - 강조색5 13" xfId="2451" xr:uid="{D070FC48-50C1-470F-A443-645F86A30E1B}"/>
    <cellStyle name="60% - 강조색5 13 2" xfId="2452" xr:uid="{B0506591-F46A-4B4B-8C49-92D54B0905B0}"/>
    <cellStyle name="60% - 강조색5 14" xfId="2453" xr:uid="{E731F995-283C-42D4-A23C-F24256F2785F}"/>
    <cellStyle name="60% - 강조색5 14 2" xfId="2454" xr:uid="{95AE940F-F166-4A1B-BBD2-D06B129AE297}"/>
    <cellStyle name="60% - 강조색5 15" xfId="2455" xr:uid="{3FDF8BA3-0A2F-4812-AA9A-AB428D94646A}"/>
    <cellStyle name="60% - 강조색5 15 2" xfId="2456" xr:uid="{5548A3AC-DE77-4D62-AB15-C09D32B58CE6}"/>
    <cellStyle name="60% - 강조색5 16" xfId="2457" xr:uid="{42EF2E41-1240-4D42-83F0-F78C5658BB28}"/>
    <cellStyle name="60% - 강조색5 16 2" xfId="2458" xr:uid="{9ED89F22-8F6A-4064-A3B5-6C4C731673C3}"/>
    <cellStyle name="60% - 강조색5 17" xfId="2459" xr:uid="{FA41A348-B1BB-4CF4-ADFC-371A5C78DC31}"/>
    <cellStyle name="60% - 강조색5 17 2" xfId="2460" xr:uid="{03612B71-4596-419C-8259-EF2F0D3BCB6C}"/>
    <cellStyle name="60% - 강조색5 18" xfId="2461" xr:uid="{715C9927-2563-4B42-AADE-0F4DA74329F0}"/>
    <cellStyle name="60% - 강조색5 18 2" xfId="2462" xr:uid="{3E265BC0-6BF0-4FB6-BC2A-2E5DB872ED12}"/>
    <cellStyle name="60% - 강조색5 19" xfId="2463" xr:uid="{2EF05FC7-212E-4A1D-93B3-AC470614FE21}"/>
    <cellStyle name="60% - 강조색5 19 2" xfId="2464" xr:uid="{D8A2E2B6-77B1-4841-BB6E-2DE1C0E2121D}"/>
    <cellStyle name="60% - 강조색5 2" xfId="2465" xr:uid="{AC9962FD-B47D-4CA0-A957-527D55C83FDE}"/>
    <cellStyle name="60% - 강조색5 2 2" xfId="2466" xr:uid="{F1D44271-B37F-4E9D-9017-806CA82D73C5}"/>
    <cellStyle name="60% - 강조색5 2 3" xfId="2467" xr:uid="{FEC7ECDE-D0BC-41E0-9BD5-1F2D51A2A6AE}"/>
    <cellStyle name="60% - 강조색5 20" xfId="2468" xr:uid="{FE299F16-DDE2-4019-88F4-8E8DF1C42D9D}"/>
    <cellStyle name="60% - 강조색5 20 2" xfId="2469" xr:uid="{4EA4FC54-2B30-4C9A-905D-43CC845636B5}"/>
    <cellStyle name="60% - 강조색5 21" xfId="2470" xr:uid="{245B899B-D47F-4B94-B1EA-6A5F5642B4A4}"/>
    <cellStyle name="60% - 강조색5 21 2" xfId="2471" xr:uid="{6DE7DC4F-079C-4E20-9268-573A337CB8DD}"/>
    <cellStyle name="60% - 강조색5 22" xfId="2472" xr:uid="{41137989-ED1E-404F-B789-06E8E062F906}"/>
    <cellStyle name="60% - 강조색5 22 2" xfId="2473" xr:uid="{5744F125-29A0-47E1-A4A9-64A5C5304029}"/>
    <cellStyle name="60% - 강조색5 23" xfId="2474" xr:uid="{EFF815EC-1470-4419-BBBB-70D48E3DE55D}"/>
    <cellStyle name="60% - 강조색5 23 2" xfId="2475" xr:uid="{5C499218-0C68-4522-816A-10E33E20C3E7}"/>
    <cellStyle name="60% - 강조색5 24" xfId="2476" xr:uid="{E8476F2A-B453-430E-A224-A1E0130A40E4}"/>
    <cellStyle name="60% - 강조색5 24 2" xfId="2477" xr:uid="{0BA7D70E-505C-4E2C-8886-7360B09130D3}"/>
    <cellStyle name="60% - 강조색5 25" xfId="2478" xr:uid="{570DB6C8-BE77-433D-8E32-B186B6249E39}"/>
    <cellStyle name="60% - 강조색5 25 2" xfId="2479" xr:uid="{04423998-0509-4D47-94E6-BA511F91DFE1}"/>
    <cellStyle name="60% - 강조색5 26" xfId="2480" xr:uid="{0D375065-4F9B-48A3-99C3-AAA02F66C15C}"/>
    <cellStyle name="60% - 강조색5 26 2" xfId="2481" xr:uid="{7B7DB368-EAD5-423D-BDF0-ED089824E186}"/>
    <cellStyle name="60% - 강조색5 27" xfId="2482" xr:uid="{498BCED4-D9AE-4669-B420-C6B0165AD180}"/>
    <cellStyle name="60% - 강조색5 27 2" xfId="2483" xr:uid="{104EEB34-A4FF-45BF-9976-D70801F68948}"/>
    <cellStyle name="60% - 강조색5 28" xfId="2484" xr:uid="{320C5B6D-311A-4BB9-B17E-0543F4B3584C}"/>
    <cellStyle name="60% - 강조색5 28 2" xfId="2485" xr:uid="{2F4B6147-0A39-49A1-B9AC-0315DAD066E3}"/>
    <cellStyle name="60% - 강조색5 29" xfId="2486" xr:uid="{418F86FF-D7BB-4E73-A314-183B55A4846E}"/>
    <cellStyle name="60% - 강조색5 29 2" xfId="2487" xr:uid="{6EE17840-E7C5-4DAD-81FE-F52E8F603365}"/>
    <cellStyle name="60% - 강조색5 3" xfId="2488" xr:uid="{EA09EA13-A879-40C0-872B-4F60C123DB1E}"/>
    <cellStyle name="60% - 강조색5 3 2" xfId="2489" xr:uid="{47BF1A09-C710-49DA-B8FB-9303C67DEF08}"/>
    <cellStyle name="60% - 강조색5 30" xfId="2490" xr:uid="{CA2D25A9-FB41-4682-8ADD-E3DD3E1CF8F1}"/>
    <cellStyle name="60% - 강조색5 30 2" xfId="2491" xr:uid="{3DB219DA-A881-49E1-AB4C-A733FAE3E99D}"/>
    <cellStyle name="60% - 강조색5 31" xfId="2492" xr:uid="{656FD791-A742-4874-AF94-877A113132B1}"/>
    <cellStyle name="60% - 강조색5 31 2" xfId="2493" xr:uid="{37630CD6-01CC-4177-AB1C-7348F2AD6328}"/>
    <cellStyle name="60% - 강조색5 32" xfId="2494" xr:uid="{0D55D276-0C0E-4F7F-AC10-EBB4DB5E063B}"/>
    <cellStyle name="60% - 강조색5 32 2" xfId="2495" xr:uid="{E5E5880D-59FB-4921-8ED0-D1BED39D4069}"/>
    <cellStyle name="60% - 강조색5 33" xfId="2496" xr:uid="{BD496B55-D5D0-488E-A585-65698D710DA4}"/>
    <cellStyle name="60% - 강조색5 33 2" xfId="2497" xr:uid="{805BC2EA-8445-444D-84BF-59DE3A046AA4}"/>
    <cellStyle name="60% - 강조색5 34" xfId="2498" xr:uid="{5B1A82E2-91E9-40C0-A80E-C9CB4E31A5AB}"/>
    <cellStyle name="60% - 강조색5 34 2" xfId="2499" xr:uid="{3D7B3554-C5AA-4476-A557-D8C2CBE5BEA2}"/>
    <cellStyle name="60% - 강조색5 35" xfId="2500" xr:uid="{ACEB6D8C-B79E-47A0-A066-AC11145476DE}"/>
    <cellStyle name="60% - 강조색5 35 2" xfId="2501" xr:uid="{EC9AB9FD-B3D0-470A-8B60-6EA34728D9C5}"/>
    <cellStyle name="60% - 강조색5 36" xfId="2502" xr:uid="{4CDAAB21-0FEA-48D0-A8A1-C802F9811D72}"/>
    <cellStyle name="60% - 강조색5 36 2" xfId="2503" xr:uid="{28001096-6BD8-4F1A-B861-7CB382B36EC1}"/>
    <cellStyle name="60% - 강조색5 37" xfId="2504" xr:uid="{699B1757-309E-4FAB-83A6-08A5FA1BAB88}"/>
    <cellStyle name="60% - 강조색5 37 2" xfId="2505" xr:uid="{03425CFE-58AA-4DB4-B446-411B532228DD}"/>
    <cellStyle name="60% - 강조색5 38" xfId="2506" xr:uid="{1A56D5D5-2259-4039-A236-BA56E972C354}"/>
    <cellStyle name="60% - 강조색5 38 2" xfId="2507" xr:uid="{4784BC79-79CB-4632-8390-6F4B60E4666B}"/>
    <cellStyle name="60% - 강조색5 39" xfId="2508" xr:uid="{E95AFE36-8540-42BE-BFBD-5226C3E9709D}"/>
    <cellStyle name="60% - 강조색5 39 2" xfId="2509" xr:uid="{3C8D6CFE-663A-4ACF-BE95-FB2116B99131}"/>
    <cellStyle name="60% - 강조색5 4" xfId="2510" xr:uid="{24F55C48-AF49-4CC9-992D-7213B2547EDF}"/>
    <cellStyle name="60% - 강조색5 4 2" xfId="2511" xr:uid="{32FE78D9-B384-4C36-AD9F-6AC5C5AB1600}"/>
    <cellStyle name="60% - 강조색5 40" xfId="2512" xr:uid="{28183D96-ACAF-4548-B45B-EAA74E5B5BFD}"/>
    <cellStyle name="60% - 강조색5 40 2" xfId="2513" xr:uid="{BE4D1918-7AC7-4CB6-B3A8-4DE3086BFE42}"/>
    <cellStyle name="60% - 강조색5 41" xfId="2514" xr:uid="{E4D05F72-815C-4198-BE1B-26D2E1E4696A}"/>
    <cellStyle name="60% - 강조색5 41 2" xfId="2515" xr:uid="{11DE180B-577D-4708-BE2E-2CA41430C440}"/>
    <cellStyle name="60% - 강조색5 42" xfId="2516" xr:uid="{CD60C94E-7061-4443-95CB-406FF86FA771}"/>
    <cellStyle name="60% - 강조색5 42 2" xfId="2517" xr:uid="{7E2B863B-F089-4567-94F8-21EDFF9DFB53}"/>
    <cellStyle name="60% - 강조색5 43" xfId="2518" xr:uid="{C7541767-B0B4-470C-B3F6-6C00D63CE9FF}"/>
    <cellStyle name="60% - 강조색5 43 2" xfId="2519" xr:uid="{5E3703F7-6A21-4903-89B1-58203DDF8617}"/>
    <cellStyle name="60% - 강조색5 44" xfId="2520" xr:uid="{45878DB4-23A3-4A84-B1BE-3D9CE2BC0CA5}"/>
    <cellStyle name="60% - 강조색5 45" xfId="2521" xr:uid="{CBEDD27C-C321-4D89-B898-5396B94888ED}"/>
    <cellStyle name="60% - 강조색5 46" xfId="2522" xr:uid="{627C60A0-D2F2-4715-9F1B-F665B4432B16}"/>
    <cellStyle name="60% - 강조색5 47" xfId="2523" xr:uid="{99FBEDE1-EEE4-45A5-87D8-3D451D7AA1DE}"/>
    <cellStyle name="60% - 강조색5 48" xfId="2524" xr:uid="{16B84540-F694-4CF5-9EA1-3E804AE2F915}"/>
    <cellStyle name="60% - 강조색5 49" xfId="2525" xr:uid="{45092B22-6D53-4841-BCDE-E87661EB3F7E}"/>
    <cellStyle name="60% - 강조색5 5" xfId="2526" xr:uid="{51A40DA8-A3F4-4F2A-8694-495660C54329}"/>
    <cellStyle name="60% - 강조색5 5 2" xfId="2527" xr:uid="{02FF1645-C066-414C-B186-FA5321B1E1CD}"/>
    <cellStyle name="60% - 강조색5 50" xfId="2528" xr:uid="{296AFDE7-61D8-401D-B190-C9C77620FFE6}"/>
    <cellStyle name="60% - 강조색5 51" xfId="2529" xr:uid="{8063BF6E-8987-4C06-85EF-E5C44467F81C}"/>
    <cellStyle name="60% - 강조색5 6" xfId="2530" xr:uid="{09F3F1E0-2D98-49BB-9FAB-7530A4033C97}"/>
    <cellStyle name="60% - 강조색5 6 2" xfId="2531" xr:uid="{235D360E-419D-4FE2-B229-E7543566BB9F}"/>
    <cellStyle name="60% - 강조색5 7" xfId="2532" xr:uid="{728A17E0-1754-4387-8901-BDF8394DFD3B}"/>
    <cellStyle name="60% - 강조색5 7 2" xfId="2533" xr:uid="{9B7AC554-9799-423B-B115-2657DC4BA836}"/>
    <cellStyle name="60% - 강조색5 8" xfId="2534" xr:uid="{38FDBE64-2BD7-4272-8C62-947F2F292E6C}"/>
    <cellStyle name="60% - 강조색5 8 2" xfId="2535" xr:uid="{C65E984D-B50D-4DC5-A047-24122932798D}"/>
    <cellStyle name="60% - 강조색5 9" xfId="2536" xr:uid="{2C7E13BB-39A5-45A7-97D6-A9902EEB2780}"/>
    <cellStyle name="60% - 강조색5 9 2" xfId="2537" xr:uid="{5380602F-F81F-4CA8-9705-8C5E078DE5E6}"/>
    <cellStyle name="60% - 강조색6 10" xfId="2538" xr:uid="{654D8402-1848-4760-859E-55EFF382E848}"/>
    <cellStyle name="60% - 강조색6 10 2" xfId="2539" xr:uid="{557A6CC2-E7BF-486B-BFE5-D8E99E7A74FC}"/>
    <cellStyle name="60% - 강조색6 11" xfId="2540" xr:uid="{F696291E-0C0B-421C-9E9E-EFAA93DF63FB}"/>
    <cellStyle name="60% - 강조색6 11 2" xfId="2541" xr:uid="{1541FA71-B6D2-4150-B1AF-AB27E2AADB86}"/>
    <cellStyle name="60% - 강조색6 12" xfId="2542" xr:uid="{8FC14FF6-C7B2-47C1-9860-5BDD88EF62DC}"/>
    <cellStyle name="60% - 강조색6 12 2" xfId="2543" xr:uid="{A0EDCC2C-C96F-47B5-A8DC-6EAA2005F5A6}"/>
    <cellStyle name="60% - 강조색6 13" xfId="2544" xr:uid="{D830EC9B-47D2-429A-A4B3-65A70BD42F91}"/>
    <cellStyle name="60% - 강조색6 13 2" xfId="2545" xr:uid="{BB30CE6F-AB06-412D-9B44-C4D34876BD26}"/>
    <cellStyle name="60% - 강조색6 14" xfId="2546" xr:uid="{273F3C4A-7EF8-4974-AA38-1353041A1DAC}"/>
    <cellStyle name="60% - 강조색6 14 2" xfId="2547" xr:uid="{79F5B616-610B-4043-923B-18FCE21DE237}"/>
    <cellStyle name="60% - 강조색6 15" xfId="2548" xr:uid="{F08D75FB-EB22-4BE8-8BDF-ADF0DEB9F12B}"/>
    <cellStyle name="60% - 강조색6 15 2" xfId="2549" xr:uid="{4B29F1DA-ECB2-452E-96D8-7F43BEFD0B22}"/>
    <cellStyle name="60% - 강조색6 16" xfId="2550" xr:uid="{6735D932-BDC1-4181-83E2-F349EE63F13F}"/>
    <cellStyle name="60% - 강조색6 16 2" xfId="2551" xr:uid="{FDAC979D-F3AC-4324-AAE2-55172CE8354D}"/>
    <cellStyle name="60% - 강조색6 17" xfId="2552" xr:uid="{C7B8FA39-394A-4A95-AEA2-909DB38F6044}"/>
    <cellStyle name="60% - 강조색6 17 2" xfId="2553" xr:uid="{819C96A1-22A7-4945-ACBA-3CCC31C45EE1}"/>
    <cellStyle name="60% - 강조색6 18" xfId="2554" xr:uid="{D3288244-401C-4679-8B8E-98AAAFC55F5C}"/>
    <cellStyle name="60% - 강조색6 18 2" xfId="2555" xr:uid="{715EE372-2303-42B4-BFED-D4828AF5CEB2}"/>
    <cellStyle name="60% - 강조색6 19" xfId="2556" xr:uid="{E68EF72C-FE48-494C-9EC6-F25E20B7ABDB}"/>
    <cellStyle name="60% - 강조색6 19 2" xfId="2557" xr:uid="{605667D2-B147-4761-B84F-04E6150E1EE2}"/>
    <cellStyle name="60% - 강조색6 2" xfId="2558" xr:uid="{69174BFE-57F6-4756-BAA1-BD203BA43020}"/>
    <cellStyle name="60% - 강조색6 2 2" xfId="2559" xr:uid="{2C7233A7-1394-43C7-B35F-54587B58C379}"/>
    <cellStyle name="60% - 강조색6 2 3" xfId="2560" xr:uid="{B741D7F1-3A43-4E98-92FA-7F8057383188}"/>
    <cellStyle name="60% - 강조색6 20" xfId="2561" xr:uid="{9835C4D5-B242-483B-B8A0-6F2AB3A96D8E}"/>
    <cellStyle name="60% - 강조색6 20 2" xfId="2562" xr:uid="{FAF72293-68E0-4EBF-B914-2E3AE5577FB7}"/>
    <cellStyle name="60% - 강조색6 21" xfId="2563" xr:uid="{6B92221D-15B7-4E84-9201-4F7B370F0B26}"/>
    <cellStyle name="60% - 강조색6 21 2" xfId="2564" xr:uid="{0B223879-7BE7-47C7-923A-EB2F97177698}"/>
    <cellStyle name="60% - 강조색6 22" xfId="2565" xr:uid="{D5C19500-AFC1-4D36-9612-0D53DCFED368}"/>
    <cellStyle name="60% - 강조색6 22 2" xfId="2566" xr:uid="{FC7F1853-9726-416A-A700-F6FFBF0A2558}"/>
    <cellStyle name="60% - 강조색6 23" xfId="2567" xr:uid="{AB9A5190-1E72-40B7-86B9-48114A9225D0}"/>
    <cellStyle name="60% - 강조색6 23 2" xfId="2568" xr:uid="{0419AA37-7CB2-4C62-B0DF-08BB14DA4890}"/>
    <cellStyle name="60% - 강조색6 24" xfId="2569" xr:uid="{14B4777C-211F-4C17-A3CC-F21C3D672CC3}"/>
    <cellStyle name="60% - 강조색6 24 2" xfId="2570" xr:uid="{642DD4CE-0341-4042-85CF-669E96306894}"/>
    <cellStyle name="60% - 강조색6 25" xfId="2571" xr:uid="{BC1C355A-DBBD-473E-9C4D-49DEFA4B7773}"/>
    <cellStyle name="60% - 강조색6 25 2" xfId="2572" xr:uid="{1BF80318-95F9-4763-88B5-8E51BDF8C42A}"/>
    <cellStyle name="60% - 강조색6 26" xfId="2573" xr:uid="{BAEF7132-B777-4C25-9770-3710A99D6F2F}"/>
    <cellStyle name="60% - 강조색6 26 2" xfId="2574" xr:uid="{6B342A05-C0C9-4898-8BE2-4318E1B8A0F0}"/>
    <cellStyle name="60% - 강조색6 27" xfId="2575" xr:uid="{94BE6CDA-48BF-496E-A411-A71671DEE70E}"/>
    <cellStyle name="60% - 강조색6 27 2" xfId="2576" xr:uid="{BED07C4F-F038-42F6-A943-A11BEE60F41C}"/>
    <cellStyle name="60% - 강조색6 28" xfId="2577" xr:uid="{D3120FCB-1059-4367-9D20-2DD5C665B366}"/>
    <cellStyle name="60% - 강조색6 28 2" xfId="2578" xr:uid="{38F5C16C-B0A8-4E41-A599-984398B4E48B}"/>
    <cellStyle name="60% - 강조색6 29" xfId="2579" xr:uid="{81602262-AB80-4C17-990D-C0B54EF09239}"/>
    <cellStyle name="60% - 강조색6 29 2" xfId="2580" xr:uid="{445D319C-DA02-4240-A46D-FB6FA66B62C8}"/>
    <cellStyle name="60% - 강조색6 3" xfId="2581" xr:uid="{9AF115E9-4B6F-4F7E-9859-E36D152AAC2A}"/>
    <cellStyle name="60% - 강조색6 3 2" xfId="2582" xr:uid="{BF2334D4-BE2C-4932-AEBC-D7792684201D}"/>
    <cellStyle name="60% - 강조색6 30" xfId="2583" xr:uid="{7C8C7E94-7544-4881-B89E-A165E64DD966}"/>
    <cellStyle name="60% - 강조색6 30 2" xfId="2584" xr:uid="{9376F73F-A4A0-4855-8651-13118D859F8A}"/>
    <cellStyle name="60% - 강조색6 31" xfId="2585" xr:uid="{59A67831-C76B-4DA5-A47F-F176E0E2A83F}"/>
    <cellStyle name="60% - 강조색6 31 2" xfId="2586" xr:uid="{3BB881EA-B5DA-4592-8F72-940531AEE57B}"/>
    <cellStyle name="60% - 강조색6 32" xfId="2587" xr:uid="{233BB03A-4D96-4DF0-9154-BA075B29E455}"/>
    <cellStyle name="60% - 강조색6 32 2" xfId="2588" xr:uid="{109088A9-A6FF-4282-900C-8C471F811D2D}"/>
    <cellStyle name="60% - 강조색6 33" xfId="2589" xr:uid="{F160B752-2148-46D8-BB74-A2BBE6C4C4ED}"/>
    <cellStyle name="60% - 강조색6 33 2" xfId="2590" xr:uid="{3792A798-3654-4F15-A2BC-ADEFA50E8E58}"/>
    <cellStyle name="60% - 강조색6 34" xfId="2591" xr:uid="{AB1C23B1-CEB6-45E9-9534-FECCE4BFB109}"/>
    <cellStyle name="60% - 강조색6 34 2" xfId="2592" xr:uid="{3A6ADD10-20E5-4CB7-936D-C54D616883AA}"/>
    <cellStyle name="60% - 강조색6 35" xfId="2593" xr:uid="{ED0058C8-1606-453F-9A70-0268D9BA97B3}"/>
    <cellStyle name="60% - 강조색6 35 2" xfId="2594" xr:uid="{B177CFC5-11A2-4047-8263-9A5C2C112FEB}"/>
    <cellStyle name="60% - 강조색6 36" xfId="2595" xr:uid="{7CF7BB01-3139-4DDF-AB96-ACC003957D82}"/>
    <cellStyle name="60% - 강조색6 36 2" xfId="2596" xr:uid="{E73F3241-9B15-4A96-910F-5136B4F350FA}"/>
    <cellStyle name="60% - 강조색6 37" xfId="2597" xr:uid="{121CD5E8-A2F0-4811-A1B6-ED1A34EE7D61}"/>
    <cellStyle name="60% - 강조색6 37 2" xfId="2598" xr:uid="{D1CFF913-B2AC-4094-8A80-590965610EB0}"/>
    <cellStyle name="60% - 강조색6 38" xfId="2599" xr:uid="{027D2D88-2EC7-4F97-A7A7-1AC3AEE15F9E}"/>
    <cellStyle name="60% - 강조색6 38 2" xfId="2600" xr:uid="{9F6111CE-BED2-4F47-A22E-9BE714E5476A}"/>
    <cellStyle name="60% - 강조색6 39" xfId="2601" xr:uid="{7D783695-DEE2-47C3-8537-7C4082AA6C5D}"/>
    <cellStyle name="60% - 강조색6 39 2" xfId="2602" xr:uid="{991EF833-6CF1-4864-9567-8E9CE05B735B}"/>
    <cellStyle name="60% - 강조색6 4" xfId="2603" xr:uid="{1A156124-4DA5-438D-B152-29379E67322D}"/>
    <cellStyle name="60% - 강조색6 4 2" xfId="2604" xr:uid="{9811D169-965E-4F9E-B24D-88BA4B89A8D5}"/>
    <cellStyle name="60% - 강조색6 40" xfId="2605" xr:uid="{639E7DDA-07A3-421C-A7C2-08E7F04CBE99}"/>
    <cellStyle name="60% - 강조색6 40 2" xfId="2606" xr:uid="{B39A026A-1E49-47B1-ACE3-C96B5A2013E8}"/>
    <cellStyle name="60% - 강조색6 41" xfId="2607" xr:uid="{FB735540-7C0F-44F1-AF14-D18AD425E643}"/>
    <cellStyle name="60% - 강조색6 41 2" xfId="2608" xr:uid="{9A1F9D26-BE70-4DE9-8843-ADAB634A4D26}"/>
    <cellStyle name="60% - 강조색6 42" xfId="2609" xr:uid="{477C48DE-5A27-40B3-9BE4-553930ED7966}"/>
    <cellStyle name="60% - 강조색6 42 2" xfId="2610" xr:uid="{2E4BDABA-394E-43B3-87AF-8875965B9AE4}"/>
    <cellStyle name="60% - 강조색6 43" xfId="2611" xr:uid="{C0A29816-7112-4153-8798-7A11B12E2D0F}"/>
    <cellStyle name="60% - 강조색6 43 2" xfId="2612" xr:uid="{3458A2A3-DF3F-4814-85D8-FC4EECD15ACA}"/>
    <cellStyle name="60% - 강조색6 44" xfId="2613" xr:uid="{A7E57592-71C7-4AF8-BDDC-EDCD90996C81}"/>
    <cellStyle name="60% - 강조색6 45" xfId="2614" xr:uid="{8F5278B0-A5C6-4506-8118-3EE4ADB0CA5D}"/>
    <cellStyle name="60% - 강조색6 46" xfId="2615" xr:uid="{47ABAC1F-76EB-40D2-956E-107E165C4D04}"/>
    <cellStyle name="60% - 강조색6 47" xfId="2616" xr:uid="{D57CF65D-79D4-467B-A19D-60792872D263}"/>
    <cellStyle name="60% - 강조색6 48" xfId="2617" xr:uid="{E764CF02-92E7-4D85-8B7F-09574F0ECE9B}"/>
    <cellStyle name="60% - 강조색6 49" xfId="2618" xr:uid="{F0E1E481-9B51-4647-BC2F-537A3904918D}"/>
    <cellStyle name="60% - 강조색6 5" xfId="2619" xr:uid="{08B76EFC-8C83-4E98-9A55-3CC9D924EFB1}"/>
    <cellStyle name="60% - 강조색6 5 2" xfId="2620" xr:uid="{0953A5F8-C4BC-4F39-9FF9-1EC98BEBF863}"/>
    <cellStyle name="60% - 강조색6 50" xfId="2621" xr:uid="{9053345B-6749-4BC8-B2C9-485677400DAC}"/>
    <cellStyle name="60% - 강조색6 51" xfId="2622" xr:uid="{5FC7C2B9-A848-42C2-A547-12F4CF6F8F29}"/>
    <cellStyle name="60% - 강조색6 6" xfId="2623" xr:uid="{E8002122-8509-4D5B-8CAA-669E87A8044F}"/>
    <cellStyle name="60% - 강조색6 6 2" xfId="2624" xr:uid="{5ECD4005-54A8-49F1-9640-0BDF67269943}"/>
    <cellStyle name="60% - 강조색6 7" xfId="2625" xr:uid="{2F571E3A-BC70-402C-9981-0C145F9DBFEE}"/>
    <cellStyle name="60% - 강조색6 7 2" xfId="2626" xr:uid="{31DEB345-C3CA-4D3E-AEF3-CACC864A57B0}"/>
    <cellStyle name="60% - 강조색6 8" xfId="2627" xr:uid="{D28BD67C-41DC-4B81-A5FA-46B02E7694E3}"/>
    <cellStyle name="60% - 강조색6 8 2" xfId="2628" xr:uid="{61D95153-E568-4077-9BC6-4D75D32C305B}"/>
    <cellStyle name="60% - 강조색6 9" xfId="2629" xr:uid="{D06074C2-4F26-458A-9469-A7AC0CC38CDD}"/>
    <cellStyle name="60% - 강조색6 9 2" xfId="2630" xr:uid="{37C5B38B-370B-49E8-9D5A-1E954ADFDF14}"/>
    <cellStyle name="60% - 輔色1" xfId="2631" xr:uid="{2749A00A-B44A-4A94-BD17-EC65A3C6D498}"/>
    <cellStyle name="60% - 輔色2" xfId="2632" xr:uid="{B4BB770D-521B-4AAF-8A31-9F69BC2A04D7}"/>
    <cellStyle name="60% - 輔色3" xfId="2633" xr:uid="{DEC5B51F-C8EB-463D-A228-EF4AB2B2862B}"/>
    <cellStyle name="60% - 輔色4" xfId="2634" xr:uid="{8328EA1A-7BFA-416A-A602-5AFB7B5F65CF}"/>
    <cellStyle name="60% - 輔色5" xfId="2635" xr:uid="{9A7BA0EB-4B3F-40F7-BFFB-BDB7C8307C09}"/>
    <cellStyle name="60% - 輔色6" xfId="2636" xr:uid="{3F7C56B7-D560-4AA8-AC41-83C906C97DEA}"/>
    <cellStyle name="A4-横" xfId="2637" xr:uid="{C5CD85FB-671C-4F54-B18B-6BBE8BBD8614}"/>
    <cellStyle name="Accent1" xfId="2638" xr:uid="{77896D7D-7B83-463A-A661-4DBBDC683D5B}"/>
    <cellStyle name="Accent1 2" xfId="2639" xr:uid="{12B80689-AF43-48C0-BCE0-4B4D8A6F1517}"/>
    <cellStyle name="Accent1 2 2" xfId="2640" xr:uid="{6D6892E2-B034-4291-83CD-972E675FD003}"/>
    <cellStyle name="Accent1 3" xfId="2641" xr:uid="{28BCD4D4-F393-48EA-A9F0-E5446A1AF11E}"/>
    <cellStyle name="Accent1 4" xfId="2642" xr:uid="{5A8132C2-6C07-470F-9300-41FF133A9821}"/>
    <cellStyle name="Accent1 5" xfId="2643" xr:uid="{608A191B-0A03-42C0-AA43-2454AC416E6F}"/>
    <cellStyle name="Accent1 6" xfId="2644" xr:uid="{E2861774-D0E9-46EC-B6DA-7C72AB0E1A4D}"/>
    <cellStyle name="Accent2" xfId="2645" xr:uid="{17799D89-9B14-47C9-9824-CCD44BADA05E}"/>
    <cellStyle name="Accent2 2" xfId="2646" xr:uid="{997E1F11-B077-4321-8E67-9B667413EE34}"/>
    <cellStyle name="Accent2 2 2" xfId="2647" xr:uid="{EB988629-7033-4A7E-B1D0-7C9322E06FC3}"/>
    <cellStyle name="Accent2 3" xfId="2648" xr:uid="{F03AFA92-BEA3-4D98-A388-0832158A6A1A}"/>
    <cellStyle name="Accent2 4" xfId="2649" xr:uid="{7446905E-E2D0-428A-BCA4-AA063C003037}"/>
    <cellStyle name="Accent2 5" xfId="2650" xr:uid="{08CDAC7D-8540-41EA-86CE-4A8EA7AD5C09}"/>
    <cellStyle name="Accent2 6" xfId="2651" xr:uid="{79D5FD8E-0CE7-403E-AD4F-122C2ACCC3EF}"/>
    <cellStyle name="Accent3" xfId="2652" xr:uid="{AE85B494-5A26-4DCE-A90C-AEE9662CA43B}"/>
    <cellStyle name="Accent3 2" xfId="2653" xr:uid="{590D1DF4-1C10-456A-9DAC-23F86082DB91}"/>
    <cellStyle name="Accent3 2 2" xfId="2654" xr:uid="{BF9F84D7-302F-45B8-9FF7-F09E816AB82F}"/>
    <cellStyle name="Accent3 3" xfId="2655" xr:uid="{FE518331-4489-4B6D-A2E1-9C2F6EE673B0}"/>
    <cellStyle name="Accent3 4" xfId="2656" xr:uid="{337C6C92-9FDF-4864-B848-4794A122D51D}"/>
    <cellStyle name="Accent3 5" xfId="2657" xr:uid="{05FB2841-6B85-4564-A9EC-88563E3AA3A1}"/>
    <cellStyle name="Accent3 6" xfId="2658" xr:uid="{756F81FF-B754-40A6-B243-845ACBBAD6C8}"/>
    <cellStyle name="Accent4" xfId="2659" xr:uid="{EC6E8315-CE18-4CEC-9A2B-01F5444B62D5}"/>
    <cellStyle name="Accent4 2" xfId="2660" xr:uid="{5721D78A-D59B-42E5-AE6C-874D63A6E116}"/>
    <cellStyle name="Accent4 2 2" xfId="2661" xr:uid="{7A8E19D2-F361-4EC1-A5F6-F153B8C1C264}"/>
    <cellStyle name="Accent4 3" xfId="2662" xr:uid="{5F5454FD-0205-4331-B332-769A3F71487F}"/>
    <cellStyle name="Accent4 4" xfId="2663" xr:uid="{AFEDBC8D-68DF-438E-9FF6-DBA2CDD2A5B0}"/>
    <cellStyle name="Accent4 5" xfId="2664" xr:uid="{A1FE67EB-A2D2-479E-8CF7-2BC0666A8486}"/>
    <cellStyle name="Accent4 6" xfId="2665" xr:uid="{48F512E3-BB9D-44F0-9A4F-BB79FE226126}"/>
    <cellStyle name="Accent5" xfId="2666" xr:uid="{CB445226-E254-4344-B501-70CC783C2ACF}"/>
    <cellStyle name="Accent5 2" xfId="2667" xr:uid="{EF279D5A-A92D-4684-BB94-7AD53CEFA1A8}"/>
    <cellStyle name="Accent5 2 2" xfId="2668" xr:uid="{A5B38BC5-5EDA-41E4-BDA0-BF84154CEBFB}"/>
    <cellStyle name="Accent5 3" xfId="2669" xr:uid="{E81D18F2-2838-47FD-9A12-3574AB98E991}"/>
    <cellStyle name="Accent5 4" xfId="2670" xr:uid="{CC07A5C8-2675-4A8F-936A-CE03A932E882}"/>
    <cellStyle name="Accent5 5" xfId="2671" xr:uid="{6FE3D6F0-9B4C-4F30-BE37-4794CB271BD3}"/>
    <cellStyle name="Accent5 6" xfId="2672" xr:uid="{9D17BDDF-1B65-4FDE-BC64-8C6FB3CEBF03}"/>
    <cellStyle name="Accent6" xfId="2673" xr:uid="{65812AD6-8702-48CD-A382-1DCE750B6C50}"/>
    <cellStyle name="Accent6 2" xfId="2674" xr:uid="{ECACE365-135F-4CD2-9A43-4CCDFEAAB609}"/>
    <cellStyle name="Accent6 2 2" xfId="2675" xr:uid="{05C2C177-F3BC-437A-BA9B-B17083AC1662}"/>
    <cellStyle name="Accent6 3" xfId="2676" xr:uid="{BFDB84F3-1387-40E0-8A02-B3FD913A5DB5}"/>
    <cellStyle name="Accent6 4" xfId="2677" xr:uid="{4B11494F-A9E2-4E6A-8438-6892E5695790}"/>
    <cellStyle name="Accent6 5" xfId="2678" xr:uid="{86640836-2394-44C2-8575-E01A6F794709}"/>
    <cellStyle name="Accent6 6" xfId="2679" xr:uid="{43BF6606-5807-4D12-91A3-45692E03A35C}"/>
    <cellStyle name="Açıklama Metni" xfId="2680" xr:uid="{B9E3144D-79FB-4D8F-BB28-ABD881BD0CDF}"/>
    <cellStyle name="Actual" xfId="2681" xr:uid="{44E1882F-CE41-48E0-BB52-0B78518B22F6}"/>
    <cellStyle name="ALIGN" xfId="2682" xr:uid="{8103051B-BDFF-4D60-9236-3F364174C369}"/>
    <cellStyle name="ALIGN1" xfId="2683" xr:uid="{F75F2D45-0E18-4778-A295-7F56BEC313FD}"/>
    <cellStyle name="ALIGN5" xfId="2684" xr:uid="{623D3CD4-11D3-44F1-921A-438177F5E19A}"/>
    <cellStyle name="ALIGN7" xfId="2685" xr:uid="{6B48FDF9-CCF4-4E06-A107-9DF1257F0466}"/>
    <cellStyle name="ALIGNMENT" xfId="2686" xr:uid="{BD7A34CB-6867-4819-B703-953E70768F19}"/>
    <cellStyle name="Ana Başlık" xfId="2687" xr:uid="{5D674693-82D9-4632-BD83-C00151C4563D}"/>
    <cellStyle name="args.style" xfId="2688" xr:uid="{9FE89CB0-4728-4F16-90DF-A0032BA55824}"/>
    <cellStyle name="Bad" xfId="2689" xr:uid="{4E19B72A-9B7E-4371-8B1D-AD17125F036B}"/>
    <cellStyle name="Bad 2" xfId="2690" xr:uid="{6877C3B0-6674-4E3B-90B6-ADC4336D1308}"/>
    <cellStyle name="Bad 2 2" xfId="2691" xr:uid="{B3338BF5-32A2-41B4-81B5-2130FBB206D4}"/>
    <cellStyle name="Bad 3" xfId="2692" xr:uid="{21B2FD00-2C1A-45CF-884E-6005C184AF57}"/>
    <cellStyle name="Bad 4" xfId="2693" xr:uid="{0F5A4AFA-72C8-44B0-99DB-3129015EBA3D}"/>
    <cellStyle name="Bad 5" xfId="2694" xr:uid="{044683F7-5BBF-4120-AECF-0C766C30568A}"/>
    <cellStyle name="Bad 6" xfId="2695" xr:uid="{1F59207C-BCC4-493C-B248-EA50C527B0DF}"/>
    <cellStyle name="Bağlı Hücre" xfId="2696" xr:uid="{24C0D501-FEB3-4AE6-ABC9-9871A7DD9D10}"/>
    <cellStyle name="Başlık 1" xfId="2697" xr:uid="{743A0A5E-D0A0-4813-9905-12D47013B72A}"/>
    <cellStyle name="Başlık 1 2" xfId="2698" xr:uid="{328DE6C4-0217-447A-B3FB-960AB9166F3C}"/>
    <cellStyle name="Başlık 1 2 2" xfId="2699" xr:uid="{114F2AA8-4D91-4502-A144-6541FD74D846}"/>
    <cellStyle name="Başlık 1 2 2 2" xfId="2700" xr:uid="{A4C06395-99BA-468E-99A9-E59C5D2A4D12}"/>
    <cellStyle name="Başlık 1 2 3" xfId="2701" xr:uid="{B7BA40E7-55ED-46F2-894B-5F2B23510E13}"/>
    <cellStyle name="Başlık 1 2 3 2" xfId="2702" xr:uid="{64A2CAF3-3B70-428D-8079-F582692A2C0F}"/>
    <cellStyle name="Başlık 1 2 4" xfId="2703" xr:uid="{E2A12A8C-ACD2-49A8-9181-F3EA67B13276}"/>
    <cellStyle name="Başlık 1 2 4 2" xfId="2704" xr:uid="{05B5DB58-476D-46AA-AA0B-C9AB7CC55B91}"/>
    <cellStyle name="Başlık 1 2 5" xfId="2705" xr:uid="{DC5AA714-A6A0-41E3-8CAE-BCF021D67DCF}"/>
    <cellStyle name="Başlık 1 3" xfId="2706" xr:uid="{448F9772-D1EB-4F53-A541-FFED35DB877A}"/>
    <cellStyle name="Başlık 1 3 2" xfId="2707" xr:uid="{A1E639C3-199D-41EF-83C3-E14B463D1365}"/>
    <cellStyle name="Başlık 1 4" xfId="2708" xr:uid="{6969F09C-24A4-4E02-BBC3-B73D24012003}"/>
    <cellStyle name="Başlık 1 4 2" xfId="2709" xr:uid="{25ACF69F-87FE-40FE-B347-E25BFB1934D5}"/>
    <cellStyle name="Başlık 1 5" xfId="2710" xr:uid="{7EF2DC9A-2526-44EF-9737-FCED04D10B8C}"/>
    <cellStyle name="Başlık 1 5 2" xfId="2711" xr:uid="{1841C056-3D8A-4472-B1AD-A5078B5A2154}"/>
    <cellStyle name="Başlık 1 6" xfId="2712" xr:uid="{BC8BFA90-6006-4DE3-A2DF-5ECD240B116B}"/>
    <cellStyle name="Başlık 1 6 2" xfId="2713" xr:uid="{7D55C238-9964-49EC-A559-71BB07936CCD}"/>
    <cellStyle name="Başlık 2" xfId="2714" xr:uid="{7A9C3FF3-BC5A-463D-B9B9-756FECDAC330}"/>
    <cellStyle name="Başlık 2 2" xfId="2715" xr:uid="{245881C1-84F7-453E-801A-8214B34EAAA3}"/>
    <cellStyle name="Başlık 2 2 2" xfId="2716" xr:uid="{ED5D2202-77E6-4B20-BD75-C498756BD593}"/>
    <cellStyle name="Başlık 2 2 2 2" xfId="2717" xr:uid="{3DF64469-28C4-45B6-A8FB-E9C6109AEFD7}"/>
    <cellStyle name="Başlık 2 2 3" xfId="2718" xr:uid="{70A97262-73A3-4CA1-80AA-773F202F9699}"/>
    <cellStyle name="Başlık 2 2 3 2" xfId="2719" xr:uid="{91849AAA-EF37-4E53-9873-7127391CA751}"/>
    <cellStyle name="Başlık 2 2 4" xfId="2720" xr:uid="{4A353401-112D-4B56-A794-D5596196FB4F}"/>
    <cellStyle name="Başlık 2 2 4 2" xfId="2721" xr:uid="{7027D972-E938-4E87-AD3E-42BD7CAEB02A}"/>
    <cellStyle name="Başlık 2 2 5" xfId="2722" xr:uid="{0EABA5B0-75DF-4265-9209-7E4BAF461DFF}"/>
    <cellStyle name="Başlık 2 3" xfId="2723" xr:uid="{601CE5F0-00DB-4777-95FA-107E6AE96AF0}"/>
    <cellStyle name="Başlık 2 3 2" xfId="2724" xr:uid="{BCAFE8D2-9735-4E53-915A-34BDD0C06071}"/>
    <cellStyle name="Başlık 2 4" xfId="2725" xr:uid="{F2606CDA-6D9B-41A7-9631-2A0246A977D7}"/>
    <cellStyle name="Başlık 2 4 2" xfId="2726" xr:uid="{DCC9EB81-1AC2-4BD9-B86F-828EADE53BFC}"/>
    <cellStyle name="Başlık 2 5" xfId="2727" xr:uid="{3E4DD3E3-822D-48C7-967E-148047978D24}"/>
    <cellStyle name="Başlık 2 5 2" xfId="2728" xr:uid="{D86BAF95-C008-4094-A34B-E5FCDA9B1D49}"/>
    <cellStyle name="Başlık 2 6" xfId="2729" xr:uid="{CE24BFEA-1EC7-4C2F-A3B6-82106BA83675}"/>
    <cellStyle name="Başlık 2 6 2" xfId="2730" xr:uid="{EF51EDA6-B28C-4B31-A87E-68ACEF43B7A6}"/>
    <cellStyle name="Başlık 3" xfId="2731" xr:uid="{C5A36C08-2FF1-4913-8A4A-D37F3DFD409E}"/>
    <cellStyle name="Başlık 3 2" xfId="2732" xr:uid="{B2FC4D56-53DD-41F4-8A78-B18A59E7B84C}"/>
    <cellStyle name="Başlık 3 2 2" xfId="2733" xr:uid="{72C1133A-9384-4A1F-B40F-319A8C31D07B}"/>
    <cellStyle name="Başlık 3 2 3" xfId="2734" xr:uid="{1B256C50-C25A-40CA-AEA9-F5C8C9724379}"/>
    <cellStyle name="Başlık 3 2 4" xfId="2735" xr:uid="{5310380C-2A58-4192-9A62-CE2257C5340B}"/>
    <cellStyle name="Başlık 3 2 5" xfId="2736" xr:uid="{2D69A297-C975-4B60-A080-303BB6C65440}"/>
    <cellStyle name="Başlık 3 2 6" xfId="2737" xr:uid="{CCAF498F-5A76-4F40-B6D1-5B913B89AA18}"/>
    <cellStyle name="Başlık 3 2 7" xfId="2738" xr:uid="{C799514C-C4E5-4D5A-86FB-70F4BFCBC054}"/>
    <cellStyle name="Başlık 3 3" xfId="2739" xr:uid="{A9D60C2E-9147-421E-9E08-3A2F9AA4F061}"/>
    <cellStyle name="Başlık 3 4" xfId="2740" xr:uid="{98C7B9FC-8488-41C2-AEFE-136BD98079A3}"/>
    <cellStyle name="Başlık 3 5" xfId="2741" xr:uid="{F0208042-48DA-4F9C-85F0-212792ABE868}"/>
    <cellStyle name="Başlık 3 6" xfId="2742" xr:uid="{4C13B66C-1DD4-40A7-AE4F-03F4A1F7CAA6}"/>
    <cellStyle name="Başlık 3 7" xfId="2743" xr:uid="{0B45B6A9-CBCB-4A4B-BB28-926DF2BA09C7}"/>
    <cellStyle name="Başlık 3 8" xfId="2744" xr:uid="{C0F72DB2-6B53-4A80-9120-7FC4A1303E97}"/>
    <cellStyle name="Başlık 4" xfId="2745" xr:uid="{08DBBC51-2CED-461A-81F6-AB40676672B6}"/>
    <cellStyle name="BD標準" xfId="2746" xr:uid="{D4F13740-0993-4675-A2B6-9D144E23F3A7}"/>
    <cellStyle name="BORDER" xfId="2747" xr:uid="{B7C2BBD0-1F00-4AFE-9006-7F452C3059D1}"/>
    <cellStyle name="BORDER 10" xfId="2748" xr:uid="{A293CE21-62D8-4620-9DD5-B764697A43A3}"/>
    <cellStyle name="BORDER 11" xfId="2749" xr:uid="{FD8FD813-6F58-4920-8BF9-683D5F9F27E1}"/>
    <cellStyle name="BORDER 12" xfId="2750" xr:uid="{90C886DB-8A4F-494B-A200-7EE638728B01}"/>
    <cellStyle name="BORDER 13" xfId="2751" xr:uid="{D5591771-5820-47A4-AA57-839641E3496E}"/>
    <cellStyle name="BORDER 2" xfId="2752" xr:uid="{4AC6AD73-2B01-4CB8-8B2C-406E96525A8C}"/>
    <cellStyle name="BORDER 2 10" xfId="2753" xr:uid="{0A0F9A27-D5C4-49F8-A315-EDC5DF314357}"/>
    <cellStyle name="BORDER 2 11" xfId="2754" xr:uid="{391FF4CF-2CC3-4CF4-8592-FC51A66A01E7}"/>
    <cellStyle name="BORDER 2 12" xfId="2755" xr:uid="{06C14EE6-AA0E-426E-895D-F60ADB111168}"/>
    <cellStyle name="BORDER 2 2" xfId="2756" xr:uid="{F6E7A370-F97D-4046-BDA5-29004FEA4B09}"/>
    <cellStyle name="BORDER 2 2 10" xfId="2757" xr:uid="{8819FED6-8EC4-405B-978F-A298F4E76CA5}"/>
    <cellStyle name="BORDER 2 2 11" xfId="2758" xr:uid="{F3728802-4DE9-44DA-8CB2-933BC3C5DEB2}"/>
    <cellStyle name="BORDER 2 2 2" xfId="2759" xr:uid="{FFB2FA46-ACBD-4C19-A566-EC766E39B6C4}"/>
    <cellStyle name="BORDER 2 2 3" xfId="2760" xr:uid="{1FF4D56C-9E8D-4F9E-AAF5-2DF6E6396EF3}"/>
    <cellStyle name="BORDER 2 2 4" xfId="2761" xr:uid="{0F26804B-0A15-4552-8CA3-91D96EC62558}"/>
    <cellStyle name="BORDER 2 2 5" xfId="2762" xr:uid="{28700E67-9DC4-45C2-86AF-698DE33ED8C7}"/>
    <cellStyle name="BORDER 2 2 6" xfId="2763" xr:uid="{12BC5858-C8BD-4E71-9CF7-9F54928B1AF3}"/>
    <cellStyle name="BORDER 2 2 7" xfId="2764" xr:uid="{8A8A06E2-822B-4FD7-B132-EDA61C4C599B}"/>
    <cellStyle name="BORDER 2 2 8" xfId="2765" xr:uid="{D50954F3-AD67-4672-9F81-E982EB7ABC44}"/>
    <cellStyle name="BORDER 2 2 9" xfId="2766" xr:uid="{A81594DE-B7EB-4C58-AA5E-996F834537B5}"/>
    <cellStyle name="BORDER 2 3" xfId="2767" xr:uid="{F33F9666-CFA5-4340-BDEE-C80C9C15F957}"/>
    <cellStyle name="BORDER 2 4" xfId="2768" xr:uid="{6A2EED52-52A8-44CA-B41E-365F3D97E7C1}"/>
    <cellStyle name="BORDER 2 5" xfId="2769" xr:uid="{E791D47C-A758-44C5-B568-EE30B42BFE40}"/>
    <cellStyle name="BORDER 2 6" xfId="2770" xr:uid="{DC8DF276-1DAD-4D35-B32A-BA387E2B98EA}"/>
    <cellStyle name="BORDER 2 7" xfId="2771" xr:uid="{8D9E6D3B-F304-4362-9A3C-A1834354BB61}"/>
    <cellStyle name="BORDER 2 8" xfId="2772" xr:uid="{461F3DBA-E666-47C9-827D-CB8D38CE5337}"/>
    <cellStyle name="BORDER 2 9" xfId="2773" xr:uid="{C4E4D37C-809D-4905-9D2F-96D7320E39C5}"/>
    <cellStyle name="BORDER 3" xfId="2774" xr:uid="{335A1134-6CF7-4616-A3B9-4301FF7AC165}"/>
    <cellStyle name="BORDER 3 10" xfId="2775" xr:uid="{41C5E446-267A-4013-9427-009D03D8C903}"/>
    <cellStyle name="BORDER 3 11" xfId="2776" xr:uid="{6DBC3FE5-2E68-4347-9159-681729F32288}"/>
    <cellStyle name="BORDER 3 2" xfId="2777" xr:uid="{F488FC98-0FFB-49AC-8D91-16639D930C08}"/>
    <cellStyle name="BORDER 3 3" xfId="2778" xr:uid="{C9C6DFC3-D5F5-4B50-8793-ABF72C37C1EF}"/>
    <cellStyle name="BORDER 3 4" xfId="2779" xr:uid="{438D7C7D-FF21-415A-A870-7BD19A7C9A23}"/>
    <cellStyle name="BORDER 3 5" xfId="2780" xr:uid="{6B4C5F0F-0C77-49F7-B6BE-3E5D1506CE6C}"/>
    <cellStyle name="BORDER 3 6" xfId="2781" xr:uid="{018E9F4C-E7B5-41A3-9706-A6C33E704D04}"/>
    <cellStyle name="BORDER 3 7" xfId="2782" xr:uid="{ECF3FD1B-5B3F-426E-BBF4-D2157D7F2D2B}"/>
    <cellStyle name="BORDER 3 8" xfId="2783" xr:uid="{20C5D038-97D1-46BD-831E-6C40A9DD90E3}"/>
    <cellStyle name="BORDER 3 9" xfId="2784" xr:uid="{EAA7A1E7-8A36-4008-9E12-932EDC8C1EF1}"/>
    <cellStyle name="BORDER 4" xfId="2785" xr:uid="{8CDE81D5-8E9E-481D-9790-A699D3C0E5CB}"/>
    <cellStyle name="BORDER 5" xfId="2786" xr:uid="{6D407FCA-A965-4717-8C3C-C7254269AFD1}"/>
    <cellStyle name="BORDER 6" xfId="2787" xr:uid="{1FF3BB49-889D-4C9F-B4B0-F938732B1154}"/>
    <cellStyle name="BORDER 7" xfId="2788" xr:uid="{1D4CA017-3FF7-4BD1-BF9D-5976BB19C728}"/>
    <cellStyle name="BORDER 8" xfId="2789" xr:uid="{53E2D35F-B95A-4F2A-A9FD-0467C6BD191F}"/>
    <cellStyle name="BORDER 9" xfId="2790" xr:uid="{505A1B37-55E4-4DAB-B896-39D3B5237D7B}"/>
    <cellStyle name="BORDER1" xfId="2791" xr:uid="{1B6D0D4F-7B31-4E1D-BF3E-5BE75413CDBB}"/>
    <cellStyle name="BORDER1 10" xfId="2792" xr:uid="{426762C9-A91B-468A-B285-F773C4D58CB7}"/>
    <cellStyle name="BORDER1 10 2" xfId="27076" xr:uid="{EE829563-42E1-461A-8E2E-A95E3100BC84}"/>
    <cellStyle name="BORDER1 11" xfId="2793" xr:uid="{45A4692D-4BFC-4758-B524-50E650CEEF49}"/>
    <cellStyle name="BORDER1 11 2" xfId="27077" xr:uid="{FE392070-CDA5-46BE-9424-A2C62185CB68}"/>
    <cellStyle name="BORDER1 12" xfId="2794" xr:uid="{B5A3FE0E-2600-4D08-B895-1FDA789911F3}"/>
    <cellStyle name="BORDER1 12 2" xfId="27078" xr:uid="{984AC4D4-EC00-4ECD-A599-01BDAFCDE4E5}"/>
    <cellStyle name="BORDER1 13" xfId="2795" xr:uid="{26B312F2-B9EF-42D5-9923-5AE2EF6CA61C}"/>
    <cellStyle name="BORDER1 13 2" xfId="27079" xr:uid="{44377C18-B213-403D-A514-EB0664F1717A}"/>
    <cellStyle name="BORDER1 14" xfId="2796" xr:uid="{3C6104C1-F9CF-4597-BDD3-B9F57B42A5F8}"/>
    <cellStyle name="BORDER1 14 2" xfId="27080" xr:uid="{2A3044D2-0CA4-47B9-B030-96F39A50C9B5}"/>
    <cellStyle name="BORDER1 15" xfId="27075" xr:uid="{FC95A191-213B-425F-B4C5-904A7FC9CE9B}"/>
    <cellStyle name="BORDER1 2" xfId="2797" xr:uid="{747CBF46-769D-4C3D-9348-2128A08D2A8C}"/>
    <cellStyle name="BORDER1 2 10" xfId="2798" xr:uid="{41CF2EBE-14B5-4A32-8DDB-6EFB1089B43C}"/>
    <cellStyle name="BORDER1 2 10 2" xfId="27082" xr:uid="{3263B120-7878-4153-AFB9-2F98DD732F67}"/>
    <cellStyle name="BORDER1 2 11" xfId="2799" xr:uid="{06B59C1E-D3E4-4E4D-8EC1-742B1748AF71}"/>
    <cellStyle name="BORDER1 2 11 2" xfId="27083" xr:uid="{BDEAF84D-29C0-46D5-96A2-844B1652BF8F}"/>
    <cellStyle name="BORDER1 2 12" xfId="2800" xr:uid="{84A8F473-A1C5-4606-801C-7D071B7AAAF7}"/>
    <cellStyle name="BORDER1 2 12 2" xfId="27084" xr:uid="{BD05A561-62A7-4531-A54B-1B7C587780B3}"/>
    <cellStyle name="BORDER1 2 13" xfId="2801" xr:uid="{8F85CD95-9AE1-46A1-BC6B-05A624116650}"/>
    <cellStyle name="BORDER1 2 13 2" xfId="27085" xr:uid="{63B793CA-602B-4118-9DD1-3588C0B1C9FB}"/>
    <cellStyle name="BORDER1 2 14" xfId="27081" xr:uid="{64244A90-CFAE-48A9-AB0B-DFDA75BDCEBD}"/>
    <cellStyle name="BORDER1 2 2" xfId="2802" xr:uid="{F2DED197-C166-4E27-A281-D20E2D651258}"/>
    <cellStyle name="BORDER1 2 2 10" xfId="2803" xr:uid="{D570FEC4-34E7-479B-B584-EEAC964BEE08}"/>
    <cellStyle name="BORDER1 2 2 10 2" xfId="27087" xr:uid="{3D29A026-B2F8-4F48-9544-E1C51282018F}"/>
    <cellStyle name="BORDER1 2 2 11" xfId="2804" xr:uid="{CB472F9A-457F-42B2-9FB8-18B8E7A63EC9}"/>
    <cellStyle name="BORDER1 2 2 11 2" xfId="27088" xr:uid="{F216009E-7952-4297-AF94-33CE8E7C2C8F}"/>
    <cellStyle name="BORDER1 2 2 12" xfId="2805" xr:uid="{E44350E3-F57E-4A00-B154-612928506D28}"/>
    <cellStyle name="BORDER1 2 2 12 2" xfId="27089" xr:uid="{B6E9F5BE-5E69-4FC2-BB4B-7AB263C86CDE}"/>
    <cellStyle name="BORDER1 2 2 13" xfId="27086" xr:uid="{37F6621B-3083-4157-922E-5154AF795AA1}"/>
    <cellStyle name="BORDER1 2 2 2" xfId="2806" xr:uid="{8EEA4751-A609-4FCF-A66A-DD5F1A79ED47}"/>
    <cellStyle name="BORDER1 2 2 2 10" xfId="2807" xr:uid="{6BBFEF10-A92B-4EDB-8553-277ED6ED9B8F}"/>
    <cellStyle name="BORDER1 2 2 2 10 2" xfId="27091" xr:uid="{53C562BC-2FA9-499A-A592-3A501066C57B}"/>
    <cellStyle name="BORDER1 2 2 2 11" xfId="2808" xr:uid="{4AD21DDE-0C39-44DA-AC89-06E41EEDD435}"/>
    <cellStyle name="BORDER1 2 2 2 11 2" xfId="27092" xr:uid="{DCE192E4-D4F7-4733-B580-A72D3A500681}"/>
    <cellStyle name="BORDER1 2 2 2 12" xfId="27090" xr:uid="{B0CF7BBE-26A3-4EE4-9EF3-1DFF23492287}"/>
    <cellStyle name="BORDER1 2 2 2 2" xfId="2809" xr:uid="{67FAFDA9-AF0E-41C6-8271-0038705E9289}"/>
    <cellStyle name="BORDER1 2 2 2 2 2" xfId="27093" xr:uid="{343B9095-A6FC-4447-8D0F-0E82A6F84B66}"/>
    <cellStyle name="BORDER1 2 2 2 3" xfId="2810" xr:uid="{625D30CF-09DD-44E9-A678-01C19D25E529}"/>
    <cellStyle name="BORDER1 2 2 2 3 2" xfId="27094" xr:uid="{183F1304-3FE3-43CE-9AED-3D9B43B3C5A9}"/>
    <cellStyle name="BORDER1 2 2 2 4" xfId="2811" xr:uid="{5170D99C-DD40-4219-8895-59111CBB0122}"/>
    <cellStyle name="BORDER1 2 2 2 4 2" xfId="27095" xr:uid="{3DD22CB7-B308-49A4-9229-0E26E7E989E1}"/>
    <cellStyle name="BORDER1 2 2 2 5" xfId="2812" xr:uid="{759D6166-38BF-4156-B224-EF12905CE81B}"/>
    <cellStyle name="BORDER1 2 2 2 5 2" xfId="27096" xr:uid="{1E498AF6-A7F6-4F6C-A81C-C7FFB398DD75}"/>
    <cellStyle name="BORDER1 2 2 2 6" xfId="2813" xr:uid="{ECC6BB34-3D0A-4732-83BF-807918FB684F}"/>
    <cellStyle name="BORDER1 2 2 2 6 2" xfId="27097" xr:uid="{AF243D6D-4307-4F61-95C7-CEEF18F48359}"/>
    <cellStyle name="BORDER1 2 2 2 7" xfId="2814" xr:uid="{FD7E81DA-097C-49B3-9559-56A0A966245E}"/>
    <cellStyle name="BORDER1 2 2 2 7 2" xfId="27098" xr:uid="{CAC2E726-17FA-4E8F-9AC5-5B8083BA0EAA}"/>
    <cellStyle name="BORDER1 2 2 2 8" xfId="2815" xr:uid="{81C90EDB-B6B0-4EE5-A8E1-047E635D8A6E}"/>
    <cellStyle name="BORDER1 2 2 2 8 2" xfId="27099" xr:uid="{1A37E036-429E-48DC-B718-B6BDCF09FD54}"/>
    <cellStyle name="BORDER1 2 2 2 9" xfId="2816" xr:uid="{4178FC52-75BB-4481-B02A-15FC8E8B19ED}"/>
    <cellStyle name="BORDER1 2 2 2 9 2" xfId="27100" xr:uid="{D9242A77-18B1-4E57-B770-DE20E64E6EE8}"/>
    <cellStyle name="BORDER1 2 2 3" xfId="2817" xr:uid="{FE2BA263-9839-4BC9-9EDF-6E87FFC82C3F}"/>
    <cellStyle name="BORDER1 2 2 3 2" xfId="27101" xr:uid="{2FD145A3-616D-4860-BCAB-D81867217106}"/>
    <cellStyle name="BORDER1 2 2 4" xfId="2818" xr:uid="{32AAC108-582E-45B9-8997-DEF6B772364D}"/>
    <cellStyle name="BORDER1 2 2 4 2" xfId="27102" xr:uid="{CC5FBB55-FEE5-4E20-9EDF-41748D052BCF}"/>
    <cellStyle name="BORDER1 2 2 5" xfId="2819" xr:uid="{AE3D5ED3-6453-47EC-99A1-E55BC8B34AE2}"/>
    <cellStyle name="BORDER1 2 2 5 2" xfId="27103" xr:uid="{72A307C8-F15D-4EB1-8704-FE9221D56999}"/>
    <cellStyle name="BORDER1 2 2 6" xfId="2820" xr:uid="{C54DFB04-5512-4A83-81E2-0D8D4CCD38C0}"/>
    <cellStyle name="BORDER1 2 2 6 2" xfId="27104" xr:uid="{0CA86C35-AC21-4EBC-AB4B-6772D003EB50}"/>
    <cellStyle name="BORDER1 2 2 7" xfId="2821" xr:uid="{E5490146-5810-4390-9731-4E5C8F3E31F7}"/>
    <cellStyle name="BORDER1 2 2 7 2" xfId="27105" xr:uid="{357EAF95-AD49-4348-ABC5-9BFC20AC80B4}"/>
    <cellStyle name="BORDER1 2 2 8" xfId="2822" xr:uid="{EE5395D4-D056-47FC-8E8B-7F37B15CEB62}"/>
    <cellStyle name="BORDER1 2 2 8 2" xfId="27106" xr:uid="{6B097A4F-2C1F-4840-A742-CB8D378822D2}"/>
    <cellStyle name="BORDER1 2 2 9" xfId="2823" xr:uid="{969B4993-5725-4372-AFED-9D397BC07050}"/>
    <cellStyle name="BORDER1 2 2 9 2" xfId="27107" xr:uid="{59833EBB-F81C-4B54-935E-2225423FD6EA}"/>
    <cellStyle name="BORDER1 2 3" xfId="2824" xr:uid="{D71AD501-2EB4-49CA-A9FF-F7A222E284BB}"/>
    <cellStyle name="BORDER1 2 3 10" xfId="2825" xr:uid="{DFEFC559-9AA4-4482-9E2B-C00A9C2ABF78}"/>
    <cellStyle name="BORDER1 2 3 10 2" xfId="27109" xr:uid="{CEAD58BC-780D-4A5B-B879-217775A45599}"/>
    <cellStyle name="BORDER1 2 3 11" xfId="2826" xr:uid="{A643A18C-63A7-47E2-9748-6E5BE000C573}"/>
    <cellStyle name="BORDER1 2 3 11 2" xfId="27110" xr:uid="{234100F0-0191-412C-B462-9FC1CA7940AD}"/>
    <cellStyle name="BORDER1 2 3 12" xfId="27108" xr:uid="{690500E5-FA29-48B7-8841-A862287B0E26}"/>
    <cellStyle name="BORDER1 2 3 2" xfId="2827" xr:uid="{D8AF591E-3EAB-403F-A1A1-7E3B88A739CC}"/>
    <cellStyle name="BORDER1 2 3 2 2" xfId="27111" xr:uid="{BE7A30C6-7B8E-4CD1-A77F-C4B9392EBAC0}"/>
    <cellStyle name="BORDER1 2 3 3" xfId="2828" xr:uid="{E5636E3F-0984-4348-A6F7-D2E3E8CD176C}"/>
    <cellStyle name="BORDER1 2 3 3 2" xfId="27112" xr:uid="{819541E9-A2E6-4AB6-9F4D-9F363E068C69}"/>
    <cellStyle name="BORDER1 2 3 4" xfId="2829" xr:uid="{C323C07D-EAD4-484A-B44E-202FE14CCBC2}"/>
    <cellStyle name="BORDER1 2 3 4 2" xfId="27113" xr:uid="{677AE261-265C-4B77-B840-A2E0F70BF583}"/>
    <cellStyle name="BORDER1 2 3 5" xfId="2830" xr:uid="{030CC2DA-F52F-442F-A04D-A71BA69A57D8}"/>
    <cellStyle name="BORDER1 2 3 5 2" xfId="27114" xr:uid="{64F9222B-AC1D-4135-8923-57BE33603D60}"/>
    <cellStyle name="BORDER1 2 3 6" xfId="2831" xr:uid="{60AD6F06-1A0F-422D-BC04-C996A9AD71EE}"/>
    <cellStyle name="BORDER1 2 3 6 2" xfId="27115" xr:uid="{D938360F-7030-4D06-92CD-9873AEA82E9F}"/>
    <cellStyle name="BORDER1 2 3 7" xfId="2832" xr:uid="{1FCF1FB7-4F93-44B0-80E6-1E3459A38B7E}"/>
    <cellStyle name="BORDER1 2 3 7 2" xfId="27116" xr:uid="{077A8C6E-B950-4355-996E-BFE57F6E18FA}"/>
    <cellStyle name="BORDER1 2 3 8" xfId="2833" xr:uid="{13548BD7-6A62-4EC3-9323-98BDF7E3C297}"/>
    <cellStyle name="BORDER1 2 3 8 2" xfId="27117" xr:uid="{96FF1C2E-9CCD-40C3-A07A-6D203906DC45}"/>
    <cellStyle name="BORDER1 2 3 9" xfId="2834" xr:uid="{B2212C29-FBC4-44E8-9022-05ECD0014D65}"/>
    <cellStyle name="BORDER1 2 3 9 2" xfId="27118" xr:uid="{4078DE89-3B20-4CFB-A5AD-6C1270025B02}"/>
    <cellStyle name="BORDER1 2 4" xfId="2835" xr:uid="{350A115F-1D0E-40AE-9E66-8BA707AD578B}"/>
    <cellStyle name="BORDER1 2 4 2" xfId="27119" xr:uid="{ED0078B2-22CD-42B6-ABE4-1ECF0DCFF4CE}"/>
    <cellStyle name="BORDER1 2 5" xfId="2836" xr:uid="{442854C9-4FF9-49DD-AFC0-3DB8E5B8C3F3}"/>
    <cellStyle name="BORDER1 2 5 2" xfId="27120" xr:uid="{7E56B41F-103D-4465-A67C-F71153AE4B27}"/>
    <cellStyle name="BORDER1 2 6" xfId="2837" xr:uid="{35BED8F7-6518-461E-99F8-661B22BFDD0A}"/>
    <cellStyle name="BORDER1 2 6 2" xfId="27121" xr:uid="{CB62A118-9957-4E5C-89CD-D96C7545CF71}"/>
    <cellStyle name="BORDER1 2 7" xfId="2838" xr:uid="{E5096AEB-3DE4-4C12-83EB-41BBDF45F9BE}"/>
    <cellStyle name="BORDER1 2 7 2" xfId="27122" xr:uid="{3369C84D-7938-4729-AD9A-398553A91EA1}"/>
    <cellStyle name="BORDER1 2 8" xfId="2839" xr:uid="{0268225A-CD87-4A33-B790-A300334AADEE}"/>
    <cellStyle name="BORDER1 2 8 2" xfId="27123" xr:uid="{7201D022-31C5-40D0-A9BC-976EB821056F}"/>
    <cellStyle name="BORDER1 2 9" xfId="2840" xr:uid="{8100C55E-31E4-4482-9C32-6BE70761720A}"/>
    <cellStyle name="BORDER1 2 9 2" xfId="27124" xr:uid="{9332B4E5-65A0-4E5A-AF60-54C4CB08C67C}"/>
    <cellStyle name="BORDER1 3" xfId="2841" xr:uid="{513B92D8-36AA-42E9-9B1E-124893792B13}"/>
    <cellStyle name="BORDER1 3 10" xfId="2842" xr:uid="{6A4F88C7-893C-4369-A963-A89379133882}"/>
    <cellStyle name="BORDER1 3 10 2" xfId="27126" xr:uid="{08139DF2-6772-49C2-988F-EA8BF5989A0A}"/>
    <cellStyle name="BORDER1 3 11" xfId="2843" xr:uid="{C0055976-C81F-461A-A9AE-A3E06D836538}"/>
    <cellStyle name="BORDER1 3 11 2" xfId="27127" xr:uid="{DE3EEBF4-46A7-4894-9CD9-4211BA769E53}"/>
    <cellStyle name="BORDER1 3 12" xfId="2844" xr:uid="{904BBA74-0583-4F27-A859-FCFCA34BAC47}"/>
    <cellStyle name="BORDER1 3 12 2" xfId="27128" xr:uid="{6BDAB2DF-B923-4D84-8205-23CB4AADA13F}"/>
    <cellStyle name="BORDER1 3 13" xfId="27125" xr:uid="{9BC99CBA-9C17-4255-B9C2-FD831E429B8F}"/>
    <cellStyle name="BORDER1 3 2" xfId="2845" xr:uid="{9E78EFEC-060A-4E48-8239-B193C3103110}"/>
    <cellStyle name="BORDER1 3 2 10" xfId="2846" xr:uid="{08F6762B-AE34-4B23-BE00-962C34624D19}"/>
    <cellStyle name="BORDER1 3 2 10 2" xfId="27130" xr:uid="{528B07B1-76A3-42C3-A8FD-0A00D1CF6CEA}"/>
    <cellStyle name="BORDER1 3 2 11" xfId="2847" xr:uid="{A503910E-7AA9-4B53-829B-D6981BCC4D08}"/>
    <cellStyle name="BORDER1 3 2 11 2" xfId="27131" xr:uid="{FE12CFFF-F04C-46ED-A0AB-1B8359776C8D}"/>
    <cellStyle name="BORDER1 3 2 12" xfId="27129" xr:uid="{A0FA7758-1C99-40C2-8C79-64F71730C582}"/>
    <cellStyle name="BORDER1 3 2 2" xfId="2848" xr:uid="{1DCA9F7C-D5B6-4B1C-B9EB-936358AC5801}"/>
    <cellStyle name="BORDER1 3 2 2 2" xfId="27132" xr:uid="{86FBEB2F-402A-4CB7-B09C-53007FF2BDE5}"/>
    <cellStyle name="BORDER1 3 2 3" xfId="2849" xr:uid="{48F06BD4-C97B-46E2-A8B8-37D18E6E9D79}"/>
    <cellStyle name="BORDER1 3 2 3 2" xfId="27133" xr:uid="{BAC783C4-97A5-49B7-8878-A76803CD47CB}"/>
    <cellStyle name="BORDER1 3 2 4" xfId="2850" xr:uid="{6E299EC0-C0E8-4EF5-999B-F97CF753EF69}"/>
    <cellStyle name="BORDER1 3 2 4 2" xfId="27134" xr:uid="{45D7C913-1028-40CF-9CA0-1947AFD1A237}"/>
    <cellStyle name="BORDER1 3 2 5" xfId="2851" xr:uid="{CFBD1414-FAEA-4146-9A3E-6354BAD176DD}"/>
    <cellStyle name="BORDER1 3 2 5 2" xfId="27135" xr:uid="{158455A2-2B4A-4AEF-9D7A-0A9D991CB910}"/>
    <cellStyle name="BORDER1 3 2 6" xfId="2852" xr:uid="{6C2C47AD-9BB7-4C57-A9C0-B5FD41ACF847}"/>
    <cellStyle name="BORDER1 3 2 6 2" xfId="27136" xr:uid="{2F759939-9A8B-4DB2-BEB5-95AA5BBDA005}"/>
    <cellStyle name="BORDER1 3 2 7" xfId="2853" xr:uid="{A22D4733-86BA-4555-9A86-317A5C6A12F1}"/>
    <cellStyle name="BORDER1 3 2 7 2" xfId="27137" xr:uid="{F9008819-8085-4B36-9538-C29A1B391F39}"/>
    <cellStyle name="BORDER1 3 2 8" xfId="2854" xr:uid="{F1C923E4-D2D8-4019-A26B-32692E9ABBA5}"/>
    <cellStyle name="BORDER1 3 2 8 2" xfId="27138" xr:uid="{9FD52BEC-C27A-43A5-BF0D-D384F41AE25C}"/>
    <cellStyle name="BORDER1 3 2 9" xfId="2855" xr:uid="{78155F0C-7AB6-40D3-B8AF-F5EC428EB29F}"/>
    <cellStyle name="BORDER1 3 2 9 2" xfId="27139" xr:uid="{10AAABE9-DF0B-4F06-9F08-284B3559A0D8}"/>
    <cellStyle name="BORDER1 3 3" xfId="2856" xr:uid="{267872E0-889B-41DA-ADEF-37386CF830C7}"/>
    <cellStyle name="BORDER1 3 3 2" xfId="27140" xr:uid="{6D882B2E-8872-4726-A090-682B32498B23}"/>
    <cellStyle name="BORDER1 3 4" xfId="2857" xr:uid="{36F5A96A-11A0-454C-A20A-9812DDFACAA6}"/>
    <cellStyle name="BORDER1 3 4 2" xfId="27141" xr:uid="{1A0521C6-91CB-444D-B9A2-4C53358CF821}"/>
    <cellStyle name="BORDER1 3 5" xfId="2858" xr:uid="{8D06A07C-95F3-4B6B-9054-4FAA7F280CDE}"/>
    <cellStyle name="BORDER1 3 5 2" xfId="27142" xr:uid="{1811BC2D-24A5-40BC-88FA-816C9158A00E}"/>
    <cellStyle name="BORDER1 3 6" xfId="2859" xr:uid="{D53D2A7A-A4FB-4C30-AEB6-F610F1DBFC37}"/>
    <cellStyle name="BORDER1 3 6 2" xfId="27143" xr:uid="{AD7FB2B7-F103-48C1-B919-2693C677A23E}"/>
    <cellStyle name="BORDER1 3 7" xfId="2860" xr:uid="{7932A093-7110-412E-A56F-291B62D41B1B}"/>
    <cellStyle name="BORDER1 3 7 2" xfId="27144" xr:uid="{2A5D665F-570B-4F14-9F44-DFF02D022BD0}"/>
    <cellStyle name="BORDER1 3 8" xfId="2861" xr:uid="{1E845F91-17A2-4659-A835-6B14EBE49085}"/>
    <cellStyle name="BORDER1 3 8 2" xfId="27145" xr:uid="{CF719018-E7FF-43A4-8FD3-550D16F34320}"/>
    <cellStyle name="BORDER1 3 9" xfId="2862" xr:uid="{8387A081-CDBC-49C0-9ADF-91250AF93C40}"/>
    <cellStyle name="BORDER1 3 9 2" xfId="27146" xr:uid="{B9431778-CE85-414D-B7E1-1D920F7FD0FA}"/>
    <cellStyle name="BORDER1 4" xfId="2863" xr:uid="{FD9F7655-8D45-43C6-8470-7211924749AB}"/>
    <cellStyle name="BORDER1 4 10" xfId="2864" xr:uid="{54592C2B-E101-413A-86E7-DE4113CF9739}"/>
    <cellStyle name="BORDER1 4 10 2" xfId="27148" xr:uid="{7FDF4049-88DA-4016-8D9C-792F15418D08}"/>
    <cellStyle name="BORDER1 4 11" xfId="2865" xr:uid="{D4962777-1D6A-40C3-9561-58DF431966A2}"/>
    <cellStyle name="BORDER1 4 11 2" xfId="27149" xr:uid="{EA4FB0E9-0940-4303-904F-662FBB0325BF}"/>
    <cellStyle name="BORDER1 4 12" xfId="27147" xr:uid="{4DED08CE-2D97-498E-8D1C-9C9FE728D9B6}"/>
    <cellStyle name="BORDER1 4 2" xfId="2866" xr:uid="{D5729D6C-8DC0-49CE-B6D1-7A0855857E7A}"/>
    <cellStyle name="BORDER1 4 2 2" xfId="27150" xr:uid="{131D24B7-CC26-4B60-9A4E-DDC670C58639}"/>
    <cellStyle name="BORDER1 4 3" xfId="2867" xr:uid="{D7173925-9504-4EB8-8BC1-F5C68A5C11B6}"/>
    <cellStyle name="BORDER1 4 3 2" xfId="27151" xr:uid="{2D4BAF50-A146-4EF3-8D9B-754346DA5DBC}"/>
    <cellStyle name="BORDER1 4 4" xfId="2868" xr:uid="{C1E04812-2EB8-4216-91F4-FCB02CD23B50}"/>
    <cellStyle name="BORDER1 4 4 2" xfId="27152" xr:uid="{9D0EAF94-4E33-406B-94EC-5224C2E75605}"/>
    <cellStyle name="BORDER1 4 5" xfId="2869" xr:uid="{1D790808-AB89-4EEC-8918-0174645DE89E}"/>
    <cellStyle name="BORDER1 4 5 2" xfId="27153" xr:uid="{2D32498C-BDC7-4940-8B4B-94128FBCF459}"/>
    <cellStyle name="BORDER1 4 6" xfId="2870" xr:uid="{A26903A9-701C-4845-8BCA-4E75189ABC0C}"/>
    <cellStyle name="BORDER1 4 6 2" xfId="27154" xr:uid="{66DA9CC0-DFB0-4071-97BF-F479992362AD}"/>
    <cellStyle name="BORDER1 4 7" xfId="2871" xr:uid="{9B9F4094-85C8-408C-AF89-012F1FA890DD}"/>
    <cellStyle name="BORDER1 4 7 2" xfId="27155" xr:uid="{77164B80-8B0E-4C30-A8DD-DB6A062C53CC}"/>
    <cellStyle name="BORDER1 4 8" xfId="2872" xr:uid="{7E38C826-591B-4ABD-BD49-8DBB9DA5FAF9}"/>
    <cellStyle name="BORDER1 4 8 2" xfId="27156" xr:uid="{203A38D9-4FB0-421C-A477-073FF2BEE3F6}"/>
    <cellStyle name="BORDER1 4 9" xfId="2873" xr:uid="{635FB36D-6174-48E6-A81E-1F5E8FA1019F}"/>
    <cellStyle name="BORDER1 4 9 2" xfId="27157" xr:uid="{E9273AE0-1858-4912-B7EC-D5200975BA9D}"/>
    <cellStyle name="BORDER1 5" xfId="2874" xr:uid="{B6920EC1-361E-47C7-9547-3D31208AB8E7}"/>
    <cellStyle name="BORDER1 5 2" xfId="27158" xr:uid="{EDB31642-1EBA-4512-8FAC-46949A3DCD4F}"/>
    <cellStyle name="BORDER1 6" xfId="2875" xr:uid="{6CE99EC8-1EC3-4050-AC89-6D4DEEFE8962}"/>
    <cellStyle name="BORDER1 6 2" xfId="27159" xr:uid="{88D134FD-EA78-42C7-8B06-D7A086A9CCF1}"/>
    <cellStyle name="BORDER1 7" xfId="2876" xr:uid="{B6B3B469-A4F9-48F5-B5AB-AAC4E8300AC7}"/>
    <cellStyle name="BORDER1 7 2" xfId="27160" xr:uid="{8AFF20AC-E19E-471D-A62C-B971F42B83BB}"/>
    <cellStyle name="BORDER1 8" xfId="2877" xr:uid="{CA0D4416-779E-4B01-A30F-0EC147936695}"/>
    <cellStyle name="BORDER1 8 2" xfId="27161" xr:uid="{7983B600-E729-45E3-96F6-6924C6E813B1}"/>
    <cellStyle name="BORDER1 9" xfId="2878" xr:uid="{89D6C04C-73E8-4275-A584-904BDBF5E224}"/>
    <cellStyle name="BORDER1 9 2" xfId="27162" xr:uid="{D815E98E-FB11-499C-8D5E-91EE948B4A8A}"/>
    <cellStyle name="BORDER2" xfId="2879" xr:uid="{3D245400-644C-4E20-A6B6-C6F9C637F99C}"/>
    <cellStyle name="BORDER2 10" xfId="2880" xr:uid="{8CD31D7F-CF58-4E02-AEA2-BEA01DE74B89}"/>
    <cellStyle name="BORDER2 10 2" xfId="27164" xr:uid="{630F7D62-8A63-43D8-BCEB-CEFD13DF2B03}"/>
    <cellStyle name="BORDER2 11" xfId="2881" xr:uid="{DFF68CF7-93D8-432C-B406-DA69B5012F20}"/>
    <cellStyle name="BORDER2 11 2" xfId="27165" xr:uid="{72255132-E1FE-41A3-B15C-C82B4808FC89}"/>
    <cellStyle name="BORDER2 12" xfId="2882" xr:uid="{95B01F84-A96D-4ADA-B169-2E1E6D4CFCC6}"/>
    <cellStyle name="BORDER2 12 2" xfId="27166" xr:uid="{42B4BD72-1BA2-488B-9BFD-982406AE76A7}"/>
    <cellStyle name="BORDER2 13" xfId="2883" xr:uid="{93B21436-0194-48F4-83E4-0F830EAC649B}"/>
    <cellStyle name="BORDER2 13 2" xfId="27167" xr:uid="{F0A2B4B6-2925-4F50-93E4-9E6AC3BABD73}"/>
    <cellStyle name="BORDER2 14" xfId="2884" xr:uid="{DE3AE1FE-9AAA-4D24-9F71-6B1B63F1F705}"/>
    <cellStyle name="BORDER2 14 2" xfId="27168" xr:uid="{08260AFD-1C84-4A7A-9A8C-201990797B89}"/>
    <cellStyle name="BORDER2 15" xfId="2885" xr:uid="{8F84CFE5-D28F-4C1F-A410-0E22331BB438}"/>
    <cellStyle name="BORDER2 15 2" xfId="27169" xr:uid="{6E1AC185-A59C-43C4-AF59-1F043CA637A0}"/>
    <cellStyle name="BORDER2 16" xfId="27163" xr:uid="{7EB34A53-0665-4892-AD9B-34BB7F72A7DE}"/>
    <cellStyle name="BORDER2 2" xfId="2886" xr:uid="{7B9D42D9-E9F4-46D1-A8C1-76995FEFEB13}"/>
    <cellStyle name="BORDER2 2 10" xfId="2887" xr:uid="{9BE47374-5765-40E2-8617-CFD128B491F9}"/>
    <cellStyle name="BORDER2 2 10 2" xfId="27171" xr:uid="{AFE8C6E2-C88C-41E5-8AE5-7D145C1FDC13}"/>
    <cellStyle name="BORDER2 2 11" xfId="2888" xr:uid="{14350765-6902-4924-991C-137DB27C0E06}"/>
    <cellStyle name="BORDER2 2 11 2" xfId="27172" xr:uid="{819215A0-7976-4AEF-9EF3-3E5AE9609F45}"/>
    <cellStyle name="BORDER2 2 12" xfId="2889" xr:uid="{C9726984-D769-4B8A-B3B9-F6F5BE50A78E}"/>
    <cellStyle name="BORDER2 2 12 2" xfId="27173" xr:uid="{6471941C-BB0C-4236-96A3-A418B88B986A}"/>
    <cellStyle name="BORDER2 2 13" xfId="2890" xr:uid="{B1E67901-21D7-469D-AA6F-4D3E083AF1CE}"/>
    <cellStyle name="BORDER2 2 13 2" xfId="27174" xr:uid="{C2A60CED-66BA-43A7-8081-17BFAB15AD44}"/>
    <cellStyle name="BORDER2 2 14" xfId="2891" xr:uid="{202AC977-27A3-48A6-B2B4-7C85D29CFA80}"/>
    <cellStyle name="BORDER2 2 14 2" xfId="27175" xr:uid="{E7EC61E7-9F3E-44DA-B9C6-20E5073E1AB8}"/>
    <cellStyle name="BORDER2 2 15" xfId="27170" xr:uid="{47B34E09-2D14-4551-9F0E-1CAFF06EB342}"/>
    <cellStyle name="BORDER2 2 2" xfId="2892" xr:uid="{7DC7F996-FACF-4F60-807A-78B6B5E7C41F}"/>
    <cellStyle name="BORDER2 2 2 10" xfId="2893" xr:uid="{6FA5C643-4217-466D-B7EF-F309BE70F5C9}"/>
    <cellStyle name="BORDER2 2 2 10 2" xfId="27177" xr:uid="{F8493461-9E7F-4A33-AA09-6D99B8E11859}"/>
    <cellStyle name="BORDER2 2 2 11" xfId="2894" xr:uid="{8CAB9ECA-CB44-45AB-AE2A-F26EBD2C3D34}"/>
    <cellStyle name="BORDER2 2 2 11 2" xfId="27178" xr:uid="{2A35FECD-B7B7-44CE-B275-29E01705B024}"/>
    <cellStyle name="BORDER2 2 2 12" xfId="2895" xr:uid="{F8982116-258A-42F9-8839-4224C69737C2}"/>
    <cellStyle name="BORDER2 2 2 12 2" xfId="27179" xr:uid="{39438E98-44A9-47AA-AFE4-849A90143A06}"/>
    <cellStyle name="BORDER2 2 2 13" xfId="27176" xr:uid="{3D94CE69-B1C6-40CC-A5A0-4AB29388A9D2}"/>
    <cellStyle name="BORDER2 2 2 2" xfId="2896" xr:uid="{BC356529-A894-4532-9EFA-83A0468563BC}"/>
    <cellStyle name="BORDER2 2 2 2 10" xfId="2897" xr:uid="{A8BDE389-0ECB-4EC6-A2A1-7E050452994B}"/>
    <cellStyle name="BORDER2 2 2 2 10 2" xfId="27181" xr:uid="{5B234739-FCE0-401C-BD30-5819A546A4BB}"/>
    <cellStyle name="BORDER2 2 2 2 11" xfId="2898" xr:uid="{C5E5B1EF-D6E4-4A36-89C2-65F0C565E885}"/>
    <cellStyle name="BORDER2 2 2 2 11 2" xfId="27182" xr:uid="{3FBB88FB-B3F2-4AA6-89D6-8A4847D67CFD}"/>
    <cellStyle name="BORDER2 2 2 2 12" xfId="27180" xr:uid="{3E6BAAE1-3CC4-45C4-9C8A-0D21B460084B}"/>
    <cellStyle name="BORDER2 2 2 2 2" xfId="2899" xr:uid="{B3EC3F20-9E4B-46CF-B78B-F83931A185F6}"/>
    <cellStyle name="BORDER2 2 2 2 2 2" xfId="27183" xr:uid="{D7A92F1F-BE95-4841-B048-FFA9CA816AAF}"/>
    <cellStyle name="BORDER2 2 2 2 3" xfId="2900" xr:uid="{E5EACAE0-CE70-488F-AA61-7676282051AE}"/>
    <cellStyle name="BORDER2 2 2 2 3 2" xfId="27184" xr:uid="{94DD5193-F516-4F5A-B809-EDC57E1D1CEB}"/>
    <cellStyle name="BORDER2 2 2 2 4" xfId="2901" xr:uid="{7285D52A-630D-48BB-AC48-233248A50681}"/>
    <cellStyle name="BORDER2 2 2 2 4 2" xfId="27185" xr:uid="{B86DEAB3-F5EC-42FA-AC0D-C850F1B07848}"/>
    <cellStyle name="BORDER2 2 2 2 5" xfId="2902" xr:uid="{6D047760-C98B-41BA-A967-CEDA0199E124}"/>
    <cellStyle name="BORDER2 2 2 2 5 2" xfId="27186" xr:uid="{086A546B-E9DF-4B67-A784-F020457FC6C2}"/>
    <cellStyle name="BORDER2 2 2 2 6" xfId="2903" xr:uid="{282CC034-6019-47A1-BA29-DB2170B2F0AB}"/>
    <cellStyle name="BORDER2 2 2 2 6 2" xfId="27187" xr:uid="{DC18A119-D6A3-4896-B448-5CA54715F2DE}"/>
    <cellStyle name="BORDER2 2 2 2 7" xfId="2904" xr:uid="{34838B54-7749-405E-B637-24C70C2B3347}"/>
    <cellStyle name="BORDER2 2 2 2 7 2" xfId="27188" xr:uid="{D64A27A5-9685-49D0-97FA-32C7D5CFA8FE}"/>
    <cellStyle name="BORDER2 2 2 2 8" xfId="2905" xr:uid="{A7C0B192-EEF0-4033-8ED5-16F9FA9254AA}"/>
    <cellStyle name="BORDER2 2 2 2 8 2" xfId="27189" xr:uid="{92E19BC8-7599-4FC7-914D-856226FCE98D}"/>
    <cellStyle name="BORDER2 2 2 2 9" xfId="2906" xr:uid="{6873E77E-3E49-438E-B286-743B1A25DEE6}"/>
    <cellStyle name="BORDER2 2 2 2 9 2" xfId="27190" xr:uid="{B663C9BA-F2D6-4468-85F9-000E878AE384}"/>
    <cellStyle name="BORDER2 2 2 3" xfId="2907" xr:uid="{5373674E-9065-42D4-80B9-A117C5CDD3F2}"/>
    <cellStyle name="BORDER2 2 2 3 2" xfId="27191" xr:uid="{E26AE037-94E0-4740-863C-77D34849A89F}"/>
    <cellStyle name="BORDER2 2 2 4" xfId="2908" xr:uid="{B4723917-876A-47C2-9516-7B59D2DAED96}"/>
    <cellStyle name="BORDER2 2 2 4 2" xfId="27192" xr:uid="{8B324203-EFFE-4492-8007-878D63F48788}"/>
    <cellStyle name="BORDER2 2 2 5" xfId="2909" xr:uid="{BE1FB5DB-7428-4C45-8026-CBBE7135090C}"/>
    <cellStyle name="BORDER2 2 2 5 2" xfId="27193" xr:uid="{B4F21831-40A5-43FF-ACBE-29FDC5355E90}"/>
    <cellStyle name="BORDER2 2 2 6" xfId="2910" xr:uid="{FB043D31-A298-4120-92CB-FDE9B902ED18}"/>
    <cellStyle name="BORDER2 2 2 6 2" xfId="27194" xr:uid="{93EDFCBE-26D8-476B-A756-0F0C8ED9C08A}"/>
    <cellStyle name="BORDER2 2 2 7" xfId="2911" xr:uid="{AD4EC1CA-6086-4677-88D1-47828DDF02D1}"/>
    <cellStyle name="BORDER2 2 2 7 2" xfId="27195" xr:uid="{F5821E34-979A-4163-B5F4-CA6E570FEC5A}"/>
    <cellStyle name="BORDER2 2 2 8" xfId="2912" xr:uid="{8C3B04C9-7FB4-4840-90E5-1A6BD7427B1A}"/>
    <cellStyle name="BORDER2 2 2 8 2" xfId="27196" xr:uid="{C487C6CB-290A-4D40-AC7B-E8D0CEC5A009}"/>
    <cellStyle name="BORDER2 2 2 9" xfId="2913" xr:uid="{5A57E377-01C2-414A-9144-0116B675091E}"/>
    <cellStyle name="BORDER2 2 2 9 2" xfId="27197" xr:uid="{770C8D18-932C-4176-8E8C-19433FEDF78A}"/>
    <cellStyle name="BORDER2 2 3" xfId="2914" xr:uid="{60FC5913-B07C-4762-BAF5-3E3E1CCD3FB7}"/>
    <cellStyle name="BORDER2 2 3 10" xfId="2915" xr:uid="{96C1330D-AC6A-4508-A221-F2346336A3E7}"/>
    <cellStyle name="BORDER2 2 3 10 2" xfId="27199" xr:uid="{D1F60E7C-B6F9-4129-92A5-59C7781C03CB}"/>
    <cellStyle name="BORDER2 2 3 11" xfId="2916" xr:uid="{7CAB84F5-CA49-450D-98DA-E0C98DD84F40}"/>
    <cellStyle name="BORDER2 2 3 11 2" xfId="27200" xr:uid="{B74CF285-F1C7-4D74-9466-6BCC368AE78C}"/>
    <cellStyle name="BORDER2 2 3 12" xfId="2917" xr:uid="{FD3DE84B-0DEF-4DB2-AAE5-02C1E51DFC1F}"/>
    <cellStyle name="BORDER2 2 3 12 2" xfId="27201" xr:uid="{70F5651C-F3A4-4579-871B-42B9FC7E9983}"/>
    <cellStyle name="BORDER2 2 3 13" xfId="27198" xr:uid="{FC56B124-40BB-4AA2-8D4E-0FEEE0A3D80A}"/>
    <cellStyle name="BORDER2 2 3 2" xfId="2918" xr:uid="{8FF323F9-303F-4629-8E50-E0352299C6BD}"/>
    <cellStyle name="BORDER2 2 3 2 10" xfId="2919" xr:uid="{9918D0D4-47E8-4294-9FA5-7E9E1BE84DA4}"/>
    <cellStyle name="BORDER2 2 3 2 10 2" xfId="27203" xr:uid="{B8D94C71-CC45-4BDC-B10F-0752144DAB6E}"/>
    <cellStyle name="BORDER2 2 3 2 11" xfId="2920" xr:uid="{3681E841-436E-41C6-BDD6-787AACA95634}"/>
    <cellStyle name="BORDER2 2 3 2 11 2" xfId="27204" xr:uid="{0D14376F-A00B-40F7-9786-8665CAA0745F}"/>
    <cellStyle name="BORDER2 2 3 2 12" xfId="27202" xr:uid="{83522BBE-37A4-43CC-B6F1-E1095E5B659F}"/>
    <cellStyle name="BORDER2 2 3 2 2" xfId="2921" xr:uid="{9AB15175-A3B9-4455-B6D2-C815E19B2335}"/>
    <cellStyle name="BORDER2 2 3 2 2 2" xfId="27205" xr:uid="{E835C56C-596E-4C5E-9E37-35C74FCFE9DC}"/>
    <cellStyle name="BORDER2 2 3 2 3" xfId="2922" xr:uid="{C897967F-F17D-4426-8745-0446969F3663}"/>
    <cellStyle name="BORDER2 2 3 2 3 2" xfId="27206" xr:uid="{D5E65EC1-1E6B-4ECD-BB77-90FCA85D0D96}"/>
    <cellStyle name="BORDER2 2 3 2 4" xfId="2923" xr:uid="{A3A8827A-891E-4F80-8D04-F2358C2E0CC3}"/>
    <cellStyle name="BORDER2 2 3 2 4 2" xfId="27207" xr:uid="{A76CE937-47FD-4DE0-B3F0-6C77FEA39451}"/>
    <cellStyle name="BORDER2 2 3 2 5" xfId="2924" xr:uid="{D41AA621-0415-44C8-8BE4-A5635F81AF0A}"/>
    <cellStyle name="BORDER2 2 3 2 5 2" xfId="27208" xr:uid="{8BB59E58-2B7B-40CB-BCD4-12EA1AE4C96A}"/>
    <cellStyle name="BORDER2 2 3 2 6" xfId="2925" xr:uid="{89321B18-867A-4D05-8264-61B8BF2C3F5C}"/>
    <cellStyle name="BORDER2 2 3 2 6 2" xfId="27209" xr:uid="{9E14D493-2594-4961-A73E-A0D6FE98AFD4}"/>
    <cellStyle name="BORDER2 2 3 2 7" xfId="2926" xr:uid="{E029254D-2142-4698-86A1-635D4DFC3B1D}"/>
    <cellStyle name="BORDER2 2 3 2 7 2" xfId="27210" xr:uid="{70E4BCFC-65B4-4FCF-AEE0-E8251AF85707}"/>
    <cellStyle name="BORDER2 2 3 2 8" xfId="2927" xr:uid="{FE3D1103-2CA3-4AA6-927B-CE8A6341FEDF}"/>
    <cellStyle name="BORDER2 2 3 2 8 2" xfId="27211" xr:uid="{417631C2-2B0D-4631-B747-85E21721CA07}"/>
    <cellStyle name="BORDER2 2 3 2 9" xfId="2928" xr:uid="{C8EE000E-3AEE-48F8-B125-522297520CCD}"/>
    <cellStyle name="BORDER2 2 3 2 9 2" xfId="27212" xr:uid="{D4B837A0-5FCE-4FE0-AFB5-98472116225D}"/>
    <cellStyle name="BORDER2 2 3 3" xfId="2929" xr:uid="{B3469FC7-026F-401F-A3A2-89F7A5E1A08E}"/>
    <cellStyle name="BORDER2 2 3 3 2" xfId="27213" xr:uid="{0E994AF0-3FA0-4625-9B59-691D2950D11A}"/>
    <cellStyle name="BORDER2 2 3 4" xfId="2930" xr:uid="{864C97BB-018A-454B-9C7F-494B6FFEBEE6}"/>
    <cellStyle name="BORDER2 2 3 4 2" xfId="27214" xr:uid="{9F4170ED-29F7-4BBB-BF8C-EFA75A007AB6}"/>
    <cellStyle name="BORDER2 2 3 5" xfId="2931" xr:uid="{3C778394-B721-4DFF-96E5-2FCA4789AA65}"/>
    <cellStyle name="BORDER2 2 3 5 2" xfId="27215" xr:uid="{20092A02-C608-4761-92AD-8E5ABDA47296}"/>
    <cellStyle name="BORDER2 2 3 6" xfId="2932" xr:uid="{A46CA73E-632F-4600-A3F8-B3BCAE467489}"/>
    <cellStyle name="BORDER2 2 3 6 2" xfId="27216" xr:uid="{A218E4D4-E704-4A14-BD1F-9B9F959AA088}"/>
    <cellStyle name="BORDER2 2 3 7" xfId="2933" xr:uid="{114D481D-7038-4C72-9971-72590A50005E}"/>
    <cellStyle name="BORDER2 2 3 7 2" xfId="27217" xr:uid="{43C56BBF-A930-428D-91CC-A1D1C8998C75}"/>
    <cellStyle name="BORDER2 2 3 8" xfId="2934" xr:uid="{2859F5B4-47E6-477F-A6A3-4F3A8B1899A2}"/>
    <cellStyle name="BORDER2 2 3 8 2" xfId="27218" xr:uid="{A8BB1DC0-D9ED-4587-AD16-7D2998E70E43}"/>
    <cellStyle name="BORDER2 2 3 9" xfId="2935" xr:uid="{B5681DD2-5E58-4C92-9C17-47E5CDCD3EDE}"/>
    <cellStyle name="BORDER2 2 3 9 2" xfId="27219" xr:uid="{C88DAAF6-08B8-4ACD-9B70-1BEF6550CCDA}"/>
    <cellStyle name="BORDER2 2 4" xfId="2936" xr:uid="{047DEA47-C9DB-42B2-B4F0-C2607ADD08E7}"/>
    <cellStyle name="BORDER2 2 4 10" xfId="2937" xr:uid="{81CCAC06-EE58-4EA7-BAD0-77FE44CF1090}"/>
    <cellStyle name="BORDER2 2 4 10 2" xfId="27221" xr:uid="{32C9F47C-6966-4CE1-BB38-C1BEC2AEB507}"/>
    <cellStyle name="BORDER2 2 4 11" xfId="2938" xr:uid="{A9EA38A0-BD53-4CB8-A9A3-E748E67B2489}"/>
    <cellStyle name="BORDER2 2 4 11 2" xfId="27222" xr:uid="{FF1F1302-2372-4072-A52C-B5D1F3559DF7}"/>
    <cellStyle name="BORDER2 2 4 12" xfId="27220" xr:uid="{3A32973C-D075-4BDA-A6A2-1CE6C728D282}"/>
    <cellStyle name="BORDER2 2 4 2" xfId="2939" xr:uid="{C0430811-3ECD-4407-AA78-495E0C98617C}"/>
    <cellStyle name="BORDER2 2 4 2 2" xfId="27223" xr:uid="{3AF9040F-2A1E-4A76-8D66-FB8210C2F77B}"/>
    <cellStyle name="BORDER2 2 4 3" xfId="2940" xr:uid="{503A189B-6055-4148-B6E5-AED3384FEAE8}"/>
    <cellStyle name="BORDER2 2 4 3 2" xfId="27224" xr:uid="{887B1FE5-D472-45CE-A2ED-3BCDA27BE41A}"/>
    <cellStyle name="BORDER2 2 4 4" xfId="2941" xr:uid="{9E8086DF-388A-4BDB-B0A5-873AA5E64398}"/>
    <cellStyle name="BORDER2 2 4 4 2" xfId="27225" xr:uid="{42E0E469-87DC-475F-933C-D92369F64FBF}"/>
    <cellStyle name="BORDER2 2 4 5" xfId="2942" xr:uid="{FC4FE553-7F48-4C01-B08E-FC7163BF0415}"/>
    <cellStyle name="BORDER2 2 4 5 2" xfId="27226" xr:uid="{D0E8C339-F17A-455B-9323-0A145738754B}"/>
    <cellStyle name="BORDER2 2 4 6" xfId="2943" xr:uid="{BECA8CDE-AFA3-41F6-AC30-10F1ACDAD64D}"/>
    <cellStyle name="BORDER2 2 4 6 2" xfId="27227" xr:uid="{85BB6F7D-F2CA-4784-B72E-20AC543FB69F}"/>
    <cellStyle name="BORDER2 2 4 7" xfId="2944" xr:uid="{553E9D47-4FE8-41D2-8F6C-6EA9E9803EC5}"/>
    <cellStyle name="BORDER2 2 4 7 2" xfId="27228" xr:uid="{949853C5-339A-4B69-A42D-FBD4D111A98A}"/>
    <cellStyle name="BORDER2 2 4 8" xfId="2945" xr:uid="{5C4E9A54-01EB-4210-BEE6-F47083348533}"/>
    <cellStyle name="BORDER2 2 4 8 2" xfId="27229" xr:uid="{2E248FF9-84B3-4912-81A1-CE7902B3B624}"/>
    <cellStyle name="BORDER2 2 4 9" xfId="2946" xr:uid="{7CF3272D-39A4-49E3-9AD2-FCF27DE062EE}"/>
    <cellStyle name="BORDER2 2 4 9 2" xfId="27230" xr:uid="{283BE5E8-3769-4E52-B60D-DEE302F136E4}"/>
    <cellStyle name="BORDER2 2 5" xfId="2947" xr:uid="{22E18B38-A229-49DD-B7E7-C6F90FE1DFF1}"/>
    <cellStyle name="BORDER2 2 5 2" xfId="27231" xr:uid="{505D8B27-FEC1-4014-84F6-BB83C9976928}"/>
    <cellStyle name="BORDER2 2 6" xfId="2948" xr:uid="{4C993E85-5B89-4ED4-A1D3-BC5463C20D54}"/>
    <cellStyle name="BORDER2 2 6 2" xfId="27232" xr:uid="{C6022FA5-C45C-4CE6-A9CB-2E61A80928B0}"/>
    <cellStyle name="BORDER2 2 7" xfId="2949" xr:uid="{7FE88BCE-66C0-4E02-80E6-A36F3ECC0290}"/>
    <cellStyle name="BORDER2 2 7 2" xfId="27233" xr:uid="{10AB7795-2A52-4355-8E7F-8259E0B307C8}"/>
    <cellStyle name="BORDER2 2 8" xfId="2950" xr:uid="{2ACB841D-BF79-44F6-9B65-CB130041D031}"/>
    <cellStyle name="BORDER2 2 8 2" xfId="27234" xr:uid="{F80776D6-5BF0-4DB9-99AD-0EBD64D7F61B}"/>
    <cellStyle name="BORDER2 2 9" xfId="2951" xr:uid="{F5BF158D-DEC1-420F-8A83-3C18B4E3BB07}"/>
    <cellStyle name="BORDER2 2 9 2" xfId="27235" xr:uid="{35228053-B0C9-4CD3-8D33-33EE8194B9F2}"/>
    <cellStyle name="BORDER2 3" xfId="2952" xr:uid="{5DD239EC-F5E9-4967-B9E2-367714AA0E9D}"/>
    <cellStyle name="BORDER2 3 10" xfId="2953" xr:uid="{D1F8CA07-9197-463C-851D-36992BCAEDB2}"/>
    <cellStyle name="BORDER2 3 10 2" xfId="27237" xr:uid="{38FB165E-2C65-4669-AA5E-420317D42884}"/>
    <cellStyle name="BORDER2 3 11" xfId="2954" xr:uid="{20BE5A34-563D-47C8-970A-B2233CBC079F}"/>
    <cellStyle name="BORDER2 3 11 2" xfId="27238" xr:uid="{3F02D683-558F-472E-A557-F61847AB3547}"/>
    <cellStyle name="BORDER2 3 12" xfId="2955" xr:uid="{0770621C-8FDC-4E80-9AE9-CA81E65AB78F}"/>
    <cellStyle name="BORDER2 3 12 2" xfId="27239" xr:uid="{7AA37A1A-7A12-4DEF-A84A-35839EA34D1C}"/>
    <cellStyle name="BORDER2 3 13" xfId="27236" xr:uid="{78BDD58F-9B95-40DE-899D-1578F87C1D02}"/>
    <cellStyle name="BORDER2 3 2" xfId="2956" xr:uid="{2AB94703-E3BB-4989-830E-F1F98B08087E}"/>
    <cellStyle name="BORDER2 3 2 10" xfId="2957" xr:uid="{84B715BE-BA00-4B52-9D2F-A95F7BB66FD3}"/>
    <cellStyle name="BORDER2 3 2 10 2" xfId="27241" xr:uid="{E7CA8E4F-8A19-4072-8826-B60723678167}"/>
    <cellStyle name="BORDER2 3 2 11" xfId="2958" xr:uid="{F45ADCD3-EFF2-4923-B599-3A7690B036E9}"/>
    <cellStyle name="BORDER2 3 2 11 2" xfId="27242" xr:uid="{ED88B96A-9D86-4E8B-914D-B04958175DF6}"/>
    <cellStyle name="BORDER2 3 2 12" xfId="27240" xr:uid="{42C7F119-4671-4125-905C-83A2D94F5C7F}"/>
    <cellStyle name="BORDER2 3 2 2" xfId="2959" xr:uid="{0716879B-D91D-4295-9564-7315BEF67F57}"/>
    <cellStyle name="BORDER2 3 2 2 2" xfId="27243" xr:uid="{4386A136-C7B7-4839-9130-7DE866476186}"/>
    <cellStyle name="BORDER2 3 2 3" xfId="2960" xr:uid="{90821590-E14A-4BE1-8178-867AFE391C6C}"/>
    <cellStyle name="BORDER2 3 2 3 2" xfId="27244" xr:uid="{70324ABD-CEC3-43A4-93C9-8F782711CA13}"/>
    <cellStyle name="BORDER2 3 2 4" xfId="2961" xr:uid="{1C772A3B-3686-4613-98CA-BD8802595F20}"/>
    <cellStyle name="BORDER2 3 2 4 2" xfId="27245" xr:uid="{6A965C80-257D-42DC-A609-5A3EEDFD4C50}"/>
    <cellStyle name="BORDER2 3 2 5" xfId="2962" xr:uid="{D336E213-B2E0-43B2-98AB-67E01EA3F4F0}"/>
    <cellStyle name="BORDER2 3 2 5 2" xfId="27246" xr:uid="{132FAF23-23D4-4AC2-921B-A3EF9D2FBFCE}"/>
    <cellStyle name="BORDER2 3 2 6" xfId="2963" xr:uid="{6C06E606-B97A-4704-A9FC-392E246F3FF7}"/>
    <cellStyle name="BORDER2 3 2 6 2" xfId="27247" xr:uid="{6D0C404F-19CD-44B9-82E5-00F5D0E0DE1E}"/>
    <cellStyle name="BORDER2 3 2 7" xfId="2964" xr:uid="{704B359B-D560-4B6B-8753-DBE9371E87D4}"/>
    <cellStyle name="BORDER2 3 2 7 2" xfId="27248" xr:uid="{C544DEA6-96A6-4BB0-803F-E4650BE1E6BC}"/>
    <cellStyle name="BORDER2 3 2 8" xfId="2965" xr:uid="{979294B4-EAC3-4826-A5F9-7F67C1259BEE}"/>
    <cellStyle name="BORDER2 3 2 8 2" xfId="27249" xr:uid="{4E392219-0DEA-4C20-BAD8-4A2296B8A122}"/>
    <cellStyle name="BORDER2 3 2 9" xfId="2966" xr:uid="{0CD13BEC-D5ED-4122-8DEF-20F804452CD7}"/>
    <cellStyle name="BORDER2 3 2 9 2" xfId="27250" xr:uid="{106F133B-8A62-446C-8427-6A4257FE1752}"/>
    <cellStyle name="BORDER2 3 3" xfId="2967" xr:uid="{A2013D2E-1AF2-4A5E-A7FD-0837B7E85963}"/>
    <cellStyle name="BORDER2 3 3 2" xfId="27251" xr:uid="{83FF9749-94DB-40EA-BBBB-81553BC3F30B}"/>
    <cellStyle name="BORDER2 3 4" xfId="2968" xr:uid="{310B0007-6C2B-4160-B7F7-3692B410311E}"/>
    <cellStyle name="BORDER2 3 4 2" xfId="27252" xr:uid="{EC212FFD-BDA9-4318-8B74-17B9DCC93FB7}"/>
    <cellStyle name="BORDER2 3 5" xfId="2969" xr:uid="{2C2980C3-1423-48DE-A2BA-9AAD3E7C16B7}"/>
    <cellStyle name="BORDER2 3 5 2" xfId="27253" xr:uid="{0E571EE7-3E8B-415E-ADDE-0D2D3C08D8F1}"/>
    <cellStyle name="BORDER2 3 6" xfId="2970" xr:uid="{6E6D59AE-C8E9-45A2-B49B-6B641F7CFC83}"/>
    <cellStyle name="BORDER2 3 6 2" xfId="27254" xr:uid="{FEBA0365-E70D-41A4-80B7-3B2148F1A963}"/>
    <cellStyle name="BORDER2 3 7" xfId="2971" xr:uid="{D92A3634-E687-455C-98E2-858015410F0C}"/>
    <cellStyle name="BORDER2 3 7 2" xfId="27255" xr:uid="{04AECDEC-6187-4C07-8809-E57F793EDE8D}"/>
    <cellStyle name="BORDER2 3 8" xfId="2972" xr:uid="{16F360E7-2B15-46E4-8DA5-54BC670B8EBF}"/>
    <cellStyle name="BORDER2 3 8 2" xfId="27256" xr:uid="{93A1AD1C-8179-40C1-AE03-3E0718EF2425}"/>
    <cellStyle name="BORDER2 3 9" xfId="2973" xr:uid="{D06939BF-1453-4040-B03A-3BB0DB700170}"/>
    <cellStyle name="BORDER2 3 9 2" xfId="27257" xr:uid="{26F0197E-5C85-4AC1-A441-C7DA51B6D638}"/>
    <cellStyle name="BORDER2 4" xfId="2974" xr:uid="{687891F1-46DF-4304-8C2F-1BD717D16725}"/>
    <cellStyle name="BORDER2 4 10" xfId="2975" xr:uid="{DAD23473-2DDD-4A9E-90AA-1243B95C6D5D}"/>
    <cellStyle name="BORDER2 4 10 2" xfId="27259" xr:uid="{F7377AB6-A45E-4418-A0E6-1E30FEF765BA}"/>
    <cellStyle name="BORDER2 4 11" xfId="2976" xr:uid="{D54DBFA1-60F6-4476-A31F-0012D267D8FB}"/>
    <cellStyle name="BORDER2 4 11 2" xfId="27260" xr:uid="{F31B8821-98B7-4516-AE12-C64C3E7A98BA}"/>
    <cellStyle name="BORDER2 4 12" xfId="2977" xr:uid="{2E76FC35-002F-48C7-A003-C497A5103AD0}"/>
    <cellStyle name="BORDER2 4 12 2" xfId="27261" xr:uid="{9295BF1F-C13D-456F-A25B-6B7791B7DEF1}"/>
    <cellStyle name="BORDER2 4 13" xfId="27258" xr:uid="{53538460-D7B9-4DA8-9F38-0EFDFE9F58EE}"/>
    <cellStyle name="BORDER2 4 2" xfId="2978" xr:uid="{53ED533D-D96C-4D61-90B7-F56F87512426}"/>
    <cellStyle name="BORDER2 4 2 10" xfId="2979" xr:uid="{1CB3B6E0-935C-4A4B-A9E3-59605790EC9F}"/>
    <cellStyle name="BORDER2 4 2 10 2" xfId="27263" xr:uid="{5F46DE6A-F3ED-48A5-BAE6-309982896A8E}"/>
    <cellStyle name="BORDER2 4 2 11" xfId="2980" xr:uid="{A6623933-7783-48D3-98D2-22254CB4972E}"/>
    <cellStyle name="BORDER2 4 2 11 2" xfId="27264" xr:uid="{774D6E8F-A3ED-461A-934A-E1015F26BAB5}"/>
    <cellStyle name="BORDER2 4 2 12" xfId="27262" xr:uid="{EC587BBC-2A0E-4CB5-A6EC-BA686736CA98}"/>
    <cellStyle name="BORDER2 4 2 2" xfId="2981" xr:uid="{A8B26CB6-7A70-4835-A10A-D7BB0DDFD128}"/>
    <cellStyle name="BORDER2 4 2 2 2" xfId="27265" xr:uid="{88D34232-2627-451C-8B08-ED3973E38EEB}"/>
    <cellStyle name="BORDER2 4 2 3" xfId="2982" xr:uid="{E4CA10DD-8492-4BC9-9670-F44117E38657}"/>
    <cellStyle name="BORDER2 4 2 3 2" xfId="27266" xr:uid="{ABA2A7F4-52BA-4578-8711-DA91558C60AB}"/>
    <cellStyle name="BORDER2 4 2 4" xfId="2983" xr:uid="{9CC88522-55B6-428F-9E71-065A290811E7}"/>
    <cellStyle name="BORDER2 4 2 4 2" xfId="27267" xr:uid="{9A8E1FDF-4F31-4CC2-8743-8D5A135E6333}"/>
    <cellStyle name="BORDER2 4 2 5" xfId="2984" xr:uid="{FB1DD39F-23ED-47CA-9700-92AC7894E404}"/>
    <cellStyle name="BORDER2 4 2 5 2" xfId="27268" xr:uid="{A0D19ABE-EB0A-4524-8366-570BC7E55928}"/>
    <cellStyle name="BORDER2 4 2 6" xfId="2985" xr:uid="{B8C35FEA-0476-41BF-8217-E9D904B76BDF}"/>
    <cellStyle name="BORDER2 4 2 6 2" xfId="27269" xr:uid="{F45B9D67-9ED5-4883-A4A0-080A905DCD5E}"/>
    <cellStyle name="BORDER2 4 2 7" xfId="2986" xr:uid="{EF1B052A-B7E5-47E3-9AAF-FE30D538EA5B}"/>
    <cellStyle name="BORDER2 4 2 7 2" xfId="27270" xr:uid="{15625BF9-E253-4810-BD96-C67F7C8CD0B6}"/>
    <cellStyle name="BORDER2 4 2 8" xfId="2987" xr:uid="{0BB71698-99CE-4D2D-8826-7E8A6778BFED}"/>
    <cellStyle name="BORDER2 4 2 8 2" xfId="27271" xr:uid="{4B0709DE-D555-4972-B7B8-54902CB76AC3}"/>
    <cellStyle name="BORDER2 4 2 9" xfId="2988" xr:uid="{472DAC1A-9284-40A2-96F6-631026AB19EB}"/>
    <cellStyle name="BORDER2 4 2 9 2" xfId="27272" xr:uid="{E4A34082-94AF-401B-B42E-79F74BBFB440}"/>
    <cellStyle name="BORDER2 4 3" xfId="2989" xr:uid="{68801C47-E9C0-439A-B3A8-82D4CB277053}"/>
    <cellStyle name="BORDER2 4 3 2" xfId="27273" xr:uid="{DA38A98E-5947-4FB9-B4C5-13D76E6AE595}"/>
    <cellStyle name="BORDER2 4 4" xfId="2990" xr:uid="{0CD92BDC-0E66-45A6-A7E5-E2FB959B87E3}"/>
    <cellStyle name="BORDER2 4 4 2" xfId="27274" xr:uid="{D1A4D291-E118-4575-8FC2-220FA3A9E695}"/>
    <cellStyle name="BORDER2 4 5" xfId="2991" xr:uid="{54CACE36-238B-4A59-8C83-B17A4CD5E70A}"/>
    <cellStyle name="BORDER2 4 5 2" xfId="27275" xr:uid="{058FA86A-D497-4316-AF70-1767162102C5}"/>
    <cellStyle name="BORDER2 4 6" xfId="2992" xr:uid="{37CE2B26-867C-46FA-BB19-593AD9777314}"/>
    <cellStyle name="BORDER2 4 6 2" xfId="27276" xr:uid="{B46D009A-BED3-4093-80D4-6806711C21C1}"/>
    <cellStyle name="BORDER2 4 7" xfId="2993" xr:uid="{A433232C-35CC-4125-836C-8D7B657D0E25}"/>
    <cellStyle name="BORDER2 4 7 2" xfId="27277" xr:uid="{81D51D16-8EF2-4ED9-A50E-7FB7CB268B6A}"/>
    <cellStyle name="BORDER2 4 8" xfId="2994" xr:uid="{EB42F460-4459-480D-A359-6D2F09E7E9DC}"/>
    <cellStyle name="BORDER2 4 8 2" xfId="27278" xr:uid="{1AA910F2-8224-42C0-A021-0C38BCE6DD86}"/>
    <cellStyle name="BORDER2 4 9" xfId="2995" xr:uid="{9917E447-44D6-450A-958B-ECD83E33B0AF}"/>
    <cellStyle name="BORDER2 4 9 2" xfId="27279" xr:uid="{192AAA01-1832-4FC7-9FDB-22FFCEB95A20}"/>
    <cellStyle name="BORDER2 5" xfId="2996" xr:uid="{CD8965C1-6997-404A-8C95-23422ED6A140}"/>
    <cellStyle name="BORDER2 5 10" xfId="2997" xr:uid="{8F79AC35-C1DA-4AB7-93F6-6C49AEC2FBB8}"/>
    <cellStyle name="BORDER2 5 10 2" xfId="27281" xr:uid="{1C496888-E553-4461-B60E-B9CB3681D047}"/>
    <cellStyle name="BORDER2 5 11" xfId="2998" xr:uid="{E5660C84-2D8E-4ECA-9CA3-BE437E3D396F}"/>
    <cellStyle name="BORDER2 5 11 2" xfId="27282" xr:uid="{C5F5CDB0-0E00-4C6C-8415-860647D8A5D8}"/>
    <cellStyle name="BORDER2 5 12" xfId="27280" xr:uid="{9F82EB60-599E-4ACF-9AFA-47FE8AED7243}"/>
    <cellStyle name="BORDER2 5 2" xfId="2999" xr:uid="{97E2F593-90E0-463F-97A8-92D96CE0B2FF}"/>
    <cellStyle name="BORDER2 5 2 2" xfId="27283" xr:uid="{89F22D89-8306-4F53-814A-D4F782A717D9}"/>
    <cellStyle name="BORDER2 5 3" xfId="3000" xr:uid="{9C6C7BEE-B869-4437-AA7D-1443297B167B}"/>
    <cellStyle name="BORDER2 5 3 2" xfId="27284" xr:uid="{202345FB-84E9-4F70-84EE-8B65CB0CE39D}"/>
    <cellStyle name="BORDER2 5 4" xfId="3001" xr:uid="{626C33E8-F748-4B9D-98BB-9F3F29D3D67A}"/>
    <cellStyle name="BORDER2 5 4 2" xfId="27285" xr:uid="{95391813-FD57-4689-A89E-A0AEE515D340}"/>
    <cellStyle name="BORDER2 5 5" xfId="3002" xr:uid="{746267A4-6C0D-470A-BAB9-CB3D51104DFB}"/>
    <cellStyle name="BORDER2 5 5 2" xfId="27286" xr:uid="{FA8198FA-D17F-46B1-8E00-57AA000C299D}"/>
    <cellStyle name="BORDER2 5 6" xfId="3003" xr:uid="{0F251E85-0891-450C-8ADB-275D9CBC16BE}"/>
    <cellStyle name="BORDER2 5 6 2" xfId="27287" xr:uid="{A5461853-EEA7-475D-999F-487BBBD92DC0}"/>
    <cellStyle name="BORDER2 5 7" xfId="3004" xr:uid="{2858D65D-B56E-4E4D-A0A4-5DB5171BBE49}"/>
    <cellStyle name="BORDER2 5 7 2" xfId="27288" xr:uid="{33AFF6D7-CC10-4A82-ABC2-1DB75E4E0F13}"/>
    <cellStyle name="BORDER2 5 8" xfId="3005" xr:uid="{DDCEA922-929F-4F3A-9BDE-99B7A7DCDC51}"/>
    <cellStyle name="BORDER2 5 8 2" xfId="27289" xr:uid="{E570C1BB-FD3E-4561-A904-226EC72F223F}"/>
    <cellStyle name="BORDER2 5 9" xfId="3006" xr:uid="{32159CE9-6AE6-4965-B7B4-10623487DE52}"/>
    <cellStyle name="BORDER2 5 9 2" xfId="27290" xr:uid="{DDA695E2-3E0B-4C68-95E9-5856A44E61D3}"/>
    <cellStyle name="BORDER2 6" xfId="3007" xr:uid="{22E4AD4C-ECB5-45C0-AAFD-D121E10963ED}"/>
    <cellStyle name="BORDER2 6 2" xfId="27291" xr:uid="{787AA52B-CE29-40DF-82AA-2C99FDB851B9}"/>
    <cellStyle name="BORDER2 7" xfId="3008" xr:uid="{315C29ED-215B-46DB-A2D7-45BF10BD12D5}"/>
    <cellStyle name="BORDER2 7 2" xfId="27292" xr:uid="{411A25BD-328A-46A0-97A8-27D89B16709A}"/>
    <cellStyle name="BORDER2 8" xfId="3009" xr:uid="{DD595B41-E399-496A-8CC2-BA3DD1737A15}"/>
    <cellStyle name="BORDER2 8 2" xfId="27293" xr:uid="{0F5C9D95-2B1E-4652-8EF3-615E1EEE3426}"/>
    <cellStyle name="BORDER2 9" xfId="3010" xr:uid="{F12F26EB-5B10-4825-9597-049230300C6B}"/>
    <cellStyle name="BORDER2 9 2" xfId="27294" xr:uid="{DA90A16C-BB9C-4C0E-A930-5F3146B06727}"/>
    <cellStyle name="Buena" xfId="3011" xr:uid="{9D3353B3-3377-46C1-AE1C-41FAD790071E}"/>
    <cellStyle name="Buena 2" xfId="3012" xr:uid="{73E3C9D5-A5AA-491C-BC44-490C75F3486F}"/>
    <cellStyle name="Calc Currency (0)" xfId="3013" xr:uid="{729F582B-3A75-4F04-9305-9B6EDF5C4694}"/>
    <cellStyle name="Calc Currency (0) 2" xfId="3014" xr:uid="{43ABA713-8844-49A6-8513-51D591FE504F}"/>
    <cellStyle name="Calc Currency (0) 2 2" xfId="3015" xr:uid="{4E51EE70-1414-4EEF-A72B-6088C96C1D65}"/>
    <cellStyle name="Calc Currency (0) 2 3" xfId="3016" xr:uid="{1E7C92AE-5877-450D-A472-46F0B11B4851}"/>
    <cellStyle name="Calc Currency (0) 3" xfId="3017" xr:uid="{DDA8E2C1-1FCE-4761-BCCC-BE057A580C3A}"/>
    <cellStyle name="Calc Currency (0) 3 2" xfId="3018" xr:uid="{40E28CAA-7D0B-4074-8646-53FDB7558E91}"/>
    <cellStyle name="Calc Currency (0)_12OB package (2nd revised per 1 dec)" xfId="3019" xr:uid="{10C17EEB-A7DE-41C1-B667-91089F2BDA95}"/>
    <cellStyle name="Calc Currency (2)" xfId="3020" xr:uid="{72C83225-EB12-4120-9978-D818E3FC3227}"/>
    <cellStyle name="Calc Currency (2) 2" xfId="3021" xr:uid="{227F7E15-2F77-4D7A-B0A7-E87E63D56E12}"/>
    <cellStyle name="Calc Currency (2) 2 2" xfId="3022" xr:uid="{37A91CE9-A2C1-4A73-9657-C78D45999A6E}"/>
    <cellStyle name="Calc Currency (2) 2 3" xfId="3023" xr:uid="{B9557E9E-4262-4DEE-831B-46332413CB1C}"/>
    <cellStyle name="Calc Currency (2) 2 4" xfId="3024" xr:uid="{27766F4C-2C90-472A-AFCD-108E8BBBB971}"/>
    <cellStyle name="Calc Currency (2) 3" xfId="3025" xr:uid="{0E5A3AC9-9639-49E4-95E1-8816247B7F50}"/>
    <cellStyle name="Calc Currency (2) 4" xfId="3026" xr:uid="{968DFD7A-8CF3-4C16-8163-87F14F0976ED}"/>
    <cellStyle name="Calc Percent (0)" xfId="3027" xr:uid="{5F89E057-E0D4-4E22-B82F-736CF668F308}"/>
    <cellStyle name="Calc Percent (0) 2" xfId="3028" xr:uid="{07F8DFC7-1143-47F8-AB48-19D09445D236}"/>
    <cellStyle name="Calc Percent (0) 2 2" xfId="3029" xr:uid="{A25A0827-7482-4915-9A0B-D79E0B6A9E70}"/>
    <cellStyle name="Calc Percent (0) 2 3" xfId="3030" xr:uid="{EE09C22C-3C5F-4DEE-A183-4E858183B060}"/>
    <cellStyle name="Calc Percent (0) 2 4" xfId="3031" xr:uid="{6AD2E7B5-EFAC-4E5E-B111-803431328FBF}"/>
    <cellStyle name="Calc Percent (0) 3" xfId="3032" xr:uid="{53EF3D99-AFEE-4AE4-95CC-A1CD18FE5A03}"/>
    <cellStyle name="Calc Percent (0) 4" xfId="3033" xr:uid="{254FFCB0-6340-44EE-830D-0AA76FAD8EA8}"/>
    <cellStyle name="Calc Percent (1)" xfId="3034" xr:uid="{39289943-23EE-47A8-96A9-19D7103A3B8D}"/>
    <cellStyle name="Calc Percent (1) 2" xfId="3035" xr:uid="{831AF3B7-8CDE-4924-8FBF-D0D3069914F3}"/>
    <cellStyle name="Calc Percent (1) 2 2" xfId="3036" xr:uid="{B521A760-07D7-4A3A-808B-39AD528D5050}"/>
    <cellStyle name="Calc Percent (1) 2 3" xfId="3037" xr:uid="{4F5D4DE0-072E-4D29-95BA-97095AEB9EAB}"/>
    <cellStyle name="Calc Percent (1) 2 4" xfId="3038" xr:uid="{D1C102F8-97F0-4538-AD19-89B339E0651F}"/>
    <cellStyle name="Calc Percent (1) 3" xfId="3039" xr:uid="{F355FB5A-4D78-4694-8E54-8F00206CAC03}"/>
    <cellStyle name="Calc Percent (1) 3 2" xfId="3040" xr:uid="{D82E0EC1-2BBF-45CB-A959-A1BBE5869791}"/>
    <cellStyle name="Calc Percent (1) 4" xfId="3041" xr:uid="{09EA5BC6-F543-4AB3-AD29-3792F1521B20}"/>
    <cellStyle name="Calc Percent (1) 5" xfId="3042" xr:uid="{D233F33A-9B1B-439F-8930-50CC5F4C6272}"/>
    <cellStyle name="Calc Percent (2)" xfId="3043" xr:uid="{161EB647-F236-42DE-B0FC-4702A22D4DA0}"/>
    <cellStyle name="Calc Percent (2) 2" xfId="3044" xr:uid="{0DB61A16-06FA-45BD-9C90-5A895ED5E6E0}"/>
    <cellStyle name="Calc Percent (2) 2 2" xfId="3045" xr:uid="{C1BE403E-7E14-4182-8068-EF2EBEC56DD7}"/>
    <cellStyle name="Calc Percent (2) 2 3" xfId="3046" xr:uid="{F233CA60-B920-46A9-BF83-A0ABEBCD7EF1}"/>
    <cellStyle name="Calc Percent (2) 2 4" xfId="3047" xr:uid="{60E52F87-3F8B-4F54-BC3B-4990742A54DC}"/>
    <cellStyle name="Calc Percent (2) 3" xfId="3048" xr:uid="{E525B65F-7F49-4AC9-BDCC-7669C6A8431B}"/>
    <cellStyle name="Calc Percent (2) 3 2" xfId="3049" xr:uid="{DA2867F8-2046-4E3B-A51F-B62F63A9E4C7}"/>
    <cellStyle name="Calc Percent (2) 4" xfId="3050" xr:uid="{1914B026-1B63-44D0-B24B-D2ACD0E4531A}"/>
    <cellStyle name="Calc Percent (2) 5" xfId="3051" xr:uid="{E7496054-1B34-41EB-83F8-7ED21F12224B}"/>
    <cellStyle name="Calc Units (0)" xfId="3052" xr:uid="{83B03EB2-F47F-4CDE-9FA6-8A043B6F4F8B}"/>
    <cellStyle name="Calc Units (0) 2" xfId="3053" xr:uid="{0ED31D2F-563A-40DE-91AA-6B221893566F}"/>
    <cellStyle name="Calc Units (0) 2 2" xfId="3054" xr:uid="{60CADEB7-EFB9-4ADB-9493-E8396FD7ED56}"/>
    <cellStyle name="Calc Units (0) 2 3" xfId="3055" xr:uid="{4D720EAC-484B-41D8-8CE2-87BCAFAE4166}"/>
    <cellStyle name="Calc Units (0) 2 4" xfId="3056" xr:uid="{8BF78CDA-3079-45BE-A54C-4C4C570C872C}"/>
    <cellStyle name="Calc Units (0) 3" xfId="3057" xr:uid="{37461AFC-AC46-435E-939F-24F748FB809E}"/>
    <cellStyle name="Calc Units (0) 3 2" xfId="3058" xr:uid="{A6AF264D-3CDD-4ACD-9636-06DE2CEB3622}"/>
    <cellStyle name="Calc Units (0) 4" xfId="3059" xr:uid="{ECDA0B59-9A8F-4A0F-86F3-4735E1AD17EC}"/>
    <cellStyle name="Calc Units (0) 5" xfId="3060" xr:uid="{4A36BE72-7DF0-48C4-AC1C-BD42B508EFCD}"/>
    <cellStyle name="Calc Units (1)" xfId="3061" xr:uid="{A4F6E93C-3299-4E7E-8363-0E5319EB5023}"/>
    <cellStyle name="Calc Units (1) 2" xfId="3062" xr:uid="{9DBFBDED-C244-49C5-AFC2-267F19CD9B79}"/>
    <cellStyle name="Calc Units (1) 2 2" xfId="3063" xr:uid="{0B705732-1895-42F8-A96B-FA21C4A2B780}"/>
    <cellStyle name="Calc Units (1) 2 3" xfId="3064" xr:uid="{2F6F206A-2B13-4EFF-AEC1-3D2B2DCF72DA}"/>
    <cellStyle name="Calc Units (1) 2 4" xfId="3065" xr:uid="{97D5151E-28E2-46AD-8902-77CDEE4BA77C}"/>
    <cellStyle name="Calc Units (1) 3" xfId="3066" xr:uid="{FF5D40A7-EE07-4162-9A5C-58E763D59776}"/>
    <cellStyle name="Calc Units (1) 4" xfId="3067" xr:uid="{7E944DBC-02A3-49DF-A0D7-9B9873FCD191}"/>
    <cellStyle name="Calc Units (1) 5" xfId="3068" xr:uid="{FCA08ED8-0CDE-45A0-8107-732692AB4BDB}"/>
    <cellStyle name="Calc Units (2)" xfId="3069" xr:uid="{28F38CD3-3D54-404D-9F0A-F257316A6AC6}"/>
    <cellStyle name="Calc Units (2) 2" xfId="3070" xr:uid="{CDBD3C55-7F30-4D6B-807E-18E1443259B1}"/>
    <cellStyle name="Calc Units (2) 2 2" xfId="3071" xr:uid="{B1482439-CDF9-4513-A7C2-BE5DDFE2E9A8}"/>
    <cellStyle name="Calc Units (2) 2 3" xfId="3072" xr:uid="{E7EC1D74-AA3C-48AF-9005-B66A3721314E}"/>
    <cellStyle name="Calc Units (2) 2 4" xfId="3073" xr:uid="{9D98DDE3-C48F-45E3-B228-BBE9687411D8}"/>
    <cellStyle name="Calc Units (2) 3" xfId="3074" xr:uid="{6FEC9890-5CA8-441C-AF5B-802A6F91A434}"/>
    <cellStyle name="Calc Units (2) 4" xfId="3075" xr:uid="{1432DD68-78E5-4101-B472-23A92A3272EE}"/>
    <cellStyle name="Calculation" xfId="3076" xr:uid="{57C72255-4856-4CD4-A7BB-61ACD0AE000C}"/>
    <cellStyle name="Calculation 10" xfId="3077" xr:uid="{AEA00697-ABCD-4700-83F0-EBF4780F3156}"/>
    <cellStyle name="Calculation 10 10" xfId="3078" xr:uid="{945EF3BF-5520-4CE6-88FC-9472C6760E0D}"/>
    <cellStyle name="Calculation 10 10 2" xfId="27297" xr:uid="{C84F4FFC-FC0A-4E1A-96D9-B6A0087D7AAE}"/>
    <cellStyle name="Calculation 10 11" xfId="27296" xr:uid="{7A6B4B39-9BC1-4A13-A7AE-58CF588A73DE}"/>
    <cellStyle name="Calculation 10 2" xfId="3079" xr:uid="{3C83F192-85ED-4E4F-9395-845AC6CCA5EF}"/>
    <cellStyle name="Calculation 10 2 10" xfId="27298" xr:uid="{B13E3FE7-1346-4E17-952B-576427CBDE41}"/>
    <cellStyle name="Calculation 10 2 2" xfId="3080" xr:uid="{E7D26AAA-B29A-4446-B1A0-E176E24DD934}"/>
    <cellStyle name="Calculation 10 2 2 2" xfId="27299" xr:uid="{B70F8C1B-EEFE-4058-8F41-B3AEC7A382AC}"/>
    <cellStyle name="Calculation 10 2 3" xfId="3081" xr:uid="{8AEA69B6-B73F-4851-97F6-0D902819FF7B}"/>
    <cellStyle name="Calculation 10 2 3 2" xfId="27300" xr:uid="{4781815B-F367-4536-BD3A-5A64DADD383A}"/>
    <cellStyle name="Calculation 10 2 4" xfId="3082" xr:uid="{06691D44-2605-475F-A63C-6F36B340F868}"/>
    <cellStyle name="Calculation 10 2 4 2" xfId="27301" xr:uid="{E3B64FA5-5EE9-419C-9CA3-B5A73A21CD13}"/>
    <cellStyle name="Calculation 10 2 5" xfId="3083" xr:uid="{C0CC13D6-2090-4ACB-BEDE-74598917DCE8}"/>
    <cellStyle name="Calculation 10 2 5 2" xfId="27302" xr:uid="{0A1F56F9-AD90-40DC-83EA-0EB24BFE6651}"/>
    <cellStyle name="Calculation 10 2 6" xfId="3084" xr:uid="{E54131F5-08B2-4C9E-B61E-E897A775776E}"/>
    <cellStyle name="Calculation 10 2 6 2" xfId="27303" xr:uid="{8C634846-F217-43D2-970F-4FB1FCCF1E4D}"/>
    <cellStyle name="Calculation 10 2 7" xfId="3085" xr:uid="{E57977A8-2019-49EE-BAD2-27308795FAB8}"/>
    <cellStyle name="Calculation 10 2 7 2" xfId="27304" xr:uid="{1C42885C-3562-4AE6-8619-2FDDAD027BE0}"/>
    <cellStyle name="Calculation 10 2 8" xfId="3086" xr:uid="{C7DDE808-050F-45E5-9280-901ED5F3881C}"/>
    <cellStyle name="Calculation 10 2 8 2" xfId="27305" xr:uid="{455C0948-CA96-4522-81FD-8F80BA5D79CE}"/>
    <cellStyle name="Calculation 10 2 9" xfId="3087" xr:uid="{EA72C226-1C7C-40AD-9CFF-4A0FA160557C}"/>
    <cellStyle name="Calculation 10 2 9 2" xfId="27306" xr:uid="{C898941E-57F1-40CF-9F84-48D149BEA667}"/>
    <cellStyle name="Calculation 10 3" xfId="3088" xr:uid="{7CFF263E-6A2F-4D91-A817-76F05F5D7D4C}"/>
    <cellStyle name="Calculation 10 3 2" xfId="27307" xr:uid="{D3369B96-B3C3-45FD-81C7-BB1405AFA914}"/>
    <cellStyle name="Calculation 10 4" xfId="3089" xr:uid="{0DACEDBD-0E7E-4DA6-BEB9-E027ECDA2979}"/>
    <cellStyle name="Calculation 10 4 2" xfId="27308" xr:uid="{5FB6943F-A0B5-464E-ADF0-A1184EF74326}"/>
    <cellStyle name="Calculation 10 5" xfId="3090" xr:uid="{8176F474-D12D-4805-8E1D-C481E8634F7B}"/>
    <cellStyle name="Calculation 10 5 2" xfId="27309" xr:uid="{2A84D001-35D9-427F-AB94-D2B68E2BEB5E}"/>
    <cellStyle name="Calculation 10 6" xfId="3091" xr:uid="{20223AB6-401B-460F-AF0D-8AD29E335B07}"/>
    <cellStyle name="Calculation 10 6 2" xfId="27310" xr:uid="{48E7A5E2-0273-403F-984A-9F3A74B4FE52}"/>
    <cellStyle name="Calculation 10 7" xfId="3092" xr:uid="{A0F37680-32F9-4108-BD99-787319817185}"/>
    <cellStyle name="Calculation 10 7 2" xfId="27311" xr:uid="{CA68D1C2-AEC7-4F20-9DA5-B9685B3F30AD}"/>
    <cellStyle name="Calculation 10 8" xfId="3093" xr:uid="{D33BDBE9-C987-4B55-9F28-8FEA771326D1}"/>
    <cellStyle name="Calculation 10 8 2" xfId="27312" xr:uid="{1A18DD0F-25FC-415B-939E-9F2DD4E8248C}"/>
    <cellStyle name="Calculation 10 9" xfId="3094" xr:uid="{BB2D6129-094B-4D18-9B44-034BB0EE852D}"/>
    <cellStyle name="Calculation 10 9 2" xfId="27313" xr:uid="{F8F43387-0A08-423C-9E9B-9AD32A2E9E7A}"/>
    <cellStyle name="Calculation 11" xfId="3095" xr:uid="{44247F21-81A4-4F70-AD2A-6E3A0D077827}"/>
    <cellStyle name="Calculation 11 10" xfId="3096" xr:uid="{CE365AEA-C7A5-46EB-ABDF-64291ABFE159}"/>
    <cellStyle name="Calculation 11 10 2" xfId="27315" xr:uid="{EFDFD3B8-3778-4615-872A-340CA2AE83F2}"/>
    <cellStyle name="Calculation 11 11" xfId="27314" xr:uid="{51DF5615-4036-4C6D-A28D-D7482D3172D9}"/>
    <cellStyle name="Calculation 11 2" xfId="3097" xr:uid="{852A30DD-6BEA-435C-B91A-D54D645F4B12}"/>
    <cellStyle name="Calculation 11 2 10" xfId="27316" xr:uid="{4A76748B-49FC-49C9-834B-AAF14A124C82}"/>
    <cellStyle name="Calculation 11 2 2" xfId="3098" xr:uid="{9A572D36-54E6-4526-BD07-A20E302B8E1C}"/>
    <cellStyle name="Calculation 11 2 2 2" xfId="27317" xr:uid="{9C476134-77BF-48AF-A029-43E30AE43BA3}"/>
    <cellStyle name="Calculation 11 2 3" xfId="3099" xr:uid="{3A898A54-0E05-42D0-941B-3B0EB429077F}"/>
    <cellStyle name="Calculation 11 2 3 2" xfId="27318" xr:uid="{DE74C55A-0422-462D-9323-84AEDAFE78E3}"/>
    <cellStyle name="Calculation 11 2 4" xfId="3100" xr:uid="{C6941642-FD57-4091-8519-7697A66B00E8}"/>
    <cellStyle name="Calculation 11 2 4 2" xfId="27319" xr:uid="{FB672020-64A2-4158-B20F-B1B47780F22B}"/>
    <cellStyle name="Calculation 11 2 5" xfId="3101" xr:uid="{5CA51734-2B72-4BAB-B2A9-CA90571ED658}"/>
    <cellStyle name="Calculation 11 2 5 2" xfId="27320" xr:uid="{E5A6B346-757C-4C50-AA38-EDD8C2279A16}"/>
    <cellStyle name="Calculation 11 2 6" xfId="3102" xr:uid="{21D84D5D-DEF3-4DD4-910F-A321585BDAF4}"/>
    <cellStyle name="Calculation 11 2 6 2" xfId="27321" xr:uid="{8B00C1CC-F287-420D-B738-10C4AF669EFC}"/>
    <cellStyle name="Calculation 11 2 7" xfId="3103" xr:uid="{DA8DFCD8-5F37-4EEC-B527-888121036673}"/>
    <cellStyle name="Calculation 11 2 7 2" xfId="27322" xr:uid="{6C4E99CC-0790-4E22-8A75-C0419F92B69E}"/>
    <cellStyle name="Calculation 11 2 8" xfId="3104" xr:uid="{4120DB84-ECF6-43CE-90FA-62CFDB4E6FCF}"/>
    <cellStyle name="Calculation 11 2 8 2" xfId="27323" xr:uid="{54F476F1-2DDA-4562-A876-41ABEDE5D7F6}"/>
    <cellStyle name="Calculation 11 2 9" xfId="3105" xr:uid="{0F09E6B4-4C4E-4480-A4C0-A1C5C58789C7}"/>
    <cellStyle name="Calculation 11 2 9 2" xfId="27324" xr:uid="{21338A37-7375-4132-9E37-454027518A78}"/>
    <cellStyle name="Calculation 11 3" xfId="3106" xr:uid="{F27DA327-82A4-42C0-B552-DCDE2EBDC820}"/>
    <cellStyle name="Calculation 11 3 2" xfId="27325" xr:uid="{5A914343-C250-4000-B998-873F7B3EF819}"/>
    <cellStyle name="Calculation 11 4" xfId="3107" xr:uid="{6DFBD0FC-D887-4B26-821A-47C52A219520}"/>
    <cellStyle name="Calculation 11 4 2" xfId="27326" xr:uid="{6F79E2FE-75F3-4C99-B8FF-DC53567D358E}"/>
    <cellStyle name="Calculation 11 5" xfId="3108" xr:uid="{B2F6C59C-6F5A-41C8-98DC-3A4BA7452C62}"/>
    <cellStyle name="Calculation 11 5 2" xfId="27327" xr:uid="{2F843898-7B18-4985-ACBA-2347A9805A86}"/>
    <cellStyle name="Calculation 11 6" xfId="3109" xr:uid="{C175E8CD-3DD8-4D63-A1E0-E006E7A66BA4}"/>
    <cellStyle name="Calculation 11 6 2" xfId="27328" xr:uid="{8636CF48-7C65-4FB1-8234-870C2E7AFB81}"/>
    <cellStyle name="Calculation 11 7" xfId="3110" xr:uid="{FA78B344-3EFB-4F03-8E4C-508B0C2C52AB}"/>
    <cellStyle name="Calculation 11 7 2" xfId="27329" xr:uid="{2B1AFDE5-3AE2-41C4-A99D-4EB03BB374D2}"/>
    <cellStyle name="Calculation 11 8" xfId="3111" xr:uid="{87BE7BC9-396B-4E42-9DDF-CA04451B1941}"/>
    <cellStyle name="Calculation 11 8 2" xfId="27330" xr:uid="{EDCEF1D4-5AE1-4E8E-A6EF-58BB4E3FCA69}"/>
    <cellStyle name="Calculation 11 9" xfId="3112" xr:uid="{06FD0956-D956-4344-9C8D-9A0CB6C474D9}"/>
    <cellStyle name="Calculation 11 9 2" xfId="27331" xr:uid="{103725D3-98A9-4ACD-AD20-0821CF732CFB}"/>
    <cellStyle name="Calculation 12" xfId="3113" xr:uid="{4BE1812E-405F-4757-AA17-D6718677F3B1}"/>
    <cellStyle name="Calculation 12 10" xfId="27332" xr:uid="{2B00778B-3EAF-4B08-A35A-33479864D6A6}"/>
    <cellStyle name="Calculation 12 2" xfId="3114" xr:uid="{DAA9B8F4-3580-442D-99C9-AA100334CA2F}"/>
    <cellStyle name="Calculation 12 2 2" xfId="27333" xr:uid="{C93665E5-DF4F-404F-A0FF-BFCD07709EF4}"/>
    <cellStyle name="Calculation 12 3" xfId="3115" xr:uid="{F3209A71-D893-4CDB-BAA7-0A483D2667EB}"/>
    <cellStyle name="Calculation 12 3 2" xfId="27334" xr:uid="{3B3A9791-9EE4-441D-8B6E-72349F321808}"/>
    <cellStyle name="Calculation 12 4" xfId="3116" xr:uid="{5E5178E8-E22B-4110-A0BF-6448AB4C50AD}"/>
    <cellStyle name="Calculation 12 4 2" xfId="27335" xr:uid="{2D6E9CA1-0F7A-4DC8-9279-346F76E41115}"/>
    <cellStyle name="Calculation 12 5" xfId="3117" xr:uid="{807B6223-D16A-4E0E-AEF7-9B4AA5BBBD08}"/>
    <cellStyle name="Calculation 12 5 2" xfId="27336" xr:uid="{ABBEBEAD-40F2-4F17-8746-AF737948FCC5}"/>
    <cellStyle name="Calculation 12 6" xfId="3118" xr:uid="{EB44AA56-895E-4D40-9BFC-368E61422820}"/>
    <cellStyle name="Calculation 12 6 2" xfId="27337" xr:uid="{DEE1B26D-D016-48F5-A754-8FD8303E29CE}"/>
    <cellStyle name="Calculation 12 7" xfId="3119" xr:uid="{E5316C97-1EBF-43F2-A713-61DAED351C27}"/>
    <cellStyle name="Calculation 12 7 2" xfId="27338" xr:uid="{381DAFF5-079E-4482-9589-CACB53890418}"/>
    <cellStyle name="Calculation 12 8" xfId="3120" xr:uid="{7EFB518F-CE7B-4D4F-8B8B-6526100620D4}"/>
    <cellStyle name="Calculation 12 8 2" xfId="27339" xr:uid="{DCA29CD2-77F5-41D8-B4B9-9CB33521E6E1}"/>
    <cellStyle name="Calculation 12 9" xfId="3121" xr:uid="{EF2DBC1B-BE77-4A5C-8978-070D9998E028}"/>
    <cellStyle name="Calculation 12 9 2" xfId="27340" xr:uid="{30B04AB8-5D84-482E-A1BC-E0DB02572D94}"/>
    <cellStyle name="Calculation 13" xfId="3122" xr:uid="{5A777D7D-317F-4D12-AB60-4B024AB6E12E}"/>
    <cellStyle name="Calculation 13 10" xfId="3123" xr:uid="{93C2CC17-3C4D-49D0-858B-EEEA3B718E3C}"/>
    <cellStyle name="Calculation 13 10 2" xfId="27342" xr:uid="{4D281A91-6FC7-42F3-8834-4310B53D5157}"/>
    <cellStyle name="Calculation 13 11" xfId="3124" xr:uid="{EE0D86C0-FB31-4E4F-8B6B-07ECC7D747D7}"/>
    <cellStyle name="Calculation 13 11 2" xfId="27343" xr:uid="{6B0BB189-CF66-4458-A48E-4133BB3E1520}"/>
    <cellStyle name="Calculation 13 12" xfId="27341" xr:uid="{993DFEAA-C68E-4FD8-906F-3D030EC74895}"/>
    <cellStyle name="Calculation 13 2" xfId="3125" xr:uid="{3BE3BBD4-4429-4559-AC7C-4A6CF4086A9C}"/>
    <cellStyle name="Calculation 13 2 2" xfId="27344" xr:uid="{9EE59ADD-45E4-4CDC-8005-799DC9E9564F}"/>
    <cellStyle name="Calculation 13 3" xfId="3126" xr:uid="{4E58B12B-E3A8-4E26-81A4-277F0A23084B}"/>
    <cellStyle name="Calculation 13 3 2" xfId="27345" xr:uid="{7140943F-DEB5-4557-8B14-5083338A2BDE}"/>
    <cellStyle name="Calculation 13 4" xfId="3127" xr:uid="{C1691640-9B0B-48C0-83D6-0C20EB1C1247}"/>
    <cellStyle name="Calculation 13 4 2" xfId="27346" xr:uid="{CC82474B-E205-44CD-9FBD-5882DC3A63BD}"/>
    <cellStyle name="Calculation 13 5" xfId="3128" xr:uid="{F98BECE0-60AF-41DE-9858-FB1096F960DA}"/>
    <cellStyle name="Calculation 13 5 2" xfId="27347" xr:uid="{A2634627-325A-4C86-AB01-5ED22021FEDA}"/>
    <cellStyle name="Calculation 13 6" xfId="3129" xr:uid="{C1C9D159-A895-440D-9B2C-3ECD2725E4CD}"/>
    <cellStyle name="Calculation 13 6 2" xfId="27348" xr:uid="{3B5D017B-5C75-4939-8321-95F6E672CC8D}"/>
    <cellStyle name="Calculation 13 7" xfId="3130" xr:uid="{183BB559-A348-4807-903A-FAC8AAE1D87C}"/>
    <cellStyle name="Calculation 13 7 2" xfId="27349" xr:uid="{3567190D-99B7-4ED9-8061-31625AD106B6}"/>
    <cellStyle name="Calculation 13 8" xfId="3131" xr:uid="{92F40941-D232-4CD2-8EE3-B8F33E6C10E7}"/>
    <cellStyle name="Calculation 13 8 2" xfId="27350" xr:uid="{2CB01C5E-6DEB-41DD-ADD2-4D3CA67C8EBF}"/>
    <cellStyle name="Calculation 13 9" xfId="3132" xr:uid="{DF6D574A-6DB1-4A2B-9DD0-1CC6234A1887}"/>
    <cellStyle name="Calculation 13 9 2" xfId="27351" xr:uid="{5AE0C77F-ED33-48B3-A78B-EBD5CFF33ED7}"/>
    <cellStyle name="Calculation 14" xfId="3133" xr:uid="{21A73B8F-0EC2-4A2A-8537-51C3D60D94B3}"/>
    <cellStyle name="Calculation 14 2" xfId="27352" xr:uid="{CFE49591-0C95-4BBF-8938-DA0CEB3E5233}"/>
    <cellStyle name="Calculation 15" xfId="3134" xr:uid="{F1CBBEF8-D380-485C-8D55-FEBD7E1E161C}"/>
    <cellStyle name="Calculation 15 2" xfId="27353" xr:uid="{9A8D83A2-B931-44DB-AE76-3E9AB6ED9C68}"/>
    <cellStyle name="Calculation 16" xfId="3135" xr:uid="{44ADEE23-2C16-4DCC-B559-0978E9294D4A}"/>
    <cellStyle name="Calculation 16 2" xfId="27354" xr:uid="{E08691F9-E4DE-4473-A522-6E314ABFC44F}"/>
    <cellStyle name="Calculation 17" xfId="3136" xr:uid="{2F2DC1DF-0499-46F0-8D6D-C28DE1055EAE}"/>
    <cellStyle name="Calculation 17 2" xfId="27355" xr:uid="{331E476C-0E89-48CC-85F8-7CC92C88A621}"/>
    <cellStyle name="Calculation 18" xfId="3137" xr:uid="{7A328764-6FBA-42E8-9978-015D3F9D6B36}"/>
    <cellStyle name="Calculation 18 2" xfId="27356" xr:uid="{A6EEF02B-0A85-4A9C-87C9-96E22884A9F0}"/>
    <cellStyle name="Calculation 19" xfId="3138" xr:uid="{D2681B5C-C30E-4A97-BFF7-394EC9801C89}"/>
    <cellStyle name="Calculation 19 2" xfId="27357" xr:uid="{CE007EAF-3D7F-41CE-B5B8-716EDA1287AC}"/>
    <cellStyle name="Calculation 2" xfId="3139" xr:uid="{A71ED503-430B-41AE-8CD7-4BBC91CDE89B}"/>
    <cellStyle name="Calculation 2 10" xfId="3140" xr:uid="{4BE2AE18-4FF8-40D4-A9FD-6D6114103EB7}"/>
    <cellStyle name="Calculation 2 10 2" xfId="27359" xr:uid="{BF33407C-A7BF-4C44-A03A-83D45321BD37}"/>
    <cellStyle name="Calculation 2 11" xfId="3141" xr:uid="{1991DECE-44FE-438E-BC75-A80D709CF50A}"/>
    <cellStyle name="Calculation 2 11 2" xfId="27360" xr:uid="{A2CF4DB2-F47E-42AC-85A5-F18D04C95DC1}"/>
    <cellStyle name="Calculation 2 12" xfId="3142" xr:uid="{C04DED7A-5A01-4220-9019-900B93DF861B}"/>
    <cellStyle name="Calculation 2 12 2" xfId="27361" xr:uid="{9FB8E6F8-5CEE-499C-8B1A-6853FEAFB4E5}"/>
    <cellStyle name="Calculation 2 13" xfId="3143" xr:uid="{E4E17445-0237-444C-983A-BDAE7325F29C}"/>
    <cellStyle name="Calculation 2 13 2" xfId="27362" xr:uid="{8890B47C-D5F4-4D64-A697-35148C6730A7}"/>
    <cellStyle name="Calculation 2 14" xfId="3144" xr:uid="{DF8A3E23-B35B-4CB1-8380-80156B90CFF3}"/>
    <cellStyle name="Calculation 2 14 2" xfId="27363" xr:uid="{9D9FA063-0F85-4686-813F-6120A5252877}"/>
    <cellStyle name="Calculation 2 15" xfId="3145" xr:uid="{B9F52652-B7DB-4500-97F5-94E3E6997DD7}"/>
    <cellStyle name="Calculation 2 15 2" xfId="27364" xr:uid="{4649F25D-F224-47AC-993A-7F25B2DE3F22}"/>
    <cellStyle name="Calculation 2 16" xfId="3146" xr:uid="{7C07913A-13A9-4E20-B297-8C9799612F08}"/>
    <cellStyle name="Calculation 2 16 2" xfId="27365" xr:uid="{B0CCE52B-FA6D-4B03-A3E2-83185D13DBFE}"/>
    <cellStyle name="Calculation 2 17" xfId="3147" xr:uid="{B8DB916F-4FC2-454A-AD8D-EF91537745B4}"/>
    <cellStyle name="Calculation 2 17 2" xfId="27366" xr:uid="{FC6098C6-62A0-4E8E-9B38-8601F35AB04D}"/>
    <cellStyle name="Calculation 2 18" xfId="27358" xr:uid="{475027D6-2498-4C00-B7CE-8D9E71E11A57}"/>
    <cellStyle name="Calculation 2 2" xfId="3148" xr:uid="{6AA08280-1E74-486B-8902-63AB1A118FF3}"/>
    <cellStyle name="Calculation 2 2 10" xfId="3149" xr:uid="{0F080C9D-E121-4F47-8EE9-382CBA103239}"/>
    <cellStyle name="Calculation 2 2 10 2" xfId="27368" xr:uid="{3FD33CA9-5512-4F79-9ED0-3D28F7F7E807}"/>
    <cellStyle name="Calculation 2 2 11" xfId="3150" xr:uid="{F2CF5DAA-2782-4958-A84D-F3D3B35335C8}"/>
    <cellStyle name="Calculation 2 2 11 2" xfId="27369" xr:uid="{FE407801-B50C-4A0C-BCEE-4B8A7B108A10}"/>
    <cellStyle name="Calculation 2 2 12" xfId="3151" xr:uid="{D48B1C0F-1C05-4BEA-9792-EC5AF3B6A061}"/>
    <cellStyle name="Calculation 2 2 12 2" xfId="27370" xr:uid="{0A2197D9-44F0-4FBA-84ED-06FF2BA308F2}"/>
    <cellStyle name="Calculation 2 2 13" xfId="3152" xr:uid="{08DE123B-8D39-49B5-B8B3-866FB2B04ECE}"/>
    <cellStyle name="Calculation 2 2 13 2" xfId="27371" xr:uid="{CAE5259A-598E-4568-8E9D-A88AE2F3003A}"/>
    <cellStyle name="Calculation 2 2 14" xfId="3153" xr:uid="{8FD318D3-A8F5-4076-AB44-2779E5AB1921}"/>
    <cellStyle name="Calculation 2 2 14 2" xfId="27372" xr:uid="{7455F12C-0B17-43D7-B0F5-33E2DB64FA70}"/>
    <cellStyle name="Calculation 2 2 15" xfId="3154" xr:uid="{4B9FDF4F-BDF4-4436-BD8D-5F33AA31D03C}"/>
    <cellStyle name="Calculation 2 2 15 2" xfId="27373" xr:uid="{18612E13-3BAF-4CC5-BF90-D7C400FBDAE2}"/>
    <cellStyle name="Calculation 2 2 16" xfId="3155" xr:uid="{91FA188C-A089-4FFE-AAB7-75D0AADF44B2}"/>
    <cellStyle name="Calculation 2 2 16 2" xfId="27374" xr:uid="{96D6FCB2-0568-4A4B-AF63-F9791BFC1D52}"/>
    <cellStyle name="Calculation 2 2 17" xfId="27367" xr:uid="{CB1C5171-80CA-438E-82CB-9EF5440F767A}"/>
    <cellStyle name="Calculation 2 2 2" xfId="3156" xr:uid="{168EBA8C-66C7-447A-A1D3-934DA1F97E6A}"/>
    <cellStyle name="Calculation 2 2 2 10" xfId="3157" xr:uid="{C5FA4D9D-4621-4C19-9D8C-9F308C91A5F5}"/>
    <cellStyle name="Calculation 2 2 2 10 2" xfId="27376" xr:uid="{2214152B-92E4-4A83-8C38-D887DB808AA1}"/>
    <cellStyle name="Calculation 2 2 2 11" xfId="3158" xr:uid="{3F37B028-891D-4577-82D7-39DD08629E0F}"/>
    <cellStyle name="Calculation 2 2 2 11 2" xfId="27377" xr:uid="{9A28E46F-9339-45D4-A095-0086BF29F115}"/>
    <cellStyle name="Calculation 2 2 2 12" xfId="27375" xr:uid="{670F7D8C-A52B-4358-8EF5-37E48BBD3BF7}"/>
    <cellStyle name="Calculation 2 2 2 2" xfId="3159" xr:uid="{2CFBBD9B-0F72-436D-A044-5F398FDCE771}"/>
    <cellStyle name="Calculation 2 2 2 2 10" xfId="3160" xr:uid="{BAE5EB50-9381-4A06-8B4D-31143850B4C5}"/>
    <cellStyle name="Calculation 2 2 2 2 10 2" xfId="27379" xr:uid="{164BE962-BC21-4CC4-A498-80A78F738834}"/>
    <cellStyle name="Calculation 2 2 2 2 11" xfId="27378" xr:uid="{04A17567-F9C4-4C7F-ABF2-D58D4F705362}"/>
    <cellStyle name="Calculation 2 2 2 2 2" xfId="3161" xr:uid="{5D5AA70E-64B5-4EEF-A6A1-AC527B0AD94D}"/>
    <cellStyle name="Calculation 2 2 2 2 2 10" xfId="27380" xr:uid="{8514F987-4F5C-4F0E-B2E1-384DC7093D1A}"/>
    <cellStyle name="Calculation 2 2 2 2 2 2" xfId="3162" xr:uid="{B6B23E47-956A-45C8-A569-5CB4A3C46CF0}"/>
    <cellStyle name="Calculation 2 2 2 2 2 2 2" xfId="27381" xr:uid="{435AB069-78FF-488E-8371-21B6B1030074}"/>
    <cellStyle name="Calculation 2 2 2 2 2 3" xfId="3163" xr:uid="{2BE72F07-9FD5-4D54-BA9D-DE7843219DCC}"/>
    <cellStyle name="Calculation 2 2 2 2 2 3 2" xfId="27382" xr:uid="{B446AC15-6B20-466D-B144-B5D6AAD2E147}"/>
    <cellStyle name="Calculation 2 2 2 2 2 4" xfId="3164" xr:uid="{EE2B621A-1EF2-4ECB-B7FE-1956C9DED1A3}"/>
    <cellStyle name="Calculation 2 2 2 2 2 4 2" xfId="27383" xr:uid="{8A455850-97C4-4FD5-86E7-13B0ACA7ACC3}"/>
    <cellStyle name="Calculation 2 2 2 2 2 5" xfId="3165" xr:uid="{F46522F3-D2D8-4DF9-B400-8217A179C70A}"/>
    <cellStyle name="Calculation 2 2 2 2 2 5 2" xfId="27384" xr:uid="{FB995CAD-49D1-453A-9976-78C887C8BBA0}"/>
    <cellStyle name="Calculation 2 2 2 2 2 6" xfId="3166" xr:uid="{ABB174A5-9217-460F-B796-B004A9AE8600}"/>
    <cellStyle name="Calculation 2 2 2 2 2 6 2" xfId="27385" xr:uid="{0161C7B6-B4D6-4627-8BC4-B8E3A0DE7B48}"/>
    <cellStyle name="Calculation 2 2 2 2 2 7" xfId="3167" xr:uid="{EFDD5CE0-8189-4DF8-9D91-72B2DDB31CA5}"/>
    <cellStyle name="Calculation 2 2 2 2 2 7 2" xfId="27386" xr:uid="{8C643F06-D3DE-42BA-ADF5-9E8177F13E93}"/>
    <cellStyle name="Calculation 2 2 2 2 2 8" xfId="3168" xr:uid="{904E8FB3-C660-4AD7-A111-E8B889A45632}"/>
    <cellStyle name="Calculation 2 2 2 2 2 8 2" xfId="27387" xr:uid="{95A4559A-DC06-4EF6-B1BB-1E0D7218D036}"/>
    <cellStyle name="Calculation 2 2 2 2 2 9" xfId="3169" xr:uid="{3926E285-BE5E-4442-A8B4-A7013409BF21}"/>
    <cellStyle name="Calculation 2 2 2 2 2 9 2" xfId="27388" xr:uid="{C2791850-1910-4134-AA79-C741CB50ABA7}"/>
    <cellStyle name="Calculation 2 2 2 2 3" xfId="3170" xr:uid="{F40BB977-EE45-483E-BE83-39A8095F8AE6}"/>
    <cellStyle name="Calculation 2 2 2 2 3 2" xfId="27389" xr:uid="{57858F18-08B7-46EE-A9B7-EDA0FD230BF1}"/>
    <cellStyle name="Calculation 2 2 2 2 4" xfId="3171" xr:uid="{8B3DCFB7-EB0A-47A4-865D-E17658C695CF}"/>
    <cellStyle name="Calculation 2 2 2 2 4 2" xfId="27390" xr:uid="{7ABA03A4-BCAA-4762-A593-FC5672A94360}"/>
    <cellStyle name="Calculation 2 2 2 2 5" xfId="3172" xr:uid="{75AB7890-0860-49C8-AEF6-95C3E2023131}"/>
    <cellStyle name="Calculation 2 2 2 2 5 2" xfId="27391" xr:uid="{2E8847D9-1CB3-4A11-9557-33F48174B7B3}"/>
    <cellStyle name="Calculation 2 2 2 2 6" xfId="3173" xr:uid="{4112181C-BBA5-403F-8DC9-3794C5545A00}"/>
    <cellStyle name="Calculation 2 2 2 2 6 2" xfId="27392" xr:uid="{EF1F36EB-DBE8-4BD6-886C-25EA27392083}"/>
    <cellStyle name="Calculation 2 2 2 2 7" xfId="3174" xr:uid="{7775497C-270E-4B07-987B-B22E273D1847}"/>
    <cellStyle name="Calculation 2 2 2 2 7 2" xfId="27393" xr:uid="{018192D7-629E-480A-B697-2F794128E8B9}"/>
    <cellStyle name="Calculation 2 2 2 2 8" xfId="3175" xr:uid="{85A45C24-E438-4594-9E6D-30A26CBA280D}"/>
    <cellStyle name="Calculation 2 2 2 2 8 2" xfId="27394" xr:uid="{45D0CC93-EC05-4CC1-A16D-E716E3913734}"/>
    <cellStyle name="Calculation 2 2 2 2 9" xfId="3176" xr:uid="{630E1FAE-F6F6-4B98-9B2E-EC997486271F}"/>
    <cellStyle name="Calculation 2 2 2 2 9 2" xfId="27395" xr:uid="{079F17CD-60D9-4DD1-AC7D-44CCE8144552}"/>
    <cellStyle name="Calculation 2 2 2 3" xfId="3177" xr:uid="{EDD8E307-9963-406B-8E99-5D76D4EB4F66}"/>
    <cellStyle name="Calculation 2 2 2 3 10" xfId="27396" xr:uid="{1F878B42-33DF-4BD0-9AA5-73B1F7C266AE}"/>
    <cellStyle name="Calculation 2 2 2 3 2" xfId="3178" xr:uid="{DD6A50E9-276D-4F80-A474-2A367585C07E}"/>
    <cellStyle name="Calculation 2 2 2 3 2 2" xfId="27397" xr:uid="{54920148-14E5-4DA0-BD3F-C6641BF66F69}"/>
    <cellStyle name="Calculation 2 2 2 3 3" xfId="3179" xr:uid="{8F7D2F75-B241-4E0D-937D-17F65CDF5C5D}"/>
    <cellStyle name="Calculation 2 2 2 3 3 2" xfId="27398" xr:uid="{CD69EAE6-3DF6-4294-8316-2D60FF3F1812}"/>
    <cellStyle name="Calculation 2 2 2 3 4" xfId="3180" xr:uid="{80ED8580-BA3C-496B-BF12-7AF455EC45FE}"/>
    <cellStyle name="Calculation 2 2 2 3 4 2" xfId="27399" xr:uid="{F92D1150-5684-4455-AF90-F9B7D9922084}"/>
    <cellStyle name="Calculation 2 2 2 3 5" xfId="3181" xr:uid="{87B9716B-623A-4A20-A889-21AAB4F77A60}"/>
    <cellStyle name="Calculation 2 2 2 3 5 2" xfId="27400" xr:uid="{D4847DDD-3516-4804-BCC8-3E84AFBD905B}"/>
    <cellStyle name="Calculation 2 2 2 3 6" xfId="3182" xr:uid="{47F085E2-0340-48A5-BCF4-F29F519F197A}"/>
    <cellStyle name="Calculation 2 2 2 3 6 2" xfId="27401" xr:uid="{B315A51F-A88B-47AB-97A0-8DEF5F85DAD1}"/>
    <cellStyle name="Calculation 2 2 2 3 7" xfId="3183" xr:uid="{BDAD2EE3-2EAC-4AAE-9222-34D1DD7C8E2D}"/>
    <cellStyle name="Calculation 2 2 2 3 7 2" xfId="27402" xr:uid="{0F0D8B40-545E-4370-99CB-2E7A9D7E0E4F}"/>
    <cellStyle name="Calculation 2 2 2 3 8" xfId="3184" xr:uid="{2AC7CE23-A8A0-4782-B2B9-0DA9DA096262}"/>
    <cellStyle name="Calculation 2 2 2 3 8 2" xfId="27403" xr:uid="{12A93669-FA90-4E12-9B37-F37FDC6CF258}"/>
    <cellStyle name="Calculation 2 2 2 3 9" xfId="3185" xr:uid="{46319EC1-FB41-4AD3-B077-66A609056517}"/>
    <cellStyle name="Calculation 2 2 2 3 9 2" xfId="27404" xr:uid="{B96720E3-AA05-4A2D-BFFE-326A1BF33773}"/>
    <cellStyle name="Calculation 2 2 2 4" xfId="3186" xr:uid="{1CD17697-5559-458D-96C7-640A813D525D}"/>
    <cellStyle name="Calculation 2 2 2 4 2" xfId="27405" xr:uid="{355B0465-C343-4AD6-8F97-E2C2A8D6D9B3}"/>
    <cellStyle name="Calculation 2 2 2 5" xfId="3187" xr:uid="{6FAEBEC5-99E4-412D-B67F-BCC7279493CC}"/>
    <cellStyle name="Calculation 2 2 2 5 2" xfId="27406" xr:uid="{5D3677EB-0861-4223-BCB1-87DD7AFDB6D7}"/>
    <cellStyle name="Calculation 2 2 2 6" xfId="3188" xr:uid="{61F5B4D4-77B7-4CD2-8328-BC23DE19E137}"/>
    <cellStyle name="Calculation 2 2 2 6 2" xfId="27407" xr:uid="{58B9B502-094F-48AF-B85C-0604B308E458}"/>
    <cellStyle name="Calculation 2 2 2 7" xfId="3189" xr:uid="{9C9757AB-D7A4-4BC2-8185-61355D28CA9A}"/>
    <cellStyle name="Calculation 2 2 2 7 2" xfId="27408" xr:uid="{92BCA3D0-A80B-40D2-9FFA-2C0BD3191E10}"/>
    <cellStyle name="Calculation 2 2 2 8" xfId="3190" xr:uid="{C4CE81A6-121F-48F6-9AB0-437B349E1C96}"/>
    <cellStyle name="Calculation 2 2 2 8 2" xfId="27409" xr:uid="{59268627-7D99-41EA-852F-F8EC39BA0FDB}"/>
    <cellStyle name="Calculation 2 2 2 9" xfId="3191" xr:uid="{FEEA0AED-4E19-42AB-AE22-ED872E74B552}"/>
    <cellStyle name="Calculation 2 2 2 9 2" xfId="27410" xr:uid="{D2572F31-E459-4C1F-BE54-8BD0F660F941}"/>
    <cellStyle name="Calculation 2 2 3" xfId="3192" xr:uid="{8A2D2EAA-A3BC-4702-AA97-522B97A036EC}"/>
    <cellStyle name="Calculation 2 2 3 10" xfId="3193" xr:uid="{34A18927-7395-41BA-A0E8-FDADA5EAF393}"/>
    <cellStyle name="Calculation 2 2 3 10 2" xfId="27412" xr:uid="{795FCAC6-9580-49D1-9615-06C3302999B9}"/>
    <cellStyle name="Calculation 2 2 3 11" xfId="3194" xr:uid="{2DA870F9-051D-4A77-AA1C-55299ADC05B8}"/>
    <cellStyle name="Calculation 2 2 3 11 2" xfId="27413" xr:uid="{BA3DFA58-F031-4AA8-9875-7E5630E5FF7E}"/>
    <cellStyle name="Calculation 2 2 3 12" xfId="27411" xr:uid="{83726E2B-F166-4925-A445-EC658B3B3185}"/>
    <cellStyle name="Calculation 2 2 3 2" xfId="3195" xr:uid="{954D9C4B-A429-4C95-B9E8-3FAD9D9149E9}"/>
    <cellStyle name="Calculation 2 2 3 2 10" xfId="3196" xr:uid="{1B2411A1-8B01-4899-BAA8-B8C5E999953F}"/>
    <cellStyle name="Calculation 2 2 3 2 10 2" xfId="27415" xr:uid="{7CDCEF3E-603F-45EB-ABDF-41A96D55D7A4}"/>
    <cellStyle name="Calculation 2 2 3 2 11" xfId="27414" xr:uid="{3397E5A8-D261-43AF-A29B-C3B86C4F222B}"/>
    <cellStyle name="Calculation 2 2 3 2 2" xfId="3197" xr:uid="{83AF9B3F-1D06-405B-8066-93A4200D05C8}"/>
    <cellStyle name="Calculation 2 2 3 2 2 10" xfId="27416" xr:uid="{0F6682E5-B522-4EE6-861C-FCBD92617ECF}"/>
    <cellStyle name="Calculation 2 2 3 2 2 2" xfId="3198" xr:uid="{1E502C99-46CB-40BE-A852-2E709982435E}"/>
    <cellStyle name="Calculation 2 2 3 2 2 2 2" xfId="27417" xr:uid="{0B8495DD-338A-42A2-9C8C-0DBAB450DF87}"/>
    <cellStyle name="Calculation 2 2 3 2 2 3" xfId="3199" xr:uid="{750AE756-A00B-408C-B23A-B1ED5FFB1412}"/>
    <cellStyle name="Calculation 2 2 3 2 2 3 2" xfId="27418" xr:uid="{CED1AC7B-E42D-40C8-BF16-22139D095B13}"/>
    <cellStyle name="Calculation 2 2 3 2 2 4" xfId="3200" xr:uid="{960E1028-DFBA-4A2F-9E28-235CB98DF6B2}"/>
    <cellStyle name="Calculation 2 2 3 2 2 4 2" xfId="27419" xr:uid="{F9F59D2D-52E9-41C5-B8C2-47A727DC8A72}"/>
    <cellStyle name="Calculation 2 2 3 2 2 5" xfId="3201" xr:uid="{9424E552-E388-4F6C-9DA2-0A89ED6581DC}"/>
    <cellStyle name="Calculation 2 2 3 2 2 5 2" xfId="27420" xr:uid="{8A214E72-3C28-4894-94E3-FAAEEB56EB1B}"/>
    <cellStyle name="Calculation 2 2 3 2 2 6" xfId="3202" xr:uid="{02D36683-D354-4C32-8566-2DBA7E41F3A7}"/>
    <cellStyle name="Calculation 2 2 3 2 2 6 2" xfId="27421" xr:uid="{C01AAC86-CCA8-49D0-86C5-83A2A9FAD73F}"/>
    <cellStyle name="Calculation 2 2 3 2 2 7" xfId="3203" xr:uid="{D67BA5E0-9C25-41FB-B281-0A3CBFFD80D9}"/>
    <cellStyle name="Calculation 2 2 3 2 2 7 2" xfId="27422" xr:uid="{227FE599-5B0F-4DA0-9872-D18FAF890669}"/>
    <cellStyle name="Calculation 2 2 3 2 2 8" xfId="3204" xr:uid="{C3CC9B9A-CB3A-4F1A-9EAF-344AFF896479}"/>
    <cellStyle name="Calculation 2 2 3 2 2 8 2" xfId="27423" xr:uid="{72F29176-EAF0-42EC-8F06-9F647E5C7F5E}"/>
    <cellStyle name="Calculation 2 2 3 2 2 9" xfId="3205" xr:uid="{4E663941-7DE2-4236-AC8C-40D25564109B}"/>
    <cellStyle name="Calculation 2 2 3 2 2 9 2" xfId="27424" xr:uid="{52C96F6A-C159-4156-9D16-39F3CBA1688C}"/>
    <cellStyle name="Calculation 2 2 3 2 3" xfId="3206" xr:uid="{D11E0AD4-65A4-450B-BCAD-0BB8F0D8B94D}"/>
    <cellStyle name="Calculation 2 2 3 2 3 2" xfId="27425" xr:uid="{79B67022-4201-409F-929C-4DDBD6101169}"/>
    <cellStyle name="Calculation 2 2 3 2 4" xfId="3207" xr:uid="{66B8DFC1-3714-4E9A-8845-7E73669E449D}"/>
    <cellStyle name="Calculation 2 2 3 2 4 2" xfId="27426" xr:uid="{C6963FAF-F9CE-4BE3-BF83-84FCD28FB6D7}"/>
    <cellStyle name="Calculation 2 2 3 2 5" xfId="3208" xr:uid="{CFCDB40F-E4B4-4631-B457-157ED30D2BA7}"/>
    <cellStyle name="Calculation 2 2 3 2 5 2" xfId="27427" xr:uid="{39FBE2A1-6CE9-4195-842C-02C6C6C363F4}"/>
    <cellStyle name="Calculation 2 2 3 2 6" xfId="3209" xr:uid="{DD6AED45-0DE5-47CD-8E34-DA4A9E0B4410}"/>
    <cellStyle name="Calculation 2 2 3 2 6 2" xfId="27428" xr:uid="{FCED0342-6D9C-48D6-A0F1-3429D0919E69}"/>
    <cellStyle name="Calculation 2 2 3 2 7" xfId="3210" xr:uid="{C36A71BE-F921-4BD2-AE38-0CF72292149E}"/>
    <cellStyle name="Calculation 2 2 3 2 7 2" xfId="27429" xr:uid="{52CE44FF-9209-43EA-9B05-DCF9B3090AF4}"/>
    <cellStyle name="Calculation 2 2 3 2 8" xfId="3211" xr:uid="{915999A9-0024-44F0-9172-720FDAF46815}"/>
    <cellStyle name="Calculation 2 2 3 2 8 2" xfId="27430" xr:uid="{1D5C4776-B24A-4417-BE92-3F3EBB2165B9}"/>
    <cellStyle name="Calculation 2 2 3 2 9" xfId="3212" xr:uid="{CE108BAD-D827-486D-808C-37BEFCDF63C3}"/>
    <cellStyle name="Calculation 2 2 3 2 9 2" xfId="27431" xr:uid="{FF35D43F-4FEE-475A-A43D-002A837D635B}"/>
    <cellStyle name="Calculation 2 2 3 3" xfId="3213" xr:uid="{8609E17A-088C-486A-AA07-FA80732479DD}"/>
    <cellStyle name="Calculation 2 2 3 3 10" xfId="27432" xr:uid="{26D2B81D-7ACA-4EFD-99ED-1F9618AC7142}"/>
    <cellStyle name="Calculation 2 2 3 3 2" xfId="3214" xr:uid="{99F44D50-0D15-4811-B6E0-14B4FF8EC81B}"/>
    <cellStyle name="Calculation 2 2 3 3 2 2" xfId="27433" xr:uid="{590DB561-4B79-4BF3-A639-70CB10753106}"/>
    <cellStyle name="Calculation 2 2 3 3 3" xfId="3215" xr:uid="{5A55CFBB-892D-46E1-80EB-6E2CEB93034A}"/>
    <cellStyle name="Calculation 2 2 3 3 3 2" xfId="27434" xr:uid="{A2A0FC02-8424-4CCE-99A8-FDEF97EAF75E}"/>
    <cellStyle name="Calculation 2 2 3 3 4" xfId="3216" xr:uid="{1B301756-FCFB-4CF9-AE15-235452CF65A0}"/>
    <cellStyle name="Calculation 2 2 3 3 4 2" xfId="27435" xr:uid="{E533721D-A62D-4B68-A398-D8A74C8BAA40}"/>
    <cellStyle name="Calculation 2 2 3 3 5" xfId="3217" xr:uid="{8CC14727-4D81-44E6-B43A-D4D9DD59CD8F}"/>
    <cellStyle name="Calculation 2 2 3 3 5 2" xfId="27436" xr:uid="{529B9CB7-14BE-4EBF-9CF7-689C3BB199B7}"/>
    <cellStyle name="Calculation 2 2 3 3 6" xfId="3218" xr:uid="{0A05ADE4-558A-430A-9320-23B14A1BCA43}"/>
    <cellStyle name="Calculation 2 2 3 3 6 2" xfId="27437" xr:uid="{FBF4BE2C-2D1F-49CF-A862-6A7533256E50}"/>
    <cellStyle name="Calculation 2 2 3 3 7" xfId="3219" xr:uid="{E5F992D4-9E53-453D-9790-D8B2DDAB7E99}"/>
    <cellStyle name="Calculation 2 2 3 3 7 2" xfId="27438" xr:uid="{5DC62849-B0BF-45C1-B80E-73A09DC34D43}"/>
    <cellStyle name="Calculation 2 2 3 3 8" xfId="3220" xr:uid="{6ED9F6AF-A86A-403A-87D6-69FA68412394}"/>
    <cellStyle name="Calculation 2 2 3 3 8 2" xfId="27439" xr:uid="{A6C8C692-601C-4F61-ABC8-C3B7481D5BA1}"/>
    <cellStyle name="Calculation 2 2 3 3 9" xfId="3221" xr:uid="{27167BA9-9661-46C3-930F-22FFB8EA515A}"/>
    <cellStyle name="Calculation 2 2 3 3 9 2" xfId="27440" xr:uid="{41481060-4B94-4DA2-9498-3D79D400F73A}"/>
    <cellStyle name="Calculation 2 2 3 4" xfId="3222" xr:uid="{C202FE1B-EB84-44BC-9C47-8517E2A7E618}"/>
    <cellStyle name="Calculation 2 2 3 4 2" xfId="27441" xr:uid="{32302039-E739-49AB-BE3D-CD5FA034F05B}"/>
    <cellStyle name="Calculation 2 2 3 5" xfId="3223" xr:uid="{6E7DC72C-13EF-434F-87BA-1F5F2971AEFC}"/>
    <cellStyle name="Calculation 2 2 3 5 2" xfId="27442" xr:uid="{20786E12-239D-4E89-B519-6203519D73A3}"/>
    <cellStyle name="Calculation 2 2 3 6" xfId="3224" xr:uid="{C5AFC437-9534-4FFD-B9A2-F0362FEC7698}"/>
    <cellStyle name="Calculation 2 2 3 6 2" xfId="27443" xr:uid="{2755CD41-EC96-4CDA-84B5-1DA91B03F799}"/>
    <cellStyle name="Calculation 2 2 3 7" xfId="3225" xr:uid="{8072E2B3-68B7-4789-838A-867619815943}"/>
    <cellStyle name="Calculation 2 2 3 7 2" xfId="27444" xr:uid="{B50C52F2-A952-41CD-BB4C-8A019B577315}"/>
    <cellStyle name="Calculation 2 2 3 8" xfId="3226" xr:uid="{FDFC2E02-7820-4D04-BE85-99F8954F0E9C}"/>
    <cellStyle name="Calculation 2 2 3 8 2" xfId="27445" xr:uid="{399B4E79-04E7-4C09-85BB-B14C9B4B7793}"/>
    <cellStyle name="Calculation 2 2 3 9" xfId="3227" xr:uid="{4B5465FB-E6C3-441A-8D22-C4CC4513DA6B}"/>
    <cellStyle name="Calculation 2 2 3 9 2" xfId="27446" xr:uid="{50486511-021B-4214-BD55-5B474803D75B}"/>
    <cellStyle name="Calculation 2 2 4" xfId="3228" xr:uid="{D1A0FB8A-936D-4F2C-B59B-EDA857162FF1}"/>
    <cellStyle name="Calculation 2 2 4 10" xfId="3229" xr:uid="{1321F900-07C5-4470-9FD5-C95962E4D624}"/>
    <cellStyle name="Calculation 2 2 4 10 2" xfId="27448" xr:uid="{0693B35A-C799-4B1C-B942-69143E08F1D4}"/>
    <cellStyle name="Calculation 2 2 4 11" xfId="27447" xr:uid="{248F96DA-D9A3-46BE-AB15-5AA537F8B0EE}"/>
    <cellStyle name="Calculation 2 2 4 2" xfId="3230" xr:uid="{DB4FF9CA-ADDC-4F70-9465-B43B40C70B63}"/>
    <cellStyle name="Calculation 2 2 4 2 10" xfId="27449" xr:uid="{BC5A0A56-C669-4669-919F-9067EA388261}"/>
    <cellStyle name="Calculation 2 2 4 2 2" xfId="3231" xr:uid="{1A93FC93-1BD0-4103-8FA1-EEC07A215554}"/>
    <cellStyle name="Calculation 2 2 4 2 2 2" xfId="27450" xr:uid="{F897552C-F452-4086-9B26-807427E97904}"/>
    <cellStyle name="Calculation 2 2 4 2 3" xfId="3232" xr:uid="{4F38A8E3-E98B-425F-B850-CCD2B17EE6BF}"/>
    <cellStyle name="Calculation 2 2 4 2 3 2" xfId="27451" xr:uid="{55912743-FBC4-458B-BFE3-B275F0EC3F7E}"/>
    <cellStyle name="Calculation 2 2 4 2 4" xfId="3233" xr:uid="{CB722EBC-68A6-4B71-A3A9-93C757E84DB3}"/>
    <cellStyle name="Calculation 2 2 4 2 4 2" xfId="27452" xr:uid="{A4511B76-FC6A-4FD2-8002-CEB23297BD7A}"/>
    <cellStyle name="Calculation 2 2 4 2 5" xfId="3234" xr:uid="{BB344C05-8AF8-4947-9F20-F1B834D54390}"/>
    <cellStyle name="Calculation 2 2 4 2 5 2" xfId="27453" xr:uid="{69425B55-D505-4649-87D3-AB23467146FC}"/>
    <cellStyle name="Calculation 2 2 4 2 6" xfId="3235" xr:uid="{19D9261F-4355-47E3-BE03-4F6252996361}"/>
    <cellStyle name="Calculation 2 2 4 2 6 2" xfId="27454" xr:uid="{87E13FBC-3E18-43DB-B6A6-59372D25E430}"/>
    <cellStyle name="Calculation 2 2 4 2 7" xfId="3236" xr:uid="{887178CA-EA49-4B36-B194-C7351D1B714E}"/>
    <cellStyle name="Calculation 2 2 4 2 7 2" xfId="27455" xr:uid="{2447FFE9-A59D-47CE-86F6-D1B7CED49FB2}"/>
    <cellStyle name="Calculation 2 2 4 2 8" xfId="3237" xr:uid="{1D8B1D97-9559-45F1-8B4D-9440C9BEADBE}"/>
    <cellStyle name="Calculation 2 2 4 2 8 2" xfId="27456" xr:uid="{AC364907-56B4-4964-B227-1DA0A4CC9A04}"/>
    <cellStyle name="Calculation 2 2 4 2 9" xfId="3238" xr:uid="{F4B7EC77-6A5E-40D4-A498-FBAC293D2300}"/>
    <cellStyle name="Calculation 2 2 4 2 9 2" xfId="27457" xr:uid="{12A97D9B-B101-4D11-88FC-EB4D1CC5CE32}"/>
    <cellStyle name="Calculation 2 2 4 3" xfId="3239" xr:uid="{A1F35455-7D66-47B8-B3E1-FE4393698844}"/>
    <cellStyle name="Calculation 2 2 4 3 2" xfId="27458" xr:uid="{0D31AD80-07C7-4A3C-BEB8-23731F392265}"/>
    <cellStyle name="Calculation 2 2 4 4" xfId="3240" xr:uid="{7A12523A-7F51-4330-88D1-230BD95FE081}"/>
    <cellStyle name="Calculation 2 2 4 4 2" xfId="27459" xr:uid="{CF7C7B15-489F-487A-B339-58B648984E12}"/>
    <cellStyle name="Calculation 2 2 4 5" xfId="3241" xr:uid="{015AAC1A-FE5F-4880-9101-894C213F5948}"/>
    <cellStyle name="Calculation 2 2 4 5 2" xfId="27460" xr:uid="{AF7DD2F7-B0C8-4EC2-B418-B1D94CFE0E39}"/>
    <cellStyle name="Calculation 2 2 4 6" xfId="3242" xr:uid="{2EE36010-5AA4-48F1-86FD-42C8BE766D4D}"/>
    <cellStyle name="Calculation 2 2 4 6 2" xfId="27461" xr:uid="{0F59489C-1B2B-4B35-ACE4-DC6B3B09A765}"/>
    <cellStyle name="Calculation 2 2 4 7" xfId="3243" xr:uid="{85598990-1E86-4294-B490-FDB3181CB35B}"/>
    <cellStyle name="Calculation 2 2 4 7 2" xfId="27462" xr:uid="{C01B45EB-64E4-4A8E-BEC3-9F8200719C5A}"/>
    <cellStyle name="Calculation 2 2 4 8" xfId="3244" xr:uid="{D2827094-B841-4238-8FA3-3BD0C0D95097}"/>
    <cellStyle name="Calculation 2 2 4 8 2" xfId="27463" xr:uid="{4701FAD2-80DE-4A13-85C7-B0CDC1638B8B}"/>
    <cellStyle name="Calculation 2 2 4 9" xfId="3245" xr:uid="{B27CF342-3A9A-4AEF-B461-8C7A243062E6}"/>
    <cellStyle name="Calculation 2 2 4 9 2" xfId="27464" xr:uid="{68664254-C126-4BF2-8C71-3D8856AE855F}"/>
    <cellStyle name="Calculation 2 2 5" xfId="3246" xr:uid="{E5A8FD6B-AB2C-4D56-B8AA-DC14165F7DDB}"/>
    <cellStyle name="Calculation 2 2 5 10" xfId="3247" xr:uid="{A82F73A1-A0FA-4954-9AA0-849A97CBDADF}"/>
    <cellStyle name="Calculation 2 2 5 10 2" xfId="27466" xr:uid="{EDD32B2D-4B78-46A0-996D-987C124BCE5D}"/>
    <cellStyle name="Calculation 2 2 5 11" xfId="27465" xr:uid="{D34837B8-822C-4C9B-8D97-3D2CF3DB72AB}"/>
    <cellStyle name="Calculation 2 2 5 2" xfId="3248" xr:uid="{BB6EAFEA-F04B-4C5B-A431-94EE747BA685}"/>
    <cellStyle name="Calculation 2 2 5 2 10" xfId="27467" xr:uid="{3FB261E4-8186-4D0B-AA34-40E4C83612E3}"/>
    <cellStyle name="Calculation 2 2 5 2 2" xfId="3249" xr:uid="{1BFD18F3-050D-477C-984E-1C3AD3728D1E}"/>
    <cellStyle name="Calculation 2 2 5 2 2 2" xfId="27468" xr:uid="{E66889DC-021F-427A-8298-979531C4924A}"/>
    <cellStyle name="Calculation 2 2 5 2 3" xfId="3250" xr:uid="{19B64183-AAD0-4D9B-B4AF-2F6863D2A4CF}"/>
    <cellStyle name="Calculation 2 2 5 2 3 2" xfId="27469" xr:uid="{B440A8FF-2A43-4309-B673-214637CC846B}"/>
    <cellStyle name="Calculation 2 2 5 2 4" xfId="3251" xr:uid="{691B870F-2D1F-4CE3-926D-3B4C2B8AE692}"/>
    <cellStyle name="Calculation 2 2 5 2 4 2" xfId="27470" xr:uid="{BDEB2A2A-59DE-4C50-A26C-6735DEB060C6}"/>
    <cellStyle name="Calculation 2 2 5 2 5" xfId="3252" xr:uid="{5AD186B0-5A31-4E3F-98A6-9522B0CA8851}"/>
    <cellStyle name="Calculation 2 2 5 2 5 2" xfId="27471" xr:uid="{F44C8E9E-AE1F-4C55-8E0A-6CEDB29F70D2}"/>
    <cellStyle name="Calculation 2 2 5 2 6" xfId="3253" xr:uid="{7BA21E5E-9937-439A-A4B8-960CAE4BA6D0}"/>
    <cellStyle name="Calculation 2 2 5 2 6 2" xfId="27472" xr:uid="{FAB8049B-5C55-4C6C-B750-8EE0FFB6C537}"/>
    <cellStyle name="Calculation 2 2 5 2 7" xfId="3254" xr:uid="{99565CBB-035A-48CC-8801-6F3712519686}"/>
    <cellStyle name="Calculation 2 2 5 2 7 2" xfId="27473" xr:uid="{3F535315-7494-48B9-9C1C-36FEFB3E3F6A}"/>
    <cellStyle name="Calculation 2 2 5 2 8" xfId="3255" xr:uid="{BCB2443E-1AC6-4DCA-81E0-6008CB9E2111}"/>
    <cellStyle name="Calculation 2 2 5 2 8 2" xfId="27474" xr:uid="{7C59D047-BF1C-45D8-98AE-D12E0CAFBF99}"/>
    <cellStyle name="Calculation 2 2 5 2 9" xfId="3256" xr:uid="{8AE3BCCA-BCE8-4A80-9941-1AE2EDF69279}"/>
    <cellStyle name="Calculation 2 2 5 2 9 2" xfId="27475" xr:uid="{55A919DD-02D4-4327-B6F5-EBE5839DC087}"/>
    <cellStyle name="Calculation 2 2 5 3" xfId="3257" xr:uid="{D887A7EF-0BDD-4F17-B385-D931634E019C}"/>
    <cellStyle name="Calculation 2 2 5 3 2" xfId="27476" xr:uid="{E33632AD-31E6-45F2-8FEA-D926B798C946}"/>
    <cellStyle name="Calculation 2 2 5 4" xfId="3258" xr:uid="{0A214A39-F205-432C-A894-6EFAA08B0D94}"/>
    <cellStyle name="Calculation 2 2 5 4 2" xfId="27477" xr:uid="{0C989A66-C792-4C45-9DC4-F3363ECC436C}"/>
    <cellStyle name="Calculation 2 2 5 5" xfId="3259" xr:uid="{E4588506-3F0F-4B57-B914-662951B68C2E}"/>
    <cellStyle name="Calculation 2 2 5 5 2" xfId="27478" xr:uid="{31A927F6-59D8-4044-BDF7-015BC18D7C36}"/>
    <cellStyle name="Calculation 2 2 5 6" xfId="3260" xr:uid="{47230512-56DC-4705-BF44-C6414EDA9E0C}"/>
    <cellStyle name="Calculation 2 2 5 6 2" xfId="27479" xr:uid="{C96BDB77-FEA6-477D-AFC3-086129148F3D}"/>
    <cellStyle name="Calculation 2 2 5 7" xfId="3261" xr:uid="{2B7718B2-1FF6-47F7-9990-E0F7AD28FF33}"/>
    <cellStyle name="Calculation 2 2 5 7 2" xfId="27480" xr:uid="{1D53063B-5780-4A75-AEF2-6A6C1C39F425}"/>
    <cellStyle name="Calculation 2 2 5 8" xfId="3262" xr:uid="{A7C0C569-6326-47D7-BE46-2D1C652486AC}"/>
    <cellStyle name="Calculation 2 2 5 8 2" xfId="27481" xr:uid="{21DCADB0-6ABB-4604-8AA3-4AB6191E640C}"/>
    <cellStyle name="Calculation 2 2 5 9" xfId="3263" xr:uid="{1AD41120-E10D-4E7B-BB8E-831569F28F58}"/>
    <cellStyle name="Calculation 2 2 5 9 2" xfId="27482" xr:uid="{6E5F5E2C-0A9F-4EEF-A944-49A829368A5B}"/>
    <cellStyle name="Calculation 2 2 6" xfId="3264" xr:uid="{F3443549-A34A-4A38-AEF6-5240DDB712C8}"/>
    <cellStyle name="Calculation 2 2 6 10" xfId="3265" xr:uid="{518D5A62-FB5E-4309-9E38-81D9419D4FB3}"/>
    <cellStyle name="Calculation 2 2 6 10 2" xfId="27484" xr:uid="{A7FFC549-1A9D-41D2-AF7F-47F6B33F37C2}"/>
    <cellStyle name="Calculation 2 2 6 11" xfId="27483" xr:uid="{44EA37E1-DD8F-4BFA-AA6C-BDDCF3795B74}"/>
    <cellStyle name="Calculation 2 2 6 2" xfId="3266" xr:uid="{B41FBDA3-1A3A-49E0-917F-55BF5C67001B}"/>
    <cellStyle name="Calculation 2 2 6 2 10" xfId="27485" xr:uid="{BBE51D67-85C5-4D89-A8B7-D2121DBF042A}"/>
    <cellStyle name="Calculation 2 2 6 2 2" xfId="3267" xr:uid="{8B42E87B-8288-46C7-8FAD-86D67EB787B9}"/>
    <cellStyle name="Calculation 2 2 6 2 2 2" xfId="27486" xr:uid="{580BBD2C-6634-4376-8F15-77F3D6775747}"/>
    <cellStyle name="Calculation 2 2 6 2 3" xfId="3268" xr:uid="{FEBD260D-FA0C-4FB4-A0AC-C1229D8E804A}"/>
    <cellStyle name="Calculation 2 2 6 2 3 2" xfId="27487" xr:uid="{7FFD1A7D-EC9B-4490-8EA2-146241559065}"/>
    <cellStyle name="Calculation 2 2 6 2 4" xfId="3269" xr:uid="{C3864E30-96E6-427E-BC94-6C675E24489F}"/>
    <cellStyle name="Calculation 2 2 6 2 4 2" xfId="27488" xr:uid="{478EA7D3-CA9B-4A48-9A83-CCA21B5B999B}"/>
    <cellStyle name="Calculation 2 2 6 2 5" xfId="3270" xr:uid="{EF165EB9-CE05-4339-8257-36E085CB0337}"/>
    <cellStyle name="Calculation 2 2 6 2 5 2" xfId="27489" xr:uid="{DC766479-C8C9-47D5-821F-F2113D42FDF2}"/>
    <cellStyle name="Calculation 2 2 6 2 6" xfId="3271" xr:uid="{2E09CC28-CE7D-4540-A9AD-D4D118E1FD33}"/>
    <cellStyle name="Calculation 2 2 6 2 6 2" xfId="27490" xr:uid="{3309AEB4-1D25-43BC-B401-B8033B794BDF}"/>
    <cellStyle name="Calculation 2 2 6 2 7" xfId="3272" xr:uid="{1A7DC6F7-34F3-4576-A142-73139E684F00}"/>
    <cellStyle name="Calculation 2 2 6 2 7 2" xfId="27491" xr:uid="{06DE027D-3BE0-4397-9E03-5839E047C60E}"/>
    <cellStyle name="Calculation 2 2 6 2 8" xfId="3273" xr:uid="{9DA9625F-4A6F-4903-ABF4-37FE74899EE4}"/>
    <cellStyle name="Calculation 2 2 6 2 8 2" xfId="27492" xr:uid="{20D664FC-4E0D-4887-A490-DB93FC6350F7}"/>
    <cellStyle name="Calculation 2 2 6 2 9" xfId="3274" xr:uid="{D27EDADD-8324-459D-AE9B-4FEC1A8E7ED5}"/>
    <cellStyle name="Calculation 2 2 6 2 9 2" xfId="27493" xr:uid="{CBE9EDE9-8420-4CCF-AE4B-AB17F1538F8C}"/>
    <cellStyle name="Calculation 2 2 6 3" xfId="3275" xr:uid="{AA73DC6F-8E01-4CED-85A8-C75B1C6EEF8D}"/>
    <cellStyle name="Calculation 2 2 6 3 2" xfId="27494" xr:uid="{D3B2DFC5-EA44-4B44-AD42-C823749A292E}"/>
    <cellStyle name="Calculation 2 2 6 4" xfId="3276" xr:uid="{253702F7-35E0-4123-93C2-E8C5AD0B0BF4}"/>
    <cellStyle name="Calculation 2 2 6 4 2" xfId="27495" xr:uid="{1CA42A40-81F1-4BD9-8E86-59A5D2334B25}"/>
    <cellStyle name="Calculation 2 2 6 5" xfId="3277" xr:uid="{9869610B-0D38-469C-8519-A45B25D2292F}"/>
    <cellStyle name="Calculation 2 2 6 5 2" xfId="27496" xr:uid="{697DF24A-C0B7-4F85-8A33-5A1F26A0D281}"/>
    <cellStyle name="Calculation 2 2 6 6" xfId="3278" xr:uid="{8466FFAF-29A9-4D92-A069-AD6F4FEE0699}"/>
    <cellStyle name="Calculation 2 2 6 6 2" xfId="27497" xr:uid="{14608AB4-5321-4D05-BEA6-09D55C0AC249}"/>
    <cellStyle name="Calculation 2 2 6 7" xfId="3279" xr:uid="{BE10DBC0-44F6-41D5-8E3F-29A8EEC36D1D}"/>
    <cellStyle name="Calculation 2 2 6 7 2" xfId="27498" xr:uid="{B141F470-4504-4D51-B027-16055D6776D6}"/>
    <cellStyle name="Calculation 2 2 6 8" xfId="3280" xr:uid="{D3DC5CA7-4DB3-4D63-9A40-12FBB402A34E}"/>
    <cellStyle name="Calculation 2 2 6 8 2" xfId="27499" xr:uid="{A17ED276-100D-4F4E-BF94-ADC98E71A562}"/>
    <cellStyle name="Calculation 2 2 6 9" xfId="3281" xr:uid="{5689B764-46BE-42F8-A4D7-BA755EA81A49}"/>
    <cellStyle name="Calculation 2 2 6 9 2" xfId="27500" xr:uid="{6158BBC9-425B-41A5-854F-7A0FCFBEB81B}"/>
    <cellStyle name="Calculation 2 2 7" xfId="3282" xr:uid="{FDB6A614-937D-40C3-B02A-71C8E908D54F}"/>
    <cellStyle name="Calculation 2 2 7 10" xfId="3283" xr:uid="{F8B0049F-0BB7-4C83-8753-39A1C564D93D}"/>
    <cellStyle name="Calculation 2 2 7 10 2" xfId="27502" xr:uid="{D4F04E54-0657-4237-A3BC-8F9734DB06E6}"/>
    <cellStyle name="Calculation 2 2 7 11" xfId="27501" xr:uid="{061E2340-9869-49B8-A002-3071AC6056BF}"/>
    <cellStyle name="Calculation 2 2 7 2" xfId="3284" xr:uid="{CA282053-D7A0-42E6-9C40-FFA8B8B62AD8}"/>
    <cellStyle name="Calculation 2 2 7 2 10" xfId="27503" xr:uid="{9F32A298-F424-43B4-8ED1-40909B71E9AD}"/>
    <cellStyle name="Calculation 2 2 7 2 2" xfId="3285" xr:uid="{A7416486-421D-4C87-8F39-3F6CB0E80441}"/>
    <cellStyle name="Calculation 2 2 7 2 2 2" xfId="27504" xr:uid="{47BDF191-F914-4D70-BCDC-E95A16AD3404}"/>
    <cellStyle name="Calculation 2 2 7 2 3" xfId="3286" xr:uid="{85133F1B-DF86-475E-9651-1A69631B4554}"/>
    <cellStyle name="Calculation 2 2 7 2 3 2" xfId="27505" xr:uid="{691C0152-08DA-40E2-A65B-9C16C6293FAB}"/>
    <cellStyle name="Calculation 2 2 7 2 4" xfId="3287" xr:uid="{359187ED-69FB-4C36-91FB-5C193C92D4DC}"/>
    <cellStyle name="Calculation 2 2 7 2 4 2" xfId="27506" xr:uid="{7AE1FD3B-7D94-4164-B099-4F695202B0D7}"/>
    <cellStyle name="Calculation 2 2 7 2 5" xfId="3288" xr:uid="{A21589A6-ACEB-4ED7-8B4F-F055C5EC5711}"/>
    <cellStyle name="Calculation 2 2 7 2 5 2" xfId="27507" xr:uid="{4220B2EA-BF09-41D2-9CE9-386BDF701D2C}"/>
    <cellStyle name="Calculation 2 2 7 2 6" xfId="3289" xr:uid="{8D6DF7D4-377C-49A4-B327-22AE91E91CD8}"/>
    <cellStyle name="Calculation 2 2 7 2 6 2" xfId="27508" xr:uid="{6AA7DB61-9E93-44A8-9EE1-246EC35492CC}"/>
    <cellStyle name="Calculation 2 2 7 2 7" xfId="3290" xr:uid="{4E836701-50DC-4C89-999C-7647571199B3}"/>
    <cellStyle name="Calculation 2 2 7 2 7 2" xfId="27509" xr:uid="{A899FAAC-9470-44A8-B126-5686268965AF}"/>
    <cellStyle name="Calculation 2 2 7 2 8" xfId="3291" xr:uid="{2919C47A-E5EC-402B-BF8E-0BE91644EA5D}"/>
    <cellStyle name="Calculation 2 2 7 2 8 2" xfId="27510" xr:uid="{DF528AC1-AFE7-4398-9671-26048976E271}"/>
    <cellStyle name="Calculation 2 2 7 2 9" xfId="3292" xr:uid="{A5E82852-2376-46F2-9601-7F01D1C58E7E}"/>
    <cellStyle name="Calculation 2 2 7 2 9 2" xfId="27511" xr:uid="{7DEE0EC1-D3BA-4D45-A0F7-D4D9BFC5D979}"/>
    <cellStyle name="Calculation 2 2 7 3" xfId="3293" xr:uid="{5DCB74FC-BDEE-48C9-9783-3043943FDFE6}"/>
    <cellStyle name="Calculation 2 2 7 3 2" xfId="27512" xr:uid="{61DCCDCF-0B41-46C2-AA5B-166C43DA8E0F}"/>
    <cellStyle name="Calculation 2 2 7 4" xfId="3294" xr:uid="{6BA0C1EE-66E7-43F1-B476-23A3FB0FB355}"/>
    <cellStyle name="Calculation 2 2 7 4 2" xfId="27513" xr:uid="{9FDFB783-98EA-4ECA-AACA-662DEDB6B36F}"/>
    <cellStyle name="Calculation 2 2 7 5" xfId="3295" xr:uid="{56778B91-0FB4-4E94-8FD5-E20308C5756A}"/>
    <cellStyle name="Calculation 2 2 7 5 2" xfId="27514" xr:uid="{DBC2B745-67D2-4CF7-A61F-D727A4E9BAAF}"/>
    <cellStyle name="Calculation 2 2 7 6" xfId="3296" xr:uid="{70B5352C-E650-44C8-B800-5C79AFDA5675}"/>
    <cellStyle name="Calculation 2 2 7 6 2" xfId="27515" xr:uid="{13ED2D33-714E-46CC-996F-8796962B64F2}"/>
    <cellStyle name="Calculation 2 2 7 7" xfId="3297" xr:uid="{D56BF24C-5ED3-495A-9A1B-43C74EB9E9E4}"/>
    <cellStyle name="Calculation 2 2 7 7 2" xfId="27516" xr:uid="{BDD418D5-00B4-4348-8DEB-27E6D0B88896}"/>
    <cellStyle name="Calculation 2 2 7 8" xfId="3298" xr:uid="{0EAE248B-E10A-49AB-A449-97AAFAEDEDA8}"/>
    <cellStyle name="Calculation 2 2 7 8 2" xfId="27517" xr:uid="{F3D59970-5924-47D4-8EC9-615B826E12AC}"/>
    <cellStyle name="Calculation 2 2 7 9" xfId="3299" xr:uid="{723E1942-1F54-4263-A818-C88735760B5F}"/>
    <cellStyle name="Calculation 2 2 7 9 2" xfId="27518" xr:uid="{7E336AC3-CA97-4C6C-9B6B-FA7A0EF40035}"/>
    <cellStyle name="Calculation 2 2 8" xfId="3300" xr:uid="{5B3DE5CE-1E07-4E92-9A0F-B0E0A1B29C4C}"/>
    <cellStyle name="Calculation 2 2 8 10" xfId="27519" xr:uid="{A29DC6C6-AFFE-4A29-A0B8-EDCDB468EBF7}"/>
    <cellStyle name="Calculation 2 2 8 2" xfId="3301" xr:uid="{8441F79D-C5D0-47CA-978D-63EC8CFCFAFC}"/>
    <cellStyle name="Calculation 2 2 8 2 2" xfId="27520" xr:uid="{79F01653-735B-49B9-B7E1-4A41B150D4B5}"/>
    <cellStyle name="Calculation 2 2 8 3" xfId="3302" xr:uid="{7623543F-7202-4EBE-80CF-E89019A60FEC}"/>
    <cellStyle name="Calculation 2 2 8 3 2" xfId="27521" xr:uid="{4AC6A2B3-9AE2-40A2-9234-9CF7FE1C8411}"/>
    <cellStyle name="Calculation 2 2 8 4" xfId="3303" xr:uid="{81083AFC-4279-44E1-B6F0-7BDAD79D97F3}"/>
    <cellStyle name="Calculation 2 2 8 4 2" xfId="27522" xr:uid="{9139CD52-17C1-4BAE-B029-FCBF73754505}"/>
    <cellStyle name="Calculation 2 2 8 5" xfId="3304" xr:uid="{968912D8-D982-469A-AE37-4A12F28730F5}"/>
    <cellStyle name="Calculation 2 2 8 5 2" xfId="27523" xr:uid="{69E26D8B-28EA-4969-926F-19B636F76B0C}"/>
    <cellStyle name="Calculation 2 2 8 6" xfId="3305" xr:uid="{E1C17BB8-3DDA-4276-89FD-95C404F390C2}"/>
    <cellStyle name="Calculation 2 2 8 6 2" xfId="27524" xr:uid="{358ED91E-D5EC-42A1-9917-14D286AA4803}"/>
    <cellStyle name="Calculation 2 2 8 7" xfId="3306" xr:uid="{57A5728F-5BCD-46AF-9DE1-4B316D1B016D}"/>
    <cellStyle name="Calculation 2 2 8 7 2" xfId="27525" xr:uid="{FC5D6FF6-307C-4F2F-8425-01731C34B2E1}"/>
    <cellStyle name="Calculation 2 2 8 8" xfId="3307" xr:uid="{31BF6085-391E-4C3E-9246-5F4610C5275B}"/>
    <cellStyle name="Calculation 2 2 8 8 2" xfId="27526" xr:uid="{DB4FE356-4B9A-49DE-9DFB-5BE8BCD0A3CF}"/>
    <cellStyle name="Calculation 2 2 8 9" xfId="3308" xr:uid="{0246CEAC-2965-4CA3-B5B9-8A4D94BF00ED}"/>
    <cellStyle name="Calculation 2 2 8 9 2" xfId="27527" xr:uid="{23B5C150-3E2A-457B-B9CB-3CDD00043AC1}"/>
    <cellStyle name="Calculation 2 2 9" xfId="3309" xr:uid="{1D217856-3AD9-455A-B2E0-32B84B4711BA}"/>
    <cellStyle name="Calculation 2 2 9 2" xfId="27528" xr:uid="{0AD04CED-7868-4C74-87F8-C2667857137E}"/>
    <cellStyle name="Calculation 2 3" xfId="3310" xr:uid="{B17A035C-ADD6-466F-8711-E9DB78A477A0}"/>
    <cellStyle name="Calculation 2 3 10" xfId="3311" xr:uid="{817E87C5-74B7-442C-8354-22977BD00B7A}"/>
    <cellStyle name="Calculation 2 3 10 2" xfId="27530" xr:uid="{FE243475-B455-4244-AD19-691BC48AAF77}"/>
    <cellStyle name="Calculation 2 3 11" xfId="3312" xr:uid="{05A30D52-4B9F-4F57-8D57-CB947AE737B2}"/>
    <cellStyle name="Calculation 2 3 11 2" xfId="27531" xr:uid="{8BD74561-0563-44BD-A532-1EBBD12407B5}"/>
    <cellStyle name="Calculation 2 3 12" xfId="3313" xr:uid="{0688CD1E-3ED2-4514-B6C1-AEBAEC38E0C4}"/>
    <cellStyle name="Calculation 2 3 12 2" xfId="27532" xr:uid="{A5E0AFBE-23AC-4DC3-9971-6FEFE7D0EDE0}"/>
    <cellStyle name="Calculation 2 3 13" xfId="3314" xr:uid="{EA01A11C-B08F-4F87-8F13-AA32B42A2851}"/>
    <cellStyle name="Calculation 2 3 13 2" xfId="27533" xr:uid="{84F6A845-046E-4002-A405-77254784BAEB}"/>
    <cellStyle name="Calculation 2 3 14" xfId="3315" xr:uid="{66DB6A12-15AA-41B5-A401-FD25C579F7F5}"/>
    <cellStyle name="Calculation 2 3 14 2" xfId="27534" xr:uid="{B6D31035-E29E-497C-98F9-5A266290D60A}"/>
    <cellStyle name="Calculation 2 3 15" xfId="27529" xr:uid="{1944A613-769F-4AF2-8C90-C77A79AE6061}"/>
    <cellStyle name="Calculation 2 3 2" xfId="3316" xr:uid="{D48F51C4-36D8-40AD-AC2A-6A502B891C13}"/>
    <cellStyle name="Calculation 2 3 2 10" xfId="3317" xr:uid="{07DD456B-5DF3-4C7E-9DFC-F93C75F9B5C1}"/>
    <cellStyle name="Calculation 2 3 2 10 2" xfId="27536" xr:uid="{BD25F9C0-31D4-4607-8B65-031CC7BCC25D}"/>
    <cellStyle name="Calculation 2 3 2 11" xfId="3318" xr:uid="{C0E2745A-F635-484A-9DA5-387FD21A306A}"/>
    <cellStyle name="Calculation 2 3 2 11 2" xfId="27537" xr:uid="{7E7D7ED1-F09E-47D9-959D-598A77FA158C}"/>
    <cellStyle name="Calculation 2 3 2 12" xfId="27535" xr:uid="{82F4FAFB-858D-4A16-B637-90FCB81A1C3C}"/>
    <cellStyle name="Calculation 2 3 2 2" xfId="3319" xr:uid="{A178F0A4-172F-41CE-855F-E29FCE98A14F}"/>
    <cellStyle name="Calculation 2 3 2 2 10" xfId="3320" xr:uid="{9C805F84-6E26-48D7-98FD-92F74F5C672A}"/>
    <cellStyle name="Calculation 2 3 2 2 10 2" xfId="27539" xr:uid="{99F722FB-BED1-4BEB-84DB-94A9103A8332}"/>
    <cellStyle name="Calculation 2 3 2 2 11" xfId="27538" xr:uid="{29B9A56B-C64E-4B66-BB4F-9F40E2A414E6}"/>
    <cellStyle name="Calculation 2 3 2 2 2" xfId="3321" xr:uid="{88B2290F-F5E3-4AE8-AF48-04E5AE8D2957}"/>
    <cellStyle name="Calculation 2 3 2 2 2 10" xfId="27540" xr:uid="{576931AC-6E46-49E3-8E4D-0252AC26CA90}"/>
    <cellStyle name="Calculation 2 3 2 2 2 2" xfId="3322" xr:uid="{D45B4196-4D29-4BC4-94A1-22321636F1E6}"/>
    <cellStyle name="Calculation 2 3 2 2 2 2 2" xfId="27541" xr:uid="{4AC157D7-C8B8-4378-9C22-E219ECEAA518}"/>
    <cellStyle name="Calculation 2 3 2 2 2 3" xfId="3323" xr:uid="{87A6F101-4042-4F43-9866-C793B4A1B2B6}"/>
    <cellStyle name="Calculation 2 3 2 2 2 3 2" xfId="27542" xr:uid="{3F522D55-9443-4706-9A41-ACB1D034E7CD}"/>
    <cellStyle name="Calculation 2 3 2 2 2 4" xfId="3324" xr:uid="{5BD882DC-8F16-4882-8AF1-58A55310DE5A}"/>
    <cellStyle name="Calculation 2 3 2 2 2 4 2" xfId="27543" xr:uid="{F7E79771-8C0E-424F-9A18-E727F0514715}"/>
    <cellStyle name="Calculation 2 3 2 2 2 5" xfId="3325" xr:uid="{FBB87AC1-14E0-4AFD-B7E5-7D7BD6BF2BFF}"/>
    <cellStyle name="Calculation 2 3 2 2 2 5 2" xfId="27544" xr:uid="{8F6C95A8-600E-4D9A-84F7-80BED54A103F}"/>
    <cellStyle name="Calculation 2 3 2 2 2 6" xfId="3326" xr:uid="{E5FDBA78-DD95-40C8-B430-D5FFA3188616}"/>
    <cellStyle name="Calculation 2 3 2 2 2 6 2" xfId="27545" xr:uid="{8ED913D8-A035-470F-A7DD-086345B88F68}"/>
    <cellStyle name="Calculation 2 3 2 2 2 7" xfId="3327" xr:uid="{CB636347-89BD-400D-BC31-89363490AD65}"/>
    <cellStyle name="Calculation 2 3 2 2 2 7 2" xfId="27546" xr:uid="{9680C265-F7CE-43CE-BD80-AFA9EA133941}"/>
    <cellStyle name="Calculation 2 3 2 2 2 8" xfId="3328" xr:uid="{00BEEFC3-518F-4659-8CD2-DD5A28E1CE91}"/>
    <cellStyle name="Calculation 2 3 2 2 2 8 2" xfId="27547" xr:uid="{E6731B82-1B69-471D-B347-08DED1E6C5C0}"/>
    <cellStyle name="Calculation 2 3 2 2 2 9" xfId="3329" xr:uid="{2E8F64F9-9566-4BAF-97E1-B68D10C144EE}"/>
    <cellStyle name="Calculation 2 3 2 2 2 9 2" xfId="27548" xr:uid="{BC7EE56C-B98E-48B9-BB98-F580ED53062D}"/>
    <cellStyle name="Calculation 2 3 2 2 3" xfId="3330" xr:uid="{D213E7E6-B0F7-4A54-A3EA-A90275D3D522}"/>
    <cellStyle name="Calculation 2 3 2 2 3 2" xfId="27549" xr:uid="{A9998673-48A2-46B9-896D-ED00B7B30C97}"/>
    <cellStyle name="Calculation 2 3 2 2 4" xfId="3331" xr:uid="{436D4D37-DFE3-4F88-8ADD-55100DF01B65}"/>
    <cellStyle name="Calculation 2 3 2 2 4 2" xfId="27550" xr:uid="{27C6A464-95AC-4E23-AA0A-477770136899}"/>
    <cellStyle name="Calculation 2 3 2 2 5" xfId="3332" xr:uid="{C56DAD9D-65BA-46E2-BF1E-8FB1BFB930CE}"/>
    <cellStyle name="Calculation 2 3 2 2 5 2" xfId="27551" xr:uid="{62A8E02C-EA9F-48C5-8DD3-0559045093FF}"/>
    <cellStyle name="Calculation 2 3 2 2 6" xfId="3333" xr:uid="{F5BD428F-7699-44A2-A59D-0A18FDCAD174}"/>
    <cellStyle name="Calculation 2 3 2 2 6 2" xfId="27552" xr:uid="{1D956F21-5041-4383-98D3-08E56363A8BA}"/>
    <cellStyle name="Calculation 2 3 2 2 7" xfId="3334" xr:uid="{ABF0A539-E047-40E7-87D1-B5B3FEDAC4CF}"/>
    <cellStyle name="Calculation 2 3 2 2 7 2" xfId="27553" xr:uid="{09597B19-C996-42BD-A987-9F1F76B9B5A1}"/>
    <cellStyle name="Calculation 2 3 2 2 8" xfId="3335" xr:uid="{234A60C8-7705-4385-9B95-A4335A8E02D4}"/>
    <cellStyle name="Calculation 2 3 2 2 8 2" xfId="27554" xr:uid="{D4EB8207-B0BD-4E9A-B897-351D6C2889BA}"/>
    <cellStyle name="Calculation 2 3 2 2 9" xfId="3336" xr:uid="{72A295F4-51B2-483F-97C5-A686C9CFC4C0}"/>
    <cellStyle name="Calculation 2 3 2 2 9 2" xfId="27555" xr:uid="{C7CB94E1-D71C-49A3-95A5-8D7BD8570CCB}"/>
    <cellStyle name="Calculation 2 3 2 3" xfId="3337" xr:uid="{23A89150-C28A-41F7-8745-F05A9C1B2FBF}"/>
    <cellStyle name="Calculation 2 3 2 3 10" xfId="27556" xr:uid="{5AB562F3-21E2-4D8A-A2CD-42C4D80D0631}"/>
    <cellStyle name="Calculation 2 3 2 3 2" xfId="3338" xr:uid="{1C319FD2-6A44-4526-86E3-7E7F890C8E62}"/>
    <cellStyle name="Calculation 2 3 2 3 2 2" xfId="27557" xr:uid="{0E693886-B9E0-4D58-9886-3025E7959440}"/>
    <cellStyle name="Calculation 2 3 2 3 3" xfId="3339" xr:uid="{F335FE89-6EEA-43F2-ADF3-EEB30EC7BED6}"/>
    <cellStyle name="Calculation 2 3 2 3 3 2" xfId="27558" xr:uid="{B42F23C1-5149-4FE0-9372-F804389C90DD}"/>
    <cellStyle name="Calculation 2 3 2 3 4" xfId="3340" xr:uid="{35D15CF5-351E-487F-BED2-AEA3D5067AFF}"/>
    <cellStyle name="Calculation 2 3 2 3 4 2" xfId="27559" xr:uid="{9B801F4E-749A-4FBB-BF78-D7ADBAF26D5D}"/>
    <cellStyle name="Calculation 2 3 2 3 5" xfId="3341" xr:uid="{DE0A0C36-076D-444C-96CF-996FDCDE4E0D}"/>
    <cellStyle name="Calculation 2 3 2 3 5 2" xfId="27560" xr:uid="{70CF58C1-2835-4216-98C8-3927AB7518B1}"/>
    <cellStyle name="Calculation 2 3 2 3 6" xfId="3342" xr:uid="{7C329604-00E1-4B10-9273-F0E72ABD3322}"/>
    <cellStyle name="Calculation 2 3 2 3 6 2" xfId="27561" xr:uid="{52D38386-333F-43AE-B0DE-486DBF878361}"/>
    <cellStyle name="Calculation 2 3 2 3 7" xfId="3343" xr:uid="{86A56218-5E0F-494A-AFCF-A4851CA7CF14}"/>
    <cellStyle name="Calculation 2 3 2 3 7 2" xfId="27562" xr:uid="{061D2127-6E1E-4161-BEC8-CBCF49AAF5D9}"/>
    <cellStyle name="Calculation 2 3 2 3 8" xfId="3344" xr:uid="{4CAA5BBB-ED37-4967-976C-F64CCCE9AC4F}"/>
    <cellStyle name="Calculation 2 3 2 3 8 2" xfId="27563" xr:uid="{889716D5-0228-44DD-9E02-B50268D535DD}"/>
    <cellStyle name="Calculation 2 3 2 3 9" xfId="3345" xr:uid="{28BFFC33-B999-4294-A905-3C6E60134299}"/>
    <cellStyle name="Calculation 2 3 2 3 9 2" xfId="27564" xr:uid="{AD085617-E936-4026-85C4-E0979A082C4E}"/>
    <cellStyle name="Calculation 2 3 2 4" xfId="3346" xr:uid="{EEA9F054-F127-4430-BA1D-EA03334C4C7B}"/>
    <cellStyle name="Calculation 2 3 2 4 2" xfId="27565" xr:uid="{BD819239-BE32-4A87-BB2B-BFD8CB1E88A2}"/>
    <cellStyle name="Calculation 2 3 2 5" xfId="3347" xr:uid="{501AE3D4-DFA8-43F1-B7F7-185AA32A52DE}"/>
    <cellStyle name="Calculation 2 3 2 5 2" xfId="27566" xr:uid="{F212EC80-8246-49E3-9742-8988A5962704}"/>
    <cellStyle name="Calculation 2 3 2 6" xfId="3348" xr:uid="{9C117C35-E40D-4024-AB32-4B7CB90DA09E}"/>
    <cellStyle name="Calculation 2 3 2 6 2" xfId="27567" xr:uid="{B3B84099-F39C-4511-99D1-E03911D9DDBB}"/>
    <cellStyle name="Calculation 2 3 2 7" xfId="3349" xr:uid="{E9BADD2B-2E9B-4F4F-8EC7-F55D056679FE}"/>
    <cellStyle name="Calculation 2 3 2 7 2" xfId="27568" xr:uid="{9BA908AF-F682-4AF0-A598-5B4DD3E60159}"/>
    <cellStyle name="Calculation 2 3 2 8" xfId="3350" xr:uid="{B787CAB7-A4E1-407F-8069-6C81E7B19155}"/>
    <cellStyle name="Calculation 2 3 2 8 2" xfId="27569" xr:uid="{35FF7468-7B16-4068-9658-723DF32D804C}"/>
    <cellStyle name="Calculation 2 3 2 9" xfId="3351" xr:uid="{8A3788C8-DF78-4FB6-B8C0-22C7CAA5189A}"/>
    <cellStyle name="Calculation 2 3 2 9 2" xfId="27570" xr:uid="{C3026771-95A4-446B-A5E8-968F175AC377}"/>
    <cellStyle name="Calculation 2 3 3" xfId="3352" xr:uid="{017F42BB-E87C-4762-8F08-4593799D756D}"/>
    <cellStyle name="Calculation 2 3 3 10" xfId="3353" xr:uid="{615EDB9F-2959-482A-8335-9D23D22B7729}"/>
    <cellStyle name="Calculation 2 3 3 10 2" xfId="27572" xr:uid="{75D95CEC-8A3E-4FD3-A77F-A2C497A67FDE}"/>
    <cellStyle name="Calculation 2 3 3 11" xfId="27571" xr:uid="{EF1AFB18-F8AB-4A30-9DE2-03C3E69D1407}"/>
    <cellStyle name="Calculation 2 3 3 2" xfId="3354" xr:uid="{0B0F1E12-AF5C-41F9-A2D9-FDD7E4BE0D37}"/>
    <cellStyle name="Calculation 2 3 3 2 10" xfId="27573" xr:uid="{10739395-8D6C-48F0-8E29-76F07BA88599}"/>
    <cellStyle name="Calculation 2 3 3 2 2" xfId="3355" xr:uid="{1FF07233-C625-48B1-96A3-B3DC3E42D064}"/>
    <cellStyle name="Calculation 2 3 3 2 2 2" xfId="27574" xr:uid="{BAFCB79B-CFBD-4890-922F-B039B761DB09}"/>
    <cellStyle name="Calculation 2 3 3 2 3" xfId="3356" xr:uid="{EEE650E2-23B6-4A49-B842-A587AFAFF25A}"/>
    <cellStyle name="Calculation 2 3 3 2 3 2" xfId="27575" xr:uid="{9B674607-62CA-4601-8561-C13987C861DE}"/>
    <cellStyle name="Calculation 2 3 3 2 4" xfId="3357" xr:uid="{FB227265-0AED-440E-A96B-EBBB29ED1F62}"/>
    <cellStyle name="Calculation 2 3 3 2 4 2" xfId="27576" xr:uid="{6680F7F6-89E7-4826-B002-FFF59E878B57}"/>
    <cellStyle name="Calculation 2 3 3 2 5" xfId="3358" xr:uid="{68545975-D6A0-4968-A91A-69FC66968B4E}"/>
    <cellStyle name="Calculation 2 3 3 2 5 2" xfId="27577" xr:uid="{B6FB6ACF-584C-48CF-8A3B-4620F903C969}"/>
    <cellStyle name="Calculation 2 3 3 2 6" xfId="3359" xr:uid="{90D88D97-3BB9-4B71-B950-C4B3F954AA62}"/>
    <cellStyle name="Calculation 2 3 3 2 6 2" xfId="27578" xr:uid="{6AD2A6F7-062C-4FBA-A3F2-E0AA38506AB7}"/>
    <cellStyle name="Calculation 2 3 3 2 7" xfId="3360" xr:uid="{EDA1C3FB-1A8C-498E-B307-995D200A9258}"/>
    <cellStyle name="Calculation 2 3 3 2 7 2" xfId="27579" xr:uid="{30EE710C-5606-47C6-95A7-8417390812BC}"/>
    <cellStyle name="Calculation 2 3 3 2 8" xfId="3361" xr:uid="{FE82F124-21A8-4B87-BD45-9B5649B0292B}"/>
    <cellStyle name="Calculation 2 3 3 2 8 2" xfId="27580" xr:uid="{5BB5C02E-EB89-4F88-9D48-EE51F45EF245}"/>
    <cellStyle name="Calculation 2 3 3 2 9" xfId="3362" xr:uid="{A0D0CF9D-6C70-40AC-AD9F-E6A813AA3E25}"/>
    <cellStyle name="Calculation 2 3 3 2 9 2" xfId="27581" xr:uid="{0BA6E925-858D-41E6-8790-CC7213A18F33}"/>
    <cellStyle name="Calculation 2 3 3 3" xfId="3363" xr:uid="{E0AD7F90-2DB1-471C-9FA1-4CC810AB543A}"/>
    <cellStyle name="Calculation 2 3 3 3 2" xfId="27582" xr:uid="{7EDF77EB-ED66-4568-9214-DAC7C51F7E63}"/>
    <cellStyle name="Calculation 2 3 3 4" xfId="3364" xr:uid="{CB6567FA-5BC1-4177-AA10-BD9A6E27935D}"/>
    <cellStyle name="Calculation 2 3 3 4 2" xfId="27583" xr:uid="{4232029E-6833-4EB0-95F0-1983DD6E822D}"/>
    <cellStyle name="Calculation 2 3 3 5" xfId="3365" xr:uid="{B4333E0D-6E41-483B-ACAF-4DC42E561090}"/>
    <cellStyle name="Calculation 2 3 3 5 2" xfId="27584" xr:uid="{F480D652-6254-4411-90E7-8634CD02CA5F}"/>
    <cellStyle name="Calculation 2 3 3 6" xfId="3366" xr:uid="{288A0C32-0A77-4F8F-9059-7E40ADFF85A9}"/>
    <cellStyle name="Calculation 2 3 3 6 2" xfId="27585" xr:uid="{D40C5C3E-F619-4FF3-AF0D-C9508E878D0C}"/>
    <cellStyle name="Calculation 2 3 3 7" xfId="3367" xr:uid="{3E372094-64D7-4109-B6C9-1D813B9BF375}"/>
    <cellStyle name="Calculation 2 3 3 7 2" xfId="27586" xr:uid="{E52D503F-5864-4C36-AD74-20FF0C8362FA}"/>
    <cellStyle name="Calculation 2 3 3 8" xfId="3368" xr:uid="{3D5D537E-ECDF-4522-A2C4-6150EB7A3230}"/>
    <cellStyle name="Calculation 2 3 3 8 2" xfId="27587" xr:uid="{B7A78DB5-2EBF-4416-A299-D6883DAA0509}"/>
    <cellStyle name="Calculation 2 3 3 9" xfId="3369" xr:uid="{414A7F0B-2F12-4AB2-A399-A180719AA11D}"/>
    <cellStyle name="Calculation 2 3 3 9 2" xfId="27588" xr:uid="{FD5280B5-0304-4396-ABA0-237F5B633228}"/>
    <cellStyle name="Calculation 2 3 4" xfId="3370" xr:uid="{20DF2B6C-8876-4844-8DF8-4111D820D146}"/>
    <cellStyle name="Calculation 2 3 4 10" xfId="3371" xr:uid="{39F231D1-C1EF-4A81-AB77-9D4CC84FF172}"/>
    <cellStyle name="Calculation 2 3 4 10 2" xfId="27590" xr:uid="{CC5BFCC7-FCBB-4897-94DF-8658ACD62B8D}"/>
    <cellStyle name="Calculation 2 3 4 11" xfId="27589" xr:uid="{1A1C26F2-1024-453D-820E-9DE8B2CCF483}"/>
    <cellStyle name="Calculation 2 3 4 2" xfId="3372" xr:uid="{CBB85B4C-18DB-418A-B61D-0E88739D9321}"/>
    <cellStyle name="Calculation 2 3 4 2 10" xfId="27591" xr:uid="{28CB7EFC-1AE6-4A8E-91E0-0DDEAF25153B}"/>
    <cellStyle name="Calculation 2 3 4 2 2" xfId="3373" xr:uid="{1BE301D4-EB45-420E-AD38-1C0F9DCAF4FF}"/>
    <cellStyle name="Calculation 2 3 4 2 2 2" xfId="27592" xr:uid="{DAE165A5-9980-4706-A761-B4E9CFFFCDE5}"/>
    <cellStyle name="Calculation 2 3 4 2 3" xfId="3374" xr:uid="{4583FF84-4231-46EC-A996-95377540127F}"/>
    <cellStyle name="Calculation 2 3 4 2 3 2" xfId="27593" xr:uid="{3C6ABF07-1C13-49F7-B1EE-43BA1B7800B7}"/>
    <cellStyle name="Calculation 2 3 4 2 4" xfId="3375" xr:uid="{AEBCB6E2-EDAA-4FBD-9652-677A67E398E3}"/>
    <cellStyle name="Calculation 2 3 4 2 4 2" xfId="27594" xr:uid="{F4A972B2-1456-4E02-BA6C-90F1902FB841}"/>
    <cellStyle name="Calculation 2 3 4 2 5" xfId="3376" xr:uid="{8141DBEE-E3DE-429E-B7EE-45F108053CD9}"/>
    <cellStyle name="Calculation 2 3 4 2 5 2" xfId="27595" xr:uid="{B42E6B1A-369C-448C-867C-6FDA9A683CBF}"/>
    <cellStyle name="Calculation 2 3 4 2 6" xfId="3377" xr:uid="{396A6B0F-14E4-4E82-935A-89BA9C56DD44}"/>
    <cellStyle name="Calculation 2 3 4 2 6 2" xfId="27596" xr:uid="{C1F30ABF-A973-4786-A1D4-6CFE37A4E50B}"/>
    <cellStyle name="Calculation 2 3 4 2 7" xfId="3378" xr:uid="{A7303EB8-B44F-4314-B802-5BD3A61005DB}"/>
    <cellStyle name="Calculation 2 3 4 2 7 2" xfId="27597" xr:uid="{B59EC1E7-C9CB-493F-B231-9598D9FF3D9C}"/>
    <cellStyle name="Calculation 2 3 4 2 8" xfId="3379" xr:uid="{5B4C2E98-A73E-4EF0-9AD1-2DEC86A4605B}"/>
    <cellStyle name="Calculation 2 3 4 2 8 2" xfId="27598" xr:uid="{B0A2D589-ED0D-4953-9DA4-A6393CFE0EE7}"/>
    <cellStyle name="Calculation 2 3 4 2 9" xfId="3380" xr:uid="{5BC34377-DCAB-4658-9B67-87FB7FB8E775}"/>
    <cellStyle name="Calculation 2 3 4 2 9 2" xfId="27599" xr:uid="{43D9975B-471F-464C-9EA6-1D3A841151AF}"/>
    <cellStyle name="Calculation 2 3 4 3" xfId="3381" xr:uid="{701FC486-2E64-4888-AB1E-C890AF8B57C8}"/>
    <cellStyle name="Calculation 2 3 4 3 2" xfId="27600" xr:uid="{3E02A78F-1323-4C1F-8E16-A453C4C83424}"/>
    <cellStyle name="Calculation 2 3 4 4" xfId="3382" xr:uid="{3EF85FD9-EA11-43E1-8DC1-893DC94B3643}"/>
    <cellStyle name="Calculation 2 3 4 4 2" xfId="27601" xr:uid="{E1E42ADC-1616-4CA0-8816-A72476C0012E}"/>
    <cellStyle name="Calculation 2 3 4 5" xfId="3383" xr:uid="{A26A32DD-4535-43B6-A1AF-E39AF8C18766}"/>
    <cellStyle name="Calculation 2 3 4 5 2" xfId="27602" xr:uid="{32ED8C18-F28D-4A28-90B0-8F6B66A63F4C}"/>
    <cellStyle name="Calculation 2 3 4 6" xfId="3384" xr:uid="{47DE765D-1E07-4314-916F-560F3EAA59A9}"/>
    <cellStyle name="Calculation 2 3 4 6 2" xfId="27603" xr:uid="{0B44F6A0-2B08-4DDC-B382-A22580E2A8DE}"/>
    <cellStyle name="Calculation 2 3 4 7" xfId="3385" xr:uid="{10415648-807F-47AC-AD66-C8A315DFBA43}"/>
    <cellStyle name="Calculation 2 3 4 7 2" xfId="27604" xr:uid="{A614629C-D35B-4812-B8AA-E116AFE54AC1}"/>
    <cellStyle name="Calculation 2 3 4 8" xfId="3386" xr:uid="{0A19935B-EA7D-4EFA-8EDD-67EC35C39D71}"/>
    <cellStyle name="Calculation 2 3 4 8 2" xfId="27605" xr:uid="{392F213F-808D-4DDA-8A47-CD6B48EF2E44}"/>
    <cellStyle name="Calculation 2 3 4 9" xfId="3387" xr:uid="{2D5046DF-C2A7-4626-B6E7-FB2ABB745955}"/>
    <cellStyle name="Calculation 2 3 4 9 2" xfId="27606" xr:uid="{7DA585F9-B500-4ED5-84B8-9A76B3A53690}"/>
    <cellStyle name="Calculation 2 3 5" xfId="3388" xr:uid="{23FD6B0A-8E0B-4585-8801-29C13BF216BC}"/>
    <cellStyle name="Calculation 2 3 5 10" xfId="3389" xr:uid="{2BBFB63C-4004-4E58-981F-862DF79EB960}"/>
    <cellStyle name="Calculation 2 3 5 10 2" xfId="27608" xr:uid="{1DB902CD-953F-4E44-A0D3-FEBA0C8C515C}"/>
    <cellStyle name="Calculation 2 3 5 11" xfId="27607" xr:uid="{134DBB01-3DA7-4511-B01E-CE940B5B5971}"/>
    <cellStyle name="Calculation 2 3 5 2" xfId="3390" xr:uid="{42265072-2852-488B-BB1B-E1125B55F3D5}"/>
    <cellStyle name="Calculation 2 3 5 2 10" xfId="27609" xr:uid="{B17EF532-F559-4556-96D3-4F40E77C5008}"/>
    <cellStyle name="Calculation 2 3 5 2 2" xfId="3391" xr:uid="{A4339BBF-186A-48FE-9592-CB191C955EF1}"/>
    <cellStyle name="Calculation 2 3 5 2 2 2" xfId="27610" xr:uid="{6D6175B7-7C8D-4956-9C3E-AD24D404761B}"/>
    <cellStyle name="Calculation 2 3 5 2 3" xfId="3392" xr:uid="{187F166D-489B-4B12-BFDD-E69CBBEEB717}"/>
    <cellStyle name="Calculation 2 3 5 2 3 2" xfId="27611" xr:uid="{A8D62C04-35CD-4B12-ACA6-03A9E1100F0C}"/>
    <cellStyle name="Calculation 2 3 5 2 4" xfId="3393" xr:uid="{EE09778B-87B2-4B8C-845A-B31FB143841C}"/>
    <cellStyle name="Calculation 2 3 5 2 4 2" xfId="27612" xr:uid="{A3B3A9DE-1A61-4C86-B023-9A77597D47D4}"/>
    <cellStyle name="Calculation 2 3 5 2 5" xfId="3394" xr:uid="{75B61C93-7836-4A0B-9225-7A0C326E43CB}"/>
    <cellStyle name="Calculation 2 3 5 2 5 2" xfId="27613" xr:uid="{04FD8955-A3D8-4183-A5CB-7DA894B9CC3F}"/>
    <cellStyle name="Calculation 2 3 5 2 6" xfId="3395" xr:uid="{2E0E33AE-D399-420D-92C8-DE1E1E59A1B6}"/>
    <cellStyle name="Calculation 2 3 5 2 6 2" xfId="27614" xr:uid="{097D43D9-9E51-4E76-9CA5-3D6527C65CE3}"/>
    <cellStyle name="Calculation 2 3 5 2 7" xfId="3396" xr:uid="{002D1D8C-EE96-4EC7-B8E4-131E0064355C}"/>
    <cellStyle name="Calculation 2 3 5 2 7 2" xfId="27615" xr:uid="{B8A49085-AC89-4E57-BDCC-AB545E719C58}"/>
    <cellStyle name="Calculation 2 3 5 2 8" xfId="3397" xr:uid="{E912B1B6-AB8E-4C63-8C2E-39493180CA75}"/>
    <cellStyle name="Calculation 2 3 5 2 8 2" xfId="27616" xr:uid="{F34E86E4-18D6-4083-90CB-DDD7E09ED153}"/>
    <cellStyle name="Calculation 2 3 5 2 9" xfId="3398" xr:uid="{1157D507-60F7-4AA5-B209-CD6D69F0866F}"/>
    <cellStyle name="Calculation 2 3 5 2 9 2" xfId="27617" xr:uid="{680F64A9-3CF7-4B7E-9470-B0E20C36B0F0}"/>
    <cellStyle name="Calculation 2 3 5 3" xfId="3399" xr:uid="{064888D0-2BCD-435B-B496-3E0E569C9082}"/>
    <cellStyle name="Calculation 2 3 5 3 2" xfId="27618" xr:uid="{882F0637-431C-43E2-AB3E-D4BE26BDC1B2}"/>
    <cellStyle name="Calculation 2 3 5 4" xfId="3400" xr:uid="{AF09B067-87FB-4692-9FEF-8C3CA8030AF8}"/>
    <cellStyle name="Calculation 2 3 5 4 2" xfId="27619" xr:uid="{2C19B5B8-1AF0-4C98-9464-A4D44FFEC799}"/>
    <cellStyle name="Calculation 2 3 5 5" xfId="3401" xr:uid="{FFFB0971-A8BD-43B5-88EC-DB4EB81921B1}"/>
    <cellStyle name="Calculation 2 3 5 5 2" xfId="27620" xr:uid="{C8C8DCE3-0C4D-4B26-A85C-2301886960DE}"/>
    <cellStyle name="Calculation 2 3 5 6" xfId="3402" xr:uid="{203153D2-77FB-4715-B007-96BAC094D733}"/>
    <cellStyle name="Calculation 2 3 5 6 2" xfId="27621" xr:uid="{F26B5B2A-3852-4347-9FAF-F1C34A1DB5BB}"/>
    <cellStyle name="Calculation 2 3 5 7" xfId="3403" xr:uid="{A3D1C978-551B-4CEC-B0B3-8F3157F2C5EA}"/>
    <cellStyle name="Calculation 2 3 5 7 2" xfId="27622" xr:uid="{CDE9FC03-E466-40F1-8027-F54A516F24DC}"/>
    <cellStyle name="Calculation 2 3 5 8" xfId="3404" xr:uid="{74CA756A-98F5-43F8-ACE7-0D62EDA92105}"/>
    <cellStyle name="Calculation 2 3 5 8 2" xfId="27623" xr:uid="{2016E0FB-26D5-4B2E-9405-2F413D95995D}"/>
    <cellStyle name="Calculation 2 3 5 9" xfId="3405" xr:uid="{7AA336D8-CCDF-4F1E-9818-DDE0FDC999D6}"/>
    <cellStyle name="Calculation 2 3 5 9 2" xfId="27624" xr:uid="{65C2ED6A-EC4C-49CE-BBA8-7B6DD2DD3F76}"/>
    <cellStyle name="Calculation 2 3 6" xfId="3406" xr:uid="{DE202E69-B681-432D-8E0F-537D39A52F23}"/>
    <cellStyle name="Calculation 2 3 6 10" xfId="27625" xr:uid="{42977E77-7282-45BB-81CF-81EFE6016C37}"/>
    <cellStyle name="Calculation 2 3 6 2" xfId="3407" xr:uid="{1392006A-5A10-4A66-ABD4-7EC0C424AA2D}"/>
    <cellStyle name="Calculation 2 3 6 2 2" xfId="27626" xr:uid="{B09A52F7-B64C-4491-92B4-24C4415171DE}"/>
    <cellStyle name="Calculation 2 3 6 3" xfId="3408" xr:uid="{FB99FB2F-0AD9-4732-B9A1-EBFF9B127AE8}"/>
    <cellStyle name="Calculation 2 3 6 3 2" xfId="27627" xr:uid="{A39ED3D9-0338-4781-A3B3-0ECA501FA2E5}"/>
    <cellStyle name="Calculation 2 3 6 4" xfId="3409" xr:uid="{2CF674AC-4788-4F4B-8F44-C7E19BC4A277}"/>
    <cellStyle name="Calculation 2 3 6 4 2" xfId="27628" xr:uid="{F7673340-F1DB-4A2B-BEE6-702A64990A2F}"/>
    <cellStyle name="Calculation 2 3 6 5" xfId="3410" xr:uid="{67172525-6AE3-401C-82BA-F55328AEFA3C}"/>
    <cellStyle name="Calculation 2 3 6 5 2" xfId="27629" xr:uid="{FD941369-4782-4765-B0AE-0E2FC0915345}"/>
    <cellStyle name="Calculation 2 3 6 6" xfId="3411" xr:uid="{C557BAB7-2953-4AC2-8680-2E5999769D39}"/>
    <cellStyle name="Calculation 2 3 6 6 2" xfId="27630" xr:uid="{08270409-9274-4927-9E32-5D724DC4554F}"/>
    <cellStyle name="Calculation 2 3 6 7" xfId="3412" xr:uid="{7BCAC297-F454-47CF-8978-020281369CB3}"/>
    <cellStyle name="Calculation 2 3 6 7 2" xfId="27631" xr:uid="{19A0FAEC-D4D0-4D30-B575-47881068721A}"/>
    <cellStyle name="Calculation 2 3 6 8" xfId="3413" xr:uid="{58C01E90-FE3E-46F0-81FD-D7B4E44D19E3}"/>
    <cellStyle name="Calculation 2 3 6 8 2" xfId="27632" xr:uid="{AF98EDD8-5A72-42DD-BE52-360434BF29E5}"/>
    <cellStyle name="Calculation 2 3 6 9" xfId="3414" xr:uid="{E3B57F8D-0FC2-4DE8-BD27-E0797B360592}"/>
    <cellStyle name="Calculation 2 3 6 9 2" xfId="27633" xr:uid="{AE227337-647A-4FD3-A246-028ED4A1AD9C}"/>
    <cellStyle name="Calculation 2 3 7" xfId="3415" xr:uid="{FB2C037F-173E-404E-8A67-57AD67C2AA60}"/>
    <cellStyle name="Calculation 2 3 7 2" xfId="27634" xr:uid="{53A32F92-101E-42CD-82C2-FF7361F09160}"/>
    <cellStyle name="Calculation 2 3 8" xfId="3416" xr:uid="{12F3A956-936E-4BFA-9265-8D11BD42BD38}"/>
    <cellStyle name="Calculation 2 3 8 2" xfId="27635" xr:uid="{8AC78E7D-2232-4506-B976-EF4CFCB80AD3}"/>
    <cellStyle name="Calculation 2 3 9" xfId="3417" xr:uid="{2BBDE437-BB00-4D6A-AFCB-047DBCF608E5}"/>
    <cellStyle name="Calculation 2 3 9 2" xfId="27636" xr:uid="{FC7BA6C7-A92E-41E5-A9A1-4E6BA2DD88AA}"/>
    <cellStyle name="Calculation 2 4" xfId="3418" xr:uid="{B1B442EA-2DF0-4EF7-B05B-A467B41F4EF4}"/>
    <cellStyle name="Calculation 2 4 10" xfId="3419" xr:uid="{BA8D031A-7370-4BBE-805C-06961669A21E}"/>
    <cellStyle name="Calculation 2 4 10 2" xfId="27638" xr:uid="{D4A9C30B-44FA-4111-BB81-E2A933CC24C0}"/>
    <cellStyle name="Calculation 2 4 11" xfId="3420" xr:uid="{BD5879DF-A195-4CC2-8AD7-924775AD5A45}"/>
    <cellStyle name="Calculation 2 4 11 2" xfId="27639" xr:uid="{35D30DD2-5127-4043-8003-C8BA0FDA9C20}"/>
    <cellStyle name="Calculation 2 4 12" xfId="27637" xr:uid="{0A282F67-6261-4500-82DB-243D255A9F1C}"/>
    <cellStyle name="Calculation 2 4 2" xfId="3421" xr:uid="{C67893E9-45A3-4353-864C-FC84F22D03DB}"/>
    <cellStyle name="Calculation 2 4 2 10" xfId="3422" xr:uid="{C75B28DC-8059-467E-81D2-8833368A6DC7}"/>
    <cellStyle name="Calculation 2 4 2 10 2" xfId="27641" xr:uid="{E970B51D-A171-44E6-BDA4-9E41240D1383}"/>
    <cellStyle name="Calculation 2 4 2 11" xfId="27640" xr:uid="{2FFBF68D-FE41-462C-A6D5-3802E05F7872}"/>
    <cellStyle name="Calculation 2 4 2 2" xfId="3423" xr:uid="{AE77F72C-FAAA-49D8-9DE7-8022A7932366}"/>
    <cellStyle name="Calculation 2 4 2 2 10" xfId="27642" xr:uid="{C73F7D70-20FB-416D-8E3A-98F821E33FA0}"/>
    <cellStyle name="Calculation 2 4 2 2 2" xfId="3424" xr:uid="{95CB4A0A-782F-4726-9CDF-3F0CECD75E1F}"/>
    <cellStyle name="Calculation 2 4 2 2 2 2" xfId="27643" xr:uid="{EE3906E3-9F2B-4566-82D7-FDAF577CF201}"/>
    <cellStyle name="Calculation 2 4 2 2 3" xfId="3425" xr:uid="{51A7EA19-9B8D-46F6-B13E-587AF0C5E5CC}"/>
    <cellStyle name="Calculation 2 4 2 2 3 2" xfId="27644" xr:uid="{C9630DD2-5493-45C5-9FE5-911B9101EB4B}"/>
    <cellStyle name="Calculation 2 4 2 2 4" xfId="3426" xr:uid="{06F89922-FFE7-4650-B204-EAE42BB9BAC3}"/>
    <cellStyle name="Calculation 2 4 2 2 4 2" xfId="27645" xr:uid="{BC4BD3E8-8293-400A-B857-031D5B2272D1}"/>
    <cellStyle name="Calculation 2 4 2 2 5" xfId="3427" xr:uid="{7034D9AD-C12E-45C6-804A-D6A014FD550B}"/>
    <cellStyle name="Calculation 2 4 2 2 5 2" xfId="27646" xr:uid="{78D66224-6DC9-461B-88CF-ED2C1F2C66DC}"/>
    <cellStyle name="Calculation 2 4 2 2 6" xfId="3428" xr:uid="{47CADC05-5F86-4E60-AC71-9AB830619169}"/>
    <cellStyle name="Calculation 2 4 2 2 6 2" xfId="27647" xr:uid="{74DD16CF-AF2C-4EA7-8F51-2B9D515A4D48}"/>
    <cellStyle name="Calculation 2 4 2 2 7" xfId="3429" xr:uid="{222622A1-4C63-4D99-AC73-EB902E8FFC3C}"/>
    <cellStyle name="Calculation 2 4 2 2 7 2" xfId="27648" xr:uid="{B53672FE-B133-48EC-8FA6-029FF2FFB426}"/>
    <cellStyle name="Calculation 2 4 2 2 8" xfId="3430" xr:uid="{97FCC70A-5BE6-4679-A165-7716330C3DC6}"/>
    <cellStyle name="Calculation 2 4 2 2 8 2" xfId="27649" xr:uid="{10BAB621-1BC9-4DB0-9E4F-69A09B323A87}"/>
    <cellStyle name="Calculation 2 4 2 2 9" xfId="3431" xr:uid="{DB84A22D-4432-459D-A5BB-1C2403C0D339}"/>
    <cellStyle name="Calculation 2 4 2 2 9 2" xfId="27650" xr:uid="{B885ACAC-27B9-4018-9EAF-9C4C35FC5922}"/>
    <cellStyle name="Calculation 2 4 2 3" xfId="3432" xr:uid="{B5876EF2-8452-491D-AC23-3CDDAE0DE53C}"/>
    <cellStyle name="Calculation 2 4 2 3 2" xfId="27651" xr:uid="{4074F06D-9256-474A-96D2-1B949669AF9A}"/>
    <cellStyle name="Calculation 2 4 2 4" xfId="3433" xr:uid="{BD1B79DC-65FA-44F8-B331-CE578C0C3959}"/>
    <cellStyle name="Calculation 2 4 2 4 2" xfId="27652" xr:uid="{0A2A77BA-C05A-4A32-BB18-CAA534C1F984}"/>
    <cellStyle name="Calculation 2 4 2 5" xfId="3434" xr:uid="{DEE34186-DC95-4FF2-BACD-B72EDB06CE49}"/>
    <cellStyle name="Calculation 2 4 2 5 2" xfId="27653" xr:uid="{B1954CBE-5C4A-4869-B652-F6A1409C49F6}"/>
    <cellStyle name="Calculation 2 4 2 6" xfId="3435" xr:uid="{9FDAF8B4-95AD-4924-91B3-6102BC09F4DB}"/>
    <cellStyle name="Calculation 2 4 2 6 2" xfId="27654" xr:uid="{47052FD2-36C2-4F7D-9750-82201FDB0B3B}"/>
    <cellStyle name="Calculation 2 4 2 7" xfId="3436" xr:uid="{149B6113-4B67-43F3-9219-DE6B31981064}"/>
    <cellStyle name="Calculation 2 4 2 7 2" xfId="27655" xr:uid="{A256C8E5-6185-47F5-99D5-BBF42313D840}"/>
    <cellStyle name="Calculation 2 4 2 8" xfId="3437" xr:uid="{0D935728-BB51-4BFB-A601-CFFB169F8844}"/>
    <cellStyle name="Calculation 2 4 2 8 2" xfId="27656" xr:uid="{486EE83E-E094-41F8-B1BD-F2F48B2B3234}"/>
    <cellStyle name="Calculation 2 4 2 9" xfId="3438" xr:uid="{505119A9-3C28-4FD5-B4EB-969D06478B3F}"/>
    <cellStyle name="Calculation 2 4 2 9 2" xfId="27657" xr:uid="{4BB39CDE-1D93-49E3-BBF4-2566696BD675}"/>
    <cellStyle name="Calculation 2 4 3" xfId="3439" xr:uid="{02DE13A2-DE6C-4B98-8215-4AFECC95437D}"/>
    <cellStyle name="Calculation 2 4 3 10" xfId="27658" xr:uid="{050D7362-47EF-43CF-BF89-AB147A6A8DBC}"/>
    <cellStyle name="Calculation 2 4 3 2" xfId="3440" xr:uid="{140D8D4E-6095-48A4-9FD2-652C83887956}"/>
    <cellStyle name="Calculation 2 4 3 2 2" xfId="27659" xr:uid="{C3D9D753-2E10-43ED-82E3-C8323B203BA2}"/>
    <cellStyle name="Calculation 2 4 3 3" xfId="3441" xr:uid="{652DF447-FE6E-46ED-8647-0EB94116F60B}"/>
    <cellStyle name="Calculation 2 4 3 3 2" xfId="27660" xr:uid="{3AB3D08D-1486-404F-BD3B-97932D781D59}"/>
    <cellStyle name="Calculation 2 4 3 4" xfId="3442" xr:uid="{90EC2C32-4589-4E94-805B-A59F6340B974}"/>
    <cellStyle name="Calculation 2 4 3 4 2" xfId="27661" xr:uid="{3299AB50-1094-475E-99FB-0A8628CF362A}"/>
    <cellStyle name="Calculation 2 4 3 5" xfId="3443" xr:uid="{EEB3A082-B348-43A8-8992-1EDCBA7DB115}"/>
    <cellStyle name="Calculation 2 4 3 5 2" xfId="27662" xr:uid="{D44B36AC-D03E-4A18-BDA1-F293FC550523}"/>
    <cellStyle name="Calculation 2 4 3 6" xfId="3444" xr:uid="{8C60D777-0733-4839-BD26-C994E4709DE6}"/>
    <cellStyle name="Calculation 2 4 3 6 2" xfId="27663" xr:uid="{C86780AF-2EB4-43C4-8B3E-79118FF81AAA}"/>
    <cellStyle name="Calculation 2 4 3 7" xfId="3445" xr:uid="{838501BE-D521-4AF4-8855-84E5A8EF2558}"/>
    <cellStyle name="Calculation 2 4 3 7 2" xfId="27664" xr:uid="{6ADD2968-A0D8-4F6F-8E30-22E90FB27CA4}"/>
    <cellStyle name="Calculation 2 4 3 8" xfId="3446" xr:uid="{FB36E6D4-AD96-4A5D-AEE1-E69747BCA38C}"/>
    <cellStyle name="Calculation 2 4 3 8 2" xfId="27665" xr:uid="{9810A73A-F6D3-4A34-A8BC-3D31EDE52662}"/>
    <cellStyle name="Calculation 2 4 3 9" xfId="3447" xr:uid="{A1934D6C-BC50-4A18-A946-9E359A8C7EE3}"/>
    <cellStyle name="Calculation 2 4 3 9 2" xfId="27666" xr:uid="{D4871FCC-4A4E-4E87-AB7C-6F3C992A7CF0}"/>
    <cellStyle name="Calculation 2 4 4" xfId="3448" xr:uid="{99FA0527-432F-468F-AD4E-8F5925B8DEC7}"/>
    <cellStyle name="Calculation 2 4 4 2" xfId="27667" xr:uid="{778E1754-3A83-4893-888D-74393712362C}"/>
    <cellStyle name="Calculation 2 4 5" xfId="3449" xr:uid="{20D7DDAF-64AA-4345-AEF3-896729B206D9}"/>
    <cellStyle name="Calculation 2 4 5 2" xfId="27668" xr:uid="{D0EC8AD8-E443-4A89-B101-2400BCC8C40C}"/>
    <cellStyle name="Calculation 2 4 6" xfId="3450" xr:uid="{BEB1A8C0-E248-4292-BB58-6DE246E4D2E7}"/>
    <cellStyle name="Calculation 2 4 6 2" xfId="27669" xr:uid="{5918E32A-4176-46C8-A286-1825CD4DD4DC}"/>
    <cellStyle name="Calculation 2 4 7" xfId="3451" xr:uid="{B3C838FC-7A60-460B-985A-B143CD67B197}"/>
    <cellStyle name="Calculation 2 4 7 2" xfId="27670" xr:uid="{EFA2EE65-EF7C-4D51-8B51-7E935B4A63EF}"/>
    <cellStyle name="Calculation 2 4 8" xfId="3452" xr:uid="{1855A181-5883-442C-9167-060EF228C2C2}"/>
    <cellStyle name="Calculation 2 4 8 2" xfId="27671" xr:uid="{85C308BD-5641-415D-BED9-14D2ADD046F0}"/>
    <cellStyle name="Calculation 2 4 9" xfId="3453" xr:uid="{015C3F98-9050-4B0E-BA55-7874DB7EF0C3}"/>
    <cellStyle name="Calculation 2 4 9 2" xfId="27672" xr:uid="{59DDB6BE-D77D-461D-AABE-EB2BFA0C3262}"/>
    <cellStyle name="Calculation 2 5" xfId="3454" xr:uid="{A7FD950B-7760-4AE5-9AFA-D9A623216F4F}"/>
    <cellStyle name="Calculation 2 5 10" xfId="3455" xr:uid="{9E888020-5E03-46AC-B0D5-D5AAC7B70932}"/>
    <cellStyle name="Calculation 2 5 10 2" xfId="27674" xr:uid="{9D054334-6271-4BA5-A35C-250BF0361909}"/>
    <cellStyle name="Calculation 2 5 11" xfId="27673" xr:uid="{C17B5A27-DAD3-456F-8E60-D1925A92B596}"/>
    <cellStyle name="Calculation 2 5 2" xfId="3456" xr:uid="{72CABF57-4AF7-4193-9B79-A840B8D20C6E}"/>
    <cellStyle name="Calculation 2 5 2 10" xfId="27675" xr:uid="{C19276F5-60C7-4287-8CBB-37896BB34EE1}"/>
    <cellStyle name="Calculation 2 5 2 2" xfId="3457" xr:uid="{8B3B9DF2-3E18-41AD-8ECC-79D7A9D3188E}"/>
    <cellStyle name="Calculation 2 5 2 2 2" xfId="27676" xr:uid="{510CFACF-728A-46B3-8C28-FF26F6733941}"/>
    <cellStyle name="Calculation 2 5 2 3" xfId="3458" xr:uid="{CBA5B05A-F467-4900-9F68-0030C2E69DFC}"/>
    <cellStyle name="Calculation 2 5 2 3 2" xfId="27677" xr:uid="{E300DC54-1D04-4DC7-8E98-DEFF39C9A625}"/>
    <cellStyle name="Calculation 2 5 2 4" xfId="3459" xr:uid="{10184A58-D617-4A8D-B978-AB34906A9C88}"/>
    <cellStyle name="Calculation 2 5 2 4 2" xfId="27678" xr:uid="{85B137EC-8644-4767-B2F0-EBBC5D2D9E8A}"/>
    <cellStyle name="Calculation 2 5 2 5" xfId="3460" xr:uid="{8E46E93E-5017-4EE6-9485-62E036F0EE21}"/>
    <cellStyle name="Calculation 2 5 2 5 2" xfId="27679" xr:uid="{6CDE08D4-DBFE-4B24-ACAF-56090F6C1350}"/>
    <cellStyle name="Calculation 2 5 2 6" xfId="3461" xr:uid="{DB3587CE-3738-421B-B22E-B80E973334C0}"/>
    <cellStyle name="Calculation 2 5 2 6 2" xfId="27680" xr:uid="{2FD51182-EB64-414F-B31D-0CB3DC8F9802}"/>
    <cellStyle name="Calculation 2 5 2 7" xfId="3462" xr:uid="{2DE5643A-B22A-4C4D-84F3-5968BEB6FF3B}"/>
    <cellStyle name="Calculation 2 5 2 7 2" xfId="27681" xr:uid="{8A237D53-C55A-4E31-A253-F235E463A99F}"/>
    <cellStyle name="Calculation 2 5 2 8" xfId="3463" xr:uid="{E0459500-D2CA-46DC-B9C1-6D9627E382CE}"/>
    <cellStyle name="Calculation 2 5 2 8 2" xfId="27682" xr:uid="{A8038C93-0118-4D83-9826-0AA3A4312E88}"/>
    <cellStyle name="Calculation 2 5 2 9" xfId="3464" xr:uid="{084DD5FC-44C9-4BD9-A5CE-E9A11A75CB23}"/>
    <cellStyle name="Calculation 2 5 2 9 2" xfId="27683" xr:uid="{410D5C35-1EC3-4535-86F3-02F242BC62AA}"/>
    <cellStyle name="Calculation 2 5 3" xfId="3465" xr:uid="{1388CFC7-556F-4D9F-8620-352CE4BC39E0}"/>
    <cellStyle name="Calculation 2 5 3 2" xfId="27684" xr:uid="{50438179-5260-4F7D-BDCB-D6558E219846}"/>
    <cellStyle name="Calculation 2 5 4" xfId="3466" xr:uid="{A1C96980-CC09-4DDD-81B9-9C2E242190A9}"/>
    <cellStyle name="Calculation 2 5 4 2" xfId="27685" xr:uid="{47EE815D-DE24-4E9F-9DE1-E0473D411885}"/>
    <cellStyle name="Calculation 2 5 5" xfId="3467" xr:uid="{3114CADF-A70B-4AEE-B7BD-230C53A8933A}"/>
    <cellStyle name="Calculation 2 5 5 2" xfId="27686" xr:uid="{23E1763F-254D-473D-B0BE-425DABF2AD9E}"/>
    <cellStyle name="Calculation 2 5 6" xfId="3468" xr:uid="{DB2D95CC-A525-49E1-9DB2-7BB3BB4A3C63}"/>
    <cellStyle name="Calculation 2 5 6 2" xfId="27687" xr:uid="{264508EE-870D-4A90-84DB-9719053C2D69}"/>
    <cellStyle name="Calculation 2 5 7" xfId="3469" xr:uid="{696C743D-A06E-40F8-BDD0-352298D19EB4}"/>
    <cellStyle name="Calculation 2 5 7 2" xfId="27688" xr:uid="{F725C1DD-B4FE-4B51-A7DF-97E0D064D0AB}"/>
    <cellStyle name="Calculation 2 5 8" xfId="3470" xr:uid="{559B02A5-91A1-44B7-A790-61C253154B44}"/>
    <cellStyle name="Calculation 2 5 8 2" xfId="27689" xr:uid="{3DAA3B14-3491-494B-B01B-DD9146BAA1C8}"/>
    <cellStyle name="Calculation 2 5 9" xfId="3471" xr:uid="{0AB36436-9528-4E71-81A4-DB5509303C89}"/>
    <cellStyle name="Calculation 2 5 9 2" xfId="27690" xr:uid="{5E55E43F-44EE-410F-B11B-1348BF85247D}"/>
    <cellStyle name="Calculation 2 6" xfId="3472" xr:uid="{FF43B457-1BF9-41E8-AF9B-FEF66799F922}"/>
    <cellStyle name="Calculation 2 6 10" xfId="3473" xr:uid="{89EC7BA1-53FC-4DED-AA52-8FC39E0C0C5A}"/>
    <cellStyle name="Calculation 2 6 10 2" xfId="27692" xr:uid="{F4BBC70E-AABB-4512-AD97-898B7605F62C}"/>
    <cellStyle name="Calculation 2 6 11" xfId="27691" xr:uid="{078091BD-8A08-4F04-B162-3F6F9C92731F}"/>
    <cellStyle name="Calculation 2 6 2" xfId="3474" xr:uid="{143D1FCE-A6CF-4AFF-AD2E-E423CF8C3B31}"/>
    <cellStyle name="Calculation 2 6 2 10" xfId="27693" xr:uid="{E06A9B95-A0DC-433A-B520-0477FDD5E589}"/>
    <cellStyle name="Calculation 2 6 2 2" xfId="3475" xr:uid="{1FF10E66-C9E7-414E-AD0C-C4510F63A315}"/>
    <cellStyle name="Calculation 2 6 2 2 2" xfId="27694" xr:uid="{4ACEAC08-047A-4971-9350-5EA46A27FD68}"/>
    <cellStyle name="Calculation 2 6 2 3" xfId="3476" xr:uid="{E66ED083-BF67-4681-B91C-0DA3D599887D}"/>
    <cellStyle name="Calculation 2 6 2 3 2" xfId="27695" xr:uid="{A43C07FE-2926-4EE8-AF49-5CEDC292CB4F}"/>
    <cellStyle name="Calculation 2 6 2 4" xfId="3477" xr:uid="{FECF26E0-9F8F-40AD-8B1D-1A93095CDED9}"/>
    <cellStyle name="Calculation 2 6 2 4 2" xfId="27696" xr:uid="{397E72A6-AF93-40ED-A6CE-67B647E93F39}"/>
    <cellStyle name="Calculation 2 6 2 5" xfId="3478" xr:uid="{844AFCED-8B2E-4550-B06C-34BBAA8D4B0A}"/>
    <cellStyle name="Calculation 2 6 2 5 2" xfId="27697" xr:uid="{84E37A05-EFF2-42D4-80F6-CB620F2595C3}"/>
    <cellStyle name="Calculation 2 6 2 6" xfId="3479" xr:uid="{EB8413D4-F1D4-47C9-90F4-96E4564358E8}"/>
    <cellStyle name="Calculation 2 6 2 6 2" xfId="27698" xr:uid="{36FAD48C-2618-4B47-B2C6-9A2B414FB8DB}"/>
    <cellStyle name="Calculation 2 6 2 7" xfId="3480" xr:uid="{C688FDDC-146C-4AA9-9B88-6BBDEFCA1453}"/>
    <cellStyle name="Calculation 2 6 2 7 2" xfId="27699" xr:uid="{B62A9124-607D-422B-AA9A-EA4600FBBD58}"/>
    <cellStyle name="Calculation 2 6 2 8" xfId="3481" xr:uid="{0E7AE9DF-C4B0-4EBE-B444-7D66A7DCCAD9}"/>
    <cellStyle name="Calculation 2 6 2 8 2" xfId="27700" xr:uid="{8D385A3F-70B5-4FDD-8F13-C4BD495C0407}"/>
    <cellStyle name="Calculation 2 6 2 9" xfId="3482" xr:uid="{4DFA9C25-3462-4202-9BE8-C5D4EB8C1820}"/>
    <cellStyle name="Calculation 2 6 2 9 2" xfId="27701" xr:uid="{407BC1A4-3077-48AD-8966-69C265C4EA7F}"/>
    <cellStyle name="Calculation 2 6 3" xfId="3483" xr:uid="{B6B99205-EC82-4535-93F7-5FA586706AB3}"/>
    <cellStyle name="Calculation 2 6 3 2" xfId="27702" xr:uid="{A76D4FDD-286A-4648-9855-8F5191E2EDC4}"/>
    <cellStyle name="Calculation 2 6 4" xfId="3484" xr:uid="{05F06AEA-ACC5-4D2C-B141-6389B5907FAB}"/>
    <cellStyle name="Calculation 2 6 4 2" xfId="27703" xr:uid="{8D82F3ED-9084-420C-BF67-D971D299E539}"/>
    <cellStyle name="Calculation 2 6 5" xfId="3485" xr:uid="{851ADB52-52D2-40DD-A2A7-9593CF1A1773}"/>
    <cellStyle name="Calculation 2 6 5 2" xfId="27704" xr:uid="{C7781437-FCB7-45F7-A1BA-BE4289902817}"/>
    <cellStyle name="Calculation 2 6 6" xfId="3486" xr:uid="{FCCA77CC-1873-4255-BB48-86BF60E2DD5B}"/>
    <cellStyle name="Calculation 2 6 6 2" xfId="27705" xr:uid="{FB38C821-A9AD-4BFE-9D9D-D24A3F88EFD1}"/>
    <cellStyle name="Calculation 2 6 7" xfId="3487" xr:uid="{10EE6980-222B-4FA8-8B14-9BA0118F5D0A}"/>
    <cellStyle name="Calculation 2 6 7 2" xfId="27706" xr:uid="{C1D78BD9-4E7B-404A-9249-FE2A024A81E0}"/>
    <cellStyle name="Calculation 2 6 8" xfId="3488" xr:uid="{3B8F268F-938E-40DA-9F84-D603FC38780F}"/>
    <cellStyle name="Calculation 2 6 8 2" xfId="27707" xr:uid="{F2BE11FA-23ED-40F5-8EE3-8F0CB1548A31}"/>
    <cellStyle name="Calculation 2 6 9" xfId="3489" xr:uid="{66624C38-2FC1-4DA5-9110-EDF3C034A7CF}"/>
    <cellStyle name="Calculation 2 6 9 2" xfId="27708" xr:uid="{176DF0FB-A28B-41E9-B4C2-442EBB9712F9}"/>
    <cellStyle name="Calculation 2 7" xfId="3490" xr:uid="{827E219C-9005-4E9A-8E5A-8ADEA9ED0090}"/>
    <cellStyle name="Calculation 2 7 10" xfId="3491" xr:uid="{529D9AE2-D35F-45B2-9536-EEDCE576A8C8}"/>
    <cellStyle name="Calculation 2 7 10 2" xfId="27710" xr:uid="{BFA6C386-ECCE-441E-9438-65300CAF4977}"/>
    <cellStyle name="Calculation 2 7 11" xfId="27709" xr:uid="{7D53B07C-2EC6-4F8D-9F05-FA41D5331709}"/>
    <cellStyle name="Calculation 2 7 2" xfId="3492" xr:uid="{C35338A5-E730-42A4-8C81-4EFAA5772EFF}"/>
    <cellStyle name="Calculation 2 7 2 10" xfId="27711" xr:uid="{9F86F618-9351-474A-9B0A-26E6CE6D85CA}"/>
    <cellStyle name="Calculation 2 7 2 2" xfId="3493" xr:uid="{7A1654FF-807E-4FC9-923F-A45173C4CB96}"/>
    <cellStyle name="Calculation 2 7 2 2 2" xfId="27712" xr:uid="{2700256C-A59F-49B1-B8E6-6EDF660FB7B3}"/>
    <cellStyle name="Calculation 2 7 2 3" xfId="3494" xr:uid="{09BAA588-1A41-49DC-B435-01EC3507F5CE}"/>
    <cellStyle name="Calculation 2 7 2 3 2" xfId="27713" xr:uid="{0E786F6D-7403-433B-B11E-F35835FA19C6}"/>
    <cellStyle name="Calculation 2 7 2 4" xfId="3495" xr:uid="{8F7713CA-0629-43BA-B9D4-A033DEEFCCFC}"/>
    <cellStyle name="Calculation 2 7 2 4 2" xfId="27714" xr:uid="{EB99F75D-E710-429C-B366-6E1B6007EF73}"/>
    <cellStyle name="Calculation 2 7 2 5" xfId="3496" xr:uid="{72B3988A-D488-4497-9FD0-F6AA3B9E3CB0}"/>
    <cellStyle name="Calculation 2 7 2 5 2" xfId="27715" xr:uid="{07976115-53C7-453E-AED3-5BE6E518D227}"/>
    <cellStyle name="Calculation 2 7 2 6" xfId="3497" xr:uid="{1953D3D4-E716-4F41-851D-75DFC2B16E99}"/>
    <cellStyle name="Calculation 2 7 2 6 2" xfId="27716" xr:uid="{39F3F82B-33C0-4600-AE5C-49832C0894C3}"/>
    <cellStyle name="Calculation 2 7 2 7" xfId="3498" xr:uid="{D3A06F4F-A275-40D8-919F-853AD803EC56}"/>
    <cellStyle name="Calculation 2 7 2 7 2" xfId="27717" xr:uid="{55643A4E-953A-41BD-BD80-823552B642D7}"/>
    <cellStyle name="Calculation 2 7 2 8" xfId="3499" xr:uid="{0AA1BC7F-AF9F-48C6-B40B-7467036CD7F4}"/>
    <cellStyle name="Calculation 2 7 2 8 2" xfId="27718" xr:uid="{BB9EF62A-5426-413B-8F0F-DDE8A3D1A694}"/>
    <cellStyle name="Calculation 2 7 2 9" xfId="3500" xr:uid="{6C94FEBA-E272-4ADB-B65A-5ACC6FF51A22}"/>
    <cellStyle name="Calculation 2 7 2 9 2" xfId="27719" xr:uid="{D8F32BEF-9E02-4E82-83E7-8987C52EBCD1}"/>
    <cellStyle name="Calculation 2 7 3" xfId="3501" xr:uid="{55F785A5-CACC-44B3-9E6F-5DA9FAB7B0DF}"/>
    <cellStyle name="Calculation 2 7 3 2" xfId="27720" xr:uid="{32D1F6E8-B955-44A0-A250-61AE9DD8AAAB}"/>
    <cellStyle name="Calculation 2 7 4" xfId="3502" xr:uid="{97E9E876-6EB9-49CA-94C6-191506188E22}"/>
    <cellStyle name="Calculation 2 7 4 2" xfId="27721" xr:uid="{7A8D232C-6B27-495C-8CDF-0C787A9AA47E}"/>
    <cellStyle name="Calculation 2 7 5" xfId="3503" xr:uid="{55A7BEA8-249A-4055-B003-C1241D38C18B}"/>
    <cellStyle name="Calculation 2 7 5 2" xfId="27722" xr:uid="{AC2C2032-8FEC-46AD-993E-A249A988B4B1}"/>
    <cellStyle name="Calculation 2 7 6" xfId="3504" xr:uid="{3C226062-A3AE-485C-8CC8-5F2DED4ECC66}"/>
    <cellStyle name="Calculation 2 7 6 2" xfId="27723" xr:uid="{E610CCC6-6A5E-4E6A-A991-C4F4AE006544}"/>
    <cellStyle name="Calculation 2 7 7" xfId="3505" xr:uid="{43431C0D-F0EE-4E2A-9A78-76C18E0616D9}"/>
    <cellStyle name="Calculation 2 7 7 2" xfId="27724" xr:uid="{82CB8BE2-CB60-4149-8D99-5D1D1A0BADE0}"/>
    <cellStyle name="Calculation 2 7 8" xfId="3506" xr:uid="{7EFA3921-BE91-4C3C-85DE-BDB88CF9D4A4}"/>
    <cellStyle name="Calculation 2 7 8 2" xfId="27725" xr:uid="{6F3268B6-8DCB-490D-8201-ABD9C89C59EF}"/>
    <cellStyle name="Calculation 2 7 9" xfId="3507" xr:uid="{69AC3C22-F581-444B-9EBB-A9FF99DDED50}"/>
    <cellStyle name="Calculation 2 7 9 2" xfId="27726" xr:uid="{230A4A1E-75E8-42DC-8C61-2E58C3D47245}"/>
    <cellStyle name="Calculation 2 8" xfId="3508" xr:uid="{D3A25CBA-7179-487D-80E9-9FF251F03D83}"/>
    <cellStyle name="Calculation 2 8 10" xfId="3509" xr:uid="{A19ED291-96A4-4F44-BDB0-EBAF14A40D4A}"/>
    <cellStyle name="Calculation 2 8 10 2" xfId="27728" xr:uid="{BA829019-8490-4F39-A1DD-9493E4F0D3C7}"/>
    <cellStyle name="Calculation 2 8 11" xfId="27727" xr:uid="{6E3ECBAD-21F7-47E1-A8F5-1EE511E7908F}"/>
    <cellStyle name="Calculation 2 8 2" xfId="3510" xr:uid="{E30C6B64-0D05-4DE9-9264-DFF81BE9EA7B}"/>
    <cellStyle name="Calculation 2 8 2 10" xfId="27729" xr:uid="{D5B0EC6F-AF80-47D8-8DC7-BA1385ADAD11}"/>
    <cellStyle name="Calculation 2 8 2 2" xfId="3511" xr:uid="{A7FEBCCE-B61C-4CF0-BD0F-6E61468F5CC3}"/>
    <cellStyle name="Calculation 2 8 2 2 2" xfId="27730" xr:uid="{5D545D84-2A60-4EB9-9AE2-B1600897E27D}"/>
    <cellStyle name="Calculation 2 8 2 3" xfId="3512" xr:uid="{3AA9A22F-5F88-480F-81E9-98C8A8933C9D}"/>
    <cellStyle name="Calculation 2 8 2 3 2" xfId="27731" xr:uid="{F3A77325-36BA-4BD8-A546-2288C0BA357F}"/>
    <cellStyle name="Calculation 2 8 2 4" xfId="3513" xr:uid="{DE569957-58BB-4A65-99E1-5463596F4840}"/>
    <cellStyle name="Calculation 2 8 2 4 2" xfId="27732" xr:uid="{24AAC21D-7C80-4496-8F47-70CDC4DC7481}"/>
    <cellStyle name="Calculation 2 8 2 5" xfId="3514" xr:uid="{D6DE4F8F-BA49-44A7-AC46-26591436EFE7}"/>
    <cellStyle name="Calculation 2 8 2 5 2" xfId="27733" xr:uid="{4D45B552-BD85-4B77-81BE-BF1B6BECACA8}"/>
    <cellStyle name="Calculation 2 8 2 6" xfId="3515" xr:uid="{DD47BB90-AA70-4F55-B31D-7A116EB6867F}"/>
    <cellStyle name="Calculation 2 8 2 6 2" xfId="27734" xr:uid="{E8A7B8C8-2FB5-4840-8068-587A3BC88462}"/>
    <cellStyle name="Calculation 2 8 2 7" xfId="3516" xr:uid="{04DB879C-DF20-403C-8347-1BDB8978D061}"/>
    <cellStyle name="Calculation 2 8 2 7 2" xfId="27735" xr:uid="{ED0CDE90-B1F6-427A-9A05-14E26D302257}"/>
    <cellStyle name="Calculation 2 8 2 8" xfId="3517" xr:uid="{B4A36B16-A6AB-48DF-B3E5-3C44F58B84DF}"/>
    <cellStyle name="Calculation 2 8 2 8 2" xfId="27736" xr:uid="{E901818E-0E50-4C13-819B-0120E9987980}"/>
    <cellStyle name="Calculation 2 8 2 9" xfId="3518" xr:uid="{9F6566CB-0524-4E61-A371-E9C702EC3526}"/>
    <cellStyle name="Calculation 2 8 2 9 2" xfId="27737" xr:uid="{0DC3F314-48BA-4899-93D5-5BE2B71B13EF}"/>
    <cellStyle name="Calculation 2 8 3" xfId="3519" xr:uid="{16EA0715-7464-4416-B798-AB2E1FD46377}"/>
    <cellStyle name="Calculation 2 8 3 2" xfId="27738" xr:uid="{D82E4742-0BA3-4FAF-ADD9-B054FA53675D}"/>
    <cellStyle name="Calculation 2 8 4" xfId="3520" xr:uid="{6F6CBA1B-3273-49F8-8093-22F12534AB3A}"/>
    <cellStyle name="Calculation 2 8 4 2" xfId="27739" xr:uid="{42B16C6C-B24E-48B2-94D1-8624537D198E}"/>
    <cellStyle name="Calculation 2 8 5" xfId="3521" xr:uid="{409A1DC7-1575-4D32-8D65-A4ADE629ECA3}"/>
    <cellStyle name="Calculation 2 8 5 2" xfId="27740" xr:uid="{DFA6F7B0-4D19-4503-A937-173C28D507CB}"/>
    <cellStyle name="Calculation 2 8 6" xfId="3522" xr:uid="{68DA04C8-BED6-414A-8FA7-14F9F6E78418}"/>
    <cellStyle name="Calculation 2 8 6 2" xfId="27741" xr:uid="{6C511BF3-A72A-4F52-9059-8C6F49DC1959}"/>
    <cellStyle name="Calculation 2 8 7" xfId="3523" xr:uid="{A0589792-4F46-430B-A21F-C9200E204223}"/>
    <cellStyle name="Calculation 2 8 7 2" xfId="27742" xr:uid="{52C9A5AA-5E6A-4A67-847F-627FA4999BAE}"/>
    <cellStyle name="Calculation 2 8 8" xfId="3524" xr:uid="{C18E7E73-961F-440C-B25E-B2A7EC7B7142}"/>
    <cellStyle name="Calculation 2 8 8 2" xfId="27743" xr:uid="{CBC7A00E-943D-44D8-A94A-E8E2B2772501}"/>
    <cellStyle name="Calculation 2 8 9" xfId="3525" xr:uid="{93AF6530-D58C-40A8-AC59-32772713FACE}"/>
    <cellStyle name="Calculation 2 8 9 2" xfId="27744" xr:uid="{4045E391-3731-4424-A7EA-C54185B2E70F}"/>
    <cellStyle name="Calculation 2 9" xfId="3526" xr:uid="{2C2B6344-A410-446C-8B2A-FC1FBA80B5D5}"/>
    <cellStyle name="Calculation 2 9 10" xfId="27745" xr:uid="{D7DD88BF-3701-4619-ACBB-5FB6EB742F1E}"/>
    <cellStyle name="Calculation 2 9 2" xfId="3527" xr:uid="{6F044C39-F99A-42D2-8518-AF3E3C84C82F}"/>
    <cellStyle name="Calculation 2 9 2 2" xfId="27746" xr:uid="{E666C38F-2C3D-4882-8343-E696D81D3E33}"/>
    <cellStyle name="Calculation 2 9 3" xfId="3528" xr:uid="{5FBF9C13-C0AF-47FF-ABBF-A1983038BD6E}"/>
    <cellStyle name="Calculation 2 9 3 2" xfId="27747" xr:uid="{20160DB5-0CD3-4692-847E-F4010A38E681}"/>
    <cellStyle name="Calculation 2 9 4" xfId="3529" xr:uid="{B38B833C-AB64-4D8F-A28E-E34BC04F6668}"/>
    <cellStyle name="Calculation 2 9 4 2" xfId="27748" xr:uid="{CA4E352E-50CD-4AEA-863C-0CBD57CC9B5F}"/>
    <cellStyle name="Calculation 2 9 5" xfId="3530" xr:uid="{FE3FCB4D-5932-4BE5-BA9D-7F4A495AC182}"/>
    <cellStyle name="Calculation 2 9 5 2" xfId="27749" xr:uid="{546401F7-C4AA-4AE2-8C02-F7B89775199E}"/>
    <cellStyle name="Calculation 2 9 6" xfId="3531" xr:uid="{070AEE42-3A9B-4B1F-BA10-C0EE67605860}"/>
    <cellStyle name="Calculation 2 9 6 2" xfId="27750" xr:uid="{0D892D66-B630-45C6-99D3-D3DC34F49366}"/>
    <cellStyle name="Calculation 2 9 7" xfId="3532" xr:uid="{31C61116-4253-4FD6-8EFC-B5CAFD1F2DE1}"/>
    <cellStyle name="Calculation 2 9 7 2" xfId="27751" xr:uid="{69CD5C1B-6C0F-4BB6-903D-EE19C132E7F7}"/>
    <cellStyle name="Calculation 2 9 8" xfId="3533" xr:uid="{DA7BA6F0-22CC-4ACB-9769-8953A29DCDCE}"/>
    <cellStyle name="Calculation 2 9 8 2" xfId="27752" xr:uid="{19D8069D-C40F-46C9-B4F0-825BFBE9C74A}"/>
    <cellStyle name="Calculation 2 9 9" xfId="3534" xr:uid="{10E64B1C-998F-4D3B-AFF1-3C76ECD5972A}"/>
    <cellStyle name="Calculation 2 9 9 2" xfId="27753" xr:uid="{C76050D2-A2E8-46DD-946F-BC60C3830608}"/>
    <cellStyle name="Calculation 20" xfId="3535" xr:uid="{2085AF2C-5D84-42BD-AFA5-2FC98C612DA7}"/>
    <cellStyle name="Calculation 20 2" xfId="27754" xr:uid="{6F4338B0-43BA-4132-9A5D-7EAC19A66C0A}"/>
    <cellStyle name="Calculation 21" xfId="3536" xr:uid="{92750F3D-6626-46AA-A240-A3D759E3AF94}"/>
    <cellStyle name="Calculation 21 2" xfId="27755" xr:uid="{B056E959-CC8D-4CF9-9738-80E05C0E2984}"/>
    <cellStyle name="Calculation 22" xfId="27295" xr:uid="{13C6C105-DA7F-4931-862C-78C4665DAE5A}"/>
    <cellStyle name="Calculation 3" xfId="3537" xr:uid="{49D8B352-072A-4FF7-B556-58161DA19243}"/>
    <cellStyle name="Calculation 3 10" xfId="3538" xr:uid="{7698230E-9241-4CF6-94EB-635430E78DD3}"/>
    <cellStyle name="Calculation 3 10 2" xfId="27757" xr:uid="{2E37B491-7906-41BE-BF2C-7EB10C63A16A}"/>
    <cellStyle name="Calculation 3 11" xfId="3539" xr:uid="{1E2020A7-FC15-48ED-83B9-B127F35039EF}"/>
    <cellStyle name="Calculation 3 11 2" xfId="27758" xr:uid="{03543151-5663-4C6E-973C-ABA0F08B1A74}"/>
    <cellStyle name="Calculation 3 12" xfId="3540" xr:uid="{1BF0ED4D-BD3A-4DA8-83AC-29681C6169C2}"/>
    <cellStyle name="Calculation 3 12 2" xfId="27759" xr:uid="{298BFA48-C86C-49B9-8E4A-5EE697BB9DBF}"/>
    <cellStyle name="Calculation 3 13" xfId="3541" xr:uid="{7FC6632C-C0FD-47EC-8C5D-467D10E1E8FE}"/>
    <cellStyle name="Calculation 3 13 2" xfId="27760" xr:uid="{4D296EE3-90C9-48DA-A8E6-A20FECB9BAB0}"/>
    <cellStyle name="Calculation 3 14" xfId="3542" xr:uid="{270D920D-A53A-47E6-988C-E0FA67EF3106}"/>
    <cellStyle name="Calculation 3 14 2" xfId="27761" xr:uid="{1B9A330C-2F75-4A6E-86D8-28895B65877E}"/>
    <cellStyle name="Calculation 3 15" xfId="3543" xr:uid="{670463B9-7033-455E-AD30-BB761E92D86E}"/>
    <cellStyle name="Calculation 3 15 2" xfId="27762" xr:uid="{132C1254-E187-48F0-B499-5059689675AD}"/>
    <cellStyle name="Calculation 3 16" xfId="27756" xr:uid="{9D8435FF-FE93-4979-844D-24229C728FE1}"/>
    <cellStyle name="Calculation 3 2" xfId="3544" xr:uid="{D78DCDD9-9752-480C-B44C-926FC88528FD}"/>
    <cellStyle name="Calculation 3 2 10" xfId="3545" xr:uid="{51F64FDC-4A2E-453E-9A74-F8D64A58F06E}"/>
    <cellStyle name="Calculation 3 2 10 2" xfId="27764" xr:uid="{1D935B67-0CC1-46A7-BC3A-BABE81329FCE}"/>
    <cellStyle name="Calculation 3 2 11" xfId="3546" xr:uid="{40CBE07F-0BFA-4DB0-8251-75CEF1CD27AD}"/>
    <cellStyle name="Calculation 3 2 11 2" xfId="27765" xr:uid="{030ADBD5-DE2E-4BFF-B81D-3D467BB6CE18}"/>
    <cellStyle name="Calculation 3 2 12" xfId="27763" xr:uid="{7E82BDF1-C486-47D1-80F6-96C86358CAB3}"/>
    <cellStyle name="Calculation 3 2 2" xfId="3547" xr:uid="{CED13258-0586-4956-998A-CA120422C116}"/>
    <cellStyle name="Calculation 3 2 2 10" xfId="3548" xr:uid="{C3407454-1615-4314-B3B3-58E7D1D73346}"/>
    <cellStyle name="Calculation 3 2 2 10 2" xfId="27767" xr:uid="{0C856006-4710-4D0F-B824-B27315B7ABCC}"/>
    <cellStyle name="Calculation 3 2 2 11" xfId="27766" xr:uid="{DFF62055-3342-4056-A91C-CF0FE23BC9D7}"/>
    <cellStyle name="Calculation 3 2 2 2" xfId="3549" xr:uid="{5BADE12F-B99E-46AB-BD49-91E13C9FC24D}"/>
    <cellStyle name="Calculation 3 2 2 2 10" xfId="27768" xr:uid="{CD5E66E0-5CDE-40A4-AC67-99E91013542C}"/>
    <cellStyle name="Calculation 3 2 2 2 2" xfId="3550" xr:uid="{3207D47A-C474-4E5B-8AA9-5C20C7E27017}"/>
    <cellStyle name="Calculation 3 2 2 2 2 2" xfId="27769" xr:uid="{EDC79ACE-94D6-45B7-8D90-3749E8110873}"/>
    <cellStyle name="Calculation 3 2 2 2 3" xfId="3551" xr:uid="{DF8992A3-1D58-403D-8A8E-769418654221}"/>
    <cellStyle name="Calculation 3 2 2 2 3 2" xfId="27770" xr:uid="{3D8A5587-3D4B-4813-B48D-D70D8A084511}"/>
    <cellStyle name="Calculation 3 2 2 2 4" xfId="3552" xr:uid="{77B69E7D-CF5C-4A13-9D19-9A1B5A2AAD09}"/>
    <cellStyle name="Calculation 3 2 2 2 4 2" xfId="27771" xr:uid="{CE66197B-D7A1-4498-9EC6-F7C09709A16B}"/>
    <cellStyle name="Calculation 3 2 2 2 5" xfId="3553" xr:uid="{FD0D15AD-A177-4421-8D0E-1995216B3BA0}"/>
    <cellStyle name="Calculation 3 2 2 2 5 2" xfId="27772" xr:uid="{F2B911C8-79FF-4165-8353-5A8B0436E777}"/>
    <cellStyle name="Calculation 3 2 2 2 6" xfId="3554" xr:uid="{22D3005D-F02F-4800-9823-2475EC6B635A}"/>
    <cellStyle name="Calculation 3 2 2 2 6 2" xfId="27773" xr:uid="{849F4C53-38FF-4ECD-AD97-ABE07D386905}"/>
    <cellStyle name="Calculation 3 2 2 2 7" xfId="3555" xr:uid="{53E29C5C-1BDD-4816-8236-C605062B9A70}"/>
    <cellStyle name="Calculation 3 2 2 2 7 2" xfId="27774" xr:uid="{3B7C5A6F-A480-4D97-AA39-8A8E4C7857DB}"/>
    <cellStyle name="Calculation 3 2 2 2 8" xfId="3556" xr:uid="{07EEA13E-9225-4AD2-841B-97E0BB90B753}"/>
    <cellStyle name="Calculation 3 2 2 2 8 2" xfId="27775" xr:uid="{72EABB67-A213-4C57-A51A-CEF382E229A3}"/>
    <cellStyle name="Calculation 3 2 2 2 9" xfId="3557" xr:uid="{72BB17C2-3B89-4972-9F5E-66F00A14CD77}"/>
    <cellStyle name="Calculation 3 2 2 2 9 2" xfId="27776" xr:uid="{E3B471EA-32D2-4399-89EA-AB06A2BDCB7B}"/>
    <cellStyle name="Calculation 3 2 2 3" xfId="3558" xr:uid="{D105A8C2-E614-4E23-BFC5-9771D0B1ED20}"/>
    <cellStyle name="Calculation 3 2 2 3 2" xfId="27777" xr:uid="{CDE75F9B-0406-40B5-A18E-6C91E22734AB}"/>
    <cellStyle name="Calculation 3 2 2 4" xfId="3559" xr:uid="{A414F626-072F-4661-88E9-3B3208B44ACF}"/>
    <cellStyle name="Calculation 3 2 2 4 2" xfId="27778" xr:uid="{AE43C4FE-088C-4664-A6F5-D7FB936A3B67}"/>
    <cellStyle name="Calculation 3 2 2 5" xfId="3560" xr:uid="{7763A7B1-ED0B-4553-84F8-1FFD53397A4B}"/>
    <cellStyle name="Calculation 3 2 2 5 2" xfId="27779" xr:uid="{F9AA4C5F-467B-44AA-A5D8-AB9F596C8B8D}"/>
    <cellStyle name="Calculation 3 2 2 6" xfId="3561" xr:uid="{D0F2C7DB-86F5-40BF-BB2F-C84098E6307B}"/>
    <cellStyle name="Calculation 3 2 2 6 2" xfId="27780" xr:uid="{E32F4810-EB5F-4069-87E4-1D79336210E5}"/>
    <cellStyle name="Calculation 3 2 2 7" xfId="3562" xr:uid="{BB5F2D53-6244-4C2A-8E56-77B01D585CBC}"/>
    <cellStyle name="Calculation 3 2 2 7 2" xfId="27781" xr:uid="{FE4FF24F-12DA-46FB-AC17-1352B8606A35}"/>
    <cellStyle name="Calculation 3 2 2 8" xfId="3563" xr:uid="{C000A20D-24FF-4853-BC76-6A23B8269B91}"/>
    <cellStyle name="Calculation 3 2 2 8 2" xfId="27782" xr:uid="{478FA068-2E81-4AA5-B422-535FA7269D0A}"/>
    <cellStyle name="Calculation 3 2 2 9" xfId="3564" xr:uid="{D2E05E23-20F6-4792-A4B0-80F046096444}"/>
    <cellStyle name="Calculation 3 2 2 9 2" xfId="27783" xr:uid="{C3B8AE6C-0AB2-46F5-A339-181080E9165E}"/>
    <cellStyle name="Calculation 3 2 3" xfId="3565" xr:uid="{1743319C-3A7A-46AF-B826-521245A63D8A}"/>
    <cellStyle name="Calculation 3 2 3 10" xfId="27784" xr:uid="{CA956403-AD02-4E61-B870-B3AC3EBE4615}"/>
    <cellStyle name="Calculation 3 2 3 2" xfId="3566" xr:uid="{A4F09CC0-9EFB-4AF7-B8AB-33CA03777AD3}"/>
    <cellStyle name="Calculation 3 2 3 2 2" xfId="27785" xr:uid="{2FDB08F8-5465-4A77-B29B-B7723C8E828E}"/>
    <cellStyle name="Calculation 3 2 3 3" xfId="3567" xr:uid="{52637B29-8933-4662-B003-EF5F5ACB6EE7}"/>
    <cellStyle name="Calculation 3 2 3 3 2" xfId="27786" xr:uid="{ED0464A4-80DE-461F-8E82-507C1BA085A4}"/>
    <cellStyle name="Calculation 3 2 3 4" xfId="3568" xr:uid="{3F86C8FA-5660-463E-BF79-1F737058547B}"/>
    <cellStyle name="Calculation 3 2 3 4 2" xfId="27787" xr:uid="{6BDCF61E-D1B5-499B-B040-7DEF520B0B66}"/>
    <cellStyle name="Calculation 3 2 3 5" xfId="3569" xr:uid="{7519CC71-E09F-402A-9FC8-1967709AE8E7}"/>
    <cellStyle name="Calculation 3 2 3 5 2" xfId="27788" xr:uid="{ACB361E2-1721-4118-9F18-E14A4C3017A2}"/>
    <cellStyle name="Calculation 3 2 3 6" xfId="3570" xr:uid="{9C560F81-68BB-47E1-9A21-0B787A417A09}"/>
    <cellStyle name="Calculation 3 2 3 6 2" xfId="27789" xr:uid="{DAA67DCC-EB38-46DE-8A80-03702419FB20}"/>
    <cellStyle name="Calculation 3 2 3 7" xfId="3571" xr:uid="{805762CA-EA42-4F1E-B986-C38C57EA67E3}"/>
    <cellStyle name="Calculation 3 2 3 7 2" xfId="27790" xr:uid="{1903CFDD-37F4-4280-8622-5EACB00E69F2}"/>
    <cellStyle name="Calculation 3 2 3 8" xfId="3572" xr:uid="{BAD9B3E0-122B-44BB-8FEB-0D3E14DA30FB}"/>
    <cellStyle name="Calculation 3 2 3 8 2" xfId="27791" xr:uid="{2F93D45F-09DA-4ABB-A3BE-9F13257EFFDE}"/>
    <cellStyle name="Calculation 3 2 3 9" xfId="3573" xr:uid="{138FA579-7B8A-45B5-9377-A88A070E37EA}"/>
    <cellStyle name="Calculation 3 2 3 9 2" xfId="27792" xr:uid="{5D46E796-6629-4F68-B5D9-BC84B1A32425}"/>
    <cellStyle name="Calculation 3 2 4" xfId="3574" xr:uid="{62C39411-915C-40EF-BA14-C464D253F25C}"/>
    <cellStyle name="Calculation 3 2 4 2" xfId="27793" xr:uid="{C57D1F16-5D50-4836-87D7-3EAD47B87F17}"/>
    <cellStyle name="Calculation 3 2 5" xfId="3575" xr:uid="{7B8AD067-16FC-460C-835D-5084A9B5CB8F}"/>
    <cellStyle name="Calculation 3 2 5 2" xfId="27794" xr:uid="{223112B6-E88C-4515-B44B-A6526DEB2EC6}"/>
    <cellStyle name="Calculation 3 2 6" xfId="3576" xr:uid="{B4101899-82A5-45F7-9B5C-0FD8B23725E1}"/>
    <cellStyle name="Calculation 3 2 6 2" xfId="27795" xr:uid="{78A75A12-F2D1-48E7-AC0E-51009466AB8B}"/>
    <cellStyle name="Calculation 3 2 7" xfId="3577" xr:uid="{B2490B3D-2D9F-480E-AAEA-5149E9268B3A}"/>
    <cellStyle name="Calculation 3 2 7 2" xfId="27796" xr:uid="{75E81506-369C-4E85-898C-EA11CB0CE9B1}"/>
    <cellStyle name="Calculation 3 2 8" xfId="3578" xr:uid="{E77E33D4-DE97-45F5-94A3-EDC1056EECAD}"/>
    <cellStyle name="Calculation 3 2 8 2" xfId="27797" xr:uid="{9ABF3468-EAB6-4D92-B440-1AD0EE8CCD99}"/>
    <cellStyle name="Calculation 3 2 9" xfId="3579" xr:uid="{560E0A5F-64D6-4ECB-8004-4BEBB5A3CCC6}"/>
    <cellStyle name="Calculation 3 2 9 2" xfId="27798" xr:uid="{C865D2BA-107F-4E7F-8E6B-F6446D5D5588}"/>
    <cellStyle name="Calculation 3 3" xfId="3580" xr:uid="{DF4C2C38-21E1-4DC4-9E97-A21B09C2D191}"/>
    <cellStyle name="Calculation 3 3 10" xfId="3581" xr:uid="{3ACD9785-1AAF-42ED-BFF7-D16B64728823}"/>
    <cellStyle name="Calculation 3 3 10 2" xfId="27800" xr:uid="{E62F1EFF-06D8-4D05-BFB9-2DBD24C6A98C}"/>
    <cellStyle name="Calculation 3 3 11" xfId="27799" xr:uid="{130E9B29-914E-415D-9C45-47D901FC0CFA}"/>
    <cellStyle name="Calculation 3 3 2" xfId="3582" xr:uid="{165F7CB1-1E41-4FF4-BDE7-6BA459D89AFE}"/>
    <cellStyle name="Calculation 3 3 2 10" xfId="27801" xr:uid="{A010F0F3-7C63-4BF8-823D-0CF47F8B6FAA}"/>
    <cellStyle name="Calculation 3 3 2 2" xfId="3583" xr:uid="{7213D851-B481-453F-A77C-8945EA578285}"/>
    <cellStyle name="Calculation 3 3 2 2 2" xfId="27802" xr:uid="{C3C818B9-4AB4-4F6E-9BAD-B72D5122E995}"/>
    <cellStyle name="Calculation 3 3 2 3" xfId="3584" xr:uid="{43FE0F0B-ADD8-4D56-A4D0-3B11CD673414}"/>
    <cellStyle name="Calculation 3 3 2 3 2" xfId="27803" xr:uid="{CFF8AFD7-30D3-4E41-A64A-EFF37E9E6006}"/>
    <cellStyle name="Calculation 3 3 2 4" xfId="3585" xr:uid="{4C1304ED-1A33-49FC-9817-76B995F20ACA}"/>
    <cellStyle name="Calculation 3 3 2 4 2" xfId="27804" xr:uid="{34C3B64B-4764-4BDF-BFE5-27D375A469BA}"/>
    <cellStyle name="Calculation 3 3 2 5" xfId="3586" xr:uid="{BCFC2CC1-6C38-4FFC-8495-84676D2435F8}"/>
    <cellStyle name="Calculation 3 3 2 5 2" xfId="27805" xr:uid="{4DAE8260-0A3B-4C6C-A9E1-8F54850EE2E9}"/>
    <cellStyle name="Calculation 3 3 2 6" xfId="3587" xr:uid="{75378438-EDB1-4288-BF09-2E1F0C0D763B}"/>
    <cellStyle name="Calculation 3 3 2 6 2" xfId="27806" xr:uid="{91A7194C-908D-488C-A706-89BCBB90B095}"/>
    <cellStyle name="Calculation 3 3 2 7" xfId="3588" xr:uid="{7275B271-7C1C-4C55-A021-47FCDC3629B4}"/>
    <cellStyle name="Calculation 3 3 2 7 2" xfId="27807" xr:uid="{EE738104-17E3-45B0-9CAC-55661997CBC1}"/>
    <cellStyle name="Calculation 3 3 2 8" xfId="3589" xr:uid="{90D039FE-E0D1-4A00-B829-08B0B7A52C01}"/>
    <cellStyle name="Calculation 3 3 2 8 2" xfId="27808" xr:uid="{9DBF5804-8A89-489B-9EFE-17532865D262}"/>
    <cellStyle name="Calculation 3 3 2 9" xfId="3590" xr:uid="{EAA2FC70-C0A7-4299-B6A4-E82B49E1B0A8}"/>
    <cellStyle name="Calculation 3 3 2 9 2" xfId="27809" xr:uid="{1C4CA092-361A-407A-A37E-3986DEFF6452}"/>
    <cellStyle name="Calculation 3 3 3" xfId="3591" xr:uid="{4C8859C3-36B6-4554-98AB-F49D32EE06D5}"/>
    <cellStyle name="Calculation 3 3 3 2" xfId="27810" xr:uid="{B98A3A36-B857-403E-B5C0-1D9BA91C23A4}"/>
    <cellStyle name="Calculation 3 3 4" xfId="3592" xr:uid="{03C00EC8-FABD-463C-A59A-255EC6BDC4B3}"/>
    <cellStyle name="Calculation 3 3 4 2" xfId="27811" xr:uid="{B7CEB7F3-8B9F-40D5-9B4B-92A2D2AD19F1}"/>
    <cellStyle name="Calculation 3 3 5" xfId="3593" xr:uid="{9042449B-F4BD-42EB-B9F6-7FE8848531C4}"/>
    <cellStyle name="Calculation 3 3 5 2" xfId="27812" xr:uid="{60A22E0C-6E14-4203-9660-7CE6E6204C45}"/>
    <cellStyle name="Calculation 3 3 6" xfId="3594" xr:uid="{6728FE83-80E9-426F-88F8-589602C93AB2}"/>
    <cellStyle name="Calculation 3 3 6 2" xfId="27813" xr:uid="{65733C4E-9C93-428D-9FFA-018DC3C71316}"/>
    <cellStyle name="Calculation 3 3 7" xfId="3595" xr:uid="{DA1CD89D-30D9-4F42-AB65-22A958975670}"/>
    <cellStyle name="Calculation 3 3 7 2" xfId="27814" xr:uid="{56972A23-498F-45BC-89E9-582EC1A7BAC2}"/>
    <cellStyle name="Calculation 3 3 8" xfId="3596" xr:uid="{FD56B3D3-75EA-4DF1-B68E-5DEBC292A6EC}"/>
    <cellStyle name="Calculation 3 3 8 2" xfId="27815" xr:uid="{41852BFE-D2FE-494B-9D58-769830C38FE7}"/>
    <cellStyle name="Calculation 3 3 9" xfId="3597" xr:uid="{1C73BFC2-1A84-4C99-9583-8C5072130C18}"/>
    <cellStyle name="Calculation 3 3 9 2" xfId="27816" xr:uid="{24F423F9-36BE-4AF1-9094-1C3CC5A34BF4}"/>
    <cellStyle name="Calculation 3 4" xfId="3598" xr:uid="{529EFE0F-1A0B-45DD-8654-06F5A47EEAAC}"/>
    <cellStyle name="Calculation 3 4 10" xfId="3599" xr:uid="{4CA4D02F-8B7A-4AC8-A835-378D633890A3}"/>
    <cellStyle name="Calculation 3 4 10 2" xfId="27818" xr:uid="{E123B387-36AF-4A7E-82B9-3A5D8EFA2F84}"/>
    <cellStyle name="Calculation 3 4 11" xfId="27817" xr:uid="{713B6A2C-2EB1-47D6-B0E8-B651FCFAC1C0}"/>
    <cellStyle name="Calculation 3 4 2" xfId="3600" xr:uid="{737004D7-D0E0-4E44-912B-4B7F868E380A}"/>
    <cellStyle name="Calculation 3 4 2 10" xfId="27819" xr:uid="{C68441B7-449F-4D13-8D78-91AE459392E4}"/>
    <cellStyle name="Calculation 3 4 2 2" xfId="3601" xr:uid="{05C0CA1F-E375-4B01-9128-AA94504985B4}"/>
    <cellStyle name="Calculation 3 4 2 2 2" xfId="27820" xr:uid="{AEB98972-38C0-4EEE-A1AE-717521AB581C}"/>
    <cellStyle name="Calculation 3 4 2 3" xfId="3602" xr:uid="{C93BEAB5-40F0-4723-B5C5-30867B5BCF49}"/>
    <cellStyle name="Calculation 3 4 2 3 2" xfId="27821" xr:uid="{505D2BA5-1615-427F-8C29-51DEF91121B9}"/>
    <cellStyle name="Calculation 3 4 2 4" xfId="3603" xr:uid="{59825264-0BC7-43AE-9657-2699C7D34B0F}"/>
    <cellStyle name="Calculation 3 4 2 4 2" xfId="27822" xr:uid="{627ACF02-115B-4677-9BF2-7A8576668FA0}"/>
    <cellStyle name="Calculation 3 4 2 5" xfId="3604" xr:uid="{E7F311C0-E864-4A1C-BA46-020D660F6E28}"/>
    <cellStyle name="Calculation 3 4 2 5 2" xfId="27823" xr:uid="{C479C9F0-CEB2-428D-A22C-9B9E3DFC76C0}"/>
    <cellStyle name="Calculation 3 4 2 6" xfId="3605" xr:uid="{624621BC-553C-4695-A380-7539431D49D7}"/>
    <cellStyle name="Calculation 3 4 2 6 2" xfId="27824" xr:uid="{11C4EC39-796F-417F-A47A-9D2414703D02}"/>
    <cellStyle name="Calculation 3 4 2 7" xfId="3606" xr:uid="{20684EB6-182A-4242-8129-602F0D28F627}"/>
    <cellStyle name="Calculation 3 4 2 7 2" xfId="27825" xr:uid="{3FA21484-DE6B-4379-AB86-2B931BC9AA28}"/>
    <cellStyle name="Calculation 3 4 2 8" xfId="3607" xr:uid="{D494EB78-6BF2-4938-A9AC-5BD0E297FAF0}"/>
    <cellStyle name="Calculation 3 4 2 8 2" xfId="27826" xr:uid="{54C3546E-AEC6-47ED-963F-473DB3D919FA}"/>
    <cellStyle name="Calculation 3 4 2 9" xfId="3608" xr:uid="{6EB0B387-06B8-468A-88EA-EEC7C721A6F2}"/>
    <cellStyle name="Calculation 3 4 2 9 2" xfId="27827" xr:uid="{ACDB43FD-9910-4B0C-BE0E-EB4B9D1EE964}"/>
    <cellStyle name="Calculation 3 4 3" xfId="3609" xr:uid="{1F779292-5F9E-43FF-A241-4D28F2E1111C}"/>
    <cellStyle name="Calculation 3 4 3 2" xfId="27828" xr:uid="{4900F268-70FD-48A3-B923-CD55369727B4}"/>
    <cellStyle name="Calculation 3 4 4" xfId="3610" xr:uid="{C9E37DC3-B68B-4608-BF8B-D427D28DC039}"/>
    <cellStyle name="Calculation 3 4 4 2" xfId="27829" xr:uid="{CFF8DD79-87EE-4354-B42D-48AF6EF34B31}"/>
    <cellStyle name="Calculation 3 4 5" xfId="3611" xr:uid="{39DC588E-E7FE-4446-89F3-3BC5A85A41BC}"/>
    <cellStyle name="Calculation 3 4 5 2" xfId="27830" xr:uid="{D1F914B1-1FD5-404F-B0B3-78915D13B5E3}"/>
    <cellStyle name="Calculation 3 4 6" xfId="3612" xr:uid="{3F583ED1-FE5C-40C1-B9CB-78D0F7AF7159}"/>
    <cellStyle name="Calculation 3 4 6 2" xfId="27831" xr:uid="{A4B0578A-361A-4E57-836B-6A230AF7081D}"/>
    <cellStyle name="Calculation 3 4 7" xfId="3613" xr:uid="{F5570D8F-902F-484E-80C4-93D62A2D13D8}"/>
    <cellStyle name="Calculation 3 4 7 2" xfId="27832" xr:uid="{C3D3FA03-A9A2-4720-85C5-F1F58C67C04B}"/>
    <cellStyle name="Calculation 3 4 8" xfId="3614" xr:uid="{271ECCE9-D50D-4DE5-A39C-7B0FBF9AB34B}"/>
    <cellStyle name="Calculation 3 4 8 2" xfId="27833" xr:uid="{BB5E2D91-9C5C-4B10-A421-135839BF9ABD}"/>
    <cellStyle name="Calculation 3 4 9" xfId="3615" xr:uid="{10DDD0B5-12EE-4072-A1D5-D35521D785B4}"/>
    <cellStyle name="Calculation 3 4 9 2" xfId="27834" xr:uid="{E260732B-C9EE-42F9-8905-43CBD6C38183}"/>
    <cellStyle name="Calculation 3 5" xfId="3616" xr:uid="{C02FCCC9-5E61-43AD-96CB-FA6408F59CC9}"/>
    <cellStyle name="Calculation 3 5 10" xfId="3617" xr:uid="{BBD48C9D-6FBA-4665-BEBA-5A8F09CB27F7}"/>
    <cellStyle name="Calculation 3 5 10 2" xfId="27836" xr:uid="{98CD5692-94E8-481C-8F1B-A1CFDFE0E03F}"/>
    <cellStyle name="Calculation 3 5 11" xfId="27835" xr:uid="{C70E9534-F9DB-4A5E-8AE3-8798C045031A}"/>
    <cellStyle name="Calculation 3 5 2" xfId="3618" xr:uid="{0066B83B-A41E-4647-A875-85BEF23B2370}"/>
    <cellStyle name="Calculation 3 5 2 10" xfId="27837" xr:uid="{A07BD025-065A-4351-AB35-FF2320BEFC0D}"/>
    <cellStyle name="Calculation 3 5 2 2" xfId="3619" xr:uid="{4C5BBAE7-845E-4844-894C-5DC643280470}"/>
    <cellStyle name="Calculation 3 5 2 2 2" xfId="27838" xr:uid="{D6BD52F9-A563-4C0E-9122-53549FD5EAF9}"/>
    <cellStyle name="Calculation 3 5 2 3" xfId="3620" xr:uid="{62D16401-1BF5-473B-85B8-8B78381FDA9F}"/>
    <cellStyle name="Calculation 3 5 2 3 2" xfId="27839" xr:uid="{D0C74D99-7716-4688-8D08-2D876767E5C3}"/>
    <cellStyle name="Calculation 3 5 2 4" xfId="3621" xr:uid="{419B4B20-811D-44DF-9625-4053FA4E036E}"/>
    <cellStyle name="Calculation 3 5 2 4 2" xfId="27840" xr:uid="{97639963-657A-4E43-8B67-D05F2284807E}"/>
    <cellStyle name="Calculation 3 5 2 5" xfId="3622" xr:uid="{8DA012FB-52AD-4DEE-85ED-949393A3C80A}"/>
    <cellStyle name="Calculation 3 5 2 5 2" xfId="27841" xr:uid="{093D9222-F7F1-4FA0-8648-181E89CE151F}"/>
    <cellStyle name="Calculation 3 5 2 6" xfId="3623" xr:uid="{D00D6043-0ACC-4139-AB88-DF783F82AF4B}"/>
    <cellStyle name="Calculation 3 5 2 6 2" xfId="27842" xr:uid="{BACDCD0B-615E-4017-9359-789843B7C90F}"/>
    <cellStyle name="Calculation 3 5 2 7" xfId="3624" xr:uid="{73E31438-300C-4980-A7B5-A408DD9A3B38}"/>
    <cellStyle name="Calculation 3 5 2 7 2" xfId="27843" xr:uid="{2859E68E-C948-452B-BF36-9AA4BE25B65A}"/>
    <cellStyle name="Calculation 3 5 2 8" xfId="3625" xr:uid="{034ED5A0-AA58-4A7F-B97B-0B58F164D9F9}"/>
    <cellStyle name="Calculation 3 5 2 8 2" xfId="27844" xr:uid="{B06D4E75-61D6-4E21-B010-F103163EFCAE}"/>
    <cellStyle name="Calculation 3 5 2 9" xfId="3626" xr:uid="{F0080F77-D90A-432D-8573-B4C6323FD9D2}"/>
    <cellStyle name="Calculation 3 5 2 9 2" xfId="27845" xr:uid="{0702F1B0-08C6-4963-A257-F057A75D67B7}"/>
    <cellStyle name="Calculation 3 5 3" xfId="3627" xr:uid="{5B994D2E-B896-46C8-B579-165A186B5372}"/>
    <cellStyle name="Calculation 3 5 3 2" xfId="27846" xr:uid="{7EA06BF2-B9BC-4A8C-9F46-D2127532A2E0}"/>
    <cellStyle name="Calculation 3 5 4" xfId="3628" xr:uid="{C7A56EC3-E119-4CC4-9293-6A92E2866BBF}"/>
    <cellStyle name="Calculation 3 5 4 2" xfId="27847" xr:uid="{709274DE-5A95-42B4-838A-CB434F005111}"/>
    <cellStyle name="Calculation 3 5 5" xfId="3629" xr:uid="{91767E68-805D-403F-ADD5-5796A493D2F2}"/>
    <cellStyle name="Calculation 3 5 5 2" xfId="27848" xr:uid="{A917A753-8E2A-4F26-AABE-7A4E9BC54DB3}"/>
    <cellStyle name="Calculation 3 5 6" xfId="3630" xr:uid="{6D6E39D8-5B2B-46AB-9405-97B314BB5A53}"/>
    <cellStyle name="Calculation 3 5 6 2" xfId="27849" xr:uid="{1DE9DB9F-6C49-4117-BEA4-27A633F9FD80}"/>
    <cellStyle name="Calculation 3 5 7" xfId="3631" xr:uid="{6594597A-3A2B-4626-86E4-9797129080CB}"/>
    <cellStyle name="Calculation 3 5 7 2" xfId="27850" xr:uid="{366ABC0B-08A0-42B0-871C-EB2E9633C300}"/>
    <cellStyle name="Calculation 3 5 8" xfId="3632" xr:uid="{CA5A8069-F369-4857-BF61-AD45FE763BFB}"/>
    <cellStyle name="Calculation 3 5 8 2" xfId="27851" xr:uid="{65942778-0D3C-4E21-AD85-1C03CFD968C3}"/>
    <cellStyle name="Calculation 3 5 9" xfId="3633" xr:uid="{7C58417E-2CB3-4A76-B552-15D2FA13BECC}"/>
    <cellStyle name="Calculation 3 5 9 2" xfId="27852" xr:uid="{E177D5C4-11BC-43F3-BF4A-FD484E9DBBD8}"/>
    <cellStyle name="Calculation 3 6" xfId="3634" xr:uid="{5588C358-2007-4D04-AD1E-BDBC1B6B537C}"/>
    <cellStyle name="Calculation 3 6 10" xfId="3635" xr:uid="{55242677-CCDD-4DB6-A6B2-8BB5CC31A2A7}"/>
    <cellStyle name="Calculation 3 6 10 2" xfId="27854" xr:uid="{CFFEC9AE-D1C6-4016-922E-07EF104679BB}"/>
    <cellStyle name="Calculation 3 6 11" xfId="27853" xr:uid="{21767685-B388-4346-AEFB-65680BF1C313}"/>
    <cellStyle name="Calculation 3 6 2" xfId="3636" xr:uid="{86715886-A686-43E3-BFBE-10FF993ECFD9}"/>
    <cellStyle name="Calculation 3 6 2 10" xfId="27855" xr:uid="{6857C653-23A8-4BF1-B965-62607E7AD4DF}"/>
    <cellStyle name="Calculation 3 6 2 2" xfId="3637" xr:uid="{304CDBDD-E673-4E41-AC1A-5AFFEA8384C8}"/>
    <cellStyle name="Calculation 3 6 2 2 2" xfId="27856" xr:uid="{4E21661B-38BC-41E5-BD73-5984F9D7CCFF}"/>
    <cellStyle name="Calculation 3 6 2 3" xfId="3638" xr:uid="{A2A989D5-557F-4A69-9785-FB1665F995B9}"/>
    <cellStyle name="Calculation 3 6 2 3 2" xfId="27857" xr:uid="{24A73317-2F84-4C43-8A8B-CE5E191DA4D6}"/>
    <cellStyle name="Calculation 3 6 2 4" xfId="3639" xr:uid="{3E4AAC7F-0048-43F4-9CF6-0F5DCC25B8F1}"/>
    <cellStyle name="Calculation 3 6 2 4 2" xfId="27858" xr:uid="{04C7900A-283C-492F-9A9F-FC6BB7C92BF0}"/>
    <cellStyle name="Calculation 3 6 2 5" xfId="3640" xr:uid="{D158D381-5A9C-4443-82E7-9A063B2BED5C}"/>
    <cellStyle name="Calculation 3 6 2 5 2" xfId="27859" xr:uid="{D2086EC5-050F-41CE-8CE7-C4D273EC2E53}"/>
    <cellStyle name="Calculation 3 6 2 6" xfId="3641" xr:uid="{A31E15AC-562D-4DDF-B0D1-AC35D9C6BD40}"/>
    <cellStyle name="Calculation 3 6 2 6 2" xfId="27860" xr:uid="{831A7CB1-7405-41BE-ACB6-C8B0AD16231E}"/>
    <cellStyle name="Calculation 3 6 2 7" xfId="3642" xr:uid="{C8F7C6EC-F933-4745-A435-9EC514430B24}"/>
    <cellStyle name="Calculation 3 6 2 7 2" xfId="27861" xr:uid="{DD599507-73C6-4369-B1A5-A8F018972055}"/>
    <cellStyle name="Calculation 3 6 2 8" xfId="3643" xr:uid="{0E4F9FAD-8B74-4785-BFCD-2C097C14DED2}"/>
    <cellStyle name="Calculation 3 6 2 8 2" xfId="27862" xr:uid="{6C80BDA6-A76E-4743-91D6-349E7AB2B9CE}"/>
    <cellStyle name="Calculation 3 6 2 9" xfId="3644" xr:uid="{95D9DDA4-9EDE-4353-88C5-0FDA330CA569}"/>
    <cellStyle name="Calculation 3 6 2 9 2" xfId="27863" xr:uid="{9D81A2AB-265C-4D5F-BF72-7B4D9491C9DB}"/>
    <cellStyle name="Calculation 3 6 3" xfId="3645" xr:uid="{DB29FBBF-05FB-4C37-B301-C06E9D50626D}"/>
    <cellStyle name="Calculation 3 6 3 2" xfId="27864" xr:uid="{26A6F82A-D78E-41E1-9C80-83D56F8CBC9C}"/>
    <cellStyle name="Calculation 3 6 4" xfId="3646" xr:uid="{9602C80C-0D94-4F40-B17E-DA4A3BBBCD15}"/>
    <cellStyle name="Calculation 3 6 4 2" xfId="27865" xr:uid="{33ACE9ED-5F13-4E4A-8818-E5825D6C1747}"/>
    <cellStyle name="Calculation 3 6 5" xfId="3647" xr:uid="{17B8E1EB-DFD2-4856-828D-4F9DBBB6B329}"/>
    <cellStyle name="Calculation 3 6 5 2" xfId="27866" xr:uid="{B6623446-B593-438B-9A93-902883018F3E}"/>
    <cellStyle name="Calculation 3 6 6" xfId="3648" xr:uid="{835D0ED0-BE9B-4C8E-8680-18ED0D04EF1D}"/>
    <cellStyle name="Calculation 3 6 6 2" xfId="27867" xr:uid="{711DF9A0-FD6E-4F62-A321-1DAE858550DA}"/>
    <cellStyle name="Calculation 3 6 7" xfId="3649" xr:uid="{79F94537-6C04-449B-AADA-07916BC39FE0}"/>
    <cellStyle name="Calculation 3 6 7 2" xfId="27868" xr:uid="{6F6C4DD7-19E9-44B1-A3EF-DE9C58A5DE4B}"/>
    <cellStyle name="Calculation 3 6 8" xfId="3650" xr:uid="{98781C89-26AD-4EF7-8F6F-75A926490F2A}"/>
    <cellStyle name="Calculation 3 6 8 2" xfId="27869" xr:uid="{58C6CC73-9D71-4CDF-A2CE-DC6CD50E5FE9}"/>
    <cellStyle name="Calculation 3 6 9" xfId="3651" xr:uid="{65AFD108-BBBB-4CD0-8239-8576A8D6309C}"/>
    <cellStyle name="Calculation 3 6 9 2" xfId="27870" xr:uid="{99E038A8-2F8C-4F52-8661-4CE64FE35667}"/>
    <cellStyle name="Calculation 3 7" xfId="3652" xr:uid="{E35187A4-C7D1-4AD5-85FB-6631DE2679FB}"/>
    <cellStyle name="Calculation 3 7 10" xfId="27871" xr:uid="{19B99B58-B5C9-40CE-9183-7EFFB3B82A3A}"/>
    <cellStyle name="Calculation 3 7 2" xfId="3653" xr:uid="{12ADBAB5-2FBE-4BA6-9808-C7D0DBD2987F}"/>
    <cellStyle name="Calculation 3 7 2 2" xfId="27872" xr:uid="{3DB1891C-44B1-4552-96AD-E2BE10755313}"/>
    <cellStyle name="Calculation 3 7 3" xfId="3654" xr:uid="{7E0CCA7F-AA50-4E73-B531-EA42EF921EFE}"/>
    <cellStyle name="Calculation 3 7 3 2" xfId="27873" xr:uid="{23CDA7C9-DDA2-40D7-8704-798B893DA17A}"/>
    <cellStyle name="Calculation 3 7 4" xfId="3655" xr:uid="{D599AA83-C26C-4C32-9039-6901086B64DB}"/>
    <cellStyle name="Calculation 3 7 4 2" xfId="27874" xr:uid="{49B138B6-7992-4EB0-8220-04C8E1C6A5F0}"/>
    <cellStyle name="Calculation 3 7 5" xfId="3656" xr:uid="{40F2E271-190B-424F-8A32-77FDB8AE0629}"/>
    <cellStyle name="Calculation 3 7 5 2" xfId="27875" xr:uid="{673DAEA4-3752-4A9C-AAC6-94F942F51850}"/>
    <cellStyle name="Calculation 3 7 6" xfId="3657" xr:uid="{109B3F9E-9286-42C2-93E3-2C3ADB279FFA}"/>
    <cellStyle name="Calculation 3 7 6 2" xfId="27876" xr:uid="{FCCB9FED-690F-4FFD-9B7F-FB6C9F4EF786}"/>
    <cellStyle name="Calculation 3 7 7" xfId="3658" xr:uid="{6703D144-96EA-4772-82E4-2E8AED0C8B0C}"/>
    <cellStyle name="Calculation 3 7 7 2" xfId="27877" xr:uid="{8E1F0968-53C5-4B58-92CA-F327B9A12E5D}"/>
    <cellStyle name="Calculation 3 7 8" xfId="3659" xr:uid="{977C9E22-FC5C-4367-960C-6E506A88CFB4}"/>
    <cellStyle name="Calculation 3 7 8 2" xfId="27878" xr:uid="{DA4643C8-872D-4FC8-A8D6-9E44EA379E07}"/>
    <cellStyle name="Calculation 3 7 9" xfId="3660" xr:uid="{CC677F74-502B-4236-8037-8F4FDFB138FE}"/>
    <cellStyle name="Calculation 3 7 9 2" xfId="27879" xr:uid="{21FDC2D1-63CC-446C-963B-9779C03A9A6A}"/>
    <cellStyle name="Calculation 3 8" xfId="3661" xr:uid="{486A8BFC-412C-4489-8CAE-4BEA1B36C472}"/>
    <cellStyle name="Calculation 3 8 2" xfId="27880" xr:uid="{25DCAE53-6056-4B5F-BE16-D286CDE94CF0}"/>
    <cellStyle name="Calculation 3 9" xfId="3662" xr:uid="{2A0C11F0-5118-4317-BC2F-C69579969BB1}"/>
    <cellStyle name="Calculation 3 9 2" xfId="27881" xr:uid="{AE5FFA43-8947-487C-99BE-B16D7CCC6482}"/>
    <cellStyle name="Calculation 4" xfId="3663" xr:uid="{A4D6F9A8-2EAF-480D-9022-49B35F49F267}"/>
    <cellStyle name="Calculation 4 10" xfId="3664" xr:uid="{16C397D1-B328-4CC1-87DD-9F7C98031101}"/>
    <cellStyle name="Calculation 4 10 2" xfId="27883" xr:uid="{2A7318DC-E3C7-471F-9199-12FA2B7418C2}"/>
    <cellStyle name="Calculation 4 11" xfId="3665" xr:uid="{819885C2-D4D5-447D-927D-9E0E42B2A430}"/>
    <cellStyle name="Calculation 4 11 2" xfId="27884" xr:uid="{E25EE20B-C59E-40FE-B456-9B5EA009C18D}"/>
    <cellStyle name="Calculation 4 12" xfId="3666" xr:uid="{B65025A5-0603-4639-BCB0-EEAD091B15F1}"/>
    <cellStyle name="Calculation 4 12 2" xfId="27885" xr:uid="{8FB10ECF-5D7C-4250-954A-1886A8C6549A}"/>
    <cellStyle name="Calculation 4 13" xfId="3667" xr:uid="{B0398674-E98C-4605-B36B-44E5595CE894}"/>
    <cellStyle name="Calculation 4 13 2" xfId="27886" xr:uid="{43C74DDC-2CA3-463C-B10E-B05410AC1BFE}"/>
    <cellStyle name="Calculation 4 14" xfId="3668" xr:uid="{764910B7-B67A-4427-A474-6D72B4C2D9E1}"/>
    <cellStyle name="Calculation 4 14 2" xfId="27887" xr:uid="{E4BC17DE-5B2A-4161-8907-01554AC2D210}"/>
    <cellStyle name="Calculation 4 15" xfId="3669" xr:uid="{85D2CF84-3EDB-46AA-9BAF-E4095D300CD0}"/>
    <cellStyle name="Calculation 4 15 2" xfId="27888" xr:uid="{FDCDA820-43DD-4C8E-A52D-79BF1627181A}"/>
    <cellStyle name="Calculation 4 16" xfId="3670" xr:uid="{A403C3C5-89B1-4614-AD03-42536F2B3286}"/>
    <cellStyle name="Calculation 4 16 2" xfId="27889" xr:uid="{7922AE07-0DFE-4E54-ADAB-15A2ACA76102}"/>
    <cellStyle name="Calculation 4 17" xfId="27882" xr:uid="{C71B1637-6541-4087-847E-E56E22088A61}"/>
    <cellStyle name="Calculation 4 2" xfId="3671" xr:uid="{6B24FD2A-F7F9-4E37-9E06-F5744C1DE683}"/>
    <cellStyle name="Calculation 4 2 10" xfId="3672" xr:uid="{EE6F1676-3EDC-4893-A125-964BE3F2710D}"/>
    <cellStyle name="Calculation 4 2 10 2" xfId="27891" xr:uid="{FB66DDE4-ECFB-474D-BA8F-AB5339C50E58}"/>
    <cellStyle name="Calculation 4 2 11" xfId="3673" xr:uid="{B34768FC-9539-469C-A9E0-D65FFF7932E4}"/>
    <cellStyle name="Calculation 4 2 11 2" xfId="27892" xr:uid="{42C625EB-CCEF-4C4F-8E91-2CB04ADDDE8C}"/>
    <cellStyle name="Calculation 4 2 12" xfId="27890" xr:uid="{099DA6E0-75A1-491F-8A61-71BCC25C9628}"/>
    <cellStyle name="Calculation 4 2 2" xfId="3674" xr:uid="{944A0112-17C8-4484-8FFD-BA0CB1C59C8D}"/>
    <cellStyle name="Calculation 4 2 2 10" xfId="3675" xr:uid="{F854F1E2-5C85-4173-9853-79CC54A2A767}"/>
    <cellStyle name="Calculation 4 2 2 10 2" xfId="27894" xr:uid="{F3CFC2C7-45AC-49ED-918F-9BFB00204791}"/>
    <cellStyle name="Calculation 4 2 2 11" xfId="27893" xr:uid="{2CEB90E0-E62D-4691-BC40-819B2728334F}"/>
    <cellStyle name="Calculation 4 2 2 2" xfId="3676" xr:uid="{31D8E7BC-885D-4B2A-B276-F900B7B2338E}"/>
    <cellStyle name="Calculation 4 2 2 2 10" xfId="27895" xr:uid="{D0268873-C627-4CAE-813A-B7FF3E9A283C}"/>
    <cellStyle name="Calculation 4 2 2 2 2" xfId="3677" xr:uid="{14F4FF13-8C57-4C53-B7F2-32764F6E1F97}"/>
    <cellStyle name="Calculation 4 2 2 2 2 2" xfId="27896" xr:uid="{3AA38B4F-E48F-44C6-AFA2-35F97759C846}"/>
    <cellStyle name="Calculation 4 2 2 2 3" xfId="3678" xr:uid="{84BEAADC-971C-4CDF-BF77-ABF4400CA163}"/>
    <cellStyle name="Calculation 4 2 2 2 3 2" xfId="27897" xr:uid="{FDF3591C-49E3-4571-B5E9-8469112A60CC}"/>
    <cellStyle name="Calculation 4 2 2 2 4" xfId="3679" xr:uid="{63F4DE48-656E-48E8-B4E8-1234F3B9F43F}"/>
    <cellStyle name="Calculation 4 2 2 2 4 2" xfId="27898" xr:uid="{7500A574-6EE0-4884-B3FF-E4F19918BEEE}"/>
    <cellStyle name="Calculation 4 2 2 2 5" xfId="3680" xr:uid="{6395C746-6DF2-43D6-A695-0419B38DFDBD}"/>
    <cellStyle name="Calculation 4 2 2 2 5 2" xfId="27899" xr:uid="{6C6DB756-B994-4EC7-AB02-E97F9D4F8E9F}"/>
    <cellStyle name="Calculation 4 2 2 2 6" xfId="3681" xr:uid="{D8B54582-5BC6-4AC4-8655-3576A9520A93}"/>
    <cellStyle name="Calculation 4 2 2 2 6 2" xfId="27900" xr:uid="{F70FB030-23A9-4317-8F35-9354B8053791}"/>
    <cellStyle name="Calculation 4 2 2 2 7" xfId="3682" xr:uid="{47CD79EE-CE04-4A9C-8CA2-EDB37D63FCC2}"/>
    <cellStyle name="Calculation 4 2 2 2 7 2" xfId="27901" xr:uid="{FF4A1165-48FD-4993-9757-6ECAC8461087}"/>
    <cellStyle name="Calculation 4 2 2 2 8" xfId="3683" xr:uid="{2350E1E9-D7F2-4C17-B480-8EDBB43B4EB0}"/>
    <cellStyle name="Calculation 4 2 2 2 8 2" xfId="27902" xr:uid="{7C21212B-43C3-48E0-8B12-94B877E8497B}"/>
    <cellStyle name="Calculation 4 2 2 2 9" xfId="3684" xr:uid="{AC05B1E8-1594-437C-B36E-A05DA674E2E1}"/>
    <cellStyle name="Calculation 4 2 2 2 9 2" xfId="27903" xr:uid="{29705FD9-3615-435A-9946-3DCA73F5002B}"/>
    <cellStyle name="Calculation 4 2 2 3" xfId="3685" xr:uid="{4C546E1E-4AEB-4153-828F-9DBF6FC9AE8E}"/>
    <cellStyle name="Calculation 4 2 2 3 2" xfId="27904" xr:uid="{53CEFE65-6834-4663-BBB9-23810F29ECBA}"/>
    <cellStyle name="Calculation 4 2 2 4" xfId="3686" xr:uid="{75F0B1E5-3D20-403C-A737-188B40FAE2B7}"/>
    <cellStyle name="Calculation 4 2 2 4 2" xfId="27905" xr:uid="{28E76098-1728-4C94-8FFF-9EFC30399CC9}"/>
    <cellStyle name="Calculation 4 2 2 5" xfId="3687" xr:uid="{EC76233F-E974-4F59-87F0-4FC77DD145E9}"/>
    <cellStyle name="Calculation 4 2 2 5 2" xfId="27906" xr:uid="{F89A6E69-C205-4A6E-B722-C54DD45BD5F2}"/>
    <cellStyle name="Calculation 4 2 2 6" xfId="3688" xr:uid="{8A2624CF-C8FE-4C3C-A338-419FB2353D3F}"/>
    <cellStyle name="Calculation 4 2 2 6 2" xfId="27907" xr:uid="{D012E20C-2B69-43C1-AAFB-71C8DF2103E8}"/>
    <cellStyle name="Calculation 4 2 2 7" xfId="3689" xr:uid="{86B4B5BA-8A48-4EB8-A59A-CA127842314A}"/>
    <cellStyle name="Calculation 4 2 2 7 2" xfId="27908" xr:uid="{C62139D1-012F-42DB-9A69-2C2EB603289D}"/>
    <cellStyle name="Calculation 4 2 2 8" xfId="3690" xr:uid="{431ECDD0-4AFF-4315-A793-BF12CD8A1244}"/>
    <cellStyle name="Calculation 4 2 2 8 2" xfId="27909" xr:uid="{7F2665AA-0279-45F8-9314-538276837F00}"/>
    <cellStyle name="Calculation 4 2 2 9" xfId="3691" xr:uid="{83DE57E1-6AFF-412B-9E3B-2C26509A6D77}"/>
    <cellStyle name="Calculation 4 2 2 9 2" xfId="27910" xr:uid="{17CB9C34-848D-4E10-956E-556DF257C438}"/>
    <cellStyle name="Calculation 4 2 3" xfId="3692" xr:uid="{F6894637-326C-4598-B7CE-32009AA322EA}"/>
    <cellStyle name="Calculation 4 2 3 10" xfId="27911" xr:uid="{8C544DCF-A15B-4EE7-AF5A-97AD48EAF893}"/>
    <cellStyle name="Calculation 4 2 3 2" xfId="3693" xr:uid="{BF3916A2-66AB-4153-8412-D332CC8E2148}"/>
    <cellStyle name="Calculation 4 2 3 2 2" xfId="27912" xr:uid="{052D38F9-69CE-458D-91E2-6F9944D66D26}"/>
    <cellStyle name="Calculation 4 2 3 3" xfId="3694" xr:uid="{C979C339-51C9-4FE0-93EF-78D25F20DC1D}"/>
    <cellStyle name="Calculation 4 2 3 3 2" xfId="27913" xr:uid="{11680E01-64C8-493B-9226-9F7244A01634}"/>
    <cellStyle name="Calculation 4 2 3 4" xfId="3695" xr:uid="{38864ACC-F388-41AC-A59B-2EAF42790A4B}"/>
    <cellStyle name="Calculation 4 2 3 4 2" xfId="27914" xr:uid="{333ED25C-8B91-4290-80EE-50A959454DC6}"/>
    <cellStyle name="Calculation 4 2 3 5" xfId="3696" xr:uid="{F948C52D-F2D0-4EA4-93D1-2A6D790B3CCA}"/>
    <cellStyle name="Calculation 4 2 3 5 2" xfId="27915" xr:uid="{D34DD611-32EC-4CBF-A985-F7E53F5C4C62}"/>
    <cellStyle name="Calculation 4 2 3 6" xfId="3697" xr:uid="{E52A1523-E596-4275-9CA5-0271957A4A13}"/>
    <cellStyle name="Calculation 4 2 3 6 2" xfId="27916" xr:uid="{38BCB63B-146B-461C-ACD1-EA53799E4C13}"/>
    <cellStyle name="Calculation 4 2 3 7" xfId="3698" xr:uid="{F9607C72-64FC-44DA-A7F3-34AABEF4BA7B}"/>
    <cellStyle name="Calculation 4 2 3 7 2" xfId="27917" xr:uid="{9DF5E17F-83E0-4C5F-B5EF-7B95483B1108}"/>
    <cellStyle name="Calculation 4 2 3 8" xfId="3699" xr:uid="{07466C8E-F852-43BC-A7F9-BABFE03E37DD}"/>
    <cellStyle name="Calculation 4 2 3 8 2" xfId="27918" xr:uid="{C26032EC-EDD3-4436-9CBB-BE78038314C9}"/>
    <cellStyle name="Calculation 4 2 3 9" xfId="3700" xr:uid="{F47A4DB8-954C-496F-A516-E646DFA5C671}"/>
    <cellStyle name="Calculation 4 2 3 9 2" xfId="27919" xr:uid="{3852431B-5BB2-4DEE-9E4E-B5253E1EBE20}"/>
    <cellStyle name="Calculation 4 2 4" xfId="3701" xr:uid="{68A9C383-C597-4237-BF32-45BB2A7A8DD7}"/>
    <cellStyle name="Calculation 4 2 4 2" xfId="27920" xr:uid="{5D5D51B2-E075-40FC-BD47-F4416A1117DA}"/>
    <cellStyle name="Calculation 4 2 5" xfId="3702" xr:uid="{F0D58F45-4B04-41CA-AAAF-4E171E037F20}"/>
    <cellStyle name="Calculation 4 2 5 2" xfId="27921" xr:uid="{CF3ACE14-26D4-496A-96C8-8AB6F629B8B3}"/>
    <cellStyle name="Calculation 4 2 6" xfId="3703" xr:uid="{B5B8C642-82DF-4E1E-A07E-499FF5116519}"/>
    <cellStyle name="Calculation 4 2 6 2" xfId="27922" xr:uid="{2FDD5A7C-DCB9-4183-805E-8827B8FC8182}"/>
    <cellStyle name="Calculation 4 2 7" xfId="3704" xr:uid="{4D1F3209-B8BA-49CC-A64C-EC1384F302CD}"/>
    <cellStyle name="Calculation 4 2 7 2" xfId="27923" xr:uid="{734288DD-CBF7-4505-8FEC-71D532936A2C}"/>
    <cellStyle name="Calculation 4 2 8" xfId="3705" xr:uid="{69474FA4-A3FD-49E9-A7F0-9241070D2B5E}"/>
    <cellStyle name="Calculation 4 2 8 2" xfId="27924" xr:uid="{863E2654-A731-4FA6-8A65-5C6E7860E903}"/>
    <cellStyle name="Calculation 4 2 9" xfId="3706" xr:uid="{011F3A9A-36AC-4C65-902D-D3C58D2880D7}"/>
    <cellStyle name="Calculation 4 2 9 2" xfId="27925" xr:uid="{0224E9FA-D0DE-426D-8510-0253E27E107E}"/>
    <cellStyle name="Calculation 4 3" xfId="3707" xr:uid="{DEBFC545-2C71-4496-8871-6EA2EE45603F}"/>
    <cellStyle name="Calculation 4 3 10" xfId="3708" xr:uid="{3BDB9510-0FA3-4C25-8180-80092B44CBE6}"/>
    <cellStyle name="Calculation 4 3 10 2" xfId="27927" xr:uid="{0163B10F-F7F8-40CE-B948-14FF84EF4902}"/>
    <cellStyle name="Calculation 4 3 11" xfId="3709" xr:uid="{DE30985F-8796-46AE-AF41-4378D7C115E3}"/>
    <cellStyle name="Calculation 4 3 11 2" xfId="27928" xr:uid="{7961A532-4AF6-4522-94D3-B6E54493115D}"/>
    <cellStyle name="Calculation 4 3 12" xfId="27926" xr:uid="{27F13B05-E48D-404C-86AA-899C747A4CC9}"/>
    <cellStyle name="Calculation 4 3 2" xfId="3710" xr:uid="{D6FDD833-54E8-4BA8-B986-165E2ED9C099}"/>
    <cellStyle name="Calculation 4 3 2 10" xfId="3711" xr:uid="{284D51DA-9BA8-43C0-B6E2-D284D7D0F528}"/>
    <cellStyle name="Calculation 4 3 2 10 2" xfId="27930" xr:uid="{F3A556D7-E170-488A-B05F-45D2906F5247}"/>
    <cellStyle name="Calculation 4 3 2 11" xfId="27929" xr:uid="{1F828AB2-1F07-4F0A-9970-2FE61421428F}"/>
    <cellStyle name="Calculation 4 3 2 2" xfId="3712" xr:uid="{972BB6C3-6E6D-4A77-B6D2-350D05AC6B84}"/>
    <cellStyle name="Calculation 4 3 2 2 10" xfId="27931" xr:uid="{8AE76A67-D457-4D39-9CF3-6DA6A2686F9D}"/>
    <cellStyle name="Calculation 4 3 2 2 2" xfId="3713" xr:uid="{3B013D2C-DD1F-4921-995D-015D1B23FF07}"/>
    <cellStyle name="Calculation 4 3 2 2 2 2" xfId="27932" xr:uid="{14C042FA-A6B8-4CB1-BCD1-CD82E2B3E2B2}"/>
    <cellStyle name="Calculation 4 3 2 2 3" xfId="3714" xr:uid="{31171F15-6206-4092-9DFE-DB6110504FF0}"/>
    <cellStyle name="Calculation 4 3 2 2 3 2" xfId="27933" xr:uid="{6F4B79E2-EADB-465B-97B6-BFA12EEBBFCA}"/>
    <cellStyle name="Calculation 4 3 2 2 4" xfId="3715" xr:uid="{99B156EC-6DE7-4A6A-9D86-12BE05E96ADC}"/>
    <cellStyle name="Calculation 4 3 2 2 4 2" xfId="27934" xr:uid="{9CB0C133-FB38-4453-83E8-7E1DB890C3A9}"/>
    <cellStyle name="Calculation 4 3 2 2 5" xfId="3716" xr:uid="{4376CA84-6A2F-4B88-9142-1B76A8E0FF7F}"/>
    <cellStyle name="Calculation 4 3 2 2 5 2" xfId="27935" xr:uid="{2C28E964-2F2F-4CB8-85F3-9C93B6752CA9}"/>
    <cellStyle name="Calculation 4 3 2 2 6" xfId="3717" xr:uid="{74FFF776-6F32-49FA-B9C8-B14183D579BE}"/>
    <cellStyle name="Calculation 4 3 2 2 6 2" xfId="27936" xr:uid="{15FEB4AC-3B21-420D-8B99-39235DEE6A02}"/>
    <cellStyle name="Calculation 4 3 2 2 7" xfId="3718" xr:uid="{B6655405-D857-4853-975C-A6F234578DF6}"/>
    <cellStyle name="Calculation 4 3 2 2 7 2" xfId="27937" xr:uid="{06F80CF5-9384-4E9D-921C-A6E6E67D922F}"/>
    <cellStyle name="Calculation 4 3 2 2 8" xfId="3719" xr:uid="{9E0862D1-48B2-4E62-B6DF-DA660E96BA50}"/>
    <cellStyle name="Calculation 4 3 2 2 8 2" xfId="27938" xr:uid="{5BF48B8B-403A-460C-B24C-2EE133171CCB}"/>
    <cellStyle name="Calculation 4 3 2 2 9" xfId="3720" xr:uid="{4061C024-308F-453C-A8CC-2CC01342A51D}"/>
    <cellStyle name="Calculation 4 3 2 2 9 2" xfId="27939" xr:uid="{5A3E63A2-3125-4CBD-8AA1-53E462C500F3}"/>
    <cellStyle name="Calculation 4 3 2 3" xfId="3721" xr:uid="{7A08C3A0-BB3F-461E-9E70-9129F954C174}"/>
    <cellStyle name="Calculation 4 3 2 3 2" xfId="27940" xr:uid="{206D26BB-2366-469B-815F-1D79733AAB42}"/>
    <cellStyle name="Calculation 4 3 2 4" xfId="3722" xr:uid="{0D1D199C-3B5F-4EC0-87D3-14DE6362768C}"/>
    <cellStyle name="Calculation 4 3 2 4 2" xfId="27941" xr:uid="{7578AB54-30A6-409B-995A-9F5AFDD9BFE4}"/>
    <cellStyle name="Calculation 4 3 2 5" xfId="3723" xr:uid="{02142339-A4F7-4D8E-9012-157C7072C266}"/>
    <cellStyle name="Calculation 4 3 2 5 2" xfId="27942" xr:uid="{F53CBA22-76B0-4993-B301-2A0A1F63AE74}"/>
    <cellStyle name="Calculation 4 3 2 6" xfId="3724" xr:uid="{DCA9185C-06B0-47A2-A1B7-6240F261409F}"/>
    <cellStyle name="Calculation 4 3 2 6 2" xfId="27943" xr:uid="{0AF93705-7602-403D-A77C-FED38168EE2B}"/>
    <cellStyle name="Calculation 4 3 2 7" xfId="3725" xr:uid="{D072BB22-DA83-46A0-AFF0-8AB5E7FE4848}"/>
    <cellStyle name="Calculation 4 3 2 7 2" xfId="27944" xr:uid="{C544F31F-08F5-4A38-8F44-62A3F5877EEB}"/>
    <cellStyle name="Calculation 4 3 2 8" xfId="3726" xr:uid="{5BA234C8-F065-452D-B733-B721B25C83F6}"/>
    <cellStyle name="Calculation 4 3 2 8 2" xfId="27945" xr:uid="{84263519-044C-45C9-A390-DA4B6C7CA8ED}"/>
    <cellStyle name="Calculation 4 3 2 9" xfId="3727" xr:uid="{60F98F5A-F024-48F6-97A1-BB2073DD704F}"/>
    <cellStyle name="Calculation 4 3 2 9 2" xfId="27946" xr:uid="{88B23588-052C-45BC-B40B-B65610CD9A0B}"/>
    <cellStyle name="Calculation 4 3 3" xfId="3728" xr:uid="{F1696B96-6194-434B-8860-7886DFA6098E}"/>
    <cellStyle name="Calculation 4 3 3 10" xfId="27947" xr:uid="{87DED1E6-037C-40EF-84D4-525C186E875F}"/>
    <cellStyle name="Calculation 4 3 3 2" xfId="3729" xr:uid="{6F97B762-7B4E-4838-9F67-F1609FD8F605}"/>
    <cellStyle name="Calculation 4 3 3 2 2" xfId="27948" xr:uid="{E5D919D0-898D-4D98-BFE9-18B84440625D}"/>
    <cellStyle name="Calculation 4 3 3 3" xfId="3730" xr:uid="{C29FFC88-FF63-4B4B-9CBE-2A62930EF4B9}"/>
    <cellStyle name="Calculation 4 3 3 3 2" xfId="27949" xr:uid="{DAAAA222-7617-465E-B3A2-75B6F8F0B71D}"/>
    <cellStyle name="Calculation 4 3 3 4" xfId="3731" xr:uid="{1EE37387-5677-4876-9836-2A8FD733ED10}"/>
    <cellStyle name="Calculation 4 3 3 4 2" xfId="27950" xr:uid="{99E7DF38-2459-4BCD-AB2F-C1AE597E8CE7}"/>
    <cellStyle name="Calculation 4 3 3 5" xfId="3732" xr:uid="{20B9DB7F-3155-48E0-B350-E0039CC9E8FF}"/>
    <cellStyle name="Calculation 4 3 3 5 2" xfId="27951" xr:uid="{380289C9-8E7F-493D-BF27-466D61E92FAF}"/>
    <cellStyle name="Calculation 4 3 3 6" xfId="3733" xr:uid="{09492A4D-B8D4-4900-A8DA-B1AE6B1EA88B}"/>
    <cellStyle name="Calculation 4 3 3 6 2" xfId="27952" xr:uid="{93BFE1D2-7170-425B-AEC2-A02C7960E135}"/>
    <cellStyle name="Calculation 4 3 3 7" xfId="3734" xr:uid="{F2444277-2118-4C7A-897B-92A954724B3B}"/>
    <cellStyle name="Calculation 4 3 3 7 2" xfId="27953" xr:uid="{3311FA63-D359-41B7-BD93-252783ACB71C}"/>
    <cellStyle name="Calculation 4 3 3 8" xfId="3735" xr:uid="{78B35272-8949-4715-85E8-CE58A68C06BA}"/>
    <cellStyle name="Calculation 4 3 3 8 2" xfId="27954" xr:uid="{E00E7A6F-76C1-4CE5-8C27-BE9FF19566E6}"/>
    <cellStyle name="Calculation 4 3 3 9" xfId="3736" xr:uid="{DAFF185F-1A9B-4FB3-B0F6-FCF16179BC70}"/>
    <cellStyle name="Calculation 4 3 3 9 2" xfId="27955" xr:uid="{F00BEA99-DB49-4196-BAA5-9CEA936FA366}"/>
    <cellStyle name="Calculation 4 3 4" xfId="3737" xr:uid="{E4DA61BB-6C01-47E0-ADB0-E3556E605B1A}"/>
    <cellStyle name="Calculation 4 3 4 2" xfId="27956" xr:uid="{1CE48BE9-CBEF-4D74-A0F2-AA3711DD66D4}"/>
    <cellStyle name="Calculation 4 3 5" xfId="3738" xr:uid="{2F514A35-E568-49FC-89D8-082B0C79B222}"/>
    <cellStyle name="Calculation 4 3 5 2" xfId="27957" xr:uid="{4BFB0615-8145-44BD-9EB9-727FC931F11A}"/>
    <cellStyle name="Calculation 4 3 6" xfId="3739" xr:uid="{F0451FEE-305C-49E0-ABCE-290E3F41BEAC}"/>
    <cellStyle name="Calculation 4 3 6 2" xfId="27958" xr:uid="{3296D276-D488-4C81-A083-360B24212B31}"/>
    <cellStyle name="Calculation 4 3 7" xfId="3740" xr:uid="{6E768FDD-DCB4-418C-8BC8-70B633307FD2}"/>
    <cellStyle name="Calculation 4 3 7 2" xfId="27959" xr:uid="{EA0A545A-1DF7-4819-B33D-446F5673EFDC}"/>
    <cellStyle name="Calculation 4 3 8" xfId="3741" xr:uid="{AAC1457C-0064-4389-803E-1DD8EE887F0A}"/>
    <cellStyle name="Calculation 4 3 8 2" xfId="27960" xr:uid="{49AD22CC-C24B-4548-88CA-E893ED575BEC}"/>
    <cellStyle name="Calculation 4 3 9" xfId="3742" xr:uid="{626A60F5-143A-4E9F-8AF8-95D95881311D}"/>
    <cellStyle name="Calculation 4 3 9 2" xfId="27961" xr:uid="{61B1B79F-86BE-4742-AA2A-5C06DE2AFE08}"/>
    <cellStyle name="Calculation 4 4" xfId="3743" xr:uid="{DFC96085-DD1F-4E27-B000-0195FE167F97}"/>
    <cellStyle name="Calculation 4 4 10" xfId="3744" xr:uid="{9B2735F4-00D1-4EA9-8641-A8A112B622FB}"/>
    <cellStyle name="Calculation 4 4 10 2" xfId="27963" xr:uid="{38640A03-9E09-4CC0-B422-2F3F79D19B8F}"/>
    <cellStyle name="Calculation 4 4 11" xfId="27962" xr:uid="{8C9B0FFF-6C17-42AC-8E26-784D113E403E}"/>
    <cellStyle name="Calculation 4 4 2" xfId="3745" xr:uid="{B3424073-EFFA-483B-8ACE-4A233E697584}"/>
    <cellStyle name="Calculation 4 4 2 10" xfId="27964" xr:uid="{EF071DCA-A7F5-4236-8ACE-2572D20645C1}"/>
    <cellStyle name="Calculation 4 4 2 2" xfId="3746" xr:uid="{DF1A5642-14C0-45FA-82DC-8B756D740015}"/>
    <cellStyle name="Calculation 4 4 2 2 2" xfId="27965" xr:uid="{5F8F20CF-1EAE-45EE-A1FE-793889DA8CDE}"/>
    <cellStyle name="Calculation 4 4 2 3" xfId="3747" xr:uid="{39D000F5-6301-4187-BCDC-8DE0AB9ECF7F}"/>
    <cellStyle name="Calculation 4 4 2 3 2" xfId="27966" xr:uid="{5A30E6A8-4096-44B8-8E2F-02C0F2A6633A}"/>
    <cellStyle name="Calculation 4 4 2 4" xfId="3748" xr:uid="{1B286E89-8F27-4414-918E-4D4DA59C0921}"/>
    <cellStyle name="Calculation 4 4 2 4 2" xfId="27967" xr:uid="{CAD51A9E-744E-467F-AB6C-60015A3325D2}"/>
    <cellStyle name="Calculation 4 4 2 5" xfId="3749" xr:uid="{C8747036-364D-432C-8948-8FA95CD3E5BB}"/>
    <cellStyle name="Calculation 4 4 2 5 2" xfId="27968" xr:uid="{A8DEE9E1-967E-46F0-8CC2-0E44154C2283}"/>
    <cellStyle name="Calculation 4 4 2 6" xfId="3750" xr:uid="{48D05B52-CAC2-4321-843E-97FFDB36D442}"/>
    <cellStyle name="Calculation 4 4 2 6 2" xfId="27969" xr:uid="{4B22E9CB-A40B-4B75-BCBD-22D4727AF2B2}"/>
    <cellStyle name="Calculation 4 4 2 7" xfId="3751" xr:uid="{C1E9E751-390B-41FB-92CB-42E75A4F917E}"/>
    <cellStyle name="Calculation 4 4 2 7 2" xfId="27970" xr:uid="{9A531C19-AAD0-46A7-A147-1803BE7F7122}"/>
    <cellStyle name="Calculation 4 4 2 8" xfId="3752" xr:uid="{6BA57D0E-48D7-4B04-9532-3900C36BB0C2}"/>
    <cellStyle name="Calculation 4 4 2 8 2" xfId="27971" xr:uid="{55E276FB-8A58-4F47-A777-726A73A766C7}"/>
    <cellStyle name="Calculation 4 4 2 9" xfId="3753" xr:uid="{419F66B7-C234-445C-8632-7FDCCDEB1101}"/>
    <cellStyle name="Calculation 4 4 2 9 2" xfId="27972" xr:uid="{5B100EF2-4C30-4351-ABBD-4F34344A649C}"/>
    <cellStyle name="Calculation 4 4 3" xfId="3754" xr:uid="{C8D4CD10-332F-4C9C-890D-FB3AA825238C}"/>
    <cellStyle name="Calculation 4 4 3 2" xfId="27973" xr:uid="{840BAA29-E854-4E2B-8094-ABA09C5D95B8}"/>
    <cellStyle name="Calculation 4 4 4" xfId="3755" xr:uid="{C2A4B7D6-9974-4224-99DD-D3AAE6B5C17F}"/>
    <cellStyle name="Calculation 4 4 4 2" xfId="27974" xr:uid="{37CBF764-918A-46FA-9601-D9569F490539}"/>
    <cellStyle name="Calculation 4 4 5" xfId="3756" xr:uid="{08F7966E-77CD-4571-9B02-BAACDB961E57}"/>
    <cellStyle name="Calculation 4 4 5 2" xfId="27975" xr:uid="{3D901F52-0BDE-4414-8860-249C98FDB381}"/>
    <cellStyle name="Calculation 4 4 6" xfId="3757" xr:uid="{9C771C8C-7CEE-433E-9810-A4504FCAA090}"/>
    <cellStyle name="Calculation 4 4 6 2" xfId="27976" xr:uid="{4F2607D4-3BB6-418F-99A3-A1CFBF4986F4}"/>
    <cellStyle name="Calculation 4 4 7" xfId="3758" xr:uid="{D0503474-E097-4AFB-B75B-F9E49DF96225}"/>
    <cellStyle name="Calculation 4 4 7 2" xfId="27977" xr:uid="{88BC42EF-FCBD-487F-AC4E-971877FFB37E}"/>
    <cellStyle name="Calculation 4 4 8" xfId="3759" xr:uid="{FAC29F02-63D9-44A0-9298-4209B2C8A368}"/>
    <cellStyle name="Calculation 4 4 8 2" xfId="27978" xr:uid="{45FC42AD-8B36-4701-B44B-2DD303377074}"/>
    <cellStyle name="Calculation 4 4 9" xfId="3760" xr:uid="{648B488C-E669-40C3-8B1D-048E84446027}"/>
    <cellStyle name="Calculation 4 4 9 2" xfId="27979" xr:uid="{77B40E53-E72C-4805-B166-F0D17CB735C8}"/>
    <cellStyle name="Calculation 4 5" xfId="3761" xr:uid="{00043D80-FD4C-4577-B9BC-D14352DC4C70}"/>
    <cellStyle name="Calculation 4 5 10" xfId="3762" xr:uid="{E645A3CD-D881-400C-AC2A-7DD0A1510735}"/>
    <cellStyle name="Calculation 4 5 10 2" xfId="27981" xr:uid="{FE4068E1-4DAA-4A08-BB5E-F83484752918}"/>
    <cellStyle name="Calculation 4 5 11" xfId="27980" xr:uid="{35D9A893-E97D-44A0-84A2-EA6FDC4D9B50}"/>
    <cellStyle name="Calculation 4 5 2" xfId="3763" xr:uid="{1B6EF30D-1D64-4374-9E37-D014F8106135}"/>
    <cellStyle name="Calculation 4 5 2 10" xfId="27982" xr:uid="{49A916CF-B53C-4FAE-AEB6-1D106015DCA6}"/>
    <cellStyle name="Calculation 4 5 2 2" xfId="3764" xr:uid="{BF10A55D-C5E5-4A16-8580-627EC148FC55}"/>
    <cellStyle name="Calculation 4 5 2 2 2" xfId="27983" xr:uid="{5BB88D34-1999-4431-8833-0CBF04E9DF53}"/>
    <cellStyle name="Calculation 4 5 2 3" xfId="3765" xr:uid="{5038251B-C33A-4A0B-B5FA-DA895186490F}"/>
    <cellStyle name="Calculation 4 5 2 3 2" xfId="27984" xr:uid="{9801ACCD-0096-4D46-A140-B7270CA47501}"/>
    <cellStyle name="Calculation 4 5 2 4" xfId="3766" xr:uid="{41EDFDF7-987F-427B-9A6E-CD47C20498B4}"/>
    <cellStyle name="Calculation 4 5 2 4 2" xfId="27985" xr:uid="{397680A9-2D9E-45B5-B1AA-3508618A0A21}"/>
    <cellStyle name="Calculation 4 5 2 5" xfId="3767" xr:uid="{B125C178-51B5-4A0F-958B-D0CC18761F85}"/>
    <cellStyle name="Calculation 4 5 2 5 2" xfId="27986" xr:uid="{2187DAB1-B44A-4A9A-99A9-0DAE159050B0}"/>
    <cellStyle name="Calculation 4 5 2 6" xfId="3768" xr:uid="{9AAEBDD0-FF4A-4B6D-95FE-51B74336E1C1}"/>
    <cellStyle name="Calculation 4 5 2 6 2" xfId="27987" xr:uid="{9F27B69F-B88E-4369-9FE4-3260210DF12D}"/>
    <cellStyle name="Calculation 4 5 2 7" xfId="3769" xr:uid="{F28F2EAA-2E27-4489-8483-0E488E7BBC61}"/>
    <cellStyle name="Calculation 4 5 2 7 2" xfId="27988" xr:uid="{2076CDA1-30C7-4464-B19D-CA46100188FD}"/>
    <cellStyle name="Calculation 4 5 2 8" xfId="3770" xr:uid="{60213BC6-012A-404D-A0BC-7BBAF9180CB7}"/>
    <cellStyle name="Calculation 4 5 2 8 2" xfId="27989" xr:uid="{EF4A7031-7E4C-4065-9096-58D980DED61F}"/>
    <cellStyle name="Calculation 4 5 2 9" xfId="3771" xr:uid="{010F1623-0997-4D18-ACA2-AC92DDA28FA8}"/>
    <cellStyle name="Calculation 4 5 2 9 2" xfId="27990" xr:uid="{BBF4F20C-A8E4-492C-A24C-F6750F78F1A7}"/>
    <cellStyle name="Calculation 4 5 3" xfId="3772" xr:uid="{0D395DB0-521B-478A-A302-E2E14E73D086}"/>
    <cellStyle name="Calculation 4 5 3 2" xfId="27991" xr:uid="{32321568-FA5B-4612-A01F-7C6197F8B734}"/>
    <cellStyle name="Calculation 4 5 4" xfId="3773" xr:uid="{D49EF99D-6015-4743-8978-780E0A7CA4C1}"/>
    <cellStyle name="Calculation 4 5 4 2" xfId="27992" xr:uid="{157987F5-5CCD-41C9-8F80-256B6274FBCD}"/>
    <cellStyle name="Calculation 4 5 5" xfId="3774" xr:uid="{5A61E5FB-1FE4-41D2-8725-6E7D09C0E67F}"/>
    <cellStyle name="Calculation 4 5 5 2" xfId="27993" xr:uid="{D18B80AC-8E1C-4F08-8D9B-B9106D3FE04C}"/>
    <cellStyle name="Calculation 4 5 6" xfId="3775" xr:uid="{327C8292-E9C0-4AE2-9D9F-810ADBB7AA64}"/>
    <cellStyle name="Calculation 4 5 6 2" xfId="27994" xr:uid="{81383820-39B7-4375-B9E5-A612475D5746}"/>
    <cellStyle name="Calculation 4 5 7" xfId="3776" xr:uid="{8C49D345-E7EE-4822-9B65-7B38CD3D591B}"/>
    <cellStyle name="Calculation 4 5 7 2" xfId="27995" xr:uid="{7BB5FAB5-BD4F-479D-A202-B6E0C2FBF94B}"/>
    <cellStyle name="Calculation 4 5 8" xfId="3777" xr:uid="{C6396F66-CA19-40A3-BF55-3805FE17B8A7}"/>
    <cellStyle name="Calculation 4 5 8 2" xfId="27996" xr:uid="{EE98FB85-439D-4E9C-A3CB-62A3FA4DD5A7}"/>
    <cellStyle name="Calculation 4 5 9" xfId="3778" xr:uid="{BA73D5B1-ACDA-467B-9AC5-ADFAA5FFFD81}"/>
    <cellStyle name="Calculation 4 5 9 2" xfId="27997" xr:uid="{C428B4A8-BC92-490F-85F0-59671283647D}"/>
    <cellStyle name="Calculation 4 6" xfId="3779" xr:uid="{7CC62F6F-1356-461B-B8F0-00DB8786212E}"/>
    <cellStyle name="Calculation 4 6 10" xfId="3780" xr:uid="{F7C0832B-5E84-4EB4-A16D-4077C13C4F02}"/>
    <cellStyle name="Calculation 4 6 10 2" xfId="27999" xr:uid="{1B2478AE-BBFB-4BEC-B5D5-C63849DF4C48}"/>
    <cellStyle name="Calculation 4 6 11" xfId="27998" xr:uid="{50B60D14-4E39-456F-9C2B-EFC6C6EE15EA}"/>
    <cellStyle name="Calculation 4 6 2" xfId="3781" xr:uid="{52A40345-C682-40E2-94AF-B64D698A5CF2}"/>
    <cellStyle name="Calculation 4 6 2 10" xfId="28000" xr:uid="{B24C51B1-4333-4069-B543-D76A856667E7}"/>
    <cellStyle name="Calculation 4 6 2 2" xfId="3782" xr:uid="{543B8C90-10DD-4488-A00F-6DDCAB8AFEEE}"/>
    <cellStyle name="Calculation 4 6 2 2 2" xfId="28001" xr:uid="{A14CBFDD-0980-4C6E-A0F2-BA0614C37447}"/>
    <cellStyle name="Calculation 4 6 2 3" xfId="3783" xr:uid="{0BFAD585-8C3E-4AD6-9916-53F8265F842D}"/>
    <cellStyle name="Calculation 4 6 2 3 2" xfId="28002" xr:uid="{A717E881-9BC1-44B5-802B-60FAC1EB087E}"/>
    <cellStyle name="Calculation 4 6 2 4" xfId="3784" xr:uid="{C4CA3FB0-D403-4AFE-B662-7031BE687FA9}"/>
    <cellStyle name="Calculation 4 6 2 4 2" xfId="28003" xr:uid="{77DDB4F8-9921-471B-B99F-30120F1B14D6}"/>
    <cellStyle name="Calculation 4 6 2 5" xfId="3785" xr:uid="{604668C8-53F4-4202-9092-0C0A225D253D}"/>
    <cellStyle name="Calculation 4 6 2 5 2" xfId="28004" xr:uid="{C8E134C5-4F9D-45E3-907D-DEBE92815E94}"/>
    <cellStyle name="Calculation 4 6 2 6" xfId="3786" xr:uid="{9C8D7C8E-0C8F-4DF0-834C-8F774F03ED5E}"/>
    <cellStyle name="Calculation 4 6 2 6 2" xfId="28005" xr:uid="{5530141C-4AE9-487D-BD2B-16DC781C0E43}"/>
    <cellStyle name="Calculation 4 6 2 7" xfId="3787" xr:uid="{0C3BE21F-AF21-43D2-AEC0-6F24C995F82F}"/>
    <cellStyle name="Calculation 4 6 2 7 2" xfId="28006" xr:uid="{1CDE1AE9-11A2-471A-8860-7DB26B65D106}"/>
    <cellStyle name="Calculation 4 6 2 8" xfId="3788" xr:uid="{D0F9C4F9-22C4-41AD-9389-CCB45001E321}"/>
    <cellStyle name="Calculation 4 6 2 8 2" xfId="28007" xr:uid="{F95299EF-EB14-4B6A-9F9A-CE949AEE9493}"/>
    <cellStyle name="Calculation 4 6 2 9" xfId="3789" xr:uid="{CB4EA072-086B-4245-AE2F-4CCFB0541ACD}"/>
    <cellStyle name="Calculation 4 6 2 9 2" xfId="28008" xr:uid="{1F62F746-FF6C-4777-85AE-17FA216F0F80}"/>
    <cellStyle name="Calculation 4 6 3" xfId="3790" xr:uid="{A7418D20-ECFB-4030-9EE3-63FB1D0BF0A6}"/>
    <cellStyle name="Calculation 4 6 3 2" xfId="28009" xr:uid="{366ACD09-1673-41F8-8BBE-24F22252DB8E}"/>
    <cellStyle name="Calculation 4 6 4" xfId="3791" xr:uid="{01DC5EDC-7DEF-4906-971D-E7F13BA3104E}"/>
    <cellStyle name="Calculation 4 6 4 2" xfId="28010" xr:uid="{22CD0501-198E-415F-9599-5F9B06CCAB31}"/>
    <cellStyle name="Calculation 4 6 5" xfId="3792" xr:uid="{FF71D771-C16A-47C9-A19B-24FB56CD0135}"/>
    <cellStyle name="Calculation 4 6 5 2" xfId="28011" xr:uid="{F6FF2B8B-9058-47E0-8854-ABE6C910F1A6}"/>
    <cellStyle name="Calculation 4 6 6" xfId="3793" xr:uid="{D49315AB-6741-452A-8AED-B09D53200683}"/>
    <cellStyle name="Calculation 4 6 6 2" xfId="28012" xr:uid="{10F54344-3284-41AB-9784-B9D398593789}"/>
    <cellStyle name="Calculation 4 6 7" xfId="3794" xr:uid="{DE30A631-E721-458C-8617-BD6D43BA98B0}"/>
    <cellStyle name="Calculation 4 6 7 2" xfId="28013" xr:uid="{84073857-CC8A-459A-8565-04A150ADB9E9}"/>
    <cellStyle name="Calculation 4 6 8" xfId="3795" xr:uid="{41375737-D110-49D1-8FF2-220583D360EA}"/>
    <cellStyle name="Calculation 4 6 8 2" xfId="28014" xr:uid="{33DED22B-87F7-4AB7-BF1F-16755329E045}"/>
    <cellStyle name="Calculation 4 6 9" xfId="3796" xr:uid="{8FF1308F-10FA-427D-8CB1-CF1DE7AA8EDD}"/>
    <cellStyle name="Calculation 4 6 9 2" xfId="28015" xr:uid="{557991AA-2B64-4D9F-B931-4C6017DA9D4E}"/>
    <cellStyle name="Calculation 4 7" xfId="3797" xr:uid="{B57FFBA5-DC13-44C1-8C40-35DFA9C289B5}"/>
    <cellStyle name="Calculation 4 7 10" xfId="3798" xr:uid="{CDFF5BF8-EA65-4977-9144-8DAE6D2CE7A0}"/>
    <cellStyle name="Calculation 4 7 10 2" xfId="28017" xr:uid="{F660B974-739B-45EC-9F93-7B611D388276}"/>
    <cellStyle name="Calculation 4 7 11" xfId="28016" xr:uid="{79900965-2513-4FF6-B617-7DACF926EE90}"/>
    <cellStyle name="Calculation 4 7 2" xfId="3799" xr:uid="{20F18C2B-4CC7-49DF-B4FE-9B1473823FE6}"/>
    <cellStyle name="Calculation 4 7 2 10" xfId="28018" xr:uid="{8F1C6C3F-EAAF-4879-B1B4-0BBD6EFD136C}"/>
    <cellStyle name="Calculation 4 7 2 2" xfId="3800" xr:uid="{1F47A53C-7D77-404D-B672-1F054B40D79F}"/>
    <cellStyle name="Calculation 4 7 2 2 2" xfId="28019" xr:uid="{CB9F753A-037F-40E5-B045-D968342E91CF}"/>
    <cellStyle name="Calculation 4 7 2 3" xfId="3801" xr:uid="{3283232A-0BCB-4CE1-93AA-E42C7E07516A}"/>
    <cellStyle name="Calculation 4 7 2 3 2" xfId="28020" xr:uid="{EDC9EB01-1003-4585-94CD-85725B516123}"/>
    <cellStyle name="Calculation 4 7 2 4" xfId="3802" xr:uid="{E21025C2-D0A9-4E8B-B8C9-2A316F7D8618}"/>
    <cellStyle name="Calculation 4 7 2 4 2" xfId="28021" xr:uid="{FC1BF8D5-EC8D-43D5-8F60-708AE9F983EE}"/>
    <cellStyle name="Calculation 4 7 2 5" xfId="3803" xr:uid="{F4D1CC6F-BE49-4AE3-8D47-BAAC01BE8407}"/>
    <cellStyle name="Calculation 4 7 2 5 2" xfId="28022" xr:uid="{5CE81A4A-1DCA-4BAA-87B5-29A320CFA487}"/>
    <cellStyle name="Calculation 4 7 2 6" xfId="3804" xr:uid="{82210BD8-1A76-47A0-9B0F-77042CF84DCF}"/>
    <cellStyle name="Calculation 4 7 2 6 2" xfId="28023" xr:uid="{005DDD9A-82A9-4DFE-9BB2-CA0272EE502C}"/>
    <cellStyle name="Calculation 4 7 2 7" xfId="3805" xr:uid="{7DEF8CF0-EC49-44A1-A8F1-915A0B875240}"/>
    <cellStyle name="Calculation 4 7 2 7 2" xfId="28024" xr:uid="{F0A26494-086D-4BDE-B7FB-188131B5B0AE}"/>
    <cellStyle name="Calculation 4 7 2 8" xfId="3806" xr:uid="{966AD017-57A6-4C87-A6C6-9D36BC2BB635}"/>
    <cellStyle name="Calculation 4 7 2 8 2" xfId="28025" xr:uid="{FBDE3952-A5BE-43D8-A196-7A35A4D791D5}"/>
    <cellStyle name="Calculation 4 7 2 9" xfId="3807" xr:uid="{772DAEFB-A9AB-478A-A915-6E516F3F2A00}"/>
    <cellStyle name="Calculation 4 7 2 9 2" xfId="28026" xr:uid="{3BB34C73-24F5-471C-A98B-D6CD4FC50611}"/>
    <cellStyle name="Calculation 4 7 3" xfId="3808" xr:uid="{511973A0-2B2C-4238-9D48-E711240EFEED}"/>
    <cellStyle name="Calculation 4 7 3 2" xfId="28027" xr:uid="{6E5B0856-E46C-4748-91A1-84982A85D53F}"/>
    <cellStyle name="Calculation 4 7 4" xfId="3809" xr:uid="{9BA9E0F0-2356-4051-816D-B83398F285F1}"/>
    <cellStyle name="Calculation 4 7 4 2" xfId="28028" xr:uid="{494F078E-8343-4AE5-992D-233322C7C3A4}"/>
    <cellStyle name="Calculation 4 7 5" xfId="3810" xr:uid="{07450D1F-D363-4828-965E-0E24AE87AAAC}"/>
    <cellStyle name="Calculation 4 7 5 2" xfId="28029" xr:uid="{F3922B9E-C1C0-48C2-A162-930977D80D69}"/>
    <cellStyle name="Calculation 4 7 6" xfId="3811" xr:uid="{67C3D3FF-50C2-4BAA-93A3-578D085A54DE}"/>
    <cellStyle name="Calculation 4 7 6 2" xfId="28030" xr:uid="{71BB92D5-C0B7-4CFC-8B48-6D488B296D51}"/>
    <cellStyle name="Calculation 4 7 7" xfId="3812" xr:uid="{5285B0F6-5ABA-4D2B-9E96-406FCAD6DA4F}"/>
    <cellStyle name="Calculation 4 7 7 2" xfId="28031" xr:uid="{E319D362-5DA9-4F0A-BC4B-12E71C42B016}"/>
    <cellStyle name="Calculation 4 7 8" xfId="3813" xr:uid="{9E5200BE-4CD0-4B51-872E-CFD68D4098B7}"/>
    <cellStyle name="Calculation 4 7 8 2" xfId="28032" xr:uid="{42FC479A-72C2-496D-82E9-B57D0F3FD1F5}"/>
    <cellStyle name="Calculation 4 7 9" xfId="3814" xr:uid="{C6265B04-704C-4D54-B52E-731542F493FF}"/>
    <cellStyle name="Calculation 4 7 9 2" xfId="28033" xr:uid="{D8FD1C12-23D3-4A9E-94C5-04DA97DC3672}"/>
    <cellStyle name="Calculation 4 8" xfId="3815" xr:uid="{C3BB5164-6DDB-453E-B525-16C64CD07B13}"/>
    <cellStyle name="Calculation 4 8 10" xfId="28034" xr:uid="{BF099F73-2A60-4D77-AC07-42F86026A8F7}"/>
    <cellStyle name="Calculation 4 8 2" xfId="3816" xr:uid="{EDEF898C-42A5-434C-8951-CA167489DAB5}"/>
    <cellStyle name="Calculation 4 8 2 2" xfId="28035" xr:uid="{F6876925-83CA-4010-BEA8-4263B16FEA1E}"/>
    <cellStyle name="Calculation 4 8 3" xfId="3817" xr:uid="{09F615D2-0D61-446C-B407-97D91AF2EC14}"/>
    <cellStyle name="Calculation 4 8 3 2" xfId="28036" xr:uid="{5AEA5625-326D-4F17-A8B2-CFACFE9F6393}"/>
    <cellStyle name="Calculation 4 8 4" xfId="3818" xr:uid="{4C6EB218-3ABF-4F58-A9A6-D3707875280E}"/>
    <cellStyle name="Calculation 4 8 4 2" xfId="28037" xr:uid="{6D20AB2C-814A-465E-8E23-E65ED7610381}"/>
    <cellStyle name="Calculation 4 8 5" xfId="3819" xr:uid="{A2ED53F6-3A5C-4A12-9E92-112D9D791BEF}"/>
    <cellStyle name="Calculation 4 8 5 2" xfId="28038" xr:uid="{17EA1668-4F3E-471D-ACFB-7D5EC0D7A9D9}"/>
    <cellStyle name="Calculation 4 8 6" xfId="3820" xr:uid="{20BC3AC9-2FE4-4829-A433-C934E68DD580}"/>
    <cellStyle name="Calculation 4 8 6 2" xfId="28039" xr:uid="{B0278477-9FD9-40C7-B9B8-D32B49C03214}"/>
    <cellStyle name="Calculation 4 8 7" xfId="3821" xr:uid="{DA51E725-8A7B-4FBE-ADE3-39AC565EF2FA}"/>
    <cellStyle name="Calculation 4 8 7 2" xfId="28040" xr:uid="{9727B8C6-4CE6-4423-875C-9A30512E280D}"/>
    <cellStyle name="Calculation 4 8 8" xfId="3822" xr:uid="{70C6956B-CC2C-4E6F-BE27-5BD7A3B383D7}"/>
    <cellStyle name="Calculation 4 8 8 2" xfId="28041" xr:uid="{8774693D-9FB3-4BAC-8477-9DC1255DD358}"/>
    <cellStyle name="Calculation 4 8 9" xfId="3823" xr:uid="{36F18C58-6931-42F3-A931-FF0BFA628411}"/>
    <cellStyle name="Calculation 4 8 9 2" xfId="28042" xr:uid="{20104198-A858-4921-96DB-1BC401020F79}"/>
    <cellStyle name="Calculation 4 9" xfId="3824" xr:uid="{33E42FCA-1B68-4FF5-99C5-196C677D5832}"/>
    <cellStyle name="Calculation 4 9 2" xfId="28043" xr:uid="{5A40651C-6C1C-44C2-9B73-C2504270984C}"/>
    <cellStyle name="Calculation 5" xfId="3825" xr:uid="{D39024EE-20AB-4B0A-ABAD-1D1644BB33A5}"/>
    <cellStyle name="Calculation 5 10" xfId="3826" xr:uid="{0ACCF8BD-2405-48FC-95D6-F33E4638FF27}"/>
    <cellStyle name="Calculation 5 10 2" xfId="28045" xr:uid="{441E1B6B-FB23-4469-A531-18FB85FC3BBD}"/>
    <cellStyle name="Calculation 5 11" xfId="3827" xr:uid="{0857A975-215B-4E6B-BC22-443AC5565F5E}"/>
    <cellStyle name="Calculation 5 11 2" xfId="28046" xr:uid="{DB46FA8C-4CCE-468D-AF09-59BD9767F695}"/>
    <cellStyle name="Calculation 5 12" xfId="3828" xr:uid="{CD2509F3-D65B-4484-9C1A-E48C3F6B91BB}"/>
    <cellStyle name="Calculation 5 12 2" xfId="28047" xr:uid="{A85C8F90-9CCA-49B8-A48B-37667DE8901C}"/>
    <cellStyle name="Calculation 5 13" xfId="3829" xr:uid="{06933A2B-6426-45E7-8A40-1B31CAE848A2}"/>
    <cellStyle name="Calculation 5 13 2" xfId="28048" xr:uid="{6A7E859E-E1CD-4E35-B9D0-875414C9E675}"/>
    <cellStyle name="Calculation 5 14" xfId="3830" xr:uid="{27871A26-6C8C-4100-8BBB-47052195ACB4}"/>
    <cellStyle name="Calculation 5 14 2" xfId="28049" xr:uid="{754D243A-7BDA-4956-B0B3-68EEDB412C28}"/>
    <cellStyle name="Calculation 5 15" xfId="28044" xr:uid="{4FAE6A96-A89F-40CF-8B37-73BC0C751FD6}"/>
    <cellStyle name="Calculation 5 2" xfId="3831" xr:uid="{1A48AF63-2483-418C-B1D5-31B77052AE45}"/>
    <cellStyle name="Calculation 5 2 10" xfId="3832" xr:uid="{CB8D7A80-913E-4B24-885F-7B89CEF48376}"/>
    <cellStyle name="Calculation 5 2 10 2" xfId="28051" xr:uid="{8F7BEB95-DA3B-4012-9E8B-01E31E65C7A2}"/>
    <cellStyle name="Calculation 5 2 11" xfId="3833" xr:uid="{5B396ABA-82EA-4973-9C86-41D1909272C9}"/>
    <cellStyle name="Calculation 5 2 11 2" xfId="28052" xr:uid="{BE553F43-DF16-4BDA-A8BD-C94FEA75C852}"/>
    <cellStyle name="Calculation 5 2 12" xfId="28050" xr:uid="{82F173A6-7DFD-4E50-B79B-887D363CA011}"/>
    <cellStyle name="Calculation 5 2 2" xfId="3834" xr:uid="{94A2351F-3AF5-4574-B0D9-2084C4E25681}"/>
    <cellStyle name="Calculation 5 2 2 10" xfId="3835" xr:uid="{A28698AE-7917-4C7E-B1A1-C135279A9209}"/>
    <cellStyle name="Calculation 5 2 2 10 2" xfId="28054" xr:uid="{8E386249-97F0-47F2-B41F-4483207EAC16}"/>
    <cellStyle name="Calculation 5 2 2 11" xfId="28053" xr:uid="{DAC42874-995A-4731-8350-7A82A3863FEC}"/>
    <cellStyle name="Calculation 5 2 2 2" xfId="3836" xr:uid="{D84E21B3-7687-47B0-BF90-05B1E3EEEE73}"/>
    <cellStyle name="Calculation 5 2 2 2 10" xfId="28055" xr:uid="{5F1ECFB9-8BD4-46BA-96EE-B3F8F4A0A12D}"/>
    <cellStyle name="Calculation 5 2 2 2 2" xfId="3837" xr:uid="{D46FA843-0AC7-489F-B6A6-04DB955A9FE9}"/>
    <cellStyle name="Calculation 5 2 2 2 2 2" xfId="28056" xr:uid="{8A31414F-FBAC-4269-80BA-C57004104F5B}"/>
    <cellStyle name="Calculation 5 2 2 2 3" xfId="3838" xr:uid="{E1C7AEB2-E3C1-48BE-9A23-E1CBB4E75D30}"/>
    <cellStyle name="Calculation 5 2 2 2 3 2" xfId="28057" xr:uid="{AFD9BC47-27E2-4941-A18A-BD30A0A3ECA2}"/>
    <cellStyle name="Calculation 5 2 2 2 4" xfId="3839" xr:uid="{FFF0160E-9CFC-48F1-B7A0-A38A89475B2D}"/>
    <cellStyle name="Calculation 5 2 2 2 4 2" xfId="28058" xr:uid="{5EED1F89-A1FB-4A72-A709-56847DB0D5F8}"/>
    <cellStyle name="Calculation 5 2 2 2 5" xfId="3840" xr:uid="{D00A9A5B-0E81-42AA-80D7-CA1B43816272}"/>
    <cellStyle name="Calculation 5 2 2 2 5 2" xfId="28059" xr:uid="{77C82A3B-3AE4-4D9C-8744-008FE9324BE6}"/>
    <cellStyle name="Calculation 5 2 2 2 6" xfId="3841" xr:uid="{82BD99E3-2982-4AEA-A9F5-4C99AEEE0F9A}"/>
    <cellStyle name="Calculation 5 2 2 2 6 2" xfId="28060" xr:uid="{ADC71585-6994-47B5-B560-CEE6699CE657}"/>
    <cellStyle name="Calculation 5 2 2 2 7" xfId="3842" xr:uid="{2A928E29-1E65-4582-9005-724645A23A16}"/>
    <cellStyle name="Calculation 5 2 2 2 7 2" xfId="28061" xr:uid="{83A67CAE-F611-474C-A56E-40069A6222AC}"/>
    <cellStyle name="Calculation 5 2 2 2 8" xfId="3843" xr:uid="{905CA9E7-9151-4BC2-A118-8FC7A2BE2A55}"/>
    <cellStyle name="Calculation 5 2 2 2 8 2" xfId="28062" xr:uid="{773FBBFB-0CE1-42FA-BBDB-339DB1CF32D9}"/>
    <cellStyle name="Calculation 5 2 2 2 9" xfId="3844" xr:uid="{A66D62D8-3283-484F-9723-55078F4D5225}"/>
    <cellStyle name="Calculation 5 2 2 2 9 2" xfId="28063" xr:uid="{BB51BC3E-F2AB-41D8-A9DA-5EEEF05E4C15}"/>
    <cellStyle name="Calculation 5 2 2 3" xfId="3845" xr:uid="{53243A20-6CDD-4E79-84BB-602D76ACE545}"/>
    <cellStyle name="Calculation 5 2 2 3 2" xfId="28064" xr:uid="{7EE6D251-A0DB-49C3-9A5E-E3129D57AE2E}"/>
    <cellStyle name="Calculation 5 2 2 4" xfId="3846" xr:uid="{2DECFAF7-9151-4CC5-83D0-3A191D2CA465}"/>
    <cellStyle name="Calculation 5 2 2 4 2" xfId="28065" xr:uid="{1A2AAED5-618A-4619-894F-4D488EBF7D70}"/>
    <cellStyle name="Calculation 5 2 2 5" xfId="3847" xr:uid="{95F1BC23-316C-44DD-B89A-CAAF366E5783}"/>
    <cellStyle name="Calculation 5 2 2 5 2" xfId="28066" xr:uid="{962E818E-A98D-43D4-A0C9-D7EB9D548C2A}"/>
    <cellStyle name="Calculation 5 2 2 6" xfId="3848" xr:uid="{31AE07AD-8B58-4F44-BFDB-C05059B12E56}"/>
    <cellStyle name="Calculation 5 2 2 6 2" xfId="28067" xr:uid="{564A5EAE-A514-403C-A6D8-4D32A4CD89F9}"/>
    <cellStyle name="Calculation 5 2 2 7" xfId="3849" xr:uid="{DD7F42B3-6AA4-49F0-BCB8-F4A3B67063B2}"/>
    <cellStyle name="Calculation 5 2 2 7 2" xfId="28068" xr:uid="{BE7B7E0B-2C6D-445E-9B7B-F1374CF0A8AB}"/>
    <cellStyle name="Calculation 5 2 2 8" xfId="3850" xr:uid="{4E1F63C4-A7CF-450A-BE83-361DB3843251}"/>
    <cellStyle name="Calculation 5 2 2 8 2" xfId="28069" xr:uid="{39E818BB-AF74-45F9-9AC0-6140034734D9}"/>
    <cellStyle name="Calculation 5 2 2 9" xfId="3851" xr:uid="{99CE5AA6-580E-4D8B-B593-322FBAC0582D}"/>
    <cellStyle name="Calculation 5 2 2 9 2" xfId="28070" xr:uid="{22CC5EB2-6821-4D3F-88F0-F7DA057B8352}"/>
    <cellStyle name="Calculation 5 2 3" xfId="3852" xr:uid="{4E42FE47-484F-42F4-B797-6909E746D15D}"/>
    <cellStyle name="Calculation 5 2 3 10" xfId="28071" xr:uid="{6E740179-E39A-4E47-BA2E-F8A65E5E6F36}"/>
    <cellStyle name="Calculation 5 2 3 2" xfId="3853" xr:uid="{C2A478FD-B276-4D38-8E4D-55E7F51F1AAC}"/>
    <cellStyle name="Calculation 5 2 3 2 2" xfId="28072" xr:uid="{558EF8F6-7A39-4B99-ABEC-B9544C8CEC0D}"/>
    <cellStyle name="Calculation 5 2 3 3" xfId="3854" xr:uid="{9C85BF7F-F3DD-4DFF-9A6C-FD0A4C3062E1}"/>
    <cellStyle name="Calculation 5 2 3 3 2" xfId="28073" xr:uid="{DFC190C7-5DE9-4A42-9412-5489FFBA2340}"/>
    <cellStyle name="Calculation 5 2 3 4" xfId="3855" xr:uid="{409E9F79-CF48-4D32-BF41-CB74D01ABFD9}"/>
    <cellStyle name="Calculation 5 2 3 4 2" xfId="28074" xr:uid="{430B9C65-7B32-4B5A-BCDF-DA605C2F5470}"/>
    <cellStyle name="Calculation 5 2 3 5" xfId="3856" xr:uid="{8B961C74-1144-4310-A4F7-9701DD38E566}"/>
    <cellStyle name="Calculation 5 2 3 5 2" xfId="28075" xr:uid="{2B7FEC21-7E8E-44EF-84E3-F4E4BA299198}"/>
    <cellStyle name="Calculation 5 2 3 6" xfId="3857" xr:uid="{96A2BA4D-4A52-4549-B7E1-8511E947CABD}"/>
    <cellStyle name="Calculation 5 2 3 6 2" xfId="28076" xr:uid="{C3AF064D-B6BC-430F-9BAF-19F3ACBA4EC1}"/>
    <cellStyle name="Calculation 5 2 3 7" xfId="3858" xr:uid="{C79D2638-C615-45A8-A74E-1AADBB9FE0D6}"/>
    <cellStyle name="Calculation 5 2 3 7 2" xfId="28077" xr:uid="{DDCCB36D-D6D5-4FDE-A690-5988ABB70FFD}"/>
    <cellStyle name="Calculation 5 2 3 8" xfId="3859" xr:uid="{ED73752E-784F-49DF-B5B3-65076269B5BC}"/>
    <cellStyle name="Calculation 5 2 3 8 2" xfId="28078" xr:uid="{BBA72F0E-48BE-4396-9ED0-AB47065946FD}"/>
    <cellStyle name="Calculation 5 2 3 9" xfId="3860" xr:uid="{F0EEAA07-2A39-4D82-A6AD-772E465F5CAE}"/>
    <cellStyle name="Calculation 5 2 3 9 2" xfId="28079" xr:uid="{64A1E9AD-592C-47CC-B579-12AEB5E25DD6}"/>
    <cellStyle name="Calculation 5 2 4" xfId="3861" xr:uid="{E9396C3B-7437-4ED0-B90F-654601469D05}"/>
    <cellStyle name="Calculation 5 2 4 2" xfId="28080" xr:uid="{62595E66-ABA7-4512-B869-BC1B876FA3A2}"/>
    <cellStyle name="Calculation 5 2 5" xfId="3862" xr:uid="{153BF58F-F1C0-47AD-B2CE-A2FF1EF65967}"/>
    <cellStyle name="Calculation 5 2 5 2" xfId="28081" xr:uid="{A68A0DD6-93C9-4007-94FD-BF10CD08DC2C}"/>
    <cellStyle name="Calculation 5 2 6" xfId="3863" xr:uid="{67BAC47B-7005-4487-8EBD-E57AC012BB15}"/>
    <cellStyle name="Calculation 5 2 6 2" xfId="28082" xr:uid="{5C18883A-5404-4BC3-A095-79FF759E3BFA}"/>
    <cellStyle name="Calculation 5 2 7" xfId="3864" xr:uid="{C860E1C3-D2B8-4397-9918-151F8EE17048}"/>
    <cellStyle name="Calculation 5 2 7 2" xfId="28083" xr:uid="{930FC9EF-1070-488E-B1F4-EFF360193CBF}"/>
    <cellStyle name="Calculation 5 2 8" xfId="3865" xr:uid="{DEB8EDE6-11C2-4D56-B7BC-B2FD8972660D}"/>
    <cellStyle name="Calculation 5 2 8 2" xfId="28084" xr:uid="{0F7587AC-C69A-4ADF-ABF8-5A859F320610}"/>
    <cellStyle name="Calculation 5 2 9" xfId="3866" xr:uid="{CE153258-1894-48F1-ACDD-EF88E0D4FC72}"/>
    <cellStyle name="Calculation 5 2 9 2" xfId="28085" xr:uid="{C0BFCB23-86B4-4789-BCC1-34903357A70D}"/>
    <cellStyle name="Calculation 5 3" xfId="3867" xr:uid="{7ACDA141-299B-47DD-929B-B5B69FC85370}"/>
    <cellStyle name="Calculation 5 3 10" xfId="3868" xr:uid="{1F3823DB-76E6-4D6A-874A-B5B1D72BAE25}"/>
    <cellStyle name="Calculation 5 3 10 2" xfId="28087" xr:uid="{48FC6962-DE8E-4FFD-872E-E84989963B84}"/>
    <cellStyle name="Calculation 5 3 11" xfId="28086" xr:uid="{D6C9A808-ECDA-4596-A343-D36DC427F415}"/>
    <cellStyle name="Calculation 5 3 2" xfId="3869" xr:uid="{56BA59B2-4B7D-4E1E-80C6-281151632D46}"/>
    <cellStyle name="Calculation 5 3 2 10" xfId="28088" xr:uid="{CE361EE8-A803-4263-86DF-893ECDE16B9D}"/>
    <cellStyle name="Calculation 5 3 2 2" xfId="3870" xr:uid="{FF910021-B13A-47AA-B0AC-4E692E933ED6}"/>
    <cellStyle name="Calculation 5 3 2 2 2" xfId="28089" xr:uid="{C2447A15-F5D0-4DB0-B3A1-33A948403C8E}"/>
    <cellStyle name="Calculation 5 3 2 3" xfId="3871" xr:uid="{FE68210B-683B-43ED-9DA1-282A9DD5CC4B}"/>
    <cellStyle name="Calculation 5 3 2 3 2" xfId="28090" xr:uid="{C89DAB9B-FA5C-4B9B-833D-ACE0D8C3BE86}"/>
    <cellStyle name="Calculation 5 3 2 4" xfId="3872" xr:uid="{F2A524A3-76D5-4FFB-99B7-C728A1BE1F16}"/>
    <cellStyle name="Calculation 5 3 2 4 2" xfId="28091" xr:uid="{90EC7E62-DE75-49A6-94DF-F5E636D5973B}"/>
    <cellStyle name="Calculation 5 3 2 5" xfId="3873" xr:uid="{7A7C1BD6-D38F-406E-92CF-283BAC7171B7}"/>
    <cellStyle name="Calculation 5 3 2 5 2" xfId="28092" xr:uid="{F668A364-186A-4BE3-9339-29B6F8ED9F94}"/>
    <cellStyle name="Calculation 5 3 2 6" xfId="3874" xr:uid="{AA58B46D-D94A-4FF7-9333-404220BE9ADC}"/>
    <cellStyle name="Calculation 5 3 2 6 2" xfId="28093" xr:uid="{B2E360C9-A6CA-4C8B-9DF5-52F57D83F764}"/>
    <cellStyle name="Calculation 5 3 2 7" xfId="3875" xr:uid="{A4C6D91D-8818-4862-80CA-0A114A909C41}"/>
    <cellStyle name="Calculation 5 3 2 7 2" xfId="28094" xr:uid="{33B58C38-62AA-4C54-9B6E-AF3E2E2D4D7F}"/>
    <cellStyle name="Calculation 5 3 2 8" xfId="3876" xr:uid="{229437FD-A0B3-4714-AD40-C6A9367AEC50}"/>
    <cellStyle name="Calculation 5 3 2 8 2" xfId="28095" xr:uid="{CAC8E554-C22A-44EC-9788-4D2AF00B13EE}"/>
    <cellStyle name="Calculation 5 3 2 9" xfId="3877" xr:uid="{0D51E59D-D6B4-484A-8F98-DE9056E462EC}"/>
    <cellStyle name="Calculation 5 3 2 9 2" xfId="28096" xr:uid="{7A90E6BA-DCFE-443B-B1EB-0093D07685E1}"/>
    <cellStyle name="Calculation 5 3 3" xfId="3878" xr:uid="{BDE96DB4-6886-4F56-AB52-1E72CFDACC0A}"/>
    <cellStyle name="Calculation 5 3 3 2" xfId="28097" xr:uid="{BC3E95CF-9A68-4917-8E5C-DDC76D798E28}"/>
    <cellStyle name="Calculation 5 3 4" xfId="3879" xr:uid="{0F49DAC0-957B-49FA-87AF-15B648036917}"/>
    <cellStyle name="Calculation 5 3 4 2" xfId="28098" xr:uid="{819E60D6-22FF-480D-9D31-10BEF560C5F8}"/>
    <cellStyle name="Calculation 5 3 5" xfId="3880" xr:uid="{B61C4232-7D6D-4960-9B13-168D11E07283}"/>
    <cellStyle name="Calculation 5 3 5 2" xfId="28099" xr:uid="{CFE5BB60-1F01-47ED-8C06-7380865E1EA1}"/>
    <cellStyle name="Calculation 5 3 6" xfId="3881" xr:uid="{93CD26CD-45B2-411E-83A0-BF908A6FE774}"/>
    <cellStyle name="Calculation 5 3 6 2" xfId="28100" xr:uid="{923F61BA-9601-42D2-B949-6845E30DEB40}"/>
    <cellStyle name="Calculation 5 3 7" xfId="3882" xr:uid="{2E9C6A97-5387-4AAC-8BC5-BFB6D818BFB6}"/>
    <cellStyle name="Calculation 5 3 7 2" xfId="28101" xr:uid="{C0B2E011-296C-4120-B27F-CA25CED06E67}"/>
    <cellStyle name="Calculation 5 3 8" xfId="3883" xr:uid="{0908EED4-F461-423A-B162-563D0001D4FF}"/>
    <cellStyle name="Calculation 5 3 8 2" xfId="28102" xr:uid="{4DE8A4AE-8721-4882-A800-C60E8EFA7307}"/>
    <cellStyle name="Calculation 5 3 9" xfId="3884" xr:uid="{93D0BC93-7159-46B5-B886-42F554C8324A}"/>
    <cellStyle name="Calculation 5 3 9 2" xfId="28103" xr:uid="{FE112701-7D0E-4D7B-9972-91C24374436F}"/>
    <cellStyle name="Calculation 5 4" xfId="3885" xr:uid="{7A4D80AD-4E60-4B1E-AF08-8E7F35C3E044}"/>
    <cellStyle name="Calculation 5 4 10" xfId="3886" xr:uid="{20ECD0BD-23A9-424E-A863-62EB5A0C3F89}"/>
    <cellStyle name="Calculation 5 4 10 2" xfId="28105" xr:uid="{179F6A4A-5D44-45D4-8FC4-68F58040A2EF}"/>
    <cellStyle name="Calculation 5 4 11" xfId="28104" xr:uid="{7E69A51A-BBFA-4D73-8EBE-3D438ECACDD1}"/>
    <cellStyle name="Calculation 5 4 2" xfId="3887" xr:uid="{98EC3838-DFF5-458E-9F42-159391D1BF3E}"/>
    <cellStyle name="Calculation 5 4 2 10" xfId="28106" xr:uid="{25681BED-81F2-484B-BECE-A8165EB17ABB}"/>
    <cellStyle name="Calculation 5 4 2 2" xfId="3888" xr:uid="{41E4DED7-ED56-4073-B6BA-D8A6B30769E1}"/>
    <cellStyle name="Calculation 5 4 2 2 2" xfId="28107" xr:uid="{72BF19A2-DEF8-44CA-9687-C1C99A78F9D8}"/>
    <cellStyle name="Calculation 5 4 2 3" xfId="3889" xr:uid="{DE812F69-2DAB-4396-AF42-EEB748E3C59A}"/>
    <cellStyle name="Calculation 5 4 2 3 2" xfId="28108" xr:uid="{9F84CA0A-EA61-4727-B68A-A42D9334C63F}"/>
    <cellStyle name="Calculation 5 4 2 4" xfId="3890" xr:uid="{54F966D1-E147-44A7-892A-8641661453E8}"/>
    <cellStyle name="Calculation 5 4 2 4 2" xfId="28109" xr:uid="{E7570424-DD5A-4B85-AA2D-AA80DB128DFB}"/>
    <cellStyle name="Calculation 5 4 2 5" xfId="3891" xr:uid="{020C67F0-3AD0-49DD-84B0-4C5BBF09D1A4}"/>
    <cellStyle name="Calculation 5 4 2 5 2" xfId="28110" xr:uid="{A9DFBD2C-6D40-4FAD-B22C-BADC1272CD37}"/>
    <cellStyle name="Calculation 5 4 2 6" xfId="3892" xr:uid="{76178ECF-7509-4B02-B608-8F06BD645255}"/>
    <cellStyle name="Calculation 5 4 2 6 2" xfId="28111" xr:uid="{36D1B084-FDF3-4A68-9CBC-8D879D9AFC9E}"/>
    <cellStyle name="Calculation 5 4 2 7" xfId="3893" xr:uid="{E166647B-6C81-4E77-8A1A-47D5F041C360}"/>
    <cellStyle name="Calculation 5 4 2 7 2" xfId="28112" xr:uid="{96512A92-272F-40AA-B910-EB05A6E96940}"/>
    <cellStyle name="Calculation 5 4 2 8" xfId="3894" xr:uid="{5E64C050-BDB7-46D2-AAF7-BD52F059DF81}"/>
    <cellStyle name="Calculation 5 4 2 8 2" xfId="28113" xr:uid="{AB01AC1A-140C-4654-8823-0A79B9CEA031}"/>
    <cellStyle name="Calculation 5 4 2 9" xfId="3895" xr:uid="{AC7EEC9A-301C-4DAC-8079-DC860980AE3A}"/>
    <cellStyle name="Calculation 5 4 2 9 2" xfId="28114" xr:uid="{7CE831B6-30D4-4664-9502-ED06120F5463}"/>
    <cellStyle name="Calculation 5 4 3" xfId="3896" xr:uid="{E1506CF0-11C8-4EBB-AD17-4E5214B00B26}"/>
    <cellStyle name="Calculation 5 4 3 2" xfId="28115" xr:uid="{15B5F875-3AB8-4876-B68F-0DB3D1ECBE27}"/>
    <cellStyle name="Calculation 5 4 4" xfId="3897" xr:uid="{CDE03A71-0D32-4198-8474-7054ACD0D510}"/>
    <cellStyle name="Calculation 5 4 4 2" xfId="28116" xr:uid="{632053FE-B6C6-4E6D-98EE-78142E7C9CC0}"/>
    <cellStyle name="Calculation 5 4 5" xfId="3898" xr:uid="{A561D3BA-E8F8-49D2-A46E-EEE1C59479D3}"/>
    <cellStyle name="Calculation 5 4 5 2" xfId="28117" xr:uid="{994E51DF-2125-489E-9C8E-4D3D47159427}"/>
    <cellStyle name="Calculation 5 4 6" xfId="3899" xr:uid="{28657786-2977-4B09-BF5A-AAF51257376F}"/>
    <cellStyle name="Calculation 5 4 6 2" xfId="28118" xr:uid="{7D78B8BB-A69C-4962-8E78-D10D990016C6}"/>
    <cellStyle name="Calculation 5 4 7" xfId="3900" xr:uid="{697C3500-9F27-43B6-A0C1-762C0D911CF6}"/>
    <cellStyle name="Calculation 5 4 7 2" xfId="28119" xr:uid="{9046E23C-69AA-4C21-98B6-374EF06145BF}"/>
    <cellStyle name="Calculation 5 4 8" xfId="3901" xr:uid="{7BA54F67-18B4-40AC-9138-338D48020E19}"/>
    <cellStyle name="Calculation 5 4 8 2" xfId="28120" xr:uid="{9615406C-94B7-46C9-8CF7-0BAE2AB10968}"/>
    <cellStyle name="Calculation 5 4 9" xfId="3902" xr:uid="{9FBF1ADB-0EB3-4F0F-820E-DD0FB9E634F2}"/>
    <cellStyle name="Calculation 5 4 9 2" xfId="28121" xr:uid="{E5358086-036B-48C0-A1F5-4EEC49F12523}"/>
    <cellStyle name="Calculation 5 5" xfId="3903" xr:uid="{8E417549-9CC5-456C-BFE7-BC386A98F325}"/>
    <cellStyle name="Calculation 5 5 10" xfId="3904" xr:uid="{D32EA323-910F-4B4B-A630-C31E6E7ABB60}"/>
    <cellStyle name="Calculation 5 5 10 2" xfId="28123" xr:uid="{09DFE556-98E2-4991-B54E-9DFE746F27FA}"/>
    <cellStyle name="Calculation 5 5 11" xfId="28122" xr:uid="{E5BEFEA6-2558-481D-B34A-D2C73502A25F}"/>
    <cellStyle name="Calculation 5 5 2" xfId="3905" xr:uid="{F5FAFCB7-A0E6-484B-9256-A890236493C7}"/>
    <cellStyle name="Calculation 5 5 2 10" xfId="28124" xr:uid="{297CE2B4-ACD3-418A-873B-26C08C91D496}"/>
    <cellStyle name="Calculation 5 5 2 2" xfId="3906" xr:uid="{E70854A9-9A42-464D-ACC1-2E3C8E3E2B55}"/>
    <cellStyle name="Calculation 5 5 2 2 2" xfId="28125" xr:uid="{297CB368-9211-40CF-AAD0-E31AE9697C45}"/>
    <cellStyle name="Calculation 5 5 2 3" xfId="3907" xr:uid="{F77AB3FB-614C-4B7F-81E9-6690544B3C50}"/>
    <cellStyle name="Calculation 5 5 2 3 2" xfId="28126" xr:uid="{52153C4C-F839-481C-843F-49F62D4D5B75}"/>
    <cellStyle name="Calculation 5 5 2 4" xfId="3908" xr:uid="{61AEF287-C5B5-4C50-AD91-6FEA5D9A226D}"/>
    <cellStyle name="Calculation 5 5 2 4 2" xfId="28127" xr:uid="{76910CE8-D2E9-4934-925D-B7116C8FA558}"/>
    <cellStyle name="Calculation 5 5 2 5" xfId="3909" xr:uid="{5269FFD5-6AF1-4F52-A760-298692F187D5}"/>
    <cellStyle name="Calculation 5 5 2 5 2" xfId="28128" xr:uid="{F62E4FA4-BC72-4116-84B0-BE05B4AFE1D0}"/>
    <cellStyle name="Calculation 5 5 2 6" xfId="3910" xr:uid="{C50165C8-4BCE-4C5F-99BF-7F857B791426}"/>
    <cellStyle name="Calculation 5 5 2 6 2" xfId="28129" xr:uid="{E83C3646-0679-47DF-801E-6BDD1BC5178E}"/>
    <cellStyle name="Calculation 5 5 2 7" xfId="3911" xr:uid="{97BAB693-06FA-4F1D-89B9-95DBBCA6D2C8}"/>
    <cellStyle name="Calculation 5 5 2 7 2" xfId="28130" xr:uid="{4D472B13-EE9F-46AF-B6D2-F4ADE951373C}"/>
    <cellStyle name="Calculation 5 5 2 8" xfId="3912" xr:uid="{1AD5CE54-95E0-4ABA-8367-73D677E46E21}"/>
    <cellStyle name="Calculation 5 5 2 8 2" xfId="28131" xr:uid="{86FF3615-A4A0-47CA-81D0-2DB61BB26672}"/>
    <cellStyle name="Calculation 5 5 2 9" xfId="3913" xr:uid="{8FB2EC97-F213-45E7-95A6-2FBAF3633E10}"/>
    <cellStyle name="Calculation 5 5 2 9 2" xfId="28132" xr:uid="{2F075170-83D6-4297-9FDA-C03902310F47}"/>
    <cellStyle name="Calculation 5 5 3" xfId="3914" xr:uid="{0D1C2C4F-BA50-4569-AF60-CAB61BEFA8BD}"/>
    <cellStyle name="Calculation 5 5 3 2" xfId="28133" xr:uid="{5A70D0E4-73A4-454C-85E8-7A9C8363F765}"/>
    <cellStyle name="Calculation 5 5 4" xfId="3915" xr:uid="{31BDF135-AADB-4521-B307-69FD93698601}"/>
    <cellStyle name="Calculation 5 5 4 2" xfId="28134" xr:uid="{55266CAA-8175-4F06-BD58-CAA840337BBB}"/>
    <cellStyle name="Calculation 5 5 5" xfId="3916" xr:uid="{C76E2DD8-25FA-4332-86DA-D30EFC3B1418}"/>
    <cellStyle name="Calculation 5 5 5 2" xfId="28135" xr:uid="{2B96B9F8-632C-4455-9F54-EEB188337AEF}"/>
    <cellStyle name="Calculation 5 5 6" xfId="3917" xr:uid="{082F09F0-53F1-4E09-A760-E7CF846356E3}"/>
    <cellStyle name="Calculation 5 5 6 2" xfId="28136" xr:uid="{8C394A73-F70A-44ED-B321-57D680223AE3}"/>
    <cellStyle name="Calculation 5 5 7" xfId="3918" xr:uid="{354AA685-FB6D-48D8-AC9E-8AD5CFF21687}"/>
    <cellStyle name="Calculation 5 5 7 2" xfId="28137" xr:uid="{DA88CDB5-F711-4FD3-B205-6A2CCDD31B98}"/>
    <cellStyle name="Calculation 5 5 8" xfId="3919" xr:uid="{FAC03ACE-F796-47DF-B619-A2A532913087}"/>
    <cellStyle name="Calculation 5 5 8 2" xfId="28138" xr:uid="{C3EC5882-CB1E-402F-B19D-1D9BF81F7909}"/>
    <cellStyle name="Calculation 5 5 9" xfId="3920" xr:uid="{2DCF1718-8089-44F9-AB75-0A6C431D42BB}"/>
    <cellStyle name="Calculation 5 5 9 2" xfId="28139" xr:uid="{AE6F428D-5DD7-493F-ABFD-CB55B8229B44}"/>
    <cellStyle name="Calculation 5 6" xfId="3921" xr:uid="{4837C96D-6A21-4667-9E88-40AF98A072FA}"/>
    <cellStyle name="Calculation 5 6 10" xfId="28140" xr:uid="{06EA4B79-96DD-4AC6-97EA-5C0D830B50AC}"/>
    <cellStyle name="Calculation 5 6 2" xfId="3922" xr:uid="{2D766F4F-46D5-4E70-AC51-6631F2CCFDB4}"/>
    <cellStyle name="Calculation 5 6 2 2" xfId="28141" xr:uid="{653D6176-AC70-4CF7-80A7-1D2541198409}"/>
    <cellStyle name="Calculation 5 6 3" xfId="3923" xr:uid="{A74AB3C2-E78A-43D9-BCDF-C853BDC5607E}"/>
    <cellStyle name="Calculation 5 6 3 2" xfId="28142" xr:uid="{4A6111C0-81A9-4913-8166-91CBFF1C0DCB}"/>
    <cellStyle name="Calculation 5 6 4" xfId="3924" xr:uid="{5FEE9254-1865-4E98-94C4-AC5EE37886D0}"/>
    <cellStyle name="Calculation 5 6 4 2" xfId="28143" xr:uid="{D90352D3-10D8-4F74-A82E-27107CF16894}"/>
    <cellStyle name="Calculation 5 6 5" xfId="3925" xr:uid="{A9B8EABC-09FA-448F-974C-2410348DA7F1}"/>
    <cellStyle name="Calculation 5 6 5 2" xfId="28144" xr:uid="{6BB04D2A-2920-46F2-AD47-4C031178E0A9}"/>
    <cellStyle name="Calculation 5 6 6" xfId="3926" xr:uid="{4C7C3645-DC3A-4B67-9C05-4D3EC97752AC}"/>
    <cellStyle name="Calculation 5 6 6 2" xfId="28145" xr:uid="{275C5EAB-506C-49EE-AD5E-CFDFD6763450}"/>
    <cellStyle name="Calculation 5 6 7" xfId="3927" xr:uid="{AC9C82CB-74A8-4F2D-B6DE-CF91F156CB7A}"/>
    <cellStyle name="Calculation 5 6 7 2" xfId="28146" xr:uid="{D2F0368B-2AC3-4D39-BAB4-A75074A9C7A0}"/>
    <cellStyle name="Calculation 5 6 8" xfId="3928" xr:uid="{A27157C5-9DB4-4170-BDA1-9420E4868E2E}"/>
    <cellStyle name="Calculation 5 6 8 2" xfId="28147" xr:uid="{B3876C39-D205-432F-85ED-239F2C9927EE}"/>
    <cellStyle name="Calculation 5 6 9" xfId="3929" xr:uid="{86459F9D-1A3D-4612-91B9-7F13A36B0F2B}"/>
    <cellStyle name="Calculation 5 6 9 2" xfId="28148" xr:uid="{AF6CDBB6-0194-45A3-872B-6CD96BDA4DFF}"/>
    <cellStyle name="Calculation 5 7" xfId="3930" xr:uid="{7660806E-192D-4F5D-A0CC-088398704E74}"/>
    <cellStyle name="Calculation 5 7 2" xfId="28149" xr:uid="{FAF34DD9-C412-465B-898C-8B5C111CC57A}"/>
    <cellStyle name="Calculation 5 8" xfId="3931" xr:uid="{48FDBD2E-EE1F-427B-A6B6-B7E1316371D6}"/>
    <cellStyle name="Calculation 5 8 2" xfId="28150" xr:uid="{CC8BFFCE-6289-47AF-82BC-DCC2494E8F57}"/>
    <cellStyle name="Calculation 5 9" xfId="3932" xr:uid="{26F43F8F-E978-4462-BB6C-379DC65CC4EF}"/>
    <cellStyle name="Calculation 5 9 2" xfId="28151" xr:uid="{F6F9696F-D389-4BD8-8A61-D5C1BABF259F}"/>
    <cellStyle name="Calculation 6" xfId="3933" xr:uid="{56AF9BFB-640A-49C4-9B60-5360844F44CC}"/>
    <cellStyle name="Calculation 6 10" xfId="3934" xr:uid="{287148A1-75B4-4F3C-B43A-D9658ACE3ED6}"/>
    <cellStyle name="Calculation 6 10 2" xfId="28153" xr:uid="{FB2208CF-0F10-4715-9967-B0D1525A1374}"/>
    <cellStyle name="Calculation 6 11" xfId="3935" xr:uid="{0B652861-F259-4E26-A6E1-A9FB117B14DA}"/>
    <cellStyle name="Calculation 6 11 2" xfId="28154" xr:uid="{412CD9DD-F54C-4C99-8E05-EAE305B8FE94}"/>
    <cellStyle name="Calculation 6 12" xfId="28152" xr:uid="{68C3CE96-B515-4F30-951D-AC6B8643710E}"/>
    <cellStyle name="Calculation 6 2" xfId="3936" xr:uid="{46AAB2C7-D097-491E-B247-C47D4200D348}"/>
    <cellStyle name="Calculation 6 2 10" xfId="3937" xr:uid="{42A1686C-E6C3-493C-8A31-79C9E26AD553}"/>
    <cellStyle name="Calculation 6 2 10 2" xfId="28156" xr:uid="{960851BC-A1F9-43AE-B947-168698BC1A8B}"/>
    <cellStyle name="Calculation 6 2 11" xfId="28155" xr:uid="{83D9EBC3-BAC3-4C7B-91CE-D8121D0A51FA}"/>
    <cellStyle name="Calculation 6 2 2" xfId="3938" xr:uid="{40BA015B-10D3-44CD-A275-D4EAF2507B26}"/>
    <cellStyle name="Calculation 6 2 2 10" xfId="28157" xr:uid="{D66C2DC9-EAEC-49FF-A915-9AB635941D1F}"/>
    <cellStyle name="Calculation 6 2 2 2" xfId="3939" xr:uid="{A5B7DD9C-E620-4E70-9D99-B1D41502A749}"/>
    <cellStyle name="Calculation 6 2 2 2 2" xfId="28158" xr:uid="{6F615899-52F2-4B1A-8269-F3E51BA857B3}"/>
    <cellStyle name="Calculation 6 2 2 3" xfId="3940" xr:uid="{C6181F62-051F-4A64-99F2-0B05323CA383}"/>
    <cellStyle name="Calculation 6 2 2 3 2" xfId="28159" xr:uid="{EB98FDF3-5738-41ED-8B90-B241A8F0B83A}"/>
    <cellStyle name="Calculation 6 2 2 4" xfId="3941" xr:uid="{588E0ADD-1CE6-4EFD-BE3D-D020D30896B0}"/>
    <cellStyle name="Calculation 6 2 2 4 2" xfId="28160" xr:uid="{2E24BBDD-8303-45D3-AAB6-500A9CE608B4}"/>
    <cellStyle name="Calculation 6 2 2 5" xfId="3942" xr:uid="{D1351597-D3D4-42F1-8559-BE158D4C1EF0}"/>
    <cellStyle name="Calculation 6 2 2 5 2" xfId="28161" xr:uid="{4773AF37-4F23-4376-8777-D062A4F699A4}"/>
    <cellStyle name="Calculation 6 2 2 6" xfId="3943" xr:uid="{8698F08C-2C76-4C4D-91A2-101DA58E369E}"/>
    <cellStyle name="Calculation 6 2 2 6 2" xfId="28162" xr:uid="{29925422-5F04-4665-9DBA-29B9CBEDE050}"/>
    <cellStyle name="Calculation 6 2 2 7" xfId="3944" xr:uid="{16B254C0-CC19-4E78-A810-5D980E4E4C05}"/>
    <cellStyle name="Calculation 6 2 2 7 2" xfId="28163" xr:uid="{C763F0DE-C339-44DD-8B32-98682FE60621}"/>
    <cellStyle name="Calculation 6 2 2 8" xfId="3945" xr:uid="{12B25EC1-D6F7-4EF4-976A-FF9AA3267CEE}"/>
    <cellStyle name="Calculation 6 2 2 8 2" xfId="28164" xr:uid="{EDF00F8F-B034-484B-B4F7-C87DD02FF534}"/>
    <cellStyle name="Calculation 6 2 2 9" xfId="3946" xr:uid="{33EBEF29-1CB0-4518-B58C-73F19E2A8026}"/>
    <cellStyle name="Calculation 6 2 2 9 2" xfId="28165" xr:uid="{9F95794D-195B-49F6-8F93-605C52FB728F}"/>
    <cellStyle name="Calculation 6 2 3" xfId="3947" xr:uid="{164C7E54-D83B-4853-A40D-A52FB12C24E1}"/>
    <cellStyle name="Calculation 6 2 3 2" xfId="28166" xr:uid="{E1AF736B-2F54-4ACF-9427-D25959DD0EA1}"/>
    <cellStyle name="Calculation 6 2 4" xfId="3948" xr:uid="{62D46217-F1EF-4365-B5CA-65B74BD3A8E9}"/>
    <cellStyle name="Calculation 6 2 4 2" xfId="28167" xr:uid="{FA241C3C-3583-40BC-A62C-DA6B691B98D4}"/>
    <cellStyle name="Calculation 6 2 5" xfId="3949" xr:uid="{466C6010-DF00-4707-A487-E458C3A7D832}"/>
    <cellStyle name="Calculation 6 2 5 2" xfId="28168" xr:uid="{B5253077-1B96-42CA-B990-9CDB485AB152}"/>
    <cellStyle name="Calculation 6 2 6" xfId="3950" xr:uid="{3628FA07-6C7F-43B6-939D-37CDA187E6F8}"/>
    <cellStyle name="Calculation 6 2 6 2" xfId="28169" xr:uid="{48B0FA33-63A3-40FC-B22A-3DF5AF18AE15}"/>
    <cellStyle name="Calculation 6 2 7" xfId="3951" xr:uid="{D8CD287B-FDB5-4C64-8581-0A1C9CE08F84}"/>
    <cellStyle name="Calculation 6 2 7 2" xfId="28170" xr:uid="{B6D509A2-F21E-40C8-9448-3321ADEB76CC}"/>
    <cellStyle name="Calculation 6 2 8" xfId="3952" xr:uid="{C67AE49F-CBDB-4659-A547-82E2B3D5D8A2}"/>
    <cellStyle name="Calculation 6 2 8 2" xfId="28171" xr:uid="{59C377FC-5E9B-4CF1-881D-6CE3DF15E2EF}"/>
    <cellStyle name="Calculation 6 2 9" xfId="3953" xr:uid="{5461E8B1-F61D-458B-82D7-223CC2CDA51A}"/>
    <cellStyle name="Calculation 6 2 9 2" xfId="28172" xr:uid="{69834304-A2C8-4F79-8523-CAECFA229260}"/>
    <cellStyle name="Calculation 6 3" xfId="3954" xr:uid="{B3A21A85-517F-489E-97C0-5C1DFAEA82CD}"/>
    <cellStyle name="Calculation 6 3 10" xfId="28173" xr:uid="{F1832395-F306-4FA7-919D-9E0273C362DC}"/>
    <cellStyle name="Calculation 6 3 2" xfId="3955" xr:uid="{20DFFA1D-030E-42D7-AAB9-2EEE05083A42}"/>
    <cellStyle name="Calculation 6 3 2 2" xfId="28174" xr:uid="{4ABB9ED5-2CD6-4D36-8CD4-D61999BA8E6D}"/>
    <cellStyle name="Calculation 6 3 3" xfId="3956" xr:uid="{4ED64FA8-164C-4489-9159-4E54C07FCDE9}"/>
    <cellStyle name="Calculation 6 3 3 2" xfId="28175" xr:uid="{F3E0EE16-98B5-4F1C-8339-794889170FF3}"/>
    <cellStyle name="Calculation 6 3 4" xfId="3957" xr:uid="{78101008-0AF6-4085-A85A-D99770EF2DCB}"/>
    <cellStyle name="Calculation 6 3 4 2" xfId="28176" xr:uid="{B9269E12-1E2A-4DF0-A3DA-1E95C07339DC}"/>
    <cellStyle name="Calculation 6 3 5" xfId="3958" xr:uid="{3DC4B7E5-9E0F-4B9A-ABCF-63E815651C13}"/>
    <cellStyle name="Calculation 6 3 5 2" xfId="28177" xr:uid="{98A06632-C598-43CF-B86F-8ADABF22C6EA}"/>
    <cellStyle name="Calculation 6 3 6" xfId="3959" xr:uid="{CE653624-680C-481A-9AFB-234B052A094C}"/>
    <cellStyle name="Calculation 6 3 6 2" xfId="28178" xr:uid="{6CA4E8D5-2547-4219-8BAE-9EA507E51A91}"/>
    <cellStyle name="Calculation 6 3 7" xfId="3960" xr:uid="{B47C1D66-8381-4D44-BEDA-B3C4E28F5518}"/>
    <cellStyle name="Calculation 6 3 7 2" xfId="28179" xr:uid="{5F6F187A-E5A7-4BD7-A4FF-268A0131059A}"/>
    <cellStyle name="Calculation 6 3 8" xfId="3961" xr:uid="{39840144-660B-46F0-8840-0F36C75A6957}"/>
    <cellStyle name="Calculation 6 3 8 2" xfId="28180" xr:uid="{60F2A597-662D-4156-AD90-2568BAA9BF3B}"/>
    <cellStyle name="Calculation 6 3 9" xfId="3962" xr:uid="{606B480F-C2E7-40DA-A359-3156EBD4D1E4}"/>
    <cellStyle name="Calculation 6 3 9 2" xfId="28181" xr:uid="{E9AA5D12-146E-4F33-A0A9-FFC1679E885D}"/>
    <cellStyle name="Calculation 6 4" xfId="3963" xr:uid="{B2B03C87-69FD-426C-9EC5-441E0B58DB5A}"/>
    <cellStyle name="Calculation 6 4 2" xfId="28182" xr:uid="{339204E3-D3B0-473C-AA24-16E79C0999AD}"/>
    <cellStyle name="Calculation 6 5" xfId="3964" xr:uid="{C5E818A6-9572-4426-BD07-83C8F5EEE8F1}"/>
    <cellStyle name="Calculation 6 5 2" xfId="28183" xr:uid="{C6F8B540-6E34-468C-8055-EDE56F33A390}"/>
    <cellStyle name="Calculation 6 6" xfId="3965" xr:uid="{BA809C0D-8C5D-473B-9DFA-112A318DECCB}"/>
    <cellStyle name="Calculation 6 6 2" xfId="28184" xr:uid="{AECE0C38-D210-4099-93F4-8193F3E53AC2}"/>
    <cellStyle name="Calculation 6 7" xfId="3966" xr:uid="{7B6BAE3B-BF9B-4BD5-B91A-9768A96397A5}"/>
    <cellStyle name="Calculation 6 7 2" xfId="28185" xr:uid="{3116B1D0-8397-4E3C-B507-A25D25EAC5F8}"/>
    <cellStyle name="Calculation 6 8" xfId="3967" xr:uid="{E2FA392F-A25C-4C5C-A41A-4B40A90C71B2}"/>
    <cellStyle name="Calculation 6 8 2" xfId="28186" xr:uid="{4BC437D7-6A04-4D40-A16D-162A5952787D}"/>
    <cellStyle name="Calculation 6 9" xfId="3968" xr:uid="{81715609-FD92-4B34-AB6D-5A9A05AE8062}"/>
    <cellStyle name="Calculation 6 9 2" xfId="28187" xr:uid="{D35F6C55-CC1A-408C-8C7A-082177A212DC}"/>
    <cellStyle name="Calculation 7" xfId="3969" xr:uid="{A5A317D7-F160-4E42-ACED-10FE71E4561A}"/>
    <cellStyle name="Calculation 7 10" xfId="3970" xr:uid="{E2946576-F2F0-4199-9EF6-C515EF783081}"/>
    <cellStyle name="Calculation 7 10 2" xfId="28189" xr:uid="{3CF5AA7A-5369-41E6-9BEA-8799A3710CF6}"/>
    <cellStyle name="Calculation 7 11" xfId="3971" xr:uid="{626B1BDC-C447-44A2-9127-FE4062696508}"/>
    <cellStyle name="Calculation 7 11 2" xfId="28190" xr:uid="{564CE539-07D3-45FD-AF6D-F8C2F88A3F45}"/>
    <cellStyle name="Calculation 7 12" xfId="28188" xr:uid="{14A3A7CE-37DE-44E1-A22B-4EB7503D3F20}"/>
    <cellStyle name="Calculation 7 2" xfId="3972" xr:uid="{3FC9C70E-C721-4BA7-9367-51C9299E7140}"/>
    <cellStyle name="Calculation 7 2 10" xfId="3973" xr:uid="{A9CB9469-A09E-4DC3-BE79-7AB703C79A23}"/>
    <cellStyle name="Calculation 7 2 10 2" xfId="28192" xr:uid="{31DAA98C-A510-45FB-8196-DB4632E7CC87}"/>
    <cellStyle name="Calculation 7 2 11" xfId="28191" xr:uid="{3B09E96B-A0DD-4E28-A4D2-5486E836658C}"/>
    <cellStyle name="Calculation 7 2 2" xfId="3974" xr:uid="{A8A68AAA-3250-47CD-A8CD-A210CAD4E935}"/>
    <cellStyle name="Calculation 7 2 2 10" xfId="28193" xr:uid="{15CB1475-7CF6-4CE7-B6EE-5508A62BDE57}"/>
    <cellStyle name="Calculation 7 2 2 2" xfId="3975" xr:uid="{5D92F991-A726-4052-AF41-1D09989FEC3A}"/>
    <cellStyle name="Calculation 7 2 2 2 2" xfId="28194" xr:uid="{C51F417F-B8E1-4878-8DA7-E6A80DF4253F}"/>
    <cellStyle name="Calculation 7 2 2 3" xfId="3976" xr:uid="{0EF9EB79-01C0-4691-8038-F001AD64339D}"/>
    <cellStyle name="Calculation 7 2 2 3 2" xfId="28195" xr:uid="{69CBB31D-A776-4802-801F-E6CD7AA218E6}"/>
    <cellStyle name="Calculation 7 2 2 4" xfId="3977" xr:uid="{70C2ABD1-0C53-43A0-B348-EF4510DE80B3}"/>
    <cellStyle name="Calculation 7 2 2 4 2" xfId="28196" xr:uid="{3319519F-EEBD-4782-A8BC-CA915F8AB1C4}"/>
    <cellStyle name="Calculation 7 2 2 5" xfId="3978" xr:uid="{DB14D60F-3893-4342-834E-778A468DD767}"/>
    <cellStyle name="Calculation 7 2 2 5 2" xfId="28197" xr:uid="{BA2B029F-953D-4725-8486-F2726A18C313}"/>
    <cellStyle name="Calculation 7 2 2 6" xfId="3979" xr:uid="{B6A09CDB-4B70-4C2B-8B55-713287393B92}"/>
    <cellStyle name="Calculation 7 2 2 6 2" xfId="28198" xr:uid="{116198A1-6DE9-495C-BCAF-FF63BFA4D2E9}"/>
    <cellStyle name="Calculation 7 2 2 7" xfId="3980" xr:uid="{9C83FF12-332E-49BC-BC00-4A652D9E689E}"/>
    <cellStyle name="Calculation 7 2 2 7 2" xfId="28199" xr:uid="{E16DDE7A-E674-43C1-B765-D610EAF52DAB}"/>
    <cellStyle name="Calculation 7 2 2 8" xfId="3981" xr:uid="{DB8BA450-C7D1-4494-B841-497D6BFEE1A8}"/>
    <cellStyle name="Calculation 7 2 2 8 2" xfId="28200" xr:uid="{287611A4-958B-49DB-934F-AE2F3FF1A96D}"/>
    <cellStyle name="Calculation 7 2 2 9" xfId="3982" xr:uid="{A88DDDB4-6828-4E89-9BC2-34B12E718FCE}"/>
    <cellStyle name="Calculation 7 2 2 9 2" xfId="28201" xr:uid="{9494F88A-6E13-4309-BDD6-A95C21DDA12F}"/>
    <cellStyle name="Calculation 7 2 3" xfId="3983" xr:uid="{FE1A25C6-CFE3-4D9E-A59A-5C97774B8E3E}"/>
    <cellStyle name="Calculation 7 2 3 2" xfId="28202" xr:uid="{CDB2B80B-1A34-43EB-B859-7F0532F21E99}"/>
    <cellStyle name="Calculation 7 2 4" xfId="3984" xr:uid="{5791256C-733A-4BEC-BF7E-A10B9C1CF595}"/>
    <cellStyle name="Calculation 7 2 4 2" xfId="28203" xr:uid="{A9B8AA76-81F2-4AC5-936E-DC290EDE2198}"/>
    <cellStyle name="Calculation 7 2 5" xfId="3985" xr:uid="{EF34E639-530F-4B13-81BC-A002B5677F45}"/>
    <cellStyle name="Calculation 7 2 5 2" xfId="28204" xr:uid="{BB2FC3E0-6AFA-40EF-AC71-EB1DC36F29BE}"/>
    <cellStyle name="Calculation 7 2 6" xfId="3986" xr:uid="{74A4EFC0-1D22-4AFD-9190-BB33697210D8}"/>
    <cellStyle name="Calculation 7 2 6 2" xfId="28205" xr:uid="{116CD5CF-73F4-43B4-8401-3B7DA7BCC000}"/>
    <cellStyle name="Calculation 7 2 7" xfId="3987" xr:uid="{5239C959-6521-40AF-B6FF-4C6FE297C85A}"/>
    <cellStyle name="Calculation 7 2 7 2" xfId="28206" xr:uid="{6F8CF3CE-BEC8-41E4-9A52-1F4BC3A8D303}"/>
    <cellStyle name="Calculation 7 2 8" xfId="3988" xr:uid="{41FCC252-2F95-4556-8234-15FE7956B6B3}"/>
    <cellStyle name="Calculation 7 2 8 2" xfId="28207" xr:uid="{9A68243F-102E-408F-A3CF-C8367BC579F2}"/>
    <cellStyle name="Calculation 7 2 9" xfId="3989" xr:uid="{7DD5FF58-8B48-4281-877E-99DE14D9D41C}"/>
    <cellStyle name="Calculation 7 2 9 2" xfId="28208" xr:uid="{C67451E3-B666-4578-8C1B-EFED3032894C}"/>
    <cellStyle name="Calculation 7 3" xfId="3990" xr:uid="{9C0A7979-6A71-4F32-B216-16D18D761CF7}"/>
    <cellStyle name="Calculation 7 3 10" xfId="28209" xr:uid="{9C09FA96-8BA1-4378-999A-B744D8F0BD2E}"/>
    <cellStyle name="Calculation 7 3 2" xfId="3991" xr:uid="{55050FA8-4FC3-428A-9A60-C7E342D4EAD7}"/>
    <cellStyle name="Calculation 7 3 2 2" xfId="28210" xr:uid="{E448B41D-81F6-4238-85A4-D7A584D9DA52}"/>
    <cellStyle name="Calculation 7 3 3" xfId="3992" xr:uid="{98F2125A-C278-4C48-8632-C61D89EBC914}"/>
    <cellStyle name="Calculation 7 3 3 2" xfId="28211" xr:uid="{FC2D0514-E46E-4882-9FA1-1E595B3B3181}"/>
    <cellStyle name="Calculation 7 3 4" xfId="3993" xr:uid="{0A695870-1C14-4E2A-AF15-8C2C65E7BF50}"/>
    <cellStyle name="Calculation 7 3 4 2" xfId="28212" xr:uid="{FEC10702-9ED8-4A96-940E-F699DC5EA668}"/>
    <cellStyle name="Calculation 7 3 5" xfId="3994" xr:uid="{ED0AA653-E6AD-449C-A5E3-CB2E6D37291B}"/>
    <cellStyle name="Calculation 7 3 5 2" xfId="28213" xr:uid="{655DC70A-347A-4F85-9807-BC8E66115296}"/>
    <cellStyle name="Calculation 7 3 6" xfId="3995" xr:uid="{0336DEF5-893F-4121-B622-62D52418799D}"/>
    <cellStyle name="Calculation 7 3 6 2" xfId="28214" xr:uid="{D3A4322E-46B8-4FB9-A3C7-84433EA8C0BB}"/>
    <cellStyle name="Calculation 7 3 7" xfId="3996" xr:uid="{AF6BBDA0-E77D-40CA-9CE7-5EF2DEB26326}"/>
    <cellStyle name="Calculation 7 3 7 2" xfId="28215" xr:uid="{B6A50703-B3DA-45BB-909E-7690F2F537FF}"/>
    <cellStyle name="Calculation 7 3 8" xfId="3997" xr:uid="{CF90354D-DEAC-4512-B417-C1076BF50090}"/>
    <cellStyle name="Calculation 7 3 8 2" xfId="28216" xr:uid="{8B4D2313-C24F-4291-8128-B661762CAE41}"/>
    <cellStyle name="Calculation 7 3 9" xfId="3998" xr:uid="{2BBE6F9C-EA89-4A31-9A2E-F1BD0E4362E7}"/>
    <cellStyle name="Calculation 7 3 9 2" xfId="28217" xr:uid="{F73E04FC-6D7D-4226-9A03-EB449ADE4DB1}"/>
    <cellStyle name="Calculation 7 4" xfId="3999" xr:uid="{E237582F-59D3-43AC-9C65-8058FC319653}"/>
    <cellStyle name="Calculation 7 4 2" xfId="28218" xr:uid="{B9E59918-F2D7-409B-AC8A-E28F40A5A2B6}"/>
    <cellStyle name="Calculation 7 5" xfId="4000" xr:uid="{41A58C3E-CACD-4EA9-91DE-53B59885D36A}"/>
    <cellStyle name="Calculation 7 5 2" xfId="28219" xr:uid="{0FE7B98A-A9D4-47FC-91A3-DA485441A4F4}"/>
    <cellStyle name="Calculation 7 6" xfId="4001" xr:uid="{B8D8F4E5-6B50-4171-B3DC-4E3CDA1B4532}"/>
    <cellStyle name="Calculation 7 6 2" xfId="28220" xr:uid="{2425C957-34F3-4248-9BA5-CE76A6F8F98D}"/>
    <cellStyle name="Calculation 7 7" xfId="4002" xr:uid="{7766523E-A947-46C6-96DC-958517BBB73F}"/>
    <cellStyle name="Calculation 7 7 2" xfId="28221" xr:uid="{53F366D1-DFDD-498E-8708-987EAAEC221C}"/>
    <cellStyle name="Calculation 7 8" xfId="4003" xr:uid="{46044ECB-351B-44F6-98C4-A77ABE6D748F}"/>
    <cellStyle name="Calculation 7 8 2" xfId="28222" xr:uid="{FD73D8C7-0D8B-4023-82D0-AD5E5DBEE002}"/>
    <cellStyle name="Calculation 7 9" xfId="4004" xr:uid="{91FBA80E-9BDD-48C0-9A16-62C491D90290}"/>
    <cellStyle name="Calculation 7 9 2" xfId="28223" xr:uid="{83795A7D-ABCA-4AAC-ABD2-ADF24E762660}"/>
    <cellStyle name="Calculation 8" xfId="4005" xr:uid="{5DC4E855-07E0-4CDD-9381-9E2AE0CD01CD}"/>
    <cellStyle name="Calculation 8 10" xfId="4006" xr:uid="{DAB6CDBB-3158-4D6E-B02E-700F76EE50B2}"/>
    <cellStyle name="Calculation 8 10 2" xfId="28225" xr:uid="{5C620EC7-2ACB-4712-838F-3DACE06D5158}"/>
    <cellStyle name="Calculation 8 11" xfId="28224" xr:uid="{5E42F38C-3A6A-4A04-B3FC-C12DEEBE8E70}"/>
    <cellStyle name="Calculation 8 2" xfId="4007" xr:uid="{25D06086-3297-4881-8DF1-5ACF3BACF07A}"/>
    <cellStyle name="Calculation 8 2 10" xfId="28226" xr:uid="{24185332-ADC2-4880-932B-14C6831770BD}"/>
    <cellStyle name="Calculation 8 2 2" xfId="4008" xr:uid="{6954BBD8-B6DB-494F-85E9-C816585BD9F6}"/>
    <cellStyle name="Calculation 8 2 2 2" xfId="28227" xr:uid="{FAFACC12-AA66-4412-83AA-7FC4D9ACAFC3}"/>
    <cellStyle name="Calculation 8 2 3" xfId="4009" xr:uid="{6025C398-52D5-4DBA-966E-F99E82A71078}"/>
    <cellStyle name="Calculation 8 2 3 2" xfId="28228" xr:uid="{FAB0F5CA-544C-47AB-9286-D4F858CF4C07}"/>
    <cellStyle name="Calculation 8 2 4" xfId="4010" xr:uid="{E914433E-554E-481B-B360-692089E5E6B2}"/>
    <cellStyle name="Calculation 8 2 4 2" xfId="28229" xr:uid="{FE145E9B-0E8C-4DC4-BBD0-70535C8184F9}"/>
    <cellStyle name="Calculation 8 2 5" xfId="4011" xr:uid="{E6136182-4801-4814-9785-DCA9393591E4}"/>
    <cellStyle name="Calculation 8 2 5 2" xfId="28230" xr:uid="{D93E1D2A-1FFC-46D2-8A98-BE7C6656069F}"/>
    <cellStyle name="Calculation 8 2 6" xfId="4012" xr:uid="{4585FCF8-DFE1-49AC-B692-4B0C4DAA5966}"/>
    <cellStyle name="Calculation 8 2 6 2" xfId="28231" xr:uid="{7358EDCC-0399-440D-B163-D27B3AB4E81F}"/>
    <cellStyle name="Calculation 8 2 7" xfId="4013" xr:uid="{ECED83DB-CFF1-46CC-B8ED-F33453F6557F}"/>
    <cellStyle name="Calculation 8 2 7 2" xfId="28232" xr:uid="{EE5C2C76-344E-4B85-9D69-86413FC97551}"/>
    <cellStyle name="Calculation 8 2 8" xfId="4014" xr:uid="{9CFEA3D6-F870-48F0-BC41-F81280BFEBAC}"/>
    <cellStyle name="Calculation 8 2 8 2" xfId="28233" xr:uid="{265F392D-B719-4DD9-94D6-41312701DC70}"/>
    <cellStyle name="Calculation 8 2 9" xfId="4015" xr:uid="{A5E47BF4-8774-477A-8C73-1312065C023B}"/>
    <cellStyle name="Calculation 8 2 9 2" xfId="28234" xr:uid="{0B126A28-C512-4E99-A1D2-165618D18869}"/>
    <cellStyle name="Calculation 8 3" xfId="4016" xr:uid="{94FC3C43-1C7A-4115-89EF-499D28D364ED}"/>
    <cellStyle name="Calculation 8 3 2" xfId="28235" xr:uid="{5AE8CEA4-3BC5-4390-97ED-FD1EF43CF285}"/>
    <cellStyle name="Calculation 8 4" xfId="4017" xr:uid="{7EE8C5B1-1296-4E81-991B-C0F60E3A7B88}"/>
    <cellStyle name="Calculation 8 4 2" xfId="28236" xr:uid="{9B94C0D4-FBD2-401D-8C81-0EFE5290DB5B}"/>
    <cellStyle name="Calculation 8 5" xfId="4018" xr:uid="{1A57A0A4-BAEC-4B33-838F-782650E6E92B}"/>
    <cellStyle name="Calculation 8 5 2" xfId="28237" xr:uid="{E635847A-C269-4EB9-B4F4-01C367B5DAE6}"/>
    <cellStyle name="Calculation 8 6" xfId="4019" xr:uid="{BF50DEBE-18B2-4D6C-88FE-8610C4D6951B}"/>
    <cellStyle name="Calculation 8 6 2" xfId="28238" xr:uid="{3B9AE8D9-EF13-4F5C-BD60-11C51C371CB2}"/>
    <cellStyle name="Calculation 8 7" xfId="4020" xr:uid="{A826D9DC-77D8-4834-BF12-94D5535A6B4B}"/>
    <cellStyle name="Calculation 8 7 2" xfId="28239" xr:uid="{38E7D874-26A8-4255-9C2C-ADB80940B28C}"/>
    <cellStyle name="Calculation 8 8" xfId="4021" xr:uid="{34F5D7B6-9782-4D47-815C-3021A5282CFD}"/>
    <cellStyle name="Calculation 8 8 2" xfId="28240" xr:uid="{E412D1B8-0EF2-44C8-B0B6-F5957C4D97E5}"/>
    <cellStyle name="Calculation 8 9" xfId="4022" xr:uid="{D153C687-B55B-46CA-BDF3-DD9D23B7A9AF}"/>
    <cellStyle name="Calculation 8 9 2" xfId="28241" xr:uid="{EFF11D55-17BC-4689-8B30-243F944A1924}"/>
    <cellStyle name="Calculation 9" xfId="4023" xr:uid="{9DFE6D35-55F2-4E9D-8F53-3B2C56F2AB0C}"/>
    <cellStyle name="Calculation 9 10" xfId="4024" xr:uid="{67E9461B-87BB-41A7-BCEC-7597517EEE3D}"/>
    <cellStyle name="Calculation 9 10 2" xfId="28243" xr:uid="{E8AACF18-AFEB-4B28-8622-E0E68771814E}"/>
    <cellStyle name="Calculation 9 11" xfId="28242" xr:uid="{AF1E5CAE-9A78-4F59-9A64-8FA6CBDD9075}"/>
    <cellStyle name="Calculation 9 2" xfId="4025" xr:uid="{F650DB3C-3BA8-4F15-BA8A-D836BE242A67}"/>
    <cellStyle name="Calculation 9 2 10" xfId="28244" xr:uid="{34D6DA05-97B6-474C-9715-471CDE00584F}"/>
    <cellStyle name="Calculation 9 2 2" xfId="4026" xr:uid="{07BB00C6-EF5F-4E38-A46D-8B906D81B0DE}"/>
    <cellStyle name="Calculation 9 2 2 2" xfId="28245" xr:uid="{CA487A7D-12C4-446A-A1C8-FD5C61A8CA41}"/>
    <cellStyle name="Calculation 9 2 3" xfId="4027" xr:uid="{93E3FF0C-2CBB-4EE3-BB1D-B0674D47AFAF}"/>
    <cellStyle name="Calculation 9 2 3 2" xfId="28246" xr:uid="{1DC72311-C463-41A7-B995-9DB4C6D291F7}"/>
    <cellStyle name="Calculation 9 2 4" xfId="4028" xr:uid="{97842C4F-DC5C-49D4-9854-8A77D230B996}"/>
    <cellStyle name="Calculation 9 2 4 2" xfId="28247" xr:uid="{E24AB8E9-A610-43C1-9C77-32D44B8B050C}"/>
    <cellStyle name="Calculation 9 2 5" xfId="4029" xr:uid="{6646B77B-2FA0-42C2-BC6D-E520AA005F27}"/>
    <cellStyle name="Calculation 9 2 5 2" xfId="28248" xr:uid="{E2E1A892-60FB-400A-9BEB-316E39201798}"/>
    <cellStyle name="Calculation 9 2 6" xfId="4030" xr:uid="{FA69B05F-8B3D-4FA5-8856-53E17921130E}"/>
    <cellStyle name="Calculation 9 2 6 2" xfId="28249" xr:uid="{6F5820EA-A4B8-4790-A547-D6B7E3BF9300}"/>
    <cellStyle name="Calculation 9 2 7" xfId="4031" xr:uid="{57EFC7FA-751D-4499-A56F-8DCF7BEF929D}"/>
    <cellStyle name="Calculation 9 2 7 2" xfId="28250" xr:uid="{6C7C7DB2-32B4-4A70-A8E7-B81C573FBF4E}"/>
    <cellStyle name="Calculation 9 2 8" xfId="4032" xr:uid="{E8D061B3-56B5-4948-890E-FBD97480D74B}"/>
    <cellStyle name="Calculation 9 2 8 2" xfId="28251" xr:uid="{525F9310-34E6-4F6D-A736-AE36C1BDA608}"/>
    <cellStyle name="Calculation 9 2 9" xfId="4033" xr:uid="{68CFB8A9-5A3E-4A67-83AF-4A45719A4909}"/>
    <cellStyle name="Calculation 9 2 9 2" xfId="28252" xr:uid="{0EEA2AFE-6A77-403B-A87E-26865C1D5FA1}"/>
    <cellStyle name="Calculation 9 3" xfId="4034" xr:uid="{31FBCA1C-ACE0-45F8-909D-C002F35AFA7A}"/>
    <cellStyle name="Calculation 9 3 2" xfId="28253" xr:uid="{6C21F51E-BFDA-47AF-A519-43C58F628A77}"/>
    <cellStyle name="Calculation 9 4" xfId="4035" xr:uid="{BC039E0B-78DC-4F3F-B977-FEC5BCFBD70F}"/>
    <cellStyle name="Calculation 9 4 2" xfId="28254" xr:uid="{FC45B3B7-7835-429E-BF27-F6C2F7C9D221}"/>
    <cellStyle name="Calculation 9 5" xfId="4036" xr:uid="{002B2164-60F4-4E4F-9675-88EDED3A22E8}"/>
    <cellStyle name="Calculation 9 5 2" xfId="28255" xr:uid="{53D5A2B4-43FD-4F80-864F-5A25A63A93DC}"/>
    <cellStyle name="Calculation 9 6" xfId="4037" xr:uid="{E0365979-A78A-4B6B-A90C-E3390643F11C}"/>
    <cellStyle name="Calculation 9 6 2" xfId="28256" xr:uid="{BFB1E18A-08CE-4077-BA9A-BCD5FFF89294}"/>
    <cellStyle name="Calculation 9 7" xfId="4038" xr:uid="{25BF3455-4E71-4E06-A9B2-9264F0C768D7}"/>
    <cellStyle name="Calculation 9 7 2" xfId="28257" xr:uid="{ED10BAE7-785E-4DA8-B6EB-F40394F478E5}"/>
    <cellStyle name="Calculation 9 8" xfId="4039" xr:uid="{C73DCAF1-EBA7-4E71-B899-0B8323902560}"/>
    <cellStyle name="Calculation 9 8 2" xfId="28258" xr:uid="{74D57CAB-5A82-421C-8756-4DE26411193E}"/>
    <cellStyle name="Calculation 9 9" xfId="4040" xr:uid="{8F567E89-6DA7-4A85-95C5-FE47C36DF7ED}"/>
    <cellStyle name="Calculation 9 9 2" xfId="28259" xr:uid="{15038688-DB44-43A4-A6E8-2B60C798EFE0}"/>
    <cellStyle name="Cálculo" xfId="4041" xr:uid="{50DC71A1-EFD3-48FC-AE2B-43A294511CA7}"/>
    <cellStyle name="Cálculo 10" xfId="4042" xr:uid="{6C03104A-6495-4ED5-95B0-D6528051B1F9}"/>
    <cellStyle name="Cálculo 10 2" xfId="28261" xr:uid="{EE9614E4-5F71-412C-BB9C-B5734FE91BB1}"/>
    <cellStyle name="Cálculo 11" xfId="4043" xr:uid="{236371B0-1FFF-4578-9671-AFCA928CD163}"/>
    <cellStyle name="Cálculo 11 2" xfId="28262" xr:uid="{DA0E1C9D-5BEF-481F-BE88-FC3433C2433A}"/>
    <cellStyle name="Cálculo 12" xfId="4044" xr:uid="{14F4ED71-D5C0-4DE7-BA44-6E410C8A7B18}"/>
    <cellStyle name="Cálculo 12 2" xfId="28263" xr:uid="{D1A77B6B-442D-4D11-B2EC-21ECD319E38F}"/>
    <cellStyle name="Cálculo 13" xfId="4045" xr:uid="{8C6C2070-066F-40A4-A363-2A3E2DB9507F}"/>
    <cellStyle name="Cálculo 13 2" xfId="28264" xr:uid="{142FFC8D-09CD-4349-B329-61F28F36BF05}"/>
    <cellStyle name="Cálculo 14" xfId="4046" xr:uid="{2D9D8DC6-4B21-48CD-AAE5-A45AC4815891}"/>
    <cellStyle name="Cálculo 14 2" xfId="28265" xr:uid="{838FC1D3-1AE9-49CB-98E7-7896BB9EA731}"/>
    <cellStyle name="Cálculo 15" xfId="4047" xr:uid="{6473B710-1578-4E7B-BBC0-133B5B0FA7D3}"/>
    <cellStyle name="Cálculo 15 2" xfId="28266" xr:uid="{FD358D11-9785-4494-93CC-07879D771918}"/>
    <cellStyle name="Cálculo 16" xfId="4048" xr:uid="{2DBD3282-2AF6-4278-9641-65DB85D6779A}"/>
    <cellStyle name="Cálculo 16 2" xfId="28267" xr:uid="{BB2C5D3C-F714-4EF8-88CA-A5CAE06C5054}"/>
    <cellStyle name="Cálculo 17" xfId="4049" xr:uid="{D7B2315B-8378-41E1-B503-129A2F177BAB}"/>
    <cellStyle name="Cálculo 17 2" xfId="28268" xr:uid="{FB5AC589-CDF9-4D49-B817-424AAF63B5FD}"/>
    <cellStyle name="Cálculo 18" xfId="28260" xr:uid="{ED6CDAF6-4F89-43FD-A755-99B2895A3F90}"/>
    <cellStyle name="Cálculo 2" xfId="4050" xr:uid="{FA0A95FC-F49D-4C28-8C75-80415D197240}"/>
    <cellStyle name="Cálculo 2 10" xfId="4051" xr:uid="{0BF56B81-165A-4150-985B-B440AE914B8C}"/>
    <cellStyle name="Cálculo 2 10 2" xfId="28270" xr:uid="{5F80AAB5-F7B0-48CE-B031-3508A86FBF34}"/>
    <cellStyle name="Cálculo 2 11" xfId="4052" xr:uid="{ACCA422B-9ACE-40C3-92EE-C4684F63565B}"/>
    <cellStyle name="Cálculo 2 11 2" xfId="28271" xr:uid="{C6452D6C-284B-4258-A207-01FEC50A7D9E}"/>
    <cellStyle name="Cálculo 2 12" xfId="4053" xr:uid="{4F12D6A1-85B4-4587-ACAF-AB4843D4CB65}"/>
    <cellStyle name="Cálculo 2 12 2" xfId="28272" xr:uid="{75386BDE-BC63-4DDC-993E-EF620D1AB099}"/>
    <cellStyle name="Cálculo 2 13" xfId="4054" xr:uid="{5EE87B5C-02E8-49F1-BCE0-9F34764F0A48}"/>
    <cellStyle name="Cálculo 2 13 2" xfId="28273" xr:uid="{E65112B4-A26C-4265-A4BA-71E188F53A17}"/>
    <cellStyle name="Cálculo 2 14" xfId="4055" xr:uid="{68983CDB-01BD-45C2-93D7-BB5653D4A6EC}"/>
    <cellStyle name="Cálculo 2 14 2" xfId="28274" xr:uid="{D8C24EE3-6B99-4F58-ACC4-2BF11E73072B}"/>
    <cellStyle name="Cálculo 2 15" xfId="4056" xr:uid="{4D8AD18A-35AB-42E3-B392-02E4824C78F3}"/>
    <cellStyle name="Cálculo 2 15 2" xfId="28275" xr:uid="{FFE788FB-328F-4CF7-B22E-409136D50CB8}"/>
    <cellStyle name="Cálculo 2 16" xfId="4057" xr:uid="{4E5768A8-E8F9-422F-A677-F20F5396DB19}"/>
    <cellStyle name="Cálculo 2 16 2" xfId="28276" xr:uid="{871299B1-7D40-4F58-835B-6F2496A32CED}"/>
    <cellStyle name="Cálculo 2 17" xfId="28269" xr:uid="{A75BE26C-5A9E-43A0-8912-5E7B4A35FC4A}"/>
    <cellStyle name="Cálculo 2 2" xfId="4058" xr:uid="{52D78D6A-F5EF-4EFB-A6C2-E7F3CF515235}"/>
    <cellStyle name="Cálculo 2 2 10" xfId="4059" xr:uid="{5AAE35B5-6C80-4EE6-B940-897A584D859C}"/>
    <cellStyle name="Cálculo 2 2 10 2" xfId="28278" xr:uid="{4BB70545-0D6B-4176-A460-055C14868BBF}"/>
    <cellStyle name="Cálculo 2 2 11" xfId="4060" xr:uid="{069F10EF-62A7-464C-BB9A-26A2C9A463DF}"/>
    <cellStyle name="Cálculo 2 2 11 2" xfId="28279" xr:uid="{B802151B-444A-45D6-868C-3BE86A703418}"/>
    <cellStyle name="Cálculo 2 2 12" xfId="28277" xr:uid="{50C19852-180E-4CB1-9083-445391D8D5B3}"/>
    <cellStyle name="Cálculo 2 2 2" xfId="4061" xr:uid="{CC2EB9D0-57E6-49EB-ACBF-CD3E540B3325}"/>
    <cellStyle name="Cálculo 2 2 2 10" xfId="4062" xr:uid="{BAF83989-8EE7-4C08-97F6-9EEAF69B8F81}"/>
    <cellStyle name="Cálculo 2 2 2 10 2" xfId="28281" xr:uid="{8E7C423D-3B11-4A7F-93D8-27745777EB3A}"/>
    <cellStyle name="Cálculo 2 2 2 11" xfId="28280" xr:uid="{A64328D9-0F70-4160-88FF-915D85BF5929}"/>
    <cellStyle name="Cálculo 2 2 2 2" xfId="4063" xr:uid="{B073C782-261E-4061-BB1F-EA39110F0301}"/>
    <cellStyle name="Cálculo 2 2 2 2 10" xfId="28282" xr:uid="{0D1D4B0C-72F6-4A92-80BD-C819416DC5BF}"/>
    <cellStyle name="Cálculo 2 2 2 2 2" xfId="4064" xr:uid="{9ABD7A91-DB87-4F5B-AF62-42D319C68CD5}"/>
    <cellStyle name="Cálculo 2 2 2 2 2 2" xfId="28283" xr:uid="{57901BAF-781D-4F1B-B90C-9A82BF0318F4}"/>
    <cellStyle name="Cálculo 2 2 2 2 3" xfId="4065" xr:uid="{CCECDCDC-4615-4C89-935D-0FD9580FBC63}"/>
    <cellStyle name="Cálculo 2 2 2 2 3 2" xfId="28284" xr:uid="{0759A521-45B7-4C35-847E-D1226F0AAA5B}"/>
    <cellStyle name="Cálculo 2 2 2 2 4" xfId="4066" xr:uid="{CA81FEC9-5897-40EC-A376-0366779A06ED}"/>
    <cellStyle name="Cálculo 2 2 2 2 4 2" xfId="28285" xr:uid="{81765799-0952-4FCB-A40B-A1773605D612}"/>
    <cellStyle name="Cálculo 2 2 2 2 5" xfId="4067" xr:uid="{4C077B4F-4F68-46FA-983C-2E888B681307}"/>
    <cellStyle name="Cálculo 2 2 2 2 5 2" xfId="28286" xr:uid="{0577577F-0128-4431-BD80-4BFB902D91AC}"/>
    <cellStyle name="Cálculo 2 2 2 2 6" xfId="4068" xr:uid="{14F31E53-CD3C-4E8F-898B-1E64D6497E3F}"/>
    <cellStyle name="Cálculo 2 2 2 2 6 2" xfId="28287" xr:uid="{1B848649-3AE9-4A8A-925E-EA5CEA4E09E3}"/>
    <cellStyle name="Cálculo 2 2 2 2 7" xfId="4069" xr:uid="{679335B4-A81A-414F-BFA1-BA7210144353}"/>
    <cellStyle name="Cálculo 2 2 2 2 7 2" xfId="28288" xr:uid="{B5805022-86A3-4F60-93F4-D7E987969C4B}"/>
    <cellStyle name="Cálculo 2 2 2 2 8" xfId="4070" xr:uid="{96768703-B098-46D2-94EC-B38B8570F553}"/>
    <cellStyle name="Cálculo 2 2 2 2 8 2" xfId="28289" xr:uid="{62B5FD9A-7257-42A3-A682-5EC7F2F16242}"/>
    <cellStyle name="Cálculo 2 2 2 2 9" xfId="4071" xr:uid="{85A4791E-F230-42A7-972F-683DDA156BB4}"/>
    <cellStyle name="Cálculo 2 2 2 2 9 2" xfId="28290" xr:uid="{4466A7A0-38ED-4578-A9A7-653B8A9118A3}"/>
    <cellStyle name="Cálculo 2 2 2 3" xfId="4072" xr:uid="{C26C2B8B-C248-487D-8BBC-9856DCE479DF}"/>
    <cellStyle name="Cálculo 2 2 2 3 2" xfId="28291" xr:uid="{9370F777-139C-44AF-B4BD-BE46C787BCF2}"/>
    <cellStyle name="Cálculo 2 2 2 4" xfId="4073" xr:uid="{F928C6EB-73F5-46A9-AC1B-370FD39561E0}"/>
    <cellStyle name="Cálculo 2 2 2 4 2" xfId="28292" xr:uid="{768E2B71-56AE-4D4E-A2DE-C629C7FA1654}"/>
    <cellStyle name="Cálculo 2 2 2 5" xfId="4074" xr:uid="{69D8F446-2621-4BA4-9816-F1F95A4CACF3}"/>
    <cellStyle name="Cálculo 2 2 2 5 2" xfId="28293" xr:uid="{2DE4823D-6681-4241-BD4E-26F291BC4948}"/>
    <cellStyle name="Cálculo 2 2 2 6" xfId="4075" xr:uid="{55A81187-C79E-47C8-9E00-7495326253C6}"/>
    <cellStyle name="Cálculo 2 2 2 6 2" xfId="28294" xr:uid="{7BC08CED-B3BD-4071-AC6F-B325044AD17E}"/>
    <cellStyle name="Cálculo 2 2 2 7" xfId="4076" xr:uid="{41B9D00B-5F22-4AA9-8404-F146B6C92033}"/>
    <cellStyle name="Cálculo 2 2 2 7 2" xfId="28295" xr:uid="{76AC7ED3-EF71-4AB0-8245-F05EB9BCE718}"/>
    <cellStyle name="Cálculo 2 2 2 8" xfId="4077" xr:uid="{560E6DE5-DCD7-4E93-8EDA-6DF167CAE119}"/>
    <cellStyle name="Cálculo 2 2 2 8 2" xfId="28296" xr:uid="{5A2FB73D-7C33-47AE-8C43-4EA448958D0F}"/>
    <cellStyle name="Cálculo 2 2 2 9" xfId="4078" xr:uid="{E51C4710-95BE-4682-A583-CEDBA2022888}"/>
    <cellStyle name="Cálculo 2 2 2 9 2" xfId="28297" xr:uid="{70C618AD-1C42-4471-9303-DA7BA4C1FF4E}"/>
    <cellStyle name="Cálculo 2 2 3" xfId="4079" xr:uid="{E00E0EB8-0AB5-405F-9E32-46842126C258}"/>
    <cellStyle name="Cálculo 2 2 3 10" xfId="28298" xr:uid="{6228F3AF-B685-4649-8B4B-D80623E3F5F9}"/>
    <cellStyle name="Cálculo 2 2 3 2" xfId="4080" xr:uid="{00D5DE90-7698-4841-9A88-D41014F94EE7}"/>
    <cellStyle name="Cálculo 2 2 3 2 2" xfId="28299" xr:uid="{2E352B6F-31DA-412C-B5C7-579ED9B5DA6F}"/>
    <cellStyle name="Cálculo 2 2 3 3" xfId="4081" xr:uid="{827E207D-9488-4CE7-BC5C-0391B934AA3C}"/>
    <cellStyle name="Cálculo 2 2 3 3 2" xfId="28300" xr:uid="{3F0A0D15-9BE4-4A1F-8A6F-1D3015279EDC}"/>
    <cellStyle name="Cálculo 2 2 3 4" xfId="4082" xr:uid="{B092DA79-DEBE-47B8-A896-C4AD5B958767}"/>
    <cellStyle name="Cálculo 2 2 3 4 2" xfId="28301" xr:uid="{397D8475-257E-4820-9CDE-3A7055CC6AEA}"/>
    <cellStyle name="Cálculo 2 2 3 5" xfId="4083" xr:uid="{3DE76A6E-FFF4-4F99-A3B5-32E25685C166}"/>
    <cellStyle name="Cálculo 2 2 3 5 2" xfId="28302" xr:uid="{69F4B17A-78E2-42BE-A348-032DD482CE4E}"/>
    <cellStyle name="Cálculo 2 2 3 6" xfId="4084" xr:uid="{413C1832-0502-457D-82B6-7D2D29B9C346}"/>
    <cellStyle name="Cálculo 2 2 3 6 2" xfId="28303" xr:uid="{D9113171-B420-4B43-9989-EB006212E740}"/>
    <cellStyle name="Cálculo 2 2 3 7" xfId="4085" xr:uid="{322E3E95-2920-4409-B3F5-5BB9099A91D6}"/>
    <cellStyle name="Cálculo 2 2 3 7 2" xfId="28304" xr:uid="{E369CC25-4F09-4850-B987-8AB82342AE34}"/>
    <cellStyle name="Cálculo 2 2 3 8" xfId="4086" xr:uid="{885D82F8-F50E-4A0B-B235-44193A2DDEE8}"/>
    <cellStyle name="Cálculo 2 2 3 8 2" xfId="28305" xr:uid="{BDBF0F22-136E-4886-998B-F9861A349097}"/>
    <cellStyle name="Cálculo 2 2 3 9" xfId="4087" xr:uid="{ABEA06E5-A03C-48B9-8ECE-089902C5267E}"/>
    <cellStyle name="Cálculo 2 2 3 9 2" xfId="28306" xr:uid="{D362B242-2AF9-48CA-B44C-E90837B48A97}"/>
    <cellStyle name="Cálculo 2 2 4" xfId="4088" xr:uid="{9D50C93A-9BDD-44BB-8EF1-36503BBEC57E}"/>
    <cellStyle name="Cálculo 2 2 4 2" xfId="28307" xr:uid="{AAA6798E-2941-48C8-8652-E979AA8F7835}"/>
    <cellStyle name="Cálculo 2 2 5" xfId="4089" xr:uid="{BF04EBC9-49B3-4537-B18C-DE024EDCACF5}"/>
    <cellStyle name="Cálculo 2 2 5 2" xfId="28308" xr:uid="{7E083EF6-F02D-4E14-85C8-8ABD489A2A69}"/>
    <cellStyle name="Cálculo 2 2 6" xfId="4090" xr:uid="{EA4F47F0-F662-4D4D-B83D-952C4641B799}"/>
    <cellStyle name="Cálculo 2 2 6 2" xfId="28309" xr:uid="{AB2C726A-189C-4407-B737-8EE3913447D7}"/>
    <cellStyle name="Cálculo 2 2 7" xfId="4091" xr:uid="{B0FAC9C1-BCF8-4150-BB40-1351FFF96284}"/>
    <cellStyle name="Cálculo 2 2 7 2" xfId="28310" xr:uid="{9E9C1770-520A-4B7B-BD75-1791143B9D53}"/>
    <cellStyle name="Cálculo 2 2 8" xfId="4092" xr:uid="{78E3F646-9BAA-4C2A-878F-195849D2D721}"/>
    <cellStyle name="Cálculo 2 2 8 2" xfId="28311" xr:uid="{4A30BF47-9DE5-427F-B4F7-97E3039BD44D}"/>
    <cellStyle name="Cálculo 2 2 9" xfId="4093" xr:uid="{7B113C18-67EF-471D-AED7-75AB223B1A51}"/>
    <cellStyle name="Cálculo 2 2 9 2" xfId="28312" xr:uid="{B22F3E05-D2C3-4B3D-BC29-72AFE30E4DE1}"/>
    <cellStyle name="Cálculo 2 3" xfId="4094" xr:uid="{9325F0B4-FAF3-48B7-891C-2E74D88E50F0}"/>
    <cellStyle name="Cálculo 2 3 10" xfId="4095" xr:uid="{6D5ACA25-6B62-48AB-B78A-53B2320F4A90}"/>
    <cellStyle name="Cálculo 2 3 10 2" xfId="28314" xr:uid="{43AB2D89-171E-4719-BC41-7FF9145A1B5E}"/>
    <cellStyle name="Cálculo 2 3 11" xfId="4096" xr:uid="{EA6345B8-A508-4001-9806-B3D77F517B96}"/>
    <cellStyle name="Cálculo 2 3 11 2" xfId="28315" xr:uid="{130EC8E4-C718-4CB3-9896-E083CD31BD88}"/>
    <cellStyle name="Cálculo 2 3 12" xfId="28313" xr:uid="{18DC4BAA-8E8E-4D5E-8BF7-48F9562EA86A}"/>
    <cellStyle name="Cálculo 2 3 2" xfId="4097" xr:uid="{D47D4B30-BB31-4185-9E55-180B35C9C7E3}"/>
    <cellStyle name="Cálculo 2 3 2 10" xfId="4098" xr:uid="{3191C524-6293-4A77-BD0E-EA925C15B9FC}"/>
    <cellStyle name="Cálculo 2 3 2 10 2" xfId="28317" xr:uid="{5067A883-A3DD-40CF-83A9-554E37438018}"/>
    <cellStyle name="Cálculo 2 3 2 11" xfId="28316" xr:uid="{A512566F-301B-4365-8B42-5DF09F7DCA08}"/>
    <cellStyle name="Cálculo 2 3 2 2" xfId="4099" xr:uid="{74E076E2-E058-4951-9A71-6EA97CFDF0CD}"/>
    <cellStyle name="Cálculo 2 3 2 2 10" xfId="28318" xr:uid="{16100CFB-25FC-4261-991B-97FA984D6CF0}"/>
    <cellStyle name="Cálculo 2 3 2 2 2" xfId="4100" xr:uid="{6498255B-75E8-45B5-A5AC-280F0C493838}"/>
    <cellStyle name="Cálculo 2 3 2 2 2 2" xfId="28319" xr:uid="{ADEAA197-FD9D-4B15-85C0-46106643AD25}"/>
    <cellStyle name="Cálculo 2 3 2 2 3" xfId="4101" xr:uid="{9F8BC9A9-81AF-41D6-8D9A-5BAB959900EE}"/>
    <cellStyle name="Cálculo 2 3 2 2 3 2" xfId="28320" xr:uid="{A623D377-E204-49A0-8F3C-C2C3A6CB519B}"/>
    <cellStyle name="Cálculo 2 3 2 2 4" xfId="4102" xr:uid="{D84F10E1-110A-4E14-95C5-EE8A1FE0883B}"/>
    <cellStyle name="Cálculo 2 3 2 2 4 2" xfId="28321" xr:uid="{3585F919-A45C-40C8-825E-80D6B359394F}"/>
    <cellStyle name="Cálculo 2 3 2 2 5" xfId="4103" xr:uid="{97DBFA1E-0767-4966-94AB-CFBEC5F42580}"/>
    <cellStyle name="Cálculo 2 3 2 2 5 2" xfId="28322" xr:uid="{8F5CCF53-28D8-44C7-8B8E-8D1E7DAB004B}"/>
    <cellStyle name="Cálculo 2 3 2 2 6" xfId="4104" xr:uid="{E08FAF3D-E95F-4603-AC09-FCABDD629480}"/>
    <cellStyle name="Cálculo 2 3 2 2 6 2" xfId="28323" xr:uid="{F8DF9043-8961-42D0-8177-9154E2FB7093}"/>
    <cellStyle name="Cálculo 2 3 2 2 7" xfId="4105" xr:uid="{66A795B8-3471-41E5-9597-E4253645BB5C}"/>
    <cellStyle name="Cálculo 2 3 2 2 7 2" xfId="28324" xr:uid="{12DA46DB-6CF6-463B-9BAA-C5FC63077DCD}"/>
    <cellStyle name="Cálculo 2 3 2 2 8" xfId="4106" xr:uid="{FD16932B-4052-47CA-B0E4-8DD0B7C92A94}"/>
    <cellStyle name="Cálculo 2 3 2 2 8 2" xfId="28325" xr:uid="{475599E7-3945-4782-921C-F7EE8DBF98A1}"/>
    <cellStyle name="Cálculo 2 3 2 2 9" xfId="4107" xr:uid="{53CF1689-BDF4-427C-8E3D-A64A65095C01}"/>
    <cellStyle name="Cálculo 2 3 2 2 9 2" xfId="28326" xr:uid="{0A977DB3-7098-43D2-9C6B-CFF4530F0479}"/>
    <cellStyle name="Cálculo 2 3 2 3" xfId="4108" xr:uid="{C85DE0F1-9AA0-432A-B83E-ACDFC565EA36}"/>
    <cellStyle name="Cálculo 2 3 2 3 2" xfId="28327" xr:uid="{1B69A3AE-628A-4568-8220-9C0C87E06B7F}"/>
    <cellStyle name="Cálculo 2 3 2 4" xfId="4109" xr:uid="{EFDA8569-8E61-4F0B-93F8-B08A8AD77B94}"/>
    <cellStyle name="Cálculo 2 3 2 4 2" xfId="28328" xr:uid="{C356872B-295F-4835-BC94-B692E4319868}"/>
    <cellStyle name="Cálculo 2 3 2 5" xfId="4110" xr:uid="{C88B2C77-ED1F-4F66-A024-F5E0AF0D884A}"/>
    <cellStyle name="Cálculo 2 3 2 5 2" xfId="28329" xr:uid="{DC4E71AA-0023-4EFA-89C9-D36777FECB3B}"/>
    <cellStyle name="Cálculo 2 3 2 6" xfId="4111" xr:uid="{67369338-E7DF-4535-8E88-373FF5618B5F}"/>
    <cellStyle name="Cálculo 2 3 2 6 2" xfId="28330" xr:uid="{D6D55FD3-57F6-4EE3-A795-6FABD31DFA97}"/>
    <cellStyle name="Cálculo 2 3 2 7" xfId="4112" xr:uid="{6FE1A3D3-113C-46CE-B499-B0183368C420}"/>
    <cellStyle name="Cálculo 2 3 2 7 2" xfId="28331" xr:uid="{F13285E6-96FF-4E34-AB50-18E1BC2F6FEB}"/>
    <cellStyle name="Cálculo 2 3 2 8" xfId="4113" xr:uid="{D8D8CB0B-B6E7-4E47-8B34-282C11258638}"/>
    <cellStyle name="Cálculo 2 3 2 8 2" xfId="28332" xr:uid="{365D1F33-B571-4F51-A5E9-5BC2548CDFFA}"/>
    <cellStyle name="Cálculo 2 3 2 9" xfId="4114" xr:uid="{A74E17D4-6D18-4EDB-80FF-738521AB1CB8}"/>
    <cellStyle name="Cálculo 2 3 2 9 2" xfId="28333" xr:uid="{BCC6D27D-B069-45FF-9013-3C2E59242D65}"/>
    <cellStyle name="Cálculo 2 3 3" xfId="4115" xr:uid="{FE6AFDC3-2F40-45EB-9F75-9315E43F55A8}"/>
    <cellStyle name="Cálculo 2 3 3 10" xfId="28334" xr:uid="{FA5399A8-96F6-4FC3-97C8-BD7BB5E07227}"/>
    <cellStyle name="Cálculo 2 3 3 2" xfId="4116" xr:uid="{4BF22994-A00E-4931-BD81-AD30A4A71663}"/>
    <cellStyle name="Cálculo 2 3 3 2 2" xfId="28335" xr:uid="{AF39076D-0D72-4B8A-AC6E-3177B9148BCA}"/>
    <cellStyle name="Cálculo 2 3 3 3" xfId="4117" xr:uid="{2E96116C-166C-4FB6-B15C-311C859A958C}"/>
    <cellStyle name="Cálculo 2 3 3 3 2" xfId="28336" xr:uid="{4C7BAF42-2452-4A10-8554-52DEF7A7778F}"/>
    <cellStyle name="Cálculo 2 3 3 4" xfId="4118" xr:uid="{9AB15622-28D8-4062-B847-EE6EFC463576}"/>
    <cellStyle name="Cálculo 2 3 3 4 2" xfId="28337" xr:uid="{C65A1FE7-5714-493E-8EED-423608E47BE7}"/>
    <cellStyle name="Cálculo 2 3 3 5" xfId="4119" xr:uid="{F4CEA229-8B2D-4EE9-B01A-0589433FE86A}"/>
    <cellStyle name="Cálculo 2 3 3 5 2" xfId="28338" xr:uid="{F16F4001-26F7-4142-BF17-53163851BD64}"/>
    <cellStyle name="Cálculo 2 3 3 6" xfId="4120" xr:uid="{AA5B5AC5-667C-4870-9F30-48A9A50AF442}"/>
    <cellStyle name="Cálculo 2 3 3 6 2" xfId="28339" xr:uid="{51C99676-DE69-4991-9576-2F533CDA6AC5}"/>
    <cellStyle name="Cálculo 2 3 3 7" xfId="4121" xr:uid="{BADF8E65-177F-4F9B-8BAD-16179D1DE87E}"/>
    <cellStyle name="Cálculo 2 3 3 7 2" xfId="28340" xr:uid="{B1BCB6AA-71F4-41CC-84C7-DCB125306873}"/>
    <cellStyle name="Cálculo 2 3 3 8" xfId="4122" xr:uid="{5F957014-70D7-4C5F-B0E8-EA93FA89BE49}"/>
    <cellStyle name="Cálculo 2 3 3 8 2" xfId="28341" xr:uid="{7EC4141A-F7C9-42BD-A401-7199DE228723}"/>
    <cellStyle name="Cálculo 2 3 3 9" xfId="4123" xr:uid="{859451AF-E34A-43F5-85E8-EB76C2A33123}"/>
    <cellStyle name="Cálculo 2 3 3 9 2" xfId="28342" xr:uid="{2A29D351-E811-4464-96B2-479942793F26}"/>
    <cellStyle name="Cálculo 2 3 4" xfId="4124" xr:uid="{9D6996C1-DD23-49D3-8E48-9C750F23AD4E}"/>
    <cellStyle name="Cálculo 2 3 4 2" xfId="28343" xr:uid="{338D76D8-7856-4CE4-8F80-87D8D708E20D}"/>
    <cellStyle name="Cálculo 2 3 5" xfId="4125" xr:uid="{54BF262F-4B6E-4F10-96EB-98F9064A468B}"/>
    <cellStyle name="Cálculo 2 3 5 2" xfId="28344" xr:uid="{10CC6905-B0A9-47C4-BD4F-E69FEAA8B2E6}"/>
    <cellStyle name="Cálculo 2 3 6" xfId="4126" xr:uid="{7876DA37-9A13-4C50-80BA-0987F568204B}"/>
    <cellStyle name="Cálculo 2 3 6 2" xfId="28345" xr:uid="{5EB0AF3C-D77D-4E8D-96A2-B132A8CC41D0}"/>
    <cellStyle name="Cálculo 2 3 7" xfId="4127" xr:uid="{BD12DB72-08B5-4DA3-86C4-BFB3165A7A5B}"/>
    <cellStyle name="Cálculo 2 3 7 2" xfId="28346" xr:uid="{EB3E94E5-17CD-4D4E-A039-79CC2BA7FA8D}"/>
    <cellStyle name="Cálculo 2 3 8" xfId="4128" xr:uid="{841D04C6-D5C7-4134-9BCD-9BCFFFDF5318}"/>
    <cellStyle name="Cálculo 2 3 8 2" xfId="28347" xr:uid="{838ED534-DF6B-40C5-A310-58EB3EC933F0}"/>
    <cellStyle name="Cálculo 2 3 9" xfId="4129" xr:uid="{6A11E5E8-0666-443E-BE51-2E873E30EA39}"/>
    <cellStyle name="Cálculo 2 3 9 2" xfId="28348" xr:uid="{77E2F960-6AA9-4C3D-A1C4-C9A5BB04C274}"/>
    <cellStyle name="Cálculo 2 4" xfId="4130" xr:uid="{79C6182C-4377-445F-94AF-AA8291A37EF5}"/>
    <cellStyle name="Cálculo 2 4 10" xfId="4131" xr:uid="{651BC711-3124-4DCE-A442-59B2C0EC5B28}"/>
    <cellStyle name="Cálculo 2 4 10 2" xfId="28350" xr:uid="{8FA553EA-69CC-46D4-B291-FFBC8C33F1B7}"/>
    <cellStyle name="Cálculo 2 4 11" xfId="28349" xr:uid="{7BF7F6FC-AD12-4829-8DF7-A5444C60FB46}"/>
    <cellStyle name="Cálculo 2 4 2" xfId="4132" xr:uid="{F6BEE852-52BA-4498-A013-53B153F0E779}"/>
    <cellStyle name="Cálculo 2 4 2 10" xfId="28351" xr:uid="{1E75D885-E393-49A9-995D-060875BB1182}"/>
    <cellStyle name="Cálculo 2 4 2 2" xfId="4133" xr:uid="{E649763A-6170-4063-98F2-1D20122CC86F}"/>
    <cellStyle name="Cálculo 2 4 2 2 2" xfId="28352" xr:uid="{A8A99551-E3B4-4DCF-B2BE-AD46D2E64CCC}"/>
    <cellStyle name="Cálculo 2 4 2 3" xfId="4134" xr:uid="{7AE365AC-3747-44D5-974D-1004E425FFFD}"/>
    <cellStyle name="Cálculo 2 4 2 3 2" xfId="28353" xr:uid="{2D20BD22-C339-4979-8F38-B7CE0DC2ECB8}"/>
    <cellStyle name="Cálculo 2 4 2 4" xfId="4135" xr:uid="{2D5EF1A0-A66E-42D2-A29B-06E7397996BD}"/>
    <cellStyle name="Cálculo 2 4 2 4 2" xfId="28354" xr:uid="{870CC7DF-59AF-48FF-A4C3-E1254D789228}"/>
    <cellStyle name="Cálculo 2 4 2 5" xfId="4136" xr:uid="{30698E7B-89EE-4B08-9F4E-A3FF2F1AAF6C}"/>
    <cellStyle name="Cálculo 2 4 2 5 2" xfId="28355" xr:uid="{981F9DAF-8EAB-4ED0-AE46-49DACD5DD8DC}"/>
    <cellStyle name="Cálculo 2 4 2 6" xfId="4137" xr:uid="{A06B8980-D93C-417C-B4AC-D758FE5ED0A7}"/>
    <cellStyle name="Cálculo 2 4 2 6 2" xfId="28356" xr:uid="{61995766-0178-43CB-ACEE-ADF4082654B4}"/>
    <cellStyle name="Cálculo 2 4 2 7" xfId="4138" xr:uid="{4C7A140B-8325-445C-87B9-3BA7E8EAE545}"/>
    <cellStyle name="Cálculo 2 4 2 7 2" xfId="28357" xr:uid="{21C13EBF-0DED-4442-97F4-47EE28DFCFE0}"/>
    <cellStyle name="Cálculo 2 4 2 8" xfId="4139" xr:uid="{803724EF-F378-4EF7-B312-193D3B123FD4}"/>
    <cellStyle name="Cálculo 2 4 2 8 2" xfId="28358" xr:uid="{15939A8D-0BC0-43DD-9155-097EFAD7B3B5}"/>
    <cellStyle name="Cálculo 2 4 2 9" xfId="4140" xr:uid="{A0327AC6-67B6-40FB-9346-EE9762CA8341}"/>
    <cellStyle name="Cálculo 2 4 2 9 2" xfId="28359" xr:uid="{7581C6EC-2885-452F-B182-97CC188BE1CF}"/>
    <cellStyle name="Cálculo 2 4 3" xfId="4141" xr:uid="{C1251CEF-8948-491B-88EB-EF9B8F341735}"/>
    <cellStyle name="Cálculo 2 4 3 2" xfId="28360" xr:uid="{37C0A6F1-0C68-4E48-98FA-900CF42D7CC9}"/>
    <cellStyle name="Cálculo 2 4 4" xfId="4142" xr:uid="{D6E78112-D650-4A70-B1B2-6D66FE9A94D7}"/>
    <cellStyle name="Cálculo 2 4 4 2" xfId="28361" xr:uid="{DBA1BCC7-51AD-4150-9E25-C929F52416B8}"/>
    <cellStyle name="Cálculo 2 4 5" xfId="4143" xr:uid="{4E32B581-9E9C-4E6B-B6FC-08A85A717562}"/>
    <cellStyle name="Cálculo 2 4 5 2" xfId="28362" xr:uid="{607A4ECD-A5A7-43A5-AD76-ED17429EB152}"/>
    <cellStyle name="Cálculo 2 4 6" xfId="4144" xr:uid="{5E15CBDE-03AA-4930-8B4B-3F16BD67CDA2}"/>
    <cellStyle name="Cálculo 2 4 6 2" xfId="28363" xr:uid="{FB612DC2-42DB-43FA-B768-E74CA46E6FF9}"/>
    <cellStyle name="Cálculo 2 4 7" xfId="4145" xr:uid="{CC13E19D-C277-4842-9F4D-99543CB5A2C9}"/>
    <cellStyle name="Cálculo 2 4 7 2" xfId="28364" xr:uid="{DBB77A92-A5B5-452D-BB9D-408B3E70210C}"/>
    <cellStyle name="Cálculo 2 4 8" xfId="4146" xr:uid="{4CCF037F-4B3D-4B1A-9A07-EBA49CB40036}"/>
    <cellStyle name="Cálculo 2 4 8 2" xfId="28365" xr:uid="{B5DFCB33-A2B5-4FEC-A64B-78AB49FDCC3C}"/>
    <cellStyle name="Cálculo 2 4 9" xfId="4147" xr:uid="{F77467E7-79E6-4200-95DD-AEF7E9AF5B87}"/>
    <cellStyle name="Cálculo 2 4 9 2" xfId="28366" xr:uid="{8B150848-21ED-4DCE-BA41-5852F3C3F9EE}"/>
    <cellStyle name="Cálculo 2 5" xfId="4148" xr:uid="{FF27FB47-9EA1-40E2-AC3A-204F4F5A9422}"/>
    <cellStyle name="Cálculo 2 5 10" xfId="4149" xr:uid="{D59A0F40-C25D-4F15-A6F6-E650CFA7D880}"/>
    <cellStyle name="Cálculo 2 5 10 2" xfId="28368" xr:uid="{F2AEF1BC-8B15-4B8F-A997-552B151D88AD}"/>
    <cellStyle name="Cálculo 2 5 11" xfId="28367" xr:uid="{3262CF12-4FB3-49FA-98E3-79CE4330B5F8}"/>
    <cellStyle name="Cálculo 2 5 2" xfId="4150" xr:uid="{4C89F9E4-83F6-4506-ABFF-3C97DF1B134C}"/>
    <cellStyle name="Cálculo 2 5 2 10" xfId="28369" xr:uid="{2336C228-82A3-427A-A073-27040667EAED}"/>
    <cellStyle name="Cálculo 2 5 2 2" xfId="4151" xr:uid="{21EF0F0D-F36F-4892-935E-5D57D90B0386}"/>
    <cellStyle name="Cálculo 2 5 2 2 2" xfId="28370" xr:uid="{D9BE9764-EFC0-4F80-B974-D501DC3B0FC6}"/>
    <cellStyle name="Cálculo 2 5 2 3" xfId="4152" xr:uid="{8CD3B7E8-4527-4452-9997-BF9ACE0AD231}"/>
    <cellStyle name="Cálculo 2 5 2 3 2" xfId="28371" xr:uid="{34C874A1-5F47-4118-A1A5-3E3F3A85752B}"/>
    <cellStyle name="Cálculo 2 5 2 4" xfId="4153" xr:uid="{8883AA00-0C5D-452D-AFA0-5A9F64D0B0F8}"/>
    <cellStyle name="Cálculo 2 5 2 4 2" xfId="28372" xr:uid="{35090617-8260-44B4-89CB-871A66662BE6}"/>
    <cellStyle name="Cálculo 2 5 2 5" xfId="4154" xr:uid="{79AD92F7-7B64-4D18-B3DA-5D3CA073E9AF}"/>
    <cellStyle name="Cálculo 2 5 2 5 2" xfId="28373" xr:uid="{A4439E4D-9BB6-4C67-BCA6-531E6F193844}"/>
    <cellStyle name="Cálculo 2 5 2 6" xfId="4155" xr:uid="{D123C51F-627C-4E09-8959-CBA6AE322030}"/>
    <cellStyle name="Cálculo 2 5 2 6 2" xfId="28374" xr:uid="{C68094BD-8311-4708-975A-5065B8C94FBA}"/>
    <cellStyle name="Cálculo 2 5 2 7" xfId="4156" xr:uid="{0D715C4C-B490-45A3-9791-17B3028148D0}"/>
    <cellStyle name="Cálculo 2 5 2 7 2" xfId="28375" xr:uid="{84204E85-22B5-4C86-A02F-867B2FBF4E1C}"/>
    <cellStyle name="Cálculo 2 5 2 8" xfId="4157" xr:uid="{EBA874EB-FF70-40D7-8D71-1ACF06CBFBC9}"/>
    <cellStyle name="Cálculo 2 5 2 8 2" xfId="28376" xr:uid="{86975619-3898-4432-A53C-2B4C95230A78}"/>
    <cellStyle name="Cálculo 2 5 2 9" xfId="4158" xr:uid="{F79949E0-E788-4CDE-9FA0-34F38E26B3F6}"/>
    <cellStyle name="Cálculo 2 5 2 9 2" xfId="28377" xr:uid="{A527F59E-A17F-4DC2-A99B-84F48D63C37B}"/>
    <cellStyle name="Cálculo 2 5 3" xfId="4159" xr:uid="{4CD2E610-9BF7-4CB1-935A-1E578FBE7F7D}"/>
    <cellStyle name="Cálculo 2 5 3 2" xfId="28378" xr:uid="{3F7DE7A9-3F41-42D4-A358-71CBEB8A0611}"/>
    <cellStyle name="Cálculo 2 5 4" xfId="4160" xr:uid="{5302CC2B-4D0A-4A06-B244-FE06101396A9}"/>
    <cellStyle name="Cálculo 2 5 4 2" xfId="28379" xr:uid="{9D679EE3-82EE-4CED-9D7B-073BDAF798E0}"/>
    <cellStyle name="Cálculo 2 5 5" xfId="4161" xr:uid="{CEE80F89-0BE8-4511-BD1D-CE3043B84A1B}"/>
    <cellStyle name="Cálculo 2 5 5 2" xfId="28380" xr:uid="{BF92494A-7D4E-4EAE-A6B7-E4177BEFF57A}"/>
    <cellStyle name="Cálculo 2 5 6" xfId="4162" xr:uid="{47964C8B-C1BB-4BF5-9180-AD4A29B7B27E}"/>
    <cellStyle name="Cálculo 2 5 6 2" xfId="28381" xr:uid="{58BC68FC-FA19-436D-A42B-D4DDA5ECE078}"/>
    <cellStyle name="Cálculo 2 5 7" xfId="4163" xr:uid="{81DE3270-AA53-41D9-968E-700A1E6611F0}"/>
    <cellStyle name="Cálculo 2 5 7 2" xfId="28382" xr:uid="{C7D9459B-E071-4D7C-981F-2BBBDEA8586B}"/>
    <cellStyle name="Cálculo 2 5 8" xfId="4164" xr:uid="{9F444244-DCF7-486A-A955-85BA6E1429D9}"/>
    <cellStyle name="Cálculo 2 5 8 2" xfId="28383" xr:uid="{491D4B70-2196-44C0-9F58-6AA9401DA517}"/>
    <cellStyle name="Cálculo 2 5 9" xfId="4165" xr:uid="{05BB5410-5B51-475D-A8F3-22FF05C967E5}"/>
    <cellStyle name="Cálculo 2 5 9 2" xfId="28384" xr:uid="{3B54D646-2069-4193-B246-1E19DBA06DB0}"/>
    <cellStyle name="Cálculo 2 6" xfId="4166" xr:uid="{E40491EB-64BF-4AEF-A9A1-8C081347C95D}"/>
    <cellStyle name="Cálculo 2 6 10" xfId="4167" xr:uid="{049B86DC-AE5F-4913-A316-0136D8AF6949}"/>
    <cellStyle name="Cálculo 2 6 10 2" xfId="28386" xr:uid="{8E4E9BBD-FE3A-4E4E-8CA7-5419465B4507}"/>
    <cellStyle name="Cálculo 2 6 11" xfId="28385" xr:uid="{F7969822-F6F6-4899-AEA9-56A2A5C7DF2C}"/>
    <cellStyle name="Cálculo 2 6 2" xfId="4168" xr:uid="{186925F4-BAB1-4FBB-A4D1-6569048D5DEB}"/>
    <cellStyle name="Cálculo 2 6 2 10" xfId="28387" xr:uid="{D0211BDC-A1B4-493E-832B-8E6EA433D34B}"/>
    <cellStyle name="Cálculo 2 6 2 2" xfId="4169" xr:uid="{7944486E-6A47-43B3-ABBD-5E7EF88FAD76}"/>
    <cellStyle name="Cálculo 2 6 2 2 2" xfId="28388" xr:uid="{3F4C426B-A036-4F1F-A194-A61827B99DCF}"/>
    <cellStyle name="Cálculo 2 6 2 3" xfId="4170" xr:uid="{2103E132-DCE6-441C-9F45-19C5E9A2A0DB}"/>
    <cellStyle name="Cálculo 2 6 2 3 2" xfId="28389" xr:uid="{EC11BC4D-46A5-4DFA-9281-55A5DBDCBD02}"/>
    <cellStyle name="Cálculo 2 6 2 4" xfId="4171" xr:uid="{61E69F21-76C0-4637-BB5F-50317E2C0E63}"/>
    <cellStyle name="Cálculo 2 6 2 4 2" xfId="28390" xr:uid="{686B5574-41FA-4082-8AD1-47030FAD50D7}"/>
    <cellStyle name="Cálculo 2 6 2 5" xfId="4172" xr:uid="{C5D68E40-5076-4424-A04E-66DB523A3485}"/>
    <cellStyle name="Cálculo 2 6 2 5 2" xfId="28391" xr:uid="{27939EF2-A373-4F95-A2A6-3B12F7066A68}"/>
    <cellStyle name="Cálculo 2 6 2 6" xfId="4173" xr:uid="{577F99DF-4E67-4D36-AA6F-7B7907CCB63F}"/>
    <cellStyle name="Cálculo 2 6 2 6 2" xfId="28392" xr:uid="{FFDFA3AB-55E8-4FE3-B685-EB55EADABCE0}"/>
    <cellStyle name="Cálculo 2 6 2 7" xfId="4174" xr:uid="{BC5CD8C1-7040-4A7C-8522-A73983D0E79C}"/>
    <cellStyle name="Cálculo 2 6 2 7 2" xfId="28393" xr:uid="{24C3EBF0-046E-4AC1-BBEE-575C38EC746E}"/>
    <cellStyle name="Cálculo 2 6 2 8" xfId="4175" xr:uid="{E4C015E4-5470-48CD-A62C-B96AD74DBB7C}"/>
    <cellStyle name="Cálculo 2 6 2 8 2" xfId="28394" xr:uid="{A4562A3C-E841-4125-BCC1-401EB0C3DE78}"/>
    <cellStyle name="Cálculo 2 6 2 9" xfId="4176" xr:uid="{49B4BD2A-F21D-4561-89A7-F29617F83572}"/>
    <cellStyle name="Cálculo 2 6 2 9 2" xfId="28395" xr:uid="{7E82F37A-84C8-4D80-BF30-A3A3C602D2AC}"/>
    <cellStyle name="Cálculo 2 6 3" xfId="4177" xr:uid="{8092F70D-8A6A-4972-A8A7-36698F7AFDC2}"/>
    <cellStyle name="Cálculo 2 6 3 2" xfId="28396" xr:uid="{4DD1EF3A-0D22-4697-8F8E-E5DCDABFF507}"/>
    <cellStyle name="Cálculo 2 6 4" xfId="4178" xr:uid="{AE0562BD-EB31-4DDD-A452-08C61F572A15}"/>
    <cellStyle name="Cálculo 2 6 4 2" xfId="28397" xr:uid="{4500225B-4882-46A4-B9E4-82EFA2390D5D}"/>
    <cellStyle name="Cálculo 2 6 5" xfId="4179" xr:uid="{7F3BD78B-8612-4580-84AB-4AF1B11BD76E}"/>
    <cellStyle name="Cálculo 2 6 5 2" xfId="28398" xr:uid="{5E2C64B8-A8E9-45F2-B619-AAD3D9BE74C5}"/>
    <cellStyle name="Cálculo 2 6 6" xfId="4180" xr:uid="{FAEBCD76-26E9-4AA6-9130-B4C3477C3B85}"/>
    <cellStyle name="Cálculo 2 6 6 2" xfId="28399" xr:uid="{E1833CEF-7FFF-4744-8853-818B95E97B06}"/>
    <cellStyle name="Cálculo 2 6 7" xfId="4181" xr:uid="{5BC4B9E0-5137-443D-BA31-75BE34D1BEFE}"/>
    <cellStyle name="Cálculo 2 6 7 2" xfId="28400" xr:uid="{3750AD30-E1D4-4B43-808B-434BC584ACA6}"/>
    <cellStyle name="Cálculo 2 6 8" xfId="4182" xr:uid="{EDB2ED3E-602E-43A8-904F-36599BF0A03E}"/>
    <cellStyle name="Cálculo 2 6 8 2" xfId="28401" xr:uid="{24BEAE20-1FD3-4113-BDD0-62936B155772}"/>
    <cellStyle name="Cálculo 2 6 9" xfId="4183" xr:uid="{B4413F23-F253-4010-921A-D8E360FA1336}"/>
    <cellStyle name="Cálculo 2 6 9 2" xfId="28402" xr:uid="{BC5C398B-8C87-4106-88F2-5B50F935E3C2}"/>
    <cellStyle name="Cálculo 2 7" xfId="4184" xr:uid="{BA0DC762-5571-4F25-A7C6-7F4DE53790E5}"/>
    <cellStyle name="Cálculo 2 7 10" xfId="4185" xr:uid="{7E7DE993-F04F-4DD1-B1A8-D114302BDD34}"/>
    <cellStyle name="Cálculo 2 7 10 2" xfId="28404" xr:uid="{CB5A6CBF-124A-4C45-9D03-6F5C81A7D93E}"/>
    <cellStyle name="Cálculo 2 7 11" xfId="28403" xr:uid="{6EEA2979-F761-4111-A9C1-46473D34DCB5}"/>
    <cellStyle name="Cálculo 2 7 2" xfId="4186" xr:uid="{07FA85F5-8BBE-4E48-A458-C1758E71E307}"/>
    <cellStyle name="Cálculo 2 7 2 10" xfId="28405" xr:uid="{351B5CF4-9461-4579-BCF4-324A9F1B717C}"/>
    <cellStyle name="Cálculo 2 7 2 2" xfId="4187" xr:uid="{ADF1F2D9-58E4-4CCB-873F-E180631D6541}"/>
    <cellStyle name="Cálculo 2 7 2 2 2" xfId="28406" xr:uid="{C141478A-2510-4ECA-898E-943B75EC6AE4}"/>
    <cellStyle name="Cálculo 2 7 2 3" xfId="4188" xr:uid="{46D7ABCC-FA7D-43AB-941A-7D84069F37A0}"/>
    <cellStyle name="Cálculo 2 7 2 3 2" xfId="28407" xr:uid="{4EAE6002-F983-4582-9A05-EB7C79742222}"/>
    <cellStyle name="Cálculo 2 7 2 4" xfId="4189" xr:uid="{82291105-49FA-44A8-90B3-BCF859CF3552}"/>
    <cellStyle name="Cálculo 2 7 2 4 2" xfId="28408" xr:uid="{D32B6A0F-4D42-41E3-A020-7BD288149AF1}"/>
    <cellStyle name="Cálculo 2 7 2 5" xfId="4190" xr:uid="{00A2D956-B3E8-47C6-A0E9-F20C4B958D5D}"/>
    <cellStyle name="Cálculo 2 7 2 5 2" xfId="28409" xr:uid="{228F03EF-BA83-47A9-8EB9-A8FD05373648}"/>
    <cellStyle name="Cálculo 2 7 2 6" xfId="4191" xr:uid="{22A76039-9ED1-4D59-B496-E9D73BDC1036}"/>
    <cellStyle name="Cálculo 2 7 2 6 2" xfId="28410" xr:uid="{F0F069E3-19EA-494D-802B-226B7BEC07B2}"/>
    <cellStyle name="Cálculo 2 7 2 7" xfId="4192" xr:uid="{5ECAA817-9F24-4F6B-A86D-F25DFFA61A6D}"/>
    <cellStyle name="Cálculo 2 7 2 7 2" xfId="28411" xr:uid="{F5DF6195-033C-4775-B593-BE55EA730FF5}"/>
    <cellStyle name="Cálculo 2 7 2 8" xfId="4193" xr:uid="{1E80B115-0220-42D7-9C69-E3333CEEDF8E}"/>
    <cellStyle name="Cálculo 2 7 2 8 2" xfId="28412" xr:uid="{7D6AD9E5-B8AE-45A4-A4ED-8E3840D612E7}"/>
    <cellStyle name="Cálculo 2 7 2 9" xfId="4194" xr:uid="{AB3F580D-0215-4A84-99D8-8F5EB4B179DD}"/>
    <cellStyle name="Cálculo 2 7 2 9 2" xfId="28413" xr:uid="{585EABCD-7D05-4C56-9760-93EA9CED1951}"/>
    <cellStyle name="Cálculo 2 7 3" xfId="4195" xr:uid="{44B8020B-94D8-467D-9387-63C1EABC9E65}"/>
    <cellStyle name="Cálculo 2 7 3 2" xfId="28414" xr:uid="{C5D37773-0E8D-412B-BE86-55BDE597859E}"/>
    <cellStyle name="Cálculo 2 7 4" xfId="4196" xr:uid="{D3335E30-6389-4DDC-9D22-D33B4AB38F08}"/>
    <cellStyle name="Cálculo 2 7 4 2" xfId="28415" xr:uid="{20370865-EDD1-4919-8EC1-ED1210293425}"/>
    <cellStyle name="Cálculo 2 7 5" xfId="4197" xr:uid="{A0DFEC14-9857-46AD-8538-54A2626F71F1}"/>
    <cellStyle name="Cálculo 2 7 5 2" xfId="28416" xr:uid="{D0C9BE84-BA1A-419E-93AF-29968EB2335E}"/>
    <cellStyle name="Cálculo 2 7 6" xfId="4198" xr:uid="{5D692285-326B-4AD1-9B90-C55768DCBC60}"/>
    <cellStyle name="Cálculo 2 7 6 2" xfId="28417" xr:uid="{A3DC5144-2DFD-4D03-BF66-5D793C2DEAE2}"/>
    <cellStyle name="Cálculo 2 7 7" xfId="4199" xr:uid="{DD86B7FF-3CB5-4514-8091-BE318DCCAC63}"/>
    <cellStyle name="Cálculo 2 7 7 2" xfId="28418" xr:uid="{BCA9787E-DB71-493C-801C-85B69BC51933}"/>
    <cellStyle name="Cálculo 2 7 8" xfId="4200" xr:uid="{CBD33E7F-A309-469A-AFF3-E3A0B013A34A}"/>
    <cellStyle name="Cálculo 2 7 8 2" xfId="28419" xr:uid="{B3071CF5-F090-49DE-818F-9D0AFA0C390A}"/>
    <cellStyle name="Cálculo 2 7 9" xfId="4201" xr:uid="{7D2861BE-4785-4ECB-815D-0273BBA7526C}"/>
    <cellStyle name="Cálculo 2 7 9 2" xfId="28420" xr:uid="{5E17B370-37D7-48D8-AD14-F6D2AD475368}"/>
    <cellStyle name="Cálculo 2 8" xfId="4202" xr:uid="{E9014DBC-6CD4-47F6-8427-6F21C3E50A68}"/>
    <cellStyle name="Cálculo 2 8 10" xfId="28421" xr:uid="{B244BE8A-51B3-44B3-BC09-D1497807C438}"/>
    <cellStyle name="Cálculo 2 8 2" xfId="4203" xr:uid="{4940B25F-218D-49BF-B961-91DB1C5A686E}"/>
    <cellStyle name="Cálculo 2 8 2 2" xfId="28422" xr:uid="{F5C45728-8C0F-4D18-A334-BB40551D913F}"/>
    <cellStyle name="Cálculo 2 8 3" xfId="4204" xr:uid="{7B9A803D-E2E5-4CC5-A052-0271A48561F1}"/>
    <cellStyle name="Cálculo 2 8 3 2" xfId="28423" xr:uid="{54F450C5-6C6F-4E42-886F-75EFFF780EDB}"/>
    <cellStyle name="Cálculo 2 8 4" xfId="4205" xr:uid="{12FB457A-1AF4-4AEC-9E26-80E84298F111}"/>
    <cellStyle name="Cálculo 2 8 4 2" xfId="28424" xr:uid="{598DB2DE-7487-489B-8515-426873003C9D}"/>
    <cellStyle name="Cálculo 2 8 5" xfId="4206" xr:uid="{F124C6CF-F4A0-495A-BF0A-10D83392F206}"/>
    <cellStyle name="Cálculo 2 8 5 2" xfId="28425" xr:uid="{09C8B7FC-0390-4FCF-AF8C-7C9D3978004C}"/>
    <cellStyle name="Cálculo 2 8 6" xfId="4207" xr:uid="{5C3B705E-3DA6-436E-9B2A-6130C35359E7}"/>
    <cellStyle name="Cálculo 2 8 6 2" xfId="28426" xr:uid="{87EAB179-5751-4502-B950-1FEEC39FCFC1}"/>
    <cellStyle name="Cálculo 2 8 7" xfId="4208" xr:uid="{3BBDF96A-651E-4EB4-B164-CABE31C71B3C}"/>
    <cellStyle name="Cálculo 2 8 7 2" xfId="28427" xr:uid="{F411C71A-2780-4F77-BF4A-DBA2D9D0AF60}"/>
    <cellStyle name="Cálculo 2 8 8" xfId="4209" xr:uid="{F14E8C26-AB63-4D4D-9ACA-7E65985C1654}"/>
    <cellStyle name="Cálculo 2 8 8 2" xfId="28428" xr:uid="{3D363862-12ED-43A1-B34B-CB9C35FED9FC}"/>
    <cellStyle name="Cálculo 2 8 9" xfId="4210" xr:uid="{1F9D2DA7-2AF2-4DA9-999F-18A39E3BEC69}"/>
    <cellStyle name="Cálculo 2 8 9 2" xfId="28429" xr:uid="{D956C2FD-18D5-4CEB-A804-202AC43B23C4}"/>
    <cellStyle name="Cálculo 2 9" xfId="4211" xr:uid="{7B849771-5A01-4DD3-B8E4-490B190BDD71}"/>
    <cellStyle name="Cálculo 2 9 2" xfId="28430" xr:uid="{6A051048-70C1-43E0-8E74-CF3D89797DB8}"/>
    <cellStyle name="Cálculo 3" xfId="4212" xr:uid="{3FC08330-6AAB-4A5A-BACC-4EA9BC2086E6}"/>
    <cellStyle name="Cálculo 3 10" xfId="4213" xr:uid="{A4D06E29-4BF7-4161-A559-7C491E36AD17}"/>
    <cellStyle name="Cálculo 3 10 2" xfId="28432" xr:uid="{1CE6D83A-E106-4AE8-87E3-AD64D901AD90}"/>
    <cellStyle name="Cálculo 3 11" xfId="4214" xr:uid="{B3524721-2BB6-4A48-8FDC-0A563D34B875}"/>
    <cellStyle name="Cálculo 3 11 2" xfId="28433" xr:uid="{12274902-A804-4F2E-BAB6-DEBE9888C90A}"/>
    <cellStyle name="Cálculo 3 12" xfId="4215" xr:uid="{86BDF96C-713F-4C22-9EF4-D1DB69268070}"/>
    <cellStyle name="Cálculo 3 12 2" xfId="28434" xr:uid="{9592B066-1BF0-485C-93B0-27A1BB76B2D3}"/>
    <cellStyle name="Cálculo 3 13" xfId="4216" xr:uid="{60B0D9A4-C1B6-4476-86DF-72C0BDDD5BCC}"/>
    <cellStyle name="Cálculo 3 13 2" xfId="28435" xr:uid="{83BE99F2-AFEB-42FD-87DF-676395885A3B}"/>
    <cellStyle name="Cálculo 3 14" xfId="4217" xr:uid="{E7725FF0-42A2-4868-9104-EDF2ADB5F0DE}"/>
    <cellStyle name="Cálculo 3 14 2" xfId="28436" xr:uid="{C0A27DD9-E0F1-4224-ACC8-1B11295C30BF}"/>
    <cellStyle name="Cálculo 3 15" xfId="28431" xr:uid="{DF99BA10-EE68-49E2-8DE2-4FA6002FCA02}"/>
    <cellStyle name="Cálculo 3 2" xfId="4218" xr:uid="{01F378CC-BC11-49EF-87E1-29C1A97423DC}"/>
    <cellStyle name="Cálculo 3 2 10" xfId="4219" xr:uid="{A0B7BAE4-FCF2-49FF-8B3E-1818FD6EC5DF}"/>
    <cellStyle name="Cálculo 3 2 10 2" xfId="28438" xr:uid="{A308D897-2427-42AE-977D-BEB6AF970DDA}"/>
    <cellStyle name="Cálculo 3 2 11" xfId="4220" xr:uid="{BD93AFED-9B6E-4AF1-8E85-03737EA392D3}"/>
    <cellStyle name="Cálculo 3 2 11 2" xfId="28439" xr:uid="{FCD055C8-B5A8-4742-963D-73AE495BD827}"/>
    <cellStyle name="Cálculo 3 2 12" xfId="28437" xr:uid="{D27EF5F6-3910-4101-8A5E-B89E37CA0504}"/>
    <cellStyle name="Cálculo 3 2 2" xfId="4221" xr:uid="{7E94036C-D8B3-4D63-8FCD-C3E383F677CD}"/>
    <cellStyle name="Cálculo 3 2 2 10" xfId="4222" xr:uid="{C75CCE08-BA47-4B2F-A5DA-0ABE8E0A7734}"/>
    <cellStyle name="Cálculo 3 2 2 10 2" xfId="28441" xr:uid="{962058F9-3F5C-4BF7-A0B1-4B41ADF97AD0}"/>
    <cellStyle name="Cálculo 3 2 2 11" xfId="28440" xr:uid="{9561F030-248D-4A9D-99E2-CA065EEAD332}"/>
    <cellStyle name="Cálculo 3 2 2 2" xfId="4223" xr:uid="{A028BA72-B478-4915-84E7-394A5634DD7A}"/>
    <cellStyle name="Cálculo 3 2 2 2 10" xfId="28442" xr:uid="{9994C709-546B-48DC-AF1D-D6EA20653587}"/>
    <cellStyle name="Cálculo 3 2 2 2 2" xfId="4224" xr:uid="{C608D024-32CA-4B07-9284-51E76ADF5D91}"/>
    <cellStyle name="Cálculo 3 2 2 2 2 2" xfId="28443" xr:uid="{EFE01E55-A508-4810-A756-B568C36B2F26}"/>
    <cellStyle name="Cálculo 3 2 2 2 3" xfId="4225" xr:uid="{AF9CB9FE-ECB4-451C-A4DF-D7B22C109C83}"/>
    <cellStyle name="Cálculo 3 2 2 2 3 2" xfId="28444" xr:uid="{2B0BCB3C-8238-4975-991C-F74D724F0F54}"/>
    <cellStyle name="Cálculo 3 2 2 2 4" xfId="4226" xr:uid="{270E8A5B-BDE3-4740-AE9D-BCE2C7F29D43}"/>
    <cellStyle name="Cálculo 3 2 2 2 4 2" xfId="28445" xr:uid="{2C4C1246-1A35-4C13-9F8D-401E6AA16D7E}"/>
    <cellStyle name="Cálculo 3 2 2 2 5" xfId="4227" xr:uid="{030FF127-D553-45AF-ADF0-6E4F243A3932}"/>
    <cellStyle name="Cálculo 3 2 2 2 5 2" xfId="28446" xr:uid="{BF6A024D-CF40-4638-A2E8-D6A9D2DE5002}"/>
    <cellStyle name="Cálculo 3 2 2 2 6" xfId="4228" xr:uid="{180B9EDA-4D97-491F-BEAD-8B50A85835FB}"/>
    <cellStyle name="Cálculo 3 2 2 2 6 2" xfId="28447" xr:uid="{0BF6137F-90E4-4A7D-8340-AE35FD08E0AB}"/>
    <cellStyle name="Cálculo 3 2 2 2 7" xfId="4229" xr:uid="{8F545F81-E58D-4897-AF75-C896A7145934}"/>
    <cellStyle name="Cálculo 3 2 2 2 7 2" xfId="28448" xr:uid="{F9DF0720-24E9-4FC8-973B-52DA348E9A60}"/>
    <cellStyle name="Cálculo 3 2 2 2 8" xfId="4230" xr:uid="{E0B5E630-A2E5-4000-80FF-2337BDBE8F30}"/>
    <cellStyle name="Cálculo 3 2 2 2 8 2" xfId="28449" xr:uid="{58CE8232-E91F-4C7B-9B21-A745F7AD6CC4}"/>
    <cellStyle name="Cálculo 3 2 2 2 9" xfId="4231" xr:uid="{B051E5FD-5F13-43B8-A0B1-811EDBFDF8F5}"/>
    <cellStyle name="Cálculo 3 2 2 2 9 2" xfId="28450" xr:uid="{6C086EAB-4B27-4AE8-BB2B-4D94AA4DB4A0}"/>
    <cellStyle name="Cálculo 3 2 2 3" xfId="4232" xr:uid="{510086BD-571F-4203-A008-2B7634B7136E}"/>
    <cellStyle name="Cálculo 3 2 2 3 2" xfId="28451" xr:uid="{FC0F3B68-6468-4DDA-B876-E6F25204A64F}"/>
    <cellStyle name="Cálculo 3 2 2 4" xfId="4233" xr:uid="{0813F960-CF5C-418E-9220-DB8B7EEDD735}"/>
    <cellStyle name="Cálculo 3 2 2 4 2" xfId="28452" xr:uid="{E2E907C0-CC23-42B8-AAA1-5C71DC1B1FF2}"/>
    <cellStyle name="Cálculo 3 2 2 5" xfId="4234" xr:uid="{064275AB-D483-4AAB-80D9-896A01F68DC7}"/>
    <cellStyle name="Cálculo 3 2 2 5 2" xfId="28453" xr:uid="{D57A3F68-BC52-4EE5-8D79-F687B6973926}"/>
    <cellStyle name="Cálculo 3 2 2 6" xfId="4235" xr:uid="{80C8A94F-F8E5-4BBD-9A53-E8CE25E9C74B}"/>
    <cellStyle name="Cálculo 3 2 2 6 2" xfId="28454" xr:uid="{94AE88AD-BB01-4EF8-99C0-EB4432B157A5}"/>
    <cellStyle name="Cálculo 3 2 2 7" xfId="4236" xr:uid="{ECA2FB5A-3C46-40F1-9FF4-DE51EA097E79}"/>
    <cellStyle name="Cálculo 3 2 2 7 2" xfId="28455" xr:uid="{E12C86A3-E4E2-40D8-B2E0-2E3CF1C38C78}"/>
    <cellStyle name="Cálculo 3 2 2 8" xfId="4237" xr:uid="{D0398B5D-3265-40BD-A992-89021575781F}"/>
    <cellStyle name="Cálculo 3 2 2 8 2" xfId="28456" xr:uid="{9113993F-8866-4760-89CC-80C76CCC4B27}"/>
    <cellStyle name="Cálculo 3 2 2 9" xfId="4238" xr:uid="{495DD2BE-AD58-485A-B523-12937C1BFAA0}"/>
    <cellStyle name="Cálculo 3 2 2 9 2" xfId="28457" xr:uid="{3CA99D3F-1C89-4EED-AE19-3D43216D025B}"/>
    <cellStyle name="Cálculo 3 2 3" xfId="4239" xr:uid="{1AFF5D74-2208-49DA-8DDB-7E1C5DB0FA46}"/>
    <cellStyle name="Cálculo 3 2 3 10" xfId="28458" xr:uid="{53B6C196-3BBD-4A3D-B48B-0D1F149B13E3}"/>
    <cellStyle name="Cálculo 3 2 3 2" xfId="4240" xr:uid="{53DCB688-189A-407B-B50B-7613BAFBDE45}"/>
    <cellStyle name="Cálculo 3 2 3 2 2" xfId="28459" xr:uid="{ECDB4934-0EC0-424B-8D1A-D60AC62B4E98}"/>
    <cellStyle name="Cálculo 3 2 3 3" xfId="4241" xr:uid="{04603820-B455-47CB-A981-E98B80747773}"/>
    <cellStyle name="Cálculo 3 2 3 3 2" xfId="28460" xr:uid="{89FFEB5D-5C56-4C60-B85E-363F0009487E}"/>
    <cellStyle name="Cálculo 3 2 3 4" xfId="4242" xr:uid="{A162BCC5-876C-4613-87E5-0FEB2C1DC350}"/>
    <cellStyle name="Cálculo 3 2 3 4 2" xfId="28461" xr:uid="{CE64D252-5067-4D1B-8A06-829B2E7E280F}"/>
    <cellStyle name="Cálculo 3 2 3 5" xfId="4243" xr:uid="{20854F12-9C49-4513-BA60-BF4FE70EB8FD}"/>
    <cellStyle name="Cálculo 3 2 3 5 2" xfId="28462" xr:uid="{0F0448C9-EEE2-4ADA-A0FF-6FEF84A42F6E}"/>
    <cellStyle name="Cálculo 3 2 3 6" xfId="4244" xr:uid="{20721DC3-3925-4D00-B117-CF5D5AC84F96}"/>
    <cellStyle name="Cálculo 3 2 3 6 2" xfId="28463" xr:uid="{3E7FBCBD-0403-42F7-B33E-4FA54F34E2AF}"/>
    <cellStyle name="Cálculo 3 2 3 7" xfId="4245" xr:uid="{3ABB45A3-737B-4F82-9C1D-AD626B3CE177}"/>
    <cellStyle name="Cálculo 3 2 3 7 2" xfId="28464" xr:uid="{9A7B733B-DF7A-4E71-A36F-D1E707D9AFEE}"/>
    <cellStyle name="Cálculo 3 2 3 8" xfId="4246" xr:uid="{D088CB95-027B-43B5-A85B-E9A0716433AE}"/>
    <cellStyle name="Cálculo 3 2 3 8 2" xfId="28465" xr:uid="{763E179A-8B40-440F-984D-F79DDBFE27B2}"/>
    <cellStyle name="Cálculo 3 2 3 9" xfId="4247" xr:uid="{EACE69A6-8B43-4E00-8CD6-100F19DD9884}"/>
    <cellStyle name="Cálculo 3 2 3 9 2" xfId="28466" xr:uid="{86B4BCE3-CE33-49E9-BE65-9CB0C7CD209C}"/>
    <cellStyle name="Cálculo 3 2 4" xfId="4248" xr:uid="{C48605D2-79C0-4246-A6B6-36D74DC00CB6}"/>
    <cellStyle name="Cálculo 3 2 4 2" xfId="28467" xr:uid="{AE2AFC4E-367B-4DBD-B6EE-BECEC0CD3618}"/>
    <cellStyle name="Cálculo 3 2 5" xfId="4249" xr:uid="{2FE34644-67F0-4FBF-AB8B-7DDB09F374A6}"/>
    <cellStyle name="Cálculo 3 2 5 2" xfId="28468" xr:uid="{E0C72EF7-881A-4C63-90FD-A799AF127436}"/>
    <cellStyle name="Cálculo 3 2 6" xfId="4250" xr:uid="{14BF2C45-9DC9-4985-9F6B-C31B75331F60}"/>
    <cellStyle name="Cálculo 3 2 6 2" xfId="28469" xr:uid="{A02EE139-0338-4A9E-BDD9-DB2496412609}"/>
    <cellStyle name="Cálculo 3 2 7" xfId="4251" xr:uid="{3B6E3EBA-C6EB-477B-A40E-D36C1DD97BA5}"/>
    <cellStyle name="Cálculo 3 2 7 2" xfId="28470" xr:uid="{C5BCE4A2-D3D4-4838-89C1-B4CB4E4E158F}"/>
    <cellStyle name="Cálculo 3 2 8" xfId="4252" xr:uid="{B38798A5-D30F-4FCA-A6E9-5976B605BAEB}"/>
    <cellStyle name="Cálculo 3 2 8 2" xfId="28471" xr:uid="{582391CD-5E31-4736-88AA-C701693752AB}"/>
    <cellStyle name="Cálculo 3 2 9" xfId="4253" xr:uid="{7FA7408E-5736-4FCE-9968-EBC8C5B1CCB4}"/>
    <cellStyle name="Cálculo 3 2 9 2" xfId="28472" xr:uid="{7C050D4B-4050-4D13-B494-184FEDB6E327}"/>
    <cellStyle name="Cálculo 3 3" xfId="4254" xr:uid="{837FBFD4-1D4E-4AA7-B48B-BE334593FDE5}"/>
    <cellStyle name="Cálculo 3 3 10" xfId="4255" xr:uid="{26A2499A-2F97-456B-9E6C-012D89B48E17}"/>
    <cellStyle name="Cálculo 3 3 10 2" xfId="28474" xr:uid="{EDCCA95A-15EA-4670-93B9-C0905BA94BE0}"/>
    <cellStyle name="Cálculo 3 3 11" xfId="28473" xr:uid="{BBD0F13E-92CA-48ED-ABC9-02D893B7B75D}"/>
    <cellStyle name="Cálculo 3 3 2" xfId="4256" xr:uid="{979A58BA-88CB-4CCF-8A18-E95F767E7E01}"/>
    <cellStyle name="Cálculo 3 3 2 10" xfId="28475" xr:uid="{734D3955-4679-4275-90B4-B1FA624F93FC}"/>
    <cellStyle name="Cálculo 3 3 2 2" xfId="4257" xr:uid="{E002B573-F6A1-4535-A42C-EE39CA9F8AF9}"/>
    <cellStyle name="Cálculo 3 3 2 2 2" xfId="28476" xr:uid="{7B4E9179-7E6D-4BFF-95A2-2C3BE345D9D9}"/>
    <cellStyle name="Cálculo 3 3 2 3" xfId="4258" xr:uid="{64B8104D-9706-440A-A71B-947DBC46DD6B}"/>
    <cellStyle name="Cálculo 3 3 2 3 2" xfId="28477" xr:uid="{73B5F92C-3C8B-4F64-95E9-29EA5ACF3F7F}"/>
    <cellStyle name="Cálculo 3 3 2 4" xfId="4259" xr:uid="{5449A99D-0145-4BFD-9FED-F4C319E801DD}"/>
    <cellStyle name="Cálculo 3 3 2 4 2" xfId="28478" xr:uid="{B9A00376-E482-410A-ABEE-F7DA632D2EB1}"/>
    <cellStyle name="Cálculo 3 3 2 5" xfId="4260" xr:uid="{D70A917D-6874-4D62-94FF-6E60EDB5C8CE}"/>
    <cellStyle name="Cálculo 3 3 2 5 2" xfId="28479" xr:uid="{F8BF52FE-1DED-47C2-A9B1-4BCDB3378A7B}"/>
    <cellStyle name="Cálculo 3 3 2 6" xfId="4261" xr:uid="{1CA863DE-A0CE-4D20-BED3-4F080AE78CED}"/>
    <cellStyle name="Cálculo 3 3 2 6 2" xfId="28480" xr:uid="{1EA0CD10-1E03-4BEC-9092-31DCDF4799A2}"/>
    <cellStyle name="Cálculo 3 3 2 7" xfId="4262" xr:uid="{74EBED67-945A-476A-889C-AEA1ED1BF86D}"/>
    <cellStyle name="Cálculo 3 3 2 7 2" xfId="28481" xr:uid="{F1BBC7A2-56E6-4D6F-AA14-94B1AC97DC1A}"/>
    <cellStyle name="Cálculo 3 3 2 8" xfId="4263" xr:uid="{C371CC31-079A-463E-A1F1-F6917EBBC2F8}"/>
    <cellStyle name="Cálculo 3 3 2 8 2" xfId="28482" xr:uid="{254AC12E-E85C-4CF9-BC92-3A5CEE767C74}"/>
    <cellStyle name="Cálculo 3 3 2 9" xfId="4264" xr:uid="{7342B5A1-CBA9-4B0B-9E5E-00CF5D6CABB8}"/>
    <cellStyle name="Cálculo 3 3 2 9 2" xfId="28483" xr:uid="{E2F827C5-2040-4F0D-8C0C-66982800BB5C}"/>
    <cellStyle name="Cálculo 3 3 3" xfId="4265" xr:uid="{59C25BF4-14F8-4DEE-A5E3-252EE207EEE4}"/>
    <cellStyle name="Cálculo 3 3 3 2" xfId="28484" xr:uid="{E8B534AF-F8A8-4EE2-98E8-B130FA9754CF}"/>
    <cellStyle name="Cálculo 3 3 4" xfId="4266" xr:uid="{0ECDE419-5FDE-4FAF-A007-4C22328FCBDB}"/>
    <cellStyle name="Cálculo 3 3 4 2" xfId="28485" xr:uid="{A5E92725-F876-4D03-A58C-03CD2608973F}"/>
    <cellStyle name="Cálculo 3 3 5" xfId="4267" xr:uid="{E56A0B9A-7904-413D-94F3-76143AEE1264}"/>
    <cellStyle name="Cálculo 3 3 5 2" xfId="28486" xr:uid="{F3058899-E45E-424C-9E53-B2C3B61E1FA5}"/>
    <cellStyle name="Cálculo 3 3 6" xfId="4268" xr:uid="{81BB85E4-ADB0-4EB4-965B-9D37E2E68ADF}"/>
    <cellStyle name="Cálculo 3 3 6 2" xfId="28487" xr:uid="{53684FBE-879C-45D6-918B-D85FBCBDD5C6}"/>
    <cellStyle name="Cálculo 3 3 7" xfId="4269" xr:uid="{EA1247A7-6E4D-4653-A585-E3E44B7E01C3}"/>
    <cellStyle name="Cálculo 3 3 7 2" xfId="28488" xr:uid="{6133CECA-3425-4251-A399-384639810D89}"/>
    <cellStyle name="Cálculo 3 3 8" xfId="4270" xr:uid="{BBBF60CB-75AD-45AB-8FBC-A7C1BEBF0363}"/>
    <cellStyle name="Cálculo 3 3 8 2" xfId="28489" xr:uid="{8192F2AE-4B37-4EEE-8031-D23601A52297}"/>
    <cellStyle name="Cálculo 3 3 9" xfId="4271" xr:uid="{96677160-EAB1-4559-B79F-EBEE1D3DDD68}"/>
    <cellStyle name="Cálculo 3 3 9 2" xfId="28490" xr:uid="{65A8E7C1-196F-4284-BD7B-157ACC15CCA0}"/>
    <cellStyle name="Cálculo 3 4" xfId="4272" xr:uid="{BDCD38ED-A40C-4D8D-87C8-2E2DFF9E0B56}"/>
    <cellStyle name="Cálculo 3 4 10" xfId="4273" xr:uid="{3971E701-86F1-42AE-95CE-38376B3BBC34}"/>
    <cellStyle name="Cálculo 3 4 10 2" xfId="28492" xr:uid="{0AE7FA83-7DE6-4CD4-8D61-20B00D4C4D68}"/>
    <cellStyle name="Cálculo 3 4 11" xfId="28491" xr:uid="{8AE8706B-BB8F-4476-8F3F-2674748D97CB}"/>
    <cellStyle name="Cálculo 3 4 2" xfId="4274" xr:uid="{58CB5A8E-BC07-480F-ABF1-3BDCC5AE6D62}"/>
    <cellStyle name="Cálculo 3 4 2 10" xfId="28493" xr:uid="{788F0D3B-F240-4599-AC03-5A7E871F02B9}"/>
    <cellStyle name="Cálculo 3 4 2 2" xfId="4275" xr:uid="{9AD512E0-E4EC-4F23-B188-43AFD0EEC8DE}"/>
    <cellStyle name="Cálculo 3 4 2 2 2" xfId="28494" xr:uid="{1D64E281-0A09-4E61-B2A0-743D90284752}"/>
    <cellStyle name="Cálculo 3 4 2 3" xfId="4276" xr:uid="{91856CBE-BDC6-4203-9AC4-D2237E450B9C}"/>
    <cellStyle name="Cálculo 3 4 2 3 2" xfId="28495" xr:uid="{32DB9C8C-A147-4423-8325-9219E63C13E1}"/>
    <cellStyle name="Cálculo 3 4 2 4" xfId="4277" xr:uid="{B7F0A7D3-B474-40DB-9C68-B1EF8297BA12}"/>
    <cellStyle name="Cálculo 3 4 2 4 2" xfId="28496" xr:uid="{4C16FF6F-6982-4260-A53E-99709B91FA3A}"/>
    <cellStyle name="Cálculo 3 4 2 5" xfId="4278" xr:uid="{D5768CB2-8FD5-4BF5-BCC4-AA9B14C04F6A}"/>
    <cellStyle name="Cálculo 3 4 2 5 2" xfId="28497" xr:uid="{A80F4698-27BD-4A01-B169-EBB3620A9EB0}"/>
    <cellStyle name="Cálculo 3 4 2 6" xfId="4279" xr:uid="{B8864F67-EFCE-4592-B5C4-9D17551A73EA}"/>
    <cellStyle name="Cálculo 3 4 2 6 2" xfId="28498" xr:uid="{F978867D-ED5F-4240-9410-44719BED583B}"/>
    <cellStyle name="Cálculo 3 4 2 7" xfId="4280" xr:uid="{78DFFA83-EEA7-47E4-B53F-35E1D68EFB33}"/>
    <cellStyle name="Cálculo 3 4 2 7 2" xfId="28499" xr:uid="{4975996E-D001-4C2C-AA59-B653CFF9D203}"/>
    <cellStyle name="Cálculo 3 4 2 8" xfId="4281" xr:uid="{8BFEE604-B42C-4C62-ABB2-52ED918B7331}"/>
    <cellStyle name="Cálculo 3 4 2 8 2" xfId="28500" xr:uid="{D7ED8A6A-6F9B-4E2B-86DF-9B67B9FF2D8F}"/>
    <cellStyle name="Cálculo 3 4 2 9" xfId="4282" xr:uid="{AB6C1D0E-2778-4154-9C62-4CA2F4AFCDA3}"/>
    <cellStyle name="Cálculo 3 4 2 9 2" xfId="28501" xr:uid="{275750B4-9A2A-4722-AFB5-B9E3A2EE15C2}"/>
    <cellStyle name="Cálculo 3 4 3" xfId="4283" xr:uid="{85C12FE5-96FF-4069-8357-BA019A7D9129}"/>
    <cellStyle name="Cálculo 3 4 3 2" xfId="28502" xr:uid="{91B23894-6734-43AB-A374-936B59724B96}"/>
    <cellStyle name="Cálculo 3 4 4" xfId="4284" xr:uid="{75BFE698-8C90-43DB-A709-2CAB88D01D37}"/>
    <cellStyle name="Cálculo 3 4 4 2" xfId="28503" xr:uid="{03B88829-3FFA-4F7A-B146-DBC50A46FCF1}"/>
    <cellStyle name="Cálculo 3 4 5" xfId="4285" xr:uid="{991EF62C-90FB-4A37-8415-4FDBF47E1497}"/>
    <cellStyle name="Cálculo 3 4 5 2" xfId="28504" xr:uid="{37F36665-72C5-4820-926C-192F64481352}"/>
    <cellStyle name="Cálculo 3 4 6" xfId="4286" xr:uid="{EF826519-2AA1-4923-B9A3-0A6801B433FD}"/>
    <cellStyle name="Cálculo 3 4 6 2" xfId="28505" xr:uid="{D2ED6717-B7BB-4AFA-B77B-1BA140248674}"/>
    <cellStyle name="Cálculo 3 4 7" xfId="4287" xr:uid="{82E3EF91-4C04-4E3D-8B2A-16D70E9521BD}"/>
    <cellStyle name="Cálculo 3 4 7 2" xfId="28506" xr:uid="{9D393383-21B4-4560-87CF-FCBE96AB71BA}"/>
    <cellStyle name="Cálculo 3 4 8" xfId="4288" xr:uid="{83FEF34D-2939-47D3-9D51-56C0A71EC4B8}"/>
    <cellStyle name="Cálculo 3 4 8 2" xfId="28507" xr:uid="{AB263F1C-341B-4331-BAC0-35192BF2F40A}"/>
    <cellStyle name="Cálculo 3 4 9" xfId="4289" xr:uid="{D2EC20D5-BFDA-4AAA-B270-327219EDDF4A}"/>
    <cellStyle name="Cálculo 3 4 9 2" xfId="28508" xr:uid="{C04EADA2-2BAE-4C3E-B05C-1FB58FF03A48}"/>
    <cellStyle name="Cálculo 3 5" xfId="4290" xr:uid="{9E7D2598-59CD-4987-9E33-A29CF2BFF1BE}"/>
    <cellStyle name="Cálculo 3 5 10" xfId="4291" xr:uid="{F2EB91EF-3D84-4090-9B47-9E2D4BEEC309}"/>
    <cellStyle name="Cálculo 3 5 10 2" xfId="28510" xr:uid="{E283DE92-5D75-4181-A42B-0BAB06ACE9B2}"/>
    <cellStyle name="Cálculo 3 5 11" xfId="28509" xr:uid="{6179137B-4D87-4E06-B786-E4090A2729CB}"/>
    <cellStyle name="Cálculo 3 5 2" xfId="4292" xr:uid="{4C7A427F-58D1-457A-84C6-DDE5E57D69AD}"/>
    <cellStyle name="Cálculo 3 5 2 10" xfId="28511" xr:uid="{E56A93B8-6CC8-4B53-8165-3662DD332AE4}"/>
    <cellStyle name="Cálculo 3 5 2 2" xfId="4293" xr:uid="{2EEF2C1F-3D3A-4113-B988-1C27842B162E}"/>
    <cellStyle name="Cálculo 3 5 2 2 2" xfId="28512" xr:uid="{759E097A-E76D-4A7B-89AD-169A6AFA033C}"/>
    <cellStyle name="Cálculo 3 5 2 3" xfId="4294" xr:uid="{6342382E-35A3-4F8E-9433-E4ACB77367DE}"/>
    <cellStyle name="Cálculo 3 5 2 3 2" xfId="28513" xr:uid="{2FFB3C5B-6A6A-439B-A48A-EFB20DE9C087}"/>
    <cellStyle name="Cálculo 3 5 2 4" xfId="4295" xr:uid="{5ACAE299-9C1A-414B-8937-9EAC3AF889AB}"/>
    <cellStyle name="Cálculo 3 5 2 4 2" xfId="28514" xr:uid="{80C8E921-B6F4-4663-8F0A-783CB08A8D1B}"/>
    <cellStyle name="Cálculo 3 5 2 5" xfId="4296" xr:uid="{A74E1981-4562-4816-9761-A5770A7BB68D}"/>
    <cellStyle name="Cálculo 3 5 2 5 2" xfId="28515" xr:uid="{2C5B6FAF-7F48-4A38-82C5-FBA2505C64C1}"/>
    <cellStyle name="Cálculo 3 5 2 6" xfId="4297" xr:uid="{C1AC265B-C88B-4EDB-AD99-9FE58970970D}"/>
    <cellStyle name="Cálculo 3 5 2 6 2" xfId="28516" xr:uid="{E0D427DE-0298-4176-8407-5F98C392A246}"/>
    <cellStyle name="Cálculo 3 5 2 7" xfId="4298" xr:uid="{603FC604-6E08-4D4D-942F-58E0348151FE}"/>
    <cellStyle name="Cálculo 3 5 2 7 2" xfId="28517" xr:uid="{2F42433C-F62B-4232-AB07-206F2165DD01}"/>
    <cellStyle name="Cálculo 3 5 2 8" xfId="4299" xr:uid="{C91D6E10-4EB6-4C55-A928-8C4188721577}"/>
    <cellStyle name="Cálculo 3 5 2 8 2" xfId="28518" xr:uid="{208D9FA9-BFA1-407C-874A-2A36CC2F1A73}"/>
    <cellStyle name="Cálculo 3 5 2 9" xfId="4300" xr:uid="{97758663-A52C-4430-9899-FFDE1E9474F7}"/>
    <cellStyle name="Cálculo 3 5 2 9 2" xfId="28519" xr:uid="{5C1E3D92-F3F1-447B-B1FF-6A6F3679B332}"/>
    <cellStyle name="Cálculo 3 5 3" xfId="4301" xr:uid="{DEF6A749-8ADD-4F9F-BF22-BE2D941F1275}"/>
    <cellStyle name="Cálculo 3 5 3 2" xfId="28520" xr:uid="{77B6C844-514F-4C3A-A5E7-778E1DDB55F5}"/>
    <cellStyle name="Cálculo 3 5 4" xfId="4302" xr:uid="{78B72D3E-C7C3-4DDE-8D9C-FCF70598B8BA}"/>
    <cellStyle name="Cálculo 3 5 4 2" xfId="28521" xr:uid="{18018490-32CE-41D6-89F2-21D2D82BCB23}"/>
    <cellStyle name="Cálculo 3 5 5" xfId="4303" xr:uid="{81758A7E-A73D-4341-B0A2-024C33A3D7BD}"/>
    <cellStyle name="Cálculo 3 5 5 2" xfId="28522" xr:uid="{F8B19798-413E-4C2F-955B-14A40B88A70C}"/>
    <cellStyle name="Cálculo 3 5 6" xfId="4304" xr:uid="{745B08B0-F430-420C-A50B-E869631DA931}"/>
    <cellStyle name="Cálculo 3 5 6 2" xfId="28523" xr:uid="{8C1ECCCC-D6DF-4DA5-B9D2-EA056BC30458}"/>
    <cellStyle name="Cálculo 3 5 7" xfId="4305" xr:uid="{A66BEDAB-A10C-423A-88F7-731359097299}"/>
    <cellStyle name="Cálculo 3 5 7 2" xfId="28524" xr:uid="{73438154-C04A-4825-A98C-8C7537D78B99}"/>
    <cellStyle name="Cálculo 3 5 8" xfId="4306" xr:uid="{74FB9CE6-51B0-4394-B6C6-C67BA7E6CC6E}"/>
    <cellStyle name="Cálculo 3 5 8 2" xfId="28525" xr:uid="{CF21105A-E120-4857-BCE3-99C979E577D1}"/>
    <cellStyle name="Cálculo 3 5 9" xfId="4307" xr:uid="{164B51D5-E727-4996-8A94-DC95E5C0FC58}"/>
    <cellStyle name="Cálculo 3 5 9 2" xfId="28526" xr:uid="{6A7A5BA6-08D2-45F9-B610-FF05F03851C1}"/>
    <cellStyle name="Cálculo 3 6" xfId="4308" xr:uid="{E96C50CA-6BD1-4359-8238-57B4DC1251FB}"/>
    <cellStyle name="Cálculo 3 6 10" xfId="28527" xr:uid="{867D7CE1-437F-4DE3-BC6D-6C93661A5EE9}"/>
    <cellStyle name="Cálculo 3 6 2" xfId="4309" xr:uid="{A95040D4-62FE-4B26-999E-307D167F580E}"/>
    <cellStyle name="Cálculo 3 6 2 2" xfId="28528" xr:uid="{D1E5EC7D-ED83-4BDF-9ED4-943EA9E62864}"/>
    <cellStyle name="Cálculo 3 6 3" xfId="4310" xr:uid="{1433BED9-2CFA-4D84-84C7-C17D30EFADBB}"/>
    <cellStyle name="Cálculo 3 6 3 2" xfId="28529" xr:uid="{F7383102-A6F3-4819-A479-1E3237E5FF0C}"/>
    <cellStyle name="Cálculo 3 6 4" xfId="4311" xr:uid="{27DFEC5D-D7FA-494E-B6D8-C63BFAC6FC7C}"/>
    <cellStyle name="Cálculo 3 6 4 2" xfId="28530" xr:uid="{9C35996D-DAFF-498E-859F-3C81288BBE7D}"/>
    <cellStyle name="Cálculo 3 6 5" xfId="4312" xr:uid="{E6AB598C-15AD-4DA8-8A29-E3189F4105C3}"/>
    <cellStyle name="Cálculo 3 6 5 2" xfId="28531" xr:uid="{65CE88B8-3028-4423-B50A-C0517E9BA323}"/>
    <cellStyle name="Cálculo 3 6 6" xfId="4313" xr:uid="{CF9676D2-9CFB-4541-AE53-6C1D843E6380}"/>
    <cellStyle name="Cálculo 3 6 6 2" xfId="28532" xr:uid="{21FF0725-314C-46DB-8596-3F337B1192A6}"/>
    <cellStyle name="Cálculo 3 6 7" xfId="4314" xr:uid="{8CF32D9F-C3B2-4281-ABF1-EC21DC82AF7B}"/>
    <cellStyle name="Cálculo 3 6 7 2" xfId="28533" xr:uid="{E2F7E806-D94F-4965-B076-EDF3A1363252}"/>
    <cellStyle name="Cálculo 3 6 8" xfId="4315" xr:uid="{A6B4377F-E05B-4C6A-B287-6C21C9979B24}"/>
    <cellStyle name="Cálculo 3 6 8 2" xfId="28534" xr:uid="{435B5414-5278-4F80-A75C-A9478F474B0B}"/>
    <cellStyle name="Cálculo 3 6 9" xfId="4316" xr:uid="{F463D66E-0A68-4BCF-80EB-355599CD2AE2}"/>
    <cellStyle name="Cálculo 3 6 9 2" xfId="28535" xr:uid="{F122F274-13A9-4D08-8D43-65D889C74D8C}"/>
    <cellStyle name="Cálculo 3 7" xfId="4317" xr:uid="{B401B25A-CFB4-4D6E-917C-2730CF793CA2}"/>
    <cellStyle name="Cálculo 3 7 2" xfId="28536" xr:uid="{B495114C-69F1-4DF6-927C-266D0D82188E}"/>
    <cellStyle name="Cálculo 3 8" xfId="4318" xr:uid="{DA87B120-E74A-42EE-BAE4-DF4959363642}"/>
    <cellStyle name="Cálculo 3 8 2" xfId="28537" xr:uid="{4E0F65E8-C62D-4C40-B404-8A3BF0AA5796}"/>
    <cellStyle name="Cálculo 3 9" xfId="4319" xr:uid="{CFDB3DA2-E2FB-4E1A-BE86-62F85BDCFE1E}"/>
    <cellStyle name="Cálculo 3 9 2" xfId="28538" xr:uid="{0B5F9B63-413A-4AAE-ABD7-5A099696F0F6}"/>
    <cellStyle name="Cálculo 4" xfId="4320" xr:uid="{2CBD151C-997B-477C-830A-955BFA249095}"/>
    <cellStyle name="Cálculo 4 10" xfId="4321" xr:uid="{C0AF6D10-DFC9-4665-A8C8-8957BDE368BB}"/>
    <cellStyle name="Cálculo 4 10 2" xfId="28540" xr:uid="{FB788FF5-8FC7-4DEA-9FBA-E8A6DF6547B9}"/>
    <cellStyle name="Cálculo 4 11" xfId="4322" xr:uid="{CBC1FA8E-2A73-4687-82BF-FDEB6711A46F}"/>
    <cellStyle name="Cálculo 4 11 2" xfId="28541" xr:uid="{EE5F638F-7DBB-4AE9-B9B9-3C4055EE0C2C}"/>
    <cellStyle name="Cálculo 4 12" xfId="28539" xr:uid="{0AEAA445-2FC0-4374-813E-23E2FED166F0}"/>
    <cellStyle name="Cálculo 4 2" xfId="4323" xr:uid="{16244DFF-87A8-4F3F-B9D3-566CAE0D33EA}"/>
    <cellStyle name="Cálculo 4 2 10" xfId="4324" xr:uid="{A5709444-4D02-46FF-9DF6-963C8C4BD24E}"/>
    <cellStyle name="Cálculo 4 2 10 2" xfId="28543" xr:uid="{7FE5CD30-7D5E-4F55-8225-4555333D3433}"/>
    <cellStyle name="Cálculo 4 2 11" xfId="28542" xr:uid="{D8F9AA70-EA2D-4F6C-9E6B-8E2B4928A68B}"/>
    <cellStyle name="Cálculo 4 2 2" xfId="4325" xr:uid="{C651D71C-7F0C-4479-9AFD-AFD234930D4C}"/>
    <cellStyle name="Cálculo 4 2 2 10" xfId="28544" xr:uid="{2B5F3F65-D61B-495C-8A16-B46F28EF7DB6}"/>
    <cellStyle name="Cálculo 4 2 2 2" xfId="4326" xr:uid="{101983CB-D61E-4E92-914B-32BB129B395C}"/>
    <cellStyle name="Cálculo 4 2 2 2 2" xfId="28545" xr:uid="{8956B908-255B-4FB9-BA22-DE06EB893FD8}"/>
    <cellStyle name="Cálculo 4 2 2 3" xfId="4327" xr:uid="{162A5303-84E5-4A4F-B8C3-9B34D00F331D}"/>
    <cellStyle name="Cálculo 4 2 2 3 2" xfId="28546" xr:uid="{E9E34E46-C820-47E2-A756-CAC6C30C5E9A}"/>
    <cellStyle name="Cálculo 4 2 2 4" xfId="4328" xr:uid="{5F18F6C3-5457-464F-9417-A79F69D3519E}"/>
    <cellStyle name="Cálculo 4 2 2 4 2" xfId="28547" xr:uid="{3BA135B0-72D8-455E-98A2-E87934884DBA}"/>
    <cellStyle name="Cálculo 4 2 2 5" xfId="4329" xr:uid="{1F56C73A-908D-4B9A-A5F9-4747FDE2C562}"/>
    <cellStyle name="Cálculo 4 2 2 5 2" xfId="28548" xr:uid="{38EE2224-E2F6-4F89-8E4E-76A5DA44A9A1}"/>
    <cellStyle name="Cálculo 4 2 2 6" xfId="4330" xr:uid="{158BE995-42B5-46DA-B1D6-18F43E481EC3}"/>
    <cellStyle name="Cálculo 4 2 2 6 2" xfId="28549" xr:uid="{FDC1222A-F04F-4A6E-8B74-4CE47E7A8AA1}"/>
    <cellStyle name="Cálculo 4 2 2 7" xfId="4331" xr:uid="{59C1B8FC-05B6-4470-B2F4-A016EF854A80}"/>
    <cellStyle name="Cálculo 4 2 2 7 2" xfId="28550" xr:uid="{372E7F8A-48A2-4609-994F-F17EDFFAD09C}"/>
    <cellStyle name="Cálculo 4 2 2 8" xfId="4332" xr:uid="{FA42BE5D-910F-4402-ADBE-AD37C6BA0EFE}"/>
    <cellStyle name="Cálculo 4 2 2 8 2" xfId="28551" xr:uid="{411068BA-C231-4625-B5B6-15E17F8DFE25}"/>
    <cellStyle name="Cálculo 4 2 2 9" xfId="4333" xr:uid="{E305E176-3652-4700-99F0-7B7B5F2126BD}"/>
    <cellStyle name="Cálculo 4 2 2 9 2" xfId="28552" xr:uid="{069DEBF8-4641-40CD-B73B-A969EC39A51A}"/>
    <cellStyle name="Cálculo 4 2 3" xfId="4334" xr:uid="{05444DF5-88A9-4781-8F4C-CFAE74FFC11A}"/>
    <cellStyle name="Cálculo 4 2 3 2" xfId="28553" xr:uid="{3BD012EA-5057-4F3A-A2F6-3448903BD56D}"/>
    <cellStyle name="Cálculo 4 2 4" xfId="4335" xr:uid="{59F0F3AD-9690-4B49-9A92-5595E5732DB0}"/>
    <cellStyle name="Cálculo 4 2 4 2" xfId="28554" xr:uid="{A31430D2-5A46-4F39-9F00-A47D93B5235B}"/>
    <cellStyle name="Cálculo 4 2 5" xfId="4336" xr:uid="{A9F159D1-DDD9-4FDB-B265-1F2C572F856B}"/>
    <cellStyle name="Cálculo 4 2 5 2" xfId="28555" xr:uid="{DBC76998-7E4B-42ED-8158-73697349E8DA}"/>
    <cellStyle name="Cálculo 4 2 6" xfId="4337" xr:uid="{1F96D75A-BB4A-418F-88BA-9CDF3B4B0778}"/>
    <cellStyle name="Cálculo 4 2 6 2" xfId="28556" xr:uid="{C6B18341-B545-4E12-AED2-F489E04EA77F}"/>
    <cellStyle name="Cálculo 4 2 7" xfId="4338" xr:uid="{35F7A395-2271-466B-AEBE-2089A629F1AA}"/>
    <cellStyle name="Cálculo 4 2 7 2" xfId="28557" xr:uid="{341782BE-9D6C-46CD-96FF-E7CB2559842D}"/>
    <cellStyle name="Cálculo 4 2 8" xfId="4339" xr:uid="{EDE6A44B-7D2D-476D-AEF8-DC8F752FE89E}"/>
    <cellStyle name="Cálculo 4 2 8 2" xfId="28558" xr:uid="{D345CCD8-2703-4402-9C37-D9242DA27B75}"/>
    <cellStyle name="Cálculo 4 2 9" xfId="4340" xr:uid="{ED8C5010-6104-417C-A478-6E3A75D662C9}"/>
    <cellStyle name="Cálculo 4 2 9 2" xfId="28559" xr:uid="{BB2738FB-35D3-418F-A7AA-4405CB1DCFD2}"/>
    <cellStyle name="Cálculo 4 3" xfId="4341" xr:uid="{3B8BCC52-C98C-42CA-BCF0-7E8005497446}"/>
    <cellStyle name="Cálculo 4 3 10" xfId="28560" xr:uid="{283625B4-7D87-474B-8B7E-0173D3F21E1D}"/>
    <cellStyle name="Cálculo 4 3 2" xfId="4342" xr:uid="{CAA87367-9D58-4E4A-B211-33EDB9C80C0F}"/>
    <cellStyle name="Cálculo 4 3 2 2" xfId="28561" xr:uid="{5025BD3F-7A1C-4D7B-81CB-D791B9493151}"/>
    <cellStyle name="Cálculo 4 3 3" xfId="4343" xr:uid="{F6D4C71C-947F-4B2D-A8F0-A67942141AA8}"/>
    <cellStyle name="Cálculo 4 3 3 2" xfId="28562" xr:uid="{D1CAD785-2F89-417B-93CB-5E7F63842B5C}"/>
    <cellStyle name="Cálculo 4 3 4" xfId="4344" xr:uid="{5516CA15-563D-489F-A750-08C5F644DABC}"/>
    <cellStyle name="Cálculo 4 3 4 2" xfId="28563" xr:uid="{1CE703C5-79A3-49C4-9482-0EB76D0038C9}"/>
    <cellStyle name="Cálculo 4 3 5" xfId="4345" xr:uid="{3BBC9C8C-4F8B-4DF5-83AA-7F371354957A}"/>
    <cellStyle name="Cálculo 4 3 5 2" xfId="28564" xr:uid="{C9976A92-03C9-4D9F-9DBE-4FE0C473A6BB}"/>
    <cellStyle name="Cálculo 4 3 6" xfId="4346" xr:uid="{D561DA32-F2CE-46F2-95ED-FEF6FBE6D36C}"/>
    <cellStyle name="Cálculo 4 3 6 2" xfId="28565" xr:uid="{F3E56F04-3317-4701-8DCD-6369F960DC14}"/>
    <cellStyle name="Cálculo 4 3 7" xfId="4347" xr:uid="{DA94B72C-509A-4130-8A47-2D3654828EE2}"/>
    <cellStyle name="Cálculo 4 3 7 2" xfId="28566" xr:uid="{64C6B840-C2C1-4BD9-BBE6-97A1EDD978C3}"/>
    <cellStyle name="Cálculo 4 3 8" xfId="4348" xr:uid="{7C0AD26A-A75F-4740-8147-1E4BFBAB1028}"/>
    <cellStyle name="Cálculo 4 3 8 2" xfId="28567" xr:uid="{6CAA3E68-5550-4497-A6DC-AC4FCD9B2352}"/>
    <cellStyle name="Cálculo 4 3 9" xfId="4349" xr:uid="{A0B925C1-2204-4C58-92DC-F7AB040C7BCF}"/>
    <cellStyle name="Cálculo 4 3 9 2" xfId="28568" xr:uid="{52DBAF18-7B44-4D72-9C20-19FCDD98005A}"/>
    <cellStyle name="Cálculo 4 4" xfId="4350" xr:uid="{BCF3006E-3548-4CD1-B0F4-16C2B6755750}"/>
    <cellStyle name="Cálculo 4 4 2" xfId="28569" xr:uid="{CD2419CD-9D19-4561-A573-763F617EAE92}"/>
    <cellStyle name="Cálculo 4 5" xfId="4351" xr:uid="{1209280C-BD9B-4A0C-B309-048382D67E62}"/>
    <cellStyle name="Cálculo 4 5 2" xfId="28570" xr:uid="{3623CC89-7CD6-4249-9A68-550A6D285BC2}"/>
    <cellStyle name="Cálculo 4 6" xfId="4352" xr:uid="{33EC6790-5CB6-4252-8C8A-9C33489B7A13}"/>
    <cellStyle name="Cálculo 4 6 2" xfId="28571" xr:uid="{D6C08FD9-CE2B-4C85-ABB5-116A7CC6937F}"/>
    <cellStyle name="Cálculo 4 7" xfId="4353" xr:uid="{FBE318D2-613D-407C-AF29-3F7FA3F6CBF9}"/>
    <cellStyle name="Cálculo 4 7 2" xfId="28572" xr:uid="{92E03370-E3EA-42FC-BC07-9FE3746B4574}"/>
    <cellStyle name="Cálculo 4 8" xfId="4354" xr:uid="{03DC2260-CFD8-4694-987C-228F3F2FF6E4}"/>
    <cellStyle name="Cálculo 4 8 2" xfId="28573" xr:uid="{51CDC725-4BE0-44E3-8749-6455A332B9C0}"/>
    <cellStyle name="Cálculo 4 9" xfId="4355" xr:uid="{895A9F23-8875-4942-BFC8-82CA2FC125BB}"/>
    <cellStyle name="Cálculo 4 9 2" xfId="28574" xr:uid="{82FA0856-4886-460D-BDD5-7492F2FF6DD2}"/>
    <cellStyle name="Cálculo 5" xfId="4356" xr:uid="{B8DC487E-CD46-4A14-9664-2F32D3D91CEA}"/>
    <cellStyle name="Cálculo 5 10" xfId="4357" xr:uid="{B983D8FE-062C-4A35-BDEE-544EE82B469B}"/>
    <cellStyle name="Cálculo 5 10 2" xfId="28576" xr:uid="{C4D8CD71-FD2D-4A50-8300-43697060914D}"/>
    <cellStyle name="Cálculo 5 11" xfId="28575" xr:uid="{482750F7-B9B7-4890-AADD-9D44E5641687}"/>
    <cellStyle name="Cálculo 5 2" xfId="4358" xr:uid="{6ACBB6B4-54C2-4047-B75A-97D04F0B5F5E}"/>
    <cellStyle name="Cálculo 5 2 10" xfId="28577" xr:uid="{4528499E-1D5D-45B1-A574-45EEB26DECBF}"/>
    <cellStyle name="Cálculo 5 2 2" xfId="4359" xr:uid="{9483F813-70DA-4FFD-81D3-6F6218B925B9}"/>
    <cellStyle name="Cálculo 5 2 2 2" xfId="28578" xr:uid="{4D219841-257E-4CB8-A432-836E7F115B8D}"/>
    <cellStyle name="Cálculo 5 2 3" xfId="4360" xr:uid="{5EB9FFB7-46BD-4BEE-A450-6CE7F31BB8DE}"/>
    <cellStyle name="Cálculo 5 2 3 2" xfId="28579" xr:uid="{CC7E584D-E14B-4801-925A-6A7D33E9A680}"/>
    <cellStyle name="Cálculo 5 2 4" xfId="4361" xr:uid="{D5D48A13-D938-40AF-BBB4-5750A7464A51}"/>
    <cellStyle name="Cálculo 5 2 4 2" xfId="28580" xr:uid="{8960B3F5-028E-4AA7-9077-18F1A82A9440}"/>
    <cellStyle name="Cálculo 5 2 5" xfId="4362" xr:uid="{69B85266-F454-453E-9E77-57FF638A6D78}"/>
    <cellStyle name="Cálculo 5 2 5 2" xfId="28581" xr:uid="{50765400-BC3D-4EF7-9D96-3A38234F102B}"/>
    <cellStyle name="Cálculo 5 2 6" xfId="4363" xr:uid="{00BCF85D-6C26-4F38-88AC-DA3300AF5C19}"/>
    <cellStyle name="Cálculo 5 2 6 2" xfId="28582" xr:uid="{C606F120-36EE-40ED-85A4-01EBC4E5EAB6}"/>
    <cellStyle name="Cálculo 5 2 7" xfId="4364" xr:uid="{320C379A-A89F-456C-A6A0-6B65FF31EC94}"/>
    <cellStyle name="Cálculo 5 2 7 2" xfId="28583" xr:uid="{15335FA5-0365-4AED-812F-37F013F93CAE}"/>
    <cellStyle name="Cálculo 5 2 8" xfId="4365" xr:uid="{BD26DFBC-A3E6-4016-BA13-F289D0C8F3A7}"/>
    <cellStyle name="Cálculo 5 2 8 2" xfId="28584" xr:uid="{C84F9C7F-49B8-4104-963D-FD04EDA6CE0E}"/>
    <cellStyle name="Cálculo 5 2 9" xfId="4366" xr:uid="{A5B813C3-57D7-44E3-AF25-F42E4EBCAB46}"/>
    <cellStyle name="Cálculo 5 2 9 2" xfId="28585" xr:uid="{8CF0928D-870B-43B2-989F-982E01B8943D}"/>
    <cellStyle name="Cálculo 5 3" xfId="4367" xr:uid="{6DA04E4B-0689-40CC-BD21-EC9DC5FF0044}"/>
    <cellStyle name="Cálculo 5 3 2" xfId="28586" xr:uid="{D5E8189E-DAF9-4D3F-82E6-07519DC26B38}"/>
    <cellStyle name="Cálculo 5 4" xfId="4368" xr:uid="{7876F964-47ED-4926-AD12-AF3B0BBCA81B}"/>
    <cellStyle name="Cálculo 5 4 2" xfId="28587" xr:uid="{B1258761-749C-456A-B14E-EA2B96836F62}"/>
    <cellStyle name="Cálculo 5 5" xfId="4369" xr:uid="{720317AC-8064-428C-956A-C806D251F161}"/>
    <cellStyle name="Cálculo 5 5 2" xfId="28588" xr:uid="{5A4EFE32-9E53-4C11-85CE-E4D71062964B}"/>
    <cellStyle name="Cálculo 5 6" xfId="4370" xr:uid="{E49EC90C-5605-4B6B-8E94-15BBD8369A08}"/>
    <cellStyle name="Cálculo 5 6 2" xfId="28589" xr:uid="{88C00A66-B375-4E10-A605-D2EEB4C378EF}"/>
    <cellStyle name="Cálculo 5 7" xfId="4371" xr:uid="{B3EF8E95-E2FC-4E23-BB0E-B5211BA175DC}"/>
    <cellStyle name="Cálculo 5 7 2" xfId="28590" xr:uid="{200E3F29-517F-4256-A6B7-DEB2439E8F8B}"/>
    <cellStyle name="Cálculo 5 8" xfId="4372" xr:uid="{F72D5F58-33DB-48C7-9699-A9FD8367DA70}"/>
    <cellStyle name="Cálculo 5 8 2" xfId="28591" xr:uid="{9D4C15C0-09C9-4613-9003-928D63451F8C}"/>
    <cellStyle name="Cálculo 5 9" xfId="4373" xr:uid="{079EAB2A-7D4B-4F47-BB91-B5AB2F93F166}"/>
    <cellStyle name="Cálculo 5 9 2" xfId="28592" xr:uid="{54985442-056A-404E-BF53-9F0B36D612C1}"/>
    <cellStyle name="Cálculo 6" xfId="4374" xr:uid="{E3E53B04-F008-4E4E-80FC-7FF1842124D7}"/>
    <cellStyle name="Cálculo 6 10" xfId="4375" xr:uid="{F96D714F-6CA3-44AA-A8B8-D851F37410F5}"/>
    <cellStyle name="Cálculo 6 10 2" xfId="28594" xr:uid="{BEFE4E3F-6ADD-468B-8497-81572CB03FAC}"/>
    <cellStyle name="Cálculo 6 11" xfId="28593" xr:uid="{ACC5735C-4D80-4EFB-BA93-C64389809E5D}"/>
    <cellStyle name="Cálculo 6 2" xfId="4376" xr:uid="{2584400B-ADB1-41D0-B54E-4F9E193C7F0F}"/>
    <cellStyle name="Cálculo 6 2 10" xfId="28595" xr:uid="{CB2D4D87-C741-4829-AEF9-E0ABBBB7C570}"/>
    <cellStyle name="Cálculo 6 2 2" xfId="4377" xr:uid="{46D7E791-5F46-4408-899A-3EA3B7039783}"/>
    <cellStyle name="Cálculo 6 2 2 2" xfId="28596" xr:uid="{99583484-4684-48E8-AC0E-404180CE051E}"/>
    <cellStyle name="Cálculo 6 2 3" xfId="4378" xr:uid="{153FDC04-9976-474C-9418-159078DCE20B}"/>
    <cellStyle name="Cálculo 6 2 3 2" xfId="28597" xr:uid="{1BBDEBA2-6B75-41B4-AC22-853FE06E74D5}"/>
    <cellStyle name="Cálculo 6 2 4" xfId="4379" xr:uid="{E0753F58-00E2-4881-A9FE-CEF88A509816}"/>
    <cellStyle name="Cálculo 6 2 4 2" xfId="28598" xr:uid="{439E5A66-D585-4E6D-8FC1-317D96519EF0}"/>
    <cellStyle name="Cálculo 6 2 5" xfId="4380" xr:uid="{DBE2D323-26DD-4B8F-ABBB-8DBED1FE275F}"/>
    <cellStyle name="Cálculo 6 2 5 2" xfId="28599" xr:uid="{737891D5-CF0B-4BFF-869E-462A39338489}"/>
    <cellStyle name="Cálculo 6 2 6" xfId="4381" xr:uid="{6FDB0ABB-6BED-4425-AF81-EDFDC79820A5}"/>
    <cellStyle name="Cálculo 6 2 6 2" xfId="28600" xr:uid="{734910AE-0938-4D4A-8B3E-543EEB7E1FFE}"/>
    <cellStyle name="Cálculo 6 2 7" xfId="4382" xr:uid="{9A7948BE-231C-418C-82FA-A168A6FC668C}"/>
    <cellStyle name="Cálculo 6 2 7 2" xfId="28601" xr:uid="{4831C98F-3533-44D8-BB1D-6E65009005C4}"/>
    <cellStyle name="Cálculo 6 2 8" xfId="4383" xr:uid="{12E7DAC3-D2D8-4A4A-9609-865A1AF6966E}"/>
    <cellStyle name="Cálculo 6 2 8 2" xfId="28602" xr:uid="{A71687F4-9D63-4167-B41E-EECA01EB79D2}"/>
    <cellStyle name="Cálculo 6 2 9" xfId="4384" xr:uid="{59A81B38-75B9-4C2A-966B-0088EA5EBCFA}"/>
    <cellStyle name="Cálculo 6 2 9 2" xfId="28603" xr:uid="{8465BBB3-AD72-44D9-AAB4-9FF2F97A28F5}"/>
    <cellStyle name="Cálculo 6 3" xfId="4385" xr:uid="{84C98A39-E2E1-49D2-80F7-BADE70A240CB}"/>
    <cellStyle name="Cálculo 6 3 2" xfId="28604" xr:uid="{3F625874-A04A-460F-B7EE-E605ACBADF54}"/>
    <cellStyle name="Cálculo 6 4" xfId="4386" xr:uid="{8E65CF62-1E58-41B2-BB1C-7EABABE581DA}"/>
    <cellStyle name="Cálculo 6 4 2" xfId="28605" xr:uid="{00A891B4-7C6D-4A8F-8E81-3EC5DF6D22B3}"/>
    <cellStyle name="Cálculo 6 5" xfId="4387" xr:uid="{ACC92387-B426-435E-88F0-2E19C426615F}"/>
    <cellStyle name="Cálculo 6 5 2" xfId="28606" xr:uid="{A7AC31DF-CFED-44E0-B8A1-DAEC65810F2E}"/>
    <cellStyle name="Cálculo 6 6" xfId="4388" xr:uid="{1057FB55-586B-4E31-A706-F430FF60E627}"/>
    <cellStyle name="Cálculo 6 6 2" xfId="28607" xr:uid="{E716192A-1E78-4913-AB9B-5BF2D75EF698}"/>
    <cellStyle name="Cálculo 6 7" xfId="4389" xr:uid="{E16C63D4-AF91-4B26-B511-8394A5F6B386}"/>
    <cellStyle name="Cálculo 6 7 2" xfId="28608" xr:uid="{D427AB47-82A7-47BF-B7EB-1AE7D34795A0}"/>
    <cellStyle name="Cálculo 6 8" xfId="4390" xr:uid="{270D50A8-9919-4560-9A67-08409EB460E1}"/>
    <cellStyle name="Cálculo 6 8 2" xfId="28609" xr:uid="{89FC6A87-85B8-41E0-9B72-CD78F8C177D2}"/>
    <cellStyle name="Cálculo 6 9" xfId="4391" xr:uid="{45D7B093-91E2-4E45-BE28-D8C0F6C34B49}"/>
    <cellStyle name="Cálculo 6 9 2" xfId="28610" xr:uid="{0CEEC858-7865-416C-B72B-6BAB57A7D992}"/>
    <cellStyle name="Cálculo 7" xfId="4392" xr:uid="{C56D657E-677C-45E3-958C-58CD1ACD92AE}"/>
    <cellStyle name="Cálculo 7 10" xfId="4393" xr:uid="{E64B1B5A-DC2F-475B-87AE-3964852D8CAB}"/>
    <cellStyle name="Cálculo 7 10 2" xfId="28612" xr:uid="{3BA35897-0198-4907-8970-91D044FB0325}"/>
    <cellStyle name="Cálculo 7 11" xfId="28611" xr:uid="{83CEA4E9-A615-49B0-8DAC-0AB2D80887FC}"/>
    <cellStyle name="Cálculo 7 2" xfId="4394" xr:uid="{DD178D70-7DCE-4293-8D21-419050EEDBF5}"/>
    <cellStyle name="Cálculo 7 2 10" xfId="28613" xr:uid="{944BE2CD-B3CE-4FAE-B399-C3B1EC3F331A}"/>
    <cellStyle name="Cálculo 7 2 2" xfId="4395" xr:uid="{7DAE3931-D156-4D5D-B110-A0F41764F9D5}"/>
    <cellStyle name="Cálculo 7 2 2 2" xfId="28614" xr:uid="{6E088D39-D997-4DE6-834C-E0B8A4E3375D}"/>
    <cellStyle name="Cálculo 7 2 3" xfId="4396" xr:uid="{FB61A6A4-512F-4C16-BD73-C6AA27223E6D}"/>
    <cellStyle name="Cálculo 7 2 3 2" xfId="28615" xr:uid="{456D077C-CDB3-4C4B-8A15-F121161FAB97}"/>
    <cellStyle name="Cálculo 7 2 4" xfId="4397" xr:uid="{66DE8B98-0155-4654-8346-D1C1CC3E6B30}"/>
    <cellStyle name="Cálculo 7 2 4 2" xfId="28616" xr:uid="{3C792812-3E42-4E6A-8B5C-5425BADF2FDC}"/>
    <cellStyle name="Cálculo 7 2 5" xfId="4398" xr:uid="{D1E079D5-12FF-425C-AA1C-D71D887EFC6B}"/>
    <cellStyle name="Cálculo 7 2 5 2" xfId="28617" xr:uid="{14BD1E22-8C30-46F0-AE75-FC40E4F0B706}"/>
    <cellStyle name="Cálculo 7 2 6" xfId="4399" xr:uid="{36CCD1FF-CDBA-4682-A6E8-648AFA03AFA7}"/>
    <cellStyle name="Cálculo 7 2 6 2" xfId="28618" xr:uid="{531E746C-FDBD-404D-9ED5-7E7B17B80291}"/>
    <cellStyle name="Cálculo 7 2 7" xfId="4400" xr:uid="{BE8FC2C5-8602-4B21-BC5D-8645ADD125A3}"/>
    <cellStyle name="Cálculo 7 2 7 2" xfId="28619" xr:uid="{A8230B9B-F785-4B70-B134-143B1F0AF487}"/>
    <cellStyle name="Cálculo 7 2 8" xfId="4401" xr:uid="{1E874BF0-F3A9-48E3-85E9-19100E76C4C2}"/>
    <cellStyle name="Cálculo 7 2 8 2" xfId="28620" xr:uid="{F0968704-1836-4129-BE11-3D4E0766E772}"/>
    <cellStyle name="Cálculo 7 2 9" xfId="4402" xr:uid="{7C443421-8FC1-4A8F-9EA6-9513F02542CA}"/>
    <cellStyle name="Cálculo 7 2 9 2" xfId="28621" xr:uid="{5BEBB2DD-3AE8-4F81-AFAB-56BB5CA6A54B}"/>
    <cellStyle name="Cálculo 7 3" xfId="4403" xr:uid="{89E84CA7-4373-4E96-B99F-08FFCE49ED9B}"/>
    <cellStyle name="Cálculo 7 3 2" xfId="28622" xr:uid="{62DCD14C-ADC3-4F96-8D8F-89E9613A7212}"/>
    <cellStyle name="Cálculo 7 4" xfId="4404" xr:uid="{4B8B3C5D-68FA-41D2-97E9-3D7FF48DD051}"/>
    <cellStyle name="Cálculo 7 4 2" xfId="28623" xr:uid="{6A120F3B-4AFA-4821-A14D-DE35E444B2E8}"/>
    <cellStyle name="Cálculo 7 5" xfId="4405" xr:uid="{830F4D05-F429-4ADB-B7D9-6CAE44BF5C49}"/>
    <cellStyle name="Cálculo 7 5 2" xfId="28624" xr:uid="{6AF6CA78-31DD-4D7A-BA7A-ABF7B70B4737}"/>
    <cellStyle name="Cálculo 7 6" xfId="4406" xr:uid="{3A789942-D820-46C2-99CB-D09DF6D846E9}"/>
    <cellStyle name="Cálculo 7 6 2" xfId="28625" xr:uid="{CB66212A-F5EF-48D8-8485-CA8FD842B71B}"/>
    <cellStyle name="Cálculo 7 7" xfId="4407" xr:uid="{0042504E-4C19-4FFE-A277-5AFF06A66A70}"/>
    <cellStyle name="Cálculo 7 7 2" xfId="28626" xr:uid="{BA21BF5A-B211-4005-89F6-D227A68765CE}"/>
    <cellStyle name="Cálculo 7 8" xfId="4408" xr:uid="{D4ABE5DD-2927-41F6-9D6B-7E52F29087A3}"/>
    <cellStyle name="Cálculo 7 8 2" xfId="28627" xr:uid="{C6AFCBC9-36DD-4BC4-BAD3-39E4E398EE7B}"/>
    <cellStyle name="Cálculo 7 9" xfId="4409" xr:uid="{7AF9CA9F-EBFB-49A4-8B1E-275BDB86DD8C}"/>
    <cellStyle name="Cálculo 7 9 2" xfId="28628" xr:uid="{9F2932CE-1BDD-4DDB-9B83-99EC846E9FB4}"/>
    <cellStyle name="Cálculo 8" xfId="4410" xr:uid="{BED51D60-EFA5-4AC3-BD66-71335FA28836}"/>
    <cellStyle name="Cálculo 8 10" xfId="4411" xr:uid="{3CBD4192-4D14-4549-93D5-AA3EDFC3C88A}"/>
    <cellStyle name="Cálculo 8 10 2" xfId="28630" xr:uid="{13878ED6-1B7D-46A3-9791-9DCEFDDF9870}"/>
    <cellStyle name="Cálculo 8 11" xfId="28629" xr:uid="{B00E640A-8EFF-47D1-85E6-677F24233275}"/>
    <cellStyle name="Cálculo 8 2" xfId="4412" xr:uid="{14498FA7-6C5C-45D9-BBAE-96B393C28A19}"/>
    <cellStyle name="Cálculo 8 2 10" xfId="28631" xr:uid="{FE7F4B9B-F1BC-4821-A596-97311DC50072}"/>
    <cellStyle name="Cálculo 8 2 2" xfId="4413" xr:uid="{FB74A4D1-F2EE-495B-BBE5-B595DB707055}"/>
    <cellStyle name="Cálculo 8 2 2 2" xfId="28632" xr:uid="{92CB9F51-D0A4-451D-A86C-A2EDEE3EC7D5}"/>
    <cellStyle name="Cálculo 8 2 3" xfId="4414" xr:uid="{C90E4FF9-927E-4F82-92D0-B250CC61CF76}"/>
    <cellStyle name="Cálculo 8 2 3 2" xfId="28633" xr:uid="{DF257D0F-AC4F-4DB1-8F6C-84C1F034FA2D}"/>
    <cellStyle name="Cálculo 8 2 4" xfId="4415" xr:uid="{D0AF942D-A2B4-4F68-BFAE-2FDC10133FA7}"/>
    <cellStyle name="Cálculo 8 2 4 2" xfId="28634" xr:uid="{BBF36851-F8FD-4DC6-B1DF-CE1292B208C4}"/>
    <cellStyle name="Cálculo 8 2 5" xfId="4416" xr:uid="{735041DE-D68D-4BC4-8F76-2D151E1CD399}"/>
    <cellStyle name="Cálculo 8 2 5 2" xfId="28635" xr:uid="{A873A306-A47A-4857-8440-99C8EBB7AC2E}"/>
    <cellStyle name="Cálculo 8 2 6" xfId="4417" xr:uid="{A12BC996-A55E-406A-BA5B-9BD9173C98BA}"/>
    <cellStyle name="Cálculo 8 2 6 2" xfId="28636" xr:uid="{9B44550E-F119-4553-8A40-0E77E36B157F}"/>
    <cellStyle name="Cálculo 8 2 7" xfId="4418" xr:uid="{926BAD58-1AC3-443C-B81F-703B559A874E}"/>
    <cellStyle name="Cálculo 8 2 7 2" xfId="28637" xr:uid="{F53173E6-A434-4B64-A647-B954C92616DD}"/>
    <cellStyle name="Cálculo 8 2 8" xfId="4419" xr:uid="{9FB4030E-5DCB-49B4-BAD5-D340768CFB1F}"/>
    <cellStyle name="Cálculo 8 2 8 2" xfId="28638" xr:uid="{5B3DDA20-1688-465E-8631-2CA8A5230EFE}"/>
    <cellStyle name="Cálculo 8 2 9" xfId="4420" xr:uid="{8D385B00-C00B-43AC-A5FA-392C568A30A9}"/>
    <cellStyle name="Cálculo 8 2 9 2" xfId="28639" xr:uid="{C1FC30FB-C800-48EF-A208-3BB3C2E9BAAA}"/>
    <cellStyle name="Cálculo 8 3" xfId="4421" xr:uid="{CF67547F-6F39-485E-AEFA-D4A3909CAFCE}"/>
    <cellStyle name="Cálculo 8 3 2" xfId="28640" xr:uid="{0E517144-0AA8-4A1F-B582-69B7E5B7070E}"/>
    <cellStyle name="Cálculo 8 4" xfId="4422" xr:uid="{F67988F9-1F22-4D7F-B3D9-188B68A6124C}"/>
    <cellStyle name="Cálculo 8 4 2" xfId="28641" xr:uid="{04A3DEBB-ECEB-4D4D-99D9-796AC3F4ED5A}"/>
    <cellStyle name="Cálculo 8 5" xfId="4423" xr:uid="{141F1DF2-1A0F-4139-B0E0-045730DA5904}"/>
    <cellStyle name="Cálculo 8 5 2" xfId="28642" xr:uid="{3475261B-C290-4001-96E0-88E0AB3B090F}"/>
    <cellStyle name="Cálculo 8 6" xfId="4424" xr:uid="{99AFD55D-239D-4552-851A-0A27A91CF279}"/>
    <cellStyle name="Cálculo 8 6 2" xfId="28643" xr:uid="{89C9A833-954E-4670-9EB5-C0F7CFB1981B}"/>
    <cellStyle name="Cálculo 8 7" xfId="4425" xr:uid="{650F316F-3F77-4A64-A6B0-E33C82F3BDE4}"/>
    <cellStyle name="Cálculo 8 7 2" xfId="28644" xr:uid="{BBB81E40-3C8C-4934-A47A-6737DD0BA955}"/>
    <cellStyle name="Cálculo 8 8" xfId="4426" xr:uid="{5B492B83-64BA-49D3-A67C-4BC3D6F1EAA3}"/>
    <cellStyle name="Cálculo 8 8 2" xfId="28645" xr:uid="{5BBAFAC1-FCEC-40E5-9C7A-B21808A0A42D}"/>
    <cellStyle name="Cálculo 8 9" xfId="4427" xr:uid="{492E3CD6-38F5-47CC-9E79-C0783D8BD906}"/>
    <cellStyle name="Cálculo 8 9 2" xfId="28646" xr:uid="{12CA70F7-61F8-4A0A-B98A-496502E75020}"/>
    <cellStyle name="Cálculo 9" xfId="4428" xr:uid="{C535E742-E906-403C-9A6F-1FEF9E3A0EB7}"/>
    <cellStyle name="Cálculo 9 10" xfId="28647" xr:uid="{85234E16-957B-47A9-A79E-A745CCC0745C}"/>
    <cellStyle name="Cálculo 9 2" xfId="4429" xr:uid="{30AD1603-A60E-4463-BD2E-3FCDD2C0F544}"/>
    <cellStyle name="Cálculo 9 2 2" xfId="28648" xr:uid="{34438E21-C612-4632-A616-C640463CC7A1}"/>
    <cellStyle name="Cálculo 9 3" xfId="4430" xr:uid="{C47DE0BD-856A-448A-8D1C-D95F72FBE51F}"/>
    <cellStyle name="Cálculo 9 3 2" xfId="28649" xr:uid="{ED7C9B1C-BAE0-4439-B45F-BBA914E443FF}"/>
    <cellStyle name="Cálculo 9 4" xfId="4431" xr:uid="{5175109B-1B05-44BD-AF1A-5AB9D4B96C1E}"/>
    <cellStyle name="Cálculo 9 4 2" xfId="28650" xr:uid="{8517DDD2-1203-482D-944E-714C5FBE31E5}"/>
    <cellStyle name="Cálculo 9 5" xfId="4432" xr:uid="{09806B63-BD02-4AC9-8AB3-08ADA316BEAA}"/>
    <cellStyle name="Cálculo 9 5 2" xfId="28651" xr:uid="{42B89F4D-61D9-4F81-9750-EA9716398EEA}"/>
    <cellStyle name="Cálculo 9 6" xfId="4433" xr:uid="{793A56DA-4086-4DD7-A1E2-83E99BEF1612}"/>
    <cellStyle name="Cálculo 9 6 2" xfId="28652" xr:uid="{C3C652DB-CBFA-4B45-8E74-79B6F2493DD1}"/>
    <cellStyle name="Cálculo 9 7" xfId="4434" xr:uid="{1DA9A839-5CB9-401F-8503-1A9C10BFBDFA}"/>
    <cellStyle name="Cálculo 9 7 2" xfId="28653" xr:uid="{BFA2EB25-08C0-4D3C-B57D-70F0621CF0A3}"/>
    <cellStyle name="Cálculo 9 8" xfId="4435" xr:uid="{0F7DBE21-99DD-4836-B021-432AD7E86137}"/>
    <cellStyle name="Cálculo 9 8 2" xfId="28654" xr:uid="{440B66E1-DFB2-4D0C-BFE5-4E5C2542DB1D}"/>
    <cellStyle name="Cálculo 9 9" xfId="4436" xr:uid="{F9055A18-B250-4139-AA22-2F81137B9CCA}"/>
    <cellStyle name="Cálculo 9 9 2" xfId="28655" xr:uid="{0ABF3155-5DB1-47E9-8A47-AF40F73DA47C}"/>
    <cellStyle name="category" xfId="4437" xr:uid="{D8B55FEC-1684-415C-94A1-30454713484F}"/>
    <cellStyle name="Celda de comprobación" xfId="4438" xr:uid="{DE03AF05-BF5A-4469-AFA9-484D0BA76619}"/>
    <cellStyle name="Celda de comprobación 2" xfId="4439" xr:uid="{EBB8E5ED-2F1C-4538-8A32-2B933B979E00}"/>
    <cellStyle name="Celda de comprobación 2 2" xfId="4440" xr:uid="{76F4D361-9A05-49F6-B828-96DF5311A694}"/>
    <cellStyle name="Celda de comprobación 2 2 2" xfId="4441" xr:uid="{32600615-AB00-4630-B071-476CA16D74F7}"/>
    <cellStyle name="Celda de comprobación 2 2 3" xfId="4442" xr:uid="{4F28CA0B-AE25-429F-AFD3-587CA4564C8B}"/>
    <cellStyle name="Celda de comprobación 2 2 4" xfId="4443" xr:uid="{DCCFBE2E-801F-4DEB-A1E3-5A3ED68D1CC1}"/>
    <cellStyle name="Celda de comprobación 2 2 5" xfId="4444" xr:uid="{33F3031A-06AE-4F9A-9D22-0674410A0688}"/>
    <cellStyle name="Celda de comprobación 2 3" xfId="4445" xr:uid="{52FC9F40-E606-4DA1-A1C4-6E58947CD12E}"/>
    <cellStyle name="Celda de comprobación 2 3 2" xfId="4446" xr:uid="{1B0E1909-32AE-48D5-9F4F-9F9C0D9F74DF}"/>
    <cellStyle name="Celda de comprobación 2 3 3" xfId="4447" xr:uid="{EEE366E1-0483-4F85-8408-87A16DC8386A}"/>
    <cellStyle name="Celda de comprobación 2 3 4" xfId="4448" xr:uid="{43C60E54-E02E-4EC1-B16F-F17B3142E50A}"/>
    <cellStyle name="Celda de comprobación 2 3 5" xfId="4449" xr:uid="{BB154C32-FBD2-4089-9950-DA5E88D67CBF}"/>
    <cellStyle name="Celda de comprobación 3" xfId="4450" xr:uid="{39D57BCA-12BF-4DFD-95AF-CA2D3CD67744}"/>
    <cellStyle name="Celda de comprobación 3 2" xfId="4451" xr:uid="{8847CA32-497C-417B-8299-EFDEF58E5A80}"/>
    <cellStyle name="Celda de comprobación 3 2 2" xfId="4452" xr:uid="{04DEADF8-FD16-4D07-9641-1021B61EC53C}"/>
    <cellStyle name="Celda de comprobación 3 2 3" xfId="4453" xr:uid="{FEB3B8B8-9CD0-4018-B3C8-DEFC09C776A5}"/>
    <cellStyle name="Celda de comprobación 3 2 4" xfId="4454" xr:uid="{E9956DE4-C25F-4980-91DA-7F0B23516441}"/>
    <cellStyle name="Celda de comprobación 3 2 5" xfId="4455" xr:uid="{BA7039D4-159A-4B27-9EB5-E09F5350FAB6}"/>
    <cellStyle name="Celda de comprobación 3 3" xfId="4456" xr:uid="{96351C86-46DC-46CC-9CC1-7EAA0548BF1D}"/>
    <cellStyle name="Celda de comprobación 3 3 2" xfId="4457" xr:uid="{A8104682-6FE3-4288-B027-52E8EE05AA0D}"/>
    <cellStyle name="Celda de comprobación 3 3 3" xfId="4458" xr:uid="{7DBBB8F9-1D7C-4D39-9ABE-2D09EAB1AE8E}"/>
    <cellStyle name="Celda de comprobación 3 3 4" xfId="4459" xr:uid="{9A906778-E8D3-400B-8C2A-43924E800675}"/>
    <cellStyle name="Celda de comprobación 3 3 5" xfId="4460" xr:uid="{589D8C27-CD7A-4E7E-8AD3-7F8268F16602}"/>
    <cellStyle name="Celda de comprobación 4" xfId="4461" xr:uid="{D6E8B4C5-D3BA-4594-8CC7-C9F3EEA60C4D}"/>
    <cellStyle name="Celda de comprobación 4 2" xfId="4462" xr:uid="{91F63C8E-00FA-433D-A2B6-8A288B70C0A3}"/>
    <cellStyle name="Celda de comprobación 4 3" xfId="4463" xr:uid="{24373AED-7404-4F56-9DDD-0629C9D79BA4}"/>
    <cellStyle name="Celda de comprobación 4 4" xfId="4464" xr:uid="{0FB974CC-7890-46C9-96ED-1E87DE4BE254}"/>
    <cellStyle name="Celda de comprobación 4 5" xfId="4465" xr:uid="{4A2195FC-C092-48CC-A6D7-960378979A43}"/>
    <cellStyle name="Celda de comprobación 5" xfId="4466" xr:uid="{617F6969-88C5-4A83-BB74-BC683942B395}"/>
    <cellStyle name="Celda de comprobación 5 2" xfId="4467" xr:uid="{D7DEA0DC-5A4F-4885-886E-51A1C2FCBFC1}"/>
    <cellStyle name="Celda de comprobación 5 3" xfId="4468" xr:uid="{6B8BD266-88A1-43BA-880B-D79F9E6119D4}"/>
    <cellStyle name="Celda de comprobación 5 4" xfId="4469" xr:uid="{C31C793F-6E17-42AC-9151-E5A02785A52B}"/>
    <cellStyle name="Celda de comprobación 5 5" xfId="4470" xr:uid="{3FA1FFEE-E78F-444E-8CBA-791EA8E47854}"/>
    <cellStyle name="Celda vinculada" xfId="4471" xr:uid="{02C78E87-8409-4708-8F70-A06B46A1C5C7}"/>
    <cellStyle name="Celda vinculada 2" xfId="4472" xr:uid="{221BAF83-5919-42D7-8243-9524EDBD493A}"/>
    <cellStyle name="Check Cell" xfId="4473" xr:uid="{FDD2C340-86EC-4A9E-9A11-EED1D7EC2E4A}"/>
    <cellStyle name="Check Cell 2" xfId="4474" xr:uid="{F490A408-32A8-4A56-8389-E8AAE501A57A}"/>
    <cellStyle name="Check Cell 2 2" xfId="4475" xr:uid="{D0D3832B-A2DF-43C8-95C0-5A1CA83862E9}"/>
    <cellStyle name="Check Cell 2 2 2" xfId="4476" xr:uid="{37F62326-E5B7-4696-B066-5759E83F861E}"/>
    <cellStyle name="Check Cell 2 2 2 2" xfId="4477" xr:uid="{998667D5-20E1-4B96-839E-DFCA176BF9FD}"/>
    <cellStyle name="Check Cell 2 2 2 3" xfId="4478" xr:uid="{CF8DBA9C-D962-4B88-A64B-06A544A6D5BC}"/>
    <cellStyle name="Check Cell 2 2 2 4" xfId="4479" xr:uid="{DD8A1683-EF5D-459A-A73D-C9ACDE803C14}"/>
    <cellStyle name="Check Cell 2 2 2 5" xfId="4480" xr:uid="{A69E22AB-6DEC-4B7E-81A9-AFD8E21D8591}"/>
    <cellStyle name="Check Cell 2 2 3" xfId="4481" xr:uid="{4D832233-81F2-4C1C-B0B8-DEAA8B865CD2}"/>
    <cellStyle name="Check Cell 2 2 3 2" xfId="4482" xr:uid="{AADA0506-F616-44E8-BA3A-A836409A25B2}"/>
    <cellStyle name="Check Cell 2 2 3 3" xfId="4483" xr:uid="{A0FFF64D-4B93-48B0-9A93-8D3465161549}"/>
    <cellStyle name="Check Cell 2 2 3 4" xfId="4484" xr:uid="{1A6678A3-66F9-4B4B-945F-A84BECA7E988}"/>
    <cellStyle name="Check Cell 2 2 3 5" xfId="4485" xr:uid="{FF48407E-9DE3-4FB0-BED1-3AC01D0B0F4A}"/>
    <cellStyle name="Check Cell 2 3" xfId="4486" xr:uid="{9CE976BB-E946-4FFD-8F74-A92F3B33D0B3}"/>
    <cellStyle name="Check Cell 2 3 2" xfId="4487" xr:uid="{E64321FF-22AF-47A2-BCA4-56A840E0B7BE}"/>
    <cellStyle name="Check Cell 2 3 2 2" xfId="4488" xr:uid="{6F5C304C-16B4-47F7-B728-D1C7AA2618FD}"/>
    <cellStyle name="Check Cell 2 3 2 3" xfId="4489" xr:uid="{7CE27CA1-4CBC-40C8-9C3C-5EA226C9DF3C}"/>
    <cellStyle name="Check Cell 2 3 2 4" xfId="4490" xr:uid="{3A15361B-BAD5-458D-BF3B-9623E3DD4EC0}"/>
    <cellStyle name="Check Cell 2 3 2 5" xfId="4491" xr:uid="{46273C63-2575-49B7-A499-F4531204648C}"/>
    <cellStyle name="Check Cell 2 3 3" xfId="4492" xr:uid="{A08FEB78-DAC8-44BD-9FE0-2C51A67DFBE1}"/>
    <cellStyle name="Check Cell 2 3 3 2" xfId="4493" xr:uid="{9C80D55B-0156-4520-890E-27481CAD94A6}"/>
    <cellStyle name="Check Cell 2 3 3 3" xfId="4494" xr:uid="{0CC245BF-891E-467D-B9EA-8401E662D9F5}"/>
    <cellStyle name="Check Cell 2 3 3 4" xfId="4495" xr:uid="{50414542-21EE-4AE1-B3F7-C7F6A05B8DE3}"/>
    <cellStyle name="Check Cell 2 3 3 5" xfId="4496" xr:uid="{559E735D-4446-4B29-89DE-4DB1ACF19BFE}"/>
    <cellStyle name="Check Cell 2 4" xfId="4497" xr:uid="{6E998062-CA19-4F4E-ADD8-8F91949FB9C8}"/>
    <cellStyle name="Check Cell 2 4 2" xfId="4498" xr:uid="{ED553317-A805-47B7-8E70-6E4879F2A462}"/>
    <cellStyle name="Check Cell 2 4 3" xfId="4499" xr:uid="{62594D36-9078-4542-8539-64B6E6A03D87}"/>
    <cellStyle name="Check Cell 2 4 4" xfId="4500" xr:uid="{4684A0D0-7B14-4989-97C7-F588157C4F7F}"/>
    <cellStyle name="Check Cell 2 4 5" xfId="4501" xr:uid="{6B1980C2-C88F-4682-830D-3817D5FFC7C4}"/>
    <cellStyle name="Check Cell 2 5" xfId="4502" xr:uid="{97BF1A37-B96D-469C-8337-858D18ACCE6A}"/>
    <cellStyle name="Check Cell 2 5 2" xfId="4503" xr:uid="{3B19911E-4B5F-4011-B20A-A79194F1BDFA}"/>
    <cellStyle name="Check Cell 2 5 3" xfId="4504" xr:uid="{748CFA77-E8FF-40DA-83BA-6DA8C8E9011C}"/>
    <cellStyle name="Check Cell 2 5 4" xfId="4505" xr:uid="{ACF0B7A6-9A61-4290-B6D5-C3141F9F3C42}"/>
    <cellStyle name="Check Cell 2 5 5" xfId="4506" xr:uid="{0BD7EC2D-E5DD-4BBD-A410-D7C68F096018}"/>
    <cellStyle name="Check Cell 3" xfId="4507" xr:uid="{1B41B21F-78EA-4F1B-AADA-9A8C48B0E386}"/>
    <cellStyle name="Check Cell 3 2" xfId="4508" xr:uid="{4B751F7C-5124-4D89-BC6D-FFB5017B943D}"/>
    <cellStyle name="Check Cell 3 2 2" xfId="4509" xr:uid="{70A187D6-B3B2-44CD-B25E-8A3577971C00}"/>
    <cellStyle name="Check Cell 3 2 3" xfId="4510" xr:uid="{045ADACF-9AE9-4200-A40B-26EF3B965268}"/>
    <cellStyle name="Check Cell 3 2 4" xfId="4511" xr:uid="{C111AEE2-E30C-4BBA-A395-CF9F095F0696}"/>
    <cellStyle name="Check Cell 3 2 5" xfId="4512" xr:uid="{447DC769-FAC6-4D5A-9540-450CC9ED4FDB}"/>
    <cellStyle name="Check Cell 3 3" xfId="4513" xr:uid="{E65C5E4D-C5DA-4015-A1DA-D3DF84616614}"/>
    <cellStyle name="Check Cell 3 3 2" xfId="4514" xr:uid="{F5964EF4-82C1-4607-8259-C25D8DC9FC3D}"/>
    <cellStyle name="Check Cell 3 3 3" xfId="4515" xr:uid="{96F8A4AD-1EBA-4516-9F6E-2687C2A261AE}"/>
    <cellStyle name="Check Cell 3 3 4" xfId="4516" xr:uid="{3329A524-B68B-4063-95A4-3B63ADAB1AEF}"/>
    <cellStyle name="Check Cell 3 3 5" xfId="4517" xr:uid="{355EDF17-FD49-42A9-8EC1-D465C5034ECE}"/>
    <cellStyle name="Check Cell 4" xfId="4518" xr:uid="{6ED28111-00F4-4118-A94A-97A49D4368BB}"/>
    <cellStyle name="Check Cell 4 2" xfId="4519" xr:uid="{50836399-181A-498C-87B4-2684A0A18FB7}"/>
    <cellStyle name="Check Cell 4 2 2" xfId="4520" xr:uid="{E3DE12D6-3F49-4C58-9BFD-A02BE412D7EF}"/>
    <cellStyle name="Check Cell 4 2 3" xfId="4521" xr:uid="{C57EC6A0-58B0-471A-8A03-514BA872CC11}"/>
    <cellStyle name="Check Cell 4 2 4" xfId="4522" xr:uid="{14B02643-B22D-48C5-8BE2-F3378719DD8C}"/>
    <cellStyle name="Check Cell 4 2 5" xfId="4523" xr:uid="{3179F997-6CF2-4B93-9885-B231FD5C3416}"/>
    <cellStyle name="Check Cell 4 3" xfId="4524" xr:uid="{081F1AC7-FAC1-46C3-A870-826C473A0B13}"/>
    <cellStyle name="Check Cell 4 3 2" xfId="4525" xr:uid="{834D7574-601F-49C1-B0E1-1942DA6BE132}"/>
    <cellStyle name="Check Cell 4 3 3" xfId="4526" xr:uid="{C55A447C-E975-489B-BF67-61E23547BA60}"/>
    <cellStyle name="Check Cell 4 3 4" xfId="4527" xr:uid="{C0BDAC99-A6DB-466C-B730-A44150E4C282}"/>
    <cellStyle name="Check Cell 4 3 5" xfId="4528" xr:uid="{066EE774-1341-465C-A075-E6155CB37F46}"/>
    <cellStyle name="Check Cell 5" xfId="4529" xr:uid="{3D6C2229-AB8D-4DE0-848F-62E158322A2A}"/>
    <cellStyle name="Check Cell 5 2" xfId="4530" xr:uid="{B8E7C0BA-DC10-4290-A4BD-3D304638F651}"/>
    <cellStyle name="Check Cell 5 2 2" xfId="4531" xr:uid="{521544EF-8E44-4B8B-B618-5BA722ACC738}"/>
    <cellStyle name="Check Cell 5 2 3" xfId="4532" xr:uid="{68B655A2-9C89-4084-9107-8158D7076418}"/>
    <cellStyle name="Check Cell 5 2 4" xfId="4533" xr:uid="{0F24439F-2ECE-475C-89BA-76D0B01AEC13}"/>
    <cellStyle name="Check Cell 5 2 5" xfId="4534" xr:uid="{F6C9F13F-71A3-4F7B-ACF6-D1F6C156E336}"/>
    <cellStyle name="Check Cell 5 3" xfId="4535" xr:uid="{A4537B62-F48D-410F-BE5B-0A81CF14C507}"/>
    <cellStyle name="Check Cell 5 3 2" xfId="4536" xr:uid="{9D900893-AA36-4998-91D0-5ECDCB005E52}"/>
    <cellStyle name="Check Cell 5 3 3" xfId="4537" xr:uid="{BB4DFDFD-EBCF-485D-997B-A4B0494674D9}"/>
    <cellStyle name="Check Cell 5 3 4" xfId="4538" xr:uid="{63212B03-8861-4E55-BC87-D35179A210A7}"/>
    <cellStyle name="Check Cell 5 3 5" xfId="4539" xr:uid="{BF0A8E1A-F742-4033-A354-60F1A7BA9332}"/>
    <cellStyle name="Check Cell 6" xfId="4540" xr:uid="{3B04ECD6-B66D-4D0A-8D57-55E9013080BD}"/>
    <cellStyle name="Check Cell 6 2" xfId="4541" xr:uid="{7679132E-19A3-41BE-9CA9-1D9593C26115}"/>
    <cellStyle name="Check Cell 6 3" xfId="4542" xr:uid="{EEA2AE28-707B-497F-95F6-AC076E04D28F}"/>
    <cellStyle name="Check Cell 6 4" xfId="4543" xr:uid="{A18F825F-F11A-4C48-BFF4-0B2933FF22DC}"/>
    <cellStyle name="Check Cell 6 5" xfId="4544" xr:uid="{2B7FE3F9-FB33-4E1A-B4DB-5AEEA367A219}"/>
    <cellStyle name="Check Cell 7" xfId="4545" xr:uid="{B51ACE18-D072-439E-B88F-2D7C74BE608D}"/>
    <cellStyle name="Check Cell 7 2" xfId="4546" xr:uid="{9CCC968D-A190-441D-B279-7AF44F936D2B}"/>
    <cellStyle name="Check Cell 7 3" xfId="4547" xr:uid="{A0C9C98B-FD6C-4539-B039-8821F526F4CD}"/>
    <cellStyle name="Check Cell 7 4" xfId="4548" xr:uid="{CA605F11-68B5-4E4E-AFEA-72B892467548}"/>
    <cellStyle name="Check Cell 7 5" xfId="4549" xr:uid="{0F635493-4E0F-458D-ADD7-1798F7222FAA}"/>
    <cellStyle name="Check Cell 8" xfId="4550" xr:uid="{4AEF4811-E9C1-45C6-8B7F-85EF63A9C31E}"/>
    <cellStyle name="Çıkış" xfId="4551" xr:uid="{1613294C-F2A4-4B32-A7A6-D2A018A8E4FA}"/>
    <cellStyle name="Çıkış 10" xfId="4552" xr:uid="{E82FBDEF-8715-4CF7-AF06-9ED82597935D}"/>
    <cellStyle name="Çıkış 10 2" xfId="28657" xr:uid="{A585AE71-9D15-4BEF-B966-915A88116705}"/>
    <cellStyle name="Çıkış 11" xfId="4553" xr:uid="{FFF72DF5-82B2-4353-8A84-A46D88A27DB0}"/>
    <cellStyle name="Çıkış 11 2" xfId="28658" xr:uid="{78FE79D7-B93C-44F5-921F-09A3A26FC728}"/>
    <cellStyle name="Çıkış 12" xfId="4554" xr:uid="{CD824C5F-C809-45FB-AD7B-F1518B660A5D}"/>
    <cellStyle name="Çıkış 12 2" xfId="28659" xr:uid="{E2EC5910-3259-4C15-93B1-D80D90631D21}"/>
    <cellStyle name="Çıkış 13" xfId="4555" xr:uid="{A3BAB8C3-06E9-4ACA-BA80-8F75F6B6E44C}"/>
    <cellStyle name="Çıkış 13 2" xfId="28660" xr:uid="{A82D61DA-05BB-4C34-BF2F-7F3C289DB419}"/>
    <cellStyle name="Çıkış 14" xfId="28656" xr:uid="{E6D3F519-AA63-45EC-9AF3-6A2A060E6E3F}"/>
    <cellStyle name="Çıkış 2" xfId="4556" xr:uid="{DC83DABA-5252-4A5B-8BCF-D609A73AF0C4}"/>
    <cellStyle name="Çıkış 2 10" xfId="4557" xr:uid="{02915016-573D-4D5A-94A3-710CDB2C3176}"/>
    <cellStyle name="Çıkış 2 10 2" xfId="28662" xr:uid="{DB112F95-16A1-40D7-B55C-E2D0FE036A94}"/>
    <cellStyle name="Çıkış 2 11" xfId="28661" xr:uid="{4B4C3A65-C7AD-4B3A-8C66-718C7C053C1A}"/>
    <cellStyle name="Çıkış 2 2" xfId="4558" xr:uid="{FC7DBBD3-BD4A-48D0-A8A8-2E94FA8FE09B}"/>
    <cellStyle name="Çıkış 2 2 10" xfId="28663" xr:uid="{17B0530A-7A7F-4F7B-9765-968A4375283C}"/>
    <cellStyle name="Çıkış 2 2 2" xfId="4559" xr:uid="{C74A5F2A-41E4-42E5-BD6D-923EB8438BD1}"/>
    <cellStyle name="Çıkış 2 2 2 2" xfId="28664" xr:uid="{008AB227-8A70-447B-B2EE-9FE23DA35EA7}"/>
    <cellStyle name="Çıkış 2 2 3" xfId="4560" xr:uid="{8060A17F-B50C-4EE8-A56C-12B029EBE41B}"/>
    <cellStyle name="Çıkış 2 2 3 2" xfId="28665" xr:uid="{C6FFF843-DEA4-4EAE-B518-2654EB735FDB}"/>
    <cellStyle name="Çıkış 2 2 4" xfId="4561" xr:uid="{D6B1EC2E-8755-4047-939E-18F04A29847D}"/>
    <cellStyle name="Çıkış 2 2 4 2" xfId="28666" xr:uid="{D0A73441-3F6C-412A-8A08-85C4DB31BCD7}"/>
    <cellStyle name="Çıkış 2 2 5" xfId="4562" xr:uid="{C7989E41-3E11-47D8-9C9A-3F02EE8684C2}"/>
    <cellStyle name="Çıkış 2 2 5 2" xfId="28667" xr:uid="{597B3A8B-264A-4C3B-927B-5451D31E320B}"/>
    <cellStyle name="Çıkış 2 2 6" xfId="4563" xr:uid="{1B5441F2-EBD6-4374-B1AA-0327333CE40C}"/>
    <cellStyle name="Çıkış 2 2 6 2" xfId="28668" xr:uid="{D35F4577-1000-404D-B707-67E37D9B3CAF}"/>
    <cellStyle name="Çıkış 2 2 7" xfId="4564" xr:uid="{D5B8F71B-6BC5-4318-8229-7444BCD90251}"/>
    <cellStyle name="Çıkış 2 2 7 2" xfId="28669" xr:uid="{A69F4CE5-E8D5-4F3A-AAE5-CE48C38A5C43}"/>
    <cellStyle name="Çıkış 2 2 8" xfId="4565" xr:uid="{6F025FD3-1E60-45A9-BA03-F1EF5C1AEC93}"/>
    <cellStyle name="Çıkış 2 2 8 2" xfId="28670" xr:uid="{1A9528A3-2852-4F0E-BA62-CFE5E1321B45}"/>
    <cellStyle name="Çıkış 2 2 9" xfId="4566" xr:uid="{A26C0A7D-CADC-4352-B697-E93078C559B2}"/>
    <cellStyle name="Çıkış 2 2 9 2" xfId="28671" xr:uid="{41CEBCA9-C3BF-49C7-9D88-E2C87E4CA84D}"/>
    <cellStyle name="Çıkış 2 3" xfId="4567" xr:uid="{E59E6788-DD92-4A1E-B0B4-1935CF081DFE}"/>
    <cellStyle name="Çıkış 2 3 2" xfId="28672" xr:uid="{6CBBE80F-EE1F-4EF6-A7A6-A595B1C7D811}"/>
    <cellStyle name="Çıkış 2 4" xfId="4568" xr:uid="{310F0245-3E40-491D-BEA7-418872E128A3}"/>
    <cellStyle name="Çıkış 2 4 2" xfId="28673" xr:uid="{264E7740-73B6-4CD0-9124-C5D422DD3644}"/>
    <cellStyle name="Çıkış 2 5" xfId="4569" xr:uid="{0D68353F-9AA7-4D7B-84A4-969C847ABA60}"/>
    <cellStyle name="Çıkış 2 5 2" xfId="28674" xr:uid="{09089D70-BFD0-4EF0-9D23-E889829A589C}"/>
    <cellStyle name="Çıkış 2 6" xfId="4570" xr:uid="{23543A9C-12B5-44B1-9B37-EC73D65A64B6}"/>
    <cellStyle name="Çıkış 2 6 2" xfId="28675" xr:uid="{931B53C6-A4BB-4F83-B70E-01D1469F8B6C}"/>
    <cellStyle name="Çıkış 2 7" xfId="4571" xr:uid="{556101D4-BC68-4406-8306-932EAB94E1A1}"/>
    <cellStyle name="Çıkış 2 7 2" xfId="28676" xr:uid="{4EF96E15-E6E4-4A82-8870-3401FE20CDC0}"/>
    <cellStyle name="Çıkış 2 8" xfId="4572" xr:uid="{AA3E3DDC-0A9D-4F9C-AD35-8654828EA592}"/>
    <cellStyle name="Çıkış 2 8 2" xfId="28677" xr:uid="{F14085AB-0C3A-4F96-9C5E-A26E34474389}"/>
    <cellStyle name="Çıkış 2 9" xfId="4573" xr:uid="{E0C5BDBD-2F8D-4817-9B78-F6CA8E656FC0}"/>
    <cellStyle name="Çıkış 2 9 2" xfId="28678" xr:uid="{392E3D92-8185-467F-9ED1-95AAB9522B3E}"/>
    <cellStyle name="Çıkış 3" xfId="4574" xr:uid="{ACB10AE9-E223-4915-816F-87C57B196BF4}"/>
    <cellStyle name="Çıkış 3 10" xfId="4575" xr:uid="{8BCB98E1-17B8-4A2F-86A8-0C36DD73905C}"/>
    <cellStyle name="Çıkış 3 10 2" xfId="28680" xr:uid="{E3D3669B-4492-4678-919F-3BFAC3236782}"/>
    <cellStyle name="Çıkış 3 11" xfId="28679" xr:uid="{379A72F3-CDA2-4F7A-8273-88D2132BFA35}"/>
    <cellStyle name="Çıkış 3 2" xfId="4576" xr:uid="{03E7712B-D9A2-4647-8263-E1A77A47E8CC}"/>
    <cellStyle name="Çıkış 3 2 10" xfId="28681" xr:uid="{5DCA844D-9CDD-45AA-B37F-CB260DD7C1CF}"/>
    <cellStyle name="Çıkış 3 2 2" xfId="4577" xr:uid="{4932C6AD-D0EB-4742-A23B-ECD76B5F4768}"/>
    <cellStyle name="Çıkış 3 2 2 2" xfId="28682" xr:uid="{F902CFCA-08CA-45F0-81E2-70790B63A12B}"/>
    <cellStyle name="Çıkış 3 2 3" xfId="4578" xr:uid="{84D80FB5-44F8-4164-8953-9521C30C0581}"/>
    <cellStyle name="Çıkış 3 2 3 2" xfId="28683" xr:uid="{0FB41D91-4308-4742-BE2C-B553D8D0CBF9}"/>
    <cellStyle name="Çıkış 3 2 4" xfId="4579" xr:uid="{C730DACA-9251-4CB1-97AB-1E90732C8561}"/>
    <cellStyle name="Çıkış 3 2 4 2" xfId="28684" xr:uid="{9841C090-97AF-49C7-AD6C-673EEBCF0D3B}"/>
    <cellStyle name="Çıkış 3 2 5" xfId="4580" xr:uid="{272700C1-9CA7-4013-9025-1956EE4ED6F4}"/>
    <cellStyle name="Çıkış 3 2 5 2" xfId="28685" xr:uid="{4E950E0B-43B5-4909-B490-C6A177771DCB}"/>
    <cellStyle name="Çıkış 3 2 6" xfId="4581" xr:uid="{4606DBFE-2CB6-4548-859E-3A76CD1FBDA6}"/>
    <cellStyle name="Çıkış 3 2 6 2" xfId="28686" xr:uid="{E3E91372-7D4E-4D91-BD4F-6039BDC0FB8B}"/>
    <cellStyle name="Çıkış 3 2 7" xfId="4582" xr:uid="{E2C31822-5015-439F-8CBF-FFE5896DF871}"/>
    <cellStyle name="Çıkış 3 2 7 2" xfId="28687" xr:uid="{1F3038F5-2E7B-4197-84DD-57850FAD2E5B}"/>
    <cellStyle name="Çıkış 3 2 8" xfId="4583" xr:uid="{742242C6-C3E8-455E-97EF-B7D8DE0B1C89}"/>
    <cellStyle name="Çıkış 3 2 8 2" xfId="28688" xr:uid="{13F07F3C-7E4F-4C55-ACFF-8B839E44B951}"/>
    <cellStyle name="Çıkış 3 2 9" xfId="4584" xr:uid="{223643F9-664B-4C22-A113-74AC6F67979D}"/>
    <cellStyle name="Çıkış 3 2 9 2" xfId="28689" xr:uid="{EE3B6940-47DE-45D4-BEF8-EDE2FFE8BBE9}"/>
    <cellStyle name="Çıkış 3 3" xfId="4585" xr:uid="{64EEBEF6-23E4-48C7-B98D-76B1A4C5EB96}"/>
    <cellStyle name="Çıkış 3 3 2" xfId="28690" xr:uid="{685EE7C2-0639-4519-ADDC-953E657C5D7A}"/>
    <cellStyle name="Çıkış 3 4" xfId="4586" xr:uid="{FE450D2B-47CF-4A44-900E-58BC4870FDDB}"/>
    <cellStyle name="Çıkış 3 4 2" xfId="28691" xr:uid="{CB3A6B92-277A-4C2D-9D09-FEAAD379E038}"/>
    <cellStyle name="Çıkış 3 5" xfId="4587" xr:uid="{FBD7E701-0545-490E-84E3-D1260441932F}"/>
    <cellStyle name="Çıkış 3 5 2" xfId="28692" xr:uid="{369B0557-467E-4A69-9907-596DD8939A70}"/>
    <cellStyle name="Çıkış 3 6" xfId="4588" xr:uid="{DC3F8425-4A10-447A-AF7E-43E6D338D515}"/>
    <cellStyle name="Çıkış 3 6 2" xfId="28693" xr:uid="{957B0B60-3DD9-4D5F-B245-3F620500A86B}"/>
    <cellStyle name="Çıkış 3 7" xfId="4589" xr:uid="{6471915C-BF9A-4CF9-B053-71E8B0BCFAA1}"/>
    <cellStyle name="Çıkış 3 7 2" xfId="28694" xr:uid="{A7E5E080-B187-46A4-9EFA-C9921BD13372}"/>
    <cellStyle name="Çıkış 3 8" xfId="4590" xr:uid="{0BA16EF5-E109-4E0A-84C7-72098AD5529E}"/>
    <cellStyle name="Çıkış 3 8 2" xfId="28695" xr:uid="{550C0774-2982-414E-B350-A32036A58D59}"/>
    <cellStyle name="Çıkış 3 9" xfId="4591" xr:uid="{7316FF4F-7365-402D-AA4E-C221A8D06C41}"/>
    <cellStyle name="Çıkış 3 9 2" xfId="28696" xr:uid="{AD929373-C6CC-45E0-92A1-1644C03741A8}"/>
    <cellStyle name="Çıkış 4" xfId="4592" xr:uid="{24095B02-FB95-4B5F-909D-879A27890067}"/>
    <cellStyle name="Çıkış 4 10" xfId="4593" xr:uid="{9D4F5846-4BA1-40C1-97EE-9F1C58E2F8C6}"/>
    <cellStyle name="Çıkış 4 10 2" xfId="28698" xr:uid="{825CB611-0A26-432F-BD24-11EBF377DA25}"/>
    <cellStyle name="Çıkış 4 11" xfId="28697" xr:uid="{4938EDC3-4487-48D6-A89C-6CEF19524B85}"/>
    <cellStyle name="Çıkış 4 2" xfId="4594" xr:uid="{2BE43F8C-F361-4824-AD62-91C877AA3ED4}"/>
    <cellStyle name="Çıkış 4 2 10" xfId="28699" xr:uid="{066DDE42-F340-4B11-9581-6A66CE851D9B}"/>
    <cellStyle name="Çıkış 4 2 2" xfId="4595" xr:uid="{22C90F4D-638B-4CF3-A0B3-10C130AF3917}"/>
    <cellStyle name="Çıkış 4 2 2 2" xfId="28700" xr:uid="{7807EA3F-2FAD-433F-98FD-BB8020D1791B}"/>
    <cellStyle name="Çıkış 4 2 3" xfId="4596" xr:uid="{F802AC5B-14AE-47C8-86B7-0666ACCF961B}"/>
    <cellStyle name="Çıkış 4 2 3 2" xfId="28701" xr:uid="{1DE5F7A0-B485-4925-BFB7-B937CD29ACDE}"/>
    <cellStyle name="Çıkış 4 2 4" xfId="4597" xr:uid="{3D1EC4C1-65A3-465A-A30D-498AD0D67946}"/>
    <cellStyle name="Çıkış 4 2 4 2" xfId="28702" xr:uid="{8C6ADB05-FCFC-4394-9BCD-08945FB3AACB}"/>
    <cellStyle name="Çıkış 4 2 5" xfId="4598" xr:uid="{F8190A00-05C8-45A3-AF5F-C0B56572BCF6}"/>
    <cellStyle name="Çıkış 4 2 5 2" xfId="28703" xr:uid="{98B9B848-DFD9-49C2-B512-DE849899958B}"/>
    <cellStyle name="Çıkış 4 2 6" xfId="4599" xr:uid="{5C67A2A2-EB23-406B-AAA1-462846855A76}"/>
    <cellStyle name="Çıkış 4 2 6 2" xfId="28704" xr:uid="{68C54ADC-645E-4EFD-B812-AEAF281E4B6C}"/>
    <cellStyle name="Çıkış 4 2 7" xfId="4600" xr:uid="{27D1A55E-DB80-4BD4-BC26-73525FF3C409}"/>
    <cellStyle name="Çıkış 4 2 7 2" xfId="28705" xr:uid="{923473D2-EA25-4DB3-ACF2-18AFD5960006}"/>
    <cellStyle name="Çıkış 4 2 8" xfId="4601" xr:uid="{E59CC6B5-066D-45B8-A97A-FF183998B46A}"/>
    <cellStyle name="Çıkış 4 2 8 2" xfId="28706" xr:uid="{F8BE16C9-E375-4BDB-848E-9B56591AF670}"/>
    <cellStyle name="Çıkış 4 2 9" xfId="4602" xr:uid="{AEEB3594-03A6-49E3-BF26-6CE40CAB64BF}"/>
    <cellStyle name="Çıkış 4 2 9 2" xfId="28707" xr:uid="{1C2786FB-D040-4ACB-A9F6-6577ADBA42C1}"/>
    <cellStyle name="Çıkış 4 3" xfId="4603" xr:uid="{830A7796-8D7B-41CA-AFD3-A74683EA660F}"/>
    <cellStyle name="Çıkış 4 3 2" xfId="28708" xr:uid="{79E6CA34-FAAC-4D2A-BE4E-280F3F27CFBB}"/>
    <cellStyle name="Çıkış 4 4" xfId="4604" xr:uid="{B391E7B5-9E73-48FC-A283-5F96300F4FA2}"/>
    <cellStyle name="Çıkış 4 4 2" xfId="28709" xr:uid="{F0DB6E2F-6C12-44FB-9256-1D82F2DCE0E9}"/>
    <cellStyle name="Çıkış 4 5" xfId="4605" xr:uid="{B648E4F3-DE33-4D01-A738-67EED79B893E}"/>
    <cellStyle name="Çıkış 4 5 2" xfId="28710" xr:uid="{4C80CEA2-CD20-480A-BA4C-20441452FAD9}"/>
    <cellStyle name="Çıkış 4 6" xfId="4606" xr:uid="{FBD5B1C0-EE81-4A83-872B-BC577A252792}"/>
    <cellStyle name="Çıkış 4 6 2" xfId="28711" xr:uid="{9B590F51-AD92-4881-B5B0-E04CB6FA0471}"/>
    <cellStyle name="Çıkış 4 7" xfId="4607" xr:uid="{48AFD869-E733-4FF9-808D-1C3C0BDC98A7}"/>
    <cellStyle name="Çıkış 4 7 2" xfId="28712" xr:uid="{0773FD68-7741-4618-8E3F-45D79FD08034}"/>
    <cellStyle name="Çıkış 4 8" xfId="4608" xr:uid="{3A092444-7563-4220-9D70-4E5B795E5EC1}"/>
    <cellStyle name="Çıkış 4 8 2" xfId="28713" xr:uid="{DD4316D0-5EC0-4193-AA04-6430E63E5E3A}"/>
    <cellStyle name="Çıkış 4 9" xfId="4609" xr:uid="{EDA917E0-89B8-458E-92D8-0F06E2675A1F}"/>
    <cellStyle name="Çıkış 4 9 2" xfId="28714" xr:uid="{425D3DB5-F464-4EC3-B107-BAE2187D5A72}"/>
    <cellStyle name="Çıkış 5" xfId="4610" xr:uid="{E67591CD-CC59-4CFF-944E-E1F9515F12E0}"/>
    <cellStyle name="Çıkış 5 10" xfId="28715" xr:uid="{94459C1E-F4D8-4E67-A2A7-446FA6E27339}"/>
    <cellStyle name="Çıkış 5 2" xfId="4611" xr:uid="{D2A9A6CC-FF6E-4B62-83EE-EADB3E7D7F67}"/>
    <cellStyle name="Çıkış 5 2 2" xfId="28716" xr:uid="{0E5D18D2-1B0F-4D4F-883F-A56B4A6FB34C}"/>
    <cellStyle name="Çıkış 5 3" xfId="4612" xr:uid="{5BD4FA05-80EE-4A1D-9730-0EC763478235}"/>
    <cellStyle name="Çıkış 5 3 2" xfId="28717" xr:uid="{C5631558-9F96-4882-96DE-02DF032C2168}"/>
    <cellStyle name="Çıkış 5 4" xfId="4613" xr:uid="{D2F2DEB3-BDCA-4BCC-B329-AF4A42CA5D18}"/>
    <cellStyle name="Çıkış 5 4 2" xfId="28718" xr:uid="{9F0A73A0-A108-41E8-B830-F77F9C7171A0}"/>
    <cellStyle name="Çıkış 5 5" xfId="4614" xr:uid="{B30D2359-10AA-4968-9F94-8427E2D80531}"/>
    <cellStyle name="Çıkış 5 5 2" xfId="28719" xr:uid="{8F1A2DDD-7994-4391-83D9-615EF68074F3}"/>
    <cellStyle name="Çıkış 5 6" xfId="4615" xr:uid="{B6122838-2F01-4EF8-8B2A-47E278957D9C}"/>
    <cellStyle name="Çıkış 5 6 2" xfId="28720" xr:uid="{72B95388-C933-4A45-A713-4A4CF6360D23}"/>
    <cellStyle name="Çıkış 5 7" xfId="4616" xr:uid="{317002E5-90FC-44BD-B4D7-29F7B1E520E0}"/>
    <cellStyle name="Çıkış 5 7 2" xfId="28721" xr:uid="{5AA606ED-A51B-4E5E-B054-0476F4125D4A}"/>
    <cellStyle name="Çıkış 5 8" xfId="4617" xr:uid="{F6E75E42-2BDF-41D4-9DC2-18E9171FAB5C}"/>
    <cellStyle name="Çıkış 5 8 2" xfId="28722" xr:uid="{AFAACD76-32C4-4058-88A0-0E6A958C1BC6}"/>
    <cellStyle name="Çıkış 5 9" xfId="4618" xr:uid="{9DE6EB7A-FC4A-4F46-A3D9-62D11960BE26}"/>
    <cellStyle name="Çıkış 5 9 2" xfId="28723" xr:uid="{9A7F68AD-EF80-4FA2-8BAB-398F7642B471}"/>
    <cellStyle name="Çıkış 6" xfId="4619" xr:uid="{1F96C231-E65B-4F0A-B77D-FB0BE8627D2E}"/>
    <cellStyle name="Çıkış 6 2" xfId="28724" xr:uid="{557D48E6-E9B6-477A-AB71-1462362D662E}"/>
    <cellStyle name="Çıkış 7" xfId="4620" xr:uid="{19E74BC9-4BC5-430B-B6E3-88EF0091D883}"/>
    <cellStyle name="Çıkış 7 2" xfId="28725" xr:uid="{56EA23CF-744E-41F9-8D97-34705505CE82}"/>
    <cellStyle name="Çıkış 8" xfId="4621" xr:uid="{6A4F1F2A-A3C7-4CA5-8E37-7E1B55D6AF0E}"/>
    <cellStyle name="Çıkış 8 2" xfId="28726" xr:uid="{7E2391C9-1082-439B-B942-219CCAAE26F4}"/>
    <cellStyle name="Çıkış 9" xfId="4622" xr:uid="{D774D098-AFC1-491A-BA2F-82BA30D51870}"/>
    <cellStyle name="Çıkış 9 2" xfId="28727" xr:uid="{88B085F7-D149-4A4B-8483-3D3B775D2B33}"/>
    <cellStyle name="Comma [0] 10" xfId="4623" xr:uid="{81CFD60C-837A-49D4-A21D-5EA5A70E7C07}"/>
    <cellStyle name="Comma [0] 11" xfId="4624" xr:uid="{F2B568E4-48EA-4F20-A4CA-BF94BD8E5DD1}"/>
    <cellStyle name="Comma [0] 12" xfId="4625" xr:uid="{28E1F7B2-3DA0-4986-AF9B-B451187C4B86}"/>
    <cellStyle name="Comma [0] 2" xfId="4626" xr:uid="{1546B4B4-5C60-40AF-9A9C-5C89ACA53C88}"/>
    <cellStyle name="Comma [0] 2 10" xfId="4627" xr:uid="{DB39C0E7-0253-4133-B232-E9DA13CDD39D}"/>
    <cellStyle name="Comma [0] 2 11" xfId="4628" xr:uid="{90D875C9-C386-4743-A34F-05D331294285}"/>
    <cellStyle name="Comma [0] 2 12" xfId="4629" xr:uid="{1CDBA268-B191-4441-BAE0-22C061B598DA}"/>
    <cellStyle name="Comma [0] 2 13" xfId="4630" xr:uid="{C05E99E5-A946-41E0-A076-D179EE7B8E5E}"/>
    <cellStyle name="Comma [0] 2 14" xfId="4631" xr:uid="{5EDB0C78-E684-423A-99DF-4D23B9894712}"/>
    <cellStyle name="Comma [0] 2 15" xfId="4632" xr:uid="{A9A3C175-EF65-4204-A631-08699EDC9A55}"/>
    <cellStyle name="Comma [0] 2 16" xfId="4633" xr:uid="{F0F9D111-F572-4332-A4F2-5561C39E784C}"/>
    <cellStyle name="Comma [0] 2 17" xfId="4634" xr:uid="{FE5C61B6-819E-489C-8E6B-21F377A14868}"/>
    <cellStyle name="Comma [0] 2 18" xfId="4635" xr:uid="{B30B03B9-6915-401D-BF1A-6C2E8E7DD2A0}"/>
    <cellStyle name="Comma [0] 2 19" xfId="4636" xr:uid="{71F8502E-56DC-4D02-AFB6-380B1A26DA94}"/>
    <cellStyle name="Comma [0] 2 2" xfId="4637" xr:uid="{F1636C84-FC82-413B-AC3F-E9B7EE17B126}"/>
    <cellStyle name="Comma [0] 2 2 2" xfId="4638" xr:uid="{5CF8CE80-0592-4F64-84CD-F25173181416}"/>
    <cellStyle name="Comma [0] 2 2 2 2" xfId="4639" xr:uid="{08E9CE79-382F-474F-8F85-6B1AE9FED9A6}"/>
    <cellStyle name="Comma [0] 2 2 3" xfId="4640" xr:uid="{890AEAED-AE09-41D9-8F93-86C61E99346F}"/>
    <cellStyle name="Comma [0] 2 20" xfId="4641" xr:uid="{D54F894B-A621-48BB-9FB9-3220C138F740}"/>
    <cellStyle name="Comma [0] 2 21" xfId="4642" xr:uid="{CAAE2906-9721-463A-869E-980E1AD41038}"/>
    <cellStyle name="Comma [0] 2 22" xfId="4643" xr:uid="{E17ABA64-6D51-4337-9D00-E90DF8EC4F98}"/>
    <cellStyle name="Comma [0] 2 23" xfId="4644" xr:uid="{1FFC6E54-51C6-4C59-98DD-1F6A201C2255}"/>
    <cellStyle name="Comma [0] 2 24" xfId="4645" xr:uid="{D66FF442-0001-4DD2-AB2A-DB2952B0F02C}"/>
    <cellStyle name="Comma [0] 2 3" xfId="4646" xr:uid="{6CCD49F6-6DCC-4772-9AFD-7961EDE8A6E2}"/>
    <cellStyle name="Comma [0] 2 3 2" xfId="4647" xr:uid="{FF6C8D1B-31CD-4114-AAD7-3B2563250916}"/>
    <cellStyle name="Comma [0] 2 3 3" xfId="4648" xr:uid="{D670685D-D3D7-41C8-9648-4BC8E4A397AB}"/>
    <cellStyle name="Comma [0] 2 3 4" xfId="4649" xr:uid="{E1EF25F2-4E25-47BB-B5B2-4E6385FA547F}"/>
    <cellStyle name="Comma [0] 2 4" xfId="4650" xr:uid="{A82DB2C5-D518-4BDA-B6C4-6C953150E92F}"/>
    <cellStyle name="Comma [0] 2 4 2" xfId="4651" xr:uid="{A6F5885D-FE59-4E36-AE8E-5896FF486B51}"/>
    <cellStyle name="Comma [0] 2 5" xfId="4652" xr:uid="{984D16B3-20CA-4A19-8814-8AB56981F69D}"/>
    <cellStyle name="Comma [0] 2 6" xfId="4653" xr:uid="{F07B35A8-9F28-4132-8864-E303981A1C20}"/>
    <cellStyle name="Comma [0] 2 7" xfId="4654" xr:uid="{C9C353D4-EC56-40AA-8B63-2FEC92425506}"/>
    <cellStyle name="Comma [0] 2 8" xfId="4655" xr:uid="{DFD77EBD-235C-4772-8B35-4A297426642A}"/>
    <cellStyle name="Comma [0] 2 9" xfId="4656" xr:uid="{AB3CE5A7-7E03-409D-B2A7-4094BCED37F5}"/>
    <cellStyle name="Comma [0] 3" xfId="4657" xr:uid="{72EB919B-11F1-40BB-B0ED-F7EFEAF60D47}"/>
    <cellStyle name="Comma [0] 3 2" xfId="4658" xr:uid="{A44DA5F5-F603-46A9-BBC8-86A405A21A68}"/>
    <cellStyle name="Comma [0] 3 2 2" xfId="4659" xr:uid="{B66B3697-1583-40BE-AFBE-8223A2AA8E63}"/>
    <cellStyle name="Comma [0] 3 2 3" xfId="4660" xr:uid="{38C24D58-61D2-4DDB-8275-130B3152B8F8}"/>
    <cellStyle name="Comma [0] 3 3" xfId="4661" xr:uid="{D65E528C-470B-4DA3-9CC4-C2CA1C5358B6}"/>
    <cellStyle name="Comma [0] 3 3 2" xfId="4662" xr:uid="{7EFB2127-14AA-459B-AB4C-0D029F3D0B45}"/>
    <cellStyle name="Comma [0] 3 3 3" xfId="4663" xr:uid="{915F1542-5CB3-4312-B519-02E264FB3445}"/>
    <cellStyle name="Comma [0] 3 4" xfId="4664" xr:uid="{679951FC-5013-4134-A1AD-A2F9B4551D31}"/>
    <cellStyle name="Comma [0] 3 4 2" xfId="4665" xr:uid="{F7CF3A22-5F46-4D38-8893-D11D5D1F37C5}"/>
    <cellStyle name="Comma [0] 3 5" xfId="4666" xr:uid="{D4883C96-FFE2-4BC4-83C4-C9E7F8CC5D4A}"/>
    <cellStyle name="Comma [0] 3 6" xfId="4667" xr:uid="{8C2234C7-695D-4A5A-9281-2691B200646C}"/>
    <cellStyle name="Comma [0] 4" xfId="4668" xr:uid="{F087CB14-68EF-4CCA-9213-1775E855F4A4}"/>
    <cellStyle name="Comma [0] 4 2" xfId="4669" xr:uid="{0CC22015-A098-498D-A86F-57717BF87BA4}"/>
    <cellStyle name="Comma [0] 4 2 2" xfId="4670" xr:uid="{86ACFCB3-0FAA-4EE6-9331-71C72B709437}"/>
    <cellStyle name="Comma [0] 4 2 3" xfId="4671" xr:uid="{E7E09A51-BDEF-4303-836D-BF6F91DEBD6A}"/>
    <cellStyle name="Comma [0] 4 3" xfId="4672" xr:uid="{12780F6B-1093-494D-BD7E-603EF81A0D89}"/>
    <cellStyle name="Comma [0] 4 3 2" xfId="4673" xr:uid="{66BB8FB6-5FD6-4883-81D9-2ED8EC56F132}"/>
    <cellStyle name="Comma [0] 4 4" xfId="4674" xr:uid="{3FA4B1A3-17A8-4024-BD4B-157B03575741}"/>
    <cellStyle name="Comma [0] 4 5" xfId="4675" xr:uid="{1428B832-5298-4E59-9795-4540F272FBEA}"/>
    <cellStyle name="Comma [0] 5" xfId="4676" xr:uid="{0075382B-B8A4-4CC9-9226-F632E22A9364}"/>
    <cellStyle name="Comma [0] 5 2" xfId="4677" xr:uid="{D5C93C30-E2D0-4C62-83AB-633ADBC8163F}"/>
    <cellStyle name="Comma [0] 5 2 2" xfId="4678" xr:uid="{7284F4E2-31A4-4030-8554-B84BEC2DFE6B}"/>
    <cellStyle name="Comma [0] 5 3" xfId="4679" xr:uid="{C7F342A2-99CA-4045-B331-7626495FF7D9}"/>
    <cellStyle name="Comma [0] 5 4" xfId="4680" xr:uid="{C868304B-F606-4E5C-A5FE-76DC7953417E}"/>
    <cellStyle name="Comma [0] 6" xfId="4681" xr:uid="{ECD497F0-6C86-4F85-8355-40D0B822E34C}"/>
    <cellStyle name="Comma [0] 6 2" xfId="4682" xr:uid="{BD5BD182-A8CF-462F-8A69-A05F746C870E}"/>
    <cellStyle name="Comma [0] 6 3" xfId="4683" xr:uid="{BBC9C9B9-A8A7-4D24-8D9D-56285F7EF4B0}"/>
    <cellStyle name="Comma [0] 7" xfId="4684" xr:uid="{C544D816-9826-4B4C-ABE9-918F5AB09DAE}"/>
    <cellStyle name="Comma [0] 7 10" xfId="4685" xr:uid="{CD015DCB-3CE6-451E-A81B-DFF450566B5A}"/>
    <cellStyle name="Comma [0] 7 11" xfId="4686" xr:uid="{62B38220-2B9C-442E-BC2E-0A77A1F48901}"/>
    <cellStyle name="Comma [0] 7 12" xfId="4687" xr:uid="{D2F786E1-6B95-4268-8F21-FF96D995CE02}"/>
    <cellStyle name="Comma [0] 7 13" xfId="4688" xr:uid="{0DA49B03-37AC-48DA-8B40-4BCE0FA231A7}"/>
    <cellStyle name="Comma [0] 7 2" xfId="4689" xr:uid="{BAA5A241-3D19-4B25-908C-1CC46FE60182}"/>
    <cellStyle name="Comma [0] 7 3" xfId="4690" xr:uid="{63183818-489A-4BDD-B5E6-F4D5344DDC7E}"/>
    <cellStyle name="Comma [0] 7 4" xfId="4691" xr:uid="{CBB71B36-04D7-419E-97B0-A26445B5395D}"/>
    <cellStyle name="Comma [0] 7 5" xfId="4692" xr:uid="{275AC04F-230C-480F-9FCB-A9F09C00F4A9}"/>
    <cellStyle name="Comma [0] 7 6" xfId="4693" xr:uid="{60F6BB08-EEBE-4D48-8114-71BFF32CF818}"/>
    <cellStyle name="Comma [0] 7 7" xfId="4694" xr:uid="{59A3A0CE-53B5-46DA-9EC8-DA14112308E0}"/>
    <cellStyle name="Comma [0] 7 8" xfId="4695" xr:uid="{4876649A-70A4-4486-B948-3C2BF122063A}"/>
    <cellStyle name="Comma [0] 7 9" xfId="4696" xr:uid="{2C963DD5-E33C-439C-84A1-1617B8655406}"/>
    <cellStyle name="Comma [0] 8" xfId="4697" xr:uid="{A2D407AC-33C1-4BA4-A20D-4F8C4197FE8D}"/>
    <cellStyle name="Comma [0] 8 2" xfId="4698" xr:uid="{A1553F13-3034-48DE-86AD-55F0E3925A52}"/>
    <cellStyle name="Comma [0] 9" xfId="4699" xr:uid="{CC4C2185-21D9-41D7-BA9C-2B96080AF865}"/>
    <cellStyle name="Comma [0]_laroux" xfId="4700" xr:uid="{6C5248E3-4CA2-4A4C-87E4-3513140FD092}"/>
    <cellStyle name="Comma [00]" xfId="4701" xr:uid="{C7BB9BE3-5D3B-4376-827E-66EC7153E5E4}"/>
    <cellStyle name="Comma [00] 2" xfId="4702" xr:uid="{1457E141-74F7-4E41-891B-E8A2EAAC6AA3}"/>
    <cellStyle name="Comma [00] 2 2" xfId="4703" xr:uid="{BD995251-8915-436C-9CD7-ECCE952086FA}"/>
    <cellStyle name="Comma [00] 2 3" xfId="4704" xr:uid="{72703C2D-3105-4048-BAC3-69A72D77C1EF}"/>
    <cellStyle name="Comma [00] 2 4" xfId="4705" xr:uid="{5F6DA079-AEE3-40FA-9FB7-F7C52C5AE932}"/>
    <cellStyle name="Comma [00] 3" xfId="4706" xr:uid="{B4DB3F74-1BED-4E49-9EF5-B328D2C282DE}"/>
    <cellStyle name="Comma [00] 3 2" xfId="4707" xr:uid="{31FC8688-38EA-4690-8E68-7479CAB1926E}"/>
    <cellStyle name="Comma [00] 4" xfId="4708" xr:uid="{FBBFEB28-1FB1-4094-B260-7B45AD3431C2}"/>
    <cellStyle name="Comma [00] 5" xfId="4709" xr:uid="{5E65ACFF-9F0D-46B3-A814-9185368FA682}"/>
    <cellStyle name="Comma 10" xfId="4710" xr:uid="{8A6BCC2C-4B92-4467-B316-536FBE9FE892}"/>
    <cellStyle name="Comma 10 2" xfId="4711" xr:uid="{86299B9C-412A-4EC1-9FCB-DA0439A56C1E}"/>
    <cellStyle name="Comma 10 3" xfId="4712" xr:uid="{5EFF9E3F-E5C6-4D02-B5E9-B408DDFD5384}"/>
    <cellStyle name="Comma 11" xfId="4713" xr:uid="{75978ED5-369D-4873-BE80-E9C495032911}"/>
    <cellStyle name="Comma 11 2" xfId="4714" xr:uid="{F83ADF6F-3C91-4D75-877A-3812FAD74C1A}"/>
    <cellStyle name="Comma 11 2 2" xfId="4715" xr:uid="{2A88F033-85BB-4062-8FB3-F0342DCDAF68}"/>
    <cellStyle name="Comma 11 2 3" xfId="4716" xr:uid="{DAFF575E-3732-428F-AF4A-606A2CA631F8}"/>
    <cellStyle name="Comma 11 2 4" xfId="4717" xr:uid="{CC71CEED-52C4-4AD7-979F-691E399CE975}"/>
    <cellStyle name="Comma 11 3" xfId="4718" xr:uid="{CC3C47FE-63D8-4150-96F9-2031C660B432}"/>
    <cellStyle name="Comma 11 3 2" xfId="4719" xr:uid="{F56F89AA-A3E0-4D4C-BFB9-994EB21839E1}"/>
    <cellStyle name="Comma 11 3 3" xfId="4720" xr:uid="{044796BC-AFFB-42CA-B0E3-55EF0429F132}"/>
    <cellStyle name="Comma 11 4" xfId="4721" xr:uid="{E88FCA24-49AC-476C-8C16-66CD8762EC12}"/>
    <cellStyle name="Comma 11 5" xfId="4722" xr:uid="{5B5F09C0-FD09-4B17-BD4E-2FFA365638EE}"/>
    <cellStyle name="Comma 11 6" xfId="4723" xr:uid="{78B9A102-7228-4729-90EF-E021FE556D71}"/>
    <cellStyle name="Comma 12" xfId="4724" xr:uid="{A80EBA59-6154-41A8-A029-5F082371F3A9}"/>
    <cellStyle name="Comma 12 2" xfId="4725" xr:uid="{DB6E9193-CAA0-4E7A-AAB9-2A75DF7041C8}"/>
    <cellStyle name="Comma 12 3" xfId="4726" xr:uid="{EE11112A-926E-4586-ADC7-6D2D45AD02E3}"/>
    <cellStyle name="Comma 12 4" xfId="4727" xr:uid="{4A486196-726B-4560-817A-82E3CD32326E}"/>
    <cellStyle name="Comma 13" xfId="4728" xr:uid="{DE6C89F8-C455-46E3-A227-55AC123D8C6E}"/>
    <cellStyle name="Comma 13 2" xfId="4729" xr:uid="{A400FA95-C0C2-4370-9C03-E5E43B2FEF9B}"/>
    <cellStyle name="Comma 14" xfId="4730" xr:uid="{605225FE-B1C1-4317-9908-FAA71587957A}"/>
    <cellStyle name="Comma 14 2" xfId="4731" xr:uid="{F24534B2-65BC-46CE-ADD6-E53D92D9DE3E}"/>
    <cellStyle name="Comma 14 2 2" xfId="4732" xr:uid="{DB80EE4F-0284-442F-AC13-F6924DE6C9EB}"/>
    <cellStyle name="Comma 14 3" xfId="4733" xr:uid="{CA806FBA-9867-4D47-9BA5-9F37D668BC3A}"/>
    <cellStyle name="Comma 15" xfId="4734" xr:uid="{BBDD77D1-A34F-4F33-9337-FE93FA55D535}"/>
    <cellStyle name="Comma 16" xfId="4735" xr:uid="{19C836C8-7D19-453D-942D-8EC94CE54635}"/>
    <cellStyle name="Comma 16 2" xfId="4736" xr:uid="{63E4B820-AE71-409D-81C7-8D7CDC3A5AC7}"/>
    <cellStyle name="Comma 17" xfId="4737" xr:uid="{BC748ECA-5830-49FB-A269-D3650E2ED604}"/>
    <cellStyle name="Comma 17 2" xfId="4738" xr:uid="{94963E77-7CB6-4177-9C2D-B3DAA372DCE7}"/>
    <cellStyle name="Comma 18" xfId="4739" xr:uid="{8C2BD6B1-151A-4A85-B551-06707EB7A244}"/>
    <cellStyle name="Comma 18 2" xfId="4740" xr:uid="{4F9ACC20-5255-41CB-8BB5-35AB31B9E9A7}"/>
    <cellStyle name="Comma 19" xfId="4741" xr:uid="{D3C5FB77-F510-42C3-8D19-42FC17E30B58}"/>
    <cellStyle name="Comma 19 2" xfId="4742" xr:uid="{11998272-B71D-4C3A-B7D6-60AC09911DC2}"/>
    <cellStyle name="Comma 2" xfId="4743" xr:uid="{13467E06-E43A-4E99-893B-0D7925E1DEC6}"/>
    <cellStyle name="Comma 2 10" xfId="4744" xr:uid="{DB63C51E-CD79-4AF5-A134-5951C7306201}"/>
    <cellStyle name="Comma 2 11" xfId="4745" xr:uid="{CCEDF887-54C1-4327-A1DB-435E12EC39A0}"/>
    <cellStyle name="Comma 2 12" xfId="4746" xr:uid="{006D4972-2832-4C6A-A281-4017233321E6}"/>
    <cellStyle name="Comma 2 13" xfId="4747" xr:uid="{B6D90622-0917-47F9-B2AF-881A9743A99B}"/>
    <cellStyle name="Comma 2 14" xfId="4748" xr:uid="{F27E8238-973D-48A9-9651-E6B9667943B6}"/>
    <cellStyle name="Comma 2 15" xfId="4749" xr:uid="{4A80001F-E476-4B85-B06C-14A958AB0012}"/>
    <cellStyle name="Comma 2 16" xfId="4750" xr:uid="{FD0A084A-20AF-451B-821F-6320471CA4EC}"/>
    <cellStyle name="Comma 2 17" xfId="4751" xr:uid="{3D56F10A-F16F-45A8-AF0C-5E17E69682BA}"/>
    <cellStyle name="Comma 2 18" xfId="4752" xr:uid="{61556CB2-87CE-4932-BEA8-B1643D96005C}"/>
    <cellStyle name="Comma 2 19" xfId="4753" xr:uid="{E3B7747F-E2AF-447A-9E48-36DDA96D00C0}"/>
    <cellStyle name="Comma 2 2" xfId="4754" xr:uid="{A0F0A96F-740B-4CB3-A7F8-B186DA52603F}"/>
    <cellStyle name="Comma 2 2 2" xfId="4755" xr:uid="{B2E619D5-4A4D-45A5-BFE2-6F1196FD1A57}"/>
    <cellStyle name="Comma 2 2 2 2" xfId="4756" xr:uid="{0DF5DF2E-D3EF-4FBB-847B-F7D0616D66FD}"/>
    <cellStyle name="Comma 2 2 2 3" xfId="4757" xr:uid="{CFBC63ED-4995-4919-8B3F-A8266B2C5B7C}"/>
    <cellStyle name="Comma 2 2 3" xfId="4758" xr:uid="{C99758DF-848E-4FB1-891D-441ED6636345}"/>
    <cellStyle name="Comma 2 2 3 2" xfId="4759" xr:uid="{313D22E3-4B72-42D9-ADF4-DBD247096DFF}"/>
    <cellStyle name="Comma 2 20" xfId="4760" xr:uid="{D67ABF10-2010-4250-841F-9AA243795B54}"/>
    <cellStyle name="Comma 2 21" xfId="4761" xr:uid="{F4CAF6D5-B834-4BCA-B2C0-CCAFD55550E1}"/>
    <cellStyle name="Comma 2 22" xfId="4762" xr:uid="{23EA614C-F59B-4585-8F5F-C031BEA10610}"/>
    <cellStyle name="Comma 2 23" xfId="4763" xr:uid="{CBE80908-B9D2-4710-AC4F-5A66B58A9F9F}"/>
    <cellStyle name="Comma 2 24" xfId="4764" xr:uid="{4AB7544D-E655-44DC-8A70-4305186047ED}"/>
    <cellStyle name="Comma 2 25" xfId="4765" xr:uid="{6E243E66-D880-45EC-9E40-5052F1BC93D5}"/>
    <cellStyle name="Comma 2 3" xfId="4766" xr:uid="{82FCF28A-0FDB-4C2D-B0A5-098096CF344B}"/>
    <cellStyle name="Comma 2 3 2" xfId="4767" xr:uid="{E9071F26-FE10-476E-9022-C3C2DA28C6CF}"/>
    <cellStyle name="Comma 2 3 2 2" xfId="4768" xr:uid="{0C0638EC-872B-4CE0-ADEE-249D428E86E9}"/>
    <cellStyle name="Comma 2 4" xfId="4769" xr:uid="{F6592416-142A-4519-B20C-FBC344387A88}"/>
    <cellStyle name="Comma 2 4 2" xfId="4770" xr:uid="{2EBF9B63-47DF-42A0-857F-D3BED8AC9AAC}"/>
    <cellStyle name="Comma 2 4 2 2" xfId="4771" xr:uid="{EDFE869C-F197-4173-A177-333EA8005081}"/>
    <cellStyle name="Comma 2 4 3" xfId="4772" xr:uid="{8D5BEE19-440F-4B8E-9F9E-3C5B702912F0}"/>
    <cellStyle name="Comma 2 5" xfId="4773" xr:uid="{58E5C615-E3DE-4127-805D-CC7CDE8D9350}"/>
    <cellStyle name="Comma 2 5 2" xfId="4774" xr:uid="{49E8AB9C-AD46-4C01-8C7A-0634E1439CB7}"/>
    <cellStyle name="Comma 2 6" xfId="4775" xr:uid="{FBDAA376-0E75-4935-BC09-360D97BD97F0}"/>
    <cellStyle name="Comma 2 7" xfId="4776" xr:uid="{85D49440-2413-47C0-B9EF-D01B4BB81603}"/>
    <cellStyle name="Comma 2 8" xfId="4777" xr:uid="{01557697-6F4A-44E2-9704-A594119E0AFD}"/>
    <cellStyle name="Comma 2 9" xfId="4778" xr:uid="{0B363C9E-BD98-4815-A580-E023CBE88144}"/>
    <cellStyle name="Comma 2_112H Price Increase Format Aug 2011-BSFC (4)" xfId="4779" xr:uid="{6F03266C-F695-46D6-BD61-6782139F88A2}"/>
    <cellStyle name="Comma 20" xfId="4780" xr:uid="{5B621714-B021-439F-9128-A60F3E5905D6}"/>
    <cellStyle name="Comma 21" xfId="4781" xr:uid="{C97E39DF-8845-4F3A-B251-DE8B76B81E47}"/>
    <cellStyle name="Comma 22" xfId="4782" xr:uid="{2E69C71A-F84F-4703-85AC-558A727F4812}"/>
    <cellStyle name="Comma 23" xfId="4783" xr:uid="{C8E3536D-75DE-474B-9DFB-2C35B9699FB9}"/>
    <cellStyle name="Comma 23 2" xfId="4784" xr:uid="{3574D60B-D2F3-4337-9360-78693B6469AD}"/>
    <cellStyle name="Comma 24" xfId="4785" xr:uid="{2E42A189-6EE0-4859-9364-959A221D1FA8}"/>
    <cellStyle name="Comma 24 2" xfId="4786" xr:uid="{81C84C87-5EEF-4F7B-8E6B-40429127F6E0}"/>
    <cellStyle name="Comma 24 2 2" xfId="4787" xr:uid="{320C3C1A-A776-4356-A410-ECF7592F4961}"/>
    <cellStyle name="Comma 24 2 3" xfId="4788" xr:uid="{3DC6C3B2-3CFB-43D1-AB77-82AF378A0A04}"/>
    <cellStyle name="Comma 24 3" xfId="4789" xr:uid="{581B9EE7-A610-4044-9B63-B36299DEF153}"/>
    <cellStyle name="Comma 25" xfId="4790" xr:uid="{84306449-376B-4412-8085-005BE796ADFB}"/>
    <cellStyle name="Comma 26" xfId="4791" xr:uid="{536222ED-7A84-444F-B142-2AAC9246EB38}"/>
    <cellStyle name="Comma 27" xfId="4792" xr:uid="{1FE2091C-3715-4B15-BB89-EAFB28AA05CB}"/>
    <cellStyle name="Comma 28" xfId="4793" xr:uid="{1020931C-1557-4FDE-B89F-8FE8E36AA021}"/>
    <cellStyle name="Comma 29" xfId="4794" xr:uid="{0E66B89C-8A61-448D-AE5A-CC6151C01EA3}"/>
    <cellStyle name="Comma 3" xfId="4795" xr:uid="{128D4460-D98A-4F95-84D5-EE3C1A0598FE}"/>
    <cellStyle name="Comma 3 2" xfId="4796" xr:uid="{B0719F1B-15CF-406F-81CD-25216004BE7E}"/>
    <cellStyle name="Comma 3 2 2" xfId="4797" xr:uid="{093F820E-68D6-45B9-9E38-60C4EF797C19}"/>
    <cellStyle name="Comma 3 2 2 2" xfId="4798" xr:uid="{81203BEB-C787-4B72-9399-C08D3FEDC374}"/>
    <cellStyle name="Comma 3 2 3" xfId="4799" xr:uid="{E9C33DB7-EAA1-49DE-A4BC-794E18DBED89}"/>
    <cellStyle name="Comma 3 2 4" xfId="4800" xr:uid="{329267DA-8729-4064-B7BF-F41E43219FEE}"/>
    <cellStyle name="Comma 3 3" xfId="4801" xr:uid="{2965D17A-714A-46BC-B38E-37DE192223F3}"/>
    <cellStyle name="Comma 3 3 2" xfId="4802" xr:uid="{9FC4A32E-0D40-4579-847A-7A72051D526D}"/>
    <cellStyle name="Comma 3 3 2 2" xfId="4803" xr:uid="{A35BEA4F-CE98-49D7-9EC1-13AD5F0A4AE6}"/>
    <cellStyle name="Comma 3 3 3" xfId="4804" xr:uid="{0A5D7E62-89FF-454F-9836-8DF58EF14DD5}"/>
    <cellStyle name="Comma 3 3 4" xfId="4805" xr:uid="{63A94D72-D098-4A81-809E-507CA573A7C1}"/>
    <cellStyle name="Comma 3 3 5" xfId="4806" xr:uid="{6144FC42-C7A4-42AE-BEC9-97AF91A72509}"/>
    <cellStyle name="Comma 3 4" xfId="4807" xr:uid="{A2580C6A-2C51-44B1-B81D-0731C1BE1E54}"/>
    <cellStyle name="Comma 3 4 2" xfId="4808" xr:uid="{92EC4A16-2F25-4E3A-81C1-6FF03905F439}"/>
    <cellStyle name="Comma 3 4 3" xfId="4809" xr:uid="{00C04EA9-C5BB-4262-9B05-C6B9A899F17A}"/>
    <cellStyle name="Comma 3 4 4" xfId="4810" xr:uid="{91B3564B-1879-4793-9A0A-C7D0031C8C98}"/>
    <cellStyle name="Comma 3 5" xfId="4811" xr:uid="{484E1B74-51DC-4D17-8151-6AD96E7B9CCC}"/>
    <cellStyle name="Comma 3 5 2" xfId="4812" xr:uid="{1665CF8C-4C97-4253-A66F-21169B38FAAD}"/>
    <cellStyle name="Comma 3 6" xfId="4813" xr:uid="{30A68266-EA67-4DB3-9DFB-142E8EEA7C55}"/>
    <cellStyle name="Comma 3 6 2" xfId="4814" xr:uid="{D2F88F20-996E-4406-B68C-5FEE3BB3B77F}"/>
    <cellStyle name="Comma 3 6 3" xfId="4815" xr:uid="{4793FBC5-B309-4501-9522-D219887BF06E}"/>
    <cellStyle name="Comma 3 7" xfId="4816" xr:uid="{8C32D4C9-6717-4B02-9272-9C69DE608006}"/>
    <cellStyle name="Comma 3 8" xfId="4817" xr:uid="{20482287-82C4-40BF-92AE-CD4315B02F67}"/>
    <cellStyle name="Comma 3 8 2" xfId="4818" xr:uid="{389BC44B-2095-4598-BB85-22C045516065}"/>
    <cellStyle name="Comma 3 8 3" xfId="4819" xr:uid="{471C0E1D-C25C-4BB4-9BD4-8C8D57213D38}"/>
    <cellStyle name="Comma 3 9" xfId="4820" xr:uid="{AFB7F377-1BD2-4D81-9374-D37E1A413A6B}"/>
    <cellStyle name="Comma 3_121H Price Increase Format (BSFC)" xfId="4821" xr:uid="{E11DC93A-5574-46E9-A3CA-B9D8017743C7}"/>
    <cellStyle name="Comma 30" xfId="4822" xr:uid="{3E88F16A-A0CC-4F80-AA72-54B8416A7133}"/>
    <cellStyle name="Comma 31" xfId="4823" xr:uid="{155572C3-CA77-4AEC-B74C-E9B04A4ED8A4}"/>
    <cellStyle name="Comma 32" xfId="4824" xr:uid="{5EFAB19C-27A1-4DAC-932E-2F8D7BDD4EF3}"/>
    <cellStyle name="Comma 33" xfId="4825" xr:uid="{0D1C9618-E56F-4409-953F-87C8391C2304}"/>
    <cellStyle name="Comma 34" xfId="4826" xr:uid="{E4BB516C-A024-4379-92BB-0EC868104FAB}"/>
    <cellStyle name="Comma 35" xfId="4827" xr:uid="{236E694F-CB7E-4984-9D19-1209EBB608CC}"/>
    <cellStyle name="Comma 36" xfId="4828" xr:uid="{758FEE2E-65A7-45AC-A20E-E4D05287AFE4}"/>
    <cellStyle name="Comma 37" xfId="4829" xr:uid="{CC3CD549-3172-420B-8A22-84EA77A59701}"/>
    <cellStyle name="Comma 38" xfId="4830" xr:uid="{EA9126D3-13E9-43DC-B635-54AEA4415719}"/>
    <cellStyle name="Comma 39" xfId="4831" xr:uid="{2783087E-8D69-4A2E-ADB3-63FF04BD1C47}"/>
    <cellStyle name="Comma 4" xfId="4832" xr:uid="{58F54941-E329-49B8-9238-AF6B9541CBEF}"/>
    <cellStyle name="Comma 4 10" xfId="4833" xr:uid="{CC11EF9D-C9B0-41A2-9512-0A50D2A800D7}"/>
    <cellStyle name="Comma 4 10 2" xfId="4834" xr:uid="{C7589535-2C76-4928-A993-64926379C4E2}"/>
    <cellStyle name="Comma 4 10 3" xfId="4835" xr:uid="{27C2FCB5-C1DF-4147-BDA9-39D9ECD8A8F0}"/>
    <cellStyle name="Comma 4 11" xfId="4836" xr:uid="{553DF315-3BD7-4E41-A5C6-5BDDBDC8671A}"/>
    <cellStyle name="Comma 4 11 2" xfId="4837" xr:uid="{963B06D3-680F-4121-AC26-6270F0433C83}"/>
    <cellStyle name="Comma 4 11 2 2" xfId="4838" xr:uid="{DA42B490-32A0-4E00-AD73-CC9541D89B03}"/>
    <cellStyle name="Comma 4 11 2 3" xfId="4839" xr:uid="{CBF0BA3B-37B8-445B-B1BF-55976E28480A}"/>
    <cellStyle name="Comma 4 11 3" xfId="4840" xr:uid="{9FA4FE06-620A-4730-ACDC-C0BB79B6C346}"/>
    <cellStyle name="Comma 4 11 4" xfId="4841" xr:uid="{1E10FE4E-1417-4654-ABA8-1BB905ECEA90}"/>
    <cellStyle name="Comma 4 12" xfId="4842" xr:uid="{55BF207E-5C1B-4275-91AD-BBD39099CAE0}"/>
    <cellStyle name="Comma 4 12 2" xfId="4843" xr:uid="{DE7F9D7C-D504-4CA4-850F-CEEF13A44861}"/>
    <cellStyle name="Comma 4 12 3" xfId="4844" xr:uid="{CC96735C-4A9F-4208-BD62-829229E337A9}"/>
    <cellStyle name="Comma 4 13" xfId="4845" xr:uid="{0A88AD99-4E1A-40C6-AE4A-96D2CA418E31}"/>
    <cellStyle name="Comma 4 2" xfId="4846" xr:uid="{33425A3D-43C0-41EB-B80D-34BEF8B53176}"/>
    <cellStyle name="Comma 4 2 2" xfId="4847" xr:uid="{FEBE2293-4636-4D5B-93FE-54ACC21DF123}"/>
    <cellStyle name="Comma 4 2 2 2" xfId="4848" xr:uid="{35EACF9A-C02A-4A43-83DE-FAE2885D5986}"/>
    <cellStyle name="Comma 4 2 2 2 2" xfId="4849" xr:uid="{008CA0B1-6FE1-4C36-BB98-7E6B260C0E82}"/>
    <cellStyle name="Comma 4 2 2 2 3" xfId="4850" xr:uid="{920EAFF0-F04A-4B09-A373-21EB7E391F25}"/>
    <cellStyle name="Comma 4 2 2 3" xfId="4851" xr:uid="{93C7ECFD-5D41-4503-A7BC-46C00B691427}"/>
    <cellStyle name="Comma 4 2 2 4" xfId="4852" xr:uid="{AECB3E85-819B-4BDF-B4BC-F1FC3BA85DB8}"/>
    <cellStyle name="Comma 4 2 3" xfId="4853" xr:uid="{C432B5B9-112A-4EF0-9FC2-F935CA11123B}"/>
    <cellStyle name="Comma 4 2 4" xfId="4854" xr:uid="{A0C533C5-705A-46F0-AD2A-AFF4E92B2E93}"/>
    <cellStyle name="Comma 4 2 5" xfId="4855" xr:uid="{DB4D22C9-ABDE-44D0-AE33-70A24FEB66CE}"/>
    <cellStyle name="Comma 4 3" xfId="4856" xr:uid="{076DDC62-4BCB-4939-9DC3-A0B7F84C0214}"/>
    <cellStyle name="Comma 4 3 2" xfId="4857" xr:uid="{26457888-26E3-4018-B1CE-FB218A81D648}"/>
    <cellStyle name="Comma 4 3 2 2" xfId="4858" xr:uid="{98878ADB-7CF1-4C33-B0CB-68963C47910D}"/>
    <cellStyle name="Comma 4 3 2 3" xfId="4859" xr:uid="{E7B1AA61-E4CC-4FDD-A8E0-25FE67F91ED6}"/>
    <cellStyle name="Comma 4 3 3" xfId="4860" xr:uid="{68435FA0-936C-4880-9285-7310729A0962}"/>
    <cellStyle name="Comma 4 3 3 2" xfId="4861" xr:uid="{93E1D9D0-3775-4808-B390-CE44B454ABA4}"/>
    <cellStyle name="Comma 4 3 3 3" xfId="4862" xr:uid="{5287F4B9-9EED-4CB6-97BA-A6A43C9628E2}"/>
    <cellStyle name="Comma 4 3 4" xfId="4863" xr:uid="{B8AE35C0-91B0-4F8C-88D1-B56DF9FB60B4}"/>
    <cellStyle name="Comma 4 3 5" xfId="4864" xr:uid="{02185491-C679-41FC-9059-AB6418E52198}"/>
    <cellStyle name="Comma 4 3 6" xfId="4865" xr:uid="{784E908C-077B-4E0C-A523-2496759C590B}"/>
    <cellStyle name="Comma 4 4" xfId="4866" xr:uid="{D9F8EF6E-3501-4CE9-A0A7-D8B4BD4BEBA5}"/>
    <cellStyle name="Comma 4 4 2" xfId="4867" xr:uid="{8D7914AA-5FC1-4CF1-83F0-B0A15762AE06}"/>
    <cellStyle name="Comma 4 4 2 2" xfId="4868" xr:uid="{A70710DC-1DAA-4252-81AF-42A9B5A8BD79}"/>
    <cellStyle name="Comma 4 4 2 3" xfId="4869" xr:uid="{BC3D1E95-1502-43E0-8030-829D77844E28}"/>
    <cellStyle name="Comma 4 4 3" xfId="4870" xr:uid="{11590C75-E7EE-49CB-BFF5-8BF9CD8CF39E}"/>
    <cellStyle name="Comma 4 4 3 2" xfId="4871" xr:uid="{5A076F3F-2289-4E5C-BDFF-6E587095A07F}"/>
    <cellStyle name="Comma 4 4 3 3" xfId="4872" xr:uid="{ACDDA8FD-8FFE-41EE-922D-1697A7353536}"/>
    <cellStyle name="Comma 4 4 4" xfId="4873" xr:uid="{F0AC4CA0-3571-40C8-8327-A6BC8813471D}"/>
    <cellStyle name="Comma 4 4 5" xfId="4874" xr:uid="{B6ED0C2D-4497-44DC-A5F4-0EB48F0DE298}"/>
    <cellStyle name="Comma 4 5" xfId="4875" xr:uid="{D46FE1B3-6D2C-4549-B1A8-2BC73A1C4FB6}"/>
    <cellStyle name="Comma 4 5 2" xfId="4876" xr:uid="{6AB41A6F-03BB-4605-962D-A114F90E0F84}"/>
    <cellStyle name="Comma 4 5 2 2" xfId="4877" xr:uid="{49684949-51BB-465E-8AFB-22E109C1FE07}"/>
    <cellStyle name="Comma 4 5 2 3" xfId="4878" xr:uid="{EBAD6AA2-8852-41C0-98EE-93B86487AE73}"/>
    <cellStyle name="Comma 4 5 3" xfId="4879" xr:uid="{08B1336E-2676-40EA-8707-CF0DED2C5119}"/>
    <cellStyle name="Comma 4 5 3 2" xfId="4880" xr:uid="{4497B31B-96DD-45A9-A973-3ACE7753FE9A}"/>
    <cellStyle name="Comma 4 5 3 3" xfId="4881" xr:uid="{F61BA095-EB0F-4968-ABE7-A973491950B1}"/>
    <cellStyle name="Comma 4 5 4" xfId="4882" xr:uid="{852EBF25-4953-47DB-820E-0F75581231DB}"/>
    <cellStyle name="Comma 4 5 5" xfId="4883" xr:uid="{9774A232-56D2-457F-A5D7-E2A61C5B07CB}"/>
    <cellStyle name="Comma 4 6" xfId="4884" xr:uid="{0A92558E-FEC3-4105-AD38-89D018A85632}"/>
    <cellStyle name="Comma 4 6 2" xfId="4885" xr:uid="{ACAB0431-9210-4592-9CE2-1786CAED7C5F}"/>
    <cellStyle name="Comma 4 6 2 2" xfId="4886" xr:uid="{23FB5EF3-9971-4B5F-9410-DCD1657BE30B}"/>
    <cellStyle name="Comma 4 6 2 3" xfId="4887" xr:uid="{05A39426-1C44-4B55-87C4-5708C6611FB2}"/>
    <cellStyle name="Comma 4 6 3" xfId="4888" xr:uid="{0941305A-7F44-4327-8E02-0A9977ECE48B}"/>
    <cellStyle name="Comma 4 6 3 2" xfId="4889" xr:uid="{9581BA9A-D4AE-434C-B549-8AB0221FA535}"/>
    <cellStyle name="Comma 4 6 3 3" xfId="4890" xr:uid="{69A2E09C-BD4B-40BB-9825-0130559302DD}"/>
    <cellStyle name="Comma 4 6 4" xfId="4891" xr:uid="{D5EEA1AB-A8BD-4363-8D0C-E874461CC3DE}"/>
    <cellStyle name="Comma 4 6 5" xfId="4892" xr:uid="{7FB4B63A-9277-4A88-A66E-111D99EE52E6}"/>
    <cellStyle name="Comma 4 7" xfId="4893" xr:uid="{F757C59A-D289-4545-B252-184CB5F18CDC}"/>
    <cellStyle name="Comma 4 7 2" xfId="4894" xr:uid="{73FA6937-B86A-4F0A-B461-1D234655BB44}"/>
    <cellStyle name="Comma 4 7 2 2" xfId="4895" xr:uid="{8260C712-E2EE-4B47-90EF-42D62664BB27}"/>
    <cellStyle name="Comma 4 7 2 3" xfId="4896" xr:uid="{DED815C9-B397-48F1-8565-F9ADBC62A41B}"/>
    <cellStyle name="Comma 4 8" xfId="4897" xr:uid="{8BB258CC-2125-42F7-9F53-9569D41640BB}"/>
    <cellStyle name="Comma 4 8 2" xfId="4898" xr:uid="{342446B6-7716-41DD-A087-6D13E57B7A2C}"/>
    <cellStyle name="Comma 4 8 3" xfId="4899" xr:uid="{03880800-3C6A-4858-A12E-7E569F5D4FE2}"/>
    <cellStyle name="Comma 4 9" xfId="4900" xr:uid="{A7654B37-D3E0-4353-878E-06347154D1E1}"/>
    <cellStyle name="Comma 4 9 2" xfId="4901" xr:uid="{9E53A172-43F4-4472-A1C1-12558B8B8C72}"/>
    <cellStyle name="Comma 4 9 3" xfId="4902" xr:uid="{47546B45-78A8-4456-BB5D-AFBEA658DFE9}"/>
    <cellStyle name="Comma 40" xfId="4903" xr:uid="{3A349D6D-2010-43E4-8EC1-C4969BF1359C}"/>
    <cellStyle name="Comma 41" xfId="4904" xr:uid="{14546996-5B5A-40A0-B7EE-CDDFC9E81FCD}"/>
    <cellStyle name="Comma 42" xfId="4905" xr:uid="{46B36DDE-0533-465E-97DC-66AEFB1ACCC5}"/>
    <cellStyle name="Comma 43" xfId="4906" xr:uid="{EA660E74-C493-411A-94D5-0C9EF0FF46C1}"/>
    <cellStyle name="Comma 44" xfId="4907" xr:uid="{0563951D-BBAB-48AB-9AD6-35E8EE185169}"/>
    <cellStyle name="Comma 45" xfId="4908" xr:uid="{B19AC94B-68ED-4226-A585-14DF00B264D1}"/>
    <cellStyle name="Comma 46" xfId="4909" xr:uid="{44C1DD27-4273-4F56-82EA-DFCE6DF37485}"/>
    <cellStyle name="Comma 47" xfId="4910" xr:uid="{E75A07B3-7D19-4EEA-8DA2-B5CA8890863C}"/>
    <cellStyle name="Comma 48" xfId="4911" xr:uid="{BDC7754F-22A5-4327-9DA1-75AE61146954}"/>
    <cellStyle name="Comma 49" xfId="4912" xr:uid="{BB97D242-B000-425B-B08D-F0457B4667D7}"/>
    <cellStyle name="Comma 5" xfId="4913" xr:uid="{48BF76FE-74AA-4B13-AF95-4A140932FA64}"/>
    <cellStyle name="Comma 5 2" xfId="4914" xr:uid="{E4873065-1B3E-40CE-B24E-A25A66B4A995}"/>
    <cellStyle name="Comma 5 2 2" xfId="4915" xr:uid="{F9406919-25E9-4B56-B230-5D9F41C2F8A6}"/>
    <cellStyle name="Comma 5 2 2 2" xfId="4916" xr:uid="{493AE3F0-EF46-4DFE-8FD7-2C5F2949CA2F}"/>
    <cellStyle name="Comma 5 2 2 2 2" xfId="4917" xr:uid="{6845E27E-A152-4602-A9B0-1DDB7D5943F7}"/>
    <cellStyle name="Comma 5 2 2 2 3" xfId="4918" xr:uid="{37C9F0B9-1375-4B7D-A74F-077E8CCED95C}"/>
    <cellStyle name="Comma 5 2 2 3" xfId="4919" xr:uid="{CD2132C1-7DE5-4882-9107-BC5442743167}"/>
    <cellStyle name="Comma 5 2 2 4" xfId="4920" xr:uid="{E76D7ACC-7F11-4A98-B635-B9708D643DF7}"/>
    <cellStyle name="Comma 5 2 3" xfId="4921" xr:uid="{F072989E-68FB-47C8-AF51-25A214327258}"/>
    <cellStyle name="Comma 5 2 4" xfId="4922" xr:uid="{24B2092F-250C-4C71-97A8-E2D75E2087B2}"/>
    <cellStyle name="Comma 5 3" xfId="4923" xr:uid="{0CF8B7DF-6FC8-4050-B05F-735D7E71E020}"/>
    <cellStyle name="Comma 5 3 2" xfId="4924" xr:uid="{53192CA1-C573-42AA-BE2B-0999F7E46B33}"/>
    <cellStyle name="Comma 5 3 2 2" xfId="4925" xr:uid="{EE16DF08-0482-497A-A28B-69361E563B7F}"/>
    <cellStyle name="Comma 5 3 2 3" xfId="4926" xr:uid="{43FC507C-242C-4145-927C-EA10FC4C0D18}"/>
    <cellStyle name="Comma 5 3 3" xfId="4927" xr:uid="{38371BE3-3938-4F9A-8E97-D6B858A712E8}"/>
    <cellStyle name="Comma 5 3 4" xfId="4928" xr:uid="{A8483D72-B96C-4C6C-9CFE-0C4532A9D9B7}"/>
    <cellStyle name="Comma 5 3 5" xfId="4929" xr:uid="{60ABC042-197C-49C7-B813-04CA0F3FD86B}"/>
    <cellStyle name="Comma 5 4" xfId="4930" xr:uid="{42D33B86-5FD0-4CCB-8A75-FFCB6645A856}"/>
    <cellStyle name="Comma 5 5" xfId="4931" xr:uid="{CA93550F-7229-4696-8024-49B8ACEC278C}"/>
    <cellStyle name="Comma 5 6" xfId="4932" xr:uid="{B8E0F07F-F8EC-4F41-86E3-1638533DDE7C}"/>
    <cellStyle name="Comma 50" xfId="4933" xr:uid="{31837EC3-25A2-493C-84BF-0275E1CB01D8}"/>
    <cellStyle name="Comma 51" xfId="4934" xr:uid="{F18669A7-7A79-46BE-A265-02E90FCE8245}"/>
    <cellStyle name="Comma 52" xfId="4935" xr:uid="{2045261C-66CF-4865-8629-757165B9E9AB}"/>
    <cellStyle name="Comma 53" xfId="4936" xr:uid="{9F1265D3-1CA1-4392-8053-35DFEC7B3F53}"/>
    <cellStyle name="Comma 54" xfId="4937" xr:uid="{9E0770A0-6572-49DD-AEE6-8AFE9DC43A2A}"/>
    <cellStyle name="Comma 55" xfId="4938" xr:uid="{5E2B86FB-46AA-42B1-890C-9A7F01FC5897}"/>
    <cellStyle name="Comma 56" xfId="4939" xr:uid="{BEED1B12-69EB-4BB6-BC68-D44927FC4207}"/>
    <cellStyle name="Comma 57" xfId="4940" xr:uid="{346D9CF7-608D-4143-8CD7-AD67B5E70CD0}"/>
    <cellStyle name="Comma 58" xfId="4941" xr:uid="{62639345-592D-4EDA-9683-924C91738071}"/>
    <cellStyle name="Comma 59" xfId="4942" xr:uid="{F9962A25-0D6E-42F5-A1A5-C9A6AF76A0C8}"/>
    <cellStyle name="Comma 6" xfId="4943" xr:uid="{596CC5AB-9A03-462A-BE88-8E2AA631288C}"/>
    <cellStyle name="Comma 6 2" xfId="4944" xr:uid="{B6B8A7C4-9D82-4336-A202-92E0E483F4CC}"/>
    <cellStyle name="Comma 6 2 2" xfId="4945" xr:uid="{802BC76D-06A7-4B86-9052-02686E372E36}"/>
    <cellStyle name="Comma 6 2 2 2" xfId="4946" xr:uid="{F6F457E4-C687-46BA-9B0D-83AEE66E4A1B}"/>
    <cellStyle name="Comma 6 2 2 2 2" xfId="4947" xr:uid="{AD1C6241-44F8-493A-AE3B-F6321E22A39D}"/>
    <cellStyle name="Comma 6 2 2 2 3" xfId="4948" xr:uid="{CF2799F6-14E0-4EA1-8B9E-2D3EEC9A4F3C}"/>
    <cellStyle name="Comma 6 2 2 3" xfId="4949" xr:uid="{5637E824-EA32-43B9-AE68-1BFCED23B70B}"/>
    <cellStyle name="Comma 6 2 2 4" xfId="4950" xr:uid="{2085C75D-1B70-454D-B705-4F5B8093144F}"/>
    <cellStyle name="Comma 6 2 3" xfId="4951" xr:uid="{65A0FF12-32CB-41F6-85E4-F86E8472A0CB}"/>
    <cellStyle name="Comma 6 3" xfId="4952" xr:uid="{8A3009BB-9CE0-42F5-B49F-D54C491599D6}"/>
    <cellStyle name="Comma 6 3 2" xfId="4953" xr:uid="{346123C9-DCE2-499E-A7C6-E70680BDA4E6}"/>
    <cellStyle name="Comma 6 3 2 2" xfId="4954" xr:uid="{88DA367A-CF87-4941-8A73-02E8F9F5D0FD}"/>
    <cellStyle name="Comma 6 3 2 3" xfId="4955" xr:uid="{EE0A7140-CB70-49A5-89B0-175A6D260C69}"/>
    <cellStyle name="Comma 6 3 3" xfId="4956" xr:uid="{800647CF-1FB8-4101-9743-4AD7B91DDABE}"/>
    <cellStyle name="Comma 6 3 4" xfId="4957" xr:uid="{F74F91D8-EBB6-42D1-9D61-811FE3853BCB}"/>
    <cellStyle name="Comma 6 4" xfId="4958" xr:uid="{0E8408F2-7F6C-4D5D-BA4A-33B5B731C30A}"/>
    <cellStyle name="Comma 6 5" xfId="4959" xr:uid="{78B611DE-8920-4ECA-A5D2-21E5806AA25D}"/>
    <cellStyle name="Comma 6 6" xfId="4960" xr:uid="{175F8444-023E-4B9F-9E6D-B60969832181}"/>
    <cellStyle name="Comma 60" xfId="4961" xr:uid="{99ED7BCA-C77F-496E-A1AC-36535DEBDFBA}"/>
    <cellStyle name="Comma 61" xfId="4962" xr:uid="{A2BB069C-625B-4642-99DC-2E2499C8147D}"/>
    <cellStyle name="Comma 62" xfId="4963" xr:uid="{58ACA748-8D0A-42D9-B4AF-843DEDB58A0E}"/>
    <cellStyle name="Comma 63" xfId="4964" xr:uid="{91D4BBE2-A87F-48D6-92B7-770E0801428C}"/>
    <cellStyle name="Comma 64" xfId="4965" xr:uid="{0CE08781-2CE6-4990-ADB6-90B674585370}"/>
    <cellStyle name="Comma 65" xfId="4966" xr:uid="{C99F9032-A789-4FF0-BEA1-0CCCD7998C59}"/>
    <cellStyle name="Comma 66" xfId="4967" xr:uid="{F855EE81-6CFE-48D2-A3BB-988F8BC24065}"/>
    <cellStyle name="Comma 67" xfId="4968" xr:uid="{692C2E62-E338-4A3B-B6EA-25937315AF1C}"/>
    <cellStyle name="Comma 68" xfId="4969" xr:uid="{DBA012DE-843E-45BA-B52B-8987FDB73BB5}"/>
    <cellStyle name="Comma 69" xfId="4970" xr:uid="{8D29CEE6-67D6-4A01-B46A-8368F78EAF67}"/>
    <cellStyle name="Comma 7" xfId="4971" xr:uid="{B7270521-C654-45B0-AD07-ABD425B952C3}"/>
    <cellStyle name="Comma 7 2" xfId="4972" xr:uid="{6CF8D311-BCFD-4DA3-B214-9EA4EF3A5778}"/>
    <cellStyle name="Comma 7 2 2" xfId="4973" xr:uid="{32DFF84B-A34B-4939-9199-65ED34F62DB3}"/>
    <cellStyle name="Comma 7 3" xfId="4974" xr:uid="{E37CA424-AF55-46DF-824B-86E358F2860E}"/>
    <cellStyle name="Comma 7 4" xfId="4975" xr:uid="{C2C1DE84-06A5-44D0-A77E-A59C92ACDD5F}"/>
    <cellStyle name="Comma 70" xfId="4976" xr:uid="{CB8DEEA3-8856-4952-B8A6-F78DC1CA5BF9}"/>
    <cellStyle name="Comma 71" xfId="4977" xr:uid="{DB5C7F28-62CD-4839-8A7A-298B17752E8E}"/>
    <cellStyle name="Comma 72" xfId="4978" xr:uid="{1EF3A352-7451-4C91-A54B-C0024CECE70B}"/>
    <cellStyle name="Comma 73" xfId="4979" xr:uid="{D11973E2-A5ED-46ED-B10A-2C73BF7ED020}"/>
    <cellStyle name="Comma 74" xfId="4980" xr:uid="{6BE40E73-D5B9-4183-AC9D-176B7CA75D46}"/>
    <cellStyle name="Comma 75" xfId="4981" xr:uid="{3885D5FC-5BF7-4EDA-8C6F-182E7BBBCA38}"/>
    <cellStyle name="Comma 76" xfId="4982" xr:uid="{98C85EBE-7434-43C7-8848-06AFBCE7591D}"/>
    <cellStyle name="Comma 77" xfId="4983" xr:uid="{3872BF67-BECF-4EDF-8DF4-702F0D1C160B}"/>
    <cellStyle name="Comma 78" xfId="4984" xr:uid="{812DD4BB-9198-449D-B202-C4E720D2466E}"/>
    <cellStyle name="Comma 79" xfId="4985" xr:uid="{D66E907B-6CC2-4D4B-8970-58E01DFEC546}"/>
    <cellStyle name="Comma 8" xfId="4986" xr:uid="{C40D968C-24F2-43A1-95B3-6FACCD97CF52}"/>
    <cellStyle name="Comma 8 2" xfId="4987" xr:uid="{49BE924F-C0C4-4BC1-B6E0-01B2E0C9A0DD}"/>
    <cellStyle name="Comma 8 3" xfId="4988" xr:uid="{F1F6C5DC-ED54-44A5-9062-A3706EBCB497}"/>
    <cellStyle name="Comma 8 4" xfId="4989" xr:uid="{2CEA8986-425C-4A0B-AC5C-204BC785D83F}"/>
    <cellStyle name="Comma 80" xfId="4990" xr:uid="{FBBE1D66-9799-4074-852D-E8C7858E00C8}"/>
    <cellStyle name="Comma 81" xfId="4991" xr:uid="{FF9A4E25-7120-4D83-A2F2-F4E4BE44D6A3}"/>
    <cellStyle name="Comma 82" xfId="4992" xr:uid="{C69BF69A-C7F1-451C-9E33-8AE5B0B0D5B8}"/>
    <cellStyle name="Comma 83" xfId="4993" xr:uid="{D1F5BE13-8E6D-4671-9639-325C625668B2}"/>
    <cellStyle name="Comma 84" xfId="4994" xr:uid="{E24B8FDD-9374-492C-99F6-FE87410C20F1}"/>
    <cellStyle name="Comma 85" xfId="4995" xr:uid="{3BDB909D-119F-408F-9EDE-A22892C43ED7}"/>
    <cellStyle name="Comma 86" xfId="4996" xr:uid="{9C7BAE61-5E51-41AD-82F2-7F2A37ABBC81}"/>
    <cellStyle name="Comma 87" xfId="4997" xr:uid="{071CFEA6-B328-4660-8AE1-D35630CEE93E}"/>
    <cellStyle name="Comma 88" xfId="4998" xr:uid="{0048C9FE-F6BD-48C4-B388-40848D68D1E6}"/>
    <cellStyle name="Comma 89" xfId="4999" xr:uid="{E97E16CD-8A48-402A-8FC6-AF273FE8BB0C}"/>
    <cellStyle name="Comma 9" xfId="5000" xr:uid="{967080C6-E261-4A78-B406-0BC16704562B}"/>
    <cellStyle name="Comma 9 2" xfId="5001" xr:uid="{6B1FB318-01CE-47F4-9A82-C1C1888C31B5}"/>
    <cellStyle name="Comma 9 2 2" xfId="5002" xr:uid="{87A75EF8-8007-4935-8B62-058FCC8B1321}"/>
    <cellStyle name="Comma 9 2 2 2" xfId="5003" xr:uid="{E48186CA-FCE9-4DFC-9ABD-4725C531DD49}"/>
    <cellStyle name="Comma 9 2 2 3" xfId="5004" xr:uid="{58A086F5-896F-4B20-AA43-7BD89CE4A9F9}"/>
    <cellStyle name="Comma 9 2 3" xfId="5005" xr:uid="{4B50039E-3124-44ED-A7E6-7BC67B647584}"/>
    <cellStyle name="Comma 9 2 4" xfId="5006" xr:uid="{9CD0CA22-51D3-4804-B81B-5A2B995E6154}"/>
    <cellStyle name="Comma 9 3" xfId="5007" xr:uid="{B6C0709D-08D6-4BED-8BFF-1B13658856ED}"/>
    <cellStyle name="Comma 9 3 2" xfId="5008" xr:uid="{965F5D18-C719-4E96-BC99-23DFECD97A8B}"/>
    <cellStyle name="Comma 9 3 2 2" xfId="5009" xr:uid="{AE292977-216E-4F39-B63E-32E11D116A2B}"/>
    <cellStyle name="Comma 9 3 2 3" xfId="5010" xr:uid="{DE796B2E-148A-4EEC-BED6-F2FD3928BE7C}"/>
    <cellStyle name="Comma 9 4" xfId="5011" xr:uid="{61E15662-903B-4392-9F75-01D68BBB1584}"/>
    <cellStyle name="Comma 9 4 2" xfId="5012" xr:uid="{21B8B4AA-B1DD-4408-A177-F1FAF2FB9D96}"/>
    <cellStyle name="Comma 9 4 2 2" xfId="5013" xr:uid="{71531AF0-9E4B-4CCD-B067-D47830E5938E}"/>
    <cellStyle name="Comma 9 4 2 3" xfId="5014" xr:uid="{C0D6E2E9-ED53-40CC-BFD5-E02E4DCE65BF}"/>
    <cellStyle name="Comma 9 4 3" xfId="5015" xr:uid="{5A4FFEEA-D7E8-41BD-B2E6-173A90369C59}"/>
    <cellStyle name="Comma 9 4 4" xfId="5016" xr:uid="{A6678986-E9B2-4167-A1AA-E7B1353E0616}"/>
    <cellStyle name="Comma 9 5" xfId="5017" xr:uid="{95C786A5-21DA-4B3C-88AD-1DE578628A4E}"/>
    <cellStyle name="Comma 9 6" xfId="5018" xr:uid="{8F4C1EC2-3918-4CA7-873B-BAC51A9A905D}"/>
    <cellStyle name="Comma 9 7" xfId="5019" xr:uid="{44B5724C-23B7-44B7-BA52-1F072531C9D0}"/>
    <cellStyle name="Comma 9 8" xfId="5020" xr:uid="{AE1502F3-BD5B-4426-95AC-0C61371C2F8B}"/>
    <cellStyle name="Comma 90" xfId="5021" xr:uid="{44F248F4-60FE-44CE-9129-3AE592B494F9}"/>
    <cellStyle name="Comma 91" xfId="5022" xr:uid="{C1B5DC83-0B8B-47EF-86B3-281D844CADA2}"/>
    <cellStyle name="Comma 92" xfId="5023" xr:uid="{511E2FFE-3198-4193-BEB7-F041BF112471}"/>
    <cellStyle name="Comma 93" xfId="5024" xr:uid="{11B24C4B-0F4C-4784-B68D-89E2DA2C43DA}"/>
    <cellStyle name="Comma 94" xfId="5025" xr:uid="{111DCCF7-6D4B-4804-9AD9-59AE2D691F43}"/>
    <cellStyle name="Comma 95" xfId="5026" xr:uid="{35E93A5E-1DAF-4C62-AD5F-85DB0CD3868F}"/>
    <cellStyle name="Comma 96" xfId="5027" xr:uid="{2D5A5F0E-535A-408B-B803-3B4288EA14F4}"/>
    <cellStyle name="comma zerodec" xfId="5028" xr:uid="{CE25E53C-E128-4C50-B01C-9F8D205F87E2}"/>
    <cellStyle name="Comma_Channel Monthly Report" xfId="5029" xr:uid="{013380F5-158E-48F7-BA60-A293C572FF1D}"/>
    <cellStyle name="Comma0" xfId="5030" xr:uid="{0EA74476-675C-4046-A0BF-EFFBB059D315}"/>
    <cellStyle name="Copied" xfId="5031" xr:uid="{412250C7-D5D6-46CA-82ED-29C6508437E6}"/>
    <cellStyle name="Credit" xfId="5032" xr:uid="{F6078229-369C-4429-A67B-9740ADB4F735}"/>
    <cellStyle name="Credit 2" xfId="5033" xr:uid="{A4D1DC4F-22EE-4209-AE7D-8EFD8D403875}"/>
    <cellStyle name="Credit 2 2" xfId="5034" xr:uid="{4AD36BFA-8694-42B8-9639-22642D744694}"/>
    <cellStyle name="Credit 3" xfId="5035" xr:uid="{79F0EE40-EBAD-416E-8FD0-C1BFC0A03BE9}"/>
    <cellStyle name="Currency [0] 2" xfId="5036" xr:uid="{7C5AAD74-B84B-4BF0-9DD8-0B4466C02268}"/>
    <cellStyle name="Currency [0] 2 2" xfId="5037" xr:uid="{FF036E34-334B-4931-8297-01B3562D202F}"/>
    <cellStyle name="Currency [0] 3" xfId="5038" xr:uid="{A721AC44-944E-45EC-BD1A-470E7632A7B7}"/>
    <cellStyle name="Currency [0] 3 2" xfId="5039" xr:uid="{7C116397-7DC3-4418-8E1C-614382CE499F}"/>
    <cellStyle name="Currency [0] 3 3" xfId="5040" xr:uid="{7C480F88-312E-48BB-A3C4-CBD7A0C7D423}"/>
    <cellStyle name="Currency [0] 3 4" xfId="5041" xr:uid="{D29C7E00-3618-4FF9-B0FC-8EB7ECAC73C0}"/>
    <cellStyle name="Currency [0]_laroux" xfId="5042" xr:uid="{4598FE81-9738-4E97-9B3B-B3C6C1590B0A}"/>
    <cellStyle name="Currency [00]" xfId="5043" xr:uid="{EF411080-BB1E-4A19-BD47-69D4C36F5FAE}"/>
    <cellStyle name="Currency [00] 2" xfId="5044" xr:uid="{E87F7D0A-C554-411A-9817-7EEAB778A8D8}"/>
    <cellStyle name="Currency [00] 2 2" xfId="5045" xr:uid="{17E26205-90D6-42EA-AF2A-E6500DCF29C2}"/>
    <cellStyle name="Currency [00] 2 3" xfId="5046" xr:uid="{F1F64167-900E-40FB-A8D6-10C6FEAAE17F}"/>
    <cellStyle name="Currency [00] 2 4" xfId="5047" xr:uid="{5D9FCBD6-D427-4FFD-8773-1E3BE69EB557}"/>
    <cellStyle name="Currency [00] 3" xfId="5048" xr:uid="{DFDAD2B5-7849-42D2-95CE-CD37148753DB}"/>
    <cellStyle name="Currency [00] 4" xfId="5049" xr:uid="{B7C35C3D-7FC2-49A1-A86F-D5C6986AA207}"/>
    <cellStyle name="Currency 2" xfId="5050" xr:uid="{85DFE123-D8A2-4BA8-8450-7451E982C85B}"/>
    <cellStyle name="Currency 2 2" xfId="5051" xr:uid="{05D141AD-6626-47CB-8CEF-93E142D74C73}"/>
    <cellStyle name="Currency 2 3" xfId="5052" xr:uid="{A165299F-A66A-447C-81B0-4156B330DB5F}"/>
    <cellStyle name="Currency 2 4" xfId="5053" xr:uid="{C2082532-1F99-4E28-A15E-6913C69B57BD}"/>
    <cellStyle name="Currency 2 5" xfId="5054" xr:uid="{2141DBCE-00D1-473D-A2C6-4F1182306743}"/>
    <cellStyle name="Currency 3" xfId="5055" xr:uid="{00E38ED3-EE92-43DE-BEB1-E6BF74B625DB}"/>
    <cellStyle name="Currency 3 2" xfId="5056" xr:uid="{03CFD29F-E7F7-4C01-9B56-75DACC73DCF9}"/>
    <cellStyle name="Currency 3 3" xfId="5057" xr:uid="{B4740C5D-F6D6-4FA6-A103-7D5DEADFCA1D}"/>
    <cellStyle name="Currency_ SG&amp;A Bridge " xfId="5058" xr:uid="{D6E9C8A0-ED6B-49AA-A923-F79F3EA7FE3F}"/>
    <cellStyle name="Currency0" xfId="5059" xr:uid="{43531349-E062-4119-A5B7-9368AA8329D9}"/>
    <cellStyle name="Currency1" xfId="5060" xr:uid="{7F8FDDAF-7ABC-4BD7-A9A2-9232AD9780EC}"/>
    <cellStyle name="Date" xfId="5061" xr:uid="{C571FB8D-78D8-4035-B46D-0E5C31130BB7}"/>
    <cellStyle name="Date 2" xfId="5062" xr:uid="{F13FA645-64FF-4FD5-9BF6-F20516E14A28}"/>
    <cellStyle name="Date 3" xfId="5063" xr:uid="{0554AC3F-3939-4F44-9EC4-D5E7ACCA3AF4}"/>
    <cellStyle name="Date Short" xfId="5064" xr:uid="{66E2D1AE-E46C-4470-920F-C2944A5B3540}"/>
    <cellStyle name="Date Short 2" xfId="5065" xr:uid="{67D78C4A-152C-4A75-98A5-AB27BDBEB264}"/>
    <cellStyle name="Date_GM Meeting March-08" xfId="5066" xr:uid="{5775FAEF-F019-4FAB-B551-12D976A02296}"/>
    <cellStyle name="Debit" xfId="5067" xr:uid="{36310157-FC65-40ED-8629-26F17F4E2AC8}"/>
    <cellStyle name="Debit 2" xfId="5068" xr:uid="{2C503937-C2B6-4369-94A6-79FBE31371A0}"/>
    <cellStyle name="Debit 2 2" xfId="5069" xr:uid="{D110E20F-4876-462A-A70D-A13834445F7A}"/>
    <cellStyle name="Debit 3" xfId="5070" xr:uid="{AC50B43A-87E0-4817-A295-CE1F69462E7E}"/>
    <cellStyle name="DELTA" xfId="5071" xr:uid="{AB0AF660-8C78-494E-B8D8-CC82650FDB9D}"/>
    <cellStyle name="Dollar (zero dec)" xfId="5072" xr:uid="{1195086C-8293-4787-8FBC-A4CB1D28C6B3}"/>
    <cellStyle name="Dziesiętny [0]_BFPN general" xfId="5073" xr:uid="{926BCD5B-B78A-4AB4-B103-8647FC45E322}"/>
    <cellStyle name="Encabezado 4" xfId="5074" xr:uid="{57B700AF-052B-451D-901F-3D1FD44F0057}"/>
    <cellStyle name="Encabezado 4 2" xfId="5075" xr:uid="{B31C41D0-7686-4B16-97FC-54CD35557F92}"/>
    <cellStyle name="Énfasis1" xfId="5076" xr:uid="{1B5D5471-5529-4D6C-968E-3250B94790D4}"/>
    <cellStyle name="Énfasis1 2" xfId="5077" xr:uid="{5CDBAF9F-B623-49F3-897D-A32FBEB2613F}"/>
    <cellStyle name="Énfasis2" xfId="5078" xr:uid="{F5AA36AD-57F4-484B-801E-6E7F38A1006C}"/>
    <cellStyle name="Énfasis2 2" xfId="5079" xr:uid="{AA4B9A1F-8009-49CD-B0DC-3AE8CBC855E3}"/>
    <cellStyle name="Énfasis3" xfId="5080" xr:uid="{8566D89E-8EFA-4CF7-9052-6EAF2096FC4F}"/>
    <cellStyle name="Énfasis3 2" xfId="5081" xr:uid="{830313E8-0BCB-4F67-B694-2FD7AC59E633}"/>
    <cellStyle name="Énfasis4" xfId="5082" xr:uid="{FBF7BA9A-C62A-4F9C-89C2-2F04F3A60C5A}"/>
    <cellStyle name="Énfasis4 2" xfId="5083" xr:uid="{3BBFA678-D998-4485-828A-C718679982BE}"/>
    <cellStyle name="Énfasis5" xfId="5084" xr:uid="{D5C1C72B-9400-4381-85F7-CE3B360154DC}"/>
    <cellStyle name="Énfasis5 2" xfId="5085" xr:uid="{00AF23D3-7B1A-432A-ABF6-5CF0FF56B746}"/>
    <cellStyle name="Énfasis6" xfId="5086" xr:uid="{BBA268F2-06A1-4A29-81C3-A0815417FFEA}"/>
    <cellStyle name="Énfasis6 2" xfId="5087" xr:uid="{B6A36CCC-B378-4B7B-A0D0-811EDFB84260}"/>
    <cellStyle name="ENTER" xfId="5088" xr:uid="{33433283-F495-4733-BBB3-D2B657DF0800}"/>
    <cellStyle name="Enter Currency (0)" xfId="5089" xr:uid="{41B1C92C-2336-4C67-B1EC-49EC2A89EF1E}"/>
    <cellStyle name="Enter Currency (0) 2" xfId="5090" xr:uid="{0366EFD3-1742-49AD-9B79-B45884D4FEAB}"/>
    <cellStyle name="Enter Currency (0) 2 2" xfId="5091" xr:uid="{01904A9E-3122-453B-AB4F-9C7251D71713}"/>
    <cellStyle name="Enter Currency (0) 2 3" xfId="5092" xr:uid="{463C3DE8-F059-4E73-B805-4D96A3B87FEF}"/>
    <cellStyle name="Enter Currency (0) 2 4" xfId="5093" xr:uid="{E1D648B0-79DF-4403-9AF5-7D87FBE8448E}"/>
    <cellStyle name="Enter Currency (0) 3" xfId="5094" xr:uid="{D48EE926-EBBC-4926-B697-DABA0E77B43E}"/>
    <cellStyle name="Enter Currency (0) 3 2" xfId="5095" xr:uid="{9E474DAF-89F3-465D-8C2C-1294FE063D7F}"/>
    <cellStyle name="Enter Currency (0) 4" xfId="5096" xr:uid="{E26B110F-1B03-4B5F-9874-67E59BDDF192}"/>
    <cellStyle name="Enter Currency (0) 5" xfId="5097" xr:uid="{4AA39D3A-023C-4D49-9D41-E1F56F3AD857}"/>
    <cellStyle name="Enter Currency (2)" xfId="5098" xr:uid="{203D9856-A8C3-4A45-A336-3450525E649A}"/>
    <cellStyle name="Enter Currency (2) 2" xfId="5099" xr:uid="{15D61E7E-16CA-4550-8BA4-907ADE2477F3}"/>
    <cellStyle name="Enter Currency (2) 2 2" xfId="5100" xr:uid="{5F897011-B5FC-4563-957A-B1E8E7106811}"/>
    <cellStyle name="Enter Currency (2) 2 3" xfId="5101" xr:uid="{2B0397B7-E739-478D-AC9A-AAAB8F05AD7A}"/>
    <cellStyle name="Enter Currency (2) 2 4" xfId="5102" xr:uid="{87209F28-18F9-44C1-ABF2-353CA7A51BBC}"/>
    <cellStyle name="Enter Currency (2) 3" xfId="5103" xr:uid="{159DF502-D032-46C4-B314-43E03C2D1882}"/>
    <cellStyle name="Enter Currency (2) 4" xfId="5104" xr:uid="{727505B2-A4E2-4022-94BD-4E88B23D607B}"/>
    <cellStyle name="Enter Units (0)" xfId="5105" xr:uid="{D7F1DB3F-87D8-4B5B-BC47-C3AA2069F2EE}"/>
    <cellStyle name="Enter Units (0) 2" xfId="5106" xr:uid="{20993B02-0EE2-47A9-A302-35062B2EBCA9}"/>
    <cellStyle name="Enter Units (0) 2 2" xfId="5107" xr:uid="{7E9C9897-C380-4AED-A2F4-AD745C6F95AC}"/>
    <cellStyle name="Enter Units (0) 2 3" xfId="5108" xr:uid="{9BD5F91C-C141-4569-8B7E-1F402B08460F}"/>
    <cellStyle name="Enter Units (0) 2 4" xfId="5109" xr:uid="{ACCDA303-6F0F-43E4-8A61-2D6E29DA13EA}"/>
    <cellStyle name="Enter Units (0) 3" xfId="5110" xr:uid="{C8A327B7-A92B-4797-9D5F-09613423F48F}"/>
    <cellStyle name="Enter Units (0) 3 2" xfId="5111" xr:uid="{6E178DF8-EC50-4AA5-AB36-0A98496F30BC}"/>
    <cellStyle name="Enter Units (0) 4" xfId="5112" xr:uid="{96D7CB35-A561-4E13-ABA5-92999D76DAC5}"/>
    <cellStyle name="Enter Units (0) 5" xfId="5113" xr:uid="{DC76546A-C1F6-4C64-AB95-D8870DAB2B1C}"/>
    <cellStyle name="Enter Units (1)" xfId="5114" xr:uid="{B02124D5-9475-4AC6-89E5-815156AB62DA}"/>
    <cellStyle name="Enter Units (1) 2" xfId="5115" xr:uid="{0D4F9A85-7656-4B62-A20D-66EF1D14BD38}"/>
    <cellStyle name="Enter Units (1) 2 2" xfId="5116" xr:uid="{A372B2F7-737D-44BF-A7FD-D0D63698F8DB}"/>
    <cellStyle name="Enter Units (1) 2 3" xfId="5117" xr:uid="{A33508B2-2BBF-4248-98CC-458A7C4B9D37}"/>
    <cellStyle name="Enter Units (1) 2 4" xfId="5118" xr:uid="{EF3F1AEB-F39A-4F77-925F-CE634FACA35E}"/>
    <cellStyle name="Enter Units (1) 3" xfId="5119" xr:uid="{95CFFC83-69D7-4686-9C2E-FF376103703B}"/>
    <cellStyle name="Enter Units (1) 4" xfId="5120" xr:uid="{865E4667-4BDC-41CA-9CA1-8A1DF6D64BBE}"/>
    <cellStyle name="Enter Units (1) 5" xfId="5121" xr:uid="{4B7538C3-C237-4B62-858E-2D53E1F33CF2}"/>
    <cellStyle name="Enter Units (2)" xfId="5122" xr:uid="{0CE58E18-70FB-45C9-8099-7AB39B35E041}"/>
    <cellStyle name="Enter Units (2) 2" xfId="5123" xr:uid="{5D98FAB2-6BF2-4F2E-8D95-5F41B007F2CB}"/>
    <cellStyle name="Enter Units (2) 2 2" xfId="5124" xr:uid="{B823123F-C07C-47F4-9A70-3F86C4DAB7B4}"/>
    <cellStyle name="Enter Units (2) 2 3" xfId="5125" xr:uid="{C9EF6686-B045-4476-8362-3E26D41978A4}"/>
    <cellStyle name="Enter Units (2) 2 4" xfId="5126" xr:uid="{2BEE4E63-D8F1-4BF5-A76D-DFE7C1973C92}"/>
    <cellStyle name="Enter Units (2) 3" xfId="5127" xr:uid="{942482B4-BE82-43AC-8779-4E3BF8956B0A}"/>
    <cellStyle name="Enter Units (2) 4" xfId="5128" xr:uid="{B48A4E30-C23A-4962-BAF5-686F1D46207D}"/>
    <cellStyle name="Entered" xfId="5129" xr:uid="{D71EE3E0-9917-4063-BA5A-5C369DDC9525}"/>
    <cellStyle name="Entrada" xfId="5130" xr:uid="{3319BFAE-5F0F-46F9-97F7-63ED61124D27}"/>
    <cellStyle name="Entrada 10" xfId="5131" xr:uid="{7AF48EF8-2053-4031-970D-CDD5C128EC9E}"/>
    <cellStyle name="Entrada 10 2" xfId="28729" xr:uid="{887DB31B-5AA7-4B19-8746-9D41A40122A3}"/>
    <cellStyle name="Entrada 11" xfId="5132" xr:uid="{C1A71588-C6AD-4568-A220-FF51BAD79703}"/>
    <cellStyle name="Entrada 11 2" xfId="28730" xr:uid="{421FA915-ECC1-47D7-91BB-5A7E56FEF718}"/>
    <cellStyle name="Entrada 12" xfId="5133" xr:uid="{E63D59FC-BA6F-4A7C-9863-A1AC05B37E60}"/>
    <cellStyle name="Entrada 12 2" xfId="28731" xr:uid="{A6420FE4-6A23-4A42-9719-11BDBB4D87D0}"/>
    <cellStyle name="Entrada 13" xfId="5134" xr:uid="{12626130-5B81-42D4-9DEB-404D703483E3}"/>
    <cellStyle name="Entrada 13 2" xfId="28732" xr:uid="{32F49302-E87A-42AE-B718-C63C7BC7AF9D}"/>
    <cellStyle name="Entrada 14" xfId="5135" xr:uid="{2E0C1513-D1AC-4A62-BD17-8981DEC5F421}"/>
    <cellStyle name="Entrada 14 2" xfId="28733" xr:uid="{01E39CF7-98BB-47D7-A105-F4F8F5E5B1AB}"/>
    <cellStyle name="Entrada 15" xfId="5136" xr:uid="{019FE34F-CAA3-4D33-B053-00D6F6AC4647}"/>
    <cellStyle name="Entrada 15 2" xfId="28734" xr:uid="{D7C0E8B5-9ECA-4190-A6A0-D28A11202457}"/>
    <cellStyle name="Entrada 16" xfId="5137" xr:uid="{23F7246E-4963-4EF1-B8BE-88737102F9CD}"/>
    <cellStyle name="Entrada 16 2" xfId="28735" xr:uid="{1161D053-A6FF-4B25-9419-BD5A4588CC32}"/>
    <cellStyle name="Entrada 17" xfId="5138" xr:uid="{24935753-C881-4950-9E49-A645163661EF}"/>
    <cellStyle name="Entrada 17 2" xfId="28736" xr:uid="{05379AA8-7A6F-4D6D-BB8A-46A331F07379}"/>
    <cellStyle name="Entrada 18" xfId="28728" xr:uid="{FBAC4028-6D18-4B8C-BD84-64ED070E67BC}"/>
    <cellStyle name="Entrada 2" xfId="5139" xr:uid="{0B0BF933-793C-4CD8-A7F0-BD82AC7FB180}"/>
    <cellStyle name="Entrada 2 10" xfId="5140" xr:uid="{4BA10233-AFFF-4F4E-A30B-67E3C4FAC886}"/>
    <cellStyle name="Entrada 2 10 2" xfId="28738" xr:uid="{1DEC7003-39E4-4058-94B8-1EC5DCBA67A6}"/>
    <cellStyle name="Entrada 2 11" xfId="5141" xr:uid="{15794CA3-780C-449C-8F96-CEAE29E68EAB}"/>
    <cellStyle name="Entrada 2 11 2" xfId="28739" xr:uid="{BCC73B8D-4257-4BA9-91FB-71E7BE28C623}"/>
    <cellStyle name="Entrada 2 12" xfId="5142" xr:uid="{0FA719DA-1FDB-45EA-A3BB-C46E82C35CD0}"/>
    <cellStyle name="Entrada 2 12 2" xfId="28740" xr:uid="{FC222853-8E42-42D5-A9F9-5349C4EB98FE}"/>
    <cellStyle name="Entrada 2 13" xfId="5143" xr:uid="{FE91B891-382A-4193-A814-42BBF70313B9}"/>
    <cellStyle name="Entrada 2 13 2" xfId="28741" xr:uid="{47423973-3C67-4A1E-8B14-53C095599FF1}"/>
    <cellStyle name="Entrada 2 14" xfId="5144" xr:uid="{6F90E6DA-6AEF-4460-A4E3-DFD64D6257A1}"/>
    <cellStyle name="Entrada 2 14 2" xfId="28742" xr:uid="{38CDF9CD-53F6-4573-ACD0-6A7B786A3D15}"/>
    <cellStyle name="Entrada 2 15" xfId="5145" xr:uid="{C9FCE2EF-DD40-4BBB-83F7-0DFD3E0705E6}"/>
    <cellStyle name="Entrada 2 15 2" xfId="28743" xr:uid="{CB475A2B-0CB8-4217-BEF7-8FD68293B187}"/>
    <cellStyle name="Entrada 2 16" xfId="5146" xr:uid="{D37EEA4D-2B22-4DB0-83DD-28053B9F0B85}"/>
    <cellStyle name="Entrada 2 16 2" xfId="28744" xr:uid="{15F55D33-7515-48AD-A04D-023F6463D783}"/>
    <cellStyle name="Entrada 2 17" xfId="28737" xr:uid="{8A1BC30A-75DF-432C-8C1B-9031AB3DB4CF}"/>
    <cellStyle name="Entrada 2 2" xfId="5147" xr:uid="{63DE35FC-CA3A-4F61-86FB-27898A9A5297}"/>
    <cellStyle name="Entrada 2 2 10" xfId="5148" xr:uid="{61D29147-4B78-4865-9F6B-A83703A37F77}"/>
    <cellStyle name="Entrada 2 2 10 2" xfId="28746" xr:uid="{3FC15372-8635-4AC5-8DA5-D483AD4D0A4D}"/>
    <cellStyle name="Entrada 2 2 11" xfId="5149" xr:uid="{D4E38B55-8606-448E-A2F0-4A4FA06971DF}"/>
    <cellStyle name="Entrada 2 2 11 2" xfId="28747" xr:uid="{5C98AC77-A876-48F0-BD54-65F43DB2BC56}"/>
    <cellStyle name="Entrada 2 2 12" xfId="28745" xr:uid="{8B50A1F2-3CE2-44BD-8137-7EF9136D743D}"/>
    <cellStyle name="Entrada 2 2 2" xfId="5150" xr:uid="{68492345-EE4D-48E3-B203-6E610FF4762C}"/>
    <cellStyle name="Entrada 2 2 2 10" xfId="5151" xr:uid="{01B39D4D-AC58-442A-8DE5-9EE8ED09ED1F}"/>
    <cellStyle name="Entrada 2 2 2 10 2" xfId="28749" xr:uid="{94461F2C-3BA9-4CE9-B6C9-FB0E8B1DB2D2}"/>
    <cellStyle name="Entrada 2 2 2 11" xfId="28748" xr:uid="{D7F8AF56-54B3-4B5F-B0F0-0C300F0F363E}"/>
    <cellStyle name="Entrada 2 2 2 2" xfId="5152" xr:uid="{37D21D09-92D7-4402-AC2C-3021FCF5D039}"/>
    <cellStyle name="Entrada 2 2 2 2 10" xfId="28750" xr:uid="{CA3F9BA8-8F36-42F6-8797-65131E1B4A47}"/>
    <cellStyle name="Entrada 2 2 2 2 2" xfId="5153" xr:uid="{04FFA931-D66C-4982-8887-3AA4C54E5A9D}"/>
    <cellStyle name="Entrada 2 2 2 2 2 2" xfId="28751" xr:uid="{7F16EC12-766C-45E9-BD2D-9F26E6C2FC94}"/>
    <cellStyle name="Entrada 2 2 2 2 3" xfId="5154" xr:uid="{A83D4419-67A7-4585-BB89-AE4D05D2E466}"/>
    <cellStyle name="Entrada 2 2 2 2 3 2" xfId="28752" xr:uid="{CAEDF68A-2AE8-4B24-B489-80D22DE12B7B}"/>
    <cellStyle name="Entrada 2 2 2 2 4" xfId="5155" xr:uid="{4F2FF2D8-A26B-4DDD-88AB-37EC9A112959}"/>
    <cellStyle name="Entrada 2 2 2 2 4 2" xfId="28753" xr:uid="{DEB92A41-E38A-48A7-95CD-F5C034468839}"/>
    <cellStyle name="Entrada 2 2 2 2 5" xfId="5156" xr:uid="{D3A9F728-0AF0-4C45-BCC9-C46CDDFEC54B}"/>
    <cellStyle name="Entrada 2 2 2 2 5 2" xfId="28754" xr:uid="{E23E8B00-A103-42B4-AC1A-A5F7596E0A0B}"/>
    <cellStyle name="Entrada 2 2 2 2 6" xfId="5157" xr:uid="{D9A51C68-F491-45E6-9CA8-CCB719B728AB}"/>
    <cellStyle name="Entrada 2 2 2 2 6 2" xfId="28755" xr:uid="{70655E95-8729-48D0-AFDB-D6958C92C569}"/>
    <cellStyle name="Entrada 2 2 2 2 7" xfId="5158" xr:uid="{9F9C6E34-8448-4769-8F05-0F575489840A}"/>
    <cellStyle name="Entrada 2 2 2 2 7 2" xfId="28756" xr:uid="{1DE4840A-9385-4B20-AE27-08ED0250FBC7}"/>
    <cellStyle name="Entrada 2 2 2 2 8" xfId="5159" xr:uid="{B9DECD40-1298-4F48-8BEC-356D27BC88E3}"/>
    <cellStyle name="Entrada 2 2 2 2 8 2" xfId="28757" xr:uid="{D565ACA5-D38A-4749-9C80-D6E3AD1E3E11}"/>
    <cellStyle name="Entrada 2 2 2 2 9" xfId="5160" xr:uid="{80BB821E-4768-4003-B041-D28804791EF4}"/>
    <cellStyle name="Entrada 2 2 2 2 9 2" xfId="28758" xr:uid="{E513B1B3-8A6A-4D6B-9E8B-1149148E1362}"/>
    <cellStyle name="Entrada 2 2 2 3" xfId="5161" xr:uid="{E014A060-A070-43C3-B382-88231E81E1EA}"/>
    <cellStyle name="Entrada 2 2 2 3 2" xfId="28759" xr:uid="{6F3960E1-2FBE-4F9E-9767-DE708194FD54}"/>
    <cellStyle name="Entrada 2 2 2 4" xfId="5162" xr:uid="{BA1DAAFB-A659-4703-958C-F3EEC2546B35}"/>
    <cellStyle name="Entrada 2 2 2 4 2" xfId="28760" xr:uid="{82576B2D-88E7-48F0-8F81-A278130F0693}"/>
    <cellStyle name="Entrada 2 2 2 5" xfId="5163" xr:uid="{3CF378EA-5B91-4A1C-9FDB-EB4F310E7DE0}"/>
    <cellStyle name="Entrada 2 2 2 5 2" xfId="28761" xr:uid="{8821044B-11F8-4556-8C26-332386B72F05}"/>
    <cellStyle name="Entrada 2 2 2 6" xfId="5164" xr:uid="{5CCFEF82-1474-438B-880B-675DF8E13612}"/>
    <cellStyle name="Entrada 2 2 2 6 2" xfId="28762" xr:uid="{991F2BBE-2756-4EEA-BE3F-15DA50D8FE00}"/>
    <cellStyle name="Entrada 2 2 2 7" xfId="5165" xr:uid="{136DC7BE-5A61-4AE2-95F8-0EA53CA09875}"/>
    <cellStyle name="Entrada 2 2 2 7 2" xfId="28763" xr:uid="{571C3E41-C4FE-46D7-B67B-EC2238A2915C}"/>
    <cellStyle name="Entrada 2 2 2 8" xfId="5166" xr:uid="{D7DF75D4-8F73-4B6D-9BA5-8DA2E33021C9}"/>
    <cellStyle name="Entrada 2 2 2 8 2" xfId="28764" xr:uid="{6028E96C-4356-446F-80D2-0EA654C2C410}"/>
    <cellStyle name="Entrada 2 2 2 9" xfId="5167" xr:uid="{D9132BEA-EA8A-4184-887F-2050D8FD6D57}"/>
    <cellStyle name="Entrada 2 2 2 9 2" xfId="28765" xr:uid="{1897D392-F2A6-4942-B242-A8B245EB8238}"/>
    <cellStyle name="Entrada 2 2 3" xfId="5168" xr:uid="{0B28F889-EB48-4326-834E-DDFA86EEEE57}"/>
    <cellStyle name="Entrada 2 2 3 10" xfId="28766" xr:uid="{8F79BB12-8034-4A89-8EC6-D888D9BFEFC5}"/>
    <cellStyle name="Entrada 2 2 3 2" xfId="5169" xr:uid="{2F655EE4-C51A-4ADD-B119-1A289E9D649A}"/>
    <cellStyle name="Entrada 2 2 3 2 2" xfId="28767" xr:uid="{946E63AA-C00D-47FA-968F-3EA08165E4FA}"/>
    <cellStyle name="Entrada 2 2 3 3" xfId="5170" xr:uid="{ECF7CB2B-852D-48FB-8069-97A13CD9DBB9}"/>
    <cellStyle name="Entrada 2 2 3 3 2" xfId="28768" xr:uid="{AFE62A4D-F697-4444-9064-F2316455A601}"/>
    <cellStyle name="Entrada 2 2 3 4" xfId="5171" xr:uid="{9CBE40F2-D6DD-41EE-BC0E-CBA57CB344D0}"/>
    <cellStyle name="Entrada 2 2 3 4 2" xfId="28769" xr:uid="{2E0306F6-EBCA-4747-8CEB-9A1FB41C7891}"/>
    <cellStyle name="Entrada 2 2 3 5" xfId="5172" xr:uid="{7608A2A7-3F9D-48CD-92D2-E0C3E1ACF733}"/>
    <cellStyle name="Entrada 2 2 3 5 2" xfId="28770" xr:uid="{0F91938C-376B-4DAC-B361-6B4A278F29F0}"/>
    <cellStyle name="Entrada 2 2 3 6" xfId="5173" xr:uid="{A028D99A-3C37-4100-8ECC-210BD9769187}"/>
    <cellStyle name="Entrada 2 2 3 6 2" xfId="28771" xr:uid="{4AE3E733-ACF4-4621-9787-15A9C329B0AE}"/>
    <cellStyle name="Entrada 2 2 3 7" xfId="5174" xr:uid="{92507E20-856A-467A-96F2-CD4D3E431971}"/>
    <cellStyle name="Entrada 2 2 3 7 2" xfId="28772" xr:uid="{13A96630-9074-43DA-84D4-9D5BF2C93AC3}"/>
    <cellStyle name="Entrada 2 2 3 8" xfId="5175" xr:uid="{151E53D4-D69F-43E6-B9E0-EA949E34CD70}"/>
    <cellStyle name="Entrada 2 2 3 8 2" xfId="28773" xr:uid="{E7E8262C-DB39-41D5-9B26-215DF50C54CC}"/>
    <cellStyle name="Entrada 2 2 3 9" xfId="5176" xr:uid="{7F257AA9-4A2D-485C-9AC9-4FBD917C7D68}"/>
    <cellStyle name="Entrada 2 2 3 9 2" xfId="28774" xr:uid="{11EB8D93-E471-418D-874B-A4A282BFC848}"/>
    <cellStyle name="Entrada 2 2 4" xfId="5177" xr:uid="{DC6FC4BF-AF8E-41D4-8C5B-63589042F032}"/>
    <cellStyle name="Entrada 2 2 4 2" xfId="28775" xr:uid="{FB60C544-E84C-4CFE-A445-F0937EEF3B1A}"/>
    <cellStyle name="Entrada 2 2 5" xfId="5178" xr:uid="{D0468FF6-14F2-4692-A018-751E59888461}"/>
    <cellStyle name="Entrada 2 2 5 2" xfId="28776" xr:uid="{3C49BAAC-3A3D-43A2-BCF2-CE9E151A562E}"/>
    <cellStyle name="Entrada 2 2 6" xfId="5179" xr:uid="{C0DA26AA-0984-495E-B11C-94B4D308CFFB}"/>
    <cellStyle name="Entrada 2 2 6 2" xfId="28777" xr:uid="{CC767E9C-E6C0-4239-B784-D46AAA98EBFB}"/>
    <cellStyle name="Entrada 2 2 7" xfId="5180" xr:uid="{6A637AE3-2052-474B-A0E2-A83ECE7430B0}"/>
    <cellStyle name="Entrada 2 2 7 2" xfId="28778" xr:uid="{672C788A-9551-4933-A339-6D0D9416667B}"/>
    <cellStyle name="Entrada 2 2 8" xfId="5181" xr:uid="{5E302B16-8325-4F69-AB68-1E4B4D940C5F}"/>
    <cellStyle name="Entrada 2 2 8 2" xfId="28779" xr:uid="{BB7C93CE-1D2C-458D-8301-0E0C349D499F}"/>
    <cellStyle name="Entrada 2 2 9" xfId="5182" xr:uid="{891F313C-6290-4300-866D-B18F795A00CB}"/>
    <cellStyle name="Entrada 2 2 9 2" xfId="28780" xr:uid="{191568D4-6C35-4F70-93A6-7057583250CD}"/>
    <cellStyle name="Entrada 2 3" xfId="5183" xr:uid="{6739D5B1-94B9-4886-82E2-6DD69A17D98C}"/>
    <cellStyle name="Entrada 2 3 10" xfId="5184" xr:uid="{03B688F4-2369-4AC4-85FE-CEECACB9F42D}"/>
    <cellStyle name="Entrada 2 3 10 2" xfId="28782" xr:uid="{AAFBBE34-2AF3-46AB-AD83-ECF2BFB6BB18}"/>
    <cellStyle name="Entrada 2 3 11" xfId="5185" xr:uid="{A2DD2D75-C27C-4275-A008-4D80E02B8A50}"/>
    <cellStyle name="Entrada 2 3 11 2" xfId="28783" xr:uid="{666EFAE2-0FD1-4CF6-B61E-44694C26641E}"/>
    <cellStyle name="Entrada 2 3 12" xfId="28781" xr:uid="{C0EB1AD4-5624-4CA6-9791-6F9272678687}"/>
    <cellStyle name="Entrada 2 3 2" xfId="5186" xr:uid="{EE7CDAF3-924D-4D47-8DF3-EEEAE856DA0E}"/>
    <cellStyle name="Entrada 2 3 2 10" xfId="5187" xr:uid="{808A6CCC-520E-4B8A-89E1-709E5C716EA8}"/>
    <cellStyle name="Entrada 2 3 2 10 2" xfId="28785" xr:uid="{8A42CE34-561F-4632-88EA-4C2F32581D5A}"/>
    <cellStyle name="Entrada 2 3 2 11" xfId="28784" xr:uid="{F9E68709-547F-4DEF-91C1-41CF5C7EAB41}"/>
    <cellStyle name="Entrada 2 3 2 2" xfId="5188" xr:uid="{8ECE74C9-7C20-4818-ADCB-9ADA09734116}"/>
    <cellStyle name="Entrada 2 3 2 2 10" xfId="28786" xr:uid="{80220FC9-7881-4CA9-8222-986BCB800AC1}"/>
    <cellStyle name="Entrada 2 3 2 2 2" xfId="5189" xr:uid="{917AF51B-7195-40AE-985B-87721FEA4879}"/>
    <cellStyle name="Entrada 2 3 2 2 2 2" xfId="28787" xr:uid="{E0D91CEE-829C-4AE0-9EE3-EB700059A467}"/>
    <cellStyle name="Entrada 2 3 2 2 3" xfId="5190" xr:uid="{0FD687E5-5A1E-4FC7-A11E-AF3A3D40EC31}"/>
    <cellStyle name="Entrada 2 3 2 2 3 2" xfId="28788" xr:uid="{F907427B-5440-46ED-9550-A36C76AAD565}"/>
    <cellStyle name="Entrada 2 3 2 2 4" xfId="5191" xr:uid="{B358B310-B14A-4B1D-9C8C-161542B262BA}"/>
    <cellStyle name="Entrada 2 3 2 2 4 2" xfId="28789" xr:uid="{0F2DC081-BFDD-41DC-890B-821B65BB9A18}"/>
    <cellStyle name="Entrada 2 3 2 2 5" xfId="5192" xr:uid="{15D87A0B-0C1D-4EB1-93A8-9DAA521598C8}"/>
    <cellStyle name="Entrada 2 3 2 2 5 2" xfId="28790" xr:uid="{2437C6D9-CF08-47AD-B783-811FD2F41484}"/>
    <cellStyle name="Entrada 2 3 2 2 6" xfId="5193" xr:uid="{99C9FC60-8760-478B-8253-B637E663A388}"/>
    <cellStyle name="Entrada 2 3 2 2 6 2" xfId="28791" xr:uid="{D780EE3B-9432-4384-B41E-5A08E222E0D4}"/>
    <cellStyle name="Entrada 2 3 2 2 7" xfId="5194" xr:uid="{2614AEF5-7A2B-414E-8EDB-90E7273AC23B}"/>
    <cellStyle name="Entrada 2 3 2 2 7 2" xfId="28792" xr:uid="{1C793775-18AA-4596-BC9B-D759E5AD2A46}"/>
    <cellStyle name="Entrada 2 3 2 2 8" xfId="5195" xr:uid="{0F2B9359-75EA-4B3E-B24A-A285C96AD1FA}"/>
    <cellStyle name="Entrada 2 3 2 2 8 2" xfId="28793" xr:uid="{672DF5EE-250C-4909-97B9-0D387910C499}"/>
    <cellStyle name="Entrada 2 3 2 2 9" xfId="5196" xr:uid="{F4208C76-9548-480A-B136-1ADB60AB39E2}"/>
    <cellStyle name="Entrada 2 3 2 2 9 2" xfId="28794" xr:uid="{8A08906C-FC97-411E-BC0A-D6660B5D928B}"/>
    <cellStyle name="Entrada 2 3 2 3" xfId="5197" xr:uid="{77DBBB81-579C-433C-868D-3490604F2B47}"/>
    <cellStyle name="Entrada 2 3 2 3 2" xfId="28795" xr:uid="{FB111199-5F1A-4F21-BF07-21EEB6E40F96}"/>
    <cellStyle name="Entrada 2 3 2 4" xfId="5198" xr:uid="{6B02E2F1-AB63-4D08-B717-ADAF70BC10A9}"/>
    <cellStyle name="Entrada 2 3 2 4 2" xfId="28796" xr:uid="{A4E108FB-B957-4963-B44F-BA3B21E4688D}"/>
    <cellStyle name="Entrada 2 3 2 5" xfId="5199" xr:uid="{DB711F55-8D79-42DC-B9E0-F1E2DDDAB1C1}"/>
    <cellStyle name="Entrada 2 3 2 5 2" xfId="28797" xr:uid="{105E3829-F4C2-4DF5-BA53-ACB56686C997}"/>
    <cellStyle name="Entrada 2 3 2 6" xfId="5200" xr:uid="{B70E80B3-7773-4358-B0E4-545BD6936FE3}"/>
    <cellStyle name="Entrada 2 3 2 6 2" xfId="28798" xr:uid="{044ED59B-3358-4754-B81A-DF583D804325}"/>
    <cellStyle name="Entrada 2 3 2 7" xfId="5201" xr:uid="{73C8AA09-CE4D-4EB1-A388-A994C05C517F}"/>
    <cellStyle name="Entrada 2 3 2 7 2" xfId="28799" xr:uid="{097B7AE9-DF7F-4158-8998-2241ECC962DF}"/>
    <cellStyle name="Entrada 2 3 2 8" xfId="5202" xr:uid="{A7509963-7ACC-4ADE-A425-3FA8A8F4960E}"/>
    <cellStyle name="Entrada 2 3 2 8 2" xfId="28800" xr:uid="{CE434B9C-D810-4E8E-B73C-BBADD824F799}"/>
    <cellStyle name="Entrada 2 3 2 9" xfId="5203" xr:uid="{EC6F5257-2C9C-43EE-87B1-0A6ECF1E4E0B}"/>
    <cellStyle name="Entrada 2 3 2 9 2" xfId="28801" xr:uid="{E0BE3016-9727-4AA2-A268-4B6CC9C586F5}"/>
    <cellStyle name="Entrada 2 3 3" xfId="5204" xr:uid="{58319800-75CF-47FF-9F36-FF0295EFC180}"/>
    <cellStyle name="Entrada 2 3 3 10" xfId="28802" xr:uid="{34667A7F-60A0-413E-981E-23289A90920A}"/>
    <cellStyle name="Entrada 2 3 3 2" xfId="5205" xr:uid="{9BC43CFD-3858-40E3-8E9E-6B7157FDBD5E}"/>
    <cellStyle name="Entrada 2 3 3 2 2" xfId="28803" xr:uid="{5B9B0533-9D2F-4825-A6DF-9BA40C648487}"/>
    <cellStyle name="Entrada 2 3 3 3" xfId="5206" xr:uid="{38769A8B-4657-4723-AB89-39EAC0D86E27}"/>
    <cellStyle name="Entrada 2 3 3 3 2" xfId="28804" xr:uid="{E52D9282-EBFB-486E-8246-1F8CEFF97EBF}"/>
    <cellStyle name="Entrada 2 3 3 4" xfId="5207" xr:uid="{61B47E48-3C12-486A-BAA9-9CDB4A6672E0}"/>
    <cellStyle name="Entrada 2 3 3 4 2" xfId="28805" xr:uid="{11524835-486A-4F03-8F91-616849C64055}"/>
    <cellStyle name="Entrada 2 3 3 5" xfId="5208" xr:uid="{355881AF-F0EA-444C-B8B3-063830C6E463}"/>
    <cellStyle name="Entrada 2 3 3 5 2" xfId="28806" xr:uid="{B93E5291-FAEE-428F-AB0A-FDA338BCD984}"/>
    <cellStyle name="Entrada 2 3 3 6" xfId="5209" xr:uid="{055E5E7C-FD78-4B15-A3D9-B54D9842E685}"/>
    <cellStyle name="Entrada 2 3 3 6 2" xfId="28807" xr:uid="{A0CB99C1-F0BF-499C-B2EC-39C0BAE48DE8}"/>
    <cellStyle name="Entrada 2 3 3 7" xfId="5210" xr:uid="{FF1CA874-AF80-4FFA-BA3D-56817A750522}"/>
    <cellStyle name="Entrada 2 3 3 7 2" xfId="28808" xr:uid="{7547837B-B647-46D5-91EE-FC122B2BDD7C}"/>
    <cellStyle name="Entrada 2 3 3 8" xfId="5211" xr:uid="{5BB2260D-FCC2-4665-B78D-08A343A0B2A3}"/>
    <cellStyle name="Entrada 2 3 3 8 2" xfId="28809" xr:uid="{BA87E6A5-A9F1-4CB9-BF75-3CC5DE257D9E}"/>
    <cellStyle name="Entrada 2 3 3 9" xfId="5212" xr:uid="{D38092AC-9F22-4E06-B897-96AB299B25BD}"/>
    <cellStyle name="Entrada 2 3 3 9 2" xfId="28810" xr:uid="{5778961C-A668-4955-B1DB-48E617D7187F}"/>
    <cellStyle name="Entrada 2 3 4" xfId="5213" xr:uid="{79E2EB8E-5287-432D-AFA2-A78B3C5B5561}"/>
    <cellStyle name="Entrada 2 3 4 2" xfId="28811" xr:uid="{833D3BA6-A14A-45D5-A61A-17787DA97532}"/>
    <cellStyle name="Entrada 2 3 5" xfId="5214" xr:uid="{C73E2355-8593-474E-8A40-78ED8BE21488}"/>
    <cellStyle name="Entrada 2 3 5 2" xfId="28812" xr:uid="{5DE66522-6439-4617-AC6C-DABB5D15E046}"/>
    <cellStyle name="Entrada 2 3 6" xfId="5215" xr:uid="{57CFFBF1-DAB4-4FD5-8990-3912FC7D248A}"/>
    <cellStyle name="Entrada 2 3 6 2" xfId="28813" xr:uid="{F5EDF193-2BFB-45E4-97F2-5D424A3F73DC}"/>
    <cellStyle name="Entrada 2 3 7" xfId="5216" xr:uid="{3816627C-A801-49A4-A106-9D91E2568B00}"/>
    <cellStyle name="Entrada 2 3 7 2" xfId="28814" xr:uid="{A115CA27-4A49-4545-A357-2687C34C7FAE}"/>
    <cellStyle name="Entrada 2 3 8" xfId="5217" xr:uid="{A5D0D4D2-E482-44E4-B24D-C82E786E8823}"/>
    <cellStyle name="Entrada 2 3 8 2" xfId="28815" xr:uid="{C6E8579E-8C33-48BC-9DBB-A5CCB51097B6}"/>
    <cellStyle name="Entrada 2 3 9" xfId="5218" xr:uid="{C628230F-18E1-46E2-860A-48B71521122D}"/>
    <cellStyle name="Entrada 2 3 9 2" xfId="28816" xr:uid="{1825E115-2980-45CD-BAFE-321627177751}"/>
    <cellStyle name="Entrada 2 4" xfId="5219" xr:uid="{750477CF-D804-4661-A8D1-6190BE211326}"/>
    <cellStyle name="Entrada 2 4 10" xfId="5220" xr:uid="{F02EC072-3156-4716-8B3B-C64670D2485D}"/>
    <cellStyle name="Entrada 2 4 10 2" xfId="28818" xr:uid="{E93D28C9-1E06-4029-A49B-463DF41AE97F}"/>
    <cellStyle name="Entrada 2 4 11" xfId="28817" xr:uid="{0074F257-CC58-4350-8064-A41832EE4878}"/>
    <cellStyle name="Entrada 2 4 2" xfId="5221" xr:uid="{7D91764C-C525-4EE8-8921-F0F62C7B15B7}"/>
    <cellStyle name="Entrada 2 4 2 10" xfId="28819" xr:uid="{5C689C91-0A4B-4F91-8203-1FEA02C4D73C}"/>
    <cellStyle name="Entrada 2 4 2 2" xfId="5222" xr:uid="{63055BF3-4E55-42F5-8341-2ADE25C97C5B}"/>
    <cellStyle name="Entrada 2 4 2 2 2" xfId="28820" xr:uid="{6F74DCD0-1F37-4FC7-B25E-CB1535636938}"/>
    <cellStyle name="Entrada 2 4 2 3" xfId="5223" xr:uid="{EB11C0D9-8518-4D9E-B6A9-D9A6F2684703}"/>
    <cellStyle name="Entrada 2 4 2 3 2" xfId="28821" xr:uid="{1ED681EE-5BEE-4E26-8300-5F9EE0591BBE}"/>
    <cellStyle name="Entrada 2 4 2 4" xfId="5224" xr:uid="{73D04420-3C28-4C95-AAEA-B03F14DC18B7}"/>
    <cellStyle name="Entrada 2 4 2 4 2" xfId="28822" xr:uid="{A254688C-BFF5-4AE7-A6B6-5D9C8136FEB7}"/>
    <cellStyle name="Entrada 2 4 2 5" xfId="5225" xr:uid="{F02B4553-BFFE-4D2D-9912-3925BD524604}"/>
    <cellStyle name="Entrada 2 4 2 5 2" xfId="28823" xr:uid="{DDE79690-32B4-48CA-A959-7225302634EA}"/>
    <cellStyle name="Entrada 2 4 2 6" xfId="5226" xr:uid="{646FDFE1-0CE9-4C88-80DA-9A409266FA96}"/>
    <cellStyle name="Entrada 2 4 2 6 2" xfId="28824" xr:uid="{A7EA5923-E31B-4DAC-8B2C-3BE9E5918AA9}"/>
    <cellStyle name="Entrada 2 4 2 7" xfId="5227" xr:uid="{D60B5217-129E-42B6-AADF-CDE84980A1C6}"/>
    <cellStyle name="Entrada 2 4 2 7 2" xfId="28825" xr:uid="{C3F24D69-8620-43D4-9841-345857283034}"/>
    <cellStyle name="Entrada 2 4 2 8" xfId="5228" xr:uid="{F39A359D-7265-41BB-8FF5-8CC7AE9A5093}"/>
    <cellStyle name="Entrada 2 4 2 8 2" xfId="28826" xr:uid="{C819D0BB-E5AA-42E3-9A60-04C573926ED6}"/>
    <cellStyle name="Entrada 2 4 2 9" xfId="5229" xr:uid="{96FB52DB-2B37-496C-B200-51F174F1594C}"/>
    <cellStyle name="Entrada 2 4 2 9 2" xfId="28827" xr:uid="{070A4610-1A17-46EE-BCCE-702076F59417}"/>
    <cellStyle name="Entrada 2 4 3" xfId="5230" xr:uid="{CCD01F45-6C75-4CEB-97FC-48D5FC53A929}"/>
    <cellStyle name="Entrada 2 4 3 2" xfId="28828" xr:uid="{171C2A32-0139-498E-AB82-D1B2FB7F2434}"/>
    <cellStyle name="Entrada 2 4 4" xfId="5231" xr:uid="{1EF59AB1-A4BC-4DDB-888A-B5B61C2EA349}"/>
    <cellStyle name="Entrada 2 4 4 2" xfId="28829" xr:uid="{EA9FA8E0-7C95-4557-A080-D855FD01C33A}"/>
    <cellStyle name="Entrada 2 4 5" xfId="5232" xr:uid="{780B616B-924B-4632-8021-F0381968EC0F}"/>
    <cellStyle name="Entrada 2 4 5 2" xfId="28830" xr:uid="{B5DE79EE-E8E8-4A53-B0A5-E43CCC0138B6}"/>
    <cellStyle name="Entrada 2 4 6" xfId="5233" xr:uid="{D87EBF3E-3A43-4641-884F-BFA4955E9C6A}"/>
    <cellStyle name="Entrada 2 4 6 2" xfId="28831" xr:uid="{B0727B54-240C-4ACF-9BAB-FD27D829F574}"/>
    <cellStyle name="Entrada 2 4 7" xfId="5234" xr:uid="{79AF55FB-98DE-4A74-9316-EC301FBC43B4}"/>
    <cellStyle name="Entrada 2 4 7 2" xfId="28832" xr:uid="{3D832601-4294-43BE-887E-DF87CD31FD6F}"/>
    <cellStyle name="Entrada 2 4 8" xfId="5235" xr:uid="{2944FAC4-BE7F-4B84-807F-3A14F82DDEDC}"/>
    <cellStyle name="Entrada 2 4 8 2" xfId="28833" xr:uid="{115FDFFA-65B5-4D01-AB5B-01974772020D}"/>
    <cellStyle name="Entrada 2 4 9" xfId="5236" xr:uid="{E6B5835D-9652-4980-9EFF-01D03BF203B8}"/>
    <cellStyle name="Entrada 2 4 9 2" xfId="28834" xr:uid="{20BCCBC9-1E61-4FFE-B9E4-81290310B35D}"/>
    <cellStyle name="Entrada 2 5" xfId="5237" xr:uid="{EA809484-8949-4C2C-B8B7-19AC782095B3}"/>
    <cellStyle name="Entrada 2 5 10" xfId="5238" xr:uid="{6D7D57DE-5CC4-4720-A330-41EE3C7C0909}"/>
    <cellStyle name="Entrada 2 5 10 2" xfId="28836" xr:uid="{8C28D5EB-7AB1-400F-972E-954C6497AE20}"/>
    <cellStyle name="Entrada 2 5 11" xfId="28835" xr:uid="{02BF3A28-F2C2-4BF0-82EB-B525FF768526}"/>
    <cellStyle name="Entrada 2 5 2" xfId="5239" xr:uid="{7CB99EAD-399A-474D-9F62-5092173971F7}"/>
    <cellStyle name="Entrada 2 5 2 10" xfId="28837" xr:uid="{860E80FC-4AFB-46C2-A98F-119EE1812194}"/>
    <cellStyle name="Entrada 2 5 2 2" xfId="5240" xr:uid="{5E143700-D914-424A-ACCB-A1A7018D987F}"/>
    <cellStyle name="Entrada 2 5 2 2 2" xfId="28838" xr:uid="{EED6E5A0-03D8-494B-9C11-12D1432496DA}"/>
    <cellStyle name="Entrada 2 5 2 3" xfId="5241" xr:uid="{E0021F66-12D1-4F99-A840-482DEB718E2A}"/>
    <cellStyle name="Entrada 2 5 2 3 2" xfId="28839" xr:uid="{F99298B4-DE9E-45C7-9E4F-CB11A6DA9910}"/>
    <cellStyle name="Entrada 2 5 2 4" xfId="5242" xr:uid="{B480C4BE-F070-4081-98CD-3AA4B827E358}"/>
    <cellStyle name="Entrada 2 5 2 4 2" xfId="28840" xr:uid="{BB312ABE-4AD5-4E2C-8D33-6A4A580AEEB9}"/>
    <cellStyle name="Entrada 2 5 2 5" xfId="5243" xr:uid="{E6E610B9-E183-4C14-8EB1-C8A046460A24}"/>
    <cellStyle name="Entrada 2 5 2 5 2" xfId="28841" xr:uid="{952CB27A-C51D-40D0-BFFC-63FA451132E8}"/>
    <cellStyle name="Entrada 2 5 2 6" xfId="5244" xr:uid="{B84848C1-FABD-4BA9-8F61-533941BACEA8}"/>
    <cellStyle name="Entrada 2 5 2 6 2" xfId="28842" xr:uid="{FA1D7E9B-342E-4C6A-BDFF-06EDB82227A2}"/>
    <cellStyle name="Entrada 2 5 2 7" xfId="5245" xr:uid="{37D6328B-D610-46A1-BB17-27D4EBD2C456}"/>
    <cellStyle name="Entrada 2 5 2 7 2" xfId="28843" xr:uid="{495E2C20-9951-4CDB-8422-037E8233B1F4}"/>
    <cellStyle name="Entrada 2 5 2 8" xfId="5246" xr:uid="{B13E3F16-1A31-4B27-A692-60643B1EB5E3}"/>
    <cellStyle name="Entrada 2 5 2 8 2" xfId="28844" xr:uid="{D23BFD4A-9357-4456-B4CA-383C0792C107}"/>
    <cellStyle name="Entrada 2 5 2 9" xfId="5247" xr:uid="{43FA2D64-E1DC-4A9E-BD3D-605D2BFB0F0F}"/>
    <cellStyle name="Entrada 2 5 2 9 2" xfId="28845" xr:uid="{93C57129-7937-422F-BEEB-2A1A28674152}"/>
    <cellStyle name="Entrada 2 5 3" xfId="5248" xr:uid="{74CC8AE1-65E5-4E64-8A44-5E63924A7D25}"/>
    <cellStyle name="Entrada 2 5 3 2" xfId="28846" xr:uid="{A1A5EE90-1599-485D-97DC-8F3D49362C0B}"/>
    <cellStyle name="Entrada 2 5 4" xfId="5249" xr:uid="{F55DF7B6-E6B1-47DE-8E04-3648581B44F5}"/>
    <cellStyle name="Entrada 2 5 4 2" xfId="28847" xr:uid="{0D93DEFE-00B9-4020-BBB7-4C00BA128969}"/>
    <cellStyle name="Entrada 2 5 5" xfId="5250" xr:uid="{880791C7-604B-4E82-8FA2-9DC86FBBFC44}"/>
    <cellStyle name="Entrada 2 5 5 2" xfId="28848" xr:uid="{7A7E8201-75B9-44B7-9511-5F6119BDE57F}"/>
    <cellStyle name="Entrada 2 5 6" xfId="5251" xr:uid="{649933F1-D6F1-4737-87AF-6F78CC12C91E}"/>
    <cellStyle name="Entrada 2 5 6 2" xfId="28849" xr:uid="{DC0F3F04-8729-4229-A6B4-D46B7DEC56BB}"/>
    <cellStyle name="Entrada 2 5 7" xfId="5252" xr:uid="{D1E7C432-21DA-4851-9F64-7DD063C1FCE2}"/>
    <cellStyle name="Entrada 2 5 7 2" xfId="28850" xr:uid="{A184F5C7-F22D-45B3-BA21-61B48A5602D1}"/>
    <cellStyle name="Entrada 2 5 8" xfId="5253" xr:uid="{A90A7FDB-EBC4-4949-87B2-1588C5247A17}"/>
    <cellStyle name="Entrada 2 5 8 2" xfId="28851" xr:uid="{8E612FE8-36EA-445E-B795-4C2415C646CD}"/>
    <cellStyle name="Entrada 2 5 9" xfId="5254" xr:uid="{021C40F4-FF1D-4445-BDCC-D923A72B81EF}"/>
    <cellStyle name="Entrada 2 5 9 2" xfId="28852" xr:uid="{8120F701-9055-43E4-979E-2065D117B3BD}"/>
    <cellStyle name="Entrada 2 6" xfId="5255" xr:uid="{BDB5CE74-4CFD-4F37-9962-21F310B3E843}"/>
    <cellStyle name="Entrada 2 6 10" xfId="5256" xr:uid="{9A6C48C7-42AD-4FD7-AC63-4D31949F4945}"/>
    <cellStyle name="Entrada 2 6 10 2" xfId="28854" xr:uid="{F5814DD4-697E-441C-97C1-16BD30DB59BF}"/>
    <cellStyle name="Entrada 2 6 11" xfId="28853" xr:uid="{F8DE1F5A-91DA-4412-ADE2-9EC55EFEACE9}"/>
    <cellStyle name="Entrada 2 6 2" xfId="5257" xr:uid="{75F23144-9CBA-493C-B5E8-B115B702C5AA}"/>
    <cellStyle name="Entrada 2 6 2 10" xfId="28855" xr:uid="{DE9D0446-901C-45BC-AD00-25A9BB11974C}"/>
    <cellStyle name="Entrada 2 6 2 2" xfId="5258" xr:uid="{962F773B-CFB3-4844-9BB3-E168136A5128}"/>
    <cellStyle name="Entrada 2 6 2 2 2" xfId="28856" xr:uid="{9B8C0649-9F8E-46CA-AFE0-99CCB0BC8346}"/>
    <cellStyle name="Entrada 2 6 2 3" xfId="5259" xr:uid="{488A64EC-3C04-44AA-B882-7E27D76755DE}"/>
    <cellStyle name="Entrada 2 6 2 3 2" xfId="28857" xr:uid="{8A47932A-F5F7-460E-9EB4-AC2B5E713EBB}"/>
    <cellStyle name="Entrada 2 6 2 4" xfId="5260" xr:uid="{594E7505-986F-492F-A7D5-EF49B29F442F}"/>
    <cellStyle name="Entrada 2 6 2 4 2" xfId="28858" xr:uid="{3EE4AEA1-717C-42AC-996E-12EA518152A5}"/>
    <cellStyle name="Entrada 2 6 2 5" xfId="5261" xr:uid="{28D3C008-1156-4079-AD5E-0016B0A9A1FE}"/>
    <cellStyle name="Entrada 2 6 2 5 2" xfId="28859" xr:uid="{BFB21EE7-7EA1-4191-AB3A-53F0FF46EEAD}"/>
    <cellStyle name="Entrada 2 6 2 6" xfId="5262" xr:uid="{B58063CC-AD85-467E-A9F3-4D5F3D89AD7A}"/>
    <cellStyle name="Entrada 2 6 2 6 2" xfId="28860" xr:uid="{CA2A8EA2-5C10-4360-94C6-398F77A8DCFA}"/>
    <cellStyle name="Entrada 2 6 2 7" xfId="5263" xr:uid="{331E4E68-FE38-4DB2-B3F7-83CA3408477F}"/>
    <cellStyle name="Entrada 2 6 2 7 2" xfId="28861" xr:uid="{2D1EAA6D-D67C-4EFC-9FA9-9586C6F783AD}"/>
    <cellStyle name="Entrada 2 6 2 8" xfId="5264" xr:uid="{051F810A-1031-42E6-A65E-7C463E426BFE}"/>
    <cellStyle name="Entrada 2 6 2 8 2" xfId="28862" xr:uid="{7D238C43-2D36-4CA9-8D4A-E55AEFB08D34}"/>
    <cellStyle name="Entrada 2 6 2 9" xfId="5265" xr:uid="{5C93C4C8-390C-424D-BFD9-F1663E44C8AD}"/>
    <cellStyle name="Entrada 2 6 2 9 2" xfId="28863" xr:uid="{D8FB6AF3-63ED-4691-9532-A51EBFD5FB62}"/>
    <cellStyle name="Entrada 2 6 3" xfId="5266" xr:uid="{5EE57F29-AB9E-4777-A1C6-92E5F0C469F3}"/>
    <cellStyle name="Entrada 2 6 3 2" xfId="28864" xr:uid="{62A8F110-A440-4448-95B6-5AAF9269DFAF}"/>
    <cellStyle name="Entrada 2 6 4" xfId="5267" xr:uid="{E467A642-7272-4452-B084-449D943C180A}"/>
    <cellStyle name="Entrada 2 6 4 2" xfId="28865" xr:uid="{6134EE1E-96D6-4604-A3D9-0D16B73F622E}"/>
    <cellStyle name="Entrada 2 6 5" xfId="5268" xr:uid="{B976AC25-9CCC-41A2-8007-DABAF264F7F0}"/>
    <cellStyle name="Entrada 2 6 5 2" xfId="28866" xr:uid="{50668CB5-B063-4392-8ECF-A9BFACD66A71}"/>
    <cellStyle name="Entrada 2 6 6" xfId="5269" xr:uid="{8AD1BF5F-334E-4578-BB36-12F0AA0F689A}"/>
    <cellStyle name="Entrada 2 6 6 2" xfId="28867" xr:uid="{43FE757F-57F1-47D9-9307-0C4202AD78C8}"/>
    <cellStyle name="Entrada 2 6 7" xfId="5270" xr:uid="{77E55F7E-61C1-49C8-9D3F-D842636D724B}"/>
    <cellStyle name="Entrada 2 6 7 2" xfId="28868" xr:uid="{3299B5C3-6504-4B66-8DA3-4C71FA7920D0}"/>
    <cellStyle name="Entrada 2 6 8" xfId="5271" xr:uid="{5EA9F80E-22AF-42C5-B49A-91440426A263}"/>
    <cellStyle name="Entrada 2 6 8 2" xfId="28869" xr:uid="{EB7C52CB-AE0E-4DE9-A84C-AC625B0EEF51}"/>
    <cellStyle name="Entrada 2 6 9" xfId="5272" xr:uid="{801B96D8-E4B8-423E-B4C0-7006FB58738B}"/>
    <cellStyle name="Entrada 2 6 9 2" xfId="28870" xr:uid="{D7B8D158-E8A6-42C6-B68C-CD34650AA54F}"/>
    <cellStyle name="Entrada 2 7" xfId="5273" xr:uid="{5DE75FBD-8A95-4336-ABA0-5A15F89A2E30}"/>
    <cellStyle name="Entrada 2 7 10" xfId="5274" xr:uid="{4629B468-E55D-4F64-BD1E-E34CB3828DA0}"/>
    <cellStyle name="Entrada 2 7 10 2" xfId="28872" xr:uid="{26779185-1DF3-46E7-BFCF-0870BF8A868F}"/>
    <cellStyle name="Entrada 2 7 11" xfId="28871" xr:uid="{EFEB68B1-2323-442E-90F8-A4FF954F3B6E}"/>
    <cellStyle name="Entrada 2 7 2" xfId="5275" xr:uid="{F207E8D7-576B-445A-AA91-FDCD58D128C6}"/>
    <cellStyle name="Entrada 2 7 2 10" xfId="28873" xr:uid="{9E4D2FAC-FDD4-4E67-B74F-BA80B423101B}"/>
    <cellStyle name="Entrada 2 7 2 2" xfId="5276" xr:uid="{3423467B-35EC-44B4-93C0-9958EC9A1818}"/>
    <cellStyle name="Entrada 2 7 2 2 2" xfId="28874" xr:uid="{886FAD15-7464-45FA-A709-9C231EC57892}"/>
    <cellStyle name="Entrada 2 7 2 3" xfId="5277" xr:uid="{E7B4B7FF-1890-4F8A-BF2C-6788B9825607}"/>
    <cellStyle name="Entrada 2 7 2 3 2" xfId="28875" xr:uid="{5B1CD801-64F6-4594-8078-A914703EECCC}"/>
    <cellStyle name="Entrada 2 7 2 4" xfId="5278" xr:uid="{D43E9DC2-3B5A-4D6D-8E7A-A3EBD22EEF0B}"/>
    <cellStyle name="Entrada 2 7 2 4 2" xfId="28876" xr:uid="{0793C58B-794D-45D9-BC0A-533E023477D4}"/>
    <cellStyle name="Entrada 2 7 2 5" xfId="5279" xr:uid="{73C94A65-6B0D-4919-9CEB-A485A53B89AF}"/>
    <cellStyle name="Entrada 2 7 2 5 2" xfId="28877" xr:uid="{CC70AA44-56A5-498C-828E-B9C2A7E78000}"/>
    <cellStyle name="Entrada 2 7 2 6" xfId="5280" xr:uid="{50A57101-1131-41CC-95D4-1D560144DD13}"/>
    <cellStyle name="Entrada 2 7 2 6 2" xfId="28878" xr:uid="{2E90EBD9-8155-4312-BE65-0D07F6602250}"/>
    <cellStyle name="Entrada 2 7 2 7" xfId="5281" xr:uid="{A5753B18-11B0-4F7D-8801-F529D3EB803E}"/>
    <cellStyle name="Entrada 2 7 2 7 2" xfId="28879" xr:uid="{4585F373-A4CF-4C07-83CD-3F5AFA59607D}"/>
    <cellStyle name="Entrada 2 7 2 8" xfId="5282" xr:uid="{583F6373-A5C9-4065-8994-1010AD9DC00B}"/>
    <cellStyle name="Entrada 2 7 2 8 2" xfId="28880" xr:uid="{3E140322-907A-40D7-A2EB-E6C55A6A5ED1}"/>
    <cellStyle name="Entrada 2 7 2 9" xfId="5283" xr:uid="{3321ED54-6FE8-440E-9846-0926415AF526}"/>
    <cellStyle name="Entrada 2 7 2 9 2" xfId="28881" xr:uid="{4CC9EEC8-9E85-4E8C-900D-EE8FA0C712AF}"/>
    <cellStyle name="Entrada 2 7 3" xfId="5284" xr:uid="{567A0AC2-95B0-4286-A81C-9D1AAB410CF4}"/>
    <cellStyle name="Entrada 2 7 3 2" xfId="28882" xr:uid="{6643F03D-8455-4937-A051-0AC2E2A45E8A}"/>
    <cellStyle name="Entrada 2 7 4" xfId="5285" xr:uid="{53EC3DE0-5715-4252-86DA-711C7A922DFC}"/>
    <cellStyle name="Entrada 2 7 4 2" xfId="28883" xr:uid="{699418C4-E960-424A-A84C-87A862A7E462}"/>
    <cellStyle name="Entrada 2 7 5" xfId="5286" xr:uid="{7CE7BF07-C0E3-4E26-9BA1-83414CEDE46D}"/>
    <cellStyle name="Entrada 2 7 5 2" xfId="28884" xr:uid="{D2F88F1D-3CF7-4CC1-9E05-2573CA3F3AF3}"/>
    <cellStyle name="Entrada 2 7 6" xfId="5287" xr:uid="{096FE2AB-E08E-4BD8-A623-191AB7346726}"/>
    <cellStyle name="Entrada 2 7 6 2" xfId="28885" xr:uid="{7C862107-0A11-447A-B344-F848A3101F54}"/>
    <cellStyle name="Entrada 2 7 7" xfId="5288" xr:uid="{79FFC4A0-A7EC-4DC2-8A69-628850B8E362}"/>
    <cellStyle name="Entrada 2 7 7 2" xfId="28886" xr:uid="{F1FB0B7C-FB02-47B4-AB1E-C1F47356240C}"/>
    <cellStyle name="Entrada 2 7 8" xfId="5289" xr:uid="{27BC2292-3EAB-49B2-800D-5CDEC711F957}"/>
    <cellStyle name="Entrada 2 7 8 2" xfId="28887" xr:uid="{0FC12501-BE90-48A9-A13B-1E2A99CABC42}"/>
    <cellStyle name="Entrada 2 7 9" xfId="5290" xr:uid="{2157B56E-A313-4DD4-8A2D-EEFE48744D52}"/>
    <cellStyle name="Entrada 2 7 9 2" xfId="28888" xr:uid="{B18669A5-0ACC-4388-9473-4810FB2AF1D8}"/>
    <cellStyle name="Entrada 2 8" xfId="5291" xr:uid="{595722D0-0B5A-4CE1-862D-7C48858CDBDF}"/>
    <cellStyle name="Entrada 2 8 10" xfId="28889" xr:uid="{81021A4B-2989-4896-BC6D-CEFFE1A50662}"/>
    <cellStyle name="Entrada 2 8 2" xfId="5292" xr:uid="{1AB7F92A-1146-43CF-852C-3F95BA68FD53}"/>
    <cellStyle name="Entrada 2 8 2 2" xfId="28890" xr:uid="{299E79B7-1920-422D-B0E0-888FB0266BFE}"/>
    <cellStyle name="Entrada 2 8 3" xfId="5293" xr:uid="{1C224796-27CC-45DE-90FC-8FC9A3139C2D}"/>
    <cellStyle name="Entrada 2 8 3 2" xfId="28891" xr:uid="{AB95977E-3E6D-4F91-8F32-B7D8C2997C78}"/>
    <cellStyle name="Entrada 2 8 4" xfId="5294" xr:uid="{0B91A91E-239E-4DF9-B1BA-FB6A50B89820}"/>
    <cellStyle name="Entrada 2 8 4 2" xfId="28892" xr:uid="{BD64C06F-DBF5-4E8E-A762-59B10231717A}"/>
    <cellStyle name="Entrada 2 8 5" xfId="5295" xr:uid="{AA7A40E2-4CED-4DAC-BAB9-52E081892117}"/>
    <cellStyle name="Entrada 2 8 5 2" xfId="28893" xr:uid="{DE3765C3-0C80-4F17-BB6A-AA82A1C0BE1E}"/>
    <cellStyle name="Entrada 2 8 6" xfId="5296" xr:uid="{DDC23BDD-D01B-4116-BE46-A1EF7E625AF4}"/>
    <cellStyle name="Entrada 2 8 6 2" xfId="28894" xr:uid="{74C1628C-A2CC-4D23-B019-BC34BA6DCEF8}"/>
    <cellStyle name="Entrada 2 8 7" xfId="5297" xr:uid="{320FFD71-8342-44DA-977F-FC087B568979}"/>
    <cellStyle name="Entrada 2 8 7 2" xfId="28895" xr:uid="{CBBEF95C-AB78-4C5E-B8B1-537E8D4B8AB9}"/>
    <cellStyle name="Entrada 2 8 8" xfId="5298" xr:uid="{15F912F3-A6FA-4690-A151-24F11F9E52FC}"/>
    <cellStyle name="Entrada 2 8 8 2" xfId="28896" xr:uid="{13D1E225-E051-460B-BB17-8494FC4A16B0}"/>
    <cellStyle name="Entrada 2 8 9" xfId="5299" xr:uid="{4E116E06-6BE0-4533-97F7-A06CE44B7177}"/>
    <cellStyle name="Entrada 2 8 9 2" xfId="28897" xr:uid="{F105200C-449C-4E3C-8EEB-058EDBF26D72}"/>
    <cellStyle name="Entrada 2 9" xfId="5300" xr:uid="{7E722129-4D39-43C6-B865-923341EFECDF}"/>
    <cellStyle name="Entrada 2 9 2" xfId="28898" xr:uid="{7DC9E2DB-8EC5-41C0-8422-9074B58DE258}"/>
    <cellStyle name="Entrada 3" xfId="5301" xr:uid="{6F79FF77-BD65-4837-9675-FBB449F2F282}"/>
    <cellStyle name="Entrada 3 10" xfId="5302" xr:uid="{27069128-576B-4F16-817C-C1FA7486E6EA}"/>
    <cellStyle name="Entrada 3 10 2" xfId="28900" xr:uid="{ACA27384-AF9B-473D-B798-A3C09F2DB912}"/>
    <cellStyle name="Entrada 3 11" xfId="5303" xr:uid="{7C034F19-E45C-4CBA-92DE-DF08CFA1590A}"/>
    <cellStyle name="Entrada 3 11 2" xfId="28901" xr:uid="{F51BF86B-C913-441C-A7CD-E52D2C2D6614}"/>
    <cellStyle name="Entrada 3 12" xfId="5304" xr:uid="{53B5DEA4-0647-4468-86CB-32AD45006D33}"/>
    <cellStyle name="Entrada 3 12 2" xfId="28902" xr:uid="{92016306-E36B-4D04-B6E6-86C0706C1D37}"/>
    <cellStyle name="Entrada 3 13" xfId="5305" xr:uid="{593E3D03-A2A8-4BF2-BEAB-D4D5E70057ED}"/>
    <cellStyle name="Entrada 3 13 2" xfId="28903" xr:uid="{6ECE08E1-8D08-4BAF-B807-C4A1A1CE4984}"/>
    <cellStyle name="Entrada 3 14" xfId="5306" xr:uid="{B5924D93-449B-4582-B94E-47D40FACE14B}"/>
    <cellStyle name="Entrada 3 14 2" xfId="28904" xr:uid="{D376B745-DD67-4383-A26F-A6013AA9B442}"/>
    <cellStyle name="Entrada 3 15" xfId="28899" xr:uid="{447A6DFD-2CC2-489B-AAE2-ACC96C90D1FC}"/>
    <cellStyle name="Entrada 3 2" xfId="5307" xr:uid="{DEDD0AB9-8C1A-4C00-821B-1C47B7A7DD63}"/>
    <cellStyle name="Entrada 3 2 10" xfId="5308" xr:uid="{1E142CF7-4EAF-4047-B525-4243BC5B10AF}"/>
    <cellStyle name="Entrada 3 2 10 2" xfId="28906" xr:uid="{D3200BBB-5D63-41F9-AD03-371E0C9F1D59}"/>
    <cellStyle name="Entrada 3 2 11" xfId="5309" xr:uid="{4722D5A7-F8D2-4DEC-92A7-98E6235FD5DA}"/>
    <cellStyle name="Entrada 3 2 11 2" xfId="28907" xr:uid="{F5897F76-7060-48D3-A291-5A4F095B6A83}"/>
    <cellStyle name="Entrada 3 2 12" xfId="28905" xr:uid="{13C05FA4-ECDD-4106-9CDA-178C3DDD4092}"/>
    <cellStyle name="Entrada 3 2 2" xfId="5310" xr:uid="{C8BFFC61-28C3-4DF3-A84B-98887464F072}"/>
    <cellStyle name="Entrada 3 2 2 10" xfId="5311" xr:uid="{01A8E672-9F10-499C-989D-6977B172DC6B}"/>
    <cellStyle name="Entrada 3 2 2 10 2" xfId="28909" xr:uid="{271E3651-C4D6-47E3-884C-49339BA65731}"/>
    <cellStyle name="Entrada 3 2 2 11" xfId="28908" xr:uid="{FFF99F78-4BD2-436B-B458-CA940ECE262C}"/>
    <cellStyle name="Entrada 3 2 2 2" xfId="5312" xr:uid="{3D18B9E8-B327-4263-9BF5-FC6B6611DB36}"/>
    <cellStyle name="Entrada 3 2 2 2 10" xfId="28910" xr:uid="{371A1059-01AB-4E46-9EBF-FBAB7A0E1C48}"/>
    <cellStyle name="Entrada 3 2 2 2 2" xfId="5313" xr:uid="{A08248C2-DD7E-4B40-91EE-16E809F36A26}"/>
    <cellStyle name="Entrada 3 2 2 2 2 2" xfId="28911" xr:uid="{89D97453-5A12-4C3B-8DA3-57129730903E}"/>
    <cellStyle name="Entrada 3 2 2 2 3" xfId="5314" xr:uid="{803D7382-70AB-4679-81E1-49DD5032E4CB}"/>
    <cellStyle name="Entrada 3 2 2 2 3 2" xfId="28912" xr:uid="{4ABFF227-8DEE-4B20-A5C8-FB33B454EBA9}"/>
    <cellStyle name="Entrada 3 2 2 2 4" xfId="5315" xr:uid="{6C53476C-1830-4FA0-8D85-959E88578B61}"/>
    <cellStyle name="Entrada 3 2 2 2 4 2" xfId="28913" xr:uid="{B1865F6E-6BE7-4DD4-B705-8A650FEC4CE7}"/>
    <cellStyle name="Entrada 3 2 2 2 5" xfId="5316" xr:uid="{2EB27414-83D7-47BE-9C26-43BFC8558528}"/>
    <cellStyle name="Entrada 3 2 2 2 5 2" xfId="28914" xr:uid="{F865F1BB-FA36-4282-AE0A-99AF37B13DFC}"/>
    <cellStyle name="Entrada 3 2 2 2 6" xfId="5317" xr:uid="{01B5F25C-A1EA-4851-95EC-05B7AC528161}"/>
    <cellStyle name="Entrada 3 2 2 2 6 2" xfId="28915" xr:uid="{FAD241BA-27B3-47D8-A65B-A686399A4C56}"/>
    <cellStyle name="Entrada 3 2 2 2 7" xfId="5318" xr:uid="{86AAF4EE-92FA-46FA-A22B-941285580678}"/>
    <cellStyle name="Entrada 3 2 2 2 7 2" xfId="28916" xr:uid="{727900AD-E20F-4250-A64E-1BCAD752BC4C}"/>
    <cellStyle name="Entrada 3 2 2 2 8" xfId="5319" xr:uid="{F87596D4-385F-4804-9969-FEB897E51048}"/>
    <cellStyle name="Entrada 3 2 2 2 8 2" xfId="28917" xr:uid="{E10D0D4B-6520-468F-B93C-A0F58ECFCE33}"/>
    <cellStyle name="Entrada 3 2 2 2 9" xfId="5320" xr:uid="{0DC56468-F0D9-4943-A358-D62A8D6F2931}"/>
    <cellStyle name="Entrada 3 2 2 2 9 2" xfId="28918" xr:uid="{8DF39762-067A-409C-9F59-0F7BEC8870F5}"/>
    <cellStyle name="Entrada 3 2 2 3" xfId="5321" xr:uid="{2B96B959-D588-4B1A-8427-382D40859E02}"/>
    <cellStyle name="Entrada 3 2 2 3 2" xfId="28919" xr:uid="{643E98C1-C161-456F-94A7-E008816549DE}"/>
    <cellStyle name="Entrada 3 2 2 4" xfId="5322" xr:uid="{80E2A99F-3960-4C85-8886-2B4015BC3571}"/>
    <cellStyle name="Entrada 3 2 2 4 2" xfId="28920" xr:uid="{C287AEB3-C3F7-4F16-B8A4-90D18C7B9D9D}"/>
    <cellStyle name="Entrada 3 2 2 5" xfId="5323" xr:uid="{DC5E9C5E-358B-44EB-83C3-C23B45724BF7}"/>
    <cellStyle name="Entrada 3 2 2 5 2" xfId="28921" xr:uid="{85CA6EEF-5CE7-49C7-B946-39EDB14FFA34}"/>
    <cellStyle name="Entrada 3 2 2 6" xfId="5324" xr:uid="{475C09C2-2511-4D2B-A7E9-08E51F887AB7}"/>
    <cellStyle name="Entrada 3 2 2 6 2" xfId="28922" xr:uid="{8CB70C7B-2F94-4B98-BBCC-E4BA92BC8D65}"/>
    <cellStyle name="Entrada 3 2 2 7" xfId="5325" xr:uid="{E9DC3C3A-747C-4B4E-A71D-456E0770BD8F}"/>
    <cellStyle name="Entrada 3 2 2 7 2" xfId="28923" xr:uid="{07F0629A-4700-4F2E-B467-75BABCB50C79}"/>
    <cellStyle name="Entrada 3 2 2 8" xfId="5326" xr:uid="{1A864E9B-1CFC-4EFB-8CC6-A5D29AEF988F}"/>
    <cellStyle name="Entrada 3 2 2 8 2" xfId="28924" xr:uid="{2AE730A7-75B3-481E-B859-A0EF3B2ECF53}"/>
    <cellStyle name="Entrada 3 2 2 9" xfId="5327" xr:uid="{B69E441E-0EB1-4AD0-B94B-546F7375DED9}"/>
    <cellStyle name="Entrada 3 2 2 9 2" xfId="28925" xr:uid="{34FC8F51-FFE8-4E1F-A4F2-D8A7A6C7C4F5}"/>
    <cellStyle name="Entrada 3 2 3" xfId="5328" xr:uid="{B0AF6269-010A-4E6A-A9DB-474BF128338E}"/>
    <cellStyle name="Entrada 3 2 3 10" xfId="28926" xr:uid="{61458A2C-C3DE-451A-A07A-C12BDE8E013C}"/>
    <cellStyle name="Entrada 3 2 3 2" xfId="5329" xr:uid="{65EAB210-1CC4-40F5-B01E-044689C832C9}"/>
    <cellStyle name="Entrada 3 2 3 2 2" xfId="28927" xr:uid="{28B1CB2B-983F-4400-9C54-8F8179C06456}"/>
    <cellStyle name="Entrada 3 2 3 3" xfId="5330" xr:uid="{D2B076B9-AF15-4283-A4D2-6533C5460F15}"/>
    <cellStyle name="Entrada 3 2 3 3 2" xfId="28928" xr:uid="{EDDFDF04-82BF-47A7-8ACE-1B51125D8707}"/>
    <cellStyle name="Entrada 3 2 3 4" xfId="5331" xr:uid="{05B0F57A-E287-42D9-8593-5C6EC53745D8}"/>
    <cellStyle name="Entrada 3 2 3 4 2" xfId="28929" xr:uid="{39E09425-5265-4DAB-8980-13358D7F2903}"/>
    <cellStyle name="Entrada 3 2 3 5" xfId="5332" xr:uid="{6544A0CD-27F4-4057-B25A-1853ADF95F87}"/>
    <cellStyle name="Entrada 3 2 3 5 2" xfId="28930" xr:uid="{C31C6EF6-91A3-44CA-84BB-CC1EC4979A6B}"/>
    <cellStyle name="Entrada 3 2 3 6" xfId="5333" xr:uid="{68CC209D-5395-4709-B154-E4CDD7848A4B}"/>
    <cellStyle name="Entrada 3 2 3 6 2" xfId="28931" xr:uid="{90259E32-A163-4078-B5E1-ECE7174395D1}"/>
    <cellStyle name="Entrada 3 2 3 7" xfId="5334" xr:uid="{0563B6B4-E8F4-4AF5-8DC7-67A4010B93EA}"/>
    <cellStyle name="Entrada 3 2 3 7 2" xfId="28932" xr:uid="{7A0FC238-A26E-4392-8F27-03EBBD7EE36C}"/>
    <cellStyle name="Entrada 3 2 3 8" xfId="5335" xr:uid="{46485C28-3472-4497-B567-F63936DB9C8F}"/>
    <cellStyle name="Entrada 3 2 3 8 2" xfId="28933" xr:uid="{2030669E-7CFC-4FEB-A2DA-DD0B5B6EB686}"/>
    <cellStyle name="Entrada 3 2 3 9" xfId="5336" xr:uid="{E162AFE4-67AF-4357-BEDC-A40CCE1AEC40}"/>
    <cellStyle name="Entrada 3 2 3 9 2" xfId="28934" xr:uid="{FA3E6425-35F5-4564-8697-274CBA7118A4}"/>
    <cellStyle name="Entrada 3 2 4" xfId="5337" xr:uid="{97EFBCC5-A238-4B4C-BB64-5C379B97C1E2}"/>
    <cellStyle name="Entrada 3 2 4 2" xfId="28935" xr:uid="{D651835F-1D7B-4C7C-9D72-69BE173D78AA}"/>
    <cellStyle name="Entrada 3 2 5" xfId="5338" xr:uid="{AD477BAC-AD00-48BA-AB13-F20066539407}"/>
    <cellStyle name="Entrada 3 2 5 2" xfId="28936" xr:uid="{8921C754-93F2-48F6-BE32-74E07EDF8CA5}"/>
    <cellStyle name="Entrada 3 2 6" xfId="5339" xr:uid="{1B03E4FD-B2CF-489E-AD3D-05C4D945FE21}"/>
    <cellStyle name="Entrada 3 2 6 2" xfId="28937" xr:uid="{BB20C6C1-4CF1-4C88-85C3-1C8D68DF76B9}"/>
    <cellStyle name="Entrada 3 2 7" xfId="5340" xr:uid="{5B514417-3408-4B43-90C4-19B503872A19}"/>
    <cellStyle name="Entrada 3 2 7 2" xfId="28938" xr:uid="{0F886A3C-2799-41C1-9319-DE406FB12A72}"/>
    <cellStyle name="Entrada 3 2 8" xfId="5341" xr:uid="{5F074F1D-0059-424E-8AB5-665C1534E0AE}"/>
    <cellStyle name="Entrada 3 2 8 2" xfId="28939" xr:uid="{A4DF8DFA-CB1B-42A0-B2EF-F27C9F6DEFF6}"/>
    <cellStyle name="Entrada 3 2 9" xfId="5342" xr:uid="{F27133E1-662B-41BE-B3B0-D3C0D87D02F3}"/>
    <cellStyle name="Entrada 3 2 9 2" xfId="28940" xr:uid="{06E7A624-08D1-4FCB-9237-A440A555DB32}"/>
    <cellStyle name="Entrada 3 3" xfId="5343" xr:uid="{17089507-661E-4FD4-BCC3-4F8A58ECB486}"/>
    <cellStyle name="Entrada 3 3 10" xfId="5344" xr:uid="{E694B464-B629-4825-AA87-9E2FBD579FAE}"/>
    <cellStyle name="Entrada 3 3 10 2" xfId="28942" xr:uid="{742FABB3-B467-45FD-88A7-5F248ECFA438}"/>
    <cellStyle name="Entrada 3 3 11" xfId="28941" xr:uid="{B73AF673-E324-45F4-9978-18510B96A96A}"/>
    <cellStyle name="Entrada 3 3 2" xfId="5345" xr:uid="{3F45515C-0CF7-4C40-9296-E71E353B19FE}"/>
    <cellStyle name="Entrada 3 3 2 10" xfId="28943" xr:uid="{F6CC0D03-4BFC-4231-91D3-17740510F99E}"/>
    <cellStyle name="Entrada 3 3 2 2" xfId="5346" xr:uid="{CD5D03B0-A54C-4E0F-9C55-341FCEA8C5B5}"/>
    <cellStyle name="Entrada 3 3 2 2 2" xfId="28944" xr:uid="{D1EB3F26-3ECA-448F-AE63-0EAC49DBBF92}"/>
    <cellStyle name="Entrada 3 3 2 3" xfId="5347" xr:uid="{D3ACE01F-56B5-4EE3-8D6A-742FB668696E}"/>
    <cellStyle name="Entrada 3 3 2 3 2" xfId="28945" xr:uid="{1AF74ADA-7B67-4D0D-AFC8-1F9BF824B70E}"/>
    <cellStyle name="Entrada 3 3 2 4" xfId="5348" xr:uid="{EDD747F5-40D8-4415-94AE-11BF1A89C249}"/>
    <cellStyle name="Entrada 3 3 2 4 2" xfId="28946" xr:uid="{364E4ECE-E380-4FCF-8DE6-EB89167E93BA}"/>
    <cellStyle name="Entrada 3 3 2 5" xfId="5349" xr:uid="{7D3BCBD4-AF29-4986-9AEF-8962BCEEC4CA}"/>
    <cellStyle name="Entrada 3 3 2 5 2" xfId="28947" xr:uid="{8A775960-DC73-4C2C-B904-DD6B3EC9569D}"/>
    <cellStyle name="Entrada 3 3 2 6" xfId="5350" xr:uid="{E1D207C7-1944-4BFE-824F-826B4F3B035C}"/>
    <cellStyle name="Entrada 3 3 2 6 2" xfId="28948" xr:uid="{AFD65A7C-659D-4045-A22A-818F18E19C79}"/>
    <cellStyle name="Entrada 3 3 2 7" xfId="5351" xr:uid="{CF06E520-8774-4D01-A544-51BBCB0C3EEE}"/>
    <cellStyle name="Entrada 3 3 2 7 2" xfId="28949" xr:uid="{55B6FBED-050B-40FC-B1CF-126C352C3C29}"/>
    <cellStyle name="Entrada 3 3 2 8" xfId="5352" xr:uid="{0303B329-E881-4D4F-9442-F0F4D18546FF}"/>
    <cellStyle name="Entrada 3 3 2 8 2" xfId="28950" xr:uid="{22B31662-650E-45F0-A2F2-00213F1D8DF5}"/>
    <cellStyle name="Entrada 3 3 2 9" xfId="5353" xr:uid="{25F001FA-1555-4DF3-BBDB-ABAD96A7A861}"/>
    <cellStyle name="Entrada 3 3 2 9 2" xfId="28951" xr:uid="{114E65B9-8B82-4E50-89AA-2D8C6277E5C3}"/>
    <cellStyle name="Entrada 3 3 3" xfId="5354" xr:uid="{E406E52A-D8B9-4CF9-811D-EB8EA4DAE966}"/>
    <cellStyle name="Entrada 3 3 3 2" xfId="28952" xr:uid="{24D4D79D-61B0-4D98-90A8-496B32E06157}"/>
    <cellStyle name="Entrada 3 3 4" xfId="5355" xr:uid="{73E975EA-DAE4-47CF-9E15-6703D3E77AA7}"/>
    <cellStyle name="Entrada 3 3 4 2" xfId="28953" xr:uid="{A299B9F6-5CBE-49D4-B188-DFFB9F890A89}"/>
    <cellStyle name="Entrada 3 3 5" xfId="5356" xr:uid="{B1C8E520-E1D0-446C-8B0C-F21469B00C15}"/>
    <cellStyle name="Entrada 3 3 5 2" xfId="28954" xr:uid="{50233E20-F184-4DD5-8A0E-7755D8FE6006}"/>
    <cellStyle name="Entrada 3 3 6" xfId="5357" xr:uid="{87718692-4E80-457C-954C-C187369192A9}"/>
    <cellStyle name="Entrada 3 3 6 2" xfId="28955" xr:uid="{C299B241-F9ED-4C6C-86C1-1B774DA5D149}"/>
    <cellStyle name="Entrada 3 3 7" xfId="5358" xr:uid="{205FA3C0-46EA-467C-964B-3168D00F9B02}"/>
    <cellStyle name="Entrada 3 3 7 2" xfId="28956" xr:uid="{142276BA-825B-4D1D-B145-6A033CFAB502}"/>
    <cellStyle name="Entrada 3 3 8" xfId="5359" xr:uid="{974A4C00-D371-4F10-BFCB-57A2A15C2F24}"/>
    <cellStyle name="Entrada 3 3 8 2" xfId="28957" xr:uid="{CDABC3E6-1600-4123-A231-B5538D1E3C0C}"/>
    <cellStyle name="Entrada 3 3 9" xfId="5360" xr:uid="{6C6305E7-111A-40DE-919B-3C0905B91A06}"/>
    <cellStyle name="Entrada 3 3 9 2" xfId="28958" xr:uid="{4A063947-87FB-4592-9B7E-3AB0191C9728}"/>
    <cellStyle name="Entrada 3 4" xfId="5361" xr:uid="{13AF7FB6-26FE-43BE-B406-2E0827C2300C}"/>
    <cellStyle name="Entrada 3 4 10" xfId="5362" xr:uid="{019A7A48-DD4A-40A9-ADBB-3BCE96E4D833}"/>
    <cellStyle name="Entrada 3 4 10 2" xfId="28960" xr:uid="{D20ABFEA-A0D7-4B8F-A67F-9E0F70EA15EA}"/>
    <cellStyle name="Entrada 3 4 11" xfId="28959" xr:uid="{A06D6BC0-D583-421D-91C6-8C38C584CDA2}"/>
    <cellStyle name="Entrada 3 4 2" xfId="5363" xr:uid="{941B9344-B537-40CD-8382-DF0D8DBCC847}"/>
    <cellStyle name="Entrada 3 4 2 10" xfId="28961" xr:uid="{D0084561-D372-4A5F-999D-8564EB7271FD}"/>
    <cellStyle name="Entrada 3 4 2 2" xfId="5364" xr:uid="{47826A47-7A1D-4194-83EF-6FFA5BCF1C3D}"/>
    <cellStyle name="Entrada 3 4 2 2 2" xfId="28962" xr:uid="{C4B39CF3-1216-4CB8-903B-ADE1AD947711}"/>
    <cellStyle name="Entrada 3 4 2 3" xfId="5365" xr:uid="{75696C4B-6883-4509-86D7-A803DA067B38}"/>
    <cellStyle name="Entrada 3 4 2 3 2" xfId="28963" xr:uid="{6CFAC5C2-4982-4F35-A932-D35E3F2A2B75}"/>
    <cellStyle name="Entrada 3 4 2 4" xfId="5366" xr:uid="{653BF304-3911-4CC5-8A76-AC26113A11CA}"/>
    <cellStyle name="Entrada 3 4 2 4 2" xfId="28964" xr:uid="{157A9F21-9F76-4973-906A-5F5731491EC5}"/>
    <cellStyle name="Entrada 3 4 2 5" xfId="5367" xr:uid="{F16F91C1-975B-4FCF-BDBF-7ED780CE368E}"/>
    <cellStyle name="Entrada 3 4 2 5 2" xfId="28965" xr:uid="{A2B2CB4D-AFBA-4B9A-B0AD-AAF114D5C7C0}"/>
    <cellStyle name="Entrada 3 4 2 6" xfId="5368" xr:uid="{0AB75ED0-2025-46A2-9B0E-68F4299D7555}"/>
    <cellStyle name="Entrada 3 4 2 6 2" xfId="28966" xr:uid="{7B7A32F9-B6F4-4D24-BAF6-CB0EB8A5A082}"/>
    <cellStyle name="Entrada 3 4 2 7" xfId="5369" xr:uid="{3AE3DF7E-EEDE-4E9D-9E39-6560E4018174}"/>
    <cellStyle name="Entrada 3 4 2 7 2" xfId="28967" xr:uid="{F5627A9B-E202-478A-85AC-47CD0D7763CA}"/>
    <cellStyle name="Entrada 3 4 2 8" xfId="5370" xr:uid="{E3F9A987-A1C1-40C0-9877-A55F0BB50022}"/>
    <cellStyle name="Entrada 3 4 2 8 2" xfId="28968" xr:uid="{CD641877-8F77-4E22-9F39-D1B3E6DC8618}"/>
    <cellStyle name="Entrada 3 4 2 9" xfId="5371" xr:uid="{81CA7FB4-0CE4-415D-A7F8-3ADA77DB2DFA}"/>
    <cellStyle name="Entrada 3 4 2 9 2" xfId="28969" xr:uid="{43C2AC25-DE50-4BD5-8C6A-05CAAF052980}"/>
    <cellStyle name="Entrada 3 4 3" xfId="5372" xr:uid="{EA0E9C64-E727-4730-ADB3-B916C484C9FC}"/>
    <cellStyle name="Entrada 3 4 3 2" xfId="28970" xr:uid="{B294F8ED-E1DD-4ABE-BEAD-6F025ACDE08B}"/>
    <cellStyle name="Entrada 3 4 4" xfId="5373" xr:uid="{3E0BB459-F022-4A70-9B65-716CFBF83484}"/>
    <cellStyle name="Entrada 3 4 4 2" xfId="28971" xr:uid="{2EA683ED-9A6B-43AA-89F9-FFECC66558D0}"/>
    <cellStyle name="Entrada 3 4 5" xfId="5374" xr:uid="{BA108194-3D62-4623-A4FB-91D5C8D02A36}"/>
    <cellStyle name="Entrada 3 4 5 2" xfId="28972" xr:uid="{A1C566C2-D8F8-4F17-98E9-1273895ABEED}"/>
    <cellStyle name="Entrada 3 4 6" xfId="5375" xr:uid="{8D2BE599-A698-4FD4-BBF5-6822225E5E04}"/>
    <cellStyle name="Entrada 3 4 6 2" xfId="28973" xr:uid="{0E57B916-AA87-44C9-BE1A-FEC395969FAB}"/>
    <cellStyle name="Entrada 3 4 7" xfId="5376" xr:uid="{5A4553F5-76AA-4C26-BE59-7685D90BB015}"/>
    <cellStyle name="Entrada 3 4 7 2" xfId="28974" xr:uid="{CDD962B3-DEB1-4CE4-83C1-2E4F0D430126}"/>
    <cellStyle name="Entrada 3 4 8" xfId="5377" xr:uid="{941F5665-6BDC-46E4-99E4-2275E1521003}"/>
    <cellStyle name="Entrada 3 4 8 2" xfId="28975" xr:uid="{6C9169B9-4F63-409F-8830-EE452636572E}"/>
    <cellStyle name="Entrada 3 4 9" xfId="5378" xr:uid="{3DCD85EB-092F-439F-B8BB-9B5779EA991F}"/>
    <cellStyle name="Entrada 3 4 9 2" xfId="28976" xr:uid="{B4F81668-6A85-4511-BDFC-1AD890304752}"/>
    <cellStyle name="Entrada 3 5" xfId="5379" xr:uid="{C21414E0-EA36-417C-88B3-16BF7A49D130}"/>
    <cellStyle name="Entrada 3 5 10" xfId="5380" xr:uid="{65F875FC-0E28-4443-BA13-1F2BDBC810DA}"/>
    <cellStyle name="Entrada 3 5 10 2" xfId="28978" xr:uid="{8E4CB708-26DB-48B9-A8AF-2073E7E1C883}"/>
    <cellStyle name="Entrada 3 5 11" xfId="28977" xr:uid="{F4D8C38E-3B85-48A7-AEBB-5EFE0513AE80}"/>
    <cellStyle name="Entrada 3 5 2" xfId="5381" xr:uid="{B0AEDA4B-8E0A-4AE0-9AFD-20FAC696F317}"/>
    <cellStyle name="Entrada 3 5 2 10" xfId="28979" xr:uid="{19DBE4AC-2DE2-4786-8BDA-974935EB2DCA}"/>
    <cellStyle name="Entrada 3 5 2 2" xfId="5382" xr:uid="{499679AF-4F84-478E-86BF-DD02318850FB}"/>
    <cellStyle name="Entrada 3 5 2 2 2" xfId="28980" xr:uid="{328AD0AB-A106-40BD-B6AC-F63B110423DD}"/>
    <cellStyle name="Entrada 3 5 2 3" xfId="5383" xr:uid="{870E5AA8-FDF1-40A9-925D-A1BA3576008B}"/>
    <cellStyle name="Entrada 3 5 2 3 2" xfId="28981" xr:uid="{22792D28-ED5E-42EE-B4C1-94D7752D29C7}"/>
    <cellStyle name="Entrada 3 5 2 4" xfId="5384" xr:uid="{58B87BD1-79A8-4E7F-B670-78D2367B3D6B}"/>
    <cellStyle name="Entrada 3 5 2 4 2" xfId="28982" xr:uid="{409401C1-3C3C-4AC8-920E-5FE2EAE6EAFE}"/>
    <cellStyle name="Entrada 3 5 2 5" xfId="5385" xr:uid="{00354936-CDEA-4519-96A7-4122AA8A0731}"/>
    <cellStyle name="Entrada 3 5 2 5 2" xfId="28983" xr:uid="{44E6E754-9E19-4FBA-B138-D5B0CD211815}"/>
    <cellStyle name="Entrada 3 5 2 6" xfId="5386" xr:uid="{402DDDE9-BEC3-4B98-80EE-54455BCB98EC}"/>
    <cellStyle name="Entrada 3 5 2 6 2" xfId="28984" xr:uid="{CFA9B820-14BC-403B-84EA-054E80AC5793}"/>
    <cellStyle name="Entrada 3 5 2 7" xfId="5387" xr:uid="{F5DB7E79-4E4B-433F-8552-08DD1298CEF3}"/>
    <cellStyle name="Entrada 3 5 2 7 2" xfId="28985" xr:uid="{224C115F-80F7-4783-90D3-B80B281469BB}"/>
    <cellStyle name="Entrada 3 5 2 8" xfId="5388" xr:uid="{FD599E61-78AE-43F9-988D-7DE5FB4B59FE}"/>
    <cellStyle name="Entrada 3 5 2 8 2" xfId="28986" xr:uid="{0DAC4956-72AB-494A-B4E2-209FCAA2E4AA}"/>
    <cellStyle name="Entrada 3 5 2 9" xfId="5389" xr:uid="{B504FADF-83C8-477F-9188-5CAF7A3AA6E6}"/>
    <cellStyle name="Entrada 3 5 2 9 2" xfId="28987" xr:uid="{98278D3C-DF51-4E2A-884E-46B7DFE6596E}"/>
    <cellStyle name="Entrada 3 5 3" xfId="5390" xr:uid="{C15112F7-8167-4626-98FD-5CF81979DE86}"/>
    <cellStyle name="Entrada 3 5 3 2" xfId="28988" xr:uid="{412EE70D-2113-4438-9A0C-DD2716C87A83}"/>
    <cellStyle name="Entrada 3 5 4" xfId="5391" xr:uid="{9BED8CF5-0450-4B5D-BF08-95B57A8C2E65}"/>
    <cellStyle name="Entrada 3 5 4 2" xfId="28989" xr:uid="{DD005C65-1052-4E66-9B40-C161AD458670}"/>
    <cellStyle name="Entrada 3 5 5" xfId="5392" xr:uid="{62FE94D4-0B59-4B8F-86F3-8CF2D7D5DF72}"/>
    <cellStyle name="Entrada 3 5 5 2" xfId="28990" xr:uid="{A3BB66A2-0457-4784-AC13-9C0EF5403449}"/>
    <cellStyle name="Entrada 3 5 6" xfId="5393" xr:uid="{2FD312D3-1C5C-49CB-81F6-0D3931060A73}"/>
    <cellStyle name="Entrada 3 5 6 2" xfId="28991" xr:uid="{89FAC588-4F43-4294-9918-77FBFBFAC06F}"/>
    <cellStyle name="Entrada 3 5 7" xfId="5394" xr:uid="{79F1AA73-927B-452B-9BD5-9720A917A4DC}"/>
    <cellStyle name="Entrada 3 5 7 2" xfId="28992" xr:uid="{38CE5C29-4740-426D-9DCB-61C61E881B78}"/>
    <cellStyle name="Entrada 3 5 8" xfId="5395" xr:uid="{DD7D0C8D-1BF1-4F54-8C90-62EF0A7FD067}"/>
    <cellStyle name="Entrada 3 5 8 2" xfId="28993" xr:uid="{CFF2C93E-1295-4E83-8830-B1DFF932CB4B}"/>
    <cellStyle name="Entrada 3 5 9" xfId="5396" xr:uid="{8663973E-BB71-4B3C-8093-1F19B171AACC}"/>
    <cellStyle name="Entrada 3 5 9 2" xfId="28994" xr:uid="{19DF8A81-146A-414D-9419-82CFE53FA793}"/>
    <cellStyle name="Entrada 3 6" xfId="5397" xr:uid="{4CE169C5-3B67-42D6-8A89-7F8080E26134}"/>
    <cellStyle name="Entrada 3 6 10" xfId="28995" xr:uid="{30739E48-3443-46C5-8A78-AEA7BD56BF0D}"/>
    <cellStyle name="Entrada 3 6 2" xfId="5398" xr:uid="{6B6739FB-BF45-40BF-A0E5-A35F2D26B69F}"/>
    <cellStyle name="Entrada 3 6 2 2" xfId="28996" xr:uid="{C08C502D-9AF1-42E2-BC13-BDBC88BC3131}"/>
    <cellStyle name="Entrada 3 6 3" xfId="5399" xr:uid="{C5AC9E86-CC4D-4927-AA79-1DD4277BC625}"/>
    <cellStyle name="Entrada 3 6 3 2" xfId="28997" xr:uid="{B3F0014D-CF9F-41F1-ACC2-F8CE6798F92C}"/>
    <cellStyle name="Entrada 3 6 4" xfId="5400" xr:uid="{2FD43FB1-8734-4E12-8A1A-5CDC1FCF3838}"/>
    <cellStyle name="Entrada 3 6 4 2" xfId="28998" xr:uid="{43534824-F654-4E97-B27E-997A5B9FE1AC}"/>
    <cellStyle name="Entrada 3 6 5" xfId="5401" xr:uid="{6B22071C-4838-4F0E-A7BD-2515BC2D1D35}"/>
    <cellStyle name="Entrada 3 6 5 2" xfId="28999" xr:uid="{EB25565A-6044-4D6A-8EE9-74AE17266B13}"/>
    <cellStyle name="Entrada 3 6 6" xfId="5402" xr:uid="{AE0718DC-D667-4D7C-B054-7A9D836FB3A0}"/>
    <cellStyle name="Entrada 3 6 6 2" xfId="29000" xr:uid="{5CF5D834-7E54-4D62-9633-BCD066BF4335}"/>
    <cellStyle name="Entrada 3 6 7" xfId="5403" xr:uid="{C6AF02E8-CE54-4F13-9419-D6E5AD1D56D9}"/>
    <cellStyle name="Entrada 3 6 7 2" xfId="29001" xr:uid="{833F3C6C-547F-4D6E-8455-7122D35ACB53}"/>
    <cellStyle name="Entrada 3 6 8" xfId="5404" xr:uid="{4558B3D2-71E8-4C87-B3B7-89F1CC033060}"/>
    <cellStyle name="Entrada 3 6 8 2" xfId="29002" xr:uid="{6BCB21A9-3788-4B12-81B9-0EE7614FF42B}"/>
    <cellStyle name="Entrada 3 6 9" xfId="5405" xr:uid="{AF6BA558-F4D7-4467-89E2-8A919FF90DAD}"/>
    <cellStyle name="Entrada 3 6 9 2" xfId="29003" xr:uid="{C0F816EE-83D0-4F20-9F98-09B17F5E7050}"/>
    <cellStyle name="Entrada 3 7" xfId="5406" xr:uid="{70F15324-8A70-4A62-A2C1-C3233EC7DA76}"/>
    <cellStyle name="Entrada 3 7 2" xfId="29004" xr:uid="{FFB60021-221E-4D0E-BAC4-937C4E65DE61}"/>
    <cellStyle name="Entrada 3 8" xfId="5407" xr:uid="{0E95A7AD-8117-44EE-9833-003738D222A6}"/>
    <cellStyle name="Entrada 3 8 2" xfId="29005" xr:uid="{D5B1F770-F166-4A68-8787-AA83541CDA98}"/>
    <cellStyle name="Entrada 3 9" xfId="5408" xr:uid="{F963E22C-CC71-4971-9E00-98EF5671F888}"/>
    <cellStyle name="Entrada 3 9 2" xfId="29006" xr:uid="{9CD5119F-70A3-41AA-9DF8-DB836C613483}"/>
    <cellStyle name="Entrada 4" xfId="5409" xr:uid="{11AB8858-FAED-4C00-AD51-F033D6411964}"/>
    <cellStyle name="Entrada 4 10" xfId="5410" xr:uid="{F0D7036C-6C9B-479C-A1CD-29BFF6C72E4C}"/>
    <cellStyle name="Entrada 4 10 2" xfId="29008" xr:uid="{9BF96BA2-4F9B-4A67-80C0-7167635F17BE}"/>
    <cellStyle name="Entrada 4 11" xfId="5411" xr:uid="{3952785B-A312-415E-A7D5-7EBFBFB7918C}"/>
    <cellStyle name="Entrada 4 11 2" xfId="29009" xr:uid="{3119FE8B-34EB-4220-B88D-91E0455624D9}"/>
    <cellStyle name="Entrada 4 12" xfId="29007" xr:uid="{DEA8C233-2A7E-454C-9AD2-CE8CA476CAE9}"/>
    <cellStyle name="Entrada 4 2" xfId="5412" xr:uid="{48271704-AC24-4895-8636-57F547C55462}"/>
    <cellStyle name="Entrada 4 2 10" xfId="5413" xr:uid="{E62FAAA9-C641-40BC-A4EA-7FB9DA00925C}"/>
    <cellStyle name="Entrada 4 2 10 2" xfId="29011" xr:uid="{E1DE8324-CF73-4F92-B020-56E674EE2348}"/>
    <cellStyle name="Entrada 4 2 11" xfId="29010" xr:uid="{2858B43D-FA34-46B1-A2BF-6E6DC1FC6B43}"/>
    <cellStyle name="Entrada 4 2 2" xfId="5414" xr:uid="{BE711594-5684-4968-89C5-B4C8682B9CEE}"/>
    <cellStyle name="Entrada 4 2 2 10" xfId="29012" xr:uid="{8849D26A-ED48-4B33-8DCD-A27BD405E751}"/>
    <cellStyle name="Entrada 4 2 2 2" xfId="5415" xr:uid="{3D0EEC6F-C00C-4D24-B420-E2246DA62337}"/>
    <cellStyle name="Entrada 4 2 2 2 2" xfId="29013" xr:uid="{53FE62ED-EE35-472E-B645-01D400CD2558}"/>
    <cellStyle name="Entrada 4 2 2 3" xfId="5416" xr:uid="{10A5BEEE-59CB-4DAC-A981-23D9FD0B43FC}"/>
    <cellStyle name="Entrada 4 2 2 3 2" xfId="29014" xr:uid="{E30FF4C9-FB10-41A6-BF90-678E1C4DC34B}"/>
    <cellStyle name="Entrada 4 2 2 4" xfId="5417" xr:uid="{292B0F7F-1E32-4A56-A4F7-D997E8534B74}"/>
    <cellStyle name="Entrada 4 2 2 4 2" xfId="29015" xr:uid="{5A1CC407-9BD7-4A85-BE67-D03A56FB9359}"/>
    <cellStyle name="Entrada 4 2 2 5" xfId="5418" xr:uid="{EF90E73F-A979-4D74-AE24-363B18EDEE01}"/>
    <cellStyle name="Entrada 4 2 2 5 2" xfId="29016" xr:uid="{F80EB82C-2A23-48A1-8A81-6D3897078E64}"/>
    <cellStyle name="Entrada 4 2 2 6" xfId="5419" xr:uid="{2CC4ACBE-AB7F-4CE2-BEB1-D4775826A18A}"/>
    <cellStyle name="Entrada 4 2 2 6 2" xfId="29017" xr:uid="{555D9EE5-6E06-4D0E-BEB6-98A8978BCA1A}"/>
    <cellStyle name="Entrada 4 2 2 7" xfId="5420" xr:uid="{26F54892-EBE0-4055-91B1-3C08D5A3A767}"/>
    <cellStyle name="Entrada 4 2 2 7 2" xfId="29018" xr:uid="{748D895F-35C1-4FDA-9E3B-E383A2B8EF34}"/>
    <cellStyle name="Entrada 4 2 2 8" xfId="5421" xr:uid="{2440633B-C771-428D-9921-D9417D093D0F}"/>
    <cellStyle name="Entrada 4 2 2 8 2" xfId="29019" xr:uid="{7E48D20C-1009-44EE-A373-E8AB9A66B62A}"/>
    <cellStyle name="Entrada 4 2 2 9" xfId="5422" xr:uid="{64BDE626-D039-4701-98CF-473A23DA0D4C}"/>
    <cellStyle name="Entrada 4 2 2 9 2" xfId="29020" xr:uid="{1C9A89C5-E037-4B03-A45B-2489A5965BE6}"/>
    <cellStyle name="Entrada 4 2 3" xfId="5423" xr:uid="{DE8D94DA-7DD6-4B8F-B1CC-038F7CDA0704}"/>
    <cellStyle name="Entrada 4 2 3 2" xfId="29021" xr:uid="{38774701-CDBC-4FB1-B6C9-00DFC934B4AF}"/>
    <cellStyle name="Entrada 4 2 4" xfId="5424" xr:uid="{D8501D6C-6B87-450B-895C-3A8DACAF1361}"/>
    <cellStyle name="Entrada 4 2 4 2" xfId="29022" xr:uid="{C38DAD9E-3F2C-4B29-8227-AF200AB3695B}"/>
    <cellStyle name="Entrada 4 2 5" xfId="5425" xr:uid="{583011F6-5CE3-4A9F-989E-3CD0776C94CC}"/>
    <cellStyle name="Entrada 4 2 5 2" xfId="29023" xr:uid="{CF1141BE-BA32-48BD-B605-960B0A8A36C2}"/>
    <cellStyle name="Entrada 4 2 6" xfId="5426" xr:uid="{0C9B8A56-5A3A-4598-B5FD-A1AEB1E1C220}"/>
    <cellStyle name="Entrada 4 2 6 2" xfId="29024" xr:uid="{5F0B8754-91CE-4821-B542-6ED8958CC559}"/>
    <cellStyle name="Entrada 4 2 7" xfId="5427" xr:uid="{1A08B41B-14DB-409E-B2C4-022792BEB5CD}"/>
    <cellStyle name="Entrada 4 2 7 2" xfId="29025" xr:uid="{EB4D26E1-AA0C-45F5-9EC5-6B89B3698B62}"/>
    <cellStyle name="Entrada 4 2 8" xfId="5428" xr:uid="{3AAF5654-E78D-4C02-A87F-18279D219EE5}"/>
    <cellStyle name="Entrada 4 2 8 2" xfId="29026" xr:uid="{D57F1AA4-7922-44E1-A768-CD596F126AF0}"/>
    <cellStyle name="Entrada 4 2 9" xfId="5429" xr:uid="{BCBBB882-2A00-4602-9D55-D4FA3E119F59}"/>
    <cellStyle name="Entrada 4 2 9 2" xfId="29027" xr:uid="{FA6E296E-9614-4ED7-8FAD-13D36079992D}"/>
    <cellStyle name="Entrada 4 3" xfId="5430" xr:uid="{DDFAFCF0-017E-4109-B87C-E83C7F52293A}"/>
    <cellStyle name="Entrada 4 3 10" xfId="29028" xr:uid="{2A524F9B-4C94-4B22-B2FF-7D04B8575C10}"/>
    <cellStyle name="Entrada 4 3 2" xfId="5431" xr:uid="{F13D1CB2-FA73-4C4F-AFD1-AE2281228B77}"/>
    <cellStyle name="Entrada 4 3 2 2" xfId="29029" xr:uid="{6836EF54-E30A-46E5-826F-DA60D2C37286}"/>
    <cellStyle name="Entrada 4 3 3" xfId="5432" xr:uid="{D816A6B2-3A33-4899-91D7-7957A577DCC2}"/>
    <cellStyle name="Entrada 4 3 3 2" xfId="29030" xr:uid="{9963AE60-60BE-4978-9AC3-7726F9FDE24E}"/>
    <cellStyle name="Entrada 4 3 4" xfId="5433" xr:uid="{3EAD0B28-9CB5-4C38-8DB3-9F9C1ABF1828}"/>
    <cellStyle name="Entrada 4 3 4 2" xfId="29031" xr:uid="{86B7BC50-4EF5-4F55-B16C-D9E655AABDE7}"/>
    <cellStyle name="Entrada 4 3 5" xfId="5434" xr:uid="{8E59B0BF-4F49-4BC1-9416-EEEB4DF997F9}"/>
    <cellStyle name="Entrada 4 3 5 2" xfId="29032" xr:uid="{B55FD358-78CF-4E6E-88C9-09B469CD90F2}"/>
    <cellStyle name="Entrada 4 3 6" xfId="5435" xr:uid="{DD30C432-5B7B-4E86-B6A5-E603B86C975D}"/>
    <cellStyle name="Entrada 4 3 6 2" xfId="29033" xr:uid="{95ABB27C-659C-4796-AC13-5CCF0A2C2402}"/>
    <cellStyle name="Entrada 4 3 7" xfId="5436" xr:uid="{67E67021-2650-4FE2-B497-64FF92D042FD}"/>
    <cellStyle name="Entrada 4 3 7 2" xfId="29034" xr:uid="{C4D2CA1E-4C0D-44A4-A74B-2D58E75EE7CA}"/>
    <cellStyle name="Entrada 4 3 8" xfId="5437" xr:uid="{0A5039AB-A054-4AC1-A12C-673080750B7D}"/>
    <cellStyle name="Entrada 4 3 8 2" xfId="29035" xr:uid="{1CF0360A-9332-4426-BC49-C239514E678C}"/>
    <cellStyle name="Entrada 4 3 9" xfId="5438" xr:uid="{D02C4876-D355-4278-B028-79B60C0BF87F}"/>
    <cellStyle name="Entrada 4 3 9 2" xfId="29036" xr:uid="{E57AAAD9-AB51-4DEC-A9C6-2F910AD5131F}"/>
    <cellStyle name="Entrada 4 4" xfId="5439" xr:uid="{A2B802BA-B742-49F7-B6C4-F5DA3CC341D2}"/>
    <cellStyle name="Entrada 4 4 2" xfId="29037" xr:uid="{196A2CD4-E407-4755-AFA1-F055A9FB826B}"/>
    <cellStyle name="Entrada 4 5" xfId="5440" xr:uid="{89BFA5FB-2F84-485B-ABA2-416E42D6F673}"/>
    <cellStyle name="Entrada 4 5 2" xfId="29038" xr:uid="{86F72BB0-6F2B-4B01-BBF7-578209432144}"/>
    <cellStyle name="Entrada 4 6" xfId="5441" xr:uid="{F48EDBDD-F545-4494-B218-38BCB8157FA0}"/>
    <cellStyle name="Entrada 4 6 2" xfId="29039" xr:uid="{AE4513F4-D1D9-4606-9636-9E9B238562F2}"/>
    <cellStyle name="Entrada 4 7" xfId="5442" xr:uid="{D3CF94E1-10F5-4178-BD24-E5D01BE0625E}"/>
    <cellStyle name="Entrada 4 7 2" xfId="29040" xr:uid="{7DBF9F3B-A05B-4694-A43A-66ABE0BEDF82}"/>
    <cellStyle name="Entrada 4 8" xfId="5443" xr:uid="{C8C5D70D-6A70-454C-A8D1-8F7179AFAD59}"/>
    <cellStyle name="Entrada 4 8 2" xfId="29041" xr:uid="{621FC184-5512-47BA-A2C4-E4B53D980AE8}"/>
    <cellStyle name="Entrada 4 9" xfId="5444" xr:uid="{1E7614AB-1A9B-4822-B978-E0E5A0DC226C}"/>
    <cellStyle name="Entrada 4 9 2" xfId="29042" xr:uid="{C7FE1A79-30E7-4C33-8CDF-2D7B2B763FA0}"/>
    <cellStyle name="Entrada 5" xfId="5445" xr:uid="{C9C0E26D-A271-4C0C-A25E-4CE965557C7E}"/>
    <cellStyle name="Entrada 5 10" xfId="5446" xr:uid="{3F965A2C-1252-422D-8A1B-977466C2F7DF}"/>
    <cellStyle name="Entrada 5 10 2" xfId="29044" xr:uid="{3E99F244-BAF6-4FD1-B31B-5E256C4B44F9}"/>
    <cellStyle name="Entrada 5 11" xfId="29043" xr:uid="{297D151E-68F9-430C-88DF-6A87304354F2}"/>
    <cellStyle name="Entrada 5 2" xfId="5447" xr:uid="{D4A44770-BC5C-409A-BC22-CCF3625AB7E2}"/>
    <cellStyle name="Entrada 5 2 10" xfId="29045" xr:uid="{D316932F-15B8-4FF8-97E8-3B09C0A8A13D}"/>
    <cellStyle name="Entrada 5 2 2" xfId="5448" xr:uid="{EF00416B-D39E-4012-B345-360811BB5F3E}"/>
    <cellStyle name="Entrada 5 2 2 2" xfId="29046" xr:uid="{123BD961-669A-4532-B8AC-81DC0337C174}"/>
    <cellStyle name="Entrada 5 2 3" xfId="5449" xr:uid="{D377AE15-0918-4A34-AA91-1BE332CAD73C}"/>
    <cellStyle name="Entrada 5 2 3 2" xfId="29047" xr:uid="{68FAC51B-E081-451A-BBBE-DF8D19B80741}"/>
    <cellStyle name="Entrada 5 2 4" xfId="5450" xr:uid="{52FCFDF6-410F-479C-B029-3668A1A986EA}"/>
    <cellStyle name="Entrada 5 2 4 2" xfId="29048" xr:uid="{0D524A6B-A3F6-4C2F-943B-00E822546D14}"/>
    <cellStyle name="Entrada 5 2 5" xfId="5451" xr:uid="{062BC548-600D-4B0C-B8A9-F88F8D5D194D}"/>
    <cellStyle name="Entrada 5 2 5 2" xfId="29049" xr:uid="{FEB0A7EE-4230-4A1F-8179-D04A822E7A8E}"/>
    <cellStyle name="Entrada 5 2 6" xfId="5452" xr:uid="{E032DE3F-020A-4852-A3B4-6EE97BC30797}"/>
    <cellStyle name="Entrada 5 2 6 2" xfId="29050" xr:uid="{D66E75D7-E3F4-44F7-A2B4-A7885BE3B449}"/>
    <cellStyle name="Entrada 5 2 7" xfId="5453" xr:uid="{0F8A6282-3CE8-45DE-86AE-A4459224A1CF}"/>
    <cellStyle name="Entrada 5 2 7 2" xfId="29051" xr:uid="{130580C3-D078-4B8E-9698-299447577DA9}"/>
    <cellStyle name="Entrada 5 2 8" xfId="5454" xr:uid="{09EF9F0C-C9A3-4D3D-B66E-11BB5AEEB1D2}"/>
    <cellStyle name="Entrada 5 2 8 2" xfId="29052" xr:uid="{6D1D5169-328C-4B8D-995A-53E61BB96C1E}"/>
    <cellStyle name="Entrada 5 2 9" xfId="5455" xr:uid="{FBA1D601-96F5-4314-8231-F200C184ABF7}"/>
    <cellStyle name="Entrada 5 2 9 2" xfId="29053" xr:uid="{11C98C8F-7CC9-4A19-8600-2135DC94A845}"/>
    <cellStyle name="Entrada 5 3" xfId="5456" xr:uid="{F84B2EED-2BA5-4FE4-A8F8-759745EEF5D5}"/>
    <cellStyle name="Entrada 5 3 2" xfId="29054" xr:uid="{DF1D46DE-2F00-4135-AFCE-EBD782684674}"/>
    <cellStyle name="Entrada 5 4" xfId="5457" xr:uid="{0A6934EB-6E35-4386-9A4B-5311B4903621}"/>
    <cellStyle name="Entrada 5 4 2" xfId="29055" xr:uid="{A2787D24-49AB-4B3B-99AA-FEBFC09B820E}"/>
    <cellStyle name="Entrada 5 5" xfId="5458" xr:uid="{34723E09-B25D-45B5-9D6B-D9C2C92C8AC4}"/>
    <cellStyle name="Entrada 5 5 2" xfId="29056" xr:uid="{A0CD93CB-746D-4367-879C-E5B5A1B7C4DD}"/>
    <cellStyle name="Entrada 5 6" xfId="5459" xr:uid="{81091973-D0DD-40D8-A91E-87AFA33925EC}"/>
    <cellStyle name="Entrada 5 6 2" xfId="29057" xr:uid="{A67F3F01-C424-4FAF-8FC1-96D356F393A5}"/>
    <cellStyle name="Entrada 5 7" xfId="5460" xr:uid="{318B49EB-B929-4499-B0E3-8C83048D604C}"/>
    <cellStyle name="Entrada 5 7 2" xfId="29058" xr:uid="{B521EDD0-9809-4933-A5DE-D79092CD6454}"/>
    <cellStyle name="Entrada 5 8" xfId="5461" xr:uid="{0B5BDD39-79B4-42A0-BA3D-500614368D25}"/>
    <cellStyle name="Entrada 5 8 2" xfId="29059" xr:uid="{B1D87A9D-7B51-4F43-B81D-7165755D23B2}"/>
    <cellStyle name="Entrada 5 9" xfId="5462" xr:uid="{20359068-80EC-42CF-AB57-1D9C556163BC}"/>
    <cellStyle name="Entrada 5 9 2" xfId="29060" xr:uid="{E907C17B-1284-4525-9F61-1C8E75C856FD}"/>
    <cellStyle name="Entrada 6" xfId="5463" xr:uid="{92B2F1E6-FEBA-46FF-BF27-10AF1F18852A}"/>
    <cellStyle name="Entrada 6 10" xfId="5464" xr:uid="{28ED476E-A9C4-40E5-90F0-4E73251966BE}"/>
    <cellStyle name="Entrada 6 10 2" xfId="29062" xr:uid="{7947F368-28AF-4E87-8373-F173A11DCF5F}"/>
    <cellStyle name="Entrada 6 11" xfId="29061" xr:uid="{4B26029F-0D79-43AB-9581-77F79CAF948B}"/>
    <cellStyle name="Entrada 6 2" xfId="5465" xr:uid="{673EB4B6-DEE6-4A53-A142-A8C2A787504E}"/>
    <cellStyle name="Entrada 6 2 10" xfId="29063" xr:uid="{6F1BB238-CE79-4934-A871-8EE92AC71F84}"/>
    <cellStyle name="Entrada 6 2 2" xfId="5466" xr:uid="{FA4089F6-35FD-4E6A-B893-451602DE4B2C}"/>
    <cellStyle name="Entrada 6 2 2 2" xfId="29064" xr:uid="{58DDA6E5-04BB-4D0B-BAC7-88C160E70AF0}"/>
    <cellStyle name="Entrada 6 2 3" xfId="5467" xr:uid="{CEB34388-2763-49A3-B8ED-DAD9D7B8E5F9}"/>
    <cellStyle name="Entrada 6 2 3 2" xfId="29065" xr:uid="{3543D287-217B-4D4B-ACD7-F23C0A737108}"/>
    <cellStyle name="Entrada 6 2 4" xfId="5468" xr:uid="{E2253574-2B84-4408-93AF-FB32F9C8FB15}"/>
    <cellStyle name="Entrada 6 2 4 2" xfId="29066" xr:uid="{AD5BAA08-2066-46E1-A32F-D6B1DE9BA848}"/>
    <cellStyle name="Entrada 6 2 5" xfId="5469" xr:uid="{EAD82DEE-1C32-4DCD-B514-DCBAAADC6A71}"/>
    <cellStyle name="Entrada 6 2 5 2" xfId="29067" xr:uid="{4CD8F822-084A-434A-B0A5-608E4DBADC94}"/>
    <cellStyle name="Entrada 6 2 6" xfId="5470" xr:uid="{C7F56503-3374-469A-AAC5-5EE85F08F0D6}"/>
    <cellStyle name="Entrada 6 2 6 2" xfId="29068" xr:uid="{DF195402-454C-439A-8AE0-7EEED841C810}"/>
    <cellStyle name="Entrada 6 2 7" xfId="5471" xr:uid="{5F2F81AC-DA60-46BF-8AF3-D6236E4B75A2}"/>
    <cellStyle name="Entrada 6 2 7 2" xfId="29069" xr:uid="{D6C9F686-693D-4BA5-B017-6E5B913555A1}"/>
    <cellStyle name="Entrada 6 2 8" xfId="5472" xr:uid="{A292A2DF-4823-4239-AEC8-7847418D7BA7}"/>
    <cellStyle name="Entrada 6 2 8 2" xfId="29070" xr:uid="{49FF3235-8A34-4D0B-AC90-CAB5608B5036}"/>
    <cellStyle name="Entrada 6 2 9" xfId="5473" xr:uid="{29A3FB6D-E809-4596-9EC2-5CE2B6CB3461}"/>
    <cellStyle name="Entrada 6 2 9 2" xfId="29071" xr:uid="{6FF91A95-B828-4A04-91C9-F2C07FBC7EAB}"/>
    <cellStyle name="Entrada 6 3" xfId="5474" xr:uid="{E74529F6-390D-4A10-92E5-E46925A428D2}"/>
    <cellStyle name="Entrada 6 3 2" xfId="29072" xr:uid="{838373CC-EA26-4D6A-8CD1-957A147D9489}"/>
    <cellStyle name="Entrada 6 4" xfId="5475" xr:uid="{FD4A8C11-EAB2-4699-9856-B4E0C0760BCE}"/>
    <cellStyle name="Entrada 6 4 2" xfId="29073" xr:uid="{041AB4BF-BB54-48C8-BDE6-39B7AF565590}"/>
    <cellStyle name="Entrada 6 5" xfId="5476" xr:uid="{30A229F3-EA7D-4C9E-8340-CCAACB5F068E}"/>
    <cellStyle name="Entrada 6 5 2" xfId="29074" xr:uid="{D36265D4-5B19-4E78-9069-059283325238}"/>
    <cellStyle name="Entrada 6 6" xfId="5477" xr:uid="{1E74926E-47CC-4B52-AE88-FC0D34379685}"/>
    <cellStyle name="Entrada 6 6 2" xfId="29075" xr:uid="{0EE17110-5E47-4BFB-9508-E8277A5792DA}"/>
    <cellStyle name="Entrada 6 7" xfId="5478" xr:uid="{20F03E0E-455E-4074-BF94-FA61E0A16231}"/>
    <cellStyle name="Entrada 6 7 2" xfId="29076" xr:uid="{224BB4EB-338E-4B7D-B793-83E6BD9A63D9}"/>
    <cellStyle name="Entrada 6 8" xfId="5479" xr:uid="{768C4BE2-9510-44E6-9C3A-053A9243591F}"/>
    <cellStyle name="Entrada 6 8 2" xfId="29077" xr:uid="{4644B989-D5D7-4C97-8C4B-C834A27CF296}"/>
    <cellStyle name="Entrada 6 9" xfId="5480" xr:uid="{23B9E4FD-E674-423C-B37E-BC6FD81E4E68}"/>
    <cellStyle name="Entrada 6 9 2" xfId="29078" xr:uid="{EE9DF446-A09F-4173-A074-258525450900}"/>
    <cellStyle name="Entrada 7" xfId="5481" xr:uid="{D8405E7F-BADD-4F76-AF71-765D1E764E79}"/>
    <cellStyle name="Entrada 7 10" xfId="5482" xr:uid="{7FF8406D-DC0B-45D1-A268-C3851F8B54A7}"/>
    <cellStyle name="Entrada 7 10 2" xfId="29080" xr:uid="{DE535F1D-2F4B-4F80-9C9C-EBD8C0091E15}"/>
    <cellStyle name="Entrada 7 11" xfId="29079" xr:uid="{D69B7D2B-8C35-4898-8773-E0EC719C07E2}"/>
    <cellStyle name="Entrada 7 2" xfId="5483" xr:uid="{D75A6331-0CC6-4243-B8C5-C866675F1C89}"/>
    <cellStyle name="Entrada 7 2 10" xfId="29081" xr:uid="{9360B42E-F8E0-44C7-900C-0BF2C425030B}"/>
    <cellStyle name="Entrada 7 2 2" xfId="5484" xr:uid="{1CAFA34B-0623-4040-B0A1-38FDBDB259B1}"/>
    <cellStyle name="Entrada 7 2 2 2" xfId="29082" xr:uid="{DCDD4F8A-41E2-457F-B91F-A754A09DCC0D}"/>
    <cellStyle name="Entrada 7 2 3" xfId="5485" xr:uid="{4FE43199-D9AE-491B-B9F3-69E995443CA1}"/>
    <cellStyle name="Entrada 7 2 3 2" xfId="29083" xr:uid="{8146000C-420B-4045-B267-D74A35ACE552}"/>
    <cellStyle name="Entrada 7 2 4" xfId="5486" xr:uid="{75497885-3137-483A-B589-B8405EE65283}"/>
    <cellStyle name="Entrada 7 2 4 2" xfId="29084" xr:uid="{B26AF375-3C6C-4D71-89C9-70EC5A8D6860}"/>
    <cellStyle name="Entrada 7 2 5" xfId="5487" xr:uid="{F7EC0BBF-F910-4A18-BB94-1D76287D73AD}"/>
    <cellStyle name="Entrada 7 2 5 2" xfId="29085" xr:uid="{E3A5D57B-D0BE-4FD7-AB3A-D64896440E16}"/>
    <cellStyle name="Entrada 7 2 6" xfId="5488" xr:uid="{35B9BAB4-2DA4-4FA2-A405-7DE21F16805F}"/>
    <cellStyle name="Entrada 7 2 6 2" xfId="29086" xr:uid="{D05F8CB3-97A4-4CA3-8AF7-ECF0EF95CC9F}"/>
    <cellStyle name="Entrada 7 2 7" xfId="5489" xr:uid="{BBCA418B-6118-4F8B-8767-EA4B1E17AAC2}"/>
    <cellStyle name="Entrada 7 2 7 2" xfId="29087" xr:uid="{882A1AF3-EF42-477F-B93C-A7825E992CE2}"/>
    <cellStyle name="Entrada 7 2 8" xfId="5490" xr:uid="{D8E07B84-0C12-4AE2-9E75-B55983AECFE5}"/>
    <cellStyle name="Entrada 7 2 8 2" xfId="29088" xr:uid="{0E17B48A-F0E2-4EE5-AEC3-552BF46559AB}"/>
    <cellStyle name="Entrada 7 2 9" xfId="5491" xr:uid="{09CBAD93-BA78-47C7-89B0-C241091C0E1D}"/>
    <cellStyle name="Entrada 7 2 9 2" xfId="29089" xr:uid="{BBDBE538-1548-4390-9AAF-11DBFA387BD4}"/>
    <cellStyle name="Entrada 7 3" xfId="5492" xr:uid="{65F53E96-888D-48DE-A18C-3FE543EF792A}"/>
    <cellStyle name="Entrada 7 3 2" xfId="29090" xr:uid="{AD886BCC-043F-4121-A190-343834E64734}"/>
    <cellStyle name="Entrada 7 4" xfId="5493" xr:uid="{550E66F1-9359-4927-A0B6-3B0A4F9D9AAF}"/>
    <cellStyle name="Entrada 7 4 2" xfId="29091" xr:uid="{B54A009B-564C-45CF-8C88-2B57CC9BD4EB}"/>
    <cellStyle name="Entrada 7 5" xfId="5494" xr:uid="{CEE3D28D-EEB4-459B-A0F7-C7AB57A1744B}"/>
    <cellStyle name="Entrada 7 5 2" xfId="29092" xr:uid="{5D90DDBD-64FB-4261-8414-014A3C344580}"/>
    <cellStyle name="Entrada 7 6" xfId="5495" xr:uid="{A3A7BB28-ACDA-4B17-A445-258CF6C1CB54}"/>
    <cellStyle name="Entrada 7 6 2" xfId="29093" xr:uid="{8C5CFBA8-EBC4-429B-82F2-523A72746081}"/>
    <cellStyle name="Entrada 7 7" xfId="5496" xr:uid="{13D16003-4517-4459-A4C6-8317B422C389}"/>
    <cellStyle name="Entrada 7 7 2" xfId="29094" xr:uid="{E2B3C60B-FA15-490D-8676-6C5DA8F6FDF8}"/>
    <cellStyle name="Entrada 7 8" xfId="5497" xr:uid="{98AE7D78-3DC1-4A5E-851B-0FE9BBA649DA}"/>
    <cellStyle name="Entrada 7 8 2" xfId="29095" xr:uid="{5B1C2B77-2646-4214-9D46-22A82C122FF7}"/>
    <cellStyle name="Entrada 7 9" xfId="5498" xr:uid="{ADAF8A82-4B81-4288-AF5E-C0F6D31EFB4A}"/>
    <cellStyle name="Entrada 7 9 2" xfId="29096" xr:uid="{79213332-B9C1-4D4D-B2F0-80E4EE3B41C0}"/>
    <cellStyle name="Entrada 8" xfId="5499" xr:uid="{93D925F9-A400-40FB-9FE7-4B8E86F0E978}"/>
    <cellStyle name="Entrada 8 10" xfId="5500" xr:uid="{8EB05754-66D6-474A-AE37-17F052916509}"/>
    <cellStyle name="Entrada 8 10 2" xfId="29098" xr:uid="{BE870B4A-CAFA-4503-8826-A694F8D69E78}"/>
    <cellStyle name="Entrada 8 11" xfId="29097" xr:uid="{3B9BA015-7A08-41DD-AD30-8F79D3BFF1F1}"/>
    <cellStyle name="Entrada 8 2" xfId="5501" xr:uid="{F3DFA1FD-267B-467E-8796-D224B9E43EE5}"/>
    <cellStyle name="Entrada 8 2 10" xfId="29099" xr:uid="{FD960BCD-5CC1-4386-A3AD-5C74E3A29E6C}"/>
    <cellStyle name="Entrada 8 2 2" xfId="5502" xr:uid="{7798DD83-61F8-44F8-BD38-A7AB6E2397C0}"/>
    <cellStyle name="Entrada 8 2 2 2" xfId="29100" xr:uid="{3ECA478C-F399-4531-86E8-10201FB7E31C}"/>
    <cellStyle name="Entrada 8 2 3" xfId="5503" xr:uid="{191EBE9C-9D73-4627-B85C-0F87F4359654}"/>
    <cellStyle name="Entrada 8 2 3 2" xfId="29101" xr:uid="{BF3DD300-588E-49D0-A6C2-54AEEA6C882D}"/>
    <cellStyle name="Entrada 8 2 4" xfId="5504" xr:uid="{B8CA0363-676D-40E7-9E74-70CF39B2EE74}"/>
    <cellStyle name="Entrada 8 2 4 2" xfId="29102" xr:uid="{43630B6F-9D33-4F9A-843B-9F45BEF7A37D}"/>
    <cellStyle name="Entrada 8 2 5" xfId="5505" xr:uid="{F0E48A17-EC85-498F-B40A-D2B02A84EDFA}"/>
    <cellStyle name="Entrada 8 2 5 2" xfId="29103" xr:uid="{A0A6DCE0-B5E7-4A6D-B5A4-D83054E18FEB}"/>
    <cellStyle name="Entrada 8 2 6" xfId="5506" xr:uid="{125C7AE4-7C11-4A68-A40A-0DF334032367}"/>
    <cellStyle name="Entrada 8 2 6 2" xfId="29104" xr:uid="{F3437F15-87C7-48D7-B910-330FA3DFEDA8}"/>
    <cellStyle name="Entrada 8 2 7" xfId="5507" xr:uid="{1EF44F0B-2603-4458-AB39-D1CF1D731B1C}"/>
    <cellStyle name="Entrada 8 2 7 2" xfId="29105" xr:uid="{46723AD8-37A5-4EC3-A4FA-7E8FEB09CF68}"/>
    <cellStyle name="Entrada 8 2 8" xfId="5508" xr:uid="{38C1866D-EE14-497C-B92A-5E2671D3B6E0}"/>
    <cellStyle name="Entrada 8 2 8 2" xfId="29106" xr:uid="{09E60EB8-9E26-4BEB-AA58-D13BA1C8682D}"/>
    <cellStyle name="Entrada 8 2 9" xfId="5509" xr:uid="{78DF0C19-0466-47AF-BF32-F38F57976E24}"/>
    <cellStyle name="Entrada 8 2 9 2" xfId="29107" xr:uid="{8124FF7F-2779-4B72-AE9C-D1C51A15EEA9}"/>
    <cellStyle name="Entrada 8 3" xfId="5510" xr:uid="{0F17924E-A43D-489C-9ED1-FACE0E94BB66}"/>
    <cellStyle name="Entrada 8 3 2" xfId="29108" xr:uid="{7010A650-92F2-4B74-A72D-24C5245C5DCE}"/>
    <cellStyle name="Entrada 8 4" xfId="5511" xr:uid="{CBB9031E-BFED-4C72-824A-245970A2C955}"/>
    <cellStyle name="Entrada 8 4 2" xfId="29109" xr:uid="{A0C8AA54-FB19-4FE5-BFBF-90780AA37BB2}"/>
    <cellStyle name="Entrada 8 5" xfId="5512" xr:uid="{019BEC0F-2FA5-4DE7-B7D9-B98C1170FD55}"/>
    <cellStyle name="Entrada 8 5 2" xfId="29110" xr:uid="{D8756D9A-6105-4F51-888C-FCCB5AD5776C}"/>
    <cellStyle name="Entrada 8 6" xfId="5513" xr:uid="{4AACACDD-F8B3-431A-A80F-3EB916358495}"/>
    <cellStyle name="Entrada 8 6 2" xfId="29111" xr:uid="{2CDE7669-FC64-492E-B770-3E4AA33D7BDA}"/>
    <cellStyle name="Entrada 8 7" xfId="5514" xr:uid="{187EF2D9-D02E-4EF4-B3D8-260FAA50D493}"/>
    <cellStyle name="Entrada 8 7 2" xfId="29112" xr:uid="{F9ECB1E8-409F-4CCD-8266-9230C99B6864}"/>
    <cellStyle name="Entrada 8 8" xfId="5515" xr:uid="{A3DDE81F-BC5B-48F2-9E81-59B7CCF24880}"/>
    <cellStyle name="Entrada 8 8 2" xfId="29113" xr:uid="{AC3DEB4B-2082-4CE9-9B5D-95C8049673E0}"/>
    <cellStyle name="Entrada 8 9" xfId="5516" xr:uid="{37C2E16C-0246-4A12-B9DF-7C00CA530CC2}"/>
    <cellStyle name="Entrada 8 9 2" xfId="29114" xr:uid="{0C98644F-F8F3-46A4-99BB-19B2A791BF5E}"/>
    <cellStyle name="Entrada 9" xfId="5517" xr:uid="{C093ED10-C6C3-4FA2-AFD9-2AD6A2C073B2}"/>
    <cellStyle name="Entrada 9 10" xfId="29115" xr:uid="{62161893-0ED7-4337-A61F-00FC1766D6BB}"/>
    <cellStyle name="Entrada 9 2" xfId="5518" xr:uid="{D961FD18-93C5-4265-BB9B-E98219E5FEA1}"/>
    <cellStyle name="Entrada 9 2 2" xfId="29116" xr:uid="{8F9C5F8D-01D5-4D0E-B424-698973C35630}"/>
    <cellStyle name="Entrada 9 3" xfId="5519" xr:uid="{6DEA374B-78C2-4BC0-83AB-9B7D1B381EC8}"/>
    <cellStyle name="Entrada 9 3 2" xfId="29117" xr:uid="{0B93F442-2E7D-4ECD-A220-704F7C715C1F}"/>
    <cellStyle name="Entrada 9 4" xfId="5520" xr:uid="{197D7427-1418-42F0-9D17-47970C4AA10C}"/>
    <cellStyle name="Entrada 9 4 2" xfId="29118" xr:uid="{5C5B725B-3A9E-4FA0-B456-9CD2B1C33797}"/>
    <cellStyle name="Entrada 9 5" xfId="5521" xr:uid="{1DC28B76-D426-484E-9586-258917C6ED52}"/>
    <cellStyle name="Entrada 9 5 2" xfId="29119" xr:uid="{1DB89063-975C-428C-871F-A22545D9EDC5}"/>
    <cellStyle name="Entrada 9 6" xfId="5522" xr:uid="{1FA041FF-BFBD-406F-98AD-8C1A5DA55FB6}"/>
    <cellStyle name="Entrada 9 6 2" xfId="29120" xr:uid="{23999A60-F354-4A39-978F-48A350EB7E39}"/>
    <cellStyle name="Entrada 9 7" xfId="5523" xr:uid="{2A8617CD-7C7C-44D7-825C-67E331371000}"/>
    <cellStyle name="Entrada 9 7 2" xfId="29121" xr:uid="{F08ADD6F-3DE6-4A12-9123-F351CAA55257}"/>
    <cellStyle name="Entrada 9 8" xfId="5524" xr:uid="{7A5530AE-E0C7-40EC-BDC0-7CA570E2DFD5}"/>
    <cellStyle name="Entrada 9 8 2" xfId="29122" xr:uid="{67297F8C-9498-4E16-B5D4-908311EE3294}"/>
    <cellStyle name="Entrada 9 9" xfId="5525" xr:uid="{A53DE447-FC20-4B53-B1D5-B142C76695A1}"/>
    <cellStyle name="Entrada 9 9 2" xfId="29123" xr:uid="{56C9F2D5-4477-4720-9358-10696086E75A}"/>
    <cellStyle name="entry" xfId="5526" xr:uid="{B6DC4043-A033-4660-A9D0-1FBD4F14F829}"/>
    <cellStyle name="Euro" xfId="5527" xr:uid="{ABBF274B-D06D-4F4A-B3E3-90A1D6E38C5B}"/>
    <cellStyle name="Euro 2" xfId="5528" xr:uid="{0C5AC259-6718-47A8-AD1C-8A42FFA53616}"/>
    <cellStyle name="Euro 3" xfId="5529" xr:uid="{57274505-81A8-4115-BA36-76FEDD102B5B}"/>
    <cellStyle name="Euro 4" xfId="5530" xr:uid="{071F6209-91FA-470C-A28C-CC5EE33D9B34}"/>
    <cellStyle name="Euro 5" xfId="5531" xr:uid="{610B3EFB-D01D-40E2-82FC-DC0FB51CF901}"/>
    <cellStyle name="Euro 6" xfId="5532" xr:uid="{35E34573-E6B2-4F7C-8BE1-32720D728291}"/>
    <cellStyle name="Explanatory Text" xfId="5533" xr:uid="{F9AA95F7-A14F-42AB-B6C5-A071D0E31904}"/>
    <cellStyle name="Explanatory Text 2" xfId="5534" xr:uid="{F357EC01-E869-4BB5-AA5A-F5182E59C69A}"/>
    <cellStyle name="Explanatory Text 2 2" xfId="5535" xr:uid="{1BE6D09F-6BA9-434D-AF7C-44E44E44D0F8}"/>
    <cellStyle name="Explanatory Text 3" xfId="5536" xr:uid="{B9A5ED1E-1C66-41A9-AEE4-D13C9BE12E7D}"/>
    <cellStyle name="Explanatory Text 4" xfId="5537" xr:uid="{E62593F0-B960-4006-B314-8113AAEEE96A}"/>
    <cellStyle name="Explanatory Text 5" xfId="5538" xr:uid="{CD944CE0-DDDB-4D58-97F3-E2A55A866289}"/>
    <cellStyle name="Explanatory Text 6" xfId="5539" xr:uid="{BCD7B5D9-2BFC-46D1-8AB8-958FFE3986EE}"/>
    <cellStyle name="F2" xfId="5540" xr:uid="{C7FAA5B7-9EA8-4588-95E0-80C78D3C868C}"/>
    <cellStyle name="F2 2" xfId="5541" xr:uid="{4D8B2190-11D4-4E7D-8436-75E7D039C131}"/>
    <cellStyle name="F3" xfId="5542" xr:uid="{113259F3-656F-4C44-B01E-465946C141DB}"/>
    <cellStyle name="F3 2" xfId="5543" xr:uid="{B9CC6876-64C4-4DF7-9AAB-EDC0CB13F7CC}"/>
    <cellStyle name="F4" xfId="5544" xr:uid="{61D35442-1E10-4B4E-8EA0-8D2866964482}"/>
    <cellStyle name="F4 2" xfId="5545" xr:uid="{071B1006-32B8-477F-A6F3-219F64C4C7A4}"/>
    <cellStyle name="F5" xfId="5546" xr:uid="{A02472C5-E3B5-489E-BAA7-C0C9DD34DAE7}"/>
    <cellStyle name="F5 2" xfId="5547" xr:uid="{E467A86B-EC14-4922-89C2-2E4D5994095E}"/>
    <cellStyle name="F6" xfId="5548" xr:uid="{4349A638-BB7C-4861-BCAF-9A7F0F40C872}"/>
    <cellStyle name="F6 2" xfId="5549" xr:uid="{AFCDE378-567B-48EC-94F5-8BAB4EC6CC8D}"/>
    <cellStyle name="F7" xfId="5550" xr:uid="{0F8300D1-4CD7-4373-8008-C822EC9F07B1}"/>
    <cellStyle name="F7 2" xfId="5551" xr:uid="{0B848870-FC0C-436A-BD7A-6CE05787CC53}"/>
    <cellStyle name="F8" xfId="5552" xr:uid="{C99CB9A8-4AE6-45C5-8B09-224D58552DA2}"/>
    <cellStyle name="F8 2" xfId="5553" xr:uid="{5A444B5D-C14B-4A19-BCBB-409543C81A97}"/>
    <cellStyle name="Fixed" xfId="5554" xr:uid="{F94BB0E6-037C-4B67-8425-88FE873B1B29}"/>
    <cellStyle name="Flag" xfId="5555" xr:uid="{9A51B6FB-EBFF-4D9A-AB03-B363EEDEE16A}"/>
    <cellStyle name="Followed Hyperlink" xfId="5556" xr:uid="{F9ADA8CD-FFEE-4809-8009-FF8D2FA03348}"/>
    <cellStyle name="Followed Hyperlink 2" xfId="5557" xr:uid="{092DC526-4D47-4E55-BEE4-E15A161784F8}"/>
    <cellStyle name="FONT9" xfId="5558" xr:uid="{CEE743C2-94C1-44D6-B643-34D2E49570FF}"/>
    <cellStyle name="FONT9 2" xfId="5559" xr:uid="{D1F9EA77-6859-498D-98BB-05383FBABBF8}"/>
    <cellStyle name="FONT9 3" xfId="5560" xr:uid="{CC43965B-7862-4711-BC0B-F4DBF44C3D37}"/>
    <cellStyle name="font9 center" xfId="5561" xr:uid="{96F79405-2ABA-426C-93B9-5B9E65709913}"/>
    <cellStyle name="font9 center 2" xfId="5562" xr:uid="{6BB4EE28-0F38-431B-8F42-A62995662176}"/>
    <cellStyle name="font9 center 2 2" xfId="5563" xr:uid="{7935900C-BEA6-48C1-8AE7-EA31D76A5AAB}"/>
    <cellStyle name="font9 center 2 3" xfId="5564" xr:uid="{6864A54B-EB3D-4BAF-8DE5-1D75A348B95B}"/>
    <cellStyle name="font9 center 2 4" xfId="5565" xr:uid="{D37E6DCE-E208-4447-AA57-B28CFE72181C}"/>
    <cellStyle name="font9 center 2 5" xfId="5566" xr:uid="{1B2FB037-9C6D-4E30-B0BA-2161BD268855}"/>
    <cellStyle name="font9 center 2 6" xfId="5567" xr:uid="{70D537C1-9520-4760-880E-B278F93ABB1C}"/>
    <cellStyle name="font9 center 2 7" xfId="5568" xr:uid="{19312A4C-8F26-4806-B451-8501A47613AD}"/>
    <cellStyle name="font9 center 3" xfId="5569" xr:uid="{7EC82B50-4888-438E-B279-323344757CDD}"/>
    <cellStyle name="font9 center 3 2" xfId="5570" xr:uid="{BF21E7C9-B2D4-44DB-8238-58EE3A3B6897}"/>
    <cellStyle name="font9 center 3 3" xfId="5571" xr:uid="{F62BB675-63DC-44BF-8CE9-06985A99D47B}"/>
    <cellStyle name="font9 center 3 4" xfId="5572" xr:uid="{E34B1D9B-790A-429F-BEA8-543370BD7F03}"/>
    <cellStyle name="font9 center 3 5" xfId="5573" xr:uid="{67FB1C55-E669-4321-A820-DAF9FF210C7C}"/>
    <cellStyle name="font9 center 3 6" xfId="5574" xr:uid="{0BC5ECCD-BA6E-4C66-9468-00D0EE1B564F}"/>
    <cellStyle name="font9 center 3 7" xfId="5575" xr:uid="{10954C69-C720-4CAC-9B87-A84347FB1D24}"/>
    <cellStyle name="font9 center 4" xfId="5576" xr:uid="{62599B9A-1BEC-4699-A586-7DF1D0C7AE0D}"/>
    <cellStyle name="font9 center 5" xfId="5577" xr:uid="{0B04B311-AC46-468A-AEBE-6B852ECEA605}"/>
    <cellStyle name="font9 center 6" xfId="5578" xr:uid="{1427684E-0471-4F1F-9843-7A26094BF7C8}"/>
    <cellStyle name="font9 center 7" xfId="5579" xr:uid="{00F25369-B176-4C6E-887D-0B8A5AB64B1B}"/>
    <cellStyle name="font9 center 8" xfId="5580" xr:uid="{ADCFC69E-BE1C-4A4C-912D-0D45CAD8D6C8}"/>
    <cellStyle name="font9 center 9" xfId="5581" xr:uid="{9A4403B0-A806-4D11-9EAB-7E4BDD20EFDE}"/>
    <cellStyle name="font9 right" xfId="5582" xr:uid="{89EF4748-9826-477A-B24C-FA09F37E26B1}"/>
    <cellStyle name="font9 right 2" xfId="5583" xr:uid="{FFE1C66E-B5FD-4108-A857-B535B4C1CDDA}"/>
    <cellStyle name="font9 right 3" xfId="5584" xr:uid="{701167B8-984F-40E5-850A-6BF11E097BA1}"/>
    <cellStyle name="FONT9_MDR Dec 10 Rev 1" xfId="5585" xr:uid="{E3540084-7BD0-41EE-855C-15ED7D09044E}"/>
    <cellStyle name="Formula0" xfId="5586" xr:uid="{2FCB3063-3C0A-48A3-8EDC-D208E1519EA5}"/>
    <cellStyle name="Formula0 2" xfId="5587" xr:uid="{988C1B51-1938-440A-8DF9-C00C221F8B09}"/>
    <cellStyle name="Formula2" xfId="5588" xr:uid="{0FDD7E08-6E38-46CD-8AE5-5D992F6CE086}"/>
    <cellStyle name="Formula2 2" xfId="5589" xr:uid="{02D9F562-BB40-4A72-A56C-A787B3F3E06C}"/>
    <cellStyle name="Giriş" xfId="5590" xr:uid="{517AC385-072B-4477-85FD-9F0C641607B0}"/>
    <cellStyle name="Giriş 10" xfId="5591" xr:uid="{FBAB686E-E585-4495-98F8-6DAA3A02642D}"/>
    <cellStyle name="Giriş 10 2" xfId="29125" xr:uid="{1932A17A-6140-4F72-8F65-F1D869E86D67}"/>
    <cellStyle name="Giriş 11" xfId="5592" xr:uid="{71E058D5-7D3A-46E6-BB32-408166D51D1E}"/>
    <cellStyle name="Giriş 11 2" xfId="29126" xr:uid="{04E295C5-A50D-46BC-A578-7CF22D9E31B7}"/>
    <cellStyle name="Giriş 12" xfId="5593" xr:uid="{6D195133-7300-4AD5-880A-0BE8568CDA6F}"/>
    <cellStyle name="Giriş 12 2" xfId="29127" xr:uid="{5AB3001C-5D80-4EAF-9C1C-F6ED8AEA0CCC}"/>
    <cellStyle name="Giriş 13" xfId="5594" xr:uid="{CC8D67E1-C997-457A-92E2-CEABB9F32710}"/>
    <cellStyle name="Giriş 13 2" xfId="29128" xr:uid="{B2156656-4E09-488D-99D2-634CE9EDE2A8}"/>
    <cellStyle name="Giriş 14" xfId="5595" xr:uid="{F143D6E1-BAF4-4428-85C0-86F5465F5C9C}"/>
    <cellStyle name="Giriş 14 2" xfId="29129" xr:uid="{DBDEB9E1-7649-499B-BEFF-C550AB40F30A}"/>
    <cellStyle name="Giriş 15" xfId="29124" xr:uid="{F9DAF059-05D3-465E-9901-8BF51CDB8A3F}"/>
    <cellStyle name="Giriş 2" xfId="5596" xr:uid="{876FF6F0-9DDB-404E-946A-EEE50320B28C}"/>
    <cellStyle name="Giriş 2 10" xfId="5597" xr:uid="{4B706709-6A5E-473E-BDCB-D842FE9900BA}"/>
    <cellStyle name="Giriş 2 10 2" xfId="29131" xr:uid="{4E05629C-EA2D-421B-9E3B-44D6F3D99EDD}"/>
    <cellStyle name="Giriş 2 11" xfId="5598" xr:uid="{A53FBCBD-B2A3-43E7-B081-111EB5D41DC0}"/>
    <cellStyle name="Giriş 2 11 2" xfId="29132" xr:uid="{F40389A8-FB65-4159-BE20-5CAA9A9E868E}"/>
    <cellStyle name="Giriş 2 12" xfId="29130" xr:uid="{402E3B0C-D580-4DD5-86BF-3690537F66EF}"/>
    <cellStyle name="Giriş 2 2" xfId="5599" xr:uid="{F43922A4-C935-4111-B654-4C81EB1B3689}"/>
    <cellStyle name="Giriş 2 2 10" xfId="5600" xr:uid="{A1B87776-3B7C-44AA-8F25-0584AEFDA4A1}"/>
    <cellStyle name="Giriş 2 2 10 2" xfId="29134" xr:uid="{32D28F44-96DE-4617-85E8-B4221D6224CD}"/>
    <cellStyle name="Giriş 2 2 11" xfId="29133" xr:uid="{5A03B0E7-FD63-41D9-B541-300083098513}"/>
    <cellStyle name="Giriş 2 2 2" xfId="5601" xr:uid="{4AA5F6EE-1B20-43BD-871C-41A7448D14CA}"/>
    <cellStyle name="Giriş 2 2 2 10" xfId="29135" xr:uid="{B429822E-E30D-4AD7-A0CF-5B3B64D8F08A}"/>
    <cellStyle name="Giriş 2 2 2 2" xfId="5602" xr:uid="{221DD641-9C30-4500-BCC8-0D8A82340FC4}"/>
    <cellStyle name="Giriş 2 2 2 2 2" xfId="29136" xr:uid="{B086233D-C50A-42DB-B0B0-AEFA74A6CA6A}"/>
    <cellStyle name="Giriş 2 2 2 3" xfId="5603" xr:uid="{25F428C9-5834-4040-8D04-97BF3B10B4E9}"/>
    <cellStyle name="Giriş 2 2 2 3 2" xfId="29137" xr:uid="{A19EBC3B-CB9A-4CB4-B3EF-3B694084ABAA}"/>
    <cellStyle name="Giriş 2 2 2 4" xfId="5604" xr:uid="{D5678D6D-37AD-4793-96F3-374D01F5F918}"/>
    <cellStyle name="Giriş 2 2 2 4 2" xfId="29138" xr:uid="{5B5BFCDE-7391-47E7-A0CB-5E1F44D563EB}"/>
    <cellStyle name="Giriş 2 2 2 5" xfId="5605" xr:uid="{819B86CE-7CA9-4354-AF40-E5AB611E3D8D}"/>
    <cellStyle name="Giriş 2 2 2 5 2" xfId="29139" xr:uid="{53B76CEC-4578-4A3D-9DA0-004D02BB70BA}"/>
    <cellStyle name="Giriş 2 2 2 6" xfId="5606" xr:uid="{0B0AC96A-9FBF-4248-AA5D-81C042368F8A}"/>
    <cellStyle name="Giriş 2 2 2 6 2" xfId="29140" xr:uid="{05ED2C15-40AA-4249-ACD7-2D7A4B7C935C}"/>
    <cellStyle name="Giriş 2 2 2 7" xfId="5607" xr:uid="{52BE2ECD-BA3D-4F05-81E2-DBED66A734F1}"/>
    <cellStyle name="Giriş 2 2 2 7 2" xfId="29141" xr:uid="{8C63E8C8-93EA-43B3-B54F-540A4FB7A4B9}"/>
    <cellStyle name="Giriş 2 2 2 8" xfId="5608" xr:uid="{54D7F5F6-D39E-4815-BE45-E54E3E5D644E}"/>
    <cellStyle name="Giriş 2 2 2 8 2" xfId="29142" xr:uid="{4663DBA5-4B5C-4096-BA96-8B2E662A5AB9}"/>
    <cellStyle name="Giriş 2 2 2 9" xfId="5609" xr:uid="{C8572743-0E3A-43EA-9E15-ACFF4875B5C9}"/>
    <cellStyle name="Giriş 2 2 2 9 2" xfId="29143" xr:uid="{7FCB99E6-2914-4F94-9E55-D3B18D6EE95B}"/>
    <cellStyle name="Giriş 2 2 3" xfId="5610" xr:uid="{54275732-C542-4A56-AC01-3869B9A0C4BE}"/>
    <cellStyle name="Giriş 2 2 3 2" xfId="29144" xr:uid="{70CD40FB-37F5-4EB6-B4F4-61B8B5A35E7C}"/>
    <cellStyle name="Giriş 2 2 4" xfId="5611" xr:uid="{DB77BA63-A445-42EA-AE56-314D02002A45}"/>
    <cellStyle name="Giriş 2 2 4 2" xfId="29145" xr:uid="{A98FF307-9152-40DA-AF75-D982ED448570}"/>
    <cellStyle name="Giriş 2 2 5" xfId="5612" xr:uid="{965F3659-A6DD-45B8-B586-C532287AE01A}"/>
    <cellStyle name="Giriş 2 2 5 2" xfId="29146" xr:uid="{492ED4FB-C075-4127-B708-680D11BBC4B2}"/>
    <cellStyle name="Giriş 2 2 6" xfId="5613" xr:uid="{6C4768F0-C9D4-491B-A97C-4132615E8660}"/>
    <cellStyle name="Giriş 2 2 6 2" xfId="29147" xr:uid="{EB38881A-0FD1-4B26-8B8C-146952057860}"/>
    <cellStyle name="Giriş 2 2 7" xfId="5614" xr:uid="{D72358C8-0978-4CBD-972E-4960907C1241}"/>
    <cellStyle name="Giriş 2 2 7 2" xfId="29148" xr:uid="{958B4F34-7D25-44BC-8D07-3EC82113C7F6}"/>
    <cellStyle name="Giriş 2 2 8" xfId="5615" xr:uid="{D4AE9808-22DD-42D4-8B05-B58494D571D5}"/>
    <cellStyle name="Giriş 2 2 8 2" xfId="29149" xr:uid="{2E30C848-6A44-4520-85F0-C539937F7C72}"/>
    <cellStyle name="Giriş 2 2 9" xfId="5616" xr:uid="{A23497AE-6496-463C-BD3C-E0CAA246614E}"/>
    <cellStyle name="Giriş 2 2 9 2" xfId="29150" xr:uid="{E24436BC-879D-4A8A-8469-912388242F5C}"/>
    <cellStyle name="Giriş 2 3" xfId="5617" xr:uid="{A705774E-96D6-43E9-A029-BD8C5130597B}"/>
    <cellStyle name="Giriş 2 3 10" xfId="29151" xr:uid="{59F781DB-0AF6-4089-A5FB-66B33559F740}"/>
    <cellStyle name="Giriş 2 3 2" xfId="5618" xr:uid="{BA208C49-8A47-4CFC-BB37-E7CC0F189592}"/>
    <cellStyle name="Giriş 2 3 2 2" xfId="29152" xr:uid="{6A73E477-97A5-42F7-8E86-1DD2A9FE13E7}"/>
    <cellStyle name="Giriş 2 3 3" xfId="5619" xr:uid="{6CCD673E-6A41-4D81-BDAC-D3EC11EC5B1B}"/>
    <cellStyle name="Giriş 2 3 3 2" xfId="29153" xr:uid="{3D434C82-4C9D-4583-97BF-6CCCA1A60C37}"/>
    <cellStyle name="Giriş 2 3 4" xfId="5620" xr:uid="{614EADAB-7EB0-4A5D-97D7-F3FDD8ED565F}"/>
    <cellStyle name="Giriş 2 3 4 2" xfId="29154" xr:uid="{96C71FEC-05BB-451B-828B-D0A618FEE640}"/>
    <cellStyle name="Giriş 2 3 5" xfId="5621" xr:uid="{A1BC6B4F-0ED0-4957-A5FD-5D1B0C0C9702}"/>
    <cellStyle name="Giriş 2 3 5 2" xfId="29155" xr:uid="{8EFA6578-222E-4B6E-8678-01B8CD3960DB}"/>
    <cellStyle name="Giriş 2 3 6" xfId="5622" xr:uid="{F347D8F0-C427-4304-9502-10109C353B0A}"/>
    <cellStyle name="Giriş 2 3 6 2" xfId="29156" xr:uid="{23E9B381-1704-4E04-8E10-8B607BDD8AE9}"/>
    <cellStyle name="Giriş 2 3 7" xfId="5623" xr:uid="{1C757CF6-6B2D-4BD8-A2CB-16C089790F78}"/>
    <cellStyle name="Giriş 2 3 7 2" xfId="29157" xr:uid="{6CEFB838-4681-487E-B80F-88984FAA1C51}"/>
    <cellStyle name="Giriş 2 3 8" xfId="5624" xr:uid="{5DE94640-5C8D-4353-9624-D33B711918D7}"/>
    <cellStyle name="Giriş 2 3 8 2" xfId="29158" xr:uid="{3A33F4CF-C2A7-4659-B50B-9D1B580042B7}"/>
    <cellStyle name="Giriş 2 3 9" xfId="5625" xr:uid="{C364AD84-1ABA-45DE-B325-A8FF2729CF11}"/>
    <cellStyle name="Giriş 2 3 9 2" xfId="29159" xr:uid="{2DF3AE80-E797-45C1-8AFD-CA5E5B1D7C50}"/>
    <cellStyle name="Giriş 2 4" xfId="5626" xr:uid="{CD27299D-1561-4299-8731-BA355E7699B6}"/>
    <cellStyle name="Giriş 2 4 2" xfId="29160" xr:uid="{14F54785-23C8-4C86-B6F9-811014086054}"/>
    <cellStyle name="Giriş 2 5" xfId="5627" xr:uid="{EED499D5-7D3D-4623-8A56-4B0B41B89937}"/>
    <cellStyle name="Giriş 2 5 2" xfId="29161" xr:uid="{0D87B273-7F40-436A-BF29-BF7D73E2B914}"/>
    <cellStyle name="Giriş 2 6" xfId="5628" xr:uid="{772BDFBE-A360-4F90-80AA-10C1562056EE}"/>
    <cellStyle name="Giriş 2 6 2" xfId="29162" xr:uid="{CE6EBE27-9524-49F1-AFEA-AAA0A83FC552}"/>
    <cellStyle name="Giriş 2 7" xfId="5629" xr:uid="{B43ADB2D-D69A-42B8-9B61-BD4EAB589A38}"/>
    <cellStyle name="Giriş 2 7 2" xfId="29163" xr:uid="{6DF0CA75-C9B5-4BAC-92E9-A56582B825E6}"/>
    <cellStyle name="Giriş 2 8" xfId="5630" xr:uid="{126CBB17-613F-426B-9B51-162DE2300BC2}"/>
    <cellStyle name="Giriş 2 8 2" xfId="29164" xr:uid="{58626E2B-9590-49BA-9D3F-B76D633DBFBC}"/>
    <cellStyle name="Giriş 2 9" xfId="5631" xr:uid="{22DEDAE0-01C3-4B81-A7D0-1BEF5E1713F8}"/>
    <cellStyle name="Giriş 2 9 2" xfId="29165" xr:uid="{F972033A-AF05-4F1C-BB26-43E8627A1A2D}"/>
    <cellStyle name="Giriş 3" xfId="5632" xr:uid="{4B85A0BC-1B3C-4168-B50E-DA967D714320}"/>
    <cellStyle name="Giriş 3 10" xfId="5633" xr:uid="{411D7976-8CD7-4463-A961-154C84772BA9}"/>
    <cellStyle name="Giriş 3 10 2" xfId="29167" xr:uid="{0BB375BB-3140-4A85-8AE9-897AA852BFE0}"/>
    <cellStyle name="Giriş 3 11" xfId="29166" xr:uid="{94CE20EE-FBC1-427F-9808-654B696EBF09}"/>
    <cellStyle name="Giriş 3 2" xfId="5634" xr:uid="{FCF5B075-D3E8-49DF-96A0-684A0FF7C079}"/>
    <cellStyle name="Giriş 3 2 10" xfId="29168" xr:uid="{1DABE2CE-32CA-4041-AF47-D4FF4F230A8E}"/>
    <cellStyle name="Giriş 3 2 2" xfId="5635" xr:uid="{DE88FB2D-0D4E-4372-BF78-BE00110D64F8}"/>
    <cellStyle name="Giriş 3 2 2 2" xfId="29169" xr:uid="{9872F6EA-951A-4DA9-B278-415B04E8B54D}"/>
    <cellStyle name="Giriş 3 2 3" xfId="5636" xr:uid="{C295BF0C-055C-4B9B-9DED-66660FCD517B}"/>
    <cellStyle name="Giriş 3 2 3 2" xfId="29170" xr:uid="{6CCB2977-B805-4C2A-A2A3-9F7362C391C6}"/>
    <cellStyle name="Giriş 3 2 4" xfId="5637" xr:uid="{5D7D1F93-CDDD-4B8E-8879-D0C66B9B0D43}"/>
    <cellStyle name="Giriş 3 2 4 2" xfId="29171" xr:uid="{96C2ABAA-28AE-4E8C-8344-969E8B180D42}"/>
    <cellStyle name="Giriş 3 2 5" xfId="5638" xr:uid="{CE56A5D7-C7BB-496A-951D-852E342A033F}"/>
    <cellStyle name="Giriş 3 2 5 2" xfId="29172" xr:uid="{6467D46A-58A8-44D4-9E97-775EAD006028}"/>
    <cellStyle name="Giriş 3 2 6" xfId="5639" xr:uid="{B9438467-B985-4235-A572-EDF1D19D4780}"/>
    <cellStyle name="Giriş 3 2 6 2" xfId="29173" xr:uid="{49FDDDB6-383A-4E78-BDD2-B997C2C9C267}"/>
    <cellStyle name="Giriş 3 2 7" xfId="5640" xr:uid="{93D8063F-E22C-4BA5-AFC0-1BBA6CBF94F2}"/>
    <cellStyle name="Giriş 3 2 7 2" xfId="29174" xr:uid="{8739AA9B-7B91-4A2B-8745-77E23373CF4F}"/>
    <cellStyle name="Giriş 3 2 8" xfId="5641" xr:uid="{47C0FCD5-44D8-46A5-9EF3-48A50C8F0B6F}"/>
    <cellStyle name="Giriş 3 2 8 2" xfId="29175" xr:uid="{F6AB9A13-E5B1-4792-9B7A-377918E04FCB}"/>
    <cellStyle name="Giriş 3 2 9" xfId="5642" xr:uid="{A911FE69-A0B2-4707-BFB3-A91BDADB70AD}"/>
    <cellStyle name="Giriş 3 2 9 2" xfId="29176" xr:uid="{474116A5-2848-47D1-8E38-4B5D53B3E07E}"/>
    <cellStyle name="Giriş 3 3" xfId="5643" xr:uid="{77ABBADA-E6E7-42F0-8CBB-07A01CD7FDF6}"/>
    <cellStyle name="Giriş 3 3 2" xfId="29177" xr:uid="{14FF797A-8219-45A8-A46F-7999D092F133}"/>
    <cellStyle name="Giriş 3 4" xfId="5644" xr:uid="{00C70766-20AE-4C5E-A542-8928FB70F814}"/>
    <cellStyle name="Giriş 3 4 2" xfId="29178" xr:uid="{90FCB08B-FCBE-4214-BC5F-D342A4445DF2}"/>
    <cellStyle name="Giriş 3 5" xfId="5645" xr:uid="{8C2758FA-CFB1-4BD7-A50F-3D008F3BDB4E}"/>
    <cellStyle name="Giriş 3 5 2" xfId="29179" xr:uid="{71A740B3-B5C4-4799-8FE6-8AAB3EC37926}"/>
    <cellStyle name="Giriş 3 6" xfId="5646" xr:uid="{78640ECF-85A3-43A7-8B9D-0128571BE9CA}"/>
    <cellStyle name="Giriş 3 6 2" xfId="29180" xr:uid="{9C4AB1B3-9640-4ECB-BD5B-0E3C60298D62}"/>
    <cellStyle name="Giriş 3 7" xfId="5647" xr:uid="{07C6D893-C4C4-4FC4-A0F6-D134C37108E1}"/>
    <cellStyle name="Giriş 3 7 2" xfId="29181" xr:uid="{FDAAEB6E-ED68-451B-89A4-F8A18AAA2FBB}"/>
    <cellStyle name="Giriş 3 8" xfId="5648" xr:uid="{7973CCCE-6EEA-40CE-B64E-D30A9D8FF1EB}"/>
    <cellStyle name="Giriş 3 8 2" xfId="29182" xr:uid="{BA96E0AB-6DAC-484C-9BFE-82AF90D1B8C4}"/>
    <cellStyle name="Giriş 3 9" xfId="5649" xr:uid="{AFD92B5E-E254-43E6-8811-641C86ADE81E}"/>
    <cellStyle name="Giriş 3 9 2" xfId="29183" xr:uid="{530AB167-4BDA-4259-BEB1-83F050B7807C}"/>
    <cellStyle name="Giriş 4" xfId="5650" xr:uid="{3B4EA77A-8177-4170-B70E-91D57028BE76}"/>
    <cellStyle name="Giriş 4 10" xfId="5651" xr:uid="{0DA2328A-D6F5-44A1-9C8D-498122EB8546}"/>
    <cellStyle name="Giriş 4 10 2" xfId="29185" xr:uid="{8566BE30-F8E4-4A91-B930-02CC5CADC861}"/>
    <cellStyle name="Giriş 4 11" xfId="29184" xr:uid="{6940BA6C-D12B-49EB-BD5D-4AB6A8F058ED}"/>
    <cellStyle name="Giriş 4 2" xfId="5652" xr:uid="{53F344F4-481A-49E2-AAA6-38D15CFC54B5}"/>
    <cellStyle name="Giriş 4 2 10" xfId="29186" xr:uid="{28B2C743-400D-4ED0-AA43-6A4B0732EB8A}"/>
    <cellStyle name="Giriş 4 2 2" xfId="5653" xr:uid="{17B352E7-650A-413F-932F-2BDB4BD0743D}"/>
    <cellStyle name="Giriş 4 2 2 2" xfId="29187" xr:uid="{EF9BD0B8-C197-4EE3-845A-C9F13C606722}"/>
    <cellStyle name="Giriş 4 2 3" xfId="5654" xr:uid="{1B877313-F69D-4251-ABC8-59A4F4C32092}"/>
    <cellStyle name="Giriş 4 2 3 2" xfId="29188" xr:uid="{B8FB29F1-4041-4646-AE1E-BDA7A0A46EE3}"/>
    <cellStyle name="Giriş 4 2 4" xfId="5655" xr:uid="{81342386-DDE6-4AC6-BE54-D748E7BBE84F}"/>
    <cellStyle name="Giriş 4 2 4 2" xfId="29189" xr:uid="{A795CC10-419A-4B1B-96F1-C576125A2015}"/>
    <cellStyle name="Giriş 4 2 5" xfId="5656" xr:uid="{509C5EA1-F240-4269-8698-AB3A0E00607F}"/>
    <cellStyle name="Giriş 4 2 5 2" xfId="29190" xr:uid="{80D4B3E9-7C9A-4119-90A8-84CB68166243}"/>
    <cellStyle name="Giriş 4 2 6" xfId="5657" xr:uid="{83B6C48B-BADD-44F4-9401-BF393E5A719C}"/>
    <cellStyle name="Giriş 4 2 6 2" xfId="29191" xr:uid="{9BA34C59-F40B-492E-A64E-2B75FFF0AF86}"/>
    <cellStyle name="Giriş 4 2 7" xfId="5658" xr:uid="{2B24000E-0773-4FFA-94A0-F3367A363063}"/>
    <cellStyle name="Giriş 4 2 7 2" xfId="29192" xr:uid="{1F5CA708-6D42-4A30-B6FA-D070F8AC0A67}"/>
    <cellStyle name="Giriş 4 2 8" xfId="5659" xr:uid="{4CDEDD1F-BFE1-4154-B54F-C40CEA69AF73}"/>
    <cellStyle name="Giriş 4 2 8 2" xfId="29193" xr:uid="{A5BB4272-3204-4EF5-8A0F-6362F55B49F6}"/>
    <cellStyle name="Giriş 4 2 9" xfId="5660" xr:uid="{BF5EDD04-21C3-421E-A2C4-FD616DE4DA37}"/>
    <cellStyle name="Giriş 4 2 9 2" xfId="29194" xr:uid="{EDF39CDC-6451-4A6F-BE11-711843759E96}"/>
    <cellStyle name="Giriş 4 3" xfId="5661" xr:uid="{BF1A57B5-2119-4221-A319-5E90E514CFD0}"/>
    <cellStyle name="Giriş 4 3 2" xfId="29195" xr:uid="{A9CE3754-5252-4A55-970A-3C355EF85B2B}"/>
    <cellStyle name="Giriş 4 4" xfId="5662" xr:uid="{7FF550B7-E1D4-4A0D-BFDF-5AF47176BEA4}"/>
    <cellStyle name="Giriş 4 4 2" xfId="29196" xr:uid="{41C42921-77C5-4AD4-A898-770B32EBE117}"/>
    <cellStyle name="Giriş 4 5" xfId="5663" xr:uid="{E29AB927-C12D-4AA8-9A31-2D83327FDDD3}"/>
    <cellStyle name="Giriş 4 5 2" xfId="29197" xr:uid="{D2B6E796-9173-4A96-9566-F4DF97EC5F70}"/>
    <cellStyle name="Giriş 4 6" xfId="5664" xr:uid="{056A274B-33D1-4548-B393-A38D3265D248}"/>
    <cellStyle name="Giriş 4 6 2" xfId="29198" xr:uid="{0C3438EB-CF51-4978-B787-6BDBD275BD01}"/>
    <cellStyle name="Giriş 4 7" xfId="5665" xr:uid="{C2400A25-15B5-40F1-833F-81988F749312}"/>
    <cellStyle name="Giriş 4 7 2" xfId="29199" xr:uid="{972A1574-C552-430F-9684-3B559EDD03FE}"/>
    <cellStyle name="Giriş 4 8" xfId="5666" xr:uid="{E9D4D3B8-0962-4951-821D-E483B830857A}"/>
    <cellStyle name="Giriş 4 8 2" xfId="29200" xr:uid="{06A01120-B2E3-4D4A-98BE-96B710DD50D4}"/>
    <cellStyle name="Giriş 4 9" xfId="5667" xr:uid="{5CB20423-3DB3-4506-B1BC-4F3E0CB81A9B}"/>
    <cellStyle name="Giriş 4 9 2" xfId="29201" xr:uid="{A75AA00E-938C-4BAF-8D84-ADE84AABDC4C}"/>
    <cellStyle name="Giriş 5" xfId="5668" xr:uid="{28845537-D7A2-4C88-ABB4-628B567C16E8}"/>
    <cellStyle name="Giriş 5 10" xfId="5669" xr:uid="{A322C782-B544-4A9A-B794-0AB2B26111BE}"/>
    <cellStyle name="Giriş 5 10 2" xfId="29203" xr:uid="{4A30D02D-DED2-4FAB-8379-D210A0F9B4F6}"/>
    <cellStyle name="Giriş 5 11" xfId="29202" xr:uid="{20642882-AE58-45E9-A798-A23F61067B0B}"/>
    <cellStyle name="Giriş 5 2" xfId="5670" xr:uid="{FF30DE7A-D8F4-4482-8159-68411827AEBA}"/>
    <cellStyle name="Giriş 5 2 10" xfId="29204" xr:uid="{FBEB02E3-2E1E-4C2E-B971-3F73B02E22F7}"/>
    <cellStyle name="Giriş 5 2 2" xfId="5671" xr:uid="{5C02ED2A-2E9D-464B-862F-25A3D72E1079}"/>
    <cellStyle name="Giriş 5 2 2 2" xfId="29205" xr:uid="{E1EDDBAA-ACF8-47F0-8B9D-A5F4517F12F0}"/>
    <cellStyle name="Giriş 5 2 3" xfId="5672" xr:uid="{3DCA4956-0FE4-4775-800A-4CD6C8A40ACC}"/>
    <cellStyle name="Giriş 5 2 3 2" xfId="29206" xr:uid="{EAA92813-6794-4B5E-AD31-037DD7E7D310}"/>
    <cellStyle name="Giriş 5 2 4" xfId="5673" xr:uid="{67AA2DB3-A272-4DC6-9F33-D9602915A963}"/>
    <cellStyle name="Giriş 5 2 4 2" xfId="29207" xr:uid="{06715EB0-C4BB-427E-9F4B-F9F997A4BC16}"/>
    <cellStyle name="Giriş 5 2 5" xfId="5674" xr:uid="{CACCD428-B642-4446-9CAD-F3698A768841}"/>
    <cellStyle name="Giriş 5 2 5 2" xfId="29208" xr:uid="{6DBD5E03-B969-4229-A7D8-CCE1E05A4781}"/>
    <cellStyle name="Giriş 5 2 6" xfId="5675" xr:uid="{46F9D5CC-6A41-444C-933B-760CC0E69B3D}"/>
    <cellStyle name="Giriş 5 2 6 2" xfId="29209" xr:uid="{C75D7D32-EA1D-4132-AFBA-B8FB7BB99FF9}"/>
    <cellStyle name="Giriş 5 2 7" xfId="5676" xr:uid="{DFB180A1-5D0F-4F0E-8162-3EA06C82F346}"/>
    <cellStyle name="Giriş 5 2 7 2" xfId="29210" xr:uid="{D2902835-A352-414F-A8E8-2495C8B8D8A5}"/>
    <cellStyle name="Giriş 5 2 8" xfId="5677" xr:uid="{6695F7B4-311E-48B1-A244-EFCE58167735}"/>
    <cellStyle name="Giriş 5 2 8 2" xfId="29211" xr:uid="{752D3E9C-D9C9-4426-B301-8E787BE848E4}"/>
    <cellStyle name="Giriş 5 2 9" xfId="5678" xr:uid="{BB10D4CC-5D0E-40F2-B54D-2D153A77CAD0}"/>
    <cellStyle name="Giriş 5 2 9 2" xfId="29212" xr:uid="{AA91F889-4DFA-4FC4-AC5B-F5CAD7046D8F}"/>
    <cellStyle name="Giriş 5 3" xfId="5679" xr:uid="{FDD39972-D15D-4FBE-B57E-30FE0E7BFD91}"/>
    <cellStyle name="Giriş 5 3 2" xfId="29213" xr:uid="{618AA86E-5A07-4653-AEB3-712B3B950BA4}"/>
    <cellStyle name="Giriş 5 4" xfId="5680" xr:uid="{84E1313A-155D-4A2D-B4CC-87D866255970}"/>
    <cellStyle name="Giriş 5 4 2" xfId="29214" xr:uid="{F1AB4344-294C-474F-B6B4-E661FC769938}"/>
    <cellStyle name="Giriş 5 5" xfId="5681" xr:uid="{8FF2E0BF-351B-41EF-BE8A-BFA011BAEA95}"/>
    <cellStyle name="Giriş 5 5 2" xfId="29215" xr:uid="{53709A8D-C233-4C96-858D-667E2F31DD32}"/>
    <cellStyle name="Giriş 5 6" xfId="5682" xr:uid="{379B2A64-EF0B-4903-B715-9F2CEBA22C9D}"/>
    <cellStyle name="Giriş 5 6 2" xfId="29216" xr:uid="{524786F3-08A6-4EC4-B83C-99D42B222BB5}"/>
    <cellStyle name="Giriş 5 7" xfId="5683" xr:uid="{953BA5E9-E8A7-4133-BB21-448CA770AEF9}"/>
    <cellStyle name="Giriş 5 7 2" xfId="29217" xr:uid="{15A1AA4E-0931-4BEF-8933-C5A865C2AF57}"/>
    <cellStyle name="Giriş 5 8" xfId="5684" xr:uid="{C7C601D4-26F2-4EAA-AD6C-48D5A5332654}"/>
    <cellStyle name="Giriş 5 8 2" xfId="29218" xr:uid="{E600A93F-A0D0-4708-9ABE-067A0376D762}"/>
    <cellStyle name="Giriş 5 9" xfId="5685" xr:uid="{5813011D-B35E-49A4-BEE1-33FF5DEE4D05}"/>
    <cellStyle name="Giriş 5 9 2" xfId="29219" xr:uid="{8C5D9E8D-8F70-4DFA-991B-A6F665B0AB86}"/>
    <cellStyle name="Giriş 6" xfId="5686" xr:uid="{AF82F6D1-976C-43A4-A704-059F96C08072}"/>
    <cellStyle name="Giriş 6 10" xfId="29220" xr:uid="{678220DA-A1BC-4820-9BA6-64A7DCE2C6C6}"/>
    <cellStyle name="Giriş 6 2" xfId="5687" xr:uid="{F9CAB360-1EE4-43C9-8603-9C7AD3C9A1C4}"/>
    <cellStyle name="Giriş 6 2 2" xfId="29221" xr:uid="{E986529D-F432-4FF8-B116-54B948423E81}"/>
    <cellStyle name="Giriş 6 3" xfId="5688" xr:uid="{4B618A3A-703A-494F-BC4F-9672823BC8F7}"/>
    <cellStyle name="Giriş 6 3 2" xfId="29222" xr:uid="{BE4886BD-FCD9-49D9-BAD3-C23ED5ADEC34}"/>
    <cellStyle name="Giriş 6 4" xfId="5689" xr:uid="{8C8D09CB-0D58-4D08-ABBB-276D0A420EDA}"/>
    <cellStyle name="Giriş 6 4 2" xfId="29223" xr:uid="{230DF44F-69D2-4722-99E8-A7E8F3B60329}"/>
    <cellStyle name="Giriş 6 5" xfId="5690" xr:uid="{4CB49FEC-F414-4C3F-8BE4-E620BF4526B6}"/>
    <cellStyle name="Giriş 6 5 2" xfId="29224" xr:uid="{AD826454-EBC1-4D1C-94AE-61D369783735}"/>
    <cellStyle name="Giriş 6 6" xfId="5691" xr:uid="{6A23B952-F703-47DD-83A0-21DDF5CD8F74}"/>
    <cellStyle name="Giriş 6 6 2" xfId="29225" xr:uid="{990E4F76-E30F-4689-9B02-57C76760780D}"/>
    <cellStyle name="Giriş 6 7" xfId="5692" xr:uid="{AB2B848B-C40A-4890-A015-BA83BE2760DA}"/>
    <cellStyle name="Giriş 6 7 2" xfId="29226" xr:uid="{68C5104D-243B-4818-94B0-1B2CAD9807F6}"/>
    <cellStyle name="Giriş 6 8" xfId="5693" xr:uid="{434EBB13-1B18-48B7-92BF-C257A1667182}"/>
    <cellStyle name="Giriş 6 8 2" xfId="29227" xr:uid="{85692799-652B-47AF-B58C-C368B565B580}"/>
    <cellStyle name="Giriş 6 9" xfId="5694" xr:uid="{172C7788-AC03-4987-A494-772A26328525}"/>
    <cellStyle name="Giriş 6 9 2" xfId="29228" xr:uid="{7FC3CDF7-B79E-4825-8186-B40659A01D84}"/>
    <cellStyle name="Giriş 7" xfId="5695" xr:uid="{7891AEBD-E48B-4E17-A48A-3E7874E328C6}"/>
    <cellStyle name="Giriş 7 2" xfId="29229" xr:uid="{D7807DAF-3DE4-4D54-9712-973DF56426B9}"/>
    <cellStyle name="Giriş 8" xfId="5696" xr:uid="{EF41EA77-2171-4E96-AB41-56FFCE0B1C7C}"/>
    <cellStyle name="Giriş 8 2" xfId="29230" xr:uid="{296D9ED3-9B8F-4EE3-8864-3EB80CA383F4}"/>
    <cellStyle name="Giriş 9" xfId="5697" xr:uid="{A540336D-CD2A-4007-90DF-6C263E8F51AF}"/>
    <cellStyle name="Giriş 9 2" xfId="29231" xr:uid="{2DF13A93-0F03-4B82-B15D-14DD8676B5A2}"/>
    <cellStyle name="Good" xfId="5698" xr:uid="{48B1E463-E7E7-43B9-AC4E-209AF8B5AA23}"/>
    <cellStyle name="Good 2" xfId="5699" xr:uid="{4FC9CFCA-482C-4A69-B5D1-EAEF71CD166F}"/>
    <cellStyle name="Good 2 2" xfId="5700" xr:uid="{6CC2DF6B-D081-45E7-99B4-B0D5F0E97B71}"/>
    <cellStyle name="Good 3" xfId="5701" xr:uid="{81D51BA9-4584-4716-BB08-F0B025FC8551}"/>
    <cellStyle name="Good 4" xfId="5702" xr:uid="{6B5FF5D3-B37F-4828-B45D-F8B34D921D95}"/>
    <cellStyle name="Good 5" xfId="5703" xr:uid="{EEAE892A-030D-4698-ACE4-5F728BE49E16}"/>
    <cellStyle name="Good 6" xfId="5704" xr:uid="{596E4235-210D-49F8-939E-6C09CABB3DB5}"/>
    <cellStyle name="Grey" xfId="5705" xr:uid="{892EF061-0B1C-4119-83FE-000C216E4623}"/>
    <cellStyle name="Grey 2" xfId="5706" xr:uid="{8EFC4838-66FE-412E-8819-4B8FB63D6702}"/>
    <cellStyle name="header" xfId="5707" xr:uid="{E1E5CD5F-383F-439B-A7CC-E293BDCE4648}"/>
    <cellStyle name="Header 1" xfId="5708" xr:uid="{ECB6EFC1-A84F-4CBC-93E0-AA62C156C37C}"/>
    <cellStyle name="Header 1 2" xfId="5709" xr:uid="{E50DB658-9A6E-42CB-B0F8-7A5FABC17FB5}"/>
    <cellStyle name="Header 1 3" xfId="5710" xr:uid="{75E60353-2E5A-4463-A90E-966D14FA62FD}"/>
    <cellStyle name="Header 1 4" xfId="5711" xr:uid="{A80C01FE-3BE9-4611-9262-02803C53E583}"/>
    <cellStyle name="Header 1 5" xfId="5712" xr:uid="{2154A06F-E49B-4450-937E-37C9C0536011}"/>
    <cellStyle name="Header 2" xfId="5713" xr:uid="{031C38B1-FC8F-469B-AF7B-A973DA3A5B1D}"/>
    <cellStyle name="Header 2 2" xfId="5714" xr:uid="{A3BBDDC8-855B-4944-A58D-6CD227F82170}"/>
    <cellStyle name="Header 2 3" xfId="5715" xr:uid="{360C9BE4-C468-4B9A-9171-0ACAA701CCBD}"/>
    <cellStyle name="Header 2 4" xfId="5716" xr:uid="{532344BE-2FD3-48DB-8C9D-798CC87F66A6}"/>
    <cellStyle name="Header 2 5" xfId="5717" xr:uid="{F7C44B38-B7AA-4A58-AE77-C0C93F1AE4AC}"/>
    <cellStyle name="Header Center" xfId="5718" xr:uid="{BFEF2B89-4DBF-4A39-912F-5D13A54A282F}"/>
    <cellStyle name="Header Center 2" xfId="5719" xr:uid="{F6874887-4AF9-41E2-9ECA-EF68EE702F51}"/>
    <cellStyle name="Header Center 3" xfId="5720" xr:uid="{CF23D24A-557B-4A8A-95DB-7677A85ED453}"/>
    <cellStyle name="Header Center 4" xfId="5721" xr:uid="{AA74EE31-C85C-452C-9F36-23C204F870C6}"/>
    <cellStyle name="Header Center 5" xfId="5722" xr:uid="{BB208D32-BC3D-4B17-907C-97B18B7E6D80}"/>
    <cellStyle name="Header1" xfId="5723" xr:uid="{8639D546-CA1F-4256-A55C-4FA64E62F19C}"/>
    <cellStyle name="Header1 2" xfId="5724" xr:uid="{95870F6A-49DB-485A-AC9D-563DFF6FE5C2}"/>
    <cellStyle name="Header2" xfId="5725" xr:uid="{7917FE08-F254-4B0C-BAA6-F0DD83FF82DB}"/>
    <cellStyle name="Header2 10" xfId="5726" xr:uid="{4B3D485E-72CB-4B6D-9BEA-2CF9DC772094}"/>
    <cellStyle name="Header2 10 2" xfId="29233" xr:uid="{A0EA651D-A5B6-4E70-B9AC-2DA57E88C0C3}"/>
    <cellStyle name="Header2 11" xfId="5727" xr:uid="{DED76FB1-098D-4C12-ABE2-2DCD2F50D67D}"/>
    <cellStyle name="Header2 11 2" xfId="29234" xr:uid="{C84ED181-9C93-4006-A0C8-50DFF7BD9D5E}"/>
    <cellStyle name="Header2 12" xfId="5728" xr:uid="{75089B84-7687-4C29-8A3B-19FB450A16EA}"/>
    <cellStyle name="Header2 12 2" xfId="29235" xr:uid="{A6CE051D-8809-4D28-B153-D4BBEF779AD8}"/>
    <cellStyle name="Header2 13" xfId="5729" xr:uid="{77654456-1E43-46BA-9678-FB2D393A265E}"/>
    <cellStyle name="Header2 13 2" xfId="29236" xr:uid="{CDC9AF21-CD0B-44B9-90EA-4ADE81F5F042}"/>
    <cellStyle name="Header2 14" xfId="5730" xr:uid="{0F727CCE-8A4A-4502-A769-ACD493876441}"/>
    <cellStyle name="Header2 14 2" xfId="29237" xr:uid="{0CE618CC-99DD-454A-A45D-84F3AF058369}"/>
    <cellStyle name="Header2 15" xfId="5731" xr:uid="{E5A8C45E-3C49-42D1-816F-074C9EDD4B12}"/>
    <cellStyle name="Header2 15 2" xfId="29238" xr:uid="{587EA2BE-363C-4BB7-9BC8-55DC4B0DBAD3}"/>
    <cellStyle name="Header2 16" xfId="5732" xr:uid="{BC7E9CF0-E865-4DB0-B093-9E652B1BF232}"/>
    <cellStyle name="Header2 16 2" xfId="29239" xr:uid="{D45DF4F4-16E1-4339-A626-29BFC44BCAF5}"/>
    <cellStyle name="Header2 17" xfId="29232" xr:uid="{D13FF440-BFE7-409B-B99F-1E55B8B4CC3D}"/>
    <cellStyle name="Header2 2" xfId="5733" xr:uid="{93EC4CE0-2479-423F-A7F4-C2AD6F19BA05}"/>
    <cellStyle name="Header2 2 10" xfId="5734" xr:uid="{D440A2F5-33E5-490B-82C6-A220A504C1E5}"/>
    <cellStyle name="Header2 2 10 2" xfId="29241" xr:uid="{35A4C4A6-D7AC-4722-9141-84CFF84AE610}"/>
    <cellStyle name="Header2 2 11" xfId="5735" xr:uid="{D7A931A0-0DDF-4440-A031-AC28BF983C59}"/>
    <cellStyle name="Header2 2 11 2" xfId="29242" xr:uid="{6464E8D6-7340-44FB-8592-DE66CA1D25FF}"/>
    <cellStyle name="Header2 2 12" xfId="5736" xr:uid="{7423E7CC-9B4C-471D-B3FF-734417595E1A}"/>
    <cellStyle name="Header2 2 12 2" xfId="29243" xr:uid="{EC52ED22-E88D-4D72-98CD-5296A40DF361}"/>
    <cellStyle name="Header2 2 13" xfId="5737" xr:uid="{7C6244CD-0F82-4AD4-930C-08AF2CEF157C}"/>
    <cellStyle name="Header2 2 13 2" xfId="29244" xr:uid="{14833560-8194-40DC-9CFA-5FF1B38D0662}"/>
    <cellStyle name="Header2 2 14" xfId="5738" xr:uid="{1FB6391D-CA4D-4E36-955C-9527C0C5E30F}"/>
    <cellStyle name="Header2 2 14 2" xfId="29245" xr:uid="{E93B623C-EAD5-4755-8EB7-2E72A30921A5}"/>
    <cellStyle name="Header2 2 15" xfId="29240" xr:uid="{07CC6146-CCA5-4C97-AAEB-31D540E6068B}"/>
    <cellStyle name="Header2 2 2" xfId="5739" xr:uid="{81E41887-6668-4231-B3A1-F8B696F4513F}"/>
    <cellStyle name="Header2 2 2 10" xfId="5740" xr:uid="{449102A4-A802-4DBD-85E9-A5A073551269}"/>
    <cellStyle name="Header2 2 2 10 2" xfId="29247" xr:uid="{31F4C445-20A6-48A0-9528-495BD1619319}"/>
    <cellStyle name="Header2 2 2 11" xfId="5741" xr:uid="{2D67F89F-E029-4827-AB59-E989C6D3921B}"/>
    <cellStyle name="Header2 2 2 11 2" xfId="29248" xr:uid="{75D18538-0018-43F8-A18F-EB1C00E0A1B4}"/>
    <cellStyle name="Header2 2 2 12" xfId="5742" xr:uid="{BFEDFB98-B7BB-4BAE-81EC-34ACA39CA905}"/>
    <cellStyle name="Header2 2 2 12 2" xfId="29249" xr:uid="{BAB44AD8-7E12-449C-9F43-4F71EA0517EC}"/>
    <cellStyle name="Header2 2 2 13" xfId="29246" xr:uid="{12EAB20E-C4BC-4887-BAC1-05EBBF119EFE}"/>
    <cellStyle name="Header2 2 2 2" xfId="5743" xr:uid="{54F3F5BB-8E75-4F48-9BF3-58060CB503F2}"/>
    <cellStyle name="Header2 2 2 2 10" xfId="5744" xr:uid="{DA2602C2-7B62-436D-9EF0-45627BD2B73A}"/>
    <cellStyle name="Header2 2 2 2 10 2" xfId="29251" xr:uid="{AC659DC3-C61B-400F-8EEA-4AD1830A863B}"/>
    <cellStyle name="Header2 2 2 2 11" xfId="5745" xr:uid="{E8D83468-33C2-4716-B7C3-92F5407A5F9F}"/>
    <cellStyle name="Header2 2 2 2 11 2" xfId="29252" xr:uid="{12A6339B-B00C-4265-AE10-7FAA4505E905}"/>
    <cellStyle name="Header2 2 2 2 12" xfId="29250" xr:uid="{3FBDE01D-1B35-4AFB-AE84-E9DD8B13D114}"/>
    <cellStyle name="Header2 2 2 2 2" xfId="5746" xr:uid="{61C8D19E-665D-48B2-9A60-16511AA8FF78}"/>
    <cellStyle name="Header2 2 2 2 2 2" xfId="29253" xr:uid="{9568A2B8-101B-4C9F-A619-B5A7A1A0979B}"/>
    <cellStyle name="Header2 2 2 2 3" xfId="5747" xr:uid="{10608D2F-7D8B-44CB-BB6B-7EC14E09A7C7}"/>
    <cellStyle name="Header2 2 2 2 3 2" xfId="29254" xr:uid="{4E3CF903-99E1-44E0-BAF7-02558E4F06A8}"/>
    <cellStyle name="Header2 2 2 2 4" xfId="5748" xr:uid="{3B5F0DE7-C289-43CA-B6C6-A2A2979B687A}"/>
    <cellStyle name="Header2 2 2 2 4 2" xfId="29255" xr:uid="{7DBC4F6B-090B-45DF-AD8B-CACEEC6B75CA}"/>
    <cellStyle name="Header2 2 2 2 5" xfId="5749" xr:uid="{711EFA25-3FFA-4DA7-A591-5A847E43BA11}"/>
    <cellStyle name="Header2 2 2 2 5 2" xfId="29256" xr:uid="{73EFDF80-1F8F-4BCF-BBF0-E6526A6A5F0B}"/>
    <cellStyle name="Header2 2 2 2 6" xfId="5750" xr:uid="{C0F45709-6025-411A-B28D-3C8F25AC9DA3}"/>
    <cellStyle name="Header2 2 2 2 6 2" xfId="29257" xr:uid="{1436C10E-4DE5-404C-99AD-DFEEDBA51D96}"/>
    <cellStyle name="Header2 2 2 2 7" xfId="5751" xr:uid="{5DB299CB-1974-4E29-BA1F-70950849FD09}"/>
    <cellStyle name="Header2 2 2 2 7 2" xfId="29258" xr:uid="{92387785-3C20-46D4-BA02-DB12AB763184}"/>
    <cellStyle name="Header2 2 2 2 8" xfId="5752" xr:uid="{F0B4DA2C-7CDB-41ED-B559-87E2762404AE}"/>
    <cellStyle name="Header2 2 2 2 8 2" xfId="29259" xr:uid="{8C8D191D-1317-45F2-8DC3-5FDD132D1966}"/>
    <cellStyle name="Header2 2 2 2 9" xfId="5753" xr:uid="{2DBA9CE8-5DC1-46DC-8E4C-E11457904D7F}"/>
    <cellStyle name="Header2 2 2 2 9 2" xfId="29260" xr:uid="{46CE1899-3F18-4A80-8B96-8A84AA263293}"/>
    <cellStyle name="Header2 2 2 3" xfId="5754" xr:uid="{373A2B22-88A4-4E4C-894C-0CEEBC7A912D}"/>
    <cellStyle name="Header2 2 2 3 2" xfId="29261" xr:uid="{C32A302E-23BB-4735-B2D6-4C0F676FD69C}"/>
    <cellStyle name="Header2 2 2 4" xfId="5755" xr:uid="{464D83D4-94BB-40DE-9BCF-B19E37420B37}"/>
    <cellStyle name="Header2 2 2 4 2" xfId="29262" xr:uid="{36C5D979-7881-47C8-A80C-07B082D83D3A}"/>
    <cellStyle name="Header2 2 2 5" xfId="5756" xr:uid="{084827BE-DC0D-480A-8CB4-B9827E6F3B4A}"/>
    <cellStyle name="Header2 2 2 5 2" xfId="29263" xr:uid="{AB82EB5F-1ED8-4BEA-BE4D-B766DCB0B931}"/>
    <cellStyle name="Header2 2 2 6" xfId="5757" xr:uid="{675106E3-18EB-4426-A05C-E1D8FF5B0F38}"/>
    <cellStyle name="Header2 2 2 6 2" xfId="29264" xr:uid="{3381B7D4-26D2-40DE-94A6-408A9E589A95}"/>
    <cellStyle name="Header2 2 2 7" xfId="5758" xr:uid="{9BCFFB97-BF8C-46DD-85C0-4A3DD844CDC6}"/>
    <cellStyle name="Header2 2 2 7 2" xfId="29265" xr:uid="{499F9454-1B71-4C1A-A158-96D05AA2E1D4}"/>
    <cellStyle name="Header2 2 2 8" xfId="5759" xr:uid="{127ED73A-A72D-4CD5-B9C5-DD7375AE0DEE}"/>
    <cellStyle name="Header2 2 2 8 2" xfId="29266" xr:uid="{55784C35-A6EA-490A-8CD3-3B8B2FA5FE7B}"/>
    <cellStyle name="Header2 2 2 9" xfId="5760" xr:uid="{F2120B09-5804-4E2D-B23D-E79F7D42F3E1}"/>
    <cellStyle name="Header2 2 2 9 2" xfId="29267" xr:uid="{B9A9C76D-0885-467D-989E-10C80F14EE4E}"/>
    <cellStyle name="Header2 2 3" xfId="5761" xr:uid="{C1784983-0EBF-4B66-A3F9-E7C79FFB1F52}"/>
    <cellStyle name="Header2 2 3 10" xfId="5762" xr:uid="{CB68929E-445D-4AA3-B9C9-9809D6205D9A}"/>
    <cellStyle name="Header2 2 3 10 2" xfId="29269" xr:uid="{B8898E4F-88F9-49A1-9387-C701CB236889}"/>
    <cellStyle name="Header2 2 3 11" xfId="5763" xr:uid="{648D1432-8F65-428B-A84E-ACE86C7A283A}"/>
    <cellStyle name="Header2 2 3 11 2" xfId="29270" xr:uid="{BCC6CB39-15DC-43E9-83FF-79513AD4EAB4}"/>
    <cellStyle name="Header2 2 3 12" xfId="5764" xr:uid="{3F033B72-27C4-40E8-AD15-2DC27BC2460D}"/>
    <cellStyle name="Header2 2 3 12 2" xfId="29271" xr:uid="{755D4174-101F-4CB2-9541-2E6E7B88C250}"/>
    <cellStyle name="Header2 2 3 13" xfId="29268" xr:uid="{18DAAE29-031F-44E5-9CB6-17497C6EBBEA}"/>
    <cellStyle name="Header2 2 3 2" xfId="5765" xr:uid="{AC43FA45-6AEF-4091-B535-6301F5C3B7DB}"/>
    <cellStyle name="Header2 2 3 2 10" xfId="5766" xr:uid="{14CD0FEC-0BFE-427F-9AAE-864304B9F08C}"/>
    <cellStyle name="Header2 2 3 2 10 2" xfId="29273" xr:uid="{AEEE924B-AB5A-4185-A853-D6056991A6EC}"/>
    <cellStyle name="Header2 2 3 2 11" xfId="5767" xr:uid="{87469304-561A-4206-93B9-298CE95D3FCB}"/>
    <cellStyle name="Header2 2 3 2 11 2" xfId="29274" xr:uid="{F20B590E-240D-4C59-9166-2400A04ABB15}"/>
    <cellStyle name="Header2 2 3 2 12" xfId="29272" xr:uid="{417B8169-145C-4FAE-A564-015EB41C9E54}"/>
    <cellStyle name="Header2 2 3 2 2" xfId="5768" xr:uid="{21EEBC71-F1B9-42A0-91AD-344A15E993DD}"/>
    <cellStyle name="Header2 2 3 2 2 2" xfId="29275" xr:uid="{648261DA-D6FF-4C72-8A8C-DC235B5DE0A0}"/>
    <cellStyle name="Header2 2 3 2 3" xfId="5769" xr:uid="{0E75F6A9-C43E-4E32-86F4-D0E170A702D7}"/>
    <cellStyle name="Header2 2 3 2 3 2" xfId="29276" xr:uid="{D40BDEE6-7E07-4EDF-A297-470AAE43D097}"/>
    <cellStyle name="Header2 2 3 2 4" xfId="5770" xr:uid="{ACD3E911-BDF8-4C35-98C9-123DCA4AB225}"/>
    <cellStyle name="Header2 2 3 2 4 2" xfId="29277" xr:uid="{2B47A579-800D-476F-A071-A1D96776C885}"/>
    <cellStyle name="Header2 2 3 2 5" xfId="5771" xr:uid="{9623A78E-ED19-4E2E-BEEB-DF0BAE9A2B3C}"/>
    <cellStyle name="Header2 2 3 2 5 2" xfId="29278" xr:uid="{75093490-B24B-4AF8-AF4C-890E73FF37CD}"/>
    <cellStyle name="Header2 2 3 2 6" xfId="5772" xr:uid="{26EA8FDA-900E-458D-8610-B54BF3611B92}"/>
    <cellStyle name="Header2 2 3 2 6 2" xfId="29279" xr:uid="{880191E3-3DAD-4736-8468-AF9C7E6DB546}"/>
    <cellStyle name="Header2 2 3 2 7" xfId="5773" xr:uid="{E237022E-66B9-4E0C-803C-8B9F3AFC844C}"/>
    <cellStyle name="Header2 2 3 2 7 2" xfId="29280" xr:uid="{CBA90B84-89C1-46E0-80D9-7B1A5B150C47}"/>
    <cellStyle name="Header2 2 3 2 8" xfId="5774" xr:uid="{35F4C76D-17E2-449C-815A-15B5B12D90B5}"/>
    <cellStyle name="Header2 2 3 2 8 2" xfId="29281" xr:uid="{0B2454F9-69B2-4FF1-A348-1FEAA3DACB8B}"/>
    <cellStyle name="Header2 2 3 2 9" xfId="5775" xr:uid="{358EC069-9284-4CDF-8961-889C2522C6E3}"/>
    <cellStyle name="Header2 2 3 2 9 2" xfId="29282" xr:uid="{A544734D-E7C4-4292-988F-AB19B7CB609F}"/>
    <cellStyle name="Header2 2 3 3" xfId="5776" xr:uid="{28B955D2-3F39-49FF-9508-3A6FC9C366A8}"/>
    <cellStyle name="Header2 2 3 3 2" xfId="29283" xr:uid="{FEB0C797-621C-4758-B908-1CF6FA130ABC}"/>
    <cellStyle name="Header2 2 3 4" xfId="5777" xr:uid="{12C7F491-76F4-43C8-8834-BF15AE53A564}"/>
    <cellStyle name="Header2 2 3 4 2" xfId="29284" xr:uid="{86D48506-BD1D-463D-9B98-A6F8B33D62B4}"/>
    <cellStyle name="Header2 2 3 5" xfId="5778" xr:uid="{94CA82EF-B5B1-47F4-8D01-CEF31671D62E}"/>
    <cellStyle name="Header2 2 3 5 2" xfId="29285" xr:uid="{331CB428-8941-44C9-B517-DEAEA735703A}"/>
    <cellStyle name="Header2 2 3 6" xfId="5779" xr:uid="{5E85B13A-6817-4A5A-BFFD-C244FA4344D2}"/>
    <cellStyle name="Header2 2 3 6 2" xfId="29286" xr:uid="{75E3FF3E-D71F-48CD-B454-DCCA8B76495A}"/>
    <cellStyle name="Header2 2 3 7" xfId="5780" xr:uid="{1249A896-50ED-47DB-9D2A-1A61C4D6D7E4}"/>
    <cellStyle name="Header2 2 3 7 2" xfId="29287" xr:uid="{684A62DF-F9C3-4D5A-BD7D-98EA025466CF}"/>
    <cellStyle name="Header2 2 3 8" xfId="5781" xr:uid="{35B32021-6C31-445F-ABF5-B5EC044AFC2B}"/>
    <cellStyle name="Header2 2 3 8 2" xfId="29288" xr:uid="{E6D626B6-2690-474E-A0D7-9A0C38D59C08}"/>
    <cellStyle name="Header2 2 3 9" xfId="5782" xr:uid="{E4E2B4D7-C480-4A7D-A418-993F1E608037}"/>
    <cellStyle name="Header2 2 3 9 2" xfId="29289" xr:uid="{3A742B92-6824-411E-8DC0-915E00C1BC30}"/>
    <cellStyle name="Header2 2 4" xfId="5783" xr:uid="{16A8B3FD-7CDF-4248-9775-3610A02B8172}"/>
    <cellStyle name="Header2 2 4 10" xfId="5784" xr:uid="{BA62A2E0-1626-4AE8-85C9-4BB7D7D98FF1}"/>
    <cellStyle name="Header2 2 4 10 2" xfId="29291" xr:uid="{935AB02A-7A97-43F2-91CF-FE862AEE0B5C}"/>
    <cellStyle name="Header2 2 4 11" xfId="5785" xr:uid="{9B1C2761-1521-48F1-9973-954367419BF2}"/>
    <cellStyle name="Header2 2 4 11 2" xfId="29292" xr:uid="{5A7D876C-1013-4D73-8D7F-8BF113C8201C}"/>
    <cellStyle name="Header2 2 4 12" xfId="29290" xr:uid="{676EB68B-81BF-46F6-9C49-5CD21C076310}"/>
    <cellStyle name="Header2 2 4 2" xfId="5786" xr:uid="{7ED7053F-0A5F-4602-8B6E-00B48ED85E71}"/>
    <cellStyle name="Header2 2 4 2 2" xfId="29293" xr:uid="{05544A5F-BD03-49C9-B519-D38A47F1EA1F}"/>
    <cellStyle name="Header2 2 4 3" xfId="5787" xr:uid="{CFC6DE07-9666-4333-AABA-298DC39FF58F}"/>
    <cellStyle name="Header2 2 4 3 2" xfId="29294" xr:uid="{9A2F85FC-C489-4EE5-A11D-6B30493DCE3E}"/>
    <cellStyle name="Header2 2 4 4" xfId="5788" xr:uid="{CFC649C8-699D-4BAC-9BDB-D441A6A61D0E}"/>
    <cellStyle name="Header2 2 4 4 2" xfId="29295" xr:uid="{9D542AF8-BC96-4C64-8BB7-813C04EA9DE8}"/>
    <cellStyle name="Header2 2 4 5" xfId="5789" xr:uid="{77B51842-2F62-4160-A391-A5A5585CF1AE}"/>
    <cellStyle name="Header2 2 4 5 2" xfId="29296" xr:uid="{FE29FAAD-B27E-41D7-9A1C-8506A731709E}"/>
    <cellStyle name="Header2 2 4 6" xfId="5790" xr:uid="{C970E79E-DD0C-488F-92C5-749E40893A4B}"/>
    <cellStyle name="Header2 2 4 6 2" xfId="29297" xr:uid="{C25DC3FF-68EE-4E74-BDC1-D457A4908A90}"/>
    <cellStyle name="Header2 2 4 7" xfId="5791" xr:uid="{13003D87-25BB-447C-AE43-B0C08EDD1CA8}"/>
    <cellStyle name="Header2 2 4 7 2" xfId="29298" xr:uid="{CE315E44-6510-40B1-826E-9AB9B85390EC}"/>
    <cellStyle name="Header2 2 4 8" xfId="5792" xr:uid="{6554986E-887B-4266-8A67-703459E64ACE}"/>
    <cellStyle name="Header2 2 4 8 2" xfId="29299" xr:uid="{A0572D00-1AC0-4F3B-9646-37211583BA66}"/>
    <cellStyle name="Header2 2 4 9" xfId="5793" xr:uid="{ADBB077B-76C5-4B66-B24C-E6DAB8C7D295}"/>
    <cellStyle name="Header2 2 4 9 2" xfId="29300" xr:uid="{156D352E-516E-4F37-ABA1-761141220CD0}"/>
    <cellStyle name="Header2 2 5" xfId="5794" xr:uid="{8024D51A-948E-433E-9D74-651A5135261A}"/>
    <cellStyle name="Header2 2 5 2" xfId="29301" xr:uid="{3824017D-4C11-4015-A5FA-D458E90BAC7A}"/>
    <cellStyle name="Header2 2 6" xfId="5795" xr:uid="{B00A0E32-94FC-438B-86BD-9F9FC64CB361}"/>
    <cellStyle name="Header2 2 6 2" xfId="29302" xr:uid="{BEA91936-ED43-493E-9AED-33B5FEFACB8B}"/>
    <cellStyle name="Header2 2 7" xfId="5796" xr:uid="{1F31C6B5-9F01-4D6B-B4D4-6EC0B1FDD063}"/>
    <cellStyle name="Header2 2 7 2" xfId="29303" xr:uid="{4B09E8AE-5C80-4143-8584-C2952C7D79CE}"/>
    <cellStyle name="Header2 2 8" xfId="5797" xr:uid="{54887BB4-0872-416B-881C-22B99417415E}"/>
    <cellStyle name="Header2 2 8 2" xfId="29304" xr:uid="{2F498474-24DC-4EFC-AA8D-2345B2E24063}"/>
    <cellStyle name="Header2 2 9" xfId="5798" xr:uid="{9BD5179B-F3B6-45D5-A642-E487393DBE8D}"/>
    <cellStyle name="Header2 2 9 2" xfId="29305" xr:uid="{8C72EF80-5BCB-4B3E-840A-937C84940B97}"/>
    <cellStyle name="Header2 3" xfId="5799" xr:uid="{0679DFE4-1DFB-4A3C-9C30-89AB87C00068}"/>
    <cellStyle name="Header2 3 10" xfId="5800" xr:uid="{E7AAB303-F5EE-49F6-B4F7-6113A964B60E}"/>
    <cellStyle name="Header2 3 10 2" xfId="29307" xr:uid="{637389F8-07E4-457B-B97E-9415BDFF64A3}"/>
    <cellStyle name="Header2 3 11" xfId="5801" xr:uid="{0A2742A1-AA2E-468F-B7DE-6B51ACA3F669}"/>
    <cellStyle name="Header2 3 11 2" xfId="29308" xr:uid="{F2916109-E10D-41BA-9D79-15C6AEC93D18}"/>
    <cellStyle name="Header2 3 12" xfId="5802" xr:uid="{04FCECA8-2C4C-4697-B683-572501E0F9BA}"/>
    <cellStyle name="Header2 3 12 2" xfId="29309" xr:uid="{435FFF85-0C8D-450C-899D-1AD47CB5A34F}"/>
    <cellStyle name="Header2 3 13" xfId="29306" xr:uid="{C780EA44-BA9E-4A8C-BE76-675A7552F0B5}"/>
    <cellStyle name="Header2 3 2" xfId="5803" xr:uid="{75CD67A4-F74D-4F20-A3D0-ADD4369811EA}"/>
    <cellStyle name="Header2 3 2 10" xfId="5804" xr:uid="{97220471-CA74-4ECE-83A2-22EEF01C21D1}"/>
    <cellStyle name="Header2 3 2 10 2" xfId="29311" xr:uid="{DC49C757-5156-4E7E-BE2B-6FD1E9D76373}"/>
    <cellStyle name="Header2 3 2 11" xfId="5805" xr:uid="{BF06644B-9FF1-45E1-A504-9E76E6304CE6}"/>
    <cellStyle name="Header2 3 2 11 2" xfId="29312" xr:uid="{E7823297-FAFC-4246-9279-D3DB13B4431B}"/>
    <cellStyle name="Header2 3 2 12" xfId="29310" xr:uid="{DE5C2865-DE34-4038-9A29-07FA252F24B3}"/>
    <cellStyle name="Header2 3 2 2" xfId="5806" xr:uid="{8B7EF0EF-92B0-4D2F-874D-3B83C2A96983}"/>
    <cellStyle name="Header2 3 2 2 2" xfId="29313" xr:uid="{76A426BE-CFC3-405D-865E-9CABBA5EF2B2}"/>
    <cellStyle name="Header2 3 2 3" xfId="5807" xr:uid="{C1C8B314-1996-4C1B-8D1D-57F34BDC7F59}"/>
    <cellStyle name="Header2 3 2 3 2" xfId="29314" xr:uid="{3F87B7A5-9565-460A-8108-128ACBB7AAFA}"/>
    <cellStyle name="Header2 3 2 4" xfId="5808" xr:uid="{AD336729-4A92-4FF0-93B7-CA4F034E48B7}"/>
    <cellStyle name="Header2 3 2 4 2" xfId="29315" xr:uid="{6388E14F-5045-4ECE-92DE-888440A9BA70}"/>
    <cellStyle name="Header2 3 2 5" xfId="5809" xr:uid="{41C0F818-9EA5-4D85-BF78-313026BEF17F}"/>
    <cellStyle name="Header2 3 2 5 2" xfId="29316" xr:uid="{5A488BFA-76A7-4C73-A53A-3E0618F457B0}"/>
    <cellStyle name="Header2 3 2 6" xfId="5810" xr:uid="{3DD8F5E1-26D0-40D7-AE49-CA2F38D16549}"/>
    <cellStyle name="Header2 3 2 6 2" xfId="29317" xr:uid="{627421A8-7C3C-41D8-9C67-A6A1289BF676}"/>
    <cellStyle name="Header2 3 2 7" xfId="5811" xr:uid="{ECF5CD06-5E8A-4C24-82FB-D577A7A9B282}"/>
    <cellStyle name="Header2 3 2 7 2" xfId="29318" xr:uid="{58A58DB0-CB24-43B0-9559-C2D377FA2EE6}"/>
    <cellStyle name="Header2 3 2 8" xfId="5812" xr:uid="{869614EE-4F19-4088-90DF-043A60329507}"/>
    <cellStyle name="Header2 3 2 8 2" xfId="29319" xr:uid="{224D8223-9F32-47D6-BDE8-E357D35ACFC4}"/>
    <cellStyle name="Header2 3 2 9" xfId="5813" xr:uid="{F924314A-F735-43A5-ACDF-20334E8A692C}"/>
    <cellStyle name="Header2 3 2 9 2" xfId="29320" xr:uid="{07EB5DD0-BF9E-44D5-A8CA-20187E54F174}"/>
    <cellStyle name="Header2 3 3" xfId="5814" xr:uid="{3FCBBF95-8BD0-46EF-A5B2-89F6377FE871}"/>
    <cellStyle name="Header2 3 3 2" xfId="29321" xr:uid="{2F4F7708-2066-47C5-9862-06BE6D8D5968}"/>
    <cellStyle name="Header2 3 4" xfId="5815" xr:uid="{916C34FB-8A77-4199-9903-71B871B57D9C}"/>
    <cellStyle name="Header2 3 4 2" xfId="29322" xr:uid="{F1233027-D34C-4A9E-89B5-A46818995B1A}"/>
    <cellStyle name="Header2 3 5" xfId="5816" xr:uid="{C320A34C-9C43-41E9-8996-5F313C4E0066}"/>
    <cellStyle name="Header2 3 5 2" xfId="29323" xr:uid="{574E9FFB-5E12-4999-B5B3-33B051038850}"/>
    <cellStyle name="Header2 3 6" xfId="5817" xr:uid="{ABB4A0D8-D021-4CD8-9DBB-DC02517177FC}"/>
    <cellStyle name="Header2 3 6 2" xfId="29324" xr:uid="{5B86992F-F9BD-44A6-A1B2-5649DF867734}"/>
    <cellStyle name="Header2 3 7" xfId="5818" xr:uid="{5D9C8790-2395-43F4-965D-31821EE3BA33}"/>
    <cellStyle name="Header2 3 7 2" xfId="29325" xr:uid="{2CFC78E3-B021-4447-870E-AD9BB0149DCB}"/>
    <cellStyle name="Header2 3 8" xfId="5819" xr:uid="{7310B83F-98B9-4F5C-8F29-9249CE417F67}"/>
    <cellStyle name="Header2 3 8 2" xfId="29326" xr:uid="{42B74719-AFA7-48F8-8179-F0601E0177E1}"/>
    <cellStyle name="Header2 3 9" xfId="5820" xr:uid="{162932EE-54D3-411D-B3B8-5A6153A2B337}"/>
    <cellStyle name="Header2 3 9 2" xfId="29327" xr:uid="{E0FEF48D-3A10-4909-A8AC-16BE97C7D522}"/>
    <cellStyle name="Header2 4" xfId="5821" xr:uid="{2F4B0160-84DD-4CF1-A8C9-682443EBBB37}"/>
    <cellStyle name="Header2 4 10" xfId="5822" xr:uid="{BE9BF74A-78E7-41BB-86C2-691358F3E841}"/>
    <cellStyle name="Header2 4 10 2" xfId="29329" xr:uid="{2EE5B485-8F8C-4D3C-936A-BD0731FC0D94}"/>
    <cellStyle name="Header2 4 11" xfId="5823" xr:uid="{DADEF568-4540-46AA-B82F-FAF13CCAC43F}"/>
    <cellStyle name="Header2 4 11 2" xfId="29330" xr:uid="{B97999F1-BACC-4ECB-BF7F-23BE0ADCA571}"/>
    <cellStyle name="Header2 4 12" xfId="5824" xr:uid="{C40EE7F9-46BC-4F5B-A87B-9BA68CC3F558}"/>
    <cellStyle name="Header2 4 12 2" xfId="29331" xr:uid="{7747AF5E-77E9-4BB0-AD9B-9FA3654FBB99}"/>
    <cellStyle name="Header2 4 13" xfId="29328" xr:uid="{6A358CCF-C6A8-43B2-86C8-64077DF1AE71}"/>
    <cellStyle name="Header2 4 2" xfId="5825" xr:uid="{BDC6F48E-6F90-459F-8D1B-2A615FD6F2B7}"/>
    <cellStyle name="Header2 4 2 10" xfId="5826" xr:uid="{D2CE9C0E-CB5E-4EF9-B1A5-46C56E32E40C}"/>
    <cellStyle name="Header2 4 2 10 2" xfId="29333" xr:uid="{8D8DC379-0498-4213-9FFE-24B401F69F6E}"/>
    <cellStyle name="Header2 4 2 11" xfId="5827" xr:uid="{1D2BEBE1-79ED-46DB-A918-974F037B064C}"/>
    <cellStyle name="Header2 4 2 11 2" xfId="29334" xr:uid="{15EDD082-5412-423E-91F7-62F7CB1CC062}"/>
    <cellStyle name="Header2 4 2 12" xfId="29332" xr:uid="{797C84C2-5A4A-4DFD-A544-E5026DC1F6A3}"/>
    <cellStyle name="Header2 4 2 2" xfId="5828" xr:uid="{B3930B28-619D-4C81-B34B-67685E8D406B}"/>
    <cellStyle name="Header2 4 2 2 2" xfId="29335" xr:uid="{CEBFAC44-12ED-4E70-A429-3BD3E9CABB92}"/>
    <cellStyle name="Header2 4 2 3" xfId="5829" xr:uid="{8AAF214D-16B6-4703-AB26-EB4A187F8868}"/>
    <cellStyle name="Header2 4 2 3 2" xfId="29336" xr:uid="{8361FE5C-034B-49E2-9A02-9FF20759CD4F}"/>
    <cellStyle name="Header2 4 2 4" xfId="5830" xr:uid="{151C35FE-70A5-4748-9527-F820EC47C066}"/>
    <cellStyle name="Header2 4 2 4 2" xfId="29337" xr:uid="{FF00CA94-D620-41BA-A8DF-8A2D2E95B0E0}"/>
    <cellStyle name="Header2 4 2 5" xfId="5831" xr:uid="{35024B3D-75DE-45E3-B467-7BC2470BCA9B}"/>
    <cellStyle name="Header2 4 2 5 2" xfId="29338" xr:uid="{662F8975-F62D-4330-893E-54E7A9FE206A}"/>
    <cellStyle name="Header2 4 2 6" xfId="5832" xr:uid="{DB9D5955-10E4-491B-94A3-AF3091EBB364}"/>
    <cellStyle name="Header2 4 2 6 2" xfId="29339" xr:uid="{4EC65311-DFA2-4026-83EE-9470B3F6318A}"/>
    <cellStyle name="Header2 4 2 7" xfId="5833" xr:uid="{79E08D91-D733-4633-AEBA-275A3ABA8B03}"/>
    <cellStyle name="Header2 4 2 7 2" xfId="29340" xr:uid="{5163F51E-DA5E-4C57-8A46-58938CCFE92E}"/>
    <cellStyle name="Header2 4 2 8" xfId="5834" xr:uid="{F9470C9A-8566-4557-AE74-E3546E1F3342}"/>
    <cellStyle name="Header2 4 2 8 2" xfId="29341" xr:uid="{845EE476-C6D9-4A1A-82D7-E76110A47FD2}"/>
    <cellStyle name="Header2 4 2 9" xfId="5835" xr:uid="{7FFC1F90-4691-4AF4-80FF-0549E83D90CE}"/>
    <cellStyle name="Header2 4 2 9 2" xfId="29342" xr:uid="{60AF6FA9-78D2-4092-8351-B35C9A6B4C61}"/>
    <cellStyle name="Header2 4 3" xfId="5836" xr:uid="{0D69405D-3513-4773-99BC-CA7262D41574}"/>
    <cellStyle name="Header2 4 3 2" xfId="29343" xr:uid="{60D57E5D-9447-4B87-A675-BE123A822E1E}"/>
    <cellStyle name="Header2 4 4" xfId="5837" xr:uid="{0641E2AA-7181-4E10-B4C1-BD0F2B20D24A}"/>
    <cellStyle name="Header2 4 4 2" xfId="29344" xr:uid="{37E7F75D-0929-4FA2-9D3F-46AED7FD0462}"/>
    <cellStyle name="Header2 4 5" xfId="5838" xr:uid="{5C48FD49-349A-4B85-8ABD-18261FD5414C}"/>
    <cellStyle name="Header2 4 5 2" xfId="29345" xr:uid="{6C8C7629-9AB9-40A3-82E9-F4FD653A1E83}"/>
    <cellStyle name="Header2 4 6" xfId="5839" xr:uid="{E2C69D56-BD48-4500-B706-618473003493}"/>
    <cellStyle name="Header2 4 6 2" xfId="29346" xr:uid="{876B055B-90AB-45AD-8377-3A58CD205764}"/>
    <cellStyle name="Header2 4 7" xfId="5840" xr:uid="{709525CB-6492-4F4B-8067-5C52E24029E4}"/>
    <cellStyle name="Header2 4 7 2" xfId="29347" xr:uid="{EE04E11C-2023-4461-95CF-FA1A55DDD468}"/>
    <cellStyle name="Header2 4 8" xfId="5841" xr:uid="{39974290-6A35-4D4E-8A53-699D0F837376}"/>
    <cellStyle name="Header2 4 8 2" xfId="29348" xr:uid="{214E5E1A-06C8-4B26-A99A-05845C95446D}"/>
    <cellStyle name="Header2 4 9" xfId="5842" xr:uid="{E50AE5C8-B030-4F5A-9DB9-B6AEAEE97863}"/>
    <cellStyle name="Header2 4 9 2" xfId="29349" xr:uid="{139AFBE5-7847-4E98-80D1-6B394FAC99F3}"/>
    <cellStyle name="Header2 5" xfId="5843" xr:uid="{B330A77C-780F-4BF3-A73F-0ECE33E02E7F}"/>
    <cellStyle name="Header2 5 10" xfId="5844" xr:uid="{27BD14D3-9FBC-47DE-8562-E362DA093792}"/>
    <cellStyle name="Header2 5 10 2" xfId="29351" xr:uid="{57A7A49A-87E5-48FD-B6F1-4E3C86485000}"/>
    <cellStyle name="Header2 5 11" xfId="5845" xr:uid="{EF9BB491-D85F-4651-BF08-ED212D0846E6}"/>
    <cellStyle name="Header2 5 11 2" xfId="29352" xr:uid="{D0C3026A-2413-4A5B-A9D9-A43729F90F6E}"/>
    <cellStyle name="Header2 5 12" xfId="29350" xr:uid="{4467AC00-92CC-411A-B571-07482F7C085E}"/>
    <cellStyle name="Header2 5 2" xfId="5846" xr:uid="{8DB532D8-82BC-4ED8-83D7-DF61001104AF}"/>
    <cellStyle name="Header2 5 2 2" xfId="29353" xr:uid="{E4F45D43-B165-4BDC-924F-8B02D9D33D31}"/>
    <cellStyle name="Header2 5 3" xfId="5847" xr:uid="{6B008F4A-37A0-4275-B5A5-FC0914223854}"/>
    <cellStyle name="Header2 5 3 2" xfId="29354" xr:uid="{133CFDEA-A231-4B3D-8F09-B6F01005232C}"/>
    <cellStyle name="Header2 5 4" xfId="5848" xr:uid="{667725CD-12C1-4A35-8B54-9E85262302CE}"/>
    <cellStyle name="Header2 5 4 2" xfId="29355" xr:uid="{7477E494-C729-4185-9F45-121340FC66C6}"/>
    <cellStyle name="Header2 5 5" xfId="5849" xr:uid="{17214CDD-7316-438A-BF0D-B3D0681D9431}"/>
    <cellStyle name="Header2 5 5 2" xfId="29356" xr:uid="{8DBEB06D-5002-4EBA-8AF7-CB204D21218B}"/>
    <cellStyle name="Header2 5 6" xfId="5850" xr:uid="{E33C7268-20B4-440A-BD55-4F2E425A5BEC}"/>
    <cellStyle name="Header2 5 6 2" xfId="29357" xr:uid="{626B4C9C-C9E1-48EE-AA61-507B2CF9C0E1}"/>
    <cellStyle name="Header2 5 7" xfId="5851" xr:uid="{F155449D-EAE5-46B3-8177-BCB94DCD19BF}"/>
    <cellStyle name="Header2 5 7 2" xfId="29358" xr:uid="{78F23BD9-7924-4664-AC2E-1FF349535207}"/>
    <cellStyle name="Header2 5 8" xfId="5852" xr:uid="{FCB604A5-07A8-44BA-9C39-3357AA36C667}"/>
    <cellStyle name="Header2 5 8 2" xfId="29359" xr:uid="{628B907B-1888-4D6C-B735-F4749B36A729}"/>
    <cellStyle name="Header2 5 9" xfId="5853" xr:uid="{615AF81E-2B1B-4C26-AF84-77708EDBB0AE}"/>
    <cellStyle name="Header2 5 9 2" xfId="29360" xr:uid="{A0F23FF4-832D-433D-997B-006D58F80897}"/>
    <cellStyle name="Header2 6" xfId="5854" xr:uid="{18E1ECEC-AACC-40EB-927B-9DD4ABA8B855}"/>
    <cellStyle name="Header2 6 10" xfId="5855" xr:uid="{41912487-A6F9-4051-8ED4-59E069A2831E}"/>
    <cellStyle name="Header2 6 10 2" xfId="29362" xr:uid="{03AED930-2162-4B10-83F3-8CF7FE591882}"/>
    <cellStyle name="Header2 6 11" xfId="29361" xr:uid="{FCB3788B-CCDB-4A1F-8DD5-64B865E5D5BF}"/>
    <cellStyle name="Header2 6 2" xfId="5856" xr:uid="{577C5682-480D-4E7C-A1C1-921323B744A5}"/>
    <cellStyle name="Header2 6 2 2" xfId="29363" xr:uid="{75503169-94A1-4793-AD2B-15F1331804CB}"/>
    <cellStyle name="Header2 6 3" xfId="5857" xr:uid="{371BCD9B-3729-4C00-9FDD-F81F439BC6EC}"/>
    <cellStyle name="Header2 6 3 2" xfId="29364" xr:uid="{F0AAD38C-EB30-4C98-ACF1-64DAE247105E}"/>
    <cellStyle name="Header2 6 4" xfId="5858" xr:uid="{3AE268AA-2BED-46A2-BC9E-91105F8A8B3A}"/>
    <cellStyle name="Header2 6 4 2" xfId="29365" xr:uid="{D42B3580-4B01-435D-A46E-762003E629C1}"/>
    <cellStyle name="Header2 6 5" xfId="5859" xr:uid="{82DC8922-A7BB-4519-9047-28D1887448CB}"/>
    <cellStyle name="Header2 6 5 2" xfId="29366" xr:uid="{212F5AE4-8292-4B72-8734-55F1E33E10A7}"/>
    <cellStyle name="Header2 6 6" xfId="5860" xr:uid="{57266F8D-95B0-4CDA-9832-E604FF23531D}"/>
    <cellStyle name="Header2 6 6 2" xfId="29367" xr:uid="{4CA4062F-8A10-4836-A7C9-4C6241FAB2DC}"/>
    <cellStyle name="Header2 6 7" xfId="5861" xr:uid="{22B9632B-91F0-4D6F-9A92-2CB858A951C9}"/>
    <cellStyle name="Header2 6 7 2" xfId="29368" xr:uid="{7701BB07-3F22-48C3-AF05-9A4A1135123F}"/>
    <cellStyle name="Header2 6 8" xfId="5862" xr:uid="{E2D039C2-707F-4350-9837-C71F8E4D144E}"/>
    <cellStyle name="Header2 6 8 2" xfId="29369" xr:uid="{3F1A9A7E-C86F-45BE-B106-A7F67CA54CBD}"/>
    <cellStyle name="Header2 6 9" xfId="5863" xr:uid="{BD03D55F-060F-4E65-8769-0852F5BC5324}"/>
    <cellStyle name="Header2 6 9 2" xfId="29370" xr:uid="{215ACE5E-563E-494E-AFC1-26DCE7540C02}"/>
    <cellStyle name="Header2 7" xfId="5864" xr:uid="{48ED5592-E042-4888-A810-9C35DB825C91}"/>
    <cellStyle name="Header2 7 2" xfId="23478" xr:uid="{5B2D6050-0B06-4A92-B7D7-0BE6F7F9EE55}"/>
    <cellStyle name="Header2 7 3" xfId="29371" xr:uid="{ACF42833-646D-4898-B9B5-E368C4BD97F4}"/>
    <cellStyle name="Header2 8" xfId="5865" xr:uid="{A8C78778-DF7B-4D54-BCEB-0E6AE0FDBA19}"/>
    <cellStyle name="Header2 8 2" xfId="29372" xr:uid="{64C48B97-DC26-4524-AC80-89C24AE625A3}"/>
    <cellStyle name="Header2 9" xfId="5866" xr:uid="{F45ED7FC-F927-4AFE-B87A-6F0F6278ED76}"/>
    <cellStyle name="Header2 9 2" xfId="29373" xr:uid="{7EE4B97A-8F2A-44BB-8A46-F7F4BDDFB2C0}"/>
    <cellStyle name="Heading 1" xfId="5867" xr:uid="{F0FB0985-5D62-45FE-BBF6-C736E278B2D0}"/>
    <cellStyle name="Heading 1 2" xfId="5868" xr:uid="{56470AA2-422C-445B-99F4-1136A3182289}"/>
    <cellStyle name="Heading 1 2 2" xfId="5869" xr:uid="{36259E1D-C841-4DCF-AE3C-D1DFB227EAE5}"/>
    <cellStyle name="Heading 1 2 2 2" xfId="5870" xr:uid="{8411F4F3-3EC9-4E30-AC60-1C16D69A3E43}"/>
    <cellStyle name="Heading 1 2 2 2 2" xfId="5871" xr:uid="{40872BB0-3885-41DA-B3B5-01145B827734}"/>
    <cellStyle name="Heading 1 2 2 2 2 2" xfId="5872" xr:uid="{4E210E17-846A-48B3-9E74-1B9735AEAA6E}"/>
    <cellStyle name="Heading 1 2 2 2 3" xfId="5873" xr:uid="{F8CFE1BC-D805-4986-97AF-4F4851C0AB8B}"/>
    <cellStyle name="Heading 1 2 2 2 3 2" xfId="5874" xr:uid="{841D6D21-CFAE-4D44-905A-D2747C8D58FE}"/>
    <cellStyle name="Heading 1 2 2 2 4" xfId="5875" xr:uid="{62E1D14C-8F02-4E8E-845D-8D89FF448215}"/>
    <cellStyle name="Heading 1 2 2 2 4 2" xfId="5876" xr:uid="{F3D3B8F7-7756-414F-8F66-ADD58F45BDA1}"/>
    <cellStyle name="Heading 1 2 2 2 5" xfId="5877" xr:uid="{0DE927A3-0F0F-4F35-9A77-2E951730053E}"/>
    <cellStyle name="Heading 1 2 2 3" xfId="5878" xr:uid="{B8C09E77-D555-4B9A-B68D-F6B8A25361BF}"/>
    <cellStyle name="Heading 1 2 2 3 2" xfId="5879" xr:uid="{919CF9D7-4165-44F7-BB32-B4939BC6D92E}"/>
    <cellStyle name="Heading 1 2 2 4" xfId="5880" xr:uid="{25D7A725-A424-4FA0-9668-EC0D1042F690}"/>
    <cellStyle name="Heading 1 2 2 4 2" xfId="5881" xr:uid="{814D4BD9-61B7-4DD9-9B0B-83571EC08669}"/>
    <cellStyle name="Heading 1 2 2 5" xfId="5882" xr:uid="{F14CF09A-41E5-477C-BBA0-93E445160020}"/>
    <cellStyle name="Heading 1 2 2 5 2" xfId="5883" xr:uid="{A1F1F3DF-E374-4136-AC42-F1B93771AEF2}"/>
    <cellStyle name="Heading 1 2 2 6" xfId="5884" xr:uid="{9FA557CA-6470-4E73-A10E-3DA1B1CE2418}"/>
    <cellStyle name="Heading 1 2 2 6 2" xfId="5885" xr:uid="{4107A4AB-B0AB-4663-8EB7-B22CE30A9AD1}"/>
    <cellStyle name="Heading 1 2 3" xfId="5886" xr:uid="{49A40B4B-0CAB-4B26-9AC4-00ED89B3FF63}"/>
    <cellStyle name="Heading 1 2 3 2" xfId="5887" xr:uid="{D1DA9C92-D75D-4F32-8662-F1044524DD2C}"/>
    <cellStyle name="Heading 1 2 3 2 2" xfId="5888" xr:uid="{EE2025F8-CA9D-45B9-9B25-5D70821C6A6A}"/>
    <cellStyle name="Heading 1 2 3 3" xfId="5889" xr:uid="{C8506A4B-ED48-485F-9D0E-67C73C47B891}"/>
    <cellStyle name="Heading 1 2 3 3 2" xfId="5890" xr:uid="{E7EBCF09-0B7E-42FC-8787-FBBBAB35E089}"/>
    <cellStyle name="Heading 1 2 3 4" xfId="5891" xr:uid="{727A2132-B440-410B-8909-9E153297F97C}"/>
    <cellStyle name="Heading 1 2 3 4 2" xfId="5892" xr:uid="{9DB4CCD1-5E68-406D-A369-EC2F2BFA5C6F}"/>
    <cellStyle name="Heading 1 2 3 5" xfId="5893" xr:uid="{1BC41839-3CA3-4C21-8E7B-2C3A8CC8311C}"/>
    <cellStyle name="Heading 1 2 4" xfId="5894" xr:uid="{41AC8ACD-7128-4C64-A125-274D9A5BA41B}"/>
    <cellStyle name="Heading 1 2 4 2" xfId="5895" xr:uid="{E09714BF-2A54-4C42-8FF3-3361D38FD3DE}"/>
    <cellStyle name="Heading 1 2 5" xfId="5896" xr:uid="{B315AB93-484A-4EC3-A343-8662960A11B1}"/>
    <cellStyle name="Heading 1 2 5 2" xfId="5897" xr:uid="{C3A8A8E4-E97C-4893-B761-CF492C556844}"/>
    <cellStyle name="Heading 1 2 6" xfId="5898" xr:uid="{D2ED01DF-E5A9-490D-B0B6-FA3975BEFFA1}"/>
    <cellStyle name="Heading 1 2 6 2" xfId="5899" xr:uid="{0BD8004E-72ED-4EB5-8D7A-3A452F37CF2A}"/>
    <cellStyle name="Heading 1 2 7" xfId="5900" xr:uid="{6E6988C6-D476-44A2-A983-5729155A0B7D}"/>
    <cellStyle name="Heading 1 2 7 2" xfId="5901" xr:uid="{761F2C05-1A38-40B8-833B-CBB610E55103}"/>
    <cellStyle name="Heading 1 3" xfId="5902" xr:uid="{1C39DAE5-6367-4474-9136-C6D6A549AF26}"/>
    <cellStyle name="Heading 1 3 2" xfId="5903" xr:uid="{84219D2D-CD91-41AD-8948-B3962800C4D0}"/>
    <cellStyle name="Heading 1 3 2 2" xfId="5904" xr:uid="{F90D890A-F370-441C-9F51-7DA54222327C}"/>
    <cellStyle name="Heading 1 3 2 2 2" xfId="5905" xr:uid="{FAAD6368-3BD2-4887-B605-5C53766ABD90}"/>
    <cellStyle name="Heading 1 3 2 3" xfId="5906" xr:uid="{70176492-2E0F-46DE-AAF8-8C5C39DC7FB1}"/>
    <cellStyle name="Heading 1 3 2 3 2" xfId="5907" xr:uid="{4A8F046B-53BE-46A7-A01A-76FCF15B2940}"/>
    <cellStyle name="Heading 1 3 2 4" xfId="5908" xr:uid="{4D649E13-35AA-4E81-8606-CB658D3F7D75}"/>
    <cellStyle name="Heading 1 3 2 4 2" xfId="5909" xr:uid="{5A428E2B-BCB3-4DA9-87E7-54A7F5426A15}"/>
    <cellStyle name="Heading 1 3 2 5" xfId="5910" xr:uid="{565B228F-F25C-4EBB-94B7-C2A1FB89E621}"/>
    <cellStyle name="Heading 1 3 3" xfId="5911" xr:uid="{5C51EA57-CE0E-40F6-98B8-F5819EB5DB47}"/>
    <cellStyle name="Heading 1 3 3 2" xfId="5912" xr:uid="{8E467466-07B0-4CEC-94A0-32DF28F985B5}"/>
    <cellStyle name="Heading 1 3 4" xfId="5913" xr:uid="{FD388E1C-517E-476F-8EEC-DB4B1D20D178}"/>
    <cellStyle name="Heading 1 3 4 2" xfId="5914" xr:uid="{5F1BFB9D-D767-4230-BBB0-86AE52453887}"/>
    <cellStyle name="Heading 1 3 5" xfId="5915" xr:uid="{8FB1BCB0-D5BA-4ADA-AA6E-BCEF43CF6156}"/>
    <cellStyle name="Heading 1 3 5 2" xfId="5916" xr:uid="{C60CEB19-313E-4889-9156-BFE8A7D486BC}"/>
    <cellStyle name="Heading 1 3 6" xfId="5917" xr:uid="{705E42A6-D36E-4C55-BF2C-404F2286E1DC}"/>
    <cellStyle name="Heading 1 3 6 2" xfId="5918" xr:uid="{1DC0ADD9-F11A-4AEC-B287-2390169596C1}"/>
    <cellStyle name="Heading 1 4" xfId="5919" xr:uid="{3B6CFF0F-C5D5-4089-99D2-2388F7A8AA18}"/>
    <cellStyle name="Heading 1 4 2" xfId="5920" xr:uid="{E60D202A-AE74-465A-9562-42626BD65D6E}"/>
    <cellStyle name="Heading 1 4 2 2" xfId="5921" xr:uid="{D0A917B5-85AD-44C8-92C3-CECF063B3303}"/>
    <cellStyle name="Heading 1 4 3" xfId="5922" xr:uid="{D736A15E-05BD-4D94-9D32-417CFE1D6208}"/>
    <cellStyle name="Heading 1 4 3 2" xfId="5923" xr:uid="{426EE074-269B-4F23-AF96-2A5C9EDF1962}"/>
    <cellStyle name="Heading 1 4 4" xfId="5924" xr:uid="{00117191-8DC1-4BAB-A72D-16587D5AFF22}"/>
    <cellStyle name="Heading 1 4 4 2" xfId="5925" xr:uid="{3BA17965-26CB-4629-B43F-6CA04DD10838}"/>
    <cellStyle name="Heading 1 4 5" xfId="5926" xr:uid="{F2CFFBEC-E277-4A7B-BF56-744A4B9057BB}"/>
    <cellStyle name="Heading 1 5" xfId="5927" xr:uid="{5637E236-8D3D-4B8B-92D4-E02A1B56E774}"/>
    <cellStyle name="Heading 1 5 2" xfId="5928" xr:uid="{4320CFE0-CA30-42A4-9C3C-F7CA326E5123}"/>
    <cellStyle name="Heading 1 6" xfId="5929" xr:uid="{7A532525-6233-4399-A163-F971E11F20F5}"/>
    <cellStyle name="Heading 1 6 2" xfId="5930" xr:uid="{E618171D-83AD-42A2-9D4D-693ADDFD9AF2}"/>
    <cellStyle name="Heading 1 7" xfId="5931" xr:uid="{EE2CD930-7CF4-4AA5-B22D-AEC016EDAE27}"/>
    <cellStyle name="Heading 1 7 2" xfId="5932" xr:uid="{87C60351-9DEE-4DE4-98D8-12A9B388B823}"/>
    <cellStyle name="Heading 1 8" xfId="5933" xr:uid="{0C49F59D-1D1D-49BD-B117-5E80DECBD74B}"/>
    <cellStyle name="Heading 1 8 2" xfId="5934" xr:uid="{7A71B6CC-A268-43A4-9C2B-64DA39546BA6}"/>
    <cellStyle name="Heading 2" xfId="5935" xr:uid="{E1BCED8F-E75C-41B8-B352-6AC47999B5BC}"/>
    <cellStyle name="Heading 2 2" xfId="5936" xr:uid="{B1FAF722-D470-4EDE-A0D9-622A86EA6DA4}"/>
    <cellStyle name="Heading 2 2 2" xfId="5937" xr:uid="{D4BDFCE7-9D5C-430A-A223-DF9877D245E1}"/>
    <cellStyle name="Heading 2 2 2 2" xfId="5938" xr:uid="{1131B34F-D218-4982-B58E-AD79D3DED5B3}"/>
    <cellStyle name="Heading 2 2 2 2 2" xfId="5939" xr:uid="{089CE1F8-AF14-4B42-8ACE-DF39DA95E759}"/>
    <cellStyle name="Heading 2 2 2 2 2 2" xfId="5940" xr:uid="{0166D2FE-AD3B-4ED6-9B05-6BDC2B92485D}"/>
    <cellStyle name="Heading 2 2 2 2 3" xfId="5941" xr:uid="{A1F9FDCF-5CD2-4E3F-9EAC-AE4F74CA8A69}"/>
    <cellStyle name="Heading 2 2 2 2 3 2" xfId="5942" xr:uid="{2EAEE008-8D41-42CF-97D2-D6A0FCFAF72C}"/>
    <cellStyle name="Heading 2 2 2 2 4" xfId="5943" xr:uid="{C9DC310A-D99A-4990-80D4-62C6D7F6E5D4}"/>
    <cellStyle name="Heading 2 2 2 3" xfId="5944" xr:uid="{689D0A50-F3F7-4B96-8F91-8707C5E88237}"/>
    <cellStyle name="Heading 2 2 2 3 2" xfId="5945" xr:uid="{C232D737-4FDF-441D-A054-33D107C25273}"/>
    <cellStyle name="Heading 2 2 2 4" xfId="5946" xr:uid="{DFBA0915-E85C-4B39-8FAD-A0B2D3E0A987}"/>
    <cellStyle name="Heading 2 2 2 4 2" xfId="5947" xr:uid="{871E462D-C26D-46FA-8BA6-0A0B7C1350F0}"/>
    <cellStyle name="Heading 2 2 2 5" xfId="5948" xr:uid="{F75C6E78-D122-4C0E-8B24-ED6E67D26775}"/>
    <cellStyle name="Heading 2 2 2 5 2" xfId="5949" xr:uid="{F0C6D761-0FAB-484D-ADE3-9C63BFBD98A5}"/>
    <cellStyle name="Heading 2 2 2 6" xfId="5950" xr:uid="{3BD09957-24B0-40E6-8EA6-A1828AED42ED}"/>
    <cellStyle name="Heading 2 2 2 6 2" xfId="5951" xr:uid="{66085B04-A492-4059-BC5D-9B7FB805E907}"/>
    <cellStyle name="Heading 2 2 3" xfId="5952" xr:uid="{AF09E07C-5D57-42BC-9BF7-624A8BD08010}"/>
    <cellStyle name="Heading 2 2 3 2" xfId="5953" xr:uid="{EB9889DE-A837-4D65-868D-4F4A83F55B62}"/>
    <cellStyle name="Heading 2 2 3 2 2" xfId="5954" xr:uid="{346DCC71-AFBF-4469-8226-E09306C0BBC0}"/>
    <cellStyle name="Heading 2 2 3 3" xfId="5955" xr:uid="{9E4E7FF0-A225-4815-8D15-58FDC44F047D}"/>
    <cellStyle name="Heading 2 2 3 3 2" xfId="5956" xr:uid="{BD81CFB1-7182-4178-8426-440248F6C62D}"/>
    <cellStyle name="Heading 2 2 3 4" xfId="5957" xr:uid="{AB0F5EAC-1347-4ED7-9058-4F3A82C18CEB}"/>
    <cellStyle name="Heading 2 2 4" xfId="5958" xr:uid="{DA808522-5959-4C6B-AFAC-81334B01B162}"/>
    <cellStyle name="Heading 2 2 4 2" xfId="5959" xr:uid="{573166A1-A54B-4F56-90DB-39CCC24D1A2E}"/>
    <cellStyle name="Heading 2 2 5" xfId="5960" xr:uid="{E7FB89F6-4511-493B-A7EF-5BD998AC26C9}"/>
    <cellStyle name="Heading 2 2 5 2" xfId="5961" xr:uid="{9F0BFEBD-C4E9-4450-859E-59616CDC40AE}"/>
    <cellStyle name="Heading 2 2 6" xfId="5962" xr:uid="{76337798-A90B-4DBE-9C9E-6A6E0C4E90DF}"/>
    <cellStyle name="Heading 2 2 6 2" xfId="5963" xr:uid="{00A3927F-6273-4742-90D6-590BCED645C7}"/>
    <cellStyle name="Heading 2 2 7" xfId="5964" xr:uid="{63D7CF99-63AE-4F36-8FE8-9DA08BE504BE}"/>
    <cellStyle name="Heading 2 2 7 2" xfId="5965" xr:uid="{C51A7F5F-9CFF-4F24-98FD-D1261BD961DD}"/>
    <cellStyle name="Heading 2 3" xfId="5966" xr:uid="{993BCB64-72F8-42C0-93A9-40FF5D293469}"/>
    <cellStyle name="Heading 2 3 2" xfId="5967" xr:uid="{D96A7CAE-A9F6-4C38-975D-BA73DA240939}"/>
    <cellStyle name="Heading 2 3 2 2" xfId="5968" xr:uid="{C69426A9-8DB3-4E29-8847-A61B03D7E0E3}"/>
    <cellStyle name="Heading 2 3 2 2 2" xfId="5969" xr:uid="{7282F336-5B86-4FD8-B19E-99F5C0C2D393}"/>
    <cellStyle name="Heading 2 3 2 3" xfId="5970" xr:uid="{191D2082-86E5-41B2-9334-26474D6AD2E2}"/>
    <cellStyle name="Heading 2 3 2 3 2" xfId="5971" xr:uid="{B503DAF1-1047-4560-A093-0662554BF359}"/>
    <cellStyle name="Heading 2 3 2 4" xfId="5972" xr:uid="{7E36E711-371E-49F0-B304-97FF02245CD4}"/>
    <cellStyle name="Heading 2 3 3" xfId="5973" xr:uid="{E159CB5D-BE1C-40B1-9093-573AECBDAD33}"/>
    <cellStyle name="Heading 2 3 3 2" xfId="5974" xr:uid="{ADF92022-1E6C-49C7-A7AC-FC5704FAA529}"/>
    <cellStyle name="Heading 2 3 4" xfId="5975" xr:uid="{9C8C1F81-0712-4C06-A567-09D0C6C4CB21}"/>
    <cellStyle name="Heading 2 3 4 2" xfId="5976" xr:uid="{7118E6E3-9F26-4292-B049-5E777FB742BC}"/>
    <cellStyle name="Heading 2 3 5" xfId="5977" xr:uid="{C851E92A-E1B3-4A86-9644-20DCE486EFC4}"/>
    <cellStyle name="Heading 2 3 5 2" xfId="5978" xr:uid="{B871D1A4-BC24-4DC2-84A8-EA525CB72D7E}"/>
    <cellStyle name="Heading 2 3 6" xfId="5979" xr:uid="{641A1A68-4DCF-4492-B03C-9E18E64D9485}"/>
    <cellStyle name="Heading 2 3 6 2" xfId="5980" xr:uid="{2537334F-85A2-4507-95E5-C44286AB4619}"/>
    <cellStyle name="Heading 2 4" xfId="5981" xr:uid="{3F35F9EA-7760-417A-8344-308C593A0ACB}"/>
    <cellStyle name="Heading 2 4 2" xfId="5982" xr:uid="{F325A5C1-0D4E-4981-ABC4-9B2F5AE2091F}"/>
    <cellStyle name="Heading 2 4 2 2" xfId="5983" xr:uid="{192ACA0D-1B97-4035-B3D2-7899470686CB}"/>
    <cellStyle name="Heading 2 4 3" xfId="5984" xr:uid="{F36F5C04-DE71-4708-814D-73F004006665}"/>
    <cellStyle name="Heading 2 4 3 2" xfId="5985" xr:uid="{11B7D348-C86A-41E1-9117-A731FEFC4494}"/>
    <cellStyle name="Heading 2 4 4" xfId="5986" xr:uid="{BD6776C4-1DD5-4359-8DB5-E5A1FD4D80E0}"/>
    <cellStyle name="Heading 2 5" xfId="5987" xr:uid="{CF798F3D-C85B-40B0-BAA3-43202A9AFA4C}"/>
    <cellStyle name="Heading 2 5 2" xfId="5988" xr:uid="{F3722A37-8074-4E99-9D2E-5CAF30B9F8E7}"/>
    <cellStyle name="Heading 2 6" xfId="5989" xr:uid="{8BE795CD-D602-4425-B63A-B8DB1C1DA2C0}"/>
    <cellStyle name="Heading 2 6 2" xfId="5990" xr:uid="{F77859C3-E13D-4DEE-8063-879D2776F637}"/>
    <cellStyle name="Heading 2 7" xfId="5991" xr:uid="{31E0BD96-21EB-4A06-83FD-EFADCEA244F8}"/>
    <cellStyle name="Heading 2 7 2" xfId="5992" xr:uid="{D03A1509-F92A-4D78-99C8-13FA9C0F54AF}"/>
    <cellStyle name="Heading 2 8" xfId="5993" xr:uid="{A5483750-5CBE-4BDC-960E-EE692CDAFD71}"/>
    <cellStyle name="Heading 2 8 2" xfId="5994" xr:uid="{8060BE95-5711-4D10-B2FA-4F5A23413701}"/>
    <cellStyle name="Heading 3" xfId="5995" xr:uid="{EC5CD2B3-1F00-494A-99BF-EF52411C6BAA}"/>
    <cellStyle name="Heading 3 10" xfId="5996" xr:uid="{776C1C7D-8634-4A1F-BA04-FEA782CE6A2D}"/>
    <cellStyle name="Heading 3 11" xfId="5997" xr:uid="{BEE870C8-6B21-4F17-957E-AD870C82511C}"/>
    <cellStyle name="Heading 3 12" xfId="5998" xr:uid="{A0F4461C-A543-4A58-BA61-07353F8A9320}"/>
    <cellStyle name="Heading 3 2" xfId="5999" xr:uid="{7EA9B361-6FB3-48E0-8A28-99113576346B}"/>
    <cellStyle name="Heading 3 2 2" xfId="6000" xr:uid="{67301147-D66D-413C-9FE1-FA252B50E567}"/>
    <cellStyle name="Heading 3 2 2 2" xfId="6001" xr:uid="{AD049D18-04B8-4417-934E-430C41D4585A}"/>
    <cellStyle name="Heading 3 2 2 2 2" xfId="6002" xr:uid="{C8D21F8D-1AAE-4438-97D7-E3335D919DE1}"/>
    <cellStyle name="Heading 3 2 2 2 3" xfId="6003" xr:uid="{9BD3E810-6AB6-403E-9BB1-5337CFF50888}"/>
    <cellStyle name="Heading 3 2 2 2 4" xfId="6004" xr:uid="{BAD1F114-74F3-4765-8E9F-9130890AD1D1}"/>
    <cellStyle name="Heading 3 2 2 2 5" xfId="6005" xr:uid="{51BAF017-14F1-435B-A0CB-5E891A97907F}"/>
    <cellStyle name="Heading 3 2 2 2 6" xfId="6006" xr:uid="{718D0025-0996-4913-B56A-3413BC19DD40}"/>
    <cellStyle name="Heading 3 2 2 2 7" xfId="6007" xr:uid="{BF5FC624-BBC5-4FCE-B306-6D2A902BF6C9}"/>
    <cellStyle name="Heading 3 2 2 3" xfId="6008" xr:uid="{9D77ACD1-1507-45C1-9DBF-7944A6EBBCF1}"/>
    <cellStyle name="Heading 3 2 2 4" xfId="6009" xr:uid="{9BACDCEB-D964-4E7E-967C-88EA12F127F3}"/>
    <cellStyle name="Heading 3 2 2 5" xfId="6010" xr:uid="{4023791E-F5BF-4A8C-834A-678829B93454}"/>
    <cellStyle name="Heading 3 2 2 6" xfId="6011" xr:uid="{0890A2A8-C5F4-413E-A18F-05D5ADF20A98}"/>
    <cellStyle name="Heading 3 2 2 7" xfId="6012" xr:uid="{7DE05DF7-DBC0-4234-957B-8F3E6A3C16E3}"/>
    <cellStyle name="Heading 3 2 2 8" xfId="6013" xr:uid="{BEB2C945-620B-49E4-9296-9056F7807A96}"/>
    <cellStyle name="Heading 3 2 3" xfId="6014" xr:uid="{94F4C9BC-FC86-4840-B29C-72AB235CC3B4}"/>
    <cellStyle name="Heading 3 2 3 2" xfId="6015" xr:uid="{F2EBB7C4-3728-419F-8DA8-B2032FA4E0CC}"/>
    <cellStyle name="Heading 3 2 3 3" xfId="6016" xr:uid="{A4259652-FF2C-43EE-B14D-71BAD36F65D8}"/>
    <cellStyle name="Heading 3 2 3 4" xfId="6017" xr:uid="{3B1635FE-0F99-4709-B5D0-E0151400D025}"/>
    <cellStyle name="Heading 3 2 3 5" xfId="6018" xr:uid="{B92BF1E6-345C-42DD-A0B2-607BD2856F31}"/>
    <cellStyle name="Heading 3 2 3 6" xfId="6019" xr:uid="{0D800846-8A65-4188-A98C-3AD3EF73112C}"/>
    <cellStyle name="Heading 3 2 3 7" xfId="6020" xr:uid="{E021E1C6-5758-4218-8BA2-6775B5E7F871}"/>
    <cellStyle name="Heading 3 2 4" xfId="6021" xr:uid="{02B0023E-3798-4CA4-91CD-FBF9EB99AA72}"/>
    <cellStyle name="Heading 3 2 5" xfId="6022" xr:uid="{2AFBBC30-DF4B-471B-912C-A0298C9135E9}"/>
    <cellStyle name="Heading 3 2 6" xfId="6023" xr:uid="{75749A5C-F661-4838-B3EF-7E60370D3DC5}"/>
    <cellStyle name="Heading 3 2 7" xfId="6024" xr:uid="{2666D839-AD54-4365-9B2B-8B115EAA18E7}"/>
    <cellStyle name="Heading 3 2 8" xfId="6025" xr:uid="{BA8EE7A6-BDBB-4668-9590-23CC36035E10}"/>
    <cellStyle name="Heading 3 2 9" xfId="6026" xr:uid="{7192C6B6-2058-4760-BFD0-B263E128E9B4}"/>
    <cellStyle name="Heading 3 3" xfId="6027" xr:uid="{7CC2FED5-E5EF-4822-9D5C-7EA555C97585}"/>
    <cellStyle name="Heading 3 3 2" xfId="6028" xr:uid="{0E17C166-856A-4483-A307-406778D693C9}"/>
    <cellStyle name="Heading 3 3 2 2" xfId="6029" xr:uid="{E933CD55-6543-4544-9F4F-E1249FF48A97}"/>
    <cellStyle name="Heading 3 3 2 3" xfId="6030" xr:uid="{DEBF7EF9-D5A8-49CE-A3C2-CA7E82F2D966}"/>
    <cellStyle name="Heading 3 3 2 4" xfId="6031" xr:uid="{D3D69F0F-992D-4F4B-9335-2B0BAF4CC029}"/>
    <cellStyle name="Heading 3 3 2 5" xfId="6032" xr:uid="{93135521-0726-419F-9EBA-A9B737B85752}"/>
    <cellStyle name="Heading 3 3 2 6" xfId="6033" xr:uid="{BF2E4119-820E-4142-ABC1-0463507AF98B}"/>
    <cellStyle name="Heading 3 3 2 7" xfId="6034" xr:uid="{1084E845-636A-47C9-ADDE-04EEFB79B236}"/>
    <cellStyle name="Heading 3 3 3" xfId="6035" xr:uid="{59E9A1FD-29CC-4334-86B2-505A823D7426}"/>
    <cellStyle name="Heading 3 3 4" xfId="6036" xr:uid="{B482B8B1-8218-4C7B-A9D4-13FE820702C4}"/>
    <cellStyle name="Heading 3 3 5" xfId="6037" xr:uid="{7127FDE5-0F04-46A8-B3E6-D4B8E659DC25}"/>
    <cellStyle name="Heading 3 3 6" xfId="6038" xr:uid="{626A8320-8D52-4124-AAAB-B46D3EC3CDFC}"/>
    <cellStyle name="Heading 3 3 7" xfId="6039" xr:uid="{B0CE4915-2809-4350-8072-2AA171CCBE59}"/>
    <cellStyle name="Heading 3 3 8" xfId="6040" xr:uid="{1807C8E2-CA73-40CF-866C-41EB2ED1CA3D}"/>
    <cellStyle name="Heading 3 4" xfId="6041" xr:uid="{ADC79E2B-C8CA-48BA-91CF-33A0578EF2AF}"/>
    <cellStyle name="Heading 3 4 2" xfId="6042" xr:uid="{83DE1458-ED3D-4786-A961-A24810FE5232}"/>
    <cellStyle name="Heading 3 4 2 2" xfId="6043" xr:uid="{A7E0331F-DB9D-4CDB-A5CB-ADFA5B3F2F17}"/>
    <cellStyle name="Heading 3 4 2 3" xfId="6044" xr:uid="{175B7394-D9E4-437D-A75C-DEEFC977F4A9}"/>
    <cellStyle name="Heading 3 4 2 4" xfId="6045" xr:uid="{25D748AD-DE4B-4C00-A8E6-362D44CDB917}"/>
    <cellStyle name="Heading 3 4 2 5" xfId="6046" xr:uid="{367E5171-4915-46FC-A91E-FD747EA3EA82}"/>
    <cellStyle name="Heading 3 4 2 6" xfId="6047" xr:uid="{73EA929E-0A95-4731-B985-077585651332}"/>
    <cellStyle name="Heading 3 4 2 7" xfId="6048" xr:uid="{D8768F41-C734-4BC8-822D-76AAD751E36B}"/>
    <cellStyle name="Heading 3 4 3" xfId="6049" xr:uid="{860C3407-6DA1-4CF7-90B0-54E6B5BCE82B}"/>
    <cellStyle name="Heading 3 4 4" xfId="6050" xr:uid="{32D3D5F7-C7D4-407D-BE45-F2FFE0EBA520}"/>
    <cellStyle name="Heading 3 4 5" xfId="6051" xr:uid="{591C2E7E-33A5-4F0B-A36A-71E9F0A06F8C}"/>
    <cellStyle name="Heading 3 4 6" xfId="6052" xr:uid="{AE2433F4-F904-4135-BE6A-02B3F8BD1BDB}"/>
    <cellStyle name="Heading 3 4 7" xfId="6053" xr:uid="{19898E49-86AC-4C35-B4F1-56C1CBCAE57D}"/>
    <cellStyle name="Heading 3 4 8" xfId="6054" xr:uid="{9182D425-AA0B-48A5-BB00-06E5DCF932F3}"/>
    <cellStyle name="Heading 3 5" xfId="6055" xr:uid="{106CFA32-D7FE-4A8C-9814-E9AA0DD688E2}"/>
    <cellStyle name="Heading 3 5 2" xfId="6056" xr:uid="{7DD1B104-E72D-4E99-885A-EEEB83F3FA60}"/>
    <cellStyle name="Heading 3 5 3" xfId="6057" xr:uid="{75F922F7-7EB6-4FB0-916D-2D330DC3BE9B}"/>
    <cellStyle name="Heading 3 5 4" xfId="6058" xr:uid="{A465E520-5E53-42D1-8282-568F7228C239}"/>
    <cellStyle name="Heading 3 5 5" xfId="6059" xr:uid="{18CBB5E8-3E6C-401F-9EA5-9B4FF2F0B043}"/>
    <cellStyle name="Heading 3 5 6" xfId="6060" xr:uid="{D4614531-8A3F-41B0-AB7A-743877F05272}"/>
    <cellStyle name="Heading 3 5 7" xfId="6061" xr:uid="{7B7DBF38-1CBD-429F-B158-9901EB6F0B43}"/>
    <cellStyle name="Heading 3 6" xfId="6062" xr:uid="{2E38AAD0-93D7-4ACD-9EB0-EFADDD1C69D9}"/>
    <cellStyle name="Heading 3 6 2" xfId="6063" xr:uid="{4D7790FE-BA32-4AA6-9202-443129CFA586}"/>
    <cellStyle name="Heading 3 6 3" xfId="6064" xr:uid="{2AD1A2B1-7EB2-4990-9B9A-547ECE17C88C}"/>
    <cellStyle name="Heading 3 6 4" xfId="6065" xr:uid="{1D84D8CD-253E-413F-A309-A9D538E8AC5C}"/>
    <cellStyle name="Heading 3 6 5" xfId="6066" xr:uid="{7A4F3C9D-80DD-47F3-A37E-E27B00034880}"/>
    <cellStyle name="Heading 3 6 6" xfId="6067" xr:uid="{BAE1732E-3FCC-422B-B937-9665B0652E51}"/>
    <cellStyle name="Heading 3 6 7" xfId="6068" xr:uid="{9B6D8C50-CC02-4246-A14A-A39B1BD20FCE}"/>
    <cellStyle name="Heading 3 7" xfId="6069" xr:uid="{584130AB-F8D8-42F7-84E7-E28464715ED1}"/>
    <cellStyle name="Heading 3 8" xfId="6070" xr:uid="{79E9AE72-9822-420F-8C7F-C097A993370C}"/>
    <cellStyle name="Heading 3 9" xfId="6071" xr:uid="{49EDFCD1-54FF-4289-A3B0-EE2AB9AB5756}"/>
    <cellStyle name="Heading 4" xfId="6072" xr:uid="{89C9A348-6EEC-4B66-B8CC-47F948260382}"/>
    <cellStyle name="Heading 4 2" xfId="6073" xr:uid="{BA4BF313-F1AD-4F33-8AA5-06ACF12C7BC9}"/>
    <cellStyle name="Heading 4 2 2" xfId="6074" xr:uid="{3170ED19-72F9-4AD4-86D4-23DE35782CDC}"/>
    <cellStyle name="Heading 4 3" xfId="6075" xr:uid="{2C84C7CE-6AF1-443F-B9A1-D60BCC9A1012}"/>
    <cellStyle name="Heading 4 4" xfId="6076" xr:uid="{38B0181B-61F2-45C2-AD2B-78E349BE25D8}"/>
    <cellStyle name="Heading 4 5" xfId="6077" xr:uid="{35C36C03-C1A1-4D51-8E2F-4A0E9153B92F}"/>
    <cellStyle name="Heading 4 6" xfId="6078" xr:uid="{0483036E-A152-4274-BD99-4C474ED8077D}"/>
    <cellStyle name="Heading1" xfId="6079" xr:uid="{74884316-7907-45CE-AE70-0316EA59E479}"/>
    <cellStyle name="Heading1 2" xfId="6080" xr:uid="{458AD4C7-47AD-4B4A-81EC-2B9DD9CCEF35}"/>
    <cellStyle name="Heading2" xfId="6081" xr:uid="{5AEDDF36-D731-4FD7-9FE5-97743CF63CB1}"/>
    <cellStyle name="Heading2 2" xfId="6082" xr:uid="{7B8C3891-FDBB-4C35-B8C0-83174D792683}"/>
    <cellStyle name="Heading3" xfId="6083" xr:uid="{10EBB50E-4B38-4945-BE80-AB7941CEC2AC}"/>
    <cellStyle name="HEADINGS" xfId="6084" xr:uid="{2331EC39-07A2-40F7-B8DF-01241C5A581C}"/>
    <cellStyle name="HEADINGS 2" xfId="6085" xr:uid="{EAD32AB2-01CF-4D9B-8703-331B7249FAA2}"/>
    <cellStyle name="HEADINGS 3" xfId="6086" xr:uid="{1DF6B886-4D40-4C8A-BE6F-136867F438BD}"/>
    <cellStyle name="HEADINGS 4" xfId="6087" xr:uid="{63BE3586-EA16-497D-88F6-1602646899A7}"/>
    <cellStyle name="HEADINGS 5" xfId="6088" xr:uid="{B5DBE0A7-866D-488D-B22C-F9BC4977EC25}"/>
    <cellStyle name="HEADINGS 6" xfId="6089" xr:uid="{626BA35D-12FF-48C3-9867-B01566C04C2C}"/>
    <cellStyle name="HEADINGS 7" xfId="6090" xr:uid="{1D60914D-ED38-415B-B25E-C13CC9C6A359}"/>
    <cellStyle name="HEADINGSTOP" xfId="6091" xr:uid="{8315B321-CBBD-41B7-BC62-9D78994D39F5}"/>
    <cellStyle name="Hesaplama" xfId="6092" xr:uid="{A988559E-AD16-4758-ACDE-A7747DA984E3}"/>
    <cellStyle name="Hesaplama 10" xfId="6093" xr:uid="{AFB09884-D59E-4205-8184-59D17F7EAC90}"/>
    <cellStyle name="Hesaplama 10 2" xfId="29375" xr:uid="{1CC3A6F0-D0FF-4BF7-A9F5-859F79C09609}"/>
    <cellStyle name="Hesaplama 11" xfId="6094" xr:uid="{46EEB4DE-1B7F-4D46-8BA6-FAA8CA8BB411}"/>
    <cellStyle name="Hesaplama 11 2" xfId="29376" xr:uid="{6829BA1E-553E-448C-9E7F-FDD2D0290ED8}"/>
    <cellStyle name="Hesaplama 12" xfId="6095" xr:uid="{17225D57-53E2-42EB-A151-683DACBB68B2}"/>
    <cellStyle name="Hesaplama 12 2" xfId="29377" xr:uid="{796B95A5-86A8-4CCC-8AE0-80588B2FD00B}"/>
    <cellStyle name="Hesaplama 13" xfId="6096" xr:uid="{D74E97BD-6F14-485D-877A-0FC3485C1CC8}"/>
    <cellStyle name="Hesaplama 13 2" xfId="29378" xr:uid="{435E46D2-46AB-4F75-820D-B65DD0FADE88}"/>
    <cellStyle name="Hesaplama 14" xfId="6097" xr:uid="{D4E9F43B-6F7E-4788-8CC6-5466999609AA}"/>
    <cellStyle name="Hesaplama 14 2" xfId="29379" xr:uid="{197E9528-D342-4C04-8E26-B84F654FAC4F}"/>
    <cellStyle name="Hesaplama 15" xfId="29374" xr:uid="{6CDA6CD6-5547-4A32-9298-7F2DE80312C4}"/>
    <cellStyle name="Hesaplama 2" xfId="6098" xr:uid="{2948D81B-0645-472C-A99D-84EB398F8410}"/>
    <cellStyle name="Hesaplama 2 10" xfId="6099" xr:uid="{8E6E7634-95A3-482D-9362-D8B67C448A0C}"/>
    <cellStyle name="Hesaplama 2 10 2" xfId="29381" xr:uid="{6F16BDD0-3C21-44AF-B4C7-4CE9CB862507}"/>
    <cellStyle name="Hesaplama 2 11" xfId="6100" xr:uid="{5FBB0C00-CE27-4DD1-A986-F17C70469C0E}"/>
    <cellStyle name="Hesaplama 2 11 2" xfId="29382" xr:uid="{D762EF06-0837-4BB8-BB0B-6C409B51F370}"/>
    <cellStyle name="Hesaplama 2 12" xfId="29380" xr:uid="{6BB193BB-8EB6-461B-8E1E-B273A47EA363}"/>
    <cellStyle name="Hesaplama 2 2" xfId="6101" xr:uid="{B7EB99CE-7C2F-45E8-889F-C073CC242073}"/>
    <cellStyle name="Hesaplama 2 2 10" xfId="6102" xr:uid="{DCDA39CA-FEC9-467F-90F0-685163074B1A}"/>
    <cellStyle name="Hesaplama 2 2 10 2" xfId="29384" xr:uid="{9B267386-721E-4A3C-82B9-F63B7A26FF9B}"/>
    <cellStyle name="Hesaplama 2 2 11" xfId="29383" xr:uid="{15EA5830-D6FE-4AA7-BE07-6FEF2D29E97F}"/>
    <cellStyle name="Hesaplama 2 2 2" xfId="6103" xr:uid="{9E50B7EB-3601-4C2D-BDF2-0E9F0FE5E8A6}"/>
    <cellStyle name="Hesaplama 2 2 2 10" xfId="29385" xr:uid="{30D08B2C-7388-4F68-AC2B-3A53248AF8EB}"/>
    <cellStyle name="Hesaplama 2 2 2 2" xfId="6104" xr:uid="{E1CB0865-F20F-4149-B6E8-E2067A45C6B1}"/>
    <cellStyle name="Hesaplama 2 2 2 2 2" xfId="29386" xr:uid="{B76C716F-B5F8-4983-A674-7C00D187929B}"/>
    <cellStyle name="Hesaplama 2 2 2 3" xfId="6105" xr:uid="{3109B98C-AF6D-47CD-852F-4F0303AE9D3C}"/>
    <cellStyle name="Hesaplama 2 2 2 3 2" xfId="29387" xr:uid="{60DE6BB8-C6DE-4258-9892-0BC70F7ED4B7}"/>
    <cellStyle name="Hesaplama 2 2 2 4" xfId="6106" xr:uid="{02F8035F-1DE7-44BD-B004-376DDFDD2F14}"/>
    <cellStyle name="Hesaplama 2 2 2 4 2" xfId="29388" xr:uid="{E715DD7D-5EB4-4A3B-9321-E02BB795C80A}"/>
    <cellStyle name="Hesaplama 2 2 2 5" xfId="6107" xr:uid="{A695BF56-B516-41E9-8B25-BA07250F0BE7}"/>
    <cellStyle name="Hesaplama 2 2 2 5 2" xfId="29389" xr:uid="{DCD9D1FB-F3DD-463E-B725-3C9C5874AC1E}"/>
    <cellStyle name="Hesaplama 2 2 2 6" xfId="6108" xr:uid="{E4CC19B2-59C9-4F92-9132-D3EF4C33EE5E}"/>
    <cellStyle name="Hesaplama 2 2 2 6 2" xfId="29390" xr:uid="{77682C51-EDCB-4968-BC4C-39696731E518}"/>
    <cellStyle name="Hesaplama 2 2 2 7" xfId="6109" xr:uid="{52A818CB-DC4D-4F04-ADF4-B64C6D106AC1}"/>
    <cellStyle name="Hesaplama 2 2 2 7 2" xfId="29391" xr:uid="{C99C2264-05DF-4FD8-9562-DBE06A65509F}"/>
    <cellStyle name="Hesaplama 2 2 2 8" xfId="6110" xr:uid="{BBD294D7-F652-436E-A0FF-85939D2235F9}"/>
    <cellStyle name="Hesaplama 2 2 2 8 2" xfId="29392" xr:uid="{CD343A53-8E4B-4F28-BD5E-C91C2CC66B82}"/>
    <cellStyle name="Hesaplama 2 2 2 9" xfId="6111" xr:uid="{4C132EE9-5F09-4892-8118-3577C52E2926}"/>
    <cellStyle name="Hesaplama 2 2 2 9 2" xfId="29393" xr:uid="{B618D0FC-DB2C-401E-841D-6B2EA88BCE38}"/>
    <cellStyle name="Hesaplama 2 2 3" xfId="6112" xr:uid="{7506B16D-E532-42B5-968F-81813A6FC3C2}"/>
    <cellStyle name="Hesaplama 2 2 3 2" xfId="29394" xr:uid="{D6E60869-5EF6-4CF2-A5DD-192F7281B0E1}"/>
    <cellStyle name="Hesaplama 2 2 4" xfId="6113" xr:uid="{4DD47929-73D9-40F5-9E60-B84532C4656C}"/>
    <cellStyle name="Hesaplama 2 2 4 2" xfId="29395" xr:uid="{7C8769BD-23E8-430B-BE68-2BD56DCF8C8F}"/>
    <cellStyle name="Hesaplama 2 2 5" xfId="6114" xr:uid="{7D77736B-E6E6-4945-87E4-9E55D727A3B3}"/>
    <cellStyle name="Hesaplama 2 2 5 2" xfId="29396" xr:uid="{3E11405D-06C1-469D-93F1-C3D64D983853}"/>
    <cellStyle name="Hesaplama 2 2 6" xfId="6115" xr:uid="{A529493C-E836-4EAA-9911-2C1F792BB688}"/>
    <cellStyle name="Hesaplama 2 2 6 2" xfId="29397" xr:uid="{B6159D68-3DD6-4B73-AB37-08B2669D2199}"/>
    <cellStyle name="Hesaplama 2 2 7" xfId="6116" xr:uid="{F618BE3A-2BAB-4C59-A667-C0384DA29BDA}"/>
    <cellStyle name="Hesaplama 2 2 7 2" xfId="29398" xr:uid="{13ED2FD2-B4A5-40AD-AEB5-8F9C07F7D573}"/>
    <cellStyle name="Hesaplama 2 2 8" xfId="6117" xr:uid="{E5674BCA-5898-4E14-B0C9-A28035244221}"/>
    <cellStyle name="Hesaplama 2 2 8 2" xfId="29399" xr:uid="{8F8E3A94-3858-490F-9C02-324B1E315527}"/>
    <cellStyle name="Hesaplama 2 2 9" xfId="6118" xr:uid="{2C774B32-470B-4D15-B0E9-6B96F4508742}"/>
    <cellStyle name="Hesaplama 2 2 9 2" xfId="29400" xr:uid="{D41D56B1-E053-4630-8D9A-F3A8899EE62D}"/>
    <cellStyle name="Hesaplama 2 3" xfId="6119" xr:uid="{22D08900-EEEF-46FB-B6AB-B377293CC836}"/>
    <cellStyle name="Hesaplama 2 3 10" xfId="29401" xr:uid="{54385F36-F134-40CE-B2FB-9194B35C6D33}"/>
    <cellStyle name="Hesaplama 2 3 2" xfId="6120" xr:uid="{6F840CDD-88D4-4CA6-8ACA-8F443F22491B}"/>
    <cellStyle name="Hesaplama 2 3 2 2" xfId="29402" xr:uid="{F72B9A52-CA7C-4E5D-9ACE-17452F34B616}"/>
    <cellStyle name="Hesaplama 2 3 3" xfId="6121" xr:uid="{7C8582DA-7A0D-40EE-A2DC-FC3415EFAD03}"/>
    <cellStyle name="Hesaplama 2 3 3 2" xfId="29403" xr:uid="{102439D8-AAF8-4DB2-BA73-15EBD4417722}"/>
    <cellStyle name="Hesaplama 2 3 4" xfId="6122" xr:uid="{9BD1E0F9-27F7-4E49-B2C0-14129FE0336E}"/>
    <cellStyle name="Hesaplama 2 3 4 2" xfId="29404" xr:uid="{4495FCCF-3AA7-4359-ABD2-1E3E772C3AF1}"/>
    <cellStyle name="Hesaplama 2 3 5" xfId="6123" xr:uid="{200447BB-9348-4F6A-AA63-5E576314532B}"/>
    <cellStyle name="Hesaplama 2 3 5 2" xfId="29405" xr:uid="{D8DAB645-6DB9-48D3-9A43-655E32BAE081}"/>
    <cellStyle name="Hesaplama 2 3 6" xfId="6124" xr:uid="{61506BB8-E8DF-473E-BCC1-28C3545423A4}"/>
    <cellStyle name="Hesaplama 2 3 6 2" xfId="29406" xr:uid="{8E325E5B-BD06-45C7-BBE3-6BE1610B57E9}"/>
    <cellStyle name="Hesaplama 2 3 7" xfId="6125" xr:uid="{CDB11AA8-DA4F-4882-8E96-3455A31CA03D}"/>
    <cellStyle name="Hesaplama 2 3 7 2" xfId="29407" xr:uid="{547043FA-E5F0-479F-AAC8-8F11AD3F907F}"/>
    <cellStyle name="Hesaplama 2 3 8" xfId="6126" xr:uid="{209A9500-32D9-45C6-8073-CE7705BE893C}"/>
    <cellStyle name="Hesaplama 2 3 8 2" xfId="29408" xr:uid="{AED1C78B-2996-429F-858A-2222660A913C}"/>
    <cellStyle name="Hesaplama 2 3 9" xfId="6127" xr:uid="{3C897E97-059B-4340-986B-7D37005B8C18}"/>
    <cellStyle name="Hesaplama 2 3 9 2" xfId="29409" xr:uid="{EA871147-4472-4848-8942-2CC7EB1044F8}"/>
    <cellStyle name="Hesaplama 2 4" xfId="6128" xr:uid="{8BEEE1DF-697C-47DB-9F93-2662C1776ED7}"/>
    <cellStyle name="Hesaplama 2 4 2" xfId="29410" xr:uid="{90D52823-65D5-4554-B3CB-E5F9E0A4A6BD}"/>
    <cellStyle name="Hesaplama 2 5" xfId="6129" xr:uid="{6B52C1E9-AB61-433C-821A-804A73386CD1}"/>
    <cellStyle name="Hesaplama 2 5 2" xfId="29411" xr:uid="{541FB801-DF16-4F33-96CA-30310F7AE827}"/>
    <cellStyle name="Hesaplama 2 6" xfId="6130" xr:uid="{E35587B3-865B-4AEF-9E4D-CC9210A16B3C}"/>
    <cellStyle name="Hesaplama 2 6 2" xfId="29412" xr:uid="{29F0F755-AD95-4EDA-9670-09EA94C499D5}"/>
    <cellStyle name="Hesaplama 2 7" xfId="6131" xr:uid="{C41A2F37-C11D-435A-92C7-DF9D128ADE03}"/>
    <cellStyle name="Hesaplama 2 7 2" xfId="29413" xr:uid="{839039A4-5F80-461D-A25E-EB5C08C6AB80}"/>
    <cellStyle name="Hesaplama 2 8" xfId="6132" xr:uid="{00E663A4-FBBD-42E5-8ECB-09F79E7E0D40}"/>
    <cellStyle name="Hesaplama 2 8 2" xfId="29414" xr:uid="{BF495040-5944-46EF-A220-A9672AA7A57D}"/>
    <cellStyle name="Hesaplama 2 9" xfId="6133" xr:uid="{05B8E459-D9DD-4F0A-91F8-76836D6FA055}"/>
    <cellStyle name="Hesaplama 2 9 2" xfId="29415" xr:uid="{D86EC8F3-8B27-4985-B03A-D0DBED846BFF}"/>
    <cellStyle name="Hesaplama 3" xfId="6134" xr:uid="{BAFE7738-325A-4A21-81C5-5404A74577CD}"/>
    <cellStyle name="Hesaplama 3 10" xfId="6135" xr:uid="{C6D4815D-FC90-443E-90F4-510D2B39AD81}"/>
    <cellStyle name="Hesaplama 3 10 2" xfId="29417" xr:uid="{1647C17D-05B4-42CA-8295-1688B07ECE31}"/>
    <cellStyle name="Hesaplama 3 11" xfId="29416" xr:uid="{EB66BDF1-3E56-452C-9A6A-B0B49061756C}"/>
    <cellStyle name="Hesaplama 3 2" xfId="6136" xr:uid="{5F76253D-A5A2-4799-A285-333E1960CED6}"/>
    <cellStyle name="Hesaplama 3 2 10" xfId="29418" xr:uid="{6E9464B3-67B4-4FE7-B115-7F31DF397AD2}"/>
    <cellStyle name="Hesaplama 3 2 2" xfId="6137" xr:uid="{F68FCE4C-5EEB-4320-A83D-4E52E6EA0C99}"/>
    <cellStyle name="Hesaplama 3 2 2 2" xfId="29419" xr:uid="{14A5B3DD-E485-4924-A13D-515150A83776}"/>
    <cellStyle name="Hesaplama 3 2 3" xfId="6138" xr:uid="{25F9ECFD-21DE-430A-B9C1-D259993DA4B1}"/>
    <cellStyle name="Hesaplama 3 2 3 2" xfId="29420" xr:uid="{DA212883-244D-475B-849D-FA720EC0240B}"/>
    <cellStyle name="Hesaplama 3 2 4" xfId="6139" xr:uid="{7CD975A6-3849-4492-803E-B13C52F33E40}"/>
    <cellStyle name="Hesaplama 3 2 4 2" xfId="29421" xr:uid="{C8C3676B-4C39-49F2-BD29-FDC5C5635DB9}"/>
    <cellStyle name="Hesaplama 3 2 5" xfId="6140" xr:uid="{536D3BF3-9D03-41F0-94F1-8C07E9811730}"/>
    <cellStyle name="Hesaplama 3 2 5 2" xfId="29422" xr:uid="{408B32DE-791B-49DE-8E00-B53293CA3E40}"/>
    <cellStyle name="Hesaplama 3 2 6" xfId="6141" xr:uid="{86552D4F-ED52-4B64-9C07-BD22488EA1C0}"/>
    <cellStyle name="Hesaplama 3 2 6 2" xfId="29423" xr:uid="{EFFE3670-CD3A-47CA-91EC-F13FAB75FD41}"/>
    <cellStyle name="Hesaplama 3 2 7" xfId="6142" xr:uid="{035C6AEB-C7B7-4F7D-8FFC-0A666E925397}"/>
    <cellStyle name="Hesaplama 3 2 7 2" xfId="29424" xr:uid="{7347145C-651C-4F4D-A17E-587578C55E1A}"/>
    <cellStyle name="Hesaplama 3 2 8" xfId="6143" xr:uid="{6D63B50C-2285-4225-9888-9F940A45C42E}"/>
    <cellStyle name="Hesaplama 3 2 8 2" xfId="29425" xr:uid="{C6FA2A04-A5C5-48EB-B43D-92242495F26E}"/>
    <cellStyle name="Hesaplama 3 2 9" xfId="6144" xr:uid="{2A62545B-BF04-4AC0-9651-0B83D58F561F}"/>
    <cellStyle name="Hesaplama 3 2 9 2" xfId="29426" xr:uid="{DCC0CF21-43A4-4AD3-9B5B-FC79CB899616}"/>
    <cellStyle name="Hesaplama 3 3" xfId="6145" xr:uid="{6212BFD6-2634-4CDD-BF70-AD3A3F35303B}"/>
    <cellStyle name="Hesaplama 3 3 2" xfId="29427" xr:uid="{D5F9E541-90F1-41C8-8C3D-AB5380B91463}"/>
    <cellStyle name="Hesaplama 3 4" xfId="6146" xr:uid="{E57FEF1D-88B9-455C-854C-06358E37FD61}"/>
    <cellStyle name="Hesaplama 3 4 2" xfId="29428" xr:uid="{FB605CC6-C47A-429C-BDFC-6A6D0FED0B30}"/>
    <cellStyle name="Hesaplama 3 5" xfId="6147" xr:uid="{F95EA0F6-62FB-4AFD-BC53-D6A0C0E19162}"/>
    <cellStyle name="Hesaplama 3 5 2" xfId="29429" xr:uid="{887471C9-7971-4D3E-B3A0-D1BAB3D54873}"/>
    <cellStyle name="Hesaplama 3 6" xfId="6148" xr:uid="{32088434-B36A-4532-9BF2-DDE30D086BC6}"/>
    <cellStyle name="Hesaplama 3 6 2" xfId="29430" xr:uid="{056F1D6B-2B4D-47F7-B561-33E4C41194BA}"/>
    <cellStyle name="Hesaplama 3 7" xfId="6149" xr:uid="{3CC85FE1-96FE-4D07-A1A0-E41A9F516E59}"/>
    <cellStyle name="Hesaplama 3 7 2" xfId="29431" xr:uid="{24965934-0EA2-4CC5-B169-000BA0355748}"/>
    <cellStyle name="Hesaplama 3 8" xfId="6150" xr:uid="{BD7158F9-EFBB-4A86-B19F-D4A698DCB789}"/>
    <cellStyle name="Hesaplama 3 8 2" xfId="29432" xr:uid="{454A9616-D6FE-465B-9C3C-5BB08808999B}"/>
    <cellStyle name="Hesaplama 3 9" xfId="6151" xr:uid="{759FBA05-8954-4EE9-9AB8-141C49555232}"/>
    <cellStyle name="Hesaplama 3 9 2" xfId="29433" xr:uid="{08F99FDD-EEB3-4CE0-8D34-9E7FF584B079}"/>
    <cellStyle name="Hesaplama 4" xfId="6152" xr:uid="{69841D81-436D-4FA8-9FC1-10AA04AAF8EB}"/>
    <cellStyle name="Hesaplama 4 10" xfId="6153" xr:uid="{961B8CE4-8976-493E-B484-8B57BA2D22D3}"/>
    <cellStyle name="Hesaplama 4 10 2" xfId="29435" xr:uid="{ECB899E5-246D-46A2-8553-EF6E12132CA4}"/>
    <cellStyle name="Hesaplama 4 11" xfId="29434" xr:uid="{259933DB-4CFA-4DE3-91B3-651CDABED3A5}"/>
    <cellStyle name="Hesaplama 4 2" xfId="6154" xr:uid="{64D0DD53-9CE6-4F6C-8795-36A44CCB8FC5}"/>
    <cellStyle name="Hesaplama 4 2 10" xfId="29436" xr:uid="{8F8A1725-88E8-4D68-BED8-C8B5F083393D}"/>
    <cellStyle name="Hesaplama 4 2 2" xfId="6155" xr:uid="{4E3C0D3F-18B8-4A54-A0AF-6183AE4D3B71}"/>
    <cellStyle name="Hesaplama 4 2 2 2" xfId="29437" xr:uid="{FB1AD150-3051-4C6F-9793-B61BC63B50C5}"/>
    <cellStyle name="Hesaplama 4 2 3" xfId="6156" xr:uid="{E2CE2856-D2AC-447B-AEC0-08E926F091D7}"/>
    <cellStyle name="Hesaplama 4 2 3 2" xfId="29438" xr:uid="{89A2AF93-4702-4BBF-AD09-786F0A888F59}"/>
    <cellStyle name="Hesaplama 4 2 4" xfId="6157" xr:uid="{A0E786DD-978B-4E8C-ABD5-B07E16360A6C}"/>
    <cellStyle name="Hesaplama 4 2 4 2" xfId="29439" xr:uid="{C09204A2-79E5-458E-BAF7-4617510AEFC0}"/>
    <cellStyle name="Hesaplama 4 2 5" xfId="6158" xr:uid="{000A4E29-8E86-40B6-BB74-849F42DB2D12}"/>
    <cellStyle name="Hesaplama 4 2 5 2" xfId="29440" xr:uid="{A4FB9646-84AC-4C16-B258-7CB0494FA403}"/>
    <cellStyle name="Hesaplama 4 2 6" xfId="6159" xr:uid="{DF4A7E01-2130-4542-9E2F-6F43D4614944}"/>
    <cellStyle name="Hesaplama 4 2 6 2" xfId="29441" xr:uid="{6686340F-F35D-43D8-8FA1-F683F11B85A1}"/>
    <cellStyle name="Hesaplama 4 2 7" xfId="6160" xr:uid="{E6934F6C-40CE-43EE-A21D-FE71DA5C64F4}"/>
    <cellStyle name="Hesaplama 4 2 7 2" xfId="29442" xr:uid="{D8DD9328-C044-4F0B-AF0B-7294BD5AA5FB}"/>
    <cellStyle name="Hesaplama 4 2 8" xfId="6161" xr:uid="{53CB96E2-E8F6-4D37-AF96-1B1517106B6C}"/>
    <cellStyle name="Hesaplama 4 2 8 2" xfId="29443" xr:uid="{DE76697A-8427-4A69-89FD-E492DA7E5CD8}"/>
    <cellStyle name="Hesaplama 4 2 9" xfId="6162" xr:uid="{DAF8669E-445A-4E0E-9803-B6615B1E578C}"/>
    <cellStyle name="Hesaplama 4 2 9 2" xfId="29444" xr:uid="{73A35281-5161-41EE-BD40-2D32F5497071}"/>
    <cellStyle name="Hesaplama 4 3" xfId="6163" xr:uid="{F5B67970-C2EF-4495-BF62-62A2EC9DF272}"/>
    <cellStyle name="Hesaplama 4 3 2" xfId="29445" xr:uid="{A53B2A20-4F8D-4955-AE82-7A1B40A9E9A2}"/>
    <cellStyle name="Hesaplama 4 4" xfId="6164" xr:uid="{B06DA9DD-9289-427A-B37A-C46247E745C8}"/>
    <cellStyle name="Hesaplama 4 4 2" xfId="29446" xr:uid="{032BC277-8248-4D4C-B2B4-A71398030D58}"/>
    <cellStyle name="Hesaplama 4 5" xfId="6165" xr:uid="{71D267F3-C26E-4C52-8975-D6A594174BE9}"/>
    <cellStyle name="Hesaplama 4 5 2" xfId="29447" xr:uid="{9998F7D2-0071-4B72-A169-220035698381}"/>
    <cellStyle name="Hesaplama 4 6" xfId="6166" xr:uid="{A489848B-9D1A-45B7-AE91-47DEC7B76B76}"/>
    <cellStyle name="Hesaplama 4 6 2" xfId="29448" xr:uid="{68A6D422-DF4C-4AA5-9F60-BB96831F989C}"/>
    <cellStyle name="Hesaplama 4 7" xfId="6167" xr:uid="{45913DF5-444D-42F4-BBD7-9F67ECE93894}"/>
    <cellStyle name="Hesaplama 4 7 2" xfId="29449" xr:uid="{6924A329-8B40-4ECD-9C73-19B6A9587DC8}"/>
    <cellStyle name="Hesaplama 4 8" xfId="6168" xr:uid="{E6305EC3-D78A-4509-AE77-FECB3973338C}"/>
    <cellStyle name="Hesaplama 4 8 2" xfId="29450" xr:uid="{36D90B31-8CD8-4171-B08B-F1061C7B1071}"/>
    <cellStyle name="Hesaplama 4 9" xfId="6169" xr:uid="{9E509A10-323B-475F-8BDD-ADB04F7C2A7E}"/>
    <cellStyle name="Hesaplama 4 9 2" xfId="29451" xr:uid="{B36BEAED-838E-49B0-87F3-15B31363E39F}"/>
    <cellStyle name="Hesaplama 5" xfId="6170" xr:uid="{0448C0F3-78B2-4B9D-9848-3272B2518450}"/>
    <cellStyle name="Hesaplama 5 10" xfId="6171" xr:uid="{8BFB1F77-8354-4874-8A80-AA3F5CC332B3}"/>
    <cellStyle name="Hesaplama 5 10 2" xfId="29453" xr:uid="{0D90ABD3-700A-4DC6-AAB4-495A2D5B14CB}"/>
    <cellStyle name="Hesaplama 5 11" xfId="29452" xr:uid="{48ED8D4C-1D68-4158-8A59-623DB5F0A334}"/>
    <cellStyle name="Hesaplama 5 2" xfId="6172" xr:uid="{BE51E153-7BA0-4ABF-B5F1-1F87A14B1FF5}"/>
    <cellStyle name="Hesaplama 5 2 10" xfId="29454" xr:uid="{7A15F15F-B4BA-47A7-A18A-08D08EAC9CED}"/>
    <cellStyle name="Hesaplama 5 2 2" xfId="6173" xr:uid="{C0C1A39A-2DA9-4F5A-AE32-86026C965DB4}"/>
    <cellStyle name="Hesaplama 5 2 2 2" xfId="29455" xr:uid="{509BFC23-71FE-4312-A6AF-0C757F4BBAB2}"/>
    <cellStyle name="Hesaplama 5 2 3" xfId="6174" xr:uid="{27328001-98A4-4258-B6C3-9AD6978EA1A6}"/>
    <cellStyle name="Hesaplama 5 2 3 2" xfId="29456" xr:uid="{7311DB27-D40E-4AE9-BE2C-3D690E93DD21}"/>
    <cellStyle name="Hesaplama 5 2 4" xfId="6175" xr:uid="{7A21C13A-71A5-4243-B7AD-B4E3CE9E6990}"/>
    <cellStyle name="Hesaplama 5 2 4 2" xfId="29457" xr:uid="{89E6F280-D41E-48C5-B94E-F5409580A8C2}"/>
    <cellStyle name="Hesaplama 5 2 5" xfId="6176" xr:uid="{998A9F39-94EF-40C4-8B6A-0F4B1441C413}"/>
    <cellStyle name="Hesaplama 5 2 5 2" xfId="29458" xr:uid="{8A03D10F-D13F-4218-9D58-838AC630E3EB}"/>
    <cellStyle name="Hesaplama 5 2 6" xfId="6177" xr:uid="{BDB5D664-1A93-4509-A12A-9FB944C8A973}"/>
    <cellStyle name="Hesaplama 5 2 6 2" xfId="29459" xr:uid="{6A863004-EC80-4697-8BE1-99ACC9CA8064}"/>
    <cellStyle name="Hesaplama 5 2 7" xfId="6178" xr:uid="{82E54A49-DE39-4291-9328-D705BE9141E2}"/>
    <cellStyle name="Hesaplama 5 2 7 2" xfId="29460" xr:uid="{8DEF22FD-7569-488C-869A-E473812416BD}"/>
    <cellStyle name="Hesaplama 5 2 8" xfId="6179" xr:uid="{8E4ADBC9-7497-4892-BC2D-591FF66A95D4}"/>
    <cellStyle name="Hesaplama 5 2 8 2" xfId="29461" xr:uid="{F972AB26-C2E8-486C-B331-E0735301D496}"/>
    <cellStyle name="Hesaplama 5 2 9" xfId="6180" xr:uid="{D51DF4A9-1C17-4FEB-914E-382855694BDF}"/>
    <cellStyle name="Hesaplama 5 2 9 2" xfId="29462" xr:uid="{E6C1B69D-9736-4B47-99D9-068D13BB754D}"/>
    <cellStyle name="Hesaplama 5 3" xfId="6181" xr:uid="{117473C2-D6C7-43AC-9318-AE562375D063}"/>
    <cellStyle name="Hesaplama 5 3 2" xfId="29463" xr:uid="{BBD7D72D-2E8A-4282-91D4-72BAF0462349}"/>
    <cellStyle name="Hesaplama 5 4" xfId="6182" xr:uid="{20246B16-4965-4A8C-889E-770864B87C4E}"/>
    <cellStyle name="Hesaplama 5 4 2" xfId="29464" xr:uid="{3CE752B0-9C46-4F44-A324-F6E95AE7DE90}"/>
    <cellStyle name="Hesaplama 5 5" xfId="6183" xr:uid="{FF9EB92F-992A-4897-814C-C0678FEBB97D}"/>
    <cellStyle name="Hesaplama 5 5 2" xfId="29465" xr:uid="{7EE16707-22A8-4024-91A5-F47C859715A8}"/>
    <cellStyle name="Hesaplama 5 6" xfId="6184" xr:uid="{156F604B-5757-4BBA-A1F8-C9B9A2C9A5AB}"/>
    <cellStyle name="Hesaplama 5 6 2" xfId="29466" xr:uid="{B3CDFDAE-62D3-47C0-8464-F283BBAB626F}"/>
    <cellStyle name="Hesaplama 5 7" xfId="6185" xr:uid="{B37E7312-A715-4713-A8C2-EA159FFFBC4C}"/>
    <cellStyle name="Hesaplama 5 7 2" xfId="29467" xr:uid="{F9B02372-AE7C-43F4-8CDB-B5ECBCA4F8C0}"/>
    <cellStyle name="Hesaplama 5 8" xfId="6186" xr:uid="{600AA7D5-FCE3-4317-BF97-34338CD9E190}"/>
    <cellStyle name="Hesaplama 5 8 2" xfId="29468" xr:uid="{73FE4400-556B-40BB-838D-1B4D4926DBDC}"/>
    <cellStyle name="Hesaplama 5 9" xfId="6187" xr:uid="{E9E444F2-1A77-4748-9902-70BFCAD40990}"/>
    <cellStyle name="Hesaplama 5 9 2" xfId="29469" xr:uid="{132D04C2-1BA4-4280-AB8E-472022BBA2D6}"/>
    <cellStyle name="Hesaplama 6" xfId="6188" xr:uid="{996F7627-8D6E-4745-99A9-0C76FE4114FB}"/>
    <cellStyle name="Hesaplama 6 10" xfId="29470" xr:uid="{49A3F842-01EC-4D5F-93ED-871EB160F99E}"/>
    <cellStyle name="Hesaplama 6 2" xfId="6189" xr:uid="{FE8D8760-1792-4F5E-8EAC-B6A9F37474C3}"/>
    <cellStyle name="Hesaplama 6 2 2" xfId="29471" xr:uid="{EC7979B1-DE5F-49B4-A21F-1F871C874F99}"/>
    <cellStyle name="Hesaplama 6 3" xfId="6190" xr:uid="{B8301B40-AFF7-4252-A43A-F62D0A657B84}"/>
    <cellStyle name="Hesaplama 6 3 2" xfId="29472" xr:uid="{2B3A87D6-3491-4031-A9FE-431EE0477FFC}"/>
    <cellStyle name="Hesaplama 6 4" xfId="6191" xr:uid="{BC1628DE-EFED-4F76-8098-DB3FA59FE323}"/>
    <cellStyle name="Hesaplama 6 4 2" xfId="29473" xr:uid="{0AE446FD-7795-47E5-863D-3D481D1E99B5}"/>
    <cellStyle name="Hesaplama 6 5" xfId="6192" xr:uid="{89B03A42-B49D-4536-8C43-A18F89F82923}"/>
    <cellStyle name="Hesaplama 6 5 2" xfId="29474" xr:uid="{7163E64A-E6AE-482C-8587-FF3F8289F599}"/>
    <cellStyle name="Hesaplama 6 6" xfId="6193" xr:uid="{ADEDEBD9-CB1C-4CBB-8666-4FAF242D83B4}"/>
    <cellStyle name="Hesaplama 6 6 2" xfId="29475" xr:uid="{BADF5264-4C93-472D-A7F8-E0D8444CDDA2}"/>
    <cellStyle name="Hesaplama 6 7" xfId="6194" xr:uid="{AD612AB6-5B21-4AF9-B513-24CC2753BE41}"/>
    <cellStyle name="Hesaplama 6 7 2" xfId="29476" xr:uid="{2653751E-C141-4981-A7CA-AB55AF32E053}"/>
    <cellStyle name="Hesaplama 6 8" xfId="6195" xr:uid="{3B2F67D2-A89F-4308-AD44-CBE4BB2385AD}"/>
    <cellStyle name="Hesaplama 6 8 2" xfId="29477" xr:uid="{AF5CCABC-93C3-4DCD-9154-6AFE60574A79}"/>
    <cellStyle name="Hesaplama 6 9" xfId="6196" xr:uid="{D88305CE-E961-43C8-AA99-5610C13ADCB9}"/>
    <cellStyle name="Hesaplama 6 9 2" xfId="29478" xr:uid="{86777285-5D96-486D-8B01-A79C2DE7AE70}"/>
    <cellStyle name="Hesaplama 7" xfId="6197" xr:uid="{155D6F4B-DE5C-4DBA-8733-04FD47B025B0}"/>
    <cellStyle name="Hesaplama 7 2" xfId="29479" xr:uid="{570A78B4-22E0-49F1-B759-63A340E0197C}"/>
    <cellStyle name="Hesaplama 8" xfId="6198" xr:uid="{B03196B5-65D1-4420-B313-A72C8E0B99D6}"/>
    <cellStyle name="Hesaplama 8 2" xfId="29480" xr:uid="{7BA5BE44-1B05-4555-AEBB-0FF4DE95799D}"/>
    <cellStyle name="Hesaplama 9" xfId="6199" xr:uid="{3F3A19ED-135E-4239-A4EF-038DB3326E8D}"/>
    <cellStyle name="Hesaplama 9 2" xfId="29481" xr:uid="{E5E9AF07-31CD-4E7F-B106-24BB438C847E}"/>
    <cellStyle name="Horizontal" xfId="6200" xr:uid="{5C176AC1-04A1-495A-A338-1CD501F8E210}"/>
    <cellStyle name="HP Logo" xfId="6201" xr:uid="{FD3178A0-B6FC-40DF-8B52-3CA447B76CB9}"/>
    <cellStyle name="HP Logo 2" xfId="6202" xr:uid="{409C4FDD-1AD1-4E85-AF59-8F3A45DB460C}"/>
    <cellStyle name="HP Logo 3" xfId="6203" xr:uid="{3010A589-ACE8-44FE-8E24-2D1D2B929EAB}"/>
    <cellStyle name="HP Logo 4" xfId="6204" xr:uid="{50AFDF5B-84B2-4B34-B71C-E95CEA6E3276}"/>
    <cellStyle name="HP Logo 5" xfId="6205" xr:uid="{435752A5-9A66-4056-98BB-021C94D0D513}"/>
    <cellStyle name="Hyperlink" xfId="6206" xr:uid="{7AEA4177-7772-4E71-8AB1-A4349F018646}"/>
    <cellStyle name="Hyperlink 2" xfId="6207" xr:uid="{86D1016C-49C5-4B92-BD7C-90A372519AE7}"/>
    <cellStyle name="Hyperlink 3" xfId="6208" xr:uid="{B2E061C5-C0A3-4F57-8534-CBF4B93E65AB}"/>
    <cellStyle name="IBM(401K)" xfId="6209" xr:uid="{DC4F09A6-1FBB-4234-BCF7-10FB84D34752}"/>
    <cellStyle name="IBM(401K) 2" xfId="6210" xr:uid="{81981412-0492-418E-A0AD-B792D9A8E3FB}"/>
    <cellStyle name="Imported" xfId="6211" xr:uid="{6DB95DF1-8060-4C46-A10B-DDF39411626A}"/>
    <cellStyle name="Incorrecto" xfId="6212" xr:uid="{F2448369-7341-4CAC-910D-4348069A06D9}"/>
    <cellStyle name="Incorrecto 2" xfId="6213" xr:uid="{1C3A397F-1FFB-4832-9FBB-F1A29F1F3516}"/>
    <cellStyle name="Indefinido" xfId="6214" xr:uid="{DA3B3FD4-4D05-4EE4-A082-8279254338FF}"/>
    <cellStyle name="Indefinido 2" xfId="6215" xr:uid="{579CF9C2-C4AA-4627-9BA5-256CEF37DE91}"/>
    <cellStyle name="Input" xfId="6216" xr:uid="{96E621BD-00E5-4031-83B7-BE09A40D3BD0}"/>
    <cellStyle name="Input [yellow]" xfId="6217" xr:uid="{CDFC73B0-0FBA-46EB-A875-82EEB67F41E8}"/>
    <cellStyle name="Input [yellow] 10" xfId="6218" xr:uid="{1DCB6672-FA79-4966-BE48-5597D2925791}"/>
    <cellStyle name="Input [yellow] 10 2" xfId="29484" xr:uid="{416D8F75-B4C0-4C3E-89F3-4C9C8C4EE29F}"/>
    <cellStyle name="Input [yellow] 11" xfId="6219" xr:uid="{AD83E563-1BC9-43E6-BE32-E13C5E990435}"/>
    <cellStyle name="Input [yellow] 11 2" xfId="29485" xr:uid="{EDBBD229-AA2C-4432-9BA7-6ED628B4C236}"/>
    <cellStyle name="Input [yellow] 12" xfId="6220" xr:uid="{888BC019-57B2-4562-B8DC-4E77D25FE683}"/>
    <cellStyle name="Input [yellow] 12 2" xfId="29486" xr:uid="{91F0ECCF-F959-4DB4-8D97-9D1CAA2D4B0D}"/>
    <cellStyle name="Input [yellow] 13" xfId="6221" xr:uid="{EA47227A-267E-4395-943E-7B3840D79FBC}"/>
    <cellStyle name="Input [yellow] 13 2" xfId="29487" xr:uid="{A6E2A418-496E-413E-8022-7C822D8AD3BB}"/>
    <cellStyle name="Input [yellow] 14" xfId="6222" xr:uid="{73CAEF32-B2D3-4FE0-A67F-3DCBD4C6A0DE}"/>
    <cellStyle name="Input [yellow] 14 2" xfId="29488" xr:uid="{8959A5C0-CC1D-4BE2-AD79-F8821847B900}"/>
    <cellStyle name="Input [yellow] 15" xfId="29483" xr:uid="{770126C4-2418-42F6-AAC5-341B6EAC6EB4}"/>
    <cellStyle name="Input [yellow] 2" xfId="6223" xr:uid="{F5811233-FE55-40EA-8B0C-B40109A5BBE1}"/>
    <cellStyle name="Input [yellow] 2 10" xfId="6224" xr:uid="{AA418DBF-0E32-4F45-AC6F-8776520DA9F8}"/>
    <cellStyle name="Input [yellow] 2 10 2" xfId="29490" xr:uid="{70420171-6869-47F9-9612-865F37BCC6FE}"/>
    <cellStyle name="Input [yellow] 2 11" xfId="29489" xr:uid="{98BEF6BE-955E-4D63-A37A-41B0A993731F}"/>
    <cellStyle name="Input [yellow] 2 2" xfId="6225" xr:uid="{BD5E9540-3D20-48C6-8AD7-D5E5DCB1C79E}"/>
    <cellStyle name="Input [yellow] 2 2 10" xfId="29491" xr:uid="{E9715CCC-7B49-4E3E-ABAB-826365E5600E}"/>
    <cellStyle name="Input [yellow] 2 2 2" xfId="6226" xr:uid="{6839F182-7C84-4AB1-9994-F387B32EC5AA}"/>
    <cellStyle name="Input [yellow] 2 2 2 2" xfId="29492" xr:uid="{FBF4BCE0-669F-4673-B32F-204D179139C4}"/>
    <cellStyle name="Input [yellow] 2 2 3" xfId="6227" xr:uid="{CD65B49E-1F78-40A8-90FD-7B308A51DFF4}"/>
    <cellStyle name="Input [yellow] 2 2 3 2" xfId="29493" xr:uid="{03E45184-3067-4C75-8FDB-75B0D9400773}"/>
    <cellStyle name="Input [yellow] 2 2 4" xfId="6228" xr:uid="{78D06255-1F7D-405E-ADCC-1328BD41C9A2}"/>
    <cellStyle name="Input [yellow] 2 2 4 2" xfId="29494" xr:uid="{82FE1FA3-0161-41F5-A4BC-15986412F61D}"/>
    <cellStyle name="Input [yellow] 2 2 5" xfId="6229" xr:uid="{6E1D021D-8D51-4797-B06F-DD0E9C891B1C}"/>
    <cellStyle name="Input [yellow] 2 2 5 2" xfId="29495" xr:uid="{9C4DDEA3-560B-4090-9CC4-2AE4ADC9FFC5}"/>
    <cellStyle name="Input [yellow] 2 2 6" xfId="6230" xr:uid="{68F0265D-DE39-4830-9CE7-8F418D84D714}"/>
    <cellStyle name="Input [yellow] 2 2 6 2" xfId="29496" xr:uid="{ABDD3C49-9961-4D03-AB28-FFF04533889E}"/>
    <cellStyle name="Input [yellow] 2 2 7" xfId="6231" xr:uid="{4287566D-65E4-4017-8679-CB27687B82EC}"/>
    <cellStyle name="Input [yellow] 2 2 7 2" xfId="29497" xr:uid="{F9664E06-71A9-487E-9824-66BFD91C17C4}"/>
    <cellStyle name="Input [yellow] 2 2 8" xfId="6232" xr:uid="{8B47BFC8-8A48-4488-BA4C-51928AD0BFF3}"/>
    <cellStyle name="Input [yellow] 2 2 8 2" xfId="29498" xr:uid="{9117FDB3-6C22-422E-B8E9-E2BEBFA38586}"/>
    <cellStyle name="Input [yellow] 2 2 9" xfId="6233" xr:uid="{39A1EA87-9C07-44C5-944B-CDD592F8CFA5}"/>
    <cellStyle name="Input [yellow] 2 2 9 2" xfId="29499" xr:uid="{91970394-5FAA-4674-B35E-FB448291872B}"/>
    <cellStyle name="Input [yellow] 2 3" xfId="6234" xr:uid="{9E523640-0E55-4D48-ADF5-26A60A35BF86}"/>
    <cellStyle name="Input [yellow] 2 3 2" xfId="29500" xr:uid="{6AD901A2-F7F0-4DC6-9062-4D802B843101}"/>
    <cellStyle name="Input [yellow] 2 4" xfId="6235" xr:uid="{C00F7648-C699-4DEA-8569-366DC1FAA33A}"/>
    <cellStyle name="Input [yellow] 2 4 2" xfId="29501" xr:uid="{27874C54-7FDC-44BD-81DE-864181599FD4}"/>
    <cellStyle name="Input [yellow] 2 5" xfId="6236" xr:uid="{4C1DF6B7-F381-41AF-9830-57A0AC3CC383}"/>
    <cellStyle name="Input [yellow] 2 5 2" xfId="29502" xr:uid="{0100A94E-5AF2-4C1B-997F-FFA36C9FB954}"/>
    <cellStyle name="Input [yellow] 2 6" xfId="6237" xr:uid="{6DDD6FBD-9F01-4977-9299-3D7CAE676B16}"/>
    <cellStyle name="Input [yellow] 2 6 2" xfId="29503" xr:uid="{AC0718D7-4E12-43BD-ABFD-7D58509499E4}"/>
    <cellStyle name="Input [yellow] 2 7" xfId="6238" xr:uid="{E9C31472-890A-4068-B42E-E74A8ADF6F2C}"/>
    <cellStyle name="Input [yellow] 2 7 2" xfId="29504" xr:uid="{4191DC90-39E5-4384-A80C-B2A82BC29851}"/>
    <cellStyle name="Input [yellow] 2 8" xfId="6239" xr:uid="{84E80EDA-99EA-4488-AE67-1551380F80A8}"/>
    <cellStyle name="Input [yellow] 2 8 2" xfId="29505" xr:uid="{7DDBFDCD-A80F-4A19-9E60-C634AC83BE50}"/>
    <cellStyle name="Input [yellow] 2 9" xfId="6240" xr:uid="{79C7C7C1-776D-4805-964F-C81B1644E312}"/>
    <cellStyle name="Input [yellow] 2 9 2" xfId="29506" xr:uid="{C9BD4E3F-AAF5-4CD3-A548-07E84033C551}"/>
    <cellStyle name="Input [yellow] 3" xfId="6241" xr:uid="{AB730BDE-A3C0-481E-AEA4-F5C1ECC13D06}"/>
    <cellStyle name="Input [yellow] 3 10" xfId="6242" xr:uid="{FF07CE2E-E83F-42E0-BB4B-D3063F81984F}"/>
    <cellStyle name="Input [yellow] 3 10 2" xfId="29508" xr:uid="{4101F8F1-8525-4EAF-A2D8-E99E0EC3998C}"/>
    <cellStyle name="Input [yellow] 3 11" xfId="29507" xr:uid="{93F553EE-818F-4E12-AC0A-85A8F30D2C0F}"/>
    <cellStyle name="Input [yellow] 3 2" xfId="6243" xr:uid="{F6862C9F-EFB3-4BBC-BCB2-593EE8DCC80F}"/>
    <cellStyle name="Input [yellow] 3 2 10" xfId="29509" xr:uid="{4E38908C-8915-4B13-804E-5E6441DA5C17}"/>
    <cellStyle name="Input [yellow] 3 2 2" xfId="6244" xr:uid="{BCD3D8DC-7060-451C-A76F-A18EE9332B94}"/>
    <cellStyle name="Input [yellow] 3 2 2 2" xfId="29510" xr:uid="{2D5B6F6C-A51B-43EE-8824-22EE3B1B742D}"/>
    <cellStyle name="Input [yellow] 3 2 3" xfId="6245" xr:uid="{161B14D7-F75D-40B0-94E7-EB630E6A71E1}"/>
    <cellStyle name="Input [yellow] 3 2 3 2" xfId="29511" xr:uid="{9DDCD7C0-6CD4-45D2-8CDB-9CF2C28264F5}"/>
    <cellStyle name="Input [yellow] 3 2 4" xfId="6246" xr:uid="{4A254683-5369-43C8-B119-DD0E27AB5BC5}"/>
    <cellStyle name="Input [yellow] 3 2 4 2" xfId="29512" xr:uid="{ED12402E-7BB4-4DB6-BC1B-1E9C4EF63646}"/>
    <cellStyle name="Input [yellow] 3 2 5" xfId="6247" xr:uid="{1D63D55A-17A1-4D84-95CE-42C99E577E87}"/>
    <cellStyle name="Input [yellow] 3 2 5 2" xfId="29513" xr:uid="{4B0460ED-7439-4F4A-9478-1DD91FDFEE5E}"/>
    <cellStyle name="Input [yellow] 3 2 6" xfId="6248" xr:uid="{3B2713F3-8B09-4687-B53D-322F8F684F69}"/>
    <cellStyle name="Input [yellow] 3 2 6 2" xfId="29514" xr:uid="{FCE87D94-891E-4CF2-9474-013031F7DF6E}"/>
    <cellStyle name="Input [yellow] 3 2 7" xfId="6249" xr:uid="{95908691-CCD3-443B-AF3B-32497225AAEC}"/>
    <cellStyle name="Input [yellow] 3 2 7 2" xfId="29515" xr:uid="{A1652F80-BB5E-41F5-AEDA-42FF94B37BEF}"/>
    <cellStyle name="Input [yellow] 3 2 8" xfId="6250" xr:uid="{4EAD38C2-A751-4CD0-8CA6-13AAACDF114D}"/>
    <cellStyle name="Input [yellow] 3 2 8 2" xfId="29516" xr:uid="{F4908006-C9B7-4997-9F1A-BC08D20F8B08}"/>
    <cellStyle name="Input [yellow] 3 2 9" xfId="6251" xr:uid="{C319EFFF-317D-422C-B9D1-714B99646344}"/>
    <cellStyle name="Input [yellow] 3 2 9 2" xfId="29517" xr:uid="{1058E773-2F1C-464C-996D-8293B8F6DB9C}"/>
    <cellStyle name="Input [yellow] 3 3" xfId="6252" xr:uid="{9C142CB8-90B8-42BA-B392-4FBC09300109}"/>
    <cellStyle name="Input [yellow] 3 3 2" xfId="29518" xr:uid="{67DFD4DF-1D87-4D5B-82FA-1E5ACEB8E978}"/>
    <cellStyle name="Input [yellow] 3 4" xfId="6253" xr:uid="{AEECD8E1-04F4-4AA1-A78A-13E5A9AAB3E1}"/>
    <cellStyle name="Input [yellow] 3 4 2" xfId="29519" xr:uid="{83F6BA39-57F9-4251-8972-FDFB71EEA29F}"/>
    <cellStyle name="Input [yellow] 3 5" xfId="6254" xr:uid="{8434D791-EF6E-462C-8EE0-A6B0EB94F105}"/>
    <cellStyle name="Input [yellow] 3 5 2" xfId="29520" xr:uid="{2657AF9E-6629-4F85-88F2-89DA1B91CA00}"/>
    <cellStyle name="Input [yellow] 3 6" xfId="6255" xr:uid="{6A8510F2-AAD0-43E9-8029-A6DED7657848}"/>
    <cellStyle name="Input [yellow] 3 6 2" xfId="29521" xr:uid="{C82D1738-01A1-4C08-B1B3-FB0E9FD518F0}"/>
    <cellStyle name="Input [yellow] 3 7" xfId="6256" xr:uid="{599DC928-941F-4DBB-9C54-65F7EC03A42E}"/>
    <cellStyle name="Input [yellow] 3 7 2" xfId="29522" xr:uid="{B52F75E6-55C4-4165-A4CA-B58921BEA483}"/>
    <cellStyle name="Input [yellow] 3 8" xfId="6257" xr:uid="{82D14B52-C115-43A9-98D3-42198216C036}"/>
    <cellStyle name="Input [yellow] 3 8 2" xfId="29523" xr:uid="{C9971A83-6F73-4798-A54D-E23485B3C0A8}"/>
    <cellStyle name="Input [yellow] 3 9" xfId="6258" xr:uid="{334F0B42-E8CC-40DF-B6C1-ED4836537E52}"/>
    <cellStyle name="Input [yellow] 3 9 2" xfId="29524" xr:uid="{C09B09CD-9B09-4C31-9F12-DC69B3BC921C}"/>
    <cellStyle name="Input [yellow] 4" xfId="6259" xr:uid="{61A6B2DE-F07D-413E-AB78-1E2E859A2D37}"/>
    <cellStyle name="Input [yellow] 4 10" xfId="6260" xr:uid="{9381448E-6BB6-41E5-86F0-03B41619BDF3}"/>
    <cellStyle name="Input [yellow] 4 10 2" xfId="29526" xr:uid="{37A0108D-843C-4EAE-A6A9-AFBE1450E058}"/>
    <cellStyle name="Input [yellow] 4 11" xfId="29525" xr:uid="{940E7B84-FACB-4448-AB63-7550D2A69E97}"/>
    <cellStyle name="Input [yellow] 4 2" xfId="6261" xr:uid="{31B2F444-CCF6-4C88-A624-45E8DB78D98F}"/>
    <cellStyle name="Input [yellow] 4 2 10" xfId="29527" xr:uid="{D06FE76F-0365-48BB-9BBB-983B94589A9B}"/>
    <cellStyle name="Input [yellow] 4 2 2" xfId="6262" xr:uid="{AA9093C3-F967-462D-86D3-E691868BDE08}"/>
    <cellStyle name="Input [yellow] 4 2 2 2" xfId="29528" xr:uid="{497E89A2-5995-4F0E-886E-D07059FA44E7}"/>
    <cellStyle name="Input [yellow] 4 2 3" xfId="6263" xr:uid="{5F2243A8-C780-453B-BBC2-F01F5D659E3E}"/>
    <cellStyle name="Input [yellow] 4 2 3 2" xfId="29529" xr:uid="{06DF9970-F208-41A8-996F-9661281C03FE}"/>
    <cellStyle name="Input [yellow] 4 2 4" xfId="6264" xr:uid="{02501151-4060-419C-B8A5-B55107B13A78}"/>
    <cellStyle name="Input [yellow] 4 2 4 2" xfId="29530" xr:uid="{BEE5922B-D277-4036-A989-967A3DE3A892}"/>
    <cellStyle name="Input [yellow] 4 2 5" xfId="6265" xr:uid="{2CEF62C4-93AF-4F8C-A413-B4A8FBC1569A}"/>
    <cellStyle name="Input [yellow] 4 2 5 2" xfId="29531" xr:uid="{A0811F10-9594-4BA7-BC47-7FD35424917D}"/>
    <cellStyle name="Input [yellow] 4 2 6" xfId="6266" xr:uid="{6C84160C-C7AD-4366-9702-A6C59B9AC930}"/>
    <cellStyle name="Input [yellow] 4 2 6 2" xfId="29532" xr:uid="{033C7393-815D-430F-A929-4B52DBCE0417}"/>
    <cellStyle name="Input [yellow] 4 2 7" xfId="6267" xr:uid="{1F7E2E12-E696-456D-B532-2BBFEC6F0592}"/>
    <cellStyle name="Input [yellow] 4 2 7 2" xfId="29533" xr:uid="{EA48E2D4-5C1F-4D70-8876-7104709B49C9}"/>
    <cellStyle name="Input [yellow] 4 2 8" xfId="6268" xr:uid="{4C5B70E0-26F9-4362-9745-82A8C6FC201C}"/>
    <cellStyle name="Input [yellow] 4 2 8 2" xfId="29534" xr:uid="{AB859870-B29E-4962-9C0D-62F23FAAE78A}"/>
    <cellStyle name="Input [yellow] 4 2 9" xfId="6269" xr:uid="{09B07148-CE35-4DDF-85FE-00AF60436201}"/>
    <cellStyle name="Input [yellow] 4 2 9 2" xfId="29535" xr:uid="{53A66F70-916B-4C76-AB9C-D5A0CC5BF211}"/>
    <cellStyle name="Input [yellow] 4 3" xfId="6270" xr:uid="{CCD06FB0-E249-4C78-962C-41E533938A2B}"/>
    <cellStyle name="Input [yellow] 4 3 2" xfId="29536" xr:uid="{4EC80B60-0706-4A16-A60F-6AC9D28FB2F5}"/>
    <cellStyle name="Input [yellow] 4 4" xfId="6271" xr:uid="{168EEC7B-F0B3-4D73-B8E2-6A9ECF666D6C}"/>
    <cellStyle name="Input [yellow] 4 4 2" xfId="29537" xr:uid="{08D33B83-27AA-4C01-A26C-0F3BF1198635}"/>
    <cellStyle name="Input [yellow] 4 5" xfId="6272" xr:uid="{E4EB78A2-1B85-40DE-B0F0-E3C05FE86AAF}"/>
    <cellStyle name="Input [yellow] 4 5 2" xfId="29538" xr:uid="{A5AB9052-F546-4B9D-BE5F-0C39F9DEE6F1}"/>
    <cellStyle name="Input [yellow] 4 6" xfId="6273" xr:uid="{1DEB9B84-DB46-41B3-8CF9-C21FF8E8C493}"/>
    <cellStyle name="Input [yellow] 4 6 2" xfId="29539" xr:uid="{2BFE6C03-33B7-4F0D-B5D0-5B3CF5C5C9E4}"/>
    <cellStyle name="Input [yellow] 4 7" xfId="6274" xr:uid="{767B9AF2-BB07-45ED-AABC-4CEC54E06DE9}"/>
    <cellStyle name="Input [yellow] 4 7 2" xfId="29540" xr:uid="{706CF4B7-21A5-43B3-87A3-25F2B626D123}"/>
    <cellStyle name="Input [yellow] 4 8" xfId="6275" xr:uid="{043622CD-AB25-447D-A821-D92CF5F901F1}"/>
    <cellStyle name="Input [yellow] 4 8 2" xfId="29541" xr:uid="{075D38F3-B152-424D-ACA3-385384307B09}"/>
    <cellStyle name="Input [yellow] 4 9" xfId="6276" xr:uid="{58283CED-F9E8-4AB5-9B3E-C988D1F87056}"/>
    <cellStyle name="Input [yellow] 4 9 2" xfId="29542" xr:uid="{D12C2756-4448-42CD-9CBB-D1091CFDA96C}"/>
    <cellStyle name="Input [yellow] 5" xfId="6277" xr:uid="{F4BA6FD1-98CF-4B89-B708-706BB7B1FA33}"/>
    <cellStyle name="Input [yellow] 5 10" xfId="29543" xr:uid="{01318299-F626-4389-9743-202996ECA062}"/>
    <cellStyle name="Input [yellow] 5 2" xfId="6278" xr:uid="{6FCE4468-ED9C-452F-88E7-9C5FA09EBCBB}"/>
    <cellStyle name="Input [yellow] 5 2 2" xfId="29544" xr:uid="{1516314A-C434-4BDF-85E0-DF4915EAF1B8}"/>
    <cellStyle name="Input [yellow] 5 3" xfId="6279" xr:uid="{A5ED792A-57CB-4385-A90D-F37355638834}"/>
    <cellStyle name="Input [yellow] 5 3 2" xfId="29545" xr:uid="{D8F53A1A-E025-40A9-8B1B-92FCA59AE475}"/>
    <cellStyle name="Input [yellow] 5 4" xfId="6280" xr:uid="{967A9221-D989-46A5-BC82-C894E3FBCA76}"/>
    <cellStyle name="Input [yellow] 5 4 2" xfId="29546" xr:uid="{1E0B3EBC-07FD-4B46-A5B9-72BB13D93477}"/>
    <cellStyle name="Input [yellow] 5 5" xfId="6281" xr:uid="{C03A1B07-6B29-44F6-81FC-A6A79D478210}"/>
    <cellStyle name="Input [yellow] 5 5 2" xfId="29547" xr:uid="{FE90CF29-22BC-46F0-87DB-4A7C14C72ABC}"/>
    <cellStyle name="Input [yellow] 5 6" xfId="6282" xr:uid="{E2995492-2BC5-48D9-B01A-610BFA84B6B0}"/>
    <cellStyle name="Input [yellow] 5 6 2" xfId="29548" xr:uid="{A113B481-2C1C-4BB5-B00D-6172D3D02B3D}"/>
    <cellStyle name="Input [yellow] 5 7" xfId="6283" xr:uid="{38345BC8-1630-4A78-8383-ADB33ADD5D79}"/>
    <cellStyle name="Input [yellow] 5 7 2" xfId="29549" xr:uid="{88972869-A338-433E-8566-96133A96BEB2}"/>
    <cellStyle name="Input [yellow] 5 8" xfId="6284" xr:uid="{DFB701C5-7E84-4F46-84D8-1EE858FA54A9}"/>
    <cellStyle name="Input [yellow] 5 8 2" xfId="29550" xr:uid="{4D65E321-212B-450C-A1E0-DABFCDE48C45}"/>
    <cellStyle name="Input [yellow] 5 9" xfId="6285" xr:uid="{C53A3768-A31E-444D-AFA5-6E47A056FA1F}"/>
    <cellStyle name="Input [yellow] 5 9 2" xfId="29551" xr:uid="{69188E4C-13E4-430F-A5E4-2CA8287E58DB}"/>
    <cellStyle name="Input [yellow] 6" xfId="6286" xr:uid="{B4C3BDD4-7ED8-46F5-B6BF-B8E915800304}"/>
    <cellStyle name="Input [yellow] 6 10" xfId="6287" xr:uid="{09D33D86-316B-466A-A26B-0F6181F5750B}"/>
    <cellStyle name="Input [yellow] 6 10 2" xfId="29553" xr:uid="{C12DECD0-50F7-45C0-9C27-8FD890D033E6}"/>
    <cellStyle name="Input [yellow] 6 11" xfId="6288" xr:uid="{585BABD5-02B8-41F4-AE3C-A759C74F1855}"/>
    <cellStyle name="Input [yellow] 6 11 2" xfId="29554" xr:uid="{C919DDFC-863B-4A85-A0DD-414570C2151A}"/>
    <cellStyle name="Input [yellow] 6 12" xfId="29552" xr:uid="{D0C942E8-C230-495C-A3AB-8D8DDA45E53A}"/>
    <cellStyle name="Input [yellow] 6 2" xfId="6289" xr:uid="{8BF17EE3-C0DB-4F48-94C9-2D8ACB6AA7D0}"/>
    <cellStyle name="Input [yellow] 6 2 2" xfId="29555" xr:uid="{F95FBB2E-4E29-4C55-BC46-97D6F6CD2AA1}"/>
    <cellStyle name="Input [yellow] 6 3" xfId="6290" xr:uid="{A03808C6-E44B-4203-9EDC-1ED739A3FC07}"/>
    <cellStyle name="Input [yellow] 6 3 2" xfId="29556" xr:uid="{54C39609-338E-4998-9D61-9ECE376B8BB0}"/>
    <cellStyle name="Input [yellow] 6 4" xfId="6291" xr:uid="{9BAE311C-1822-4BC8-A7C1-05627F1A821A}"/>
    <cellStyle name="Input [yellow] 6 4 2" xfId="29557" xr:uid="{A4312ED1-BC86-4FBA-B052-3EBD0DEFCA53}"/>
    <cellStyle name="Input [yellow] 6 5" xfId="6292" xr:uid="{B51B8C47-FD2E-4E75-AD96-1A5002F6A01E}"/>
    <cellStyle name="Input [yellow] 6 5 2" xfId="29558" xr:uid="{8A82ED3F-C6C7-4413-83B5-8709C287C7BA}"/>
    <cellStyle name="Input [yellow] 6 6" xfId="6293" xr:uid="{CE3D785A-72D9-46D6-A44D-AF06C5FB47A7}"/>
    <cellStyle name="Input [yellow] 6 6 2" xfId="29559" xr:uid="{18264A24-616C-41D7-B4A8-BACEB31BB6DF}"/>
    <cellStyle name="Input [yellow] 6 7" xfId="6294" xr:uid="{B82AB75B-D223-4304-B214-C144D4CD8735}"/>
    <cellStyle name="Input [yellow] 6 7 2" xfId="29560" xr:uid="{84D88633-97F9-44EA-9F8E-C09D5FB0885B}"/>
    <cellStyle name="Input [yellow] 6 8" xfId="6295" xr:uid="{64AA0319-5EDE-4289-8AE7-6DE20E158317}"/>
    <cellStyle name="Input [yellow] 6 8 2" xfId="29561" xr:uid="{9FE46743-3CE8-4358-A7CA-96AB769C4E05}"/>
    <cellStyle name="Input [yellow] 6 9" xfId="6296" xr:uid="{69D54905-387E-4BCD-97C5-362CD6DF42A8}"/>
    <cellStyle name="Input [yellow] 6 9 2" xfId="29562" xr:uid="{8BD65923-C4D8-4146-9065-46F86B6B5957}"/>
    <cellStyle name="Input [yellow] 7" xfId="6297" xr:uid="{F05C024A-9C92-48CA-B271-16B2066F139F}"/>
    <cellStyle name="Input [yellow] 7 2" xfId="29563" xr:uid="{69D894C0-FC87-4031-9206-0BEB77C1F621}"/>
    <cellStyle name="Input [yellow] 8" xfId="6298" xr:uid="{781AD7CE-89F0-4AB0-9534-998C181B2848}"/>
    <cellStyle name="Input [yellow] 8 2" xfId="29564" xr:uid="{0922CEF3-7817-4E6E-A5E1-348B6F5704CB}"/>
    <cellStyle name="Input [yellow] 9" xfId="6299" xr:uid="{703EEDF5-1ED6-4AE1-8A5C-2183A5253475}"/>
    <cellStyle name="Input [yellow] 9 2" xfId="29565" xr:uid="{13E06D76-4E01-4C90-84A9-B13EF9F0BEE3}"/>
    <cellStyle name="Input 10" xfId="6300" xr:uid="{B6AEAA91-9FDC-4090-9D92-8726DCF192E8}"/>
    <cellStyle name="Input 10 10" xfId="6301" xr:uid="{6D5818D9-1498-4474-9840-55A3776E0E9A}"/>
    <cellStyle name="Input 10 10 2" xfId="29567" xr:uid="{D9D29F49-0280-4D39-8548-EE4DADC3F3F9}"/>
    <cellStyle name="Input 10 11" xfId="6302" xr:uid="{4FBB92BE-4DE0-41A8-99D9-B4E49155C172}"/>
    <cellStyle name="Input 10 11 2" xfId="29568" xr:uid="{36EBF82D-6C21-4A03-8EC0-C56912500E34}"/>
    <cellStyle name="Input 10 12" xfId="6303" xr:uid="{A28D041E-779F-457E-A1EB-DC5F6C42E205}"/>
    <cellStyle name="Input 10 12 2" xfId="29569" xr:uid="{A2B480D3-D07E-49BB-979D-FD4DE33DDB1E}"/>
    <cellStyle name="Input 10 13" xfId="6304" xr:uid="{A6CA936C-83C9-42E3-A433-A61337DAD9A1}"/>
    <cellStyle name="Input 10 13 2" xfId="29570" xr:uid="{E584256E-B800-4EC1-8A6C-D4475E21C6CC}"/>
    <cellStyle name="Input 10 14" xfId="6305" xr:uid="{CE1B0C8F-2BDE-4FA8-B3E3-7413B5484300}"/>
    <cellStyle name="Input 10 14 2" xfId="29571" xr:uid="{2B6B9722-9EBD-41CE-AC6D-85E8EEC62136}"/>
    <cellStyle name="Input 10 15" xfId="29566" xr:uid="{3F7B27AB-DF50-4583-84CA-E1209B240299}"/>
    <cellStyle name="Input 10 2" xfId="6306" xr:uid="{731ED08B-E78E-4FBF-A053-A6F8CAB74B2A}"/>
    <cellStyle name="Input 10 2 10" xfId="6307" xr:uid="{E57B1FD7-8834-41B1-A603-8FED90A860F3}"/>
    <cellStyle name="Input 10 2 10 2" xfId="29573" xr:uid="{D7E62F24-5401-42EC-9057-D68FD580AAA4}"/>
    <cellStyle name="Input 10 2 11" xfId="29572" xr:uid="{E6EEC515-8949-4CDC-A55B-5295646A5CAB}"/>
    <cellStyle name="Input 10 2 2" xfId="6308" xr:uid="{DBBBA029-7A78-4D4A-927F-A5372DDAE739}"/>
    <cellStyle name="Input 10 2 2 10" xfId="29574" xr:uid="{A4A4A20B-7B13-4E18-AE82-5377613D10F4}"/>
    <cellStyle name="Input 10 2 2 2" xfId="6309" xr:uid="{F93AB3DB-C9F1-42B7-A630-0A9758B687AA}"/>
    <cellStyle name="Input 10 2 2 2 2" xfId="29575" xr:uid="{00BB07A6-68A2-4D81-9DF8-84A6047C1DAA}"/>
    <cellStyle name="Input 10 2 2 3" xfId="6310" xr:uid="{E50768B8-295B-44CA-AE35-B6B0741717BA}"/>
    <cellStyle name="Input 10 2 2 3 2" xfId="29576" xr:uid="{E08026A8-9DBC-44BF-B29A-DC0AE44A01FA}"/>
    <cellStyle name="Input 10 2 2 4" xfId="6311" xr:uid="{F266F740-5B07-4D86-A6FF-073F2B3E1E45}"/>
    <cellStyle name="Input 10 2 2 4 2" xfId="29577" xr:uid="{90802495-72CE-4A5E-84A9-304382CA964F}"/>
    <cellStyle name="Input 10 2 2 5" xfId="6312" xr:uid="{0D2BD5E3-FCEB-458F-8AA4-3E2A82E359A5}"/>
    <cellStyle name="Input 10 2 2 5 2" xfId="29578" xr:uid="{00AE9D5A-C8E1-43D9-9C03-01E7379959AE}"/>
    <cellStyle name="Input 10 2 2 6" xfId="6313" xr:uid="{470E663B-DA73-46B2-AF94-39DEBF2D023C}"/>
    <cellStyle name="Input 10 2 2 6 2" xfId="29579" xr:uid="{E996F566-56BE-42C9-BF49-F9E4FB1210E6}"/>
    <cellStyle name="Input 10 2 2 7" xfId="6314" xr:uid="{B3857365-43C5-4CC2-AC4F-932FCBF1B7BE}"/>
    <cellStyle name="Input 10 2 2 7 2" xfId="29580" xr:uid="{E88FF3CC-C7DA-44ED-8905-CEE2B29FB89B}"/>
    <cellStyle name="Input 10 2 2 8" xfId="6315" xr:uid="{AA6028B1-DFED-4D8A-9619-2C294F4C7EEE}"/>
    <cellStyle name="Input 10 2 2 8 2" xfId="29581" xr:uid="{C46AAEE2-6660-43C7-97A6-60DBB03D830C}"/>
    <cellStyle name="Input 10 2 2 9" xfId="6316" xr:uid="{F4003511-BA12-48B9-82AD-67F1126AF9C0}"/>
    <cellStyle name="Input 10 2 2 9 2" xfId="29582" xr:uid="{400A8FF0-3B29-48F4-BDBF-1A4F876D9335}"/>
    <cellStyle name="Input 10 2 3" xfId="6317" xr:uid="{EB8B587D-302D-4B54-9BBA-353A95315EF9}"/>
    <cellStyle name="Input 10 2 3 2" xfId="29583" xr:uid="{07305FBB-4F56-40C6-9B2A-37B168C78A20}"/>
    <cellStyle name="Input 10 2 4" xfId="6318" xr:uid="{B446A50E-AEBE-4C52-9D2D-D110E20487A8}"/>
    <cellStyle name="Input 10 2 4 2" xfId="29584" xr:uid="{2C9C1D4A-DBFC-4678-BF0D-810D9F9825F1}"/>
    <cellStyle name="Input 10 2 5" xfId="6319" xr:uid="{8DF4B5F5-2E25-4A2C-8BDC-F9711E5F4F6A}"/>
    <cellStyle name="Input 10 2 5 2" xfId="29585" xr:uid="{4F090F5B-4B63-4119-B2C2-84994D69BFE2}"/>
    <cellStyle name="Input 10 2 6" xfId="6320" xr:uid="{8AA1B1DB-A819-4094-B453-1C679860B1BC}"/>
    <cellStyle name="Input 10 2 6 2" xfId="29586" xr:uid="{0747F8F5-402F-44CC-96EF-5D0AA06666E2}"/>
    <cellStyle name="Input 10 2 7" xfId="6321" xr:uid="{0943776F-D2D0-48F6-9A88-55B05509498E}"/>
    <cellStyle name="Input 10 2 7 2" xfId="29587" xr:uid="{F5DA9676-3904-4EC4-8A77-2B28B5A0A122}"/>
    <cellStyle name="Input 10 2 8" xfId="6322" xr:uid="{D8B313B9-A2B0-4005-A4BD-34347F71680F}"/>
    <cellStyle name="Input 10 2 8 2" xfId="29588" xr:uid="{D4580643-2AE5-40BF-899D-05D7102979CE}"/>
    <cellStyle name="Input 10 2 9" xfId="6323" xr:uid="{293EC76E-951A-45EE-9304-2265D0E720D7}"/>
    <cellStyle name="Input 10 2 9 2" xfId="29589" xr:uid="{904459B5-6160-48D8-91E4-F343A26C85F0}"/>
    <cellStyle name="Input 10 3" xfId="6324" xr:uid="{C2294238-C305-4CAE-A87A-9424743E09E7}"/>
    <cellStyle name="Input 10 3 10" xfId="29590" xr:uid="{FEB039C4-C4DA-40A3-8D0E-1D4820AEFDF0}"/>
    <cellStyle name="Input 10 3 2" xfId="6325" xr:uid="{8E335BA7-6F8C-42DC-95F9-BBC4D5304983}"/>
    <cellStyle name="Input 10 3 2 2" xfId="29591" xr:uid="{47717265-EB99-481B-B73E-72C8481F6B1F}"/>
    <cellStyle name="Input 10 3 3" xfId="6326" xr:uid="{3DFBA014-298B-4703-B3A9-21DE32AF789A}"/>
    <cellStyle name="Input 10 3 3 2" xfId="29592" xr:uid="{0028608C-AF54-49AE-BB7A-02F400DFC41B}"/>
    <cellStyle name="Input 10 3 4" xfId="6327" xr:uid="{ECE606AE-E52B-4C5B-A5FD-45E88EFE0015}"/>
    <cellStyle name="Input 10 3 4 2" xfId="29593" xr:uid="{08596F27-3E7C-4F72-9A31-3945DCAD8E4A}"/>
    <cellStyle name="Input 10 3 5" xfId="6328" xr:uid="{87ECBACC-8C7F-404B-8CFC-D67E84D484CE}"/>
    <cellStyle name="Input 10 3 5 2" xfId="29594" xr:uid="{1A2DA8D1-C5BF-4920-9387-F85B550067E0}"/>
    <cellStyle name="Input 10 3 6" xfId="6329" xr:uid="{A9BC571C-8146-43FB-9BF2-462B93B6936D}"/>
    <cellStyle name="Input 10 3 6 2" xfId="29595" xr:uid="{A67457CB-E4A6-4042-81E8-3EF4ED0545C4}"/>
    <cellStyle name="Input 10 3 7" xfId="6330" xr:uid="{1845B595-128E-4109-BE09-6E64401261F1}"/>
    <cellStyle name="Input 10 3 7 2" xfId="29596" xr:uid="{E7D4E6CA-9FD2-4C7C-8E71-992AFDCCFC0F}"/>
    <cellStyle name="Input 10 3 8" xfId="6331" xr:uid="{5A65F509-9C6C-496B-8E03-C2EB88C4AC2B}"/>
    <cellStyle name="Input 10 3 8 2" xfId="29597" xr:uid="{EC114A6E-C381-4B9B-AC55-3D9239E6B41A}"/>
    <cellStyle name="Input 10 3 9" xfId="6332" xr:uid="{AD6E8D57-4DE8-478B-97B2-0397408A1224}"/>
    <cellStyle name="Input 10 3 9 2" xfId="29598" xr:uid="{37547678-AEC6-4A42-B46C-37015D5D5D43}"/>
    <cellStyle name="Input 10 4" xfId="6333" xr:uid="{594A21E6-567C-43AE-81AB-EF1DB630EB22}"/>
    <cellStyle name="Input 10 4 10" xfId="29599" xr:uid="{296C38F3-3A1E-40EA-A1F7-DC5B57C6F54E}"/>
    <cellStyle name="Input 10 4 2" xfId="6334" xr:uid="{7E07F902-4A9B-4749-A098-EAAF5D4E9743}"/>
    <cellStyle name="Input 10 4 2 2" xfId="29600" xr:uid="{FCFE4901-E794-4CAE-B416-79EAECEF2380}"/>
    <cellStyle name="Input 10 4 3" xfId="6335" xr:uid="{1536E125-BC21-4C9D-BA5D-2063AE9594ED}"/>
    <cellStyle name="Input 10 4 3 2" xfId="29601" xr:uid="{55F7FA34-8EF8-49C2-9B1C-F0248867F806}"/>
    <cellStyle name="Input 10 4 4" xfId="6336" xr:uid="{758E06EC-5C6B-4B62-B8B2-520E037FDAA2}"/>
    <cellStyle name="Input 10 4 4 2" xfId="29602" xr:uid="{45D4AE5E-AB06-4F36-801C-70C9F951E14C}"/>
    <cellStyle name="Input 10 4 5" xfId="6337" xr:uid="{6E42EE9A-79FA-4EEE-81CF-3BC03564D034}"/>
    <cellStyle name="Input 10 4 5 2" xfId="29603" xr:uid="{57AB81DF-4B53-445E-A768-DBF7FDD285ED}"/>
    <cellStyle name="Input 10 4 6" xfId="6338" xr:uid="{DDF6E5C9-7DB7-4855-8C84-2623D5FB9125}"/>
    <cellStyle name="Input 10 4 6 2" xfId="29604" xr:uid="{19F641B7-42BF-473C-9DD3-FD9364421E03}"/>
    <cellStyle name="Input 10 4 7" xfId="6339" xr:uid="{D2052770-5007-40EF-BFC7-3C71B8F4EBBB}"/>
    <cellStyle name="Input 10 4 7 2" xfId="29605" xr:uid="{6ACAF743-8A45-410A-A72B-A02B726D7127}"/>
    <cellStyle name="Input 10 4 8" xfId="6340" xr:uid="{CD2CBBB5-D6F2-4DF2-8308-B9488A9D73E3}"/>
    <cellStyle name="Input 10 4 8 2" xfId="29606" xr:uid="{E7D0CF0A-DB3F-4549-8BDA-C4418461AE67}"/>
    <cellStyle name="Input 10 4 9" xfId="6341" xr:uid="{E97AC4BF-90B3-4D16-929D-0B147E1A12B3}"/>
    <cellStyle name="Input 10 4 9 2" xfId="29607" xr:uid="{AADF327A-D347-432D-AA30-30B950575943}"/>
    <cellStyle name="Input 10 5" xfId="6342" xr:uid="{CBDCB438-9690-400A-A20F-35D56DE7CF24}"/>
    <cellStyle name="Input 10 5 10" xfId="29608" xr:uid="{45075AD2-B4D8-425D-9BBA-CF4699BB868A}"/>
    <cellStyle name="Input 10 5 2" xfId="6343" xr:uid="{E77A4022-D677-4239-BB13-C2AF42D7271A}"/>
    <cellStyle name="Input 10 5 2 2" xfId="29609" xr:uid="{DB22E5BD-1951-4EBE-AB52-90DFC33A59E0}"/>
    <cellStyle name="Input 10 5 3" xfId="6344" xr:uid="{589942DC-C10C-44DF-AA89-35DACFD399F2}"/>
    <cellStyle name="Input 10 5 3 2" xfId="29610" xr:uid="{AD607196-322D-4D7E-8F34-316FAB133FA8}"/>
    <cellStyle name="Input 10 5 4" xfId="6345" xr:uid="{C4B3D306-1281-4B70-BAC3-F5AA4C3DF6F4}"/>
    <cellStyle name="Input 10 5 4 2" xfId="29611" xr:uid="{048DD10F-AA62-4A70-BBC6-46595F71149A}"/>
    <cellStyle name="Input 10 5 5" xfId="6346" xr:uid="{A3A63509-B7DD-49F2-A8C1-2309B13CB9E6}"/>
    <cellStyle name="Input 10 5 5 2" xfId="29612" xr:uid="{71C78991-D3A9-46BD-97F5-7F94C8714790}"/>
    <cellStyle name="Input 10 5 6" xfId="6347" xr:uid="{2A189F10-F46A-43A7-9EAC-4272477E8F54}"/>
    <cellStyle name="Input 10 5 6 2" xfId="29613" xr:uid="{DF30BEB6-3D66-49C4-9051-CF3E486241B0}"/>
    <cellStyle name="Input 10 5 7" xfId="6348" xr:uid="{C26BB976-3187-449C-90FD-732303F99330}"/>
    <cellStyle name="Input 10 5 7 2" xfId="29614" xr:uid="{8A7015B1-B88A-480F-8C2A-B25FD914933A}"/>
    <cellStyle name="Input 10 5 8" xfId="6349" xr:uid="{68FA2DEB-8EA1-4DE7-A1F5-469975FD66E0}"/>
    <cellStyle name="Input 10 5 8 2" xfId="29615" xr:uid="{2B5FC9B7-E313-4750-BC84-55E1EFE9B5C3}"/>
    <cellStyle name="Input 10 5 9" xfId="6350" xr:uid="{861CD442-08A7-4395-89B7-C8296DFA57B4}"/>
    <cellStyle name="Input 10 5 9 2" xfId="29616" xr:uid="{83B54CA3-E505-48FD-A100-CE7FBC3AEB61}"/>
    <cellStyle name="Input 10 6" xfId="6351" xr:uid="{07CE73CD-B54A-4B9F-AAAB-10C896FE2397}"/>
    <cellStyle name="Input 10 6 10" xfId="29617" xr:uid="{BC6A619E-BAF8-42F2-9D37-E800C39050C2}"/>
    <cellStyle name="Input 10 6 2" xfId="6352" xr:uid="{A0B50527-58BA-4CBC-B3A9-A0A7AC80F62D}"/>
    <cellStyle name="Input 10 6 2 2" xfId="29618" xr:uid="{AD2B880C-FA44-494A-BE88-610DA1EC7DCE}"/>
    <cellStyle name="Input 10 6 3" xfId="6353" xr:uid="{22B6EF27-0AAE-4BB0-9C8A-17F59AAC36DA}"/>
    <cellStyle name="Input 10 6 3 2" xfId="29619" xr:uid="{EE4CF70F-C984-4100-983F-3C23F8B39B75}"/>
    <cellStyle name="Input 10 6 4" xfId="6354" xr:uid="{E4E84AD7-AAB2-4376-96A5-5E02F459CC9D}"/>
    <cellStyle name="Input 10 6 4 2" xfId="29620" xr:uid="{2101D7C0-31F3-4757-9B61-CA1A83FF6139}"/>
    <cellStyle name="Input 10 6 5" xfId="6355" xr:uid="{238BA114-FD9A-411E-88F1-D771A817D157}"/>
    <cellStyle name="Input 10 6 5 2" xfId="29621" xr:uid="{96870F9E-657F-4DBC-9B58-9D32B5AF9AC9}"/>
    <cellStyle name="Input 10 6 6" xfId="6356" xr:uid="{29374A65-2FA6-40DB-A439-A730E0E623B3}"/>
    <cellStyle name="Input 10 6 6 2" xfId="29622" xr:uid="{179DD53E-D2DF-4D2D-BEA9-C49A7C921094}"/>
    <cellStyle name="Input 10 6 7" xfId="6357" xr:uid="{D34DA1FF-D166-455A-BC03-8792B10F4A60}"/>
    <cellStyle name="Input 10 6 7 2" xfId="29623" xr:uid="{533CF614-98BD-41BF-B319-515EE4F01B7D}"/>
    <cellStyle name="Input 10 6 8" xfId="6358" xr:uid="{11C4174D-9654-4596-B168-A0A8E8BE40DA}"/>
    <cellStyle name="Input 10 6 8 2" xfId="29624" xr:uid="{35851AE1-F048-4220-AAAD-0627719E30C6}"/>
    <cellStyle name="Input 10 6 9" xfId="6359" xr:uid="{F689648E-135B-4ED6-8B46-763ECE40063D}"/>
    <cellStyle name="Input 10 6 9 2" xfId="29625" xr:uid="{19F46DBE-85C2-4987-9ACD-C78A8FEE37FA}"/>
    <cellStyle name="Input 10 7" xfId="6360" xr:uid="{317D0283-277C-4175-B03A-2119C004075A}"/>
    <cellStyle name="Input 10 7 2" xfId="29626" xr:uid="{DAB3E4B4-D8AD-40A6-89BA-5917EFC83309}"/>
    <cellStyle name="Input 10 8" xfId="6361" xr:uid="{EF9546AB-BAE9-412A-93C5-D9DD9D75FA1C}"/>
    <cellStyle name="Input 10 8 2" xfId="29627" xr:uid="{6FC27841-318B-47DD-AC43-F18CCEC899E8}"/>
    <cellStyle name="Input 10 9" xfId="6362" xr:uid="{1163FDAA-F11D-4A22-9CD3-5A8DD96A43B8}"/>
    <cellStyle name="Input 10 9 2" xfId="29628" xr:uid="{7A67E246-54AC-4EAE-96EB-820050276A05}"/>
    <cellStyle name="Input 11" xfId="6363" xr:uid="{7C1056AF-4F95-44A0-A56B-C3F33770AE09}"/>
    <cellStyle name="Input 11 10" xfId="6364" xr:uid="{44B1F1B5-AC14-4084-88A2-F3FF2B131B41}"/>
    <cellStyle name="Input 11 10 2" xfId="29630" xr:uid="{0574AE69-6D13-4547-823E-45282008D14C}"/>
    <cellStyle name="Input 11 11" xfId="6365" xr:uid="{7C926D00-CC91-4103-AEFE-75B5FD710373}"/>
    <cellStyle name="Input 11 11 2" xfId="29631" xr:uid="{CDAC8EDE-13CC-44C8-B861-10132170A55B}"/>
    <cellStyle name="Input 11 12" xfId="6366" xr:uid="{7E12CC6C-E2C7-4D1E-A425-91037368DEF2}"/>
    <cellStyle name="Input 11 12 2" xfId="29632" xr:uid="{62C1A30B-8F91-43A9-850F-A858B01F7537}"/>
    <cellStyle name="Input 11 13" xfId="6367" xr:uid="{A588239F-D5EE-4B7E-A6EC-63DC2234C70D}"/>
    <cellStyle name="Input 11 13 2" xfId="29633" xr:uid="{1562D79D-D43C-484A-90AE-6F34BF4B79E2}"/>
    <cellStyle name="Input 11 14" xfId="6368" xr:uid="{3622386B-CD46-4F70-8AB0-C1354034FFDF}"/>
    <cellStyle name="Input 11 14 2" xfId="29634" xr:uid="{046A6D8C-8FE0-4FCD-B1C8-5197E55707E6}"/>
    <cellStyle name="Input 11 15" xfId="29629" xr:uid="{7D1C17DE-F69A-4078-99EA-F4D1D8CE7F05}"/>
    <cellStyle name="Input 11 2" xfId="6369" xr:uid="{D2B4911C-51FB-4023-97E0-AAB90914D36F}"/>
    <cellStyle name="Input 11 2 10" xfId="6370" xr:uid="{3F41976B-B951-4565-B680-7835F8E8460B}"/>
    <cellStyle name="Input 11 2 10 2" xfId="29636" xr:uid="{9A54B2DD-B15E-4617-860E-91272E477C0C}"/>
    <cellStyle name="Input 11 2 11" xfId="29635" xr:uid="{B6F62F82-769D-4B07-98EC-BCD993B5F0AB}"/>
    <cellStyle name="Input 11 2 2" xfId="6371" xr:uid="{75E7C44C-1918-4019-81F5-13F612AA90BB}"/>
    <cellStyle name="Input 11 2 2 10" xfId="29637" xr:uid="{BD9AE092-E51E-4928-BE28-6D8B1AC8EBE4}"/>
    <cellStyle name="Input 11 2 2 2" xfId="6372" xr:uid="{8C379776-01E4-4753-948A-977392E9B68F}"/>
    <cellStyle name="Input 11 2 2 2 2" xfId="29638" xr:uid="{9B093D2E-6CE8-4107-A7FA-DED00D30C705}"/>
    <cellStyle name="Input 11 2 2 3" xfId="6373" xr:uid="{BB6AF0AF-199A-4C80-80C6-21D665943FEE}"/>
    <cellStyle name="Input 11 2 2 3 2" xfId="29639" xr:uid="{61CF4FC0-BD02-4EDE-9585-113C6EF2D421}"/>
    <cellStyle name="Input 11 2 2 4" xfId="6374" xr:uid="{5B4531A3-58D8-4985-AD9C-C0A1CD519016}"/>
    <cellStyle name="Input 11 2 2 4 2" xfId="29640" xr:uid="{2F72F1C2-D13F-4851-BFCF-3DEAA6ED615C}"/>
    <cellStyle name="Input 11 2 2 5" xfId="6375" xr:uid="{36213797-C20B-4049-A7AB-3C10BE0DB899}"/>
    <cellStyle name="Input 11 2 2 5 2" xfId="29641" xr:uid="{C6D9582F-AC2D-4C6E-9F74-6F1C8DB64F8F}"/>
    <cellStyle name="Input 11 2 2 6" xfId="6376" xr:uid="{6162E944-4F1A-423B-B1C6-2BFB28009E8E}"/>
    <cellStyle name="Input 11 2 2 6 2" xfId="29642" xr:uid="{A810FE87-AD89-45EC-8BCE-96F5979F6B60}"/>
    <cellStyle name="Input 11 2 2 7" xfId="6377" xr:uid="{C641BC84-5A0D-43B4-B623-0F249C1F8F23}"/>
    <cellStyle name="Input 11 2 2 7 2" xfId="29643" xr:uid="{C31776C4-9108-40E5-95F8-E169A0734864}"/>
    <cellStyle name="Input 11 2 2 8" xfId="6378" xr:uid="{A672A89B-850B-4622-B878-85D4D73F467B}"/>
    <cellStyle name="Input 11 2 2 8 2" xfId="29644" xr:uid="{386FA39F-1F32-4880-90BB-087F7D690709}"/>
    <cellStyle name="Input 11 2 2 9" xfId="6379" xr:uid="{CA06191C-ACAC-4363-B363-B9FF9C37F6D1}"/>
    <cellStyle name="Input 11 2 2 9 2" xfId="29645" xr:uid="{24B8D7D2-749D-4408-AC6D-4313AED0AC42}"/>
    <cellStyle name="Input 11 2 3" xfId="6380" xr:uid="{5304E886-B176-4048-B8E8-EE7C0A33E6C1}"/>
    <cellStyle name="Input 11 2 3 2" xfId="29646" xr:uid="{FF57A56E-CAB3-41C7-AEA5-CC6CF06725D7}"/>
    <cellStyle name="Input 11 2 4" xfId="6381" xr:uid="{116D7EA6-35C9-4E73-B1F6-E7E910E65A06}"/>
    <cellStyle name="Input 11 2 4 2" xfId="29647" xr:uid="{FF906E88-BEA3-48AE-8242-5EEC8EC1BC1E}"/>
    <cellStyle name="Input 11 2 5" xfId="6382" xr:uid="{9CF332DC-3D0B-4853-9BE0-179E780DBC24}"/>
    <cellStyle name="Input 11 2 5 2" xfId="29648" xr:uid="{D41A8A95-5EBF-420B-9A71-7E3526617588}"/>
    <cellStyle name="Input 11 2 6" xfId="6383" xr:uid="{A0AF5A0B-EFEC-4D18-B015-72D1F5C9843B}"/>
    <cellStyle name="Input 11 2 6 2" xfId="29649" xr:uid="{72D1DF73-881C-449E-B7F4-14A34308B526}"/>
    <cellStyle name="Input 11 2 7" xfId="6384" xr:uid="{EA1621DD-66A9-4610-B852-6B4448015922}"/>
    <cellStyle name="Input 11 2 7 2" xfId="29650" xr:uid="{37549743-2702-4BAE-AC0E-2F5FF6FF708B}"/>
    <cellStyle name="Input 11 2 8" xfId="6385" xr:uid="{EF9906FD-EA7C-47B2-82F1-4E9067749007}"/>
    <cellStyle name="Input 11 2 8 2" xfId="29651" xr:uid="{CD85D04A-99F4-4F81-A09D-07E994A4F710}"/>
    <cellStyle name="Input 11 2 9" xfId="6386" xr:uid="{DA2E6A83-5B8D-400D-B000-960B31E7BBA9}"/>
    <cellStyle name="Input 11 2 9 2" xfId="29652" xr:uid="{76B91FBA-2B74-44BA-A42D-F64871BAA557}"/>
    <cellStyle name="Input 11 3" xfId="6387" xr:uid="{8FE1C68E-6078-4597-8418-AB8F3941D5AB}"/>
    <cellStyle name="Input 11 3 10" xfId="29653" xr:uid="{3AD5B726-A5F7-4C1B-965C-40922C52FD8B}"/>
    <cellStyle name="Input 11 3 2" xfId="6388" xr:uid="{8BC64A7A-13F9-475A-8DC7-7A455A336E3B}"/>
    <cellStyle name="Input 11 3 2 2" xfId="29654" xr:uid="{6BA792F2-A0C9-4773-9CB8-E2EFF7C4D68D}"/>
    <cellStyle name="Input 11 3 3" xfId="6389" xr:uid="{98DAD2E0-6018-4868-96A6-0ABC9E016683}"/>
    <cellStyle name="Input 11 3 3 2" xfId="29655" xr:uid="{1B371EB7-70C7-4B7F-A78E-852FA7F19884}"/>
    <cellStyle name="Input 11 3 4" xfId="6390" xr:uid="{CE4F9058-BA11-4E16-AE3F-742BBD4D8D2B}"/>
    <cellStyle name="Input 11 3 4 2" xfId="29656" xr:uid="{05F145DA-50E3-4719-9BC0-BC1FF6D28E4D}"/>
    <cellStyle name="Input 11 3 5" xfId="6391" xr:uid="{45CCB815-45EB-4BBB-9FF6-06417408543F}"/>
    <cellStyle name="Input 11 3 5 2" xfId="29657" xr:uid="{78600105-A1EC-47B9-AEAB-B43376D296B4}"/>
    <cellStyle name="Input 11 3 6" xfId="6392" xr:uid="{B06F637D-59B5-4B23-A970-166EA0479EC0}"/>
    <cellStyle name="Input 11 3 6 2" xfId="29658" xr:uid="{96D698C9-9D43-4629-A4ED-845CE3C7B1BB}"/>
    <cellStyle name="Input 11 3 7" xfId="6393" xr:uid="{01527377-B393-4443-A2C2-E61A5FA8460F}"/>
    <cellStyle name="Input 11 3 7 2" xfId="29659" xr:uid="{2D8BF43D-6566-44C7-8620-F4F9EF80ADE6}"/>
    <cellStyle name="Input 11 3 8" xfId="6394" xr:uid="{FAFB73BA-CA45-46DE-A1C4-038011CD62B9}"/>
    <cellStyle name="Input 11 3 8 2" xfId="29660" xr:uid="{4E71E79F-70B2-4858-B153-60B121658E8F}"/>
    <cellStyle name="Input 11 3 9" xfId="6395" xr:uid="{AC96C99E-D687-4264-B687-1076AF2AED54}"/>
    <cellStyle name="Input 11 3 9 2" xfId="29661" xr:uid="{5280C871-4C85-4633-A00C-FBF035AD60CF}"/>
    <cellStyle name="Input 11 4" xfId="6396" xr:uid="{70E97713-E78B-48F6-AABA-CCF3A75B0625}"/>
    <cellStyle name="Input 11 4 10" xfId="29662" xr:uid="{28C3E0C2-E0DB-42BA-9B67-3AF237752768}"/>
    <cellStyle name="Input 11 4 2" xfId="6397" xr:uid="{4F215E3D-95C9-458D-AA59-D6D1DC7084A3}"/>
    <cellStyle name="Input 11 4 2 2" xfId="29663" xr:uid="{70626C41-CC65-4B92-B12A-87A29EEF3115}"/>
    <cellStyle name="Input 11 4 3" xfId="6398" xr:uid="{78440F77-5D3C-4F50-95D5-CF5751B6DD0A}"/>
    <cellStyle name="Input 11 4 3 2" xfId="29664" xr:uid="{FD42CCD0-3540-49AD-8829-498C84464111}"/>
    <cellStyle name="Input 11 4 4" xfId="6399" xr:uid="{2B250755-9BE2-46DC-A994-1E049E5F6D9B}"/>
    <cellStyle name="Input 11 4 4 2" xfId="29665" xr:uid="{4FE1D6E0-233E-433C-9431-9882E993BB03}"/>
    <cellStyle name="Input 11 4 5" xfId="6400" xr:uid="{4624C710-871A-4B4E-AB9B-94D0664D2CAA}"/>
    <cellStyle name="Input 11 4 5 2" xfId="29666" xr:uid="{B7E96107-6881-40DE-8CE0-5F17CD40FD87}"/>
    <cellStyle name="Input 11 4 6" xfId="6401" xr:uid="{3BA4B4BC-0E4A-434D-A901-8A78A8460ED6}"/>
    <cellStyle name="Input 11 4 6 2" xfId="29667" xr:uid="{9E2B6BCE-A1F0-4A5C-A9D7-AFC923A75521}"/>
    <cellStyle name="Input 11 4 7" xfId="6402" xr:uid="{8D940DAC-D3F1-4DE0-9F8D-555C65EDC781}"/>
    <cellStyle name="Input 11 4 7 2" xfId="29668" xr:uid="{5A95CB9A-8663-49BA-B489-A117BF618950}"/>
    <cellStyle name="Input 11 4 8" xfId="6403" xr:uid="{49947C35-30CA-4F24-835F-BCC30A7536C7}"/>
    <cellStyle name="Input 11 4 8 2" xfId="29669" xr:uid="{8F0688BB-ED4E-41F7-A8E4-BE149A026347}"/>
    <cellStyle name="Input 11 4 9" xfId="6404" xr:uid="{C0259D13-5B12-4A4B-99FA-1187B3DD7EC5}"/>
    <cellStyle name="Input 11 4 9 2" xfId="29670" xr:uid="{82B6FE0D-FE41-41F3-AAA7-265E66351EE0}"/>
    <cellStyle name="Input 11 5" xfId="6405" xr:uid="{FAC932EA-072B-43B9-93F9-D07C1F50C0FC}"/>
    <cellStyle name="Input 11 5 10" xfId="29671" xr:uid="{831BD6DA-CCB3-401F-B717-744C46AB3DB2}"/>
    <cellStyle name="Input 11 5 2" xfId="6406" xr:uid="{378FE37A-D8D2-496A-8391-FAA408F15417}"/>
    <cellStyle name="Input 11 5 2 2" xfId="29672" xr:uid="{77CA026F-717F-46AA-8FB1-6BEEB3CBCB02}"/>
    <cellStyle name="Input 11 5 3" xfId="6407" xr:uid="{9964C2E1-615D-494E-A277-830D93A3B5A2}"/>
    <cellStyle name="Input 11 5 3 2" xfId="29673" xr:uid="{38067E74-F9E8-4416-94EA-A37A648AA374}"/>
    <cellStyle name="Input 11 5 4" xfId="6408" xr:uid="{0A69C9DC-F8B1-4A60-8398-0CAA6CA59740}"/>
    <cellStyle name="Input 11 5 4 2" xfId="29674" xr:uid="{1F126CFD-AA91-47C5-B3D5-67B58A2014D0}"/>
    <cellStyle name="Input 11 5 5" xfId="6409" xr:uid="{F5C58788-A208-493C-B78A-1775B1F62788}"/>
    <cellStyle name="Input 11 5 5 2" xfId="29675" xr:uid="{613DE011-09F2-4F83-BF7D-C2854D1FE270}"/>
    <cellStyle name="Input 11 5 6" xfId="6410" xr:uid="{F2A07D2A-F46D-4331-854B-2DC97BD75F98}"/>
    <cellStyle name="Input 11 5 6 2" xfId="29676" xr:uid="{7456A074-6935-4717-900D-039FB2F4F527}"/>
    <cellStyle name="Input 11 5 7" xfId="6411" xr:uid="{3F7C2512-89A5-4C4E-B878-4F722D22710A}"/>
    <cellStyle name="Input 11 5 7 2" xfId="29677" xr:uid="{9CBA3C56-B7CC-43C6-93AC-2A3726690164}"/>
    <cellStyle name="Input 11 5 8" xfId="6412" xr:uid="{00FE405A-F985-4E2E-BD23-8D7073353F85}"/>
    <cellStyle name="Input 11 5 8 2" xfId="29678" xr:uid="{CECDF659-A5B8-434E-AB0A-E56E2AF42097}"/>
    <cellStyle name="Input 11 5 9" xfId="6413" xr:uid="{129CC98A-2FE0-4375-BA00-B5343358210F}"/>
    <cellStyle name="Input 11 5 9 2" xfId="29679" xr:uid="{BD1AD2DA-60D9-4777-A7A5-12ACC05C211B}"/>
    <cellStyle name="Input 11 6" xfId="6414" xr:uid="{07F4D43A-7735-43DB-858B-50BB31EDE14C}"/>
    <cellStyle name="Input 11 6 10" xfId="29680" xr:uid="{E7478E13-EDBE-40FD-A0AC-A8D2F522ABF0}"/>
    <cellStyle name="Input 11 6 2" xfId="6415" xr:uid="{30172AFC-0001-42C1-9D3E-9D7938CFCCEB}"/>
    <cellStyle name="Input 11 6 2 2" xfId="29681" xr:uid="{A65A05EC-2601-4B32-BB9D-2B1B1AB337C9}"/>
    <cellStyle name="Input 11 6 3" xfId="6416" xr:uid="{14514E9E-8F2A-45A8-A0C1-F8503A76C3D4}"/>
    <cellStyle name="Input 11 6 3 2" xfId="29682" xr:uid="{DCEA265D-B280-4992-A093-8290FED3155F}"/>
    <cellStyle name="Input 11 6 4" xfId="6417" xr:uid="{BE296AB1-E7F7-4F3F-B13A-F6B8D5A9FA89}"/>
    <cellStyle name="Input 11 6 4 2" xfId="29683" xr:uid="{E29BED54-3FC7-448A-95DD-59084250B23A}"/>
    <cellStyle name="Input 11 6 5" xfId="6418" xr:uid="{011BB036-9F85-430C-9130-7B0FB703AFE4}"/>
    <cellStyle name="Input 11 6 5 2" xfId="29684" xr:uid="{7D2DD7CE-8584-4ED7-904B-BAAAB9A079CC}"/>
    <cellStyle name="Input 11 6 6" xfId="6419" xr:uid="{0A58AC56-AD5F-4D18-877F-83FCA5B898D4}"/>
    <cellStyle name="Input 11 6 6 2" xfId="29685" xr:uid="{11962C26-9EBE-493D-86A1-2F3247A52E6A}"/>
    <cellStyle name="Input 11 6 7" xfId="6420" xr:uid="{05D6EF79-C988-469E-98E6-6E80A86AA081}"/>
    <cellStyle name="Input 11 6 7 2" xfId="29686" xr:uid="{917B1171-7816-4354-93BB-1A4054838A26}"/>
    <cellStyle name="Input 11 6 8" xfId="6421" xr:uid="{0CBCC2AB-63F9-4754-888D-11F1BE03333B}"/>
    <cellStyle name="Input 11 6 8 2" xfId="29687" xr:uid="{A1DDAC52-298C-49D6-87BE-065DF4C190AA}"/>
    <cellStyle name="Input 11 6 9" xfId="6422" xr:uid="{0BCA6101-4866-42F5-AFEA-46B710A7859E}"/>
    <cellStyle name="Input 11 6 9 2" xfId="29688" xr:uid="{BA7B721F-A860-4976-95EE-87CBBC607EC3}"/>
    <cellStyle name="Input 11 7" xfId="6423" xr:uid="{DD0C9C85-CB5E-4EF9-8F9B-CE581221FCC7}"/>
    <cellStyle name="Input 11 7 2" xfId="29689" xr:uid="{8C060D9B-C898-4DDB-9958-1EB12409914B}"/>
    <cellStyle name="Input 11 8" xfId="6424" xr:uid="{FAB25960-C0D8-4286-ABA2-4786D1AE74BB}"/>
    <cellStyle name="Input 11 8 2" xfId="29690" xr:uid="{AC5FEED3-EC77-4981-8B63-D33136565A1B}"/>
    <cellStyle name="Input 11 9" xfId="6425" xr:uid="{FDC25E96-A5C9-463C-A736-3419BAEA2C38}"/>
    <cellStyle name="Input 11 9 2" xfId="29691" xr:uid="{0DA0290E-67C8-4EE2-A78E-AC39AA61AC27}"/>
    <cellStyle name="Input 12" xfId="6426" xr:uid="{61E37AB8-879A-4C47-8836-83B8B8D20841}"/>
    <cellStyle name="Input 12 10" xfId="6427" xr:uid="{ABD58100-9C1F-4416-9D38-18F256DFAC2F}"/>
    <cellStyle name="Input 12 10 2" xfId="29693" xr:uid="{030A6F9E-2EA5-4735-A62E-0B8567701C8D}"/>
    <cellStyle name="Input 12 11" xfId="6428" xr:uid="{84281631-74EC-422A-874A-0DA70E5EDB89}"/>
    <cellStyle name="Input 12 11 2" xfId="29694" xr:uid="{BAEDC4C0-D7E2-42C6-8E7B-3957006A1D17}"/>
    <cellStyle name="Input 12 12" xfId="6429" xr:uid="{E65C0FD5-245A-43EC-A32D-E951AF707E6D}"/>
    <cellStyle name="Input 12 12 2" xfId="29695" xr:uid="{C26A69BF-70CE-4D4A-90EC-6B2077FB17F2}"/>
    <cellStyle name="Input 12 13" xfId="6430" xr:uid="{D387D45F-070A-4E2A-B2B6-B94D3F2EB87C}"/>
    <cellStyle name="Input 12 13 2" xfId="29696" xr:uid="{7D53670A-9D1C-475B-9A10-2B1B58D8DFB5}"/>
    <cellStyle name="Input 12 14" xfId="6431" xr:uid="{1771448F-34E4-4A26-97CC-8A9814B3EDC5}"/>
    <cellStyle name="Input 12 14 2" xfId="29697" xr:uid="{953BCF26-5A30-4E23-A28E-E585D32A7F2F}"/>
    <cellStyle name="Input 12 15" xfId="6432" xr:uid="{06F3FD26-34D2-46AC-B9A0-4B063DB382A8}"/>
    <cellStyle name="Input 12 15 2" xfId="29698" xr:uid="{3E31A6AB-7719-4A61-8263-5C9CD0648FF5}"/>
    <cellStyle name="Input 12 16" xfId="29692" xr:uid="{6AEB6B9B-B6C7-4398-848E-B530FD725B24}"/>
    <cellStyle name="Input 12 2" xfId="6433" xr:uid="{3C680CCE-8688-46E2-B56B-88EBE11744A1}"/>
    <cellStyle name="Input 12 2 10" xfId="6434" xr:uid="{C197E38F-FBF0-4E29-A354-8BACE5365A94}"/>
    <cellStyle name="Input 12 2 10 2" xfId="29700" xr:uid="{C7E7602E-AB23-4603-AC3A-EC8E486F2615}"/>
    <cellStyle name="Input 12 2 11" xfId="29699" xr:uid="{C49C5AB1-2ACD-4919-A848-456E03C5A620}"/>
    <cellStyle name="Input 12 2 2" xfId="6435" xr:uid="{40DCDBC9-9713-4FE7-B8F0-4747A6578B6A}"/>
    <cellStyle name="Input 12 2 2 10" xfId="29701" xr:uid="{34B96957-9CDA-4EB5-9E98-8F94AFF061B0}"/>
    <cellStyle name="Input 12 2 2 2" xfId="6436" xr:uid="{FD6645E7-25EB-4E11-BC16-ABD736A07643}"/>
    <cellStyle name="Input 12 2 2 2 2" xfId="29702" xr:uid="{4835FE44-28A5-43F7-9E8A-A1214BB4A2F1}"/>
    <cellStyle name="Input 12 2 2 3" xfId="6437" xr:uid="{D1B9701B-8A60-471B-BC81-EC67FFE648C3}"/>
    <cellStyle name="Input 12 2 2 3 2" xfId="29703" xr:uid="{55E0BF49-8F0B-4696-97E5-D95FF48B307D}"/>
    <cellStyle name="Input 12 2 2 4" xfId="6438" xr:uid="{E0151896-730C-491A-8982-55740474927F}"/>
    <cellStyle name="Input 12 2 2 4 2" xfId="29704" xr:uid="{5705370C-6F07-46A3-B975-3EA03ACB2F08}"/>
    <cellStyle name="Input 12 2 2 5" xfId="6439" xr:uid="{8908CCE7-4F44-447B-9A33-73A09C28C26E}"/>
    <cellStyle name="Input 12 2 2 5 2" xfId="29705" xr:uid="{EBB81CBE-17D9-4FCF-A301-07896977DA7C}"/>
    <cellStyle name="Input 12 2 2 6" xfId="6440" xr:uid="{FCFDD65F-AD3F-4BD5-9AB6-1755CB5F49F6}"/>
    <cellStyle name="Input 12 2 2 6 2" xfId="29706" xr:uid="{F45778FC-5C59-4151-8C2E-A9FC93A67050}"/>
    <cellStyle name="Input 12 2 2 7" xfId="6441" xr:uid="{21B28A4C-75DA-4E28-A357-A488B18D627F}"/>
    <cellStyle name="Input 12 2 2 7 2" xfId="29707" xr:uid="{BC8CDB45-9E78-40C2-B514-863F0A7831EC}"/>
    <cellStyle name="Input 12 2 2 8" xfId="6442" xr:uid="{53F11DCE-DCDF-449F-97B9-58E4BD3E9034}"/>
    <cellStyle name="Input 12 2 2 8 2" xfId="29708" xr:uid="{A7F72305-3D24-4D43-8792-DC64DAB6ACA1}"/>
    <cellStyle name="Input 12 2 2 9" xfId="6443" xr:uid="{9D1FB883-4643-4234-8D09-46BF9BD783C6}"/>
    <cellStyle name="Input 12 2 2 9 2" xfId="29709" xr:uid="{D062F106-9F7D-4237-BDB7-BED189AC6242}"/>
    <cellStyle name="Input 12 2 3" xfId="6444" xr:uid="{0EA22802-D946-4D72-92FE-9F2A29621041}"/>
    <cellStyle name="Input 12 2 3 2" xfId="29710" xr:uid="{B3AC5DEB-10EC-477D-95FD-E7C2881E7BDD}"/>
    <cellStyle name="Input 12 2 4" xfId="6445" xr:uid="{746DF01B-B985-433A-8F84-A64D8A43C8F8}"/>
    <cellStyle name="Input 12 2 4 2" xfId="29711" xr:uid="{A02C1971-8E4F-4B09-84D5-896245052F2F}"/>
    <cellStyle name="Input 12 2 5" xfId="6446" xr:uid="{954DFCA9-903A-43CD-B002-89BFB5A14639}"/>
    <cellStyle name="Input 12 2 5 2" xfId="29712" xr:uid="{53B95E8B-6D39-4059-9390-A52D473D9910}"/>
    <cellStyle name="Input 12 2 6" xfId="6447" xr:uid="{A1998838-9DA0-4CFB-921C-C166EFB1EC05}"/>
    <cellStyle name="Input 12 2 6 2" xfId="29713" xr:uid="{3CA0597F-B667-4895-9183-BE9181FDB5BA}"/>
    <cellStyle name="Input 12 2 7" xfId="6448" xr:uid="{72ECF4A6-D63B-4C1E-B6CF-46B4821EF75F}"/>
    <cellStyle name="Input 12 2 7 2" xfId="29714" xr:uid="{60BFEDA3-080C-4B77-B97C-0B9E119351CB}"/>
    <cellStyle name="Input 12 2 8" xfId="6449" xr:uid="{6ECF0CCC-CE00-4B3E-92BA-3062D1D58841}"/>
    <cellStyle name="Input 12 2 8 2" xfId="29715" xr:uid="{2F21C5F1-C384-410A-B75E-959402E55E20}"/>
    <cellStyle name="Input 12 2 9" xfId="6450" xr:uid="{970DA305-799B-4C59-9214-AD2778883F3D}"/>
    <cellStyle name="Input 12 2 9 2" xfId="29716" xr:uid="{6B39DC8B-1E3F-410C-B2F7-3D151AF52CB2}"/>
    <cellStyle name="Input 12 3" xfId="6451" xr:uid="{3B2894F8-70ED-4283-9FB1-82FE349E545D}"/>
    <cellStyle name="Input 12 3 10" xfId="6452" xr:uid="{94961ACB-12D5-47B0-932A-7971296FE076}"/>
    <cellStyle name="Input 12 3 10 2" xfId="29718" xr:uid="{9A5A2099-6F43-4776-83E8-EFE1896F0C95}"/>
    <cellStyle name="Input 12 3 11" xfId="29717" xr:uid="{A95AA531-D4FF-4A3D-B238-BFF6015D170D}"/>
    <cellStyle name="Input 12 3 2" xfId="6453" xr:uid="{A0CEC096-8BC4-4DB9-9F66-A130C0DFE583}"/>
    <cellStyle name="Input 12 3 2 10" xfId="29719" xr:uid="{FE39E368-A895-40CA-B19E-62891D1E9A00}"/>
    <cellStyle name="Input 12 3 2 2" xfId="6454" xr:uid="{A5F6D22C-26A2-4410-992A-74CCF193B434}"/>
    <cellStyle name="Input 12 3 2 2 2" xfId="29720" xr:uid="{621EC99E-1222-463A-8C00-ABD648AED769}"/>
    <cellStyle name="Input 12 3 2 3" xfId="6455" xr:uid="{FD8BE8A9-76F7-4B23-9421-1B652DE9C17D}"/>
    <cellStyle name="Input 12 3 2 3 2" xfId="29721" xr:uid="{D0A24F15-4F0E-4BC8-877E-FB4B7180235D}"/>
    <cellStyle name="Input 12 3 2 4" xfId="6456" xr:uid="{5E4723BF-3E00-4C2B-AADC-C69318836591}"/>
    <cellStyle name="Input 12 3 2 4 2" xfId="29722" xr:uid="{4A48E917-D12B-45E8-850D-D2D6880807B8}"/>
    <cellStyle name="Input 12 3 2 5" xfId="6457" xr:uid="{94089462-7FF9-4F45-BCE4-90B646E80F1E}"/>
    <cellStyle name="Input 12 3 2 5 2" xfId="29723" xr:uid="{927C0B6A-4174-4B56-A213-1D2BB33D9D26}"/>
    <cellStyle name="Input 12 3 2 6" xfId="6458" xr:uid="{3BD1EA8B-A75D-443E-A489-3093F95245EA}"/>
    <cellStyle name="Input 12 3 2 6 2" xfId="29724" xr:uid="{1EB4A82A-A5C5-4930-9448-7334182FCCDF}"/>
    <cellStyle name="Input 12 3 2 7" xfId="6459" xr:uid="{DFDFD386-B219-4C50-9587-EAC93A8D4DE0}"/>
    <cellStyle name="Input 12 3 2 7 2" xfId="29725" xr:uid="{F1E79EF8-1907-4B10-9ACF-DC363B3DA50F}"/>
    <cellStyle name="Input 12 3 2 8" xfId="6460" xr:uid="{F0A0288B-CDDF-4301-9400-C975DCC20180}"/>
    <cellStyle name="Input 12 3 2 8 2" xfId="29726" xr:uid="{7D563A35-315A-4164-AD76-B888A799A32F}"/>
    <cellStyle name="Input 12 3 2 9" xfId="6461" xr:uid="{B35FC12A-A953-47F0-9944-E27460CA9E10}"/>
    <cellStyle name="Input 12 3 2 9 2" xfId="29727" xr:uid="{17FD372B-9688-458B-9B46-966FDA12B51B}"/>
    <cellStyle name="Input 12 3 3" xfId="6462" xr:uid="{9C446855-553E-4D3E-B9E2-73397F17DD7C}"/>
    <cellStyle name="Input 12 3 3 2" xfId="29728" xr:uid="{4FF08491-E541-4CE3-8140-3B63E403F90B}"/>
    <cellStyle name="Input 12 3 4" xfId="6463" xr:uid="{4AB53728-1568-4306-8A6E-601A0DC99303}"/>
    <cellStyle name="Input 12 3 4 2" xfId="29729" xr:uid="{B03E6278-274C-4A90-9E9A-A718DDCAD124}"/>
    <cellStyle name="Input 12 3 5" xfId="6464" xr:uid="{489DC179-CD5F-4DD2-8C79-A5DEC1F5CC5E}"/>
    <cellStyle name="Input 12 3 5 2" xfId="29730" xr:uid="{2AAACCBD-AA19-4B61-9D34-88A87278AF40}"/>
    <cellStyle name="Input 12 3 6" xfId="6465" xr:uid="{11BB1C58-D1F6-4445-96C7-7DDD4C21DD37}"/>
    <cellStyle name="Input 12 3 6 2" xfId="29731" xr:uid="{569A4E22-1790-4B17-8222-05887B2ACE18}"/>
    <cellStyle name="Input 12 3 7" xfId="6466" xr:uid="{6C44620A-DE62-42D5-B458-35CD9BAEBFDE}"/>
    <cellStyle name="Input 12 3 7 2" xfId="29732" xr:uid="{5FEFA308-1591-4E7A-8CF3-2B81E5EB8FFC}"/>
    <cellStyle name="Input 12 3 8" xfId="6467" xr:uid="{8E17827A-6780-4FAC-8604-1C512D536591}"/>
    <cellStyle name="Input 12 3 8 2" xfId="29733" xr:uid="{710F91CA-0155-4C9C-8F8E-2D7728B55ECD}"/>
    <cellStyle name="Input 12 3 9" xfId="6468" xr:uid="{0C1DF180-EC9D-454F-A0D5-A7911854EF06}"/>
    <cellStyle name="Input 12 3 9 2" xfId="29734" xr:uid="{C30687F2-3E1C-47F6-ACEC-0B1C0583D4B1}"/>
    <cellStyle name="Input 12 4" xfId="6469" xr:uid="{9621603E-7C1D-4E1E-8CB5-9FD820A91EFB}"/>
    <cellStyle name="Input 12 4 10" xfId="29735" xr:uid="{BB3218E2-E552-41F5-9B74-E6B187E1CE57}"/>
    <cellStyle name="Input 12 4 2" xfId="6470" xr:uid="{3469408F-689A-4E02-BA8A-81D8545D7344}"/>
    <cellStyle name="Input 12 4 2 2" xfId="29736" xr:uid="{1FB113BB-1314-412F-9EC0-ACA4FEC33D58}"/>
    <cellStyle name="Input 12 4 3" xfId="6471" xr:uid="{F5E820F0-E7D7-4682-95E5-644B4740BE07}"/>
    <cellStyle name="Input 12 4 3 2" xfId="29737" xr:uid="{C6D58102-ABA9-4B5B-A2B1-43DE4F825487}"/>
    <cellStyle name="Input 12 4 4" xfId="6472" xr:uid="{E07D4010-1B01-4FEA-8CC0-0FC8D2B8BA67}"/>
    <cellStyle name="Input 12 4 4 2" xfId="29738" xr:uid="{F6E9D50A-5C2E-4C5F-A6B5-6FE61FFB2D95}"/>
    <cellStyle name="Input 12 4 5" xfId="6473" xr:uid="{B546B8E0-3449-4B0B-8A21-BFDF2ABB9A77}"/>
    <cellStyle name="Input 12 4 5 2" xfId="29739" xr:uid="{CACB5FF1-481D-4F90-8AF3-BA7ABF079E04}"/>
    <cellStyle name="Input 12 4 6" xfId="6474" xr:uid="{60F442BD-17B3-4ABE-A6C7-8AFBD48693FD}"/>
    <cellStyle name="Input 12 4 6 2" xfId="29740" xr:uid="{E586AA98-C97F-4E2F-B748-F83F59DA52F2}"/>
    <cellStyle name="Input 12 4 7" xfId="6475" xr:uid="{B18712DD-8AF6-46E0-8E39-B6588D269F15}"/>
    <cellStyle name="Input 12 4 7 2" xfId="29741" xr:uid="{8AD62687-D894-49BE-A9DC-76E432DC30F9}"/>
    <cellStyle name="Input 12 4 8" xfId="6476" xr:uid="{5A51DEED-92A9-4FF6-8765-C1AADCD90CC8}"/>
    <cellStyle name="Input 12 4 8 2" xfId="29742" xr:uid="{EC0EBDF9-36D3-4905-B75F-573795420F41}"/>
    <cellStyle name="Input 12 4 9" xfId="6477" xr:uid="{AFB4942D-0412-4842-8E71-F4AA9CE481AC}"/>
    <cellStyle name="Input 12 4 9 2" xfId="29743" xr:uid="{C1E39D81-B813-4D75-8131-2D26A98CA884}"/>
    <cellStyle name="Input 12 5" xfId="6478" xr:uid="{BC2F928F-E5AC-4F42-B32D-35CD14EB8DA7}"/>
    <cellStyle name="Input 12 5 10" xfId="29744" xr:uid="{F38660C9-DA3D-427F-9620-56364B5123A0}"/>
    <cellStyle name="Input 12 5 2" xfId="6479" xr:uid="{B4782AE3-9596-46EE-AC1A-3F619FE7F93E}"/>
    <cellStyle name="Input 12 5 2 2" xfId="29745" xr:uid="{71092A1E-8916-43C0-B03F-DBEEFED29911}"/>
    <cellStyle name="Input 12 5 3" xfId="6480" xr:uid="{6D399285-BAD5-42F3-802E-40BCC0D23E97}"/>
    <cellStyle name="Input 12 5 3 2" xfId="29746" xr:uid="{E02DA87A-96F2-4BBF-9107-0D4E5CD5B923}"/>
    <cellStyle name="Input 12 5 4" xfId="6481" xr:uid="{655F057B-A958-46AF-8CDA-6AC217E1CD9D}"/>
    <cellStyle name="Input 12 5 4 2" xfId="29747" xr:uid="{38A121C8-CF4A-4CF9-91B5-CCB483EC579F}"/>
    <cellStyle name="Input 12 5 5" xfId="6482" xr:uid="{8831F3C2-2C6A-4095-AFBC-B2F288249E58}"/>
    <cellStyle name="Input 12 5 5 2" xfId="29748" xr:uid="{95F6811D-8BE0-4DDF-8B56-2A211E94CBD6}"/>
    <cellStyle name="Input 12 5 6" xfId="6483" xr:uid="{E7D32BC8-76C7-48E9-9847-1B904D4C6D19}"/>
    <cellStyle name="Input 12 5 6 2" xfId="29749" xr:uid="{4C45A83A-6D98-4C72-9A77-76EE4E3802EB}"/>
    <cellStyle name="Input 12 5 7" xfId="6484" xr:uid="{D1A0EF12-8E6C-4E49-9952-C89BCADBAC4C}"/>
    <cellStyle name="Input 12 5 7 2" xfId="29750" xr:uid="{838C241A-C81B-4E48-AFE8-8804205D342B}"/>
    <cellStyle name="Input 12 5 8" xfId="6485" xr:uid="{AE35C164-9334-4912-8A4F-D70D12154E28}"/>
    <cellStyle name="Input 12 5 8 2" xfId="29751" xr:uid="{B5591550-845B-4FDE-8BBB-0FFF0B572F19}"/>
    <cellStyle name="Input 12 5 9" xfId="6486" xr:uid="{F87FE1EA-A7BE-4873-B6CA-94D3AD71361A}"/>
    <cellStyle name="Input 12 5 9 2" xfId="29752" xr:uid="{98BC6861-8F47-4594-860E-139C9204047B}"/>
    <cellStyle name="Input 12 6" xfId="6487" xr:uid="{1AC2DDC3-337E-452B-A92F-1CB7035428D0}"/>
    <cellStyle name="Input 12 6 10" xfId="29753" xr:uid="{81839F3B-A26F-4131-B699-5A01B372B7B2}"/>
    <cellStyle name="Input 12 6 2" xfId="6488" xr:uid="{72BFE8CA-3988-4988-8E94-76E8383078A7}"/>
    <cellStyle name="Input 12 6 2 2" xfId="29754" xr:uid="{DAE7C773-BADA-4E29-9378-7828251A1C42}"/>
    <cellStyle name="Input 12 6 3" xfId="6489" xr:uid="{9F9D6FEF-B9B8-4815-B70E-230FF01E8C4F}"/>
    <cellStyle name="Input 12 6 3 2" xfId="29755" xr:uid="{498556BC-6A10-4F9E-B31C-B42D1634185E}"/>
    <cellStyle name="Input 12 6 4" xfId="6490" xr:uid="{A21C5B64-3C08-42AB-AAB5-F6628D44C9EE}"/>
    <cellStyle name="Input 12 6 4 2" xfId="29756" xr:uid="{88B6A1BC-6FF2-4FDB-BD6C-389998FF18C6}"/>
    <cellStyle name="Input 12 6 5" xfId="6491" xr:uid="{F36E8F2F-A977-4C01-BC52-E191F9552478}"/>
    <cellStyle name="Input 12 6 5 2" xfId="29757" xr:uid="{0F4F89F9-DAA0-48D6-A829-4C59EBCFFFB4}"/>
    <cellStyle name="Input 12 6 6" xfId="6492" xr:uid="{F2C98B72-7653-45CA-A45F-442B2E57EF36}"/>
    <cellStyle name="Input 12 6 6 2" xfId="29758" xr:uid="{F91B0320-FC82-4A62-8256-96D1F95F3CDB}"/>
    <cellStyle name="Input 12 6 7" xfId="6493" xr:uid="{F9D5F827-9B08-43D7-8452-2FAECC9E8322}"/>
    <cellStyle name="Input 12 6 7 2" xfId="29759" xr:uid="{BC76E680-7B1F-4121-9C92-7AB82AA5FBF4}"/>
    <cellStyle name="Input 12 6 8" xfId="6494" xr:uid="{BEA445A4-BB48-4CC0-941A-AFD1C1732748}"/>
    <cellStyle name="Input 12 6 8 2" xfId="29760" xr:uid="{EBA426FA-CC89-431E-B5B5-836CE5DE3E59}"/>
    <cellStyle name="Input 12 6 9" xfId="6495" xr:uid="{0C89B9DB-C464-4222-A54F-34661F52A30B}"/>
    <cellStyle name="Input 12 6 9 2" xfId="29761" xr:uid="{C97F62AB-91BC-48AE-8121-DE58D8B21A13}"/>
    <cellStyle name="Input 12 7" xfId="6496" xr:uid="{54117F67-270C-492C-9C44-A91A2E4EFD27}"/>
    <cellStyle name="Input 12 7 10" xfId="29762" xr:uid="{B938CF0B-F62C-458C-A918-E55D9E1004AE}"/>
    <cellStyle name="Input 12 7 2" xfId="6497" xr:uid="{3BC60BFF-817E-43AA-871D-4D3178B03CDB}"/>
    <cellStyle name="Input 12 7 2 2" xfId="29763" xr:uid="{510D1EA6-87B7-4D7F-98BF-0E910300D70A}"/>
    <cellStyle name="Input 12 7 3" xfId="6498" xr:uid="{073F34D8-FCBE-4DC5-8413-C9A42270FCB0}"/>
    <cellStyle name="Input 12 7 3 2" xfId="29764" xr:uid="{91722DBD-C4AE-4C69-82B1-34481B73B7C5}"/>
    <cellStyle name="Input 12 7 4" xfId="6499" xr:uid="{08178E44-A4FB-43C3-9E79-33E27D1F559B}"/>
    <cellStyle name="Input 12 7 4 2" xfId="29765" xr:uid="{755ED0D9-3F30-44C3-9DC6-D857C9DD540A}"/>
    <cellStyle name="Input 12 7 5" xfId="6500" xr:uid="{2413E515-6CAE-430C-BDC9-26024D1636C4}"/>
    <cellStyle name="Input 12 7 5 2" xfId="29766" xr:uid="{6DEFE59A-68C8-4EF1-BFCF-26AE7BC5ED0A}"/>
    <cellStyle name="Input 12 7 6" xfId="6501" xr:uid="{4DF36B25-C5D6-4CAA-9451-AC2C412E63CF}"/>
    <cellStyle name="Input 12 7 6 2" xfId="29767" xr:uid="{7CADAB5C-8371-4A25-9191-B699665D2745}"/>
    <cellStyle name="Input 12 7 7" xfId="6502" xr:uid="{1DBBE2A5-115C-4A10-A4B5-882916F6D6E8}"/>
    <cellStyle name="Input 12 7 7 2" xfId="29768" xr:uid="{E902F41A-7438-44D3-BD20-5E3623C7E1F0}"/>
    <cellStyle name="Input 12 7 8" xfId="6503" xr:uid="{18A9FEDF-0B48-45B3-9586-7C3D03F3B8F0}"/>
    <cellStyle name="Input 12 7 8 2" xfId="29769" xr:uid="{E8F27FC1-6DE4-407A-A966-809695AF35E5}"/>
    <cellStyle name="Input 12 7 9" xfId="6504" xr:uid="{595D5CC3-5FE5-4219-9B00-490B3DD7596E}"/>
    <cellStyle name="Input 12 7 9 2" xfId="29770" xr:uid="{7C533CC7-60F1-4E65-900B-C3893D8814FB}"/>
    <cellStyle name="Input 12 8" xfId="6505" xr:uid="{0B127C0A-B102-44A6-877E-B031AD23D70D}"/>
    <cellStyle name="Input 12 8 2" xfId="29771" xr:uid="{3B1DB83E-CDCA-4611-92D1-657388B21E14}"/>
    <cellStyle name="Input 12 9" xfId="6506" xr:uid="{EBEB90FB-EE58-42D9-A8BE-1A37AB129245}"/>
    <cellStyle name="Input 12 9 2" xfId="29772" xr:uid="{653181B7-6ED3-4958-B06E-A178B0094412}"/>
    <cellStyle name="Input 13" xfId="6507" xr:uid="{4043C0A3-6785-40FE-8618-41F16EE5FFAC}"/>
    <cellStyle name="Input 13 10" xfId="6508" xr:uid="{ACF56F0B-9F70-437A-9790-E7D6882926A4}"/>
    <cellStyle name="Input 13 10 2" xfId="29774" xr:uid="{E5D17ECA-19F1-41DD-930A-DC53A2A38499}"/>
    <cellStyle name="Input 13 11" xfId="6509" xr:uid="{40B241F4-AEE4-4406-8605-E8E17111FE5F}"/>
    <cellStyle name="Input 13 11 2" xfId="29775" xr:uid="{C88C4032-4973-4D0F-B6D6-012EED69B3FB}"/>
    <cellStyle name="Input 13 12" xfId="6510" xr:uid="{5E786C16-C140-4099-BD90-B0E63692D0EA}"/>
    <cellStyle name="Input 13 12 2" xfId="29776" xr:uid="{5E3397D7-9E8F-49F8-ACF4-F1D1A9189D09}"/>
    <cellStyle name="Input 13 13" xfId="6511" xr:uid="{CAE965D9-2591-4E7C-AAB2-2FF6205F26C0}"/>
    <cellStyle name="Input 13 13 2" xfId="29777" xr:uid="{CFD6229B-63A9-487D-A87C-E373230CBE79}"/>
    <cellStyle name="Input 13 14" xfId="6512" xr:uid="{F6411D08-263A-4F55-BBD2-0F7FF4F583FC}"/>
    <cellStyle name="Input 13 14 2" xfId="29778" xr:uid="{AF5DC761-A386-43DB-9D6A-1F142AE4B317}"/>
    <cellStyle name="Input 13 15" xfId="6513" xr:uid="{3D74FC4F-FFFA-4208-B98F-B391D1281B81}"/>
    <cellStyle name="Input 13 15 2" xfId="29779" xr:uid="{CDAC3F18-5A90-441B-AADC-409384E84A94}"/>
    <cellStyle name="Input 13 16" xfId="29773" xr:uid="{886AC38A-20E8-4FC2-B36D-ABD267D537D0}"/>
    <cellStyle name="Input 13 2" xfId="6514" xr:uid="{229FE336-7022-43C2-8511-9841394FDE27}"/>
    <cellStyle name="Input 13 2 10" xfId="6515" xr:uid="{92BD9BDC-9A78-4803-95F6-F878006ECF6C}"/>
    <cellStyle name="Input 13 2 10 2" xfId="29781" xr:uid="{6FF61102-CD62-4A18-974A-60EB94B3746D}"/>
    <cellStyle name="Input 13 2 11" xfId="29780" xr:uid="{37263A16-AEE0-4C91-824B-CBAD2DE41AE1}"/>
    <cellStyle name="Input 13 2 2" xfId="6516" xr:uid="{92CBE47D-8F67-4039-A859-AD16E0B705EB}"/>
    <cellStyle name="Input 13 2 2 10" xfId="29782" xr:uid="{D94952B7-ED42-4F23-970B-F93F56F34087}"/>
    <cellStyle name="Input 13 2 2 2" xfId="6517" xr:uid="{05EC2DC1-6D99-46DE-A9D3-80F88709E747}"/>
    <cellStyle name="Input 13 2 2 2 2" xfId="29783" xr:uid="{468AF38D-3870-4E19-A8C1-06C64F2AF65B}"/>
    <cellStyle name="Input 13 2 2 3" xfId="6518" xr:uid="{8225662B-E067-4821-B00B-06781F1FCFAD}"/>
    <cellStyle name="Input 13 2 2 3 2" xfId="29784" xr:uid="{057DBC27-47CC-431E-99EB-01F7D896396B}"/>
    <cellStyle name="Input 13 2 2 4" xfId="6519" xr:uid="{ADDDF95A-CC2B-4986-AAFE-028B7E7D3228}"/>
    <cellStyle name="Input 13 2 2 4 2" xfId="29785" xr:uid="{BF437FA1-42F6-4727-8EBA-E4CC939B8BB9}"/>
    <cellStyle name="Input 13 2 2 5" xfId="6520" xr:uid="{C12CC2E8-3CA4-4EAE-BFB9-9CE3F209E756}"/>
    <cellStyle name="Input 13 2 2 5 2" xfId="29786" xr:uid="{74F27205-EAE0-4A7D-B827-C32D3CB4AEAC}"/>
    <cellStyle name="Input 13 2 2 6" xfId="6521" xr:uid="{AF6B3444-47D5-4474-AB58-7512D4CA7C1C}"/>
    <cellStyle name="Input 13 2 2 6 2" xfId="29787" xr:uid="{7188F3C0-BB02-4916-8680-DD964DDAA9E6}"/>
    <cellStyle name="Input 13 2 2 7" xfId="6522" xr:uid="{C23390D9-1374-48A0-B44E-0CAAB5A8D42A}"/>
    <cellStyle name="Input 13 2 2 7 2" xfId="29788" xr:uid="{B77DCC3A-06CE-45F0-A2A2-85470AE8EFF6}"/>
    <cellStyle name="Input 13 2 2 8" xfId="6523" xr:uid="{DD657C0E-126E-4AF1-B127-FA4D80ACEA13}"/>
    <cellStyle name="Input 13 2 2 8 2" xfId="29789" xr:uid="{DB4A2F5D-1AB4-43B8-896A-3AEB82FD8906}"/>
    <cellStyle name="Input 13 2 2 9" xfId="6524" xr:uid="{4D78DDFA-1FC0-4992-B56F-5A11EB16E82C}"/>
    <cellStyle name="Input 13 2 2 9 2" xfId="29790" xr:uid="{296A2E3C-C94E-49C2-AEF8-A0952C78519B}"/>
    <cellStyle name="Input 13 2 3" xfId="6525" xr:uid="{9D84DBF2-EF5C-42FF-B486-5FF75A4C8258}"/>
    <cellStyle name="Input 13 2 3 2" xfId="29791" xr:uid="{7FF3E85B-DDF5-4A27-A9FF-1BA4FA5835EB}"/>
    <cellStyle name="Input 13 2 4" xfId="6526" xr:uid="{5B679A26-CF93-40D5-86B2-8CDDE7EB1A69}"/>
    <cellStyle name="Input 13 2 4 2" xfId="29792" xr:uid="{B79C165C-8AF4-45E6-B034-E21BB56244B2}"/>
    <cellStyle name="Input 13 2 5" xfId="6527" xr:uid="{E54A114B-D916-4F64-940A-3F7E9CD3C52D}"/>
    <cellStyle name="Input 13 2 5 2" xfId="29793" xr:uid="{189E3993-A11B-4532-BC72-0944961DD5CD}"/>
    <cellStyle name="Input 13 2 6" xfId="6528" xr:uid="{13793977-54B1-43DA-9F8A-9BB81E972001}"/>
    <cellStyle name="Input 13 2 6 2" xfId="29794" xr:uid="{4F1B99B1-2633-4925-B083-0C144ACD8B50}"/>
    <cellStyle name="Input 13 2 7" xfId="6529" xr:uid="{10F97E8D-FAE6-4D7F-87D1-ED8753D42AC8}"/>
    <cellStyle name="Input 13 2 7 2" xfId="29795" xr:uid="{CADD2B32-CD88-402A-A622-78891EB7506F}"/>
    <cellStyle name="Input 13 2 8" xfId="6530" xr:uid="{19164651-9F52-479E-AB5B-28F4BEB38840}"/>
    <cellStyle name="Input 13 2 8 2" xfId="29796" xr:uid="{0898C68A-E422-4F2E-88D2-3672666A4047}"/>
    <cellStyle name="Input 13 2 9" xfId="6531" xr:uid="{BB0DDF96-F8FB-4676-ACCA-4F3BFC60AA8D}"/>
    <cellStyle name="Input 13 2 9 2" xfId="29797" xr:uid="{A0927733-9C6A-4BE0-A2B5-89B890EB65CB}"/>
    <cellStyle name="Input 13 3" xfId="6532" xr:uid="{B0EC1B2E-9DCF-4F2B-8598-1B3FD0868222}"/>
    <cellStyle name="Input 13 3 10" xfId="6533" xr:uid="{CF16AEE6-66CA-44A8-BCCA-8C3A3F4EB712}"/>
    <cellStyle name="Input 13 3 10 2" xfId="29799" xr:uid="{DD42A8C0-23B4-425F-958A-D814DC63BFD8}"/>
    <cellStyle name="Input 13 3 11" xfId="29798" xr:uid="{3A981EA9-D102-414C-96C2-0A4C78C4C17B}"/>
    <cellStyle name="Input 13 3 2" xfId="6534" xr:uid="{95A35335-85EB-42EF-8AE6-4D01885416D7}"/>
    <cellStyle name="Input 13 3 2 10" xfId="29800" xr:uid="{C28106F6-A986-4705-8BE9-EB4FE56E5D0D}"/>
    <cellStyle name="Input 13 3 2 2" xfId="6535" xr:uid="{73E7EBBE-2EEC-4DAC-8E6E-989E39EE428D}"/>
    <cellStyle name="Input 13 3 2 2 2" xfId="29801" xr:uid="{043D1F89-4001-4CB3-B672-40825F02C863}"/>
    <cellStyle name="Input 13 3 2 3" xfId="6536" xr:uid="{F65489C1-8932-4A23-9E44-C426B8ED08A9}"/>
    <cellStyle name="Input 13 3 2 3 2" xfId="29802" xr:uid="{09013337-4E77-4F7C-8DBF-5A9CBD9CFF83}"/>
    <cellStyle name="Input 13 3 2 4" xfId="6537" xr:uid="{AACF9A3E-8314-4BA1-92BA-4D0112123F5C}"/>
    <cellStyle name="Input 13 3 2 4 2" xfId="29803" xr:uid="{6FB8B63B-BF2A-4491-8280-DD38904A4E25}"/>
    <cellStyle name="Input 13 3 2 5" xfId="6538" xr:uid="{AEA62612-5CB4-4512-879F-7AF418EDE3BE}"/>
    <cellStyle name="Input 13 3 2 5 2" xfId="29804" xr:uid="{057F4646-A28E-4E09-93D2-C4F54342B70B}"/>
    <cellStyle name="Input 13 3 2 6" xfId="6539" xr:uid="{D0036126-B0DA-48FD-8F38-03BFABFB7C2F}"/>
    <cellStyle name="Input 13 3 2 6 2" xfId="29805" xr:uid="{AAD5DADD-56F3-433A-BA1C-EC4F3F67FA15}"/>
    <cellStyle name="Input 13 3 2 7" xfId="6540" xr:uid="{F4E4139F-DE26-498F-BE28-915D8817920C}"/>
    <cellStyle name="Input 13 3 2 7 2" xfId="29806" xr:uid="{1F3744D4-AF4A-4DB0-B50A-890198B3ECBD}"/>
    <cellStyle name="Input 13 3 2 8" xfId="6541" xr:uid="{4523B685-A1E8-47DD-8CDA-E871A65152CE}"/>
    <cellStyle name="Input 13 3 2 8 2" xfId="29807" xr:uid="{9CE3E05B-F097-45B2-B3FF-67920DBEEE36}"/>
    <cellStyle name="Input 13 3 2 9" xfId="6542" xr:uid="{04A97D83-0854-4774-B4AF-2A052495DF93}"/>
    <cellStyle name="Input 13 3 2 9 2" xfId="29808" xr:uid="{3F04B7D4-7DC9-4188-B493-1E488FE0D6A3}"/>
    <cellStyle name="Input 13 3 3" xfId="6543" xr:uid="{944F640D-070B-4B22-B536-489AB69A0D42}"/>
    <cellStyle name="Input 13 3 3 2" xfId="29809" xr:uid="{D0524F50-1CBC-4824-8AC0-23D55BDB0B67}"/>
    <cellStyle name="Input 13 3 4" xfId="6544" xr:uid="{03838302-B151-44AA-A3CE-13024791C34D}"/>
    <cellStyle name="Input 13 3 4 2" xfId="29810" xr:uid="{EF4A0080-192E-459F-BBB5-5212B9F59CFF}"/>
    <cellStyle name="Input 13 3 5" xfId="6545" xr:uid="{BF0ABFC7-35B8-46AA-848A-FBA290BF997E}"/>
    <cellStyle name="Input 13 3 5 2" xfId="29811" xr:uid="{000A0088-AAA3-41FA-B853-19EF6357492F}"/>
    <cellStyle name="Input 13 3 6" xfId="6546" xr:uid="{EFDEEEBA-8916-4645-BD63-AC4E40FBE9DD}"/>
    <cellStyle name="Input 13 3 6 2" xfId="29812" xr:uid="{32B75C28-07AE-44A8-903D-E8FCFD8125F1}"/>
    <cellStyle name="Input 13 3 7" xfId="6547" xr:uid="{F95C41DB-A23E-4E7F-BE35-3A6F22DE4DC9}"/>
    <cellStyle name="Input 13 3 7 2" xfId="29813" xr:uid="{EB720AA0-A52D-4C22-B34B-E0767E1442F7}"/>
    <cellStyle name="Input 13 3 8" xfId="6548" xr:uid="{B24BBCAC-EB23-4943-BF37-BA724C441D8A}"/>
    <cellStyle name="Input 13 3 8 2" xfId="29814" xr:uid="{8FE727D1-7A2A-49DE-A72A-BC8E5F1587AC}"/>
    <cellStyle name="Input 13 3 9" xfId="6549" xr:uid="{CAF7278D-2E8B-4397-B871-718C94D95583}"/>
    <cellStyle name="Input 13 3 9 2" xfId="29815" xr:uid="{BA5EC067-22D3-4053-AFE3-DD9F0FBF8E03}"/>
    <cellStyle name="Input 13 4" xfId="6550" xr:uid="{FD2F31DE-E492-47E2-8778-230ADDBE0951}"/>
    <cellStyle name="Input 13 4 10" xfId="29816" xr:uid="{D589BFA4-7FF6-4895-A779-AEE0CEEB9933}"/>
    <cellStyle name="Input 13 4 2" xfId="6551" xr:uid="{C358468A-5D13-4E75-8C60-78E31BAA001B}"/>
    <cellStyle name="Input 13 4 2 2" xfId="29817" xr:uid="{E31532A7-3F30-4393-B157-845B1157EA9C}"/>
    <cellStyle name="Input 13 4 3" xfId="6552" xr:uid="{1A8C4D0F-7E61-463E-A8ED-44499341655D}"/>
    <cellStyle name="Input 13 4 3 2" xfId="29818" xr:uid="{78AA67BC-EA58-4E50-885D-4F3D9F366E33}"/>
    <cellStyle name="Input 13 4 4" xfId="6553" xr:uid="{09A0C4DF-E570-48E0-A0CF-2CA26723041C}"/>
    <cellStyle name="Input 13 4 4 2" xfId="29819" xr:uid="{C56FD53C-157B-4B28-8324-ADC6240CFC5E}"/>
    <cellStyle name="Input 13 4 5" xfId="6554" xr:uid="{3908922D-0731-48D9-B3A7-778998E16842}"/>
    <cellStyle name="Input 13 4 5 2" xfId="29820" xr:uid="{BED31028-E907-4D50-A078-3D61C38428EA}"/>
    <cellStyle name="Input 13 4 6" xfId="6555" xr:uid="{CDA20F80-7D2D-4D06-9A1A-9140E6F3E683}"/>
    <cellStyle name="Input 13 4 6 2" xfId="29821" xr:uid="{C8DC863A-110B-4834-995B-7828ACDE1B27}"/>
    <cellStyle name="Input 13 4 7" xfId="6556" xr:uid="{CE2DFB3B-AC6B-4071-909C-8CE5B605147D}"/>
    <cellStyle name="Input 13 4 7 2" xfId="29822" xr:uid="{C5CF9D44-0620-40A7-869D-C90D962724B0}"/>
    <cellStyle name="Input 13 4 8" xfId="6557" xr:uid="{E936C736-1C9C-41F0-B120-872B8D531D85}"/>
    <cellStyle name="Input 13 4 8 2" xfId="29823" xr:uid="{1869A51D-1F22-4F3D-A7DC-D0F0BAD7290E}"/>
    <cellStyle name="Input 13 4 9" xfId="6558" xr:uid="{7ECB014E-DDC9-4F40-8926-14F1EF15715B}"/>
    <cellStyle name="Input 13 4 9 2" xfId="29824" xr:uid="{4674453F-DE6F-4D95-A408-70E319E275F6}"/>
    <cellStyle name="Input 13 5" xfId="6559" xr:uid="{FC0349DD-C9DB-46A6-9DF3-7FF30CAA46A8}"/>
    <cellStyle name="Input 13 5 10" xfId="29825" xr:uid="{48987C88-2866-4F93-8C87-F27781227D33}"/>
    <cellStyle name="Input 13 5 2" xfId="6560" xr:uid="{1457541E-970D-4BE9-91FC-365C84215781}"/>
    <cellStyle name="Input 13 5 2 2" xfId="29826" xr:uid="{128F4D7D-3918-40B7-99DB-A7ABB0BE0D0C}"/>
    <cellStyle name="Input 13 5 3" xfId="6561" xr:uid="{BF04C5C4-2AF7-4143-B3FF-CFC661117AB2}"/>
    <cellStyle name="Input 13 5 3 2" xfId="29827" xr:uid="{5B66B993-8D53-46D8-8BCC-213D8D28ED20}"/>
    <cellStyle name="Input 13 5 4" xfId="6562" xr:uid="{F4687FC6-392D-4B14-B47F-BBD57F7F96E2}"/>
    <cellStyle name="Input 13 5 4 2" xfId="29828" xr:uid="{AFAD4213-CA4A-49F5-8D4F-B7F5AE51485B}"/>
    <cellStyle name="Input 13 5 5" xfId="6563" xr:uid="{CD0CCAEC-094B-4E5B-8CC3-09CC0E734E90}"/>
    <cellStyle name="Input 13 5 5 2" xfId="29829" xr:uid="{3D40E731-AC7F-4A9F-BBEB-2562661A8392}"/>
    <cellStyle name="Input 13 5 6" xfId="6564" xr:uid="{5F1DD123-1A23-41BC-ADCA-29D910F55B6F}"/>
    <cellStyle name="Input 13 5 6 2" xfId="29830" xr:uid="{C7377BB6-155B-40BD-BDF7-03D813FDD79F}"/>
    <cellStyle name="Input 13 5 7" xfId="6565" xr:uid="{8BAF9EB1-7322-45A8-A8DE-DDE927D3C023}"/>
    <cellStyle name="Input 13 5 7 2" xfId="29831" xr:uid="{3F55EECD-6DA4-431B-8955-397F99B9FBD6}"/>
    <cellStyle name="Input 13 5 8" xfId="6566" xr:uid="{9153C8EB-0B17-42AB-9A9E-55986A814E34}"/>
    <cellStyle name="Input 13 5 8 2" xfId="29832" xr:uid="{E6BA45C3-8AEA-49A6-BF63-76E3F3F5815E}"/>
    <cellStyle name="Input 13 5 9" xfId="6567" xr:uid="{C375F29E-5A37-44B2-809D-11CFF7ADB714}"/>
    <cellStyle name="Input 13 5 9 2" xfId="29833" xr:uid="{E7C920F0-9B4F-4305-ADE7-5768B7328370}"/>
    <cellStyle name="Input 13 6" xfId="6568" xr:uid="{22960A24-FD34-4543-B61E-5BCA0AA24FD5}"/>
    <cellStyle name="Input 13 6 10" xfId="29834" xr:uid="{AC07E9EE-C2DB-4948-9E3F-BEE05ED5234A}"/>
    <cellStyle name="Input 13 6 2" xfId="6569" xr:uid="{3EE3C4C7-261B-41B0-BE39-6E133A855F63}"/>
    <cellStyle name="Input 13 6 2 2" xfId="29835" xr:uid="{98178C19-9001-41DB-A7A1-4BC7EDE546F0}"/>
    <cellStyle name="Input 13 6 3" xfId="6570" xr:uid="{6D9DF124-31A2-4706-961C-805CB2319A53}"/>
    <cellStyle name="Input 13 6 3 2" xfId="29836" xr:uid="{2DAC3373-0294-4A3E-8EB2-2713CB102C2E}"/>
    <cellStyle name="Input 13 6 4" xfId="6571" xr:uid="{37AAFB76-AB4F-4B08-9C44-B2B2B8139A9D}"/>
    <cellStyle name="Input 13 6 4 2" xfId="29837" xr:uid="{898A1614-214D-43E4-B692-2BB6DE61FD92}"/>
    <cellStyle name="Input 13 6 5" xfId="6572" xr:uid="{331C32AD-A259-4769-A55F-381A15854575}"/>
    <cellStyle name="Input 13 6 5 2" xfId="29838" xr:uid="{2530CC74-2BB8-4769-B5CA-46E39CD8BE78}"/>
    <cellStyle name="Input 13 6 6" xfId="6573" xr:uid="{4BA391FD-6481-4812-90F5-7115A99F380A}"/>
    <cellStyle name="Input 13 6 6 2" xfId="29839" xr:uid="{CC05D36E-79FE-4D64-B87F-4677BF279A3C}"/>
    <cellStyle name="Input 13 6 7" xfId="6574" xr:uid="{91C58D7F-9EB1-41B1-8A57-0458D6288616}"/>
    <cellStyle name="Input 13 6 7 2" xfId="29840" xr:uid="{6F94927D-FA06-40AC-BB68-7A87A4AA90DB}"/>
    <cellStyle name="Input 13 6 8" xfId="6575" xr:uid="{634A5DB5-3B27-491C-93AB-EA82F732F9BD}"/>
    <cellStyle name="Input 13 6 8 2" xfId="29841" xr:uid="{C678BB25-69D2-402D-B0D5-D4729716929E}"/>
    <cellStyle name="Input 13 6 9" xfId="6576" xr:uid="{EC53E4AE-2B41-483C-AE7E-B13CE3E337D9}"/>
    <cellStyle name="Input 13 6 9 2" xfId="29842" xr:uid="{D8EDE016-C0DE-47D2-B7A8-38D52242F984}"/>
    <cellStyle name="Input 13 7" xfId="6577" xr:uid="{DF85A6C3-76B1-4223-88D3-C8D86F5A4E93}"/>
    <cellStyle name="Input 13 7 10" xfId="29843" xr:uid="{CEEE1AB3-AA78-4A52-945C-5A20B3F7F505}"/>
    <cellStyle name="Input 13 7 2" xfId="6578" xr:uid="{5A5B9DBE-E41F-47EB-86E3-75960494580A}"/>
    <cellStyle name="Input 13 7 2 2" xfId="29844" xr:uid="{6656A723-8CFB-48CF-993C-B703A4EEE201}"/>
    <cellStyle name="Input 13 7 3" xfId="6579" xr:uid="{6AA2C8DC-4EA0-49F2-890D-9CAAAC714A07}"/>
    <cellStyle name="Input 13 7 3 2" xfId="29845" xr:uid="{820A14F2-874D-498B-A2D3-52758E5FAE7D}"/>
    <cellStyle name="Input 13 7 4" xfId="6580" xr:uid="{AEF074E0-8C28-45F0-AAB7-BE4311884CF7}"/>
    <cellStyle name="Input 13 7 4 2" xfId="29846" xr:uid="{F9128030-D8BD-46C7-B19C-C72D43C97243}"/>
    <cellStyle name="Input 13 7 5" xfId="6581" xr:uid="{D9667722-D0F4-458A-8FE9-56CDCB3801DE}"/>
    <cellStyle name="Input 13 7 5 2" xfId="29847" xr:uid="{8786B54A-5D19-477C-AC10-5C00A5F53A7A}"/>
    <cellStyle name="Input 13 7 6" xfId="6582" xr:uid="{DAA16171-7F94-48EC-BE55-B2FE02853E33}"/>
    <cellStyle name="Input 13 7 6 2" xfId="29848" xr:uid="{93235EBD-9C7E-4781-8917-C8FCEED5C5AD}"/>
    <cellStyle name="Input 13 7 7" xfId="6583" xr:uid="{BD565784-0E7B-499C-AFD7-778F7BC8DB9D}"/>
    <cellStyle name="Input 13 7 7 2" xfId="29849" xr:uid="{8570C6B0-E27F-4A1A-B580-49DCF571A49D}"/>
    <cellStyle name="Input 13 7 8" xfId="6584" xr:uid="{A48ECD4E-71E6-4203-8201-9A5484BC8B3E}"/>
    <cellStyle name="Input 13 7 8 2" xfId="29850" xr:uid="{A37B62DE-427A-4FC8-AA7F-6CD6262BD4B1}"/>
    <cellStyle name="Input 13 7 9" xfId="6585" xr:uid="{F2D9D63E-CF96-44A2-9A04-944E9624DD43}"/>
    <cellStyle name="Input 13 7 9 2" xfId="29851" xr:uid="{D9F7C384-3C0C-41B5-9F6E-39B99FD234F4}"/>
    <cellStyle name="Input 13 8" xfId="6586" xr:uid="{6D635C09-A5B1-4039-A8D4-1F640C0F20DA}"/>
    <cellStyle name="Input 13 8 2" xfId="29852" xr:uid="{B9E91990-7872-4028-8CC7-A68AA0333EC4}"/>
    <cellStyle name="Input 13 9" xfId="6587" xr:uid="{4D8684EE-2976-4888-8967-53DE22BC2C32}"/>
    <cellStyle name="Input 13 9 2" xfId="29853" xr:uid="{F3000446-E2B4-4FD8-B16D-DB4D239020CD}"/>
    <cellStyle name="Input 14" xfId="6588" xr:uid="{7577D367-76EA-46F1-8DD8-F27BF038B564}"/>
    <cellStyle name="Input 14 10" xfId="6589" xr:uid="{61F35A07-D5E0-49C4-AED3-57C72A6E2101}"/>
    <cellStyle name="Input 14 10 2" xfId="29855" xr:uid="{47C6D9D1-CE23-43C1-8FE5-5A5B75054923}"/>
    <cellStyle name="Input 14 11" xfId="6590" xr:uid="{BA20F7C6-7CDD-448C-9127-C9569EC53913}"/>
    <cellStyle name="Input 14 11 2" xfId="29856" xr:uid="{5CC422AF-95CA-4D20-B5EA-3C4D28FB1D3A}"/>
    <cellStyle name="Input 14 12" xfId="29854" xr:uid="{30D52150-9A67-414B-B564-6CAAEF214D01}"/>
    <cellStyle name="Input 14 2" xfId="6591" xr:uid="{8F49ABBA-0403-40BA-B0B7-AF0501919E5E}"/>
    <cellStyle name="Input 14 2 10" xfId="29857" xr:uid="{37191B1E-C5B3-4A77-8545-D1E45D219955}"/>
    <cellStyle name="Input 14 2 2" xfId="6592" xr:uid="{8F6BE927-8AB7-4815-9853-5909C8BA63C7}"/>
    <cellStyle name="Input 14 2 2 2" xfId="29858" xr:uid="{CBB1EBE1-B2B1-4F53-B4C8-7F2D820B549D}"/>
    <cellStyle name="Input 14 2 3" xfId="6593" xr:uid="{A672F024-575C-4AF2-AFDB-BD1A41C4DFE9}"/>
    <cellStyle name="Input 14 2 3 2" xfId="29859" xr:uid="{E83E9A34-1291-4381-A8E2-529B5760DF52}"/>
    <cellStyle name="Input 14 2 4" xfId="6594" xr:uid="{56059AE9-1467-4759-999F-967DE669F3A2}"/>
    <cellStyle name="Input 14 2 4 2" xfId="29860" xr:uid="{D79B0DD4-36A0-4CCC-8D7C-EE5CC5D63C67}"/>
    <cellStyle name="Input 14 2 5" xfId="6595" xr:uid="{C0C01BD2-5C89-4127-99B7-A4951CBBA01F}"/>
    <cellStyle name="Input 14 2 5 2" xfId="29861" xr:uid="{4F86C4EA-F14F-42BE-A1C3-15CE7A51D3B5}"/>
    <cellStyle name="Input 14 2 6" xfId="6596" xr:uid="{E22FE2EB-1A6C-4EB0-AA58-4E8EC8E959DC}"/>
    <cellStyle name="Input 14 2 6 2" xfId="29862" xr:uid="{C2EF95E2-A2FE-4D1C-856F-DD9AD46AE056}"/>
    <cellStyle name="Input 14 2 7" xfId="6597" xr:uid="{578B9218-9532-4A4A-8F7C-9E2FF3439528}"/>
    <cellStyle name="Input 14 2 7 2" xfId="29863" xr:uid="{E4F891BA-3491-4A5B-A33A-E895D822ABDB}"/>
    <cellStyle name="Input 14 2 8" xfId="6598" xr:uid="{6054607D-4279-4F1D-B101-92B1BC55E410}"/>
    <cellStyle name="Input 14 2 8 2" xfId="29864" xr:uid="{2AECF1C7-7DFC-46B5-B295-15A2B3B55AEF}"/>
    <cellStyle name="Input 14 2 9" xfId="6599" xr:uid="{EF45ACF5-DAC3-431B-9394-AD2D5E9F748A}"/>
    <cellStyle name="Input 14 2 9 2" xfId="29865" xr:uid="{CDFA8F3F-D02D-4EAD-9F37-E8934976A80A}"/>
    <cellStyle name="Input 14 3" xfId="6600" xr:uid="{CC2368A0-D819-411B-9E29-FAEAA053AC3E}"/>
    <cellStyle name="Input 14 3 10" xfId="29866" xr:uid="{CD34CD4F-730F-401F-9AF0-CC6C5D59BD2E}"/>
    <cellStyle name="Input 14 3 2" xfId="6601" xr:uid="{E1D13C24-F31A-46DE-80BE-C94016429267}"/>
    <cellStyle name="Input 14 3 2 2" xfId="29867" xr:uid="{526D0E2B-0BFB-4A6D-8B34-1BEFA06172B5}"/>
    <cellStyle name="Input 14 3 3" xfId="6602" xr:uid="{736CAA65-91C1-484F-9C21-B34C144DAC15}"/>
    <cellStyle name="Input 14 3 3 2" xfId="29868" xr:uid="{E42AE7F9-479E-4164-8BE6-F587821B6E9C}"/>
    <cellStyle name="Input 14 3 4" xfId="6603" xr:uid="{3BC66A62-2D20-43DE-AC60-A8FBC77649DB}"/>
    <cellStyle name="Input 14 3 4 2" xfId="29869" xr:uid="{DCAFDF01-B662-4BA4-869D-4062A8F8D373}"/>
    <cellStyle name="Input 14 3 5" xfId="6604" xr:uid="{4B951F00-F917-4A04-9243-30F745CB49CE}"/>
    <cellStyle name="Input 14 3 5 2" xfId="29870" xr:uid="{BC5A05AC-9D7D-41E8-AF2E-6D6F74E01072}"/>
    <cellStyle name="Input 14 3 6" xfId="6605" xr:uid="{7C900FA5-B40E-493D-990A-6C57A029D930}"/>
    <cellStyle name="Input 14 3 6 2" xfId="29871" xr:uid="{D03A2D6E-ADB0-46BE-ACD8-94045964BDA7}"/>
    <cellStyle name="Input 14 3 7" xfId="6606" xr:uid="{F18AEFF2-2F8E-40DB-802A-29F026703796}"/>
    <cellStyle name="Input 14 3 7 2" xfId="29872" xr:uid="{5DD54988-AE8E-41F8-8AB9-3AEEF79DD227}"/>
    <cellStyle name="Input 14 3 8" xfId="6607" xr:uid="{6A57A62F-F499-42C8-8728-3D63DDC43252}"/>
    <cellStyle name="Input 14 3 8 2" xfId="29873" xr:uid="{1745DE2A-66A6-4DEB-99D7-634D0F855436}"/>
    <cellStyle name="Input 14 3 9" xfId="6608" xr:uid="{82738F9B-FE3A-4DD8-8EAE-ECFDF226E377}"/>
    <cellStyle name="Input 14 3 9 2" xfId="29874" xr:uid="{6A279B01-88AD-4A00-8923-9673E5F375D0}"/>
    <cellStyle name="Input 14 4" xfId="6609" xr:uid="{2927FB24-9E91-46B6-B815-1A8A1B18A632}"/>
    <cellStyle name="Input 14 4 2" xfId="29875" xr:uid="{34FE7ADA-3E67-4039-AC17-221C433C8644}"/>
    <cellStyle name="Input 14 5" xfId="6610" xr:uid="{E9374C44-909B-4500-A222-19FACFB43597}"/>
    <cellStyle name="Input 14 5 2" xfId="29876" xr:uid="{C23E7034-F454-473C-811E-35D259DE8546}"/>
    <cellStyle name="Input 14 6" xfId="6611" xr:uid="{EC8D3D03-DB06-4180-A13E-5D4D7E557552}"/>
    <cellStyle name="Input 14 6 2" xfId="29877" xr:uid="{534DDC9E-2BFF-4A8F-87B1-81BE6C3BBAC1}"/>
    <cellStyle name="Input 14 7" xfId="6612" xr:uid="{BE8FDEDA-111A-42C9-9A94-855F704DC384}"/>
    <cellStyle name="Input 14 7 2" xfId="29878" xr:uid="{B4E468CD-F502-427D-B6BA-BDA4DD309FD9}"/>
    <cellStyle name="Input 14 8" xfId="6613" xr:uid="{F23D3595-1511-42D7-B404-0FFF33827277}"/>
    <cellStyle name="Input 14 8 2" xfId="29879" xr:uid="{BCCFEFEA-580E-4B6E-A0E6-D5CCB7AEBAE4}"/>
    <cellStyle name="Input 14 9" xfId="6614" xr:uid="{EDC7915B-79ED-4179-84CC-8402015A0D4A}"/>
    <cellStyle name="Input 14 9 2" xfId="29880" xr:uid="{8FB43EB0-E32D-4EF7-AB76-DC499382B1E4}"/>
    <cellStyle name="Input 15" xfId="6615" xr:uid="{446E2CAB-87B9-4697-946C-E8321AE576E3}"/>
    <cellStyle name="Input 15 10" xfId="6616" xr:uid="{2B2DB083-2EEF-496B-9A19-2E8D4BE989A2}"/>
    <cellStyle name="Input 15 10 2" xfId="29882" xr:uid="{AEA0D26E-1AA8-42C0-908F-5E300DCBD35C}"/>
    <cellStyle name="Input 15 11" xfId="6617" xr:uid="{8631CDBC-55B1-46B3-B324-089588A28DFF}"/>
    <cellStyle name="Input 15 11 2" xfId="29883" xr:uid="{AF77553C-5C8C-4D44-BAB6-A4ED9BD56323}"/>
    <cellStyle name="Input 15 12" xfId="29881" xr:uid="{147E4EA0-52B0-46E3-BD47-1BF5423D093B}"/>
    <cellStyle name="Input 15 2" xfId="6618" xr:uid="{85253A35-36D6-44B7-81F4-0E6DD4059679}"/>
    <cellStyle name="Input 15 2 10" xfId="29884" xr:uid="{4EC297A4-C63F-4A28-998E-8FB615CE562C}"/>
    <cellStyle name="Input 15 2 2" xfId="6619" xr:uid="{E6DC153B-5C50-4885-9F73-9C96F061D149}"/>
    <cellStyle name="Input 15 2 2 2" xfId="29885" xr:uid="{33855263-83B2-425A-B0EB-AFB731F8555E}"/>
    <cellStyle name="Input 15 2 3" xfId="6620" xr:uid="{50000FB0-F2C1-470F-97C5-47965F094CBF}"/>
    <cellStyle name="Input 15 2 3 2" xfId="29886" xr:uid="{B06D5E77-0883-4E98-BA76-D9294FA08809}"/>
    <cellStyle name="Input 15 2 4" xfId="6621" xr:uid="{F7CB5782-2442-46AD-B151-D4F3E28447CC}"/>
    <cellStyle name="Input 15 2 4 2" xfId="29887" xr:uid="{93E939A0-855B-4990-8F05-4897825312FF}"/>
    <cellStyle name="Input 15 2 5" xfId="6622" xr:uid="{B395D5E0-1B79-473B-8526-C9E7538F20C0}"/>
    <cellStyle name="Input 15 2 5 2" xfId="29888" xr:uid="{1BAA00BE-1FD7-4F95-A0FE-A2616537F777}"/>
    <cellStyle name="Input 15 2 6" xfId="6623" xr:uid="{7025F0D0-93BB-47A2-A502-5358FEB72583}"/>
    <cellStyle name="Input 15 2 6 2" xfId="29889" xr:uid="{9B8BD97C-7A6E-4C6D-8BB5-9D55F18B7686}"/>
    <cellStyle name="Input 15 2 7" xfId="6624" xr:uid="{8BA3D000-DA10-4B54-B394-E9B9345CAC9F}"/>
    <cellStyle name="Input 15 2 7 2" xfId="29890" xr:uid="{792F665C-53D0-4AF4-AAF7-DA96F2B63B21}"/>
    <cellStyle name="Input 15 2 8" xfId="6625" xr:uid="{4E269B2A-1998-4817-943D-C2CABF5BB316}"/>
    <cellStyle name="Input 15 2 8 2" xfId="29891" xr:uid="{63B6417D-1FC7-4C54-9027-6D8B2D179843}"/>
    <cellStyle name="Input 15 2 9" xfId="6626" xr:uid="{99F10523-E5D4-4856-BC98-2CE69ED6DFAE}"/>
    <cellStyle name="Input 15 2 9 2" xfId="29892" xr:uid="{80A889F7-71AC-4094-A113-161449916EE9}"/>
    <cellStyle name="Input 15 3" xfId="6627" xr:uid="{33035411-5F43-4133-A75C-F7FB0E7546B6}"/>
    <cellStyle name="Input 15 3 10" xfId="29893" xr:uid="{C803B787-5DAB-4420-A986-FB5B34D22A20}"/>
    <cellStyle name="Input 15 3 2" xfId="6628" xr:uid="{90CC7953-EE43-451A-BE34-B9EA1926794E}"/>
    <cellStyle name="Input 15 3 2 2" xfId="29894" xr:uid="{926B9074-A171-4B4C-BE32-7E542668F3B3}"/>
    <cellStyle name="Input 15 3 3" xfId="6629" xr:uid="{F8FEC61C-A2C5-4EB5-855B-DF2101EF54C8}"/>
    <cellStyle name="Input 15 3 3 2" xfId="29895" xr:uid="{DD455D53-2D4E-4EC8-99D5-040EDEE50802}"/>
    <cellStyle name="Input 15 3 4" xfId="6630" xr:uid="{FDACE0B6-678F-4353-A45A-D6B72DD3CEB0}"/>
    <cellStyle name="Input 15 3 4 2" xfId="29896" xr:uid="{05062123-2DE4-4474-A5B6-F2A2298CE1DB}"/>
    <cellStyle name="Input 15 3 5" xfId="6631" xr:uid="{DA21E96B-36A1-4F14-AE36-FBA8DD13D269}"/>
    <cellStyle name="Input 15 3 5 2" xfId="29897" xr:uid="{C78BDC39-038E-48FB-AE08-CA0FF721B06A}"/>
    <cellStyle name="Input 15 3 6" xfId="6632" xr:uid="{6D93A67B-5D98-48EF-AEB2-8307B36B3A59}"/>
    <cellStyle name="Input 15 3 6 2" xfId="29898" xr:uid="{EDF7F993-ADEF-429B-B873-5BD9021D8121}"/>
    <cellStyle name="Input 15 3 7" xfId="6633" xr:uid="{084CD5C5-F5FD-4EDA-A174-52D436D0A6AD}"/>
    <cellStyle name="Input 15 3 7 2" xfId="29899" xr:uid="{36E5E93C-AD7C-46A1-A240-D46ECE0DDF4B}"/>
    <cellStyle name="Input 15 3 8" xfId="6634" xr:uid="{CE5434BC-B2B1-4EEE-9F94-8361DC4BDE07}"/>
    <cellStyle name="Input 15 3 8 2" xfId="29900" xr:uid="{2AFDDBF7-D1C6-441B-BF17-EBA8AED9FBD7}"/>
    <cellStyle name="Input 15 3 9" xfId="6635" xr:uid="{0DC3D545-0011-4989-8436-5276FF22C150}"/>
    <cellStyle name="Input 15 3 9 2" xfId="29901" xr:uid="{B15C52F7-27D7-4975-AA83-902721C8D836}"/>
    <cellStyle name="Input 15 4" xfId="6636" xr:uid="{FD95EE6F-0628-40BB-95B9-AB3821A0D6A4}"/>
    <cellStyle name="Input 15 4 2" xfId="29902" xr:uid="{AC60174E-59EF-4EA8-BD03-A3707E5C99A0}"/>
    <cellStyle name="Input 15 5" xfId="6637" xr:uid="{41ECE3AD-B5BF-462D-B079-3F45C72B8024}"/>
    <cellStyle name="Input 15 5 2" xfId="29903" xr:uid="{AE896605-A5A4-4325-BF6D-9B4692740E24}"/>
    <cellStyle name="Input 15 6" xfId="6638" xr:uid="{03F6F2DE-6C81-4727-86C8-319DE5D71F8B}"/>
    <cellStyle name="Input 15 6 2" xfId="29904" xr:uid="{37FCC9CF-E837-4690-8245-09EF681A1DB3}"/>
    <cellStyle name="Input 15 7" xfId="6639" xr:uid="{89846756-F8FC-40E0-9A7F-9F247711D10C}"/>
    <cellStyle name="Input 15 7 2" xfId="29905" xr:uid="{08908C65-4223-454D-9EB0-1857C7659E64}"/>
    <cellStyle name="Input 15 8" xfId="6640" xr:uid="{B1DCF7AB-61CC-4742-92AE-7AA98F49E1A2}"/>
    <cellStyle name="Input 15 8 2" xfId="29906" xr:uid="{5B92026F-DBE2-4519-9BBF-2235276E226E}"/>
    <cellStyle name="Input 15 9" xfId="6641" xr:uid="{79D6CE57-4AFD-4BA8-8E5F-1980EE496213}"/>
    <cellStyle name="Input 15 9 2" xfId="29907" xr:uid="{8D931D1D-CAFB-4237-BE7D-51687531935B}"/>
    <cellStyle name="Input 16" xfId="6642" xr:uid="{3D7C11FC-0582-460C-9012-A53B70AE77F3}"/>
    <cellStyle name="Input 16 10" xfId="6643" xr:uid="{55F591AF-07C7-483D-BCD0-03BA39B5B12D}"/>
    <cellStyle name="Input 16 10 2" xfId="29909" xr:uid="{B7DB12BA-9C2B-4AAF-AFBD-91763F347ED4}"/>
    <cellStyle name="Input 16 11" xfId="6644" xr:uid="{117BBA0A-82B7-48F4-BFCF-71F16CE1FA64}"/>
    <cellStyle name="Input 16 11 2" xfId="29910" xr:uid="{917450F3-AEA0-45C5-98A6-F8E161B6429D}"/>
    <cellStyle name="Input 16 12" xfId="29908" xr:uid="{7A2A154B-688F-4B5A-935D-34300A8D43DF}"/>
    <cellStyle name="Input 16 2" xfId="6645" xr:uid="{414182F9-AB04-4794-A652-235AA1A0BBB5}"/>
    <cellStyle name="Input 16 2 10" xfId="29911" xr:uid="{9C2FE833-C43B-4D71-8604-F5386552310E}"/>
    <cellStyle name="Input 16 2 2" xfId="6646" xr:uid="{3D2BB375-AE3C-4369-ABB8-3DA2687F975B}"/>
    <cellStyle name="Input 16 2 2 2" xfId="29912" xr:uid="{6674A996-4A12-40F3-8CAE-D3B646E01AD5}"/>
    <cellStyle name="Input 16 2 3" xfId="6647" xr:uid="{0FBD8781-CA2D-4984-9037-D73DD3BCF3D5}"/>
    <cellStyle name="Input 16 2 3 2" xfId="29913" xr:uid="{68A76900-84E3-4EF7-8C66-8FB407C69CDF}"/>
    <cellStyle name="Input 16 2 4" xfId="6648" xr:uid="{02E84FF9-314F-448E-8FCE-0EACC5AF2B71}"/>
    <cellStyle name="Input 16 2 4 2" xfId="29914" xr:uid="{9BF61F81-EE46-446A-BA74-2F76BB1FF5FD}"/>
    <cellStyle name="Input 16 2 5" xfId="6649" xr:uid="{5BC04EE5-C00A-4FB4-A4E9-12391EF270A3}"/>
    <cellStyle name="Input 16 2 5 2" xfId="29915" xr:uid="{26D449D8-B8A8-49D3-AB73-FA2732A7C3F1}"/>
    <cellStyle name="Input 16 2 6" xfId="6650" xr:uid="{977FFA0D-4917-4F59-8E30-52E949883F08}"/>
    <cellStyle name="Input 16 2 6 2" xfId="29916" xr:uid="{041551D8-C5FE-4E77-BB77-09CFBB486513}"/>
    <cellStyle name="Input 16 2 7" xfId="6651" xr:uid="{BDA0B00D-A0F6-457A-A211-A26BB6AC91A7}"/>
    <cellStyle name="Input 16 2 7 2" xfId="29917" xr:uid="{7F63D27F-84BC-4CEA-8DF6-D006BDC45151}"/>
    <cellStyle name="Input 16 2 8" xfId="6652" xr:uid="{B303A8D2-C581-405B-B274-E8DC8C81BD14}"/>
    <cellStyle name="Input 16 2 8 2" xfId="29918" xr:uid="{731FCAB2-A07C-410F-A41F-D4E7D941B048}"/>
    <cellStyle name="Input 16 2 9" xfId="6653" xr:uid="{832DC409-64F8-4DF7-BF44-E08AEAA28DC1}"/>
    <cellStyle name="Input 16 2 9 2" xfId="29919" xr:uid="{A154B232-58F5-467C-8796-ECF55358AA68}"/>
    <cellStyle name="Input 16 3" xfId="6654" xr:uid="{3B79E45D-B7F7-4C5F-A368-2BA7B71E83E2}"/>
    <cellStyle name="Input 16 3 10" xfId="29920" xr:uid="{D6B6620B-4230-41CF-A4C7-3CF15B40A432}"/>
    <cellStyle name="Input 16 3 2" xfId="6655" xr:uid="{A8932794-95A7-4C26-99D3-52EC4272151F}"/>
    <cellStyle name="Input 16 3 2 2" xfId="29921" xr:uid="{5630972E-FF42-4B4C-8AD4-825285C0AB5D}"/>
    <cellStyle name="Input 16 3 3" xfId="6656" xr:uid="{2AB9750B-8DAB-4A3F-8908-86948A12D1CF}"/>
    <cellStyle name="Input 16 3 3 2" xfId="29922" xr:uid="{7519EF49-D029-47E2-9144-E16CB59B7588}"/>
    <cellStyle name="Input 16 3 4" xfId="6657" xr:uid="{F274F59F-35DF-4D40-A1A2-073A999D3205}"/>
    <cellStyle name="Input 16 3 4 2" xfId="29923" xr:uid="{8D94B746-EEB9-4DB3-94C3-16313FE049AC}"/>
    <cellStyle name="Input 16 3 5" xfId="6658" xr:uid="{21C69746-B492-4E30-A448-CE26E386580E}"/>
    <cellStyle name="Input 16 3 5 2" xfId="29924" xr:uid="{409ECF1C-2B32-4E0C-A6FE-C1B5EDB6FF69}"/>
    <cellStyle name="Input 16 3 6" xfId="6659" xr:uid="{C0C3ABE8-2B22-4800-AB92-D2053D52EB3F}"/>
    <cellStyle name="Input 16 3 6 2" xfId="29925" xr:uid="{EB37707E-2904-4B73-85AB-743EBCBC1D9D}"/>
    <cellStyle name="Input 16 3 7" xfId="6660" xr:uid="{CBBE7DAE-C944-4B5C-A8E7-069D990E030A}"/>
    <cellStyle name="Input 16 3 7 2" xfId="29926" xr:uid="{EE40EACE-01A3-4AD9-BD19-65447E2F7E63}"/>
    <cellStyle name="Input 16 3 8" xfId="6661" xr:uid="{CEDA25C7-5769-4E36-B477-6001CDA9FAE4}"/>
    <cellStyle name="Input 16 3 8 2" xfId="29927" xr:uid="{CCAE4457-7EC2-4F75-A0DF-1800118FF398}"/>
    <cellStyle name="Input 16 3 9" xfId="6662" xr:uid="{E8427B8A-C894-4E16-93DE-E2BAC6E4B1E0}"/>
    <cellStyle name="Input 16 3 9 2" xfId="29928" xr:uid="{FFE216A1-E366-4967-B7C9-6B9C99FE93F8}"/>
    <cellStyle name="Input 16 4" xfId="6663" xr:uid="{4B419AAD-A25E-4BD1-B87F-88888AC4397D}"/>
    <cellStyle name="Input 16 4 2" xfId="29929" xr:uid="{3FED2E05-889E-477A-BC63-6DC2E331585E}"/>
    <cellStyle name="Input 16 5" xfId="6664" xr:uid="{8C08B9EE-2BBE-4856-AA84-66F23C2B1B1C}"/>
    <cellStyle name="Input 16 5 2" xfId="29930" xr:uid="{4C7BBE71-C112-45A4-AF0A-7D27B8D88B62}"/>
    <cellStyle name="Input 16 6" xfId="6665" xr:uid="{5D1F8B74-FC5C-4281-AF69-9A2EE21AB2FD}"/>
    <cellStyle name="Input 16 6 2" xfId="29931" xr:uid="{ADD3C0D5-32AF-4DF2-B7FB-5B9CA9DEA396}"/>
    <cellStyle name="Input 16 7" xfId="6666" xr:uid="{4191D3BA-844B-4BE6-A173-844657193107}"/>
    <cellStyle name="Input 16 7 2" xfId="29932" xr:uid="{EB845C58-8928-4AD8-B959-7D65A3E15B3B}"/>
    <cellStyle name="Input 16 8" xfId="6667" xr:uid="{F9D05D3C-0319-483F-A94B-CD93F4E5DD65}"/>
    <cellStyle name="Input 16 8 2" xfId="29933" xr:uid="{C82B11C5-8EA3-4A31-A684-032D2B1B165F}"/>
    <cellStyle name="Input 16 9" xfId="6668" xr:uid="{0A71DED1-6826-4868-8092-F3937A523BE2}"/>
    <cellStyle name="Input 16 9 2" xfId="29934" xr:uid="{602772C5-A22F-4D9F-AC6D-B165E06C2FD4}"/>
    <cellStyle name="Input 17" xfId="6669" xr:uid="{E1B35A31-76B8-4FAD-8DDF-6C1260F2CA4A}"/>
    <cellStyle name="Input 17 10" xfId="6670" xr:uid="{CD048CF6-A7EF-4A00-B4F9-43DEF726364A}"/>
    <cellStyle name="Input 17 10 2" xfId="29936" xr:uid="{7F28957D-D7C9-4435-903C-EFCAE1D3565C}"/>
    <cellStyle name="Input 17 11" xfId="6671" xr:uid="{DE354745-9736-4D17-B5FD-8F6C0E84C3F3}"/>
    <cellStyle name="Input 17 11 2" xfId="29937" xr:uid="{E5E285A0-BBF7-480C-8EAB-66260433E547}"/>
    <cellStyle name="Input 17 12" xfId="29935" xr:uid="{66A228D8-D822-4AD3-B4F4-57F7AE85B2F8}"/>
    <cellStyle name="Input 17 2" xfId="6672" xr:uid="{B679F917-FB73-4F83-BC24-8C5BFFDBB9F5}"/>
    <cellStyle name="Input 17 2 10" xfId="29938" xr:uid="{229428E7-B573-47F4-B788-A458ECAAF370}"/>
    <cellStyle name="Input 17 2 2" xfId="6673" xr:uid="{FF9F1415-2CDF-4429-964D-CA6BC9E0569C}"/>
    <cellStyle name="Input 17 2 2 2" xfId="29939" xr:uid="{550933E9-77DE-445E-8319-4C1F398D9935}"/>
    <cellStyle name="Input 17 2 3" xfId="6674" xr:uid="{DE846280-674F-4200-BAE2-64523E260CAA}"/>
    <cellStyle name="Input 17 2 3 2" xfId="29940" xr:uid="{BA47E32B-1F9D-4F6A-B1C3-BECB50E28EDC}"/>
    <cellStyle name="Input 17 2 4" xfId="6675" xr:uid="{5D702CCE-3B9F-4B7E-8F71-381FAB47DDD9}"/>
    <cellStyle name="Input 17 2 4 2" xfId="29941" xr:uid="{3A66E40D-1D73-4A77-8310-C107B45C22AF}"/>
    <cellStyle name="Input 17 2 5" xfId="6676" xr:uid="{9AB13492-D01B-4815-97C4-A9291EB9A32D}"/>
    <cellStyle name="Input 17 2 5 2" xfId="29942" xr:uid="{969174CC-47FD-4FB9-9718-18455AACD376}"/>
    <cellStyle name="Input 17 2 6" xfId="6677" xr:uid="{10603224-407A-4C83-9B80-D6E66BE4014C}"/>
    <cellStyle name="Input 17 2 6 2" xfId="29943" xr:uid="{BA71C0D8-39B7-4DA3-8D3D-57453086E95A}"/>
    <cellStyle name="Input 17 2 7" xfId="6678" xr:uid="{86D7BB70-DBEF-4FFD-BD25-46E26EC6AACB}"/>
    <cellStyle name="Input 17 2 7 2" xfId="29944" xr:uid="{24144249-4A09-424C-ABE7-7215AC990B37}"/>
    <cellStyle name="Input 17 2 8" xfId="6679" xr:uid="{416598E7-4A64-4F01-AC59-7FD31BCAAA03}"/>
    <cellStyle name="Input 17 2 8 2" xfId="29945" xr:uid="{966C9928-9612-40B5-9FFF-4C30E4191ACA}"/>
    <cellStyle name="Input 17 2 9" xfId="6680" xr:uid="{6E13DDBE-1B7A-4EB3-A37F-30B1352B9C66}"/>
    <cellStyle name="Input 17 2 9 2" xfId="29946" xr:uid="{B00A3D23-8B7D-4BE1-8B3C-E7F71E749C8C}"/>
    <cellStyle name="Input 17 3" xfId="6681" xr:uid="{6DECB522-0DE3-4C92-9F10-EA2A4B675044}"/>
    <cellStyle name="Input 17 3 10" xfId="29947" xr:uid="{E3FEA7B9-307A-45CD-BDF7-C3982BA187D3}"/>
    <cellStyle name="Input 17 3 2" xfId="6682" xr:uid="{4AC8FE6E-C07C-4FDA-B9F7-A33A6638FB42}"/>
    <cellStyle name="Input 17 3 2 2" xfId="29948" xr:uid="{34C6DFF4-A76B-488A-B0BA-08D596F58963}"/>
    <cellStyle name="Input 17 3 3" xfId="6683" xr:uid="{0495FFBF-821C-4981-BE67-40911AFE23E2}"/>
    <cellStyle name="Input 17 3 3 2" xfId="29949" xr:uid="{9C2546EE-7FD2-4510-8D75-A5D734EC780F}"/>
    <cellStyle name="Input 17 3 4" xfId="6684" xr:uid="{2EBC22AF-7719-4A3B-87E2-8A11CEB0B4A7}"/>
    <cellStyle name="Input 17 3 4 2" xfId="29950" xr:uid="{051C54C0-4B38-4D44-BBE7-453620148CEC}"/>
    <cellStyle name="Input 17 3 5" xfId="6685" xr:uid="{20A612A8-91EE-44FA-A8B4-67C981CCD5AE}"/>
    <cellStyle name="Input 17 3 5 2" xfId="29951" xr:uid="{0290B659-B38F-4D0C-AC41-B8A05E031B60}"/>
    <cellStyle name="Input 17 3 6" xfId="6686" xr:uid="{A824D69F-D96B-4A7B-A822-0086090744E8}"/>
    <cellStyle name="Input 17 3 6 2" xfId="29952" xr:uid="{7501BD44-4D88-4EF2-B41A-2302BB17B937}"/>
    <cellStyle name="Input 17 3 7" xfId="6687" xr:uid="{FE7911D4-A00B-4C3E-AF51-F355B687F957}"/>
    <cellStyle name="Input 17 3 7 2" xfId="29953" xr:uid="{1611E62D-2D9F-4219-8F8D-224596B83CB3}"/>
    <cellStyle name="Input 17 3 8" xfId="6688" xr:uid="{E3AE9E3E-1639-449C-A039-85717ACAE8CB}"/>
    <cellStyle name="Input 17 3 8 2" xfId="29954" xr:uid="{E22F8ED4-C2B9-4045-970F-974F19D8274B}"/>
    <cellStyle name="Input 17 3 9" xfId="6689" xr:uid="{CD6FF96F-FEB4-44EF-81F4-498433CE04D0}"/>
    <cellStyle name="Input 17 3 9 2" xfId="29955" xr:uid="{21854139-9814-4851-A444-31479D5DCF12}"/>
    <cellStyle name="Input 17 4" xfId="6690" xr:uid="{63A2C501-65D2-44F5-ADAE-1BE7658835A5}"/>
    <cellStyle name="Input 17 4 2" xfId="29956" xr:uid="{5EF4D2C2-5AFF-44C9-82B8-37730C9E4997}"/>
    <cellStyle name="Input 17 5" xfId="6691" xr:uid="{598FF733-35C8-42D5-B049-33DBC2014A5B}"/>
    <cellStyle name="Input 17 5 2" xfId="29957" xr:uid="{9355C7FC-3E4A-460A-9DE4-9955FC98D50C}"/>
    <cellStyle name="Input 17 6" xfId="6692" xr:uid="{8BE27DFB-E69F-45EF-A66C-3C1CE904441C}"/>
    <cellStyle name="Input 17 6 2" xfId="29958" xr:uid="{43F85599-D776-4B91-BFAB-E9723229D8C2}"/>
    <cellStyle name="Input 17 7" xfId="6693" xr:uid="{51711F24-EA0A-4907-88A0-8BB9C2F32CB2}"/>
    <cellStyle name="Input 17 7 2" xfId="29959" xr:uid="{9699A26F-71FA-4EA1-B033-FDA24AAEECA7}"/>
    <cellStyle name="Input 17 8" xfId="6694" xr:uid="{C252213F-4F63-4690-8655-13C10A085B0B}"/>
    <cellStyle name="Input 17 8 2" xfId="29960" xr:uid="{8055436F-C8DD-4B5A-AB7E-3A00A8C12C16}"/>
    <cellStyle name="Input 17 9" xfId="6695" xr:uid="{8D1EF84D-3C4F-4CDA-B16D-0E265FF325ED}"/>
    <cellStyle name="Input 17 9 2" xfId="29961" xr:uid="{BB5BFF38-1B77-4CDD-B34C-15043A7A2DC6}"/>
    <cellStyle name="Input 18" xfId="6696" xr:uid="{0461AFB8-D584-4168-B3AC-34F828C7EA94}"/>
    <cellStyle name="Input 18 10" xfId="6697" xr:uid="{8593313C-A52F-416F-8670-85124FE6B1ED}"/>
    <cellStyle name="Input 18 10 2" xfId="29963" xr:uid="{DE0851FE-BA0E-4A23-B783-55B74092396D}"/>
    <cellStyle name="Input 18 11" xfId="6698" xr:uid="{2B84A91F-84DA-481E-A6BC-217CA4045DED}"/>
    <cellStyle name="Input 18 11 2" xfId="29964" xr:uid="{0A5BACDF-88B7-48E7-A07C-5526C825984B}"/>
    <cellStyle name="Input 18 12" xfId="29962" xr:uid="{BF96A7B2-E774-4CC1-9EDA-045BBD3B8C62}"/>
    <cellStyle name="Input 18 2" xfId="6699" xr:uid="{3687924E-65A4-45AD-909E-CC3819A81C11}"/>
    <cellStyle name="Input 18 2 10" xfId="29965" xr:uid="{944C1318-1A71-497F-8219-2E92877C7226}"/>
    <cellStyle name="Input 18 2 2" xfId="6700" xr:uid="{E2EAB6C1-FF8A-4279-B04D-C1C334B40FB3}"/>
    <cellStyle name="Input 18 2 2 2" xfId="29966" xr:uid="{36A84D19-77AD-4683-9E51-B57C6E0B9357}"/>
    <cellStyle name="Input 18 2 3" xfId="6701" xr:uid="{63D4C7F8-831A-466E-8F86-9CD603AF0F22}"/>
    <cellStyle name="Input 18 2 3 2" xfId="29967" xr:uid="{06DDD715-7E37-4D02-8AFA-77D87F35C159}"/>
    <cellStyle name="Input 18 2 4" xfId="6702" xr:uid="{33308EFF-527D-4817-A22B-890FEA186209}"/>
    <cellStyle name="Input 18 2 4 2" xfId="29968" xr:uid="{54775FD6-E5E7-4D8E-82E0-BA7F093743D9}"/>
    <cellStyle name="Input 18 2 5" xfId="6703" xr:uid="{445A511E-9432-43A2-ACA7-5A9117D7D63E}"/>
    <cellStyle name="Input 18 2 5 2" xfId="29969" xr:uid="{592093BC-75F8-424F-8363-F60A591CF240}"/>
    <cellStyle name="Input 18 2 6" xfId="6704" xr:uid="{099BDAA0-2A93-4903-9DA9-0C80A2958276}"/>
    <cellStyle name="Input 18 2 6 2" xfId="29970" xr:uid="{B002C98B-820F-4C2C-AF6E-E2437DCC5B37}"/>
    <cellStyle name="Input 18 2 7" xfId="6705" xr:uid="{DD3EB0FE-DAB2-435F-AAD8-056A0CABE786}"/>
    <cellStyle name="Input 18 2 7 2" xfId="29971" xr:uid="{834B3F72-F312-4CAF-AA13-84E1F7DFCEF1}"/>
    <cellStyle name="Input 18 2 8" xfId="6706" xr:uid="{6F8B04D4-515E-4BEA-B536-40C4009FD440}"/>
    <cellStyle name="Input 18 2 8 2" xfId="29972" xr:uid="{F8139D27-BC03-4B6D-90EF-37506C975A07}"/>
    <cellStyle name="Input 18 2 9" xfId="6707" xr:uid="{D408B37F-179D-4701-89A4-40FBBA86E166}"/>
    <cellStyle name="Input 18 2 9 2" xfId="29973" xr:uid="{CFE0374E-0280-43CB-A12E-BA3A8974EF71}"/>
    <cellStyle name="Input 18 3" xfId="6708" xr:uid="{EB99F56A-9DB7-45A8-B14C-74A93D0F342F}"/>
    <cellStyle name="Input 18 3 10" xfId="29974" xr:uid="{9B8A034C-327E-446C-80F9-94FCA876BF19}"/>
    <cellStyle name="Input 18 3 2" xfId="6709" xr:uid="{699ECE3D-D133-4A46-8ABB-B86B3C829738}"/>
    <cellStyle name="Input 18 3 2 2" xfId="29975" xr:uid="{77540AFF-C825-4E6D-85F6-813C0EA63B50}"/>
    <cellStyle name="Input 18 3 3" xfId="6710" xr:uid="{CB46F688-8A9D-42CA-9414-C95FD4D2C3E2}"/>
    <cellStyle name="Input 18 3 3 2" xfId="29976" xr:uid="{E7556F8D-4C22-47A7-8C1E-0EC1682F448A}"/>
    <cellStyle name="Input 18 3 4" xfId="6711" xr:uid="{51FB7159-FCA9-4FDD-A0F0-03CEEB5C1523}"/>
    <cellStyle name="Input 18 3 4 2" xfId="29977" xr:uid="{CE27CDE6-FB25-45BD-A96A-80DB14800971}"/>
    <cellStyle name="Input 18 3 5" xfId="6712" xr:uid="{BBEB88D8-6C9B-4907-9865-BE88F9373DB1}"/>
    <cellStyle name="Input 18 3 5 2" xfId="29978" xr:uid="{0C4B7207-E9BE-45EF-99C8-F3A24840D22A}"/>
    <cellStyle name="Input 18 3 6" xfId="6713" xr:uid="{5CF3576B-6757-4745-BD26-1024A2BB996E}"/>
    <cellStyle name="Input 18 3 6 2" xfId="29979" xr:uid="{38A7BFA7-2DD5-4C1F-A5A4-5EF8BCD5FF2F}"/>
    <cellStyle name="Input 18 3 7" xfId="6714" xr:uid="{9C299FF7-D9C9-45E0-A1CE-5E5ACE2B0987}"/>
    <cellStyle name="Input 18 3 7 2" xfId="29980" xr:uid="{EDFDB426-C8DE-4559-9215-4D8380F5B524}"/>
    <cellStyle name="Input 18 3 8" xfId="6715" xr:uid="{A65E5B6A-A911-4D80-88A0-FCC3BD9AC983}"/>
    <cellStyle name="Input 18 3 8 2" xfId="29981" xr:uid="{0FB3B5FB-AD5B-461B-9D91-32BD78B82432}"/>
    <cellStyle name="Input 18 3 9" xfId="6716" xr:uid="{4E576646-DC57-4B08-82B1-F153EDEAA0C9}"/>
    <cellStyle name="Input 18 3 9 2" xfId="29982" xr:uid="{81EF5B74-D087-4DD4-BA10-8C09092C7F07}"/>
    <cellStyle name="Input 18 4" xfId="6717" xr:uid="{F06ADEE6-61A6-4A14-8099-D0996975E3AB}"/>
    <cellStyle name="Input 18 4 2" xfId="29983" xr:uid="{9AF0B18E-FE89-4CC1-AC0C-FD3E7B16E0D9}"/>
    <cellStyle name="Input 18 5" xfId="6718" xr:uid="{8A75BFCF-9E08-4C1A-800E-F258D40227B5}"/>
    <cellStyle name="Input 18 5 2" xfId="29984" xr:uid="{CB55A440-1E09-4CF6-8895-8FCA59428407}"/>
    <cellStyle name="Input 18 6" xfId="6719" xr:uid="{237D8017-BABF-44BD-95DC-CC2AC6ED1CF6}"/>
    <cellStyle name="Input 18 6 2" xfId="29985" xr:uid="{5947B8FC-22B5-46D5-B7EA-4F5194A5C33F}"/>
    <cellStyle name="Input 18 7" xfId="6720" xr:uid="{A027ED3B-FCFD-45E2-912C-340E06C33164}"/>
    <cellStyle name="Input 18 7 2" xfId="29986" xr:uid="{FBCB669E-404C-4F39-A108-E8552F2CB89B}"/>
    <cellStyle name="Input 18 8" xfId="6721" xr:uid="{D90BB1BD-AD75-4E4F-AFF5-FE964C95AAB4}"/>
    <cellStyle name="Input 18 8 2" xfId="29987" xr:uid="{6FD7F96D-664F-4369-8C75-0C72572F65BD}"/>
    <cellStyle name="Input 18 9" xfId="6722" xr:uid="{65447C2F-4177-476C-958C-F514FF435B1C}"/>
    <cellStyle name="Input 18 9 2" xfId="29988" xr:uid="{4775DEF8-3489-451D-93E0-C8682196DBFA}"/>
    <cellStyle name="Input 19" xfId="6723" xr:uid="{88E84D16-33AE-4678-B601-19BA0303F33B}"/>
    <cellStyle name="Input 19 10" xfId="6724" xr:uid="{9A133305-F2D9-414C-90B8-75AFD7B5DBC1}"/>
    <cellStyle name="Input 19 10 2" xfId="29990" xr:uid="{EC38321C-BF6A-4A74-BC61-6AA20434BE71}"/>
    <cellStyle name="Input 19 11" xfId="6725" xr:uid="{441A58FC-8E5D-4FDB-A117-ADCB0798BF49}"/>
    <cellStyle name="Input 19 11 2" xfId="29991" xr:uid="{81AE7481-9D29-4DEE-B6D9-3B05C024CCEB}"/>
    <cellStyle name="Input 19 12" xfId="29989" xr:uid="{44C14268-7C6B-431E-AA43-E7134DC2AFB0}"/>
    <cellStyle name="Input 19 2" xfId="6726" xr:uid="{98E8C66F-7098-422B-AE89-F10D93A6F28D}"/>
    <cellStyle name="Input 19 2 10" xfId="29992" xr:uid="{CE33C077-0FCE-4934-AEDB-B89F6F64A176}"/>
    <cellStyle name="Input 19 2 2" xfId="6727" xr:uid="{09CC8A38-29F4-4BE0-A2AF-D8C8715FCEC9}"/>
    <cellStyle name="Input 19 2 2 2" xfId="29993" xr:uid="{ADFA1EA5-B9A5-4EB5-BCB4-6041E78235E1}"/>
    <cellStyle name="Input 19 2 3" xfId="6728" xr:uid="{9672F9C2-27C5-49C7-9E3A-A0A18F151D99}"/>
    <cellStyle name="Input 19 2 3 2" xfId="29994" xr:uid="{E948030C-D9E2-491F-9601-32F25235867C}"/>
    <cellStyle name="Input 19 2 4" xfId="6729" xr:uid="{B5BDE720-7BEA-4F85-8BAD-360415C7D078}"/>
    <cellStyle name="Input 19 2 4 2" xfId="29995" xr:uid="{D228ACBC-10EC-4D52-A6F3-0B79B21920A7}"/>
    <cellStyle name="Input 19 2 5" xfId="6730" xr:uid="{56D01E76-3EB5-440B-9B6B-DC2EA567F591}"/>
    <cellStyle name="Input 19 2 5 2" xfId="29996" xr:uid="{54D14043-A052-4341-93DC-FA7C7E0ACD5E}"/>
    <cellStyle name="Input 19 2 6" xfId="6731" xr:uid="{36537DB6-8B5E-4B40-9EA1-8BA87B311114}"/>
    <cellStyle name="Input 19 2 6 2" xfId="29997" xr:uid="{E49B1B68-A57C-4BE3-96B2-BB7302857FD7}"/>
    <cellStyle name="Input 19 2 7" xfId="6732" xr:uid="{5347AB1B-7744-43C0-B940-D5FABA76C250}"/>
    <cellStyle name="Input 19 2 7 2" xfId="29998" xr:uid="{F6C79459-9F5E-477E-AE04-CD11B0ABABC9}"/>
    <cellStyle name="Input 19 2 8" xfId="6733" xr:uid="{B3A73AD2-830D-46D2-A836-6227CB56B426}"/>
    <cellStyle name="Input 19 2 8 2" xfId="29999" xr:uid="{0FDE877F-CFF8-468D-ACED-FD59C60F4540}"/>
    <cellStyle name="Input 19 2 9" xfId="6734" xr:uid="{F3969F41-6AEB-41CD-90A4-FC0DFD575A01}"/>
    <cellStyle name="Input 19 2 9 2" xfId="30000" xr:uid="{92529BB6-EB3F-455D-A068-545E85AB4E89}"/>
    <cellStyle name="Input 19 3" xfId="6735" xr:uid="{B86C48E1-0A7C-47B9-9813-521F6164F829}"/>
    <cellStyle name="Input 19 3 10" xfId="30001" xr:uid="{9E37DC63-F37D-4DD3-BA5D-B6BAA2C8D2F2}"/>
    <cellStyle name="Input 19 3 2" xfId="6736" xr:uid="{676CADAF-3179-4E68-90B3-ADCC33EA8593}"/>
    <cellStyle name="Input 19 3 2 2" xfId="30002" xr:uid="{455D9B40-C221-4DAA-90F5-D54B963D6FB6}"/>
    <cellStyle name="Input 19 3 3" xfId="6737" xr:uid="{6C4AF68F-0769-45D8-AEA7-FEB8198788C6}"/>
    <cellStyle name="Input 19 3 3 2" xfId="30003" xr:uid="{AA5671FF-098C-4FA6-AE71-95DF48E1C36F}"/>
    <cellStyle name="Input 19 3 4" xfId="6738" xr:uid="{E8578817-550B-42CF-B933-54B26464408A}"/>
    <cellStyle name="Input 19 3 4 2" xfId="30004" xr:uid="{ECD16045-1131-4227-A0B6-F4C84E6A6C73}"/>
    <cellStyle name="Input 19 3 5" xfId="6739" xr:uid="{9F48430A-E1BF-49C7-8ED4-3FC16A5BC974}"/>
    <cellStyle name="Input 19 3 5 2" xfId="30005" xr:uid="{86C6548A-2F7C-4DF3-B52A-6823E326CF3A}"/>
    <cellStyle name="Input 19 3 6" xfId="6740" xr:uid="{AE9437EF-F758-432D-8419-E6D8FBFE9F9C}"/>
    <cellStyle name="Input 19 3 6 2" xfId="30006" xr:uid="{0B1776CF-CD51-4AB3-8659-4E119CB2B7EA}"/>
    <cellStyle name="Input 19 3 7" xfId="6741" xr:uid="{C7759D96-B3AD-4845-BA3C-986C99AC3F20}"/>
    <cellStyle name="Input 19 3 7 2" xfId="30007" xr:uid="{A797ACD7-4560-4A9B-8F1C-C31AF2680356}"/>
    <cellStyle name="Input 19 3 8" xfId="6742" xr:uid="{7C5FF2A0-F147-4E8D-BA7F-E20383485D08}"/>
    <cellStyle name="Input 19 3 8 2" xfId="30008" xr:uid="{62478EAC-E9E7-455A-B0F5-D9FD0E67B925}"/>
    <cellStyle name="Input 19 3 9" xfId="6743" xr:uid="{0B74EE91-9511-4DDB-8CED-998A43FDD1A4}"/>
    <cellStyle name="Input 19 3 9 2" xfId="30009" xr:uid="{AB4CB83E-3A87-4C78-92C1-9D755AB52206}"/>
    <cellStyle name="Input 19 4" xfId="6744" xr:uid="{F5493938-1C33-491C-AC9D-B849942E7D14}"/>
    <cellStyle name="Input 19 4 2" xfId="30010" xr:uid="{1FB517CA-0527-420E-A2DC-0559268F4B75}"/>
    <cellStyle name="Input 19 5" xfId="6745" xr:uid="{D8DA8A20-3FD8-4C04-9305-B27FD238C860}"/>
    <cellStyle name="Input 19 5 2" xfId="30011" xr:uid="{852D4A54-66D7-483E-9250-F86583804837}"/>
    <cellStyle name="Input 19 6" xfId="6746" xr:uid="{325B6FC5-420D-42F4-BAD8-3CB0ED0E3544}"/>
    <cellStyle name="Input 19 6 2" xfId="30012" xr:uid="{352E349A-D1ED-4C43-8749-16A76E88C9A1}"/>
    <cellStyle name="Input 19 7" xfId="6747" xr:uid="{40E82C28-4C70-4C55-A9CD-6B28BA1D16A7}"/>
    <cellStyle name="Input 19 7 2" xfId="30013" xr:uid="{EAF1530C-DDA3-4D01-B3C9-EBDE828D8D38}"/>
    <cellStyle name="Input 19 8" xfId="6748" xr:uid="{E98B4D22-3725-4F2F-9843-FE744CE150F7}"/>
    <cellStyle name="Input 19 8 2" xfId="30014" xr:uid="{B0DBB779-D1F3-4B9A-B644-218BC05576D5}"/>
    <cellStyle name="Input 19 9" xfId="6749" xr:uid="{D2B3FE44-8C88-4536-B71E-111CF663A3D4}"/>
    <cellStyle name="Input 19 9 2" xfId="30015" xr:uid="{D33D3A37-0BC7-4A0B-A84F-28BFCB5EF445}"/>
    <cellStyle name="Input 2" xfId="6750" xr:uid="{0FDF4FB8-EDE4-4C6C-B6EF-CDD4DA106E20}"/>
    <cellStyle name="Input 2 10" xfId="6751" xr:uid="{8A6566F8-E4F8-4B76-96BC-3B3C72BB0C47}"/>
    <cellStyle name="Input 2 10 2" xfId="30017" xr:uid="{DB8633A7-64E4-428C-8ADF-A357101E4152}"/>
    <cellStyle name="Input 2 11" xfId="6752" xr:uid="{DBFB7061-6382-4950-8D42-C7FC0806BB0E}"/>
    <cellStyle name="Input 2 11 2" xfId="30018" xr:uid="{20EC1500-3DFF-4CBD-A223-A8C54130FE57}"/>
    <cellStyle name="Input 2 12" xfId="6753" xr:uid="{2B2FC35D-2882-4444-8FE3-7D21896B0D30}"/>
    <cellStyle name="Input 2 12 2" xfId="30019" xr:uid="{FFCA7E0F-0819-4041-9E6F-CDD2F51BBC6B}"/>
    <cellStyle name="Input 2 13" xfId="6754" xr:uid="{EF9B9D6F-85C2-4B4A-9CC2-54DC3248FF87}"/>
    <cellStyle name="Input 2 13 2" xfId="30020" xr:uid="{279E4660-DFEA-43D3-938B-E37FB8A4962B}"/>
    <cellStyle name="Input 2 14" xfId="6755" xr:uid="{C4513010-0F52-49EC-974E-4FDCA9219227}"/>
    <cellStyle name="Input 2 14 2" xfId="30021" xr:uid="{B417899C-E411-4B78-ABAD-49894694B06B}"/>
    <cellStyle name="Input 2 15" xfId="6756" xr:uid="{A601A0CB-52EB-46E3-84A4-B51017E3E417}"/>
    <cellStyle name="Input 2 15 2" xfId="30022" xr:uid="{0DE4A387-F400-46D4-9B58-BC36C457C45F}"/>
    <cellStyle name="Input 2 16" xfId="6757" xr:uid="{F76388A2-AC85-48D7-85CC-416966977256}"/>
    <cellStyle name="Input 2 16 2" xfId="30023" xr:uid="{C53CD461-01C1-4F97-8AF2-A0CEDE63A751}"/>
    <cellStyle name="Input 2 17" xfId="30016" xr:uid="{F5AE9ED0-C1D0-4833-B0B8-A6DE21B344DE}"/>
    <cellStyle name="Input 2 2" xfId="6758" xr:uid="{C44845DB-53DE-4294-8615-03CC3987593B}"/>
    <cellStyle name="Input 2 2 10" xfId="6759" xr:uid="{C608716A-C8D3-4EA2-8598-D8C4134D22D2}"/>
    <cellStyle name="Input 2 2 10 2" xfId="30025" xr:uid="{6699E441-E729-45B7-804C-4C02285526CA}"/>
    <cellStyle name="Input 2 2 11" xfId="6760" xr:uid="{1AB1835F-5A06-4557-BA6A-9EDA1AF2FAAE}"/>
    <cellStyle name="Input 2 2 11 2" xfId="30026" xr:uid="{FCDD2D91-E802-4D62-8CCC-CECB4CBC7FC8}"/>
    <cellStyle name="Input 2 2 12" xfId="6761" xr:uid="{A1571B5F-4B9D-4A02-A858-7ADFCBE8905E}"/>
    <cellStyle name="Input 2 2 12 2" xfId="30027" xr:uid="{7EEF401F-0983-439C-A80A-9F455BA0ED93}"/>
    <cellStyle name="Input 2 2 13" xfId="6762" xr:uid="{8EFB6BDD-CDC8-41A5-8C6A-414B9AB68743}"/>
    <cellStyle name="Input 2 2 13 2" xfId="30028" xr:uid="{1C416CEA-6A46-4BA6-A38F-0A9F5EAF9D9D}"/>
    <cellStyle name="Input 2 2 14" xfId="6763" xr:uid="{E34E8AA7-EC4B-483B-8D70-C0A606450123}"/>
    <cellStyle name="Input 2 2 14 2" xfId="30029" xr:uid="{090F0F72-4F40-4492-BE5B-4D8172A0543C}"/>
    <cellStyle name="Input 2 2 15" xfId="6764" xr:uid="{5465A1FA-0528-4281-9A1A-FBDF7064839E}"/>
    <cellStyle name="Input 2 2 15 2" xfId="30030" xr:uid="{7D672DC1-42D7-4232-A6CF-5F498F4FA461}"/>
    <cellStyle name="Input 2 2 16" xfId="30024" xr:uid="{F2AECAFF-9CE5-40DF-B997-3CA200641F90}"/>
    <cellStyle name="Input 2 2 2" xfId="6765" xr:uid="{3973E3C8-306A-41EB-B493-8CB2A5E104A7}"/>
    <cellStyle name="Input 2 2 2 10" xfId="6766" xr:uid="{E9143C98-5BDA-44C0-A5A0-D03AE57301C2}"/>
    <cellStyle name="Input 2 2 2 10 2" xfId="30032" xr:uid="{AEEA0071-00BD-4A75-950F-0AA62D6A4599}"/>
    <cellStyle name="Input 2 2 2 11" xfId="30031" xr:uid="{4C3AB653-E290-4AC8-8185-DDB5B08E9BFC}"/>
    <cellStyle name="Input 2 2 2 2" xfId="6767" xr:uid="{752E3EBB-B889-43DA-80EF-DF6240E6089C}"/>
    <cellStyle name="Input 2 2 2 2 10" xfId="30033" xr:uid="{DF5B160A-5501-4A1E-A649-F0547A782630}"/>
    <cellStyle name="Input 2 2 2 2 2" xfId="6768" xr:uid="{434AA1EB-DE80-45CD-A46E-0D0A6629C10C}"/>
    <cellStyle name="Input 2 2 2 2 2 2" xfId="30034" xr:uid="{75FB6865-23D5-4302-A741-CD8F296EE303}"/>
    <cellStyle name="Input 2 2 2 2 3" xfId="6769" xr:uid="{E4BA4BCD-D015-41AA-B7D5-C1FF2CA54EF6}"/>
    <cellStyle name="Input 2 2 2 2 3 2" xfId="30035" xr:uid="{6049DC38-EDE4-4024-B6D6-C2C3629C6813}"/>
    <cellStyle name="Input 2 2 2 2 4" xfId="6770" xr:uid="{4BBD71F0-C2F2-4DDF-9864-9A477153B533}"/>
    <cellStyle name="Input 2 2 2 2 4 2" xfId="30036" xr:uid="{523DAB49-D5C4-44C5-BF0F-6B0DD025B13D}"/>
    <cellStyle name="Input 2 2 2 2 5" xfId="6771" xr:uid="{32142DDA-BCA9-444B-8DC0-ED66F14E6681}"/>
    <cellStyle name="Input 2 2 2 2 5 2" xfId="30037" xr:uid="{A80EEB23-A335-4210-8D92-96B19D57A13D}"/>
    <cellStyle name="Input 2 2 2 2 6" xfId="6772" xr:uid="{998E016B-5AFA-4951-82AA-09806CB38BFD}"/>
    <cellStyle name="Input 2 2 2 2 6 2" xfId="30038" xr:uid="{3B4E4977-C033-4477-86B7-AA79DDC2BF65}"/>
    <cellStyle name="Input 2 2 2 2 7" xfId="6773" xr:uid="{EAFA3D0C-7B7E-4B23-B375-3CD9F0CA4BBC}"/>
    <cellStyle name="Input 2 2 2 2 7 2" xfId="30039" xr:uid="{4A8B3D99-21CB-49C8-905A-E640AA56CBF2}"/>
    <cellStyle name="Input 2 2 2 2 8" xfId="6774" xr:uid="{27ACA955-15CD-4D94-9623-8723EDAE23D8}"/>
    <cellStyle name="Input 2 2 2 2 8 2" xfId="30040" xr:uid="{0796FB13-B5CE-4E1C-BE1F-DF818BC6590C}"/>
    <cellStyle name="Input 2 2 2 2 9" xfId="6775" xr:uid="{5162F525-A617-41A8-869C-EFF1CF9619C4}"/>
    <cellStyle name="Input 2 2 2 2 9 2" xfId="30041" xr:uid="{EE4B13CA-F128-4516-AE4D-3C1DACFCBF3D}"/>
    <cellStyle name="Input 2 2 2 3" xfId="6776" xr:uid="{A9597DF4-1CD9-46DE-8BC5-8F013C85F5BF}"/>
    <cellStyle name="Input 2 2 2 3 2" xfId="30042" xr:uid="{1798A107-67B8-41D6-88F1-B8A064DF2FBF}"/>
    <cellStyle name="Input 2 2 2 4" xfId="6777" xr:uid="{3E23CB4D-199F-425F-B890-D74AA9444D7B}"/>
    <cellStyle name="Input 2 2 2 4 2" xfId="30043" xr:uid="{C818E85E-D803-4916-B8C6-D8ECA5CDDC36}"/>
    <cellStyle name="Input 2 2 2 5" xfId="6778" xr:uid="{1B24B2D3-D5D7-49B6-BDE8-84FCD7FF6F24}"/>
    <cellStyle name="Input 2 2 2 5 2" xfId="30044" xr:uid="{1EF855F7-02E8-4F73-9788-BD447EDB277E}"/>
    <cellStyle name="Input 2 2 2 6" xfId="6779" xr:uid="{43220489-6982-4EC3-A839-9A3A0DC1C3D0}"/>
    <cellStyle name="Input 2 2 2 6 2" xfId="30045" xr:uid="{632B5C49-9926-4E2F-A6FE-F17A031BD640}"/>
    <cellStyle name="Input 2 2 2 7" xfId="6780" xr:uid="{9CAAB68B-E4A5-4DB5-937E-15D0A5A51D7A}"/>
    <cellStyle name="Input 2 2 2 7 2" xfId="30046" xr:uid="{ED1CB5EA-83B2-4AA2-9DB7-5918485AAA1F}"/>
    <cellStyle name="Input 2 2 2 8" xfId="6781" xr:uid="{99EB14C5-0D2B-4D83-840E-917D9A47280E}"/>
    <cellStyle name="Input 2 2 2 8 2" xfId="30047" xr:uid="{3023D878-4960-4263-A07A-0B01281EE0A4}"/>
    <cellStyle name="Input 2 2 2 9" xfId="6782" xr:uid="{84B5D365-5202-46C7-9E3B-BA047CB5E699}"/>
    <cellStyle name="Input 2 2 2 9 2" xfId="30048" xr:uid="{0E976B61-3D76-42A7-B7F4-CA7683017A3B}"/>
    <cellStyle name="Input 2 2 3" xfId="6783" xr:uid="{B113EA59-177D-43B6-81FB-5671B7F42B44}"/>
    <cellStyle name="Input 2 2 3 10" xfId="6784" xr:uid="{E4EF5ADD-753F-4F5D-9A92-744F70ACF7C1}"/>
    <cellStyle name="Input 2 2 3 10 2" xfId="30050" xr:uid="{4054D7FE-F365-4D19-BB21-4F57F6F6F592}"/>
    <cellStyle name="Input 2 2 3 11" xfId="30049" xr:uid="{30F3A590-48B6-4666-BEC7-2901C3440488}"/>
    <cellStyle name="Input 2 2 3 2" xfId="6785" xr:uid="{DF781597-CD01-4485-850E-3F5B147A6988}"/>
    <cellStyle name="Input 2 2 3 2 10" xfId="30051" xr:uid="{401FF461-02FA-4A39-B9C3-4A5D242C42B9}"/>
    <cellStyle name="Input 2 2 3 2 2" xfId="6786" xr:uid="{A73944DA-B1E5-4D34-B9D4-9B804745CF2E}"/>
    <cellStyle name="Input 2 2 3 2 2 2" xfId="30052" xr:uid="{20695230-992B-421F-90C1-1518313B1135}"/>
    <cellStyle name="Input 2 2 3 2 3" xfId="6787" xr:uid="{94DCBB5F-4152-43A1-A4A1-2F131334AC67}"/>
    <cellStyle name="Input 2 2 3 2 3 2" xfId="30053" xr:uid="{3EB0FE1B-EDE7-49FA-A189-AA58C2909D7D}"/>
    <cellStyle name="Input 2 2 3 2 4" xfId="6788" xr:uid="{C193B9D6-443C-456F-83EC-374961D35B45}"/>
    <cellStyle name="Input 2 2 3 2 4 2" xfId="30054" xr:uid="{EBFCC9FD-D6A2-4A28-8F3A-47D27817D990}"/>
    <cellStyle name="Input 2 2 3 2 5" xfId="6789" xr:uid="{12F803D6-FCD9-43D5-A89F-98D06A520737}"/>
    <cellStyle name="Input 2 2 3 2 5 2" xfId="30055" xr:uid="{D97A18E3-1251-4C19-BE0A-C982C9FE9C21}"/>
    <cellStyle name="Input 2 2 3 2 6" xfId="6790" xr:uid="{F7163F67-3A02-4F5F-A3F2-911CD273B188}"/>
    <cellStyle name="Input 2 2 3 2 6 2" xfId="30056" xr:uid="{DF22D35F-1F4D-4C27-85F5-46D073FD0AA4}"/>
    <cellStyle name="Input 2 2 3 2 7" xfId="6791" xr:uid="{CA4BAD6F-EE9A-42AF-9AFD-BD5823D9DFEC}"/>
    <cellStyle name="Input 2 2 3 2 7 2" xfId="30057" xr:uid="{4094C9DF-FB0D-4A68-A048-4703498A7609}"/>
    <cellStyle name="Input 2 2 3 2 8" xfId="6792" xr:uid="{050362C9-46A7-40AE-AE4A-8000E8744382}"/>
    <cellStyle name="Input 2 2 3 2 8 2" xfId="30058" xr:uid="{6B8E5EE9-C93F-46CD-842A-A01206FD2A0C}"/>
    <cellStyle name="Input 2 2 3 2 9" xfId="6793" xr:uid="{EDECB378-F691-438F-9894-F922BE09D8BC}"/>
    <cellStyle name="Input 2 2 3 2 9 2" xfId="30059" xr:uid="{780FCAF1-05AF-4D42-B6B9-78CDE184099C}"/>
    <cellStyle name="Input 2 2 3 3" xfId="6794" xr:uid="{36FC31D0-5447-429F-A88F-96523BF5F7E7}"/>
    <cellStyle name="Input 2 2 3 3 2" xfId="30060" xr:uid="{98A984DE-CA1F-4E2F-A14E-FC158C3FBF64}"/>
    <cellStyle name="Input 2 2 3 4" xfId="6795" xr:uid="{7CD280C9-B4C1-4695-ACD6-E4D1BB3B7E7A}"/>
    <cellStyle name="Input 2 2 3 4 2" xfId="30061" xr:uid="{2C7404B0-D8C2-430D-BF88-56D0E0230C09}"/>
    <cellStyle name="Input 2 2 3 5" xfId="6796" xr:uid="{D5181F40-E2D9-4E75-86DA-A2D4515271D8}"/>
    <cellStyle name="Input 2 2 3 5 2" xfId="30062" xr:uid="{B3B79C66-95B6-48BB-AFD8-599D4F37B643}"/>
    <cellStyle name="Input 2 2 3 6" xfId="6797" xr:uid="{C064B24B-6914-4D12-8E98-FA5DC57DDC97}"/>
    <cellStyle name="Input 2 2 3 6 2" xfId="30063" xr:uid="{8B6E621F-C03F-4165-80EE-A2A074BFB862}"/>
    <cellStyle name="Input 2 2 3 7" xfId="6798" xr:uid="{AB7C7AD1-7D50-4ABF-8FED-D868D0E6031E}"/>
    <cellStyle name="Input 2 2 3 7 2" xfId="30064" xr:uid="{CCD7F379-6C8C-4BAA-BDC3-C0E1400DC3EE}"/>
    <cellStyle name="Input 2 2 3 8" xfId="6799" xr:uid="{859F134F-CD8A-460F-81B1-37EF2FAFC14C}"/>
    <cellStyle name="Input 2 2 3 8 2" xfId="30065" xr:uid="{8EC383F7-4EF4-4608-B363-9005286E813D}"/>
    <cellStyle name="Input 2 2 3 9" xfId="6800" xr:uid="{F2F8A377-50B7-4CFE-AFB0-869C2E594F67}"/>
    <cellStyle name="Input 2 2 3 9 2" xfId="30066" xr:uid="{7E433448-AD62-4B9A-88D7-9E5881DB82EC}"/>
    <cellStyle name="Input 2 2 4" xfId="6801" xr:uid="{D77616AE-8B5C-45F4-87AF-714B82A730CB}"/>
    <cellStyle name="Input 2 2 4 10" xfId="30067" xr:uid="{03956006-3558-4A99-A7E1-692AF73C4C7B}"/>
    <cellStyle name="Input 2 2 4 2" xfId="6802" xr:uid="{7D3F6BCA-F74B-4793-88E2-F803C14D1EC4}"/>
    <cellStyle name="Input 2 2 4 2 2" xfId="30068" xr:uid="{31851AC6-8444-464D-A00F-92F88D0A1676}"/>
    <cellStyle name="Input 2 2 4 3" xfId="6803" xr:uid="{9AD89AFF-4AB4-43BF-9B2B-53E2D1401BF3}"/>
    <cellStyle name="Input 2 2 4 3 2" xfId="30069" xr:uid="{E5C143A0-803C-4C0C-BF3C-AB47F7EA56BA}"/>
    <cellStyle name="Input 2 2 4 4" xfId="6804" xr:uid="{AC543823-2B92-4539-A937-AF1BF3003C32}"/>
    <cellStyle name="Input 2 2 4 4 2" xfId="30070" xr:uid="{58A40C2E-69FE-49AA-A920-C8C55138553E}"/>
    <cellStyle name="Input 2 2 4 5" xfId="6805" xr:uid="{235A9374-D535-4E83-84D9-2FE28144E47D}"/>
    <cellStyle name="Input 2 2 4 5 2" xfId="30071" xr:uid="{C217594C-DEC2-4BA8-B885-F0FDB856DB0C}"/>
    <cellStyle name="Input 2 2 4 6" xfId="6806" xr:uid="{B5A2854A-3F0A-4FEC-AD46-99BD4EA6117B}"/>
    <cellStyle name="Input 2 2 4 6 2" xfId="30072" xr:uid="{FE0382EC-CD46-49DF-AE81-4B0EADD5FA17}"/>
    <cellStyle name="Input 2 2 4 7" xfId="6807" xr:uid="{0756ED76-AD6D-4C62-8595-4E24BD53A2C9}"/>
    <cellStyle name="Input 2 2 4 7 2" xfId="30073" xr:uid="{1B064011-22EA-4D03-8A98-186E79CBB65F}"/>
    <cellStyle name="Input 2 2 4 8" xfId="6808" xr:uid="{48FC6865-F5F0-4AA7-AC2F-89831C755823}"/>
    <cellStyle name="Input 2 2 4 8 2" xfId="30074" xr:uid="{525F27CC-68DF-4259-8999-543D6026D50F}"/>
    <cellStyle name="Input 2 2 4 9" xfId="6809" xr:uid="{9B1C71A3-8092-4ECE-ACC0-5937E7B68945}"/>
    <cellStyle name="Input 2 2 4 9 2" xfId="30075" xr:uid="{5F206BDC-4DD0-4B7B-84BE-F435999BEE8F}"/>
    <cellStyle name="Input 2 2 5" xfId="6810" xr:uid="{24ADCBD1-CC3E-4085-8698-135EA1988F7F}"/>
    <cellStyle name="Input 2 2 5 10" xfId="30076" xr:uid="{F0048AB8-AC34-4493-BE9C-371224228682}"/>
    <cellStyle name="Input 2 2 5 2" xfId="6811" xr:uid="{78A1ECF8-E495-44F4-87DD-F3B71B37656C}"/>
    <cellStyle name="Input 2 2 5 2 2" xfId="30077" xr:uid="{762D4F3B-5FF5-469E-8F4B-1EFB97E07F59}"/>
    <cellStyle name="Input 2 2 5 3" xfId="6812" xr:uid="{CBD10A55-3019-4D88-9D2D-DE34340AD9CF}"/>
    <cellStyle name="Input 2 2 5 3 2" xfId="30078" xr:uid="{27242A86-FA03-4334-AAE7-D6D59D9C8607}"/>
    <cellStyle name="Input 2 2 5 4" xfId="6813" xr:uid="{0C17652B-81CB-4624-B6DA-6D0EFC72B641}"/>
    <cellStyle name="Input 2 2 5 4 2" xfId="30079" xr:uid="{C91E5FBC-DF38-40F7-AB5F-0184533C9EC9}"/>
    <cellStyle name="Input 2 2 5 5" xfId="6814" xr:uid="{F9F06BEF-D78F-4F51-8B43-6080B005B8E4}"/>
    <cellStyle name="Input 2 2 5 5 2" xfId="30080" xr:uid="{D85B335B-92A3-46C8-A209-3CB7E6637869}"/>
    <cellStyle name="Input 2 2 5 6" xfId="6815" xr:uid="{24A45D10-C1E9-4AB4-BBBE-7BD1893775B4}"/>
    <cellStyle name="Input 2 2 5 6 2" xfId="30081" xr:uid="{18641E3C-8C6E-4D14-B485-FB3D61C31C17}"/>
    <cellStyle name="Input 2 2 5 7" xfId="6816" xr:uid="{3A8F04C3-9361-4F20-A318-882C9AEDB93F}"/>
    <cellStyle name="Input 2 2 5 7 2" xfId="30082" xr:uid="{6610E5CE-0412-4FDD-90DA-D2B2296047F0}"/>
    <cellStyle name="Input 2 2 5 8" xfId="6817" xr:uid="{7FB4CD4F-74F5-4177-9E0D-35BCC70F19BF}"/>
    <cellStyle name="Input 2 2 5 8 2" xfId="30083" xr:uid="{FF80BE0F-8138-4B83-A9CE-BE18E2AEA3FD}"/>
    <cellStyle name="Input 2 2 5 9" xfId="6818" xr:uid="{4240C30D-88B7-4E43-B0CF-73544C948E0A}"/>
    <cellStyle name="Input 2 2 5 9 2" xfId="30084" xr:uid="{68D06C7B-38B2-4477-AEE9-AB2819BAC2A9}"/>
    <cellStyle name="Input 2 2 6" xfId="6819" xr:uid="{4F1ACB0E-85DC-416C-9FEE-8A07D2EEB41E}"/>
    <cellStyle name="Input 2 2 6 10" xfId="30085" xr:uid="{F2DD4C9D-5F8D-4E68-A7C4-1AD245C5E361}"/>
    <cellStyle name="Input 2 2 6 2" xfId="6820" xr:uid="{D36A88D4-0798-4AE5-9797-1D5D72CC157F}"/>
    <cellStyle name="Input 2 2 6 2 2" xfId="30086" xr:uid="{09757C86-CC4F-4831-8E7A-B8193F226608}"/>
    <cellStyle name="Input 2 2 6 3" xfId="6821" xr:uid="{45B366D4-68AB-4612-AD1D-CF84BEDA6453}"/>
    <cellStyle name="Input 2 2 6 3 2" xfId="30087" xr:uid="{F6F4632C-A03F-4991-84B6-142707BCDB1D}"/>
    <cellStyle name="Input 2 2 6 4" xfId="6822" xr:uid="{9C28A101-19E3-42EC-A591-901C9F5AA966}"/>
    <cellStyle name="Input 2 2 6 4 2" xfId="30088" xr:uid="{C0286CD2-68D2-488D-9626-9AC1A8B741FF}"/>
    <cellStyle name="Input 2 2 6 5" xfId="6823" xr:uid="{CD0BD400-2058-4A3F-8CA5-3CA50A68A6F6}"/>
    <cellStyle name="Input 2 2 6 5 2" xfId="30089" xr:uid="{70CEDAD2-E41F-4F99-AA1D-5E72C9DBC9AB}"/>
    <cellStyle name="Input 2 2 6 6" xfId="6824" xr:uid="{F6D66D3F-8C6C-4326-A457-8D5A48F1A815}"/>
    <cellStyle name="Input 2 2 6 6 2" xfId="30090" xr:uid="{A88BB054-CC40-4AA2-83B9-F2716BB06A96}"/>
    <cellStyle name="Input 2 2 6 7" xfId="6825" xr:uid="{C1C6AD1B-8739-4F7F-925B-E60702C389D5}"/>
    <cellStyle name="Input 2 2 6 7 2" xfId="30091" xr:uid="{334ACE4D-5302-492C-AD40-2EC235FB0AE5}"/>
    <cellStyle name="Input 2 2 6 8" xfId="6826" xr:uid="{B78D3085-77D5-4046-8CF3-C0411F987B14}"/>
    <cellStyle name="Input 2 2 6 8 2" xfId="30092" xr:uid="{D973BA42-F847-49E3-BC71-3E244396CB20}"/>
    <cellStyle name="Input 2 2 6 9" xfId="6827" xr:uid="{BF699B45-1089-4F76-9DE8-2192616BB9F1}"/>
    <cellStyle name="Input 2 2 6 9 2" xfId="30093" xr:uid="{6A44999D-A66E-4858-88B0-9BA14236BC4D}"/>
    <cellStyle name="Input 2 2 7" xfId="6828" xr:uid="{E2F8927E-45D0-4A68-9F4D-997D24AB941D}"/>
    <cellStyle name="Input 2 2 7 10" xfId="30094" xr:uid="{F6EF1B5F-1296-4FFA-ADD4-45FF96E0D5F5}"/>
    <cellStyle name="Input 2 2 7 2" xfId="6829" xr:uid="{FEF11E83-478A-41C1-B540-9DBF3177083F}"/>
    <cellStyle name="Input 2 2 7 2 2" xfId="30095" xr:uid="{313E5958-A9B1-4757-B58A-EA7E01E5BC49}"/>
    <cellStyle name="Input 2 2 7 3" xfId="6830" xr:uid="{E0F4A296-5DDE-46FD-9A04-410A7B388603}"/>
    <cellStyle name="Input 2 2 7 3 2" xfId="30096" xr:uid="{E5E01E15-5A0B-4502-9A4C-17B594895108}"/>
    <cellStyle name="Input 2 2 7 4" xfId="6831" xr:uid="{A921ADDA-B177-4732-8EDB-5D0EE752D40E}"/>
    <cellStyle name="Input 2 2 7 4 2" xfId="30097" xr:uid="{E264DEC1-365C-448D-ADFB-CF0EE317CF1F}"/>
    <cellStyle name="Input 2 2 7 5" xfId="6832" xr:uid="{5C72CEB3-C234-426A-9A38-703E6E9DE18F}"/>
    <cellStyle name="Input 2 2 7 5 2" xfId="30098" xr:uid="{3B8B82E7-E6C3-446D-9C55-78D1D071AB56}"/>
    <cellStyle name="Input 2 2 7 6" xfId="6833" xr:uid="{508309FD-9FCE-4D9C-9C65-BA3C25D8BF68}"/>
    <cellStyle name="Input 2 2 7 6 2" xfId="30099" xr:uid="{2C44B123-9093-46F7-A13B-59BD0488F029}"/>
    <cellStyle name="Input 2 2 7 7" xfId="6834" xr:uid="{90091DC0-C394-406B-BE98-1603E08E7288}"/>
    <cellStyle name="Input 2 2 7 7 2" xfId="30100" xr:uid="{B867F69F-10A8-442A-B8FD-E526C0B9214D}"/>
    <cellStyle name="Input 2 2 7 8" xfId="6835" xr:uid="{3FA97139-1F08-4D2C-9B66-0C6B7501DFC9}"/>
    <cellStyle name="Input 2 2 7 8 2" xfId="30101" xr:uid="{A5F9BA51-4A10-4832-831B-724EE4F4BE9B}"/>
    <cellStyle name="Input 2 2 7 9" xfId="6836" xr:uid="{34FE8F29-E9E9-431D-AD9C-C99CC9BED18C}"/>
    <cellStyle name="Input 2 2 7 9 2" xfId="30102" xr:uid="{8C1460F5-8171-4636-A763-ABE8C181BB09}"/>
    <cellStyle name="Input 2 2 8" xfId="6837" xr:uid="{B60107BC-6FEC-4957-8B74-E51C9A4B2363}"/>
    <cellStyle name="Input 2 2 8 2" xfId="30103" xr:uid="{FB67BB46-7668-463D-96F7-91161D61A935}"/>
    <cellStyle name="Input 2 2 9" xfId="6838" xr:uid="{A13CC740-5B45-4F38-A547-3FEE845CF6DD}"/>
    <cellStyle name="Input 2 2 9 2" xfId="30104" xr:uid="{E1B2AF7B-F4BB-4FA1-82FC-568E9FB1FCD2}"/>
    <cellStyle name="Input 2 3" xfId="6839" xr:uid="{A641FBE2-D611-4572-9837-A3584E5C8445}"/>
    <cellStyle name="Input 2 3 10" xfId="6840" xr:uid="{639F5572-D3FD-4304-853C-1352EF90D5EC}"/>
    <cellStyle name="Input 2 3 10 2" xfId="30106" xr:uid="{0E6BAF8B-8367-43A8-8299-0C8524F09BC4}"/>
    <cellStyle name="Input 2 3 11" xfId="6841" xr:uid="{8BDAB7EA-0C3A-4A0F-B63B-514BF8FE9504}"/>
    <cellStyle name="Input 2 3 11 2" xfId="30107" xr:uid="{E2BB4DF5-1533-4727-A392-BEDDD5CB9038}"/>
    <cellStyle name="Input 2 3 12" xfId="6842" xr:uid="{BFAB1309-06A7-40AC-AE25-63BAAB4225FA}"/>
    <cellStyle name="Input 2 3 12 2" xfId="30108" xr:uid="{330503C5-E61B-4AD2-BE34-3620B171B57F}"/>
    <cellStyle name="Input 2 3 13" xfId="6843" xr:uid="{DB85B239-FEE3-4479-8A69-2C75E3815EF7}"/>
    <cellStyle name="Input 2 3 13 2" xfId="30109" xr:uid="{DC272EB4-A688-4D3E-8DD4-89969EC9C2D8}"/>
    <cellStyle name="Input 2 3 14" xfId="30105" xr:uid="{A9CB6A29-E60D-446F-A712-D5E783CA0DF6}"/>
    <cellStyle name="Input 2 3 2" xfId="6844" xr:uid="{1EC95559-1E07-4E65-9E62-9C684A825F33}"/>
    <cellStyle name="Input 2 3 2 10" xfId="6845" xr:uid="{8C67BA3C-9D0F-41BF-93F2-E3BB3580C9BF}"/>
    <cellStyle name="Input 2 3 2 10 2" xfId="30111" xr:uid="{865443DD-014D-4499-8678-4FC71161F142}"/>
    <cellStyle name="Input 2 3 2 11" xfId="30110" xr:uid="{1ECC0142-78C5-4F57-B2F3-A9E83ECA4A27}"/>
    <cellStyle name="Input 2 3 2 2" xfId="6846" xr:uid="{BA7B39CB-E466-433C-9690-60B5D4CC1C80}"/>
    <cellStyle name="Input 2 3 2 2 10" xfId="30112" xr:uid="{7C11C5F5-D042-4E1A-BBB2-75970410FA60}"/>
    <cellStyle name="Input 2 3 2 2 2" xfId="6847" xr:uid="{B43DA557-B722-416B-B986-CDF1E7E6A3D4}"/>
    <cellStyle name="Input 2 3 2 2 2 2" xfId="30113" xr:uid="{2EDAE657-A11A-42BE-B7BE-31D691611ABE}"/>
    <cellStyle name="Input 2 3 2 2 3" xfId="6848" xr:uid="{952E9581-1502-4594-8C06-9E626003098D}"/>
    <cellStyle name="Input 2 3 2 2 3 2" xfId="30114" xr:uid="{6BCCD43D-32E5-427D-B753-824C7A0F777A}"/>
    <cellStyle name="Input 2 3 2 2 4" xfId="6849" xr:uid="{1A4EC65E-E7D2-4B65-AC0A-71B58E89BA6C}"/>
    <cellStyle name="Input 2 3 2 2 4 2" xfId="30115" xr:uid="{4D1AAB3B-ECB4-403B-B264-AFB9C933EB68}"/>
    <cellStyle name="Input 2 3 2 2 5" xfId="6850" xr:uid="{99D9FA82-4572-454A-80D9-30CA0D09166A}"/>
    <cellStyle name="Input 2 3 2 2 5 2" xfId="30116" xr:uid="{F8CEDF70-2162-41F2-AD6B-478E7FDA5B4E}"/>
    <cellStyle name="Input 2 3 2 2 6" xfId="6851" xr:uid="{7D7501DC-C1EA-4990-997F-4732D23A95FC}"/>
    <cellStyle name="Input 2 3 2 2 6 2" xfId="30117" xr:uid="{14C6ECAF-BCD1-4622-8C04-DDF03F6D1819}"/>
    <cellStyle name="Input 2 3 2 2 7" xfId="6852" xr:uid="{7B7854DD-500A-47E7-8098-12C2675CA79E}"/>
    <cellStyle name="Input 2 3 2 2 7 2" xfId="30118" xr:uid="{007E1D50-48A2-4B07-BD56-F2F1AB6AE93E}"/>
    <cellStyle name="Input 2 3 2 2 8" xfId="6853" xr:uid="{D7BDA425-0F21-4E26-A8E2-753A3D21DE70}"/>
    <cellStyle name="Input 2 3 2 2 8 2" xfId="30119" xr:uid="{54A0CA72-710C-4ECD-8EFE-F6C8A477A439}"/>
    <cellStyle name="Input 2 3 2 2 9" xfId="6854" xr:uid="{7E02C78C-1754-47DE-8FF8-67399A2F00F0}"/>
    <cellStyle name="Input 2 3 2 2 9 2" xfId="30120" xr:uid="{F4B81AF2-0134-4C90-9361-68AF87AA4EB2}"/>
    <cellStyle name="Input 2 3 2 3" xfId="6855" xr:uid="{82F4F6C4-F5AC-4CC5-B942-12EFCDC646BB}"/>
    <cellStyle name="Input 2 3 2 3 2" xfId="30121" xr:uid="{AB194886-8127-4D47-9E80-18656A154908}"/>
    <cellStyle name="Input 2 3 2 4" xfId="6856" xr:uid="{D713C466-CB1E-41A0-8294-2428A23D0A75}"/>
    <cellStyle name="Input 2 3 2 4 2" xfId="30122" xr:uid="{025E3C7C-AA40-41D7-9E13-B77A9A2EB9B3}"/>
    <cellStyle name="Input 2 3 2 5" xfId="6857" xr:uid="{2E9FC782-C51E-427F-8170-DA7E2B166215}"/>
    <cellStyle name="Input 2 3 2 5 2" xfId="30123" xr:uid="{230C848D-73E4-4C89-AE68-83482787CFC7}"/>
    <cellStyle name="Input 2 3 2 6" xfId="6858" xr:uid="{56D2D87C-D2B2-43FA-B738-654AFEECDA84}"/>
    <cellStyle name="Input 2 3 2 6 2" xfId="30124" xr:uid="{B2637692-385A-44B8-9C00-1D6CDB5D44D7}"/>
    <cellStyle name="Input 2 3 2 7" xfId="6859" xr:uid="{FDC30FDD-C3DB-47A2-A96A-C3A25FCBF8A8}"/>
    <cellStyle name="Input 2 3 2 7 2" xfId="30125" xr:uid="{893FFBA9-C6A1-477F-B7E8-FBFCEF42EA92}"/>
    <cellStyle name="Input 2 3 2 8" xfId="6860" xr:uid="{774E9152-1BF5-4C5C-9027-2774BCACF5E6}"/>
    <cellStyle name="Input 2 3 2 8 2" xfId="30126" xr:uid="{EC216828-D105-41CE-A762-AD762E459E0D}"/>
    <cellStyle name="Input 2 3 2 9" xfId="6861" xr:uid="{4BB6CB3B-1CCB-48D9-931A-5CCC3A3D9466}"/>
    <cellStyle name="Input 2 3 2 9 2" xfId="30127" xr:uid="{8EBC17CE-519E-47F1-B6C8-9812D7EF3201}"/>
    <cellStyle name="Input 2 3 3" xfId="6862" xr:uid="{823EA119-6F71-4AC4-8821-43661F0A2EBF}"/>
    <cellStyle name="Input 2 3 3 10" xfId="30128" xr:uid="{3DB7862B-9834-4C21-8A74-15F79D297477}"/>
    <cellStyle name="Input 2 3 3 2" xfId="6863" xr:uid="{E1DDE494-8281-4297-AAC5-D82AFFCC76D8}"/>
    <cellStyle name="Input 2 3 3 2 2" xfId="30129" xr:uid="{67D2EB95-8E99-4C68-A33A-655BB455A7E4}"/>
    <cellStyle name="Input 2 3 3 3" xfId="6864" xr:uid="{4EF91F3C-F073-4ADF-B1DD-45F09B56CB09}"/>
    <cellStyle name="Input 2 3 3 3 2" xfId="30130" xr:uid="{D29FEEDF-5F24-4A97-A5E3-423E31D71994}"/>
    <cellStyle name="Input 2 3 3 4" xfId="6865" xr:uid="{944E593E-4367-4DCF-9DD8-CF4CDD7A31FA}"/>
    <cellStyle name="Input 2 3 3 4 2" xfId="30131" xr:uid="{10D44801-2304-4FC4-9691-320368238D90}"/>
    <cellStyle name="Input 2 3 3 5" xfId="6866" xr:uid="{64BA2749-57A0-4D39-AA7F-FBD08A746734}"/>
    <cellStyle name="Input 2 3 3 5 2" xfId="30132" xr:uid="{F199A9D6-9799-46C0-89E6-E9E4D72774DC}"/>
    <cellStyle name="Input 2 3 3 6" xfId="6867" xr:uid="{D560B7C7-7E0C-48B3-84BB-5F27CE02E879}"/>
    <cellStyle name="Input 2 3 3 6 2" xfId="30133" xr:uid="{3C9592D0-BEFB-43D6-AECA-1A44F0268E2C}"/>
    <cellStyle name="Input 2 3 3 7" xfId="6868" xr:uid="{AF58CE12-98CB-41D2-8B0C-E235732B29A7}"/>
    <cellStyle name="Input 2 3 3 7 2" xfId="30134" xr:uid="{9BF6D877-2467-4EC8-9A63-506DCDB534A2}"/>
    <cellStyle name="Input 2 3 3 8" xfId="6869" xr:uid="{D618D130-D12D-4AFC-93EF-0115C837F8DE}"/>
    <cellStyle name="Input 2 3 3 8 2" xfId="30135" xr:uid="{E1FCB5DB-40FE-4AD0-AAEF-E90781B2F41F}"/>
    <cellStyle name="Input 2 3 3 9" xfId="6870" xr:uid="{8B8C63AC-5502-42A3-846F-A6F75D1C2FDD}"/>
    <cellStyle name="Input 2 3 3 9 2" xfId="30136" xr:uid="{47412ECA-8E05-409B-AFE8-F1EDBF8D0FE0}"/>
    <cellStyle name="Input 2 3 4" xfId="6871" xr:uid="{256A40F5-AB35-4E24-AC41-E0C26FD9E6EB}"/>
    <cellStyle name="Input 2 3 4 10" xfId="30137" xr:uid="{7FAF1292-0124-4A7C-B292-6DDB0CB15A8F}"/>
    <cellStyle name="Input 2 3 4 2" xfId="6872" xr:uid="{88297243-4D13-48AE-9C00-626C5F28CF12}"/>
    <cellStyle name="Input 2 3 4 2 2" xfId="30138" xr:uid="{7E99D9CC-9F2A-4611-A5D8-D83D7940D9F2}"/>
    <cellStyle name="Input 2 3 4 3" xfId="6873" xr:uid="{C8BB5A20-55DD-49CF-932A-164853285DA1}"/>
    <cellStyle name="Input 2 3 4 3 2" xfId="30139" xr:uid="{B40E4284-3581-4E30-8F35-F0F620C0AF52}"/>
    <cellStyle name="Input 2 3 4 4" xfId="6874" xr:uid="{B7464D50-91C2-44C4-A8A4-7565499B999C}"/>
    <cellStyle name="Input 2 3 4 4 2" xfId="30140" xr:uid="{3914757B-D38C-4287-98F3-0F1B97ABF8F2}"/>
    <cellStyle name="Input 2 3 4 5" xfId="6875" xr:uid="{A5C8AF96-C502-4BBE-84A7-BB469017CCDB}"/>
    <cellStyle name="Input 2 3 4 5 2" xfId="30141" xr:uid="{5EEAC90C-2876-48CF-91A6-5443FDE71912}"/>
    <cellStyle name="Input 2 3 4 6" xfId="6876" xr:uid="{D0D36EEC-51C4-45AC-8ADD-DF29EE44573C}"/>
    <cellStyle name="Input 2 3 4 6 2" xfId="30142" xr:uid="{4E8AB1AE-735E-4D76-819D-6750BBEDC0D4}"/>
    <cellStyle name="Input 2 3 4 7" xfId="6877" xr:uid="{8D333237-52C1-4664-8ADE-9B9FDC26DE4A}"/>
    <cellStyle name="Input 2 3 4 7 2" xfId="30143" xr:uid="{5413F143-DDDA-4F3C-AEFE-D57AF2974BD8}"/>
    <cellStyle name="Input 2 3 4 8" xfId="6878" xr:uid="{8E27DCB9-6B57-4F77-A784-E241514541BA}"/>
    <cellStyle name="Input 2 3 4 8 2" xfId="30144" xr:uid="{1B7C2811-64FE-4EAD-A16E-DDF2739E5DC8}"/>
    <cellStyle name="Input 2 3 4 9" xfId="6879" xr:uid="{141651E9-51E4-44F4-A307-AC643D06762C}"/>
    <cellStyle name="Input 2 3 4 9 2" xfId="30145" xr:uid="{946D5454-ABF1-4F84-8669-EF62BFD9244D}"/>
    <cellStyle name="Input 2 3 5" xfId="6880" xr:uid="{2EFF68BA-33B4-420E-9AA8-EBE726BDB2C9}"/>
    <cellStyle name="Input 2 3 5 10" xfId="30146" xr:uid="{31179CD0-3C4E-4CAE-9B42-DF7B9F2B688A}"/>
    <cellStyle name="Input 2 3 5 2" xfId="6881" xr:uid="{A5C45DC3-5A21-4A04-9CBB-B60C0A61F321}"/>
    <cellStyle name="Input 2 3 5 2 2" xfId="30147" xr:uid="{B2EED8F9-50C8-4077-8339-35BC3E85731F}"/>
    <cellStyle name="Input 2 3 5 3" xfId="6882" xr:uid="{BCE9E181-674F-43D2-9E1D-76213E3E1E1C}"/>
    <cellStyle name="Input 2 3 5 3 2" xfId="30148" xr:uid="{D4D8EED6-C1B3-4555-A2AE-A05058EE58E8}"/>
    <cellStyle name="Input 2 3 5 4" xfId="6883" xr:uid="{98B586F6-E552-4A60-96C8-7E157C3D152D}"/>
    <cellStyle name="Input 2 3 5 4 2" xfId="30149" xr:uid="{5C46BAFD-598B-4527-A675-153CBDD73AB3}"/>
    <cellStyle name="Input 2 3 5 5" xfId="6884" xr:uid="{F95E6F15-47C8-4704-822A-6AC364810706}"/>
    <cellStyle name="Input 2 3 5 5 2" xfId="30150" xr:uid="{A9529153-3766-4614-A6E0-62F214C8E1CA}"/>
    <cellStyle name="Input 2 3 5 6" xfId="6885" xr:uid="{81789623-0EB8-4159-AF50-1CFF3EA979B5}"/>
    <cellStyle name="Input 2 3 5 6 2" xfId="30151" xr:uid="{FC526761-1AA2-4035-9FD0-364EF8E99320}"/>
    <cellStyle name="Input 2 3 5 7" xfId="6886" xr:uid="{EF21BFC6-1ABF-4BDB-AB9F-641836BE877D}"/>
    <cellStyle name="Input 2 3 5 7 2" xfId="30152" xr:uid="{BFA3F2D6-D717-4F18-8CDE-7E82B06BDD57}"/>
    <cellStyle name="Input 2 3 5 8" xfId="6887" xr:uid="{937088B0-ADE1-4013-A384-13E514E991FC}"/>
    <cellStyle name="Input 2 3 5 8 2" xfId="30153" xr:uid="{535B8DDA-9434-4342-A7AF-FC585F28FD3B}"/>
    <cellStyle name="Input 2 3 5 9" xfId="6888" xr:uid="{25989B88-5E55-4549-ACAF-27538AD3E1E2}"/>
    <cellStyle name="Input 2 3 5 9 2" xfId="30154" xr:uid="{51560A20-9307-4AE6-BE45-03E6A0AAC591}"/>
    <cellStyle name="Input 2 3 6" xfId="6889" xr:uid="{2F2A505E-990F-40CC-9270-4218F096E9C3}"/>
    <cellStyle name="Input 2 3 6 2" xfId="30155" xr:uid="{91F86316-B29E-4206-B9EE-A50EA76DABFB}"/>
    <cellStyle name="Input 2 3 7" xfId="6890" xr:uid="{78CEE04C-4945-435F-A056-4AE4F3FAAC67}"/>
    <cellStyle name="Input 2 3 7 2" xfId="30156" xr:uid="{5AD035D0-ECE6-4199-A22F-F67AF5F9A29B}"/>
    <cellStyle name="Input 2 3 8" xfId="6891" xr:uid="{81488FB7-F345-42C2-AF6D-305389BD1BC4}"/>
    <cellStyle name="Input 2 3 8 2" xfId="30157" xr:uid="{C12740DF-4CAE-499F-A5C3-A769182D38DD}"/>
    <cellStyle name="Input 2 3 9" xfId="6892" xr:uid="{01610BB7-DF64-430D-A172-B83AB96F1797}"/>
    <cellStyle name="Input 2 3 9 2" xfId="30158" xr:uid="{CCE3E0A4-EEFF-4BCA-BA56-4BF9986BD483}"/>
    <cellStyle name="Input 2 4" xfId="6893" xr:uid="{B0222739-42F5-4E7D-8BF8-E6BF104BA57A}"/>
    <cellStyle name="Input 2 4 10" xfId="6894" xr:uid="{F0DD0A73-89C9-45F2-9E36-75951741BF42}"/>
    <cellStyle name="Input 2 4 10 2" xfId="30160" xr:uid="{6D010EAC-140F-474F-9231-30EC2ADD133A}"/>
    <cellStyle name="Input 2 4 11" xfId="30159" xr:uid="{D2E27997-89DF-454A-9584-ECC924BA29AA}"/>
    <cellStyle name="Input 2 4 2" xfId="6895" xr:uid="{5948DD50-F916-4035-8A68-04EE5F279194}"/>
    <cellStyle name="Input 2 4 2 10" xfId="30161" xr:uid="{4DCB890B-DCE6-41B8-BB3D-71BDF1326298}"/>
    <cellStyle name="Input 2 4 2 2" xfId="6896" xr:uid="{AF8DA4FE-F2EF-4859-A887-E6FA11A1E866}"/>
    <cellStyle name="Input 2 4 2 2 2" xfId="30162" xr:uid="{013EC386-4A32-4AC2-947C-DC049527BB24}"/>
    <cellStyle name="Input 2 4 2 3" xfId="6897" xr:uid="{ADBB5D1D-C956-466C-B998-81F175654EB6}"/>
    <cellStyle name="Input 2 4 2 3 2" xfId="30163" xr:uid="{6441D0A1-BD7C-4927-A49D-20F0EA1C8383}"/>
    <cellStyle name="Input 2 4 2 4" xfId="6898" xr:uid="{F0C05D65-7449-4AF8-9DE5-454CF408BBB3}"/>
    <cellStyle name="Input 2 4 2 4 2" xfId="30164" xr:uid="{6A825394-5EC3-4503-8866-9143068A166A}"/>
    <cellStyle name="Input 2 4 2 5" xfId="6899" xr:uid="{20B6B939-CDD3-45BA-8DC6-646CE1881C8B}"/>
    <cellStyle name="Input 2 4 2 5 2" xfId="30165" xr:uid="{B1CB90A7-F42B-4B1B-ABA2-60FA325B624F}"/>
    <cellStyle name="Input 2 4 2 6" xfId="6900" xr:uid="{32E2FC3E-AADE-4095-AFC5-7D005391B30C}"/>
    <cellStyle name="Input 2 4 2 6 2" xfId="30166" xr:uid="{A6E8A326-CAE8-4AA8-9E50-F2B250A3A30C}"/>
    <cellStyle name="Input 2 4 2 7" xfId="6901" xr:uid="{B9C48FD2-5D42-43EE-8740-8F1A38D62C53}"/>
    <cellStyle name="Input 2 4 2 7 2" xfId="30167" xr:uid="{42399E64-E54F-4565-A732-5AA0F2BD717D}"/>
    <cellStyle name="Input 2 4 2 8" xfId="6902" xr:uid="{782C4138-0295-4E81-974C-0C15DD27DDFB}"/>
    <cellStyle name="Input 2 4 2 8 2" xfId="30168" xr:uid="{3ADAC7DC-9CD1-4132-81CE-CC5099966E02}"/>
    <cellStyle name="Input 2 4 2 9" xfId="6903" xr:uid="{C7AC43BC-26B1-4CE2-8A68-340778364F69}"/>
    <cellStyle name="Input 2 4 2 9 2" xfId="30169" xr:uid="{C79D80E7-FFD5-4A3C-A76D-176EC0D0FDDB}"/>
    <cellStyle name="Input 2 4 3" xfId="6904" xr:uid="{5BC1AD0C-C562-4C20-AE28-A1A04D87E019}"/>
    <cellStyle name="Input 2 4 3 2" xfId="30170" xr:uid="{940B9BEF-7111-4C94-9170-1BC460293431}"/>
    <cellStyle name="Input 2 4 4" xfId="6905" xr:uid="{C4EAA317-D7AE-4FBF-A8FF-AE03605535B8}"/>
    <cellStyle name="Input 2 4 4 2" xfId="30171" xr:uid="{E9BB7FF6-ACE5-43B3-A9A7-F44F66B0556D}"/>
    <cellStyle name="Input 2 4 5" xfId="6906" xr:uid="{DEBF0AC3-C060-4EA3-9401-FBFA496A94D9}"/>
    <cellStyle name="Input 2 4 5 2" xfId="30172" xr:uid="{F82B5754-3031-4D9D-881B-883ECC52C30F}"/>
    <cellStyle name="Input 2 4 6" xfId="6907" xr:uid="{AEDEDEEC-6502-4B9D-81C6-91C4E9210B4E}"/>
    <cellStyle name="Input 2 4 6 2" xfId="30173" xr:uid="{9D3BF35F-76DF-4FA9-9A46-8983ABA580D0}"/>
    <cellStyle name="Input 2 4 7" xfId="6908" xr:uid="{394E8E94-6B24-488F-9F13-7F1B23BB2DAA}"/>
    <cellStyle name="Input 2 4 7 2" xfId="30174" xr:uid="{6E19CE64-7ABA-4668-8C31-2E9DC61E77AA}"/>
    <cellStyle name="Input 2 4 8" xfId="6909" xr:uid="{DEFC901E-825B-4DAA-A861-4EE94CC8A2DB}"/>
    <cellStyle name="Input 2 4 8 2" xfId="30175" xr:uid="{919EA936-481D-42CA-B24E-EE0367B719BF}"/>
    <cellStyle name="Input 2 4 9" xfId="6910" xr:uid="{F765CA7C-379D-4653-A855-B788A9243BD0}"/>
    <cellStyle name="Input 2 4 9 2" xfId="30176" xr:uid="{38C063D6-78C6-4735-82AA-E4643F0CBE7E}"/>
    <cellStyle name="Input 2 5" xfId="6911" xr:uid="{0157E05A-4935-454A-A63E-EA29CECB1F44}"/>
    <cellStyle name="Input 2 5 10" xfId="30177" xr:uid="{41579458-44F3-47E3-BF92-B109144E9963}"/>
    <cellStyle name="Input 2 5 2" xfId="6912" xr:uid="{D12386E7-15A5-497A-B54B-84DA2C495EF3}"/>
    <cellStyle name="Input 2 5 2 2" xfId="30178" xr:uid="{1CD09F03-E363-4F9D-8E2F-9D3818246E2E}"/>
    <cellStyle name="Input 2 5 3" xfId="6913" xr:uid="{903D0271-7DDE-4B95-A6C6-A1FE990777A8}"/>
    <cellStyle name="Input 2 5 3 2" xfId="30179" xr:uid="{BE7BF641-B0E7-426E-92D6-2953449E0574}"/>
    <cellStyle name="Input 2 5 4" xfId="6914" xr:uid="{9A223488-872A-48BC-B8F9-6070A53872DC}"/>
    <cellStyle name="Input 2 5 4 2" xfId="30180" xr:uid="{E58B2E94-E17B-493E-9E4D-48E8EADE2027}"/>
    <cellStyle name="Input 2 5 5" xfId="6915" xr:uid="{8B80776F-8F6C-4E47-8FC6-A047931C3D44}"/>
    <cellStyle name="Input 2 5 5 2" xfId="30181" xr:uid="{8F2BF5A6-A80C-4488-9290-41EB2FCEF9FD}"/>
    <cellStyle name="Input 2 5 6" xfId="6916" xr:uid="{AE282550-E27C-4CAC-BAFF-DF3110C8ECF6}"/>
    <cellStyle name="Input 2 5 6 2" xfId="30182" xr:uid="{B6362044-1DE5-4DD6-A723-9E1C7FB6E058}"/>
    <cellStyle name="Input 2 5 7" xfId="6917" xr:uid="{A5407888-AD9D-4C5F-BC91-E17148594204}"/>
    <cellStyle name="Input 2 5 7 2" xfId="30183" xr:uid="{5E7F01B2-25CC-4B01-AB0F-43A8C3E1415D}"/>
    <cellStyle name="Input 2 5 8" xfId="6918" xr:uid="{4F282D97-5436-40DE-A6BE-1AB561C7FABF}"/>
    <cellStyle name="Input 2 5 8 2" xfId="30184" xr:uid="{38067312-0A47-43A4-9360-3B64F67166FB}"/>
    <cellStyle name="Input 2 5 9" xfId="6919" xr:uid="{3EB478A8-890D-4CD5-B5D7-5274DEE73D15}"/>
    <cellStyle name="Input 2 5 9 2" xfId="30185" xr:uid="{500A973A-B24E-469C-99D7-C057F1D0638E}"/>
    <cellStyle name="Input 2 6" xfId="6920" xr:uid="{AD7D10BF-98D4-4EA1-B255-525CCEBF403F}"/>
    <cellStyle name="Input 2 6 10" xfId="30186" xr:uid="{106C4A0C-30B1-43E3-BD34-E812A2C6318F}"/>
    <cellStyle name="Input 2 6 2" xfId="6921" xr:uid="{A9EC16F9-E20A-4E2A-B1AD-2E70CDED3838}"/>
    <cellStyle name="Input 2 6 2 2" xfId="30187" xr:uid="{DF6CE750-43CF-4560-B3D2-DE945D1E199D}"/>
    <cellStyle name="Input 2 6 3" xfId="6922" xr:uid="{81996CC5-3923-43FD-84A6-D7CA5915E320}"/>
    <cellStyle name="Input 2 6 3 2" xfId="30188" xr:uid="{F71EB1D1-DF37-4F79-9E93-977BD10E694B}"/>
    <cellStyle name="Input 2 6 4" xfId="6923" xr:uid="{E9418E5E-9F6D-451D-88F2-5AD6381B28B6}"/>
    <cellStyle name="Input 2 6 4 2" xfId="30189" xr:uid="{2DC8E543-F03F-4FC6-A8CF-C4C5448F959B}"/>
    <cellStyle name="Input 2 6 5" xfId="6924" xr:uid="{204A010B-FC1B-495E-B1C5-EC6E243207F6}"/>
    <cellStyle name="Input 2 6 5 2" xfId="30190" xr:uid="{4F55392F-1022-4B18-87B4-39385CE7D48B}"/>
    <cellStyle name="Input 2 6 6" xfId="6925" xr:uid="{8050E1D2-D006-4AE5-8A0A-2C7958C7EF4C}"/>
    <cellStyle name="Input 2 6 6 2" xfId="30191" xr:uid="{0323A20F-EDAE-443D-A032-E397367ADF06}"/>
    <cellStyle name="Input 2 6 7" xfId="6926" xr:uid="{DD977CFD-9D3E-4170-B6C5-8C2A6474F15D}"/>
    <cellStyle name="Input 2 6 7 2" xfId="30192" xr:uid="{BCFA7BA1-64A1-4977-BF5C-9539B077B6CB}"/>
    <cellStyle name="Input 2 6 8" xfId="6927" xr:uid="{0450F48A-F3EB-41E2-A95F-42D2CAE468AC}"/>
    <cellStyle name="Input 2 6 8 2" xfId="30193" xr:uid="{5EA340C6-A665-486C-BF4D-E0B6861721E7}"/>
    <cellStyle name="Input 2 6 9" xfId="6928" xr:uid="{31FF6846-2B90-4BFC-8B75-BD8E3B969001}"/>
    <cellStyle name="Input 2 6 9 2" xfId="30194" xr:uid="{9371EFE7-F9A7-4D26-B2D9-3C887DDBA307}"/>
    <cellStyle name="Input 2 7" xfId="6929" xr:uid="{2419E907-D670-4453-BB70-A54F16508206}"/>
    <cellStyle name="Input 2 7 10" xfId="30195" xr:uid="{C8F364B5-CAFE-4E3D-B928-B24E720DAC46}"/>
    <cellStyle name="Input 2 7 2" xfId="6930" xr:uid="{FA6D4859-C2EA-46E4-9F49-D12AF92B3DE6}"/>
    <cellStyle name="Input 2 7 2 2" xfId="30196" xr:uid="{AAFF48F2-BD8C-41D8-B2DC-2AC01092190A}"/>
    <cellStyle name="Input 2 7 3" xfId="6931" xr:uid="{50CEFFC2-ABE7-45DE-B3EB-4A9689BD2E2E}"/>
    <cellStyle name="Input 2 7 3 2" xfId="30197" xr:uid="{CA3213D5-2C0F-4876-8944-D8075BBB4230}"/>
    <cellStyle name="Input 2 7 4" xfId="6932" xr:uid="{96730F63-DCEC-4C03-A42F-EDD69F925245}"/>
    <cellStyle name="Input 2 7 4 2" xfId="30198" xr:uid="{38000CD3-A591-4AA4-A274-58A8564C7A24}"/>
    <cellStyle name="Input 2 7 5" xfId="6933" xr:uid="{6672682D-4A2B-4314-B433-C548BF9A6A18}"/>
    <cellStyle name="Input 2 7 5 2" xfId="30199" xr:uid="{45499095-E5DE-4AC9-B733-039917B086CC}"/>
    <cellStyle name="Input 2 7 6" xfId="6934" xr:uid="{B8CFA027-DA3A-4983-8C16-261C8A86CF0A}"/>
    <cellStyle name="Input 2 7 6 2" xfId="30200" xr:uid="{C2DBB745-886C-4309-8928-CD829D4E275E}"/>
    <cellStyle name="Input 2 7 7" xfId="6935" xr:uid="{7D1DA8AB-3C50-4380-9D47-1C3FBE1BEDC5}"/>
    <cellStyle name="Input 2 7 7 2" xfId="30201" xr:uid="{C06FCEEA-B718-451A-B16C-E6283AD4ECB3}"/>
    <cellStyle name="Input 2 7 8" xfId="6936" xr:uid="{A17C1019-52EC-45A1-9D7F-99DFDBA0676A}"/>
    <cellStyle name="Input 2 7 8 2" xfId="30202" xr:uid="{281E7AAE-A895-48B0-BC97-6BFF25A8D260}"/>
    <cellStyle name="Input 2 7 9" xfId="6937" xr:uid="{F80E8B4E-F881-471E-8D5A-45328E895117}"/>
    <cellStyle name="Input 2 7 9 2" xfId="30203" xr:uid="{5CD9140D-B85D-42ED-A123-1FCBD1BC4F5A}"/>
    <cellStyle name="Input 2 8" xfId="6938" xr:uid="{4A637483-3256-4639-890C-0D2C1E1A409A}"/>
    <cellStyle name="Input 2 8 10" xfId="30204" xr:uid="{0AE2EC75-9DC2-4D33-B37E-F62326D40CB3}"/>
    <cellStyle name="Input 2 8 2" xfId="6939" xr:uid="{17D76AD8-628E-4A24-8C95-BE7EADBF3394}"/>
    <cellStyle name="Input 2 8 2 2" xfId="30205" xr:uid="{05FF601B-38C9-4554-AC47-00A296D51742}"/>
    <cellStyle name="Input 2 8 3" xfId="6940" xr:uid="{21878151-C5BB-4907-9061-A6FAABC8744B}"/>
    <cellStyle name="Input 2 8 3 2" xfId="30206" xr:uid="{7DAB8328-BFE6-4035-BB90-1AD838D15F9B}"/>
    <cellStyle name="Input 2 8 4" xfId="6941" xr:uid="{E109F920-FB48-48FE-9C4A-76DA7659FCF6}"/>
    <cellStyle name="Input 2 8 4 2" xfId="30207" xr:uid="{745CDB7C-37A1-4162-AB1B-809ADA54CDF2}"/>
    <cellStyle name="Input 2 8 5" xfId="6942" xr:uid="{80913824-AE8D-4A23-828E-0601FDDB2C7C}"/>
    <cellStyle name="Input 2 8 5 2" xfId="30208" xr:uid="{D3998574-4922-4856-9E8F-688F7EED5C72}"/>
    <cellStyle name="Input 2 8 6" xfId="6943" xr:uid="{9BBBF4D3-8BCD-47C9-BFA8-45A41BFF3397}"/>
    <cellStyle name="Input 2 8 6 2" xfId="30209" xr:uid="{EF0840BB-22A4-4C9A-B20D-227896338F5F}"/>
    <cellStyle name="Input 2 8 7" xfId="6944" xr:uid="{1E93AB56-B1EA-4736-8560-4199300A5E4D}"/>
    <cellStyle name="Input 2 8 7 2" xfId="30210" xr:uid="{159ED2F2-A08A-4ECB-BE12-A206EEBF2F08}"/>
    <cellStyle name="Input 2 8 8" xfId="6945" xr:uid="{01722EA6-3F12-4D1E-A82A-66D914355868}"/>
    <cellStyle name="Input 2 8 8 2" xfId="30211" xr:uid="{DE158567-4611-4A33-B1CD-57113E5A8071}"/>
    <cellStyle name="Input 2 8 9" xfId="6946" xr:uid="{CB9331EE-0660-4472-A81C-9A30024FC579}"/>
    <cellStyle name="Input 2 8 9 2" xfId="30212" xr:uid="{B6ADE69D-627E-45F4-A05F-38DFBD12EB16}"/>
    <cellStyle name="Input 2 9" xfId="6947" xr:uid="{16DB6F42-E067-4B53-A495-A1C7564494B7}"/>
    <cellStyle name="Input 2 9 2" xfId="30213" xr:uid="{01CC468F-09F2-4415-9838-070DD44AAFBF}"/>
    <cellStyle name="Input 20" xfId="6948" xr:uid="{FE4AF6AF-982E-4A9E-B557-786047D44CBA}"/>
    <cellStyle name="Input 20 10" xfId="6949" xr:uid="{3B3CD072-CE5B-49BF-9EF0-0A198E7197F7}"/>
    <cellStyle name="Input 20 10 2" xfId="30215" xr:uid="{6993721F-8679-4DEE-B90F-335B9CFDCA36}"/>
    <cellStyle name="Input 20 11" xfId="6950" xr:uid="{8CAFC8D3-06DB-4897-8F68-1D8C68AA8533}"/>
    <cellStyle name="Input 20 11 2" xfId="30216" xr:uid="{642D299D-4163-4732-A76B-7D6A53A71A92}"/>
    <cellStyle name="Input 20 12" xfId="30214" xr:uid="{9011936A-30DE-48BE-B91B-A3BEC3255207}"/>
    <cellStyle name="Input 20 2" xfId="6951" xr:uid="{D626A340-262A-44C3-9F5C-0285FDE29B7A}"/>
    <cellStyle name="Input 20 2 10" xfId="30217" xr:uid="{7ABC0A56-9945-4198-BBE6-68913B98D3DC}"/>
    <cellStyle name="Input 20 2 2" xfId="6952" xr:uid="{51C09B04-94EA-4ED0-A685-EDBC8158471F}"/>
    <cellStyle name="Input 20 2 2 2" xfId="30218" xr:uid="{2F5C5096-27FE-4118-864D-5C79D618B43B}"/>
    <cellStyle name="Input 20 2 3" xfId="6953" xr:uid="{07B9BA27-D8E3-4090-9A23-E3E54D433E23}"/>
    <cellStyle name="Input 20 2 3 2" xfId="30219" xr:uid="{98209E84-7D2B-4D04-8E56-EBCF2CF2C5FF}"/>
    <cellStyle name="Input 20 2 4" xfId="6954" xr:uid="{A77D3143-82FD-48D3-9392-2CF1C8F5939A}"/>
    <cellStyle name="Input 20 2 4 2" xfId="30220" xr:uid="{DB84B24E-983B-489D-B865-AFC1FAC6EFF5}"/>
    <cellStyle name="Input 20 2 5" xfId="6955" xr:uid="{7B0A4588-2C91-48EE-91DE-49581811FB39}"/>
    <cellStyle name="Input 20 2 5 2" xfId="30221" xr:uid="{0A9DB7A4-195A-4DB8-8128-E18F18BFDFA6}"/>
    <cellStyle name="Input 20 2 6" xfId="6956" xr:uid="{FBC888DB-0476-4DD9-8E47-20ACF5B19431}"/>
    <cellStyle name="Input 20 2 6 2" xfId="30222" xr:uid="{C94E01E3-C784-4254-8903-824A9CE98D3D}"/>
    <cellStyle name="Input 20 2 7" xfId="6957" xr:uid="{B6B8FBA6-FF78-4730-A8D0-BDE2F668029C}"/>
    <cellStyle name="Input 20 2 7 2" xfId="30223" xr:uid="{4DCE40F7-1A49-44CA-8082-119896BCAE0B}"/>
    <cellStyle name="Input 20 2 8" xfId="6958" xr:uid="{6B4A8AF4-05D5-4687-91F1-B758015DB99E}"/>
    <cellStyle name="Input 20 2 8 2" xfId="30224" xr:uid="{58A4BC80-B13A-4A9C-B5B2-AA482B1B5675}"/>
    <cellStyle name="Input 20 2 9" xfId="6959" xr:uid="{B579078F-B36E-4F74-905F-7AC18073630A}"/>
    <cellStyle name="Input 20 2 9 2" xfId="30225" xr:uid="{6E58F4E1-57B3-437E-9F68-2A1338B3B4E1}"/>
    <cellStyle name="Input 20 3" xfId="6960" xr:uid="{C7A03524-CE05-4F12-A4C6-4E99B9DC5A90}"/>
    <cellStyle name="Input 20 3 10" xfId="30226" xr:uid="{9C7D4FBB-A65C-45F3-95A1-6D655AA9D12E}"/>
    <cellStyle name="Input 20 3 2" xfId="6961" xr:uid="{9A59730F-F411-4AA5-9BA3-C9087C530037}"/>
    <cellStyle name="Input 20 3 2 2" xfId="30227" xr:uid="{D059B102-7E29-4FFD-B9E4-B5C431CF3CAA}"/>
    <cellStyle name="Input 20 3 3" xfId="6962" xr:uid="{F60878B5-BF19-4462-8241-47BB481FF9F6}"/>
    <cellStyle name="Input 20 3 3 2" xfId="30228" xr:uid="{1B51E779-0CAC-4D12-A807-9DAABC06DF34}"/>
    <cellStyle name="Input 20 3 4" xfId="6963" xr:uid="{E30FD353-0252-427A-9C90-61A4BD9AEA7B}"/>
    <cellStyle name="Input 20 3 4 2" xfId="30229" xr:uid="{9DC007C3-5933-4306-9BD6-2A3030D47809}"/>
    <cellStyle name="Input 20 3 5" xfId="6964" xr:uid="{2E4B6E20-5EB5-4CD7-B0FC-9B43811CB99F}"/>
    <cellStyle name="Input 20 3 5 2" xfId="30230" xr:uid="{E4908CF6-BBFA-45EB-A9A8-A94AA631D3D0}"/>
    <cellStyle name="Input 20 3 6" xfId="6965" xr:uid="{FEE72B2E-BD0B-46B8-8616-2EF3C40BEBDE}"/>
    <cellStyle name="Input 20 3 6 2" xfId="30231" xr:uid="{87468229-050B-4E85-8FDF-34D86AD14B70}"/>
    <cellStyle name="Input 20 3 7" xfId="6966" xr:uid="{BD3D360A-5E2B-4AA5-A23C-4289E5994842}"/>
    <cellStyle name="Input 20 3 7 2" xfId="30232" xr:uid="{0AF9FDB9-8A6B-49BC-868B-896026610AC4}"/>
    <cellStyle name="Input 20 3 8" xfId="6967" xr:uid="{F697D1FB-8A89-4EC6-AEB6-5BF3568D5154}"/>
    <cellStyle name="Input 20 3 8 2" xfId="30233" xr:uid="{4322084C-3EB0-475D-9F47-98937A4C6F8F}"/>
    <cellStyle name="Input 20 3 9" xfId="6968" xr:uid="{140021A4-FFD8-4AD7-9C95-86785D002B97}"/>
    <cellStyle name="Input 20 3 9 2" xfId="30234" xr:uid="{63FB6724-4811-47AD-9D7C-089682F5AB00}"/>
    <cellStyle name="Input 20 4" xfId="6969" xr:uid="{B87605C3-7FB5-4A81-86FE-143E924DE260}"/>
    <cellStyle name="Input 20 4 2" xfId="30235" xr:uid="{4D4ECB53-0FBD-46DF-8DA4-370D964EAE11}"/>
    <cellStyle name="Input 20 5" xfId="6970" xr:uid="{4DAA4DAA-FC12-486F-9929-902FDC549F33}"/>
    <cellStyle name="Input 20 5 2" xfId="30236" xr:uid="{0F70A1E4-04A6-430E-9C0D-F6C9641A16EA}"/>
    <cellStyle name="Input 20 6" xfId="6971" xr:uid="{5E85F48F-A420-445A-84E3-DCE578DD5079}"/>
    <cellStyle name="Input 20 6 2" xfId="30237" xr:uid="{439A3A70-77A6-425B-9E1E-014F763542F0}"/>
    <cellStyle name="Input 20 7" xfId="6972" xr:uid="{062B5E83-8210-47C4-8269-C23407F57A2D}"/>
    <cellStyle name="Input 20 7 2" xfId="30238" xr:uid="{D29B021D-71FE-4404-A752-F8FBCD2463B7}"/>
    <cellStyle name="Input 20 8" xfId="6973" xr:uid="{6B4B99B5-4423-4187-BB28-E2E0B3E0015D}"/>
    <cellStyle name="Input 20 8 2" xfId="30239" xr:uid="{C50F8715-CAFC-4EED-B991-FAE3C640A7C3}"/>
    <cellStyle name="Input 20 9" xfId="6974" xr:uid="{2CE6B363-27FD-4ACD-AA3B-3A3AD2011DF2}"/>
    <cellStyle name="Input 20 9 2" xfId="30240" xr:uid="{BF70A2F8-619C-4E02-B1B3-EF8AB754E0FF}"/>
    <cellStyle name="Input 21" xfId="6975" xr:uid="{1E3222F2-EF92-4A1D-B59C-F54C88CB7532}"/>
    <cellStyle name="Input 21 10" xfId="6976" xr:uid="{4A296DF2-A312-4334-8E2D-9C61CC1752BD}"/>
    <cellStyle name="Input 21 10 2" xfId="30242" xr:uid="{22AAAA68-0E76-456B-8F93-1DE42829F53B}"/>
    <cellStyle name="Input 21 11" xfId="6977" xr:uid="{67764822-67CA-4E60-9E56-1CBB99EB0A34}"/>
    <cellStyle name="Input 21 11 2" xfId="30243" xr:uid="{711E7FEF-5B7E-4FCD-A86A-7192A8C7DB4A}"/>
    <cellStyle name="Input 21 12" xfId="30241" xr:uid="{7752DFF8-9F07-4282-A901-416EF6A7D206}"/>
    <cellStyle name="Input 21 2" xfId="6978" xr:uid="{4F52E738-B3D7-4192-B765-45FDFB908910}"/>
    <cellStyle name="Input 21 2 10" xfId="30244" xr:uid="{FC7ED55E-C297-4BB9-B204-193FBA7F489C}"/>
    <cellStyle name="Input 21 2 2" xfId="6979" xr:uid="{057BA88C-033E-4362-BFC2-5EBDA98FA326}"/>
    <cellStyle name="Input 21 2 2 2" xfId="30245" xr:uid="{AE908A22-DD8C-4FDF-922C-5B8F9F360E42}"/>
    <cellStyle name="Input 21 2 3" xfId="6980" xr:uid="{3D3C3746-F6AB-4DAB-9DC4-8104F0CA4F22}"/>
    <cellStyle name="Input 21 2 3 2" xfId="30246" xr:uid="{F3731009-4B05-4A7E-9FDE-28B2DAFC451B}"/>
    <cellStyle name="Input 21 2 4" xfId="6981" xr:uid="{EF58F863-137E-46E6-A10F-67927869007D}"/>
    <cellStyle name="Input 21 2 4 2" xfId="30247" xr:uid="{8217B012-2C6D-4A44-899A-67DA10DA59AB}"/>
    <cellStyle name="Input 21 2 5" xfId="6982" xr:uid="{1DF58519-8313-40FE-994B-6ADAF345158C}"/>
    <cellStyle name="Input 21 2 5 2" xfId="30248" xr:uid="{51411211-B940-4903-A22C-2B349D74E507}"/>
    <cellStyle name="Input 21 2 6" xfId="6983" xr:uid="{F9FDD24B-B7C7-4AA2-8247-8748D304821A}"/>
    <cellStyle name="Input 21 2 6 2" xfId="30249" xr:uid="{68600758-DC9D-45B5-BCA3-C2EE2843E9C4}"/>
    <cellStyle name="Input 21 2 7" xfId="6984" xr:uid="{F9CA0D08-7ACD-4538-94E6-2E8610839499}"/>
    <cellStyle name="Input 21 2 7 2" xfId="30250" xr:uid="{A36CBC3B-9F6A-4179-93DA-C2C2C041B0C3}"/>
    <cellStyle name="Input 21 2 8" xfId="6985" xr:uid="{6E1FF798-8C4A-4A2B-B8BB-571F1B553F92}"/>
    <cellStyle name="Input 21 2 8 2" xfId="30251" xr:uid="{4C757677-F11E-4AF8-891D-3D8BF14B665B}"/>
    <cellStyle name="Input 21 2 9" xfId="6986" xr:uid="{38EF53A7-EB7A-49E9-9812-A4C92D5D0E7C}"/>
    <cellStyle name="Input 21 2 9 2" xfId="30252" xr:uid="{791D935A-7724-4431-9E13-EE925730C08E}"/>
    <cellStyle name="Input 21 3" xfId="6987" xr:uid="{E2C8195D-D4D7-4470-8262-A8590A960E09}"/>
    <cellStyle name="Input 21 3 10" xfId="30253" xr:uid="{5111DB58-434A-4992-9E6A-3F702BDA909B}"/>
    <cellStyle name="Input 21 3 2" xfId="6988" xr:uid="{1288CCAB-C39B-499D-AD52-B31E00AFB3E6}"/>
    <cellStyle name="Input 21 3 2 2" xfId="30254" xr:uid="{32D7E5EB-9402-4EB2-938E-7F256260DE7D}"/>
    <cellStyle name="Input 21 3 3" xfId="6989" xr:uid="{83FEA1F3-F0F3-4449-83AD-19310438D8BD}"/>
    <cellStyle name="Input 21 3 3 2" xfId="30255" xr:uid="{9FEF61C2-1F06-451F-BEBC-72BB061DC74E}"/>
    <cellStyle name="Input 21 3 4" xfId="6990" xr:uid="{49EF9AD9-D225-4389-AE66-93BEE845205F}"/>
    <cellStyle name="Input 21 3 4 2" xfId="30256" xr:uid="{BDCCCB66-4B76-4318-8D95-75EA8FFEEAC9}"/>
    <cellStyle name="Input 21 3 5" xfId="6991" xr:uid="{EB29865B-6064-4989-BAF6-4D6A9F60615A}"/>
    <cellStyle name="Input 21 3 5 2" xfId="30257" xr:uid="{77D6F191-F75C-4E71-8F20-962BBC901984}"/>
    <cellStyle name="Input 21 3 6" xfId="6992" xr:uid="{AEE84694-237B-4772-BB49-297F201308AF}"/>
    <cellStyle name="Input 21 3 6 2" xfId="30258" xr:uid="{6B329B5F-F12A-44A0-A9B8-74F4DB7DC1BB}"/>
    <cellStyle name="Input 21 3 7" xfId="6993" xr:uid="{5AF40C79-B2CB-400B-987A-A43D073C2238}"/>
    <cellStyle name="Input 21 3 7 2" xfId="30259" xr:uid="{AC256F9A-F2FD-4CAD-B41F-C6C9BC51A78C}"/>
    <cellStyle name="Input 21 3 8" xfId="6994" xr:uid="{5A5359C5-D28E-43AD-9E04-68B772B2991F}"/>
    <cellStyle name="Input 21 3 8 2" xfId="30260" xr:uid="{9E01C45A-19FC-4CFC-9F4E-845868D03840}"/>
    <cellStyle name="Input 21 3 9" xfId="6995" xr:uid="{8358B41E-B2D2-4104-888B-29E4287225BA}"/>
    <cellStyle name="Input 21 3 9 2" xfId="30261" xr:uid="{D93C0DA0-E36F-4CBD-9C90-2B2925D6C6D3}"/>
    <cellStyle name="Input 21 4" xfId="6996" xr:uid="{572567E5-B315-452B-9784-B5E0BD3B1528}"/>
    <cellStyle name="Input 21 4 2" xfId="30262" xr:uid="{31230C18-5437-4E64-BCC5-3D77365B549D}"/>
    <cellStyle name="Input 21 5" xfId="6997" xr:uid="{35C4391E-32C3-443D-A167-F29D63C39F8B}"/>
    <cellStyle name="Input 21 5 2" xfId="30263" xr:uid="{CFF9FEEA-639C-4BBA-8F7C-AD5642AB32FC}"/>
    <cellStyle name="Input 21 6" xfId="6998" xr:uid="{89A54A8B-45B4-4E42-AD80-FD145818DE86}"/>
    <cellStyle name="Input 21 6 2" xfId="30264" xr:uid="{71ED9710-7C26-4DB5-92BC-881B4A28ECAC}"/>
    <cellStyle name="Input 21 7" xfId="6999" xr:uid="{06E59866-CD96-48F7-B424-0EEBDA8C6729}"/>
    <cellStyle name="Input 21 7 2" xfId="30265" xr:uid="{E88FA3C8-102C-4080-AE2D-A8C67042CD2B}"/>
    <cellStyle name="Input 21 8" xfId="7000" xr:uid="{90F29A94-56ED-446F-A6C0-1DC66ED6608E}"/>
    <cellStyle name="Input 21 8 2" xfId="30266" xr:uid="{9BB449D6-AAC2-4000-A70C-9C60A05B7B67}"/>
    <cellStyle name="Input 21 9" xfId="7001" xr:uid="{7C0A4F3A-EFDA-4885-A925-6F80F04562AF}"/>
    <cellStyle name="Input 21 9 2" xfId="30267" xr:uid="{327EB49A-0AC9-4B88-BE5E-FE32D512C6CB}"/>
    <cellStyle name="Input 22" xfId="7002" xr:uid="{02505193-9F87-4E2E-8172-14C4739B72FA}"/>
    <cellStyle name="Input 22 10" xfId="7003" xr:uid="{B5CAE378-FD01-4F2F-96CC-23852F779693}"/>
    <cellStyle name="Input 22 10 2" xfId="30269" xr:uid="{ADE3F46A-DFBE-4429-87EA-01382EF896BC}"/>
    <cellStyle name="Input 22 11" xfId="7004" xr:uid="{1EF95DE0-A43E-471D-A32E-CD8F407294A4}"/>
    <cellStyle name="Input 22 11 2" xfId="30270" xr:uid="{E7FEC00F-C5EF-473A-841F-33E32C3C2E43}"/>
    <cellStyle name="Input 22 12" xfId="30268" xr:uid="{8042B1E6-2696-4413-AD12-21969F2003B8}"/>
    <cellStyle name="Input 22 2" xfId="7005" xr:uid="{25C13940-CECF-40B5-AF88-1F7806D8DAED}"/>
    <cellStyle name="Input 22 2 10" xfId="30271" xr:uid="{75D750F7-4E78-4625-97E8-4C2B946F3D7D}"/>
    <cellStyle name="Input 22 2 2" xfId="7006" xr:uid="{BEE54665-41A1-4EC2-B341-04E54CAAA4A8}"/>
    <cellStyle name="Input 22 2 2 2" xfId="30272" xr:uid="{A8EE567C-F256-44CA-9C44-88515E70693C}"/>
    <cellStyle name="Input 22 2 3" xfId="7007" xr:uid="{5E8B4407-0327-4854-867A-121A2D017A28}"/>
    <cellStyle name="Input 22 2 3 2" xfId="30273" xr:uid="{3B5172F6-3DCE-4645-9C6A-6B1BF11FC205}"/>
    <cellStyle name="Input 22 2 4" xfId="7008" xr:uid="{D51D4CB7-4129-4DFE-A0F0-119BAA6E5173}"/>
    <cellStyle name="Input 22 2 4 2" xfId="30274" xr:uid="{4410CF86-4247-4943-80AC-1A0021C04755}"/>
    <cellStyle name="Input 22 2 5" xfId="7009" xr:uid="{234013C5-6BB9-46FF-96C0-983B4E23E078}"/>
    <cellStyle name="Input 22 2 5 2" xfId="30275" xr:uid="{DEB1F9B3-BEE3-4CE5-BEBF-1BC5EBCED1B8}"/>
    <cellStyle name="Input 22 2 6" xfId="7010" xr:uid="{7F618D98-4591-484F-B3BE-2E03AA3D3701}"/>
    <cellStyle name="Input 22 2 6 2" xfId="30276" xr:uid="{57482D8D-3FE1-4547-8B4F-ECF196FFA9A6}"/>
    <cellStyle name="Input 22 2 7" xfId="7011" xr:uid="{A13F4CDB-0550-4FC6-9FA6-E432583C25BA}"/>
    <cellStyle name="Input 22 2 7 2" xfId="30277" xr:uid="{0AD52723-B26E-4AC3-A8E5-12590DA1D726}"/>
    <cellStyle name="Input 22 2 8" xfId="7012" xr:uid="{0F49EB1B-3976-4B7C-B419-986A904898D1}"/>
    <cellStyle name="Input 22 2 8 2" xfId="30278" xr:uid="{FA5ED1D5-E8AA-4854-B633-444BC2DF1FF3}"/>
    <cellStyle name="Input 22 2 9" xfId="7013" xr:uid="{CCDE51E8-59E8-43EC-9261-EF0F6C002562}"/>
    <cellStyle name="Input 22 2 9 2" xfId="30279" xr:uid="{B5DB1BBC-80B6-4B37-BFC3-673055239DFB}"/>
    <cellStyle name="Input 22 3" xfId="7014" xr:uid="{835084E1-952B-418C-8494-07B9AED5394C}"/>
    <cellStyle name="Input 22 3 10" xfId="30280" xr:uid="{A3AD9A40-BBA2-4757-9D08-E45369FE4F30}"/>
    <cellStyle name="Input 22 3 2" xfId="7015" xr:uid="{26A03FDA-CFF7-4E8D-B8AC-71D42CAB6BE0}"/>
    <cellStyle name="Input 22 3 2 2" xfId="30281" xr:uid="{EB093DFF-981C-4B2E-97A1-86D84D7C4528}"/>
    <cellStyle name="Input 22 3 3" xfId="7016" xr:uid="{35998C94-4F28-4F38-8F0E-4E7CAF05A785}"/>
    <cellStyle name="Input 22 3 3 2" xfId="30282" xr:uid="{1F9D376B-5B04-4464-A741-6570D4AEEAAD}"/>
    <cellStyle name="Input 22 3 4" xfId="7017" xr:uid="{B9304C1A-9E39-4F50-9B6D-BC77DC696366}"/>
    <cellStyle name="Input 22 3 4 2" xfId="30283" xr:uid="{E11A571D-99EF-4D93-B3FE-E098E50E80E8}"/>
    <cellStyle name="Input 22 3 5" xfId="7018" xr:uid="{7C308326-5909-4CED-A58D-8B76A3F186F9}"/>
    <cellStyle name="Input 22 3 5 2" xfId="30284" xr:uid="{3B6A16C0-D417-40D5-8850-B5B6D57E5E5A}"/>
    <cellStyle name="Input 22 3 6" xfId="7019" xr:uid="{721D79F7-D00B-4E25-9EE0-7C4E03832EE0}"/>
    <cellStyle name="Input 22 3 6 2" xfId="30285" xr:uid="{5E5EAE35-AD40-494D-B44A-51B0B31D3F4B}"/>
    <cellStyle name="Input 22 3 7" xfId="7020" xr:uid="{E22246C3-8448-46E0-8D2B-8657D0F67EDD}"/>
    <cellStyle name="Input 22 3 7 2" xfId="30286" xr:uid="{C0364A65-667D-4259-B650-4EFA06C1EDB7}"/>
    <cellStyle name="Input 22 3 8" xfId="7021" xr:uid="{62B46844-F536-4CF8-9EA4-77CB3DDB20B6}"/>
    <cellStyle name="Input 22 3 8 2" xfId="30287" xr:uid="{04B9F46B-D1EB-4159-8F33-4115F213AE27}"/>
    <cellStyle name="Input 22 3 9" xfId="7022" xr:uid="{2D444542-FFCF-4DDB-9ED4-1BE00373E0D4}"/>
    <cellStyle name="Input 22 3 9 2" xfId="30288" xr:uid="{68658EBA-EED9-4D24-A3A2-3EEDC63F643B}"/>
    <cellStyle name="Input 22 4" xfId="7023" xr:uid="{973CE85C-9EBA-485F-A771-6F2271A2107C}"/>
    <cellStyle name="Input 22 4 2" xfId="30289" xr:uid="{3E6840AC-6800-40AF-AA61-9EDF28CB06AF}"/>
    <cellStyle name="Input 22 5" xfId="7024" xr:uid="{AF57ABC2-6815-4448-90C0-436D923F3AAA}"/>
    <cellStyle name="Input 22 5 2" xfId="30290" xr:uid="{B44424EC-8802-4C58-B5ED-0697DECE69C2}"/>
    <cellStyle name="Input 22 6" xfId="7025" xr:uid="{EF4AA081-FC20-4453-BB3E-28E6CAB3265F}"/>
    <cellStyle name="Input 22 6 2" xfId="30291" xr:uid="{27B1DC96-98D2-4C11-BFD5-6672B0930508}"/>
    <cellStyle name="Input 22 7" xfId="7026" xr:uid="{E3901731-8302-4E8A-ADF9-9DF987626FA0}"/>
    <cellStyle name="Input 22 7 2" xfId="30292" xr:uid="{59E55961-C917-4389-991B-EFD2F5B29B3B}"/>
    <cellStyle name="Input 22 8" xfId="7027" xr:uid="{548040C4-1FEE-46D3-91B4-FDAAF4240EB9}"/>
    <cellStyle name="Input 22 8 2" xfId="30293" xr:uid="{32418B4E-3D7C-49A2-ACE0-E516B57109A5}"/>
    <cellStyle name="Input 22 9" xfId="7028" xr:uid="{A5044C1F-E6B6-400A-B5BD-D1D7597E1403}"/>
    <cellStyle name="Input 22 9 2" xfId="30294" xr:uid="{3406CF01-05A5-44B1-86B9-A06180C1F652}"/>
    <cellStyle name="Input 23" xfId="7029" xr:uid="{1BD9B28A-7980-4506-AA80-C51D16A5BE60}"/>
    <cellStyle name="Input 23 10" xfId="7030" xr:uid="{A508280B-DBB2-417B-853F-074F52F54BBF}"/>
    <cellStyle name="Input 23 10 2" xfId="30296" xr:uid="{F05F13A1-2279-4546-AE63-77985A7B160F}"/>
    <cellStyle name="Input 23 11" xfId="30295" xr:uid="{C12AD214-0917-4462-9012-24A65108DEC2}"/>
    <cellStyle name="Input 23 2" xfId="7031" xr:uid="{13B26AE4-E926-4E2F-8B3F-8DC774EAE233}"/>
    <cellStyle name="Input 23 2 10" xfId="30297" xr:uid="{B92AD7AD-5711-4973-980C-0984954B8119}"/>
    <cellStyle name="Input 23 2 2" xfId="7032" xr:uid="{FEE606B1-FF25-4267-B6E1-1EB5562FC561}"/>
    <cellStyle name="Input 23 2 2 2" xfId="30298" xr:uid="{D84B8C9D-18B2-4904-9945-C8916FCB7675}"/>
    <cellStyle name="Input 23 2 3" xfId="7033" xr:uid="{138837CC-B297-4A53-97DA-A0739224FACD}"/>
    <cellStyle name="Input 23 2 3 2" xfId="30299" xr:uid="{1218DA27-2040-4DC0-8D97-AB892D036721}"/>
    <cellStyle name="Input 23 2 4" xfId="7034" xr:uid="{567BF901-E192-4AB8-8377-4491577E4ED6}"/>
    <cellStyle name="Input 23 2 4 2" xfId="30300" xr:uid="{8307EE31-B6A5-4EC1-A6C5-22ED1C8A52AA}"/>
    <cellStyle name="Input 23 2 5" xfId="7035" xr:uid="{C325D0B0-628F-49FF-9CE1-2C09527B77BE}"/>
    <cellStyle name="Input 23 2 5 2" xfId="30301" xr:uid="{11973A92-C3CE-4DCC-9231-17C656D359BF}"/>
    <cellStyle name="Input 23 2 6" xfId="7036" xr:uid="{FDFA5C2D-F2C5-43C7-8D5A-6662E829AE03}"/>
    <cellStyle name="Input 23 2 6 2" xfId="30302" xr:uid="{B7679A5C-EED7-4E5B-B321-1FC06A39E9E4}"/>
    <cellStyle name="Input 23 2 7" xfId="7037" xr:uid="{28E13132-50E7-485A-9D3C-FCF65D73B6A7}"/>
    <cellStyle name="Input 23 2 7 2" xfId="30303" xr:uid="{D2BFADEC-79ED-40F8-8F83-44589992C06E}"/>
    <cellStyle name="Input 23 2 8" xfId="7038" xr:uid="{E708C8F7-FA21-4452-9795-D146FDCA9016}"/>
    <cellStyle name="Input 23 2 8 2" xfId="30304" xr:uid="{3F9A02C0-3904-4707-93BC-94450289D4E5}"/>
    <cellStyle name="Input 23 2 9" xfId="7039" xr:uid="{ACC2D659-7630-4287-82F1-03EE5D565FF9}"/>
    <cellStyle name="Input 23 2 9 2" xfId="30305" xr:uid="{1CC030E4-2480-45DF-99D3-AF8F04A038E3}"/>
    <cellStyle name="Input 23 3" xfId="7040" xr:uid="{64F7E639-A4C5-435B-ABE6-7B0D3BA9CCA6}"/>
    <cellStyle name="Input 23 3 2" xfId="30306" xr:uid="{DE90B6DD-F3C3-4F5E-A393-4B109176986D}"/>
    <cellStyle name="Input 23 4" xfId="7041" xr:uid="{0E6472D8-D9A4-4CC4-8BB4-2B9BC194B666}"/>
    <cellStyle name="Input 23 4 2" xfId="30307" xr:uid="{AEA3E243-462D-4EF0-A73A-37771ED85709}"/>
    <cellStyle name="Input 23 5" xfId="7042" xr:uid="{DD2E491F-09D3-4357-95E2-63C6426B9BCB}"/>
    <cellStyle name="Input 23 5 2" xfId="30308" xr:uid="{785C1479-280B-4BE3-A278-99268AE28D2D}"/>
    <cellStyle name="Input 23 6" xfId="7043" xr:uid="{17877EDF-516E-406A-BD54-B71D2D8BE5A8}"/>
    <cellStyle name="Input 23 6 2" xfId="30309" xr:uid="{CB1DBB91-4BFB-4843-9EE4-839C0ED1BC40}"/>
    <cellStyle name="Input 23 7" xfId="7044" xr:uid="{D9A3411E-FC66-4D7D-B4C7-202E03FDDF2D}"/>
    <cellStyle name="Input 23 7 2" xfId="30310" xr:uid="{30109A3D-1806-4B10-A9A0-3DA441C807C1}"/>
    <cellStyle name="Input 23 8" xfId="7045" xr:uid="{C89890B4-ECB2-4AEE-AEF4-2E652AF13EAF}"/>
    <cellStyle name="Input 23 8 2" xfId="30311" xr:uid="{26AE9F9B-0948-4105-B1EC-820584F93B9E}"/>
    <cellStyle name="Input 23 9" xfId="7046" xr:uid="{0B8AE371-E0E8-4ECF-8062-4A926A0C1131}"/>
    <cellStyle name="Input 23 9 2" xfId="30312" xr:uid="{B56BAA6A-74BC-4E3F-BA67-C80110C93F20}"/>
    <cellStyle name="Input 24" xfId="7047" xr:uid="{4938865F-08EE-4BE2-A0F1-4468E14768B0}"/>
    <cellStyle name="Input 24 10" xfId="7048" xr:uid="{973142AC-6706-4B0B-A28B-6DC27E14FBAA}"/>
    <cellStyle name="Input 24 10 2" xfId="30314" xr:uid="{A4334C3C-0E6D-4A03-B553-1A50830A625F}"/>
    <cellStyle name="Input 24 11" xfId="30313" xr:uid="{68E4C264-3DBB-4DCC-80E5-4E1C80AF4437}"/>
    <cellStyle name="Input 24 2" xfId="7049" xr:uid="{4B9C1563-52C0-4044-AD6B-C9DE1E22B945}"/>
    <cellStyle name="Input 24 2 10" xfId="30315" xr:uid="{C930293E-8A06-439D-9D16-F8AD3E113778}"/>
    <cellStyle name="Input 24 2 2" xfId="7050" xr:uid="{B1DA62CC-A779-4F36-B109-25238CB529E6}"/>
    <cellStyle name="Input 24 2 2 2" xfId="30316" xr:uid="{F07905F9-B3E8-4723-9DB8-13DF4F857E5A}"/>
    <cellStyle name="Input 24 2 3" xfId="7051" xr:uid="{62A23762-90E6-42C5-AB10-65A66D90CF6E}"/>
    <cellStyle name="Input 24 2 3 2" xfId="30317" xr:uid="{CBF5534B-8B69-46F3-B68C-940C14BE1FC6}"/>
    <cellStyle name="Input 24 2 4" xfId="7052" xr:uid="{F87B9C5C-A696-410D-AD76-A0438462DC87}"/>
    <cellStyle name="Input 24 2 4 2" xfId="30318" xr:uid="{73B9EB11-0878-46D0-BD0C-334EC676DD16}"/>
    <cellStyle name="Input 24 2 5" xfId="7053" xr:uid="{8A8FFF3E-CF89-4905-8CC8-23D31A2344F0}"/>
    <cellStyle name="Input 24 2 5 2" xfId="30319" xr:uid="{5AFED645-BFAD-4CA1-B29F-D8CCAEB4D438}"/>
    <cellStyle name="Input 24 2 6" xfId="7054" xr:uid="{4103F1A0-A741-4928-8102-BB9F6839EB14}"/>
    <cellStyle name="Input 24 2 6 2" xfId="30320" xr:uid="{05EBAE6E-0D1E-4906-9139-E9668520BD7B}"/>
    <cellStyle name="Input 24 2 7" xfId="7055" xr:uid="{8EABD005-BA94-46C9-8EDB-60F0ACF42ED4}"/>
    <cellStyle name="Input 24 2 7 2" xfId="30321" xr:uid="{945B91FF-C9D1-4D7E-B940-FB7D6899FE23}"/>
    <cellStyle name="Input 24 2 8" xfId="7056" xr:uid="{B4362247-E692-41B9-8CE9-7005AFC9B6F6}"/>
    <cellStyle name="Input 24 2 8 2" xfId="30322" xr:uid="{4DDF632E-A173-4D3B-A75F-EB6D7A2CA4C6}"/>
    <cellStyle name="Input 24 2 9" xfId="7057" xr:uid="{255CA2DC-3A17-459C-B295-DCD3164E2227}"/>
    <cellStyle name="Input 24 2 9 2" xfId="30323" xr:uid="{ECEFD3F4-201E-4F25-8E5A-A781112317CC}"/>
    <cellStyle name="Input 24 3" xfId="7058" xr:uid="{30E879E5-9497-43AA-B87B-2D004AB87BA1}"/>
    <cellStyle name="Input 24 3 2" xfId="30324" xr:uid="{49DF083C-8BD4-40AB-9A17-BC08FCAC0698}"/>
    <cellStyle name="Input 24 4" xfId="7059" xr:uid="{696E20FA-850B-41F3-B379-0AF075FB2712}"/>
    <cellStyle name="Input 24 4 2" xfId="30325" xr:uid="{D6CE1C53-2581-4B9A-9543-ECDAD5E5AA6A}"/>
    <cellStyle name="Input 24 5" xfId="7060" xr:uid="{1A431708-1F2D-4961-ACDF-93412F71D0C9}"/>
    <cellStyle name="Input 24 5 2" xfId="30326" xr:uid="{302F655C-7DBF-4DF7-8BEE-DB0E68EFA006}"/>
    <cellStyle name="Input 24 6" xfId="7061" xr:uid="{6A692F5B-3B2F-4E94-8A5E-75C0420885BA}"/>
    <cellStyle name="Input 24 6 2" xfId="30327" xr:uid="{DF82A91A-4075-4946-A480-8FF724A606DF}"/>
    <cellStyle name="Input 24 7" xfId="7062" xr:uid="{F8D69102-3A99-43D2-AC36-DCFB7A60055E}"/>
    <cellStyle name="Input 24 7 2" xfId="30328" xr:uid="{C2AC898A-1370-4202-BF06-C7B942950623}"/>
    <cellStyle name="Input 24 8" xfId="7063" xr:uid="{74822924-885D-4582-AC3A-8D7C18A1B5BB}"/>
    <cellStyle name="Input 24 8 2" xfId="30329" xr:uid="{BAEE1F9E-9180-4C4F-B7E5-AACAE5A453C1}"/>
    <cellStyle name="Input 24 9" xfId="7064" xr:uid="{C5BB446D-9268-4740-9065-D52685A3F1D0}"/>
    <cellStyle name="Input 24 9 2" xfId="30330" xr:uid="{D59E4A33-551B-472E-AA25-3AB2587E91F6}"/>
    <cellStyle name="Input 25" xfId="7065" xr:uid="{ACAB3A99-D230-4A32-8753-51A34140DB92}"/>
    <cellStyle name="Input 25 10" xfId="7066" xr:uid="{3BF18CFB-5121-4F5B-8923-6952ECC352A6}"/>
    <cellStyle name="Input 25 10 2" xfId="30332" xr:uid="{D1F88B0E-3C6D-46CA-8644-5B6ABA0FBBC0}"/>
    <cellStyle name="Input 25 11" xfId="30331" xr:uid="{A99B80FD-F1B1-4AEB-AFD8-D857A981B0B7}"/>
    <cellStyle name="Input 25 2" xfId="7067" xr:uid="{736ED556-26F2-40BD-9A28-681108A473F8}"/>
    <cellStyle name="Input 25 2 10" xfId="30333" xr:uid="{3ADF9E92-1190-4E35-990F-5914B07A780C}"/>
    <cellStyle name="Input 25 2 2" xfId="7068" xr:uid="{C540BA74-6E88-425A-8A50-D7844A8D4014}"/>
    <cellStyle name="Input 25 2 2 2" xfId="30334" xr:uid="{E079C2FC-A02D-4A35-AC94-D18719C52D6B}"/>
    <cellStyle name="Input 25 2 3" xfId="7069" xr:uid="{C849FEB4-17F9-4D30-923E-F4AB2258AF6B}"/>
    <cellStyle name="Input 25 2 3 2" xfId="30335" xr:uid="{C1E772B3-100F-4B37-8B29-47EE3B8982F3}"/>
    <cellStyle name="Input 25 2 4" xfId="7070" xr:uid="{59D03582-79DB-4088-B17E-0BBBF443DDCB}"/>
    <cellStyle name="Input 25 2 4 2" xfId="30336" xr:uid="{9DFA3CF5-729D-4465-912B-3A78ECF89211}"/>
    <cellStyle name="Input 25 2 5" xfId="7071" xr:uid="{6595E942-49CA-4D7C-8FB8-0D2BEFCA14D4}"/>
    <cellStyle name="Input 25 2 5 2" xfId="30337" xr:uid="{A66209C3-4C84-4790-839B-FDA80ED36B84}"/>
    <cellStyle name="Input 25 2 6" xfId="7072" xr:uid="{055DAEFC-7610-459B-A81C-73D4C7F8D0CE}"/>
    <cellStyle name="Input 25 2 6 2" xfId="30338" xr:uid="{75D0F96D-DA1B-43D5-BCFB-31C1961C702B}"/>
    <cellStyle name="Input 25 2 7" xfId="7073" xr:uid="{18020A61-C156-49CF-9294-5E84A632293B}"/>
    <cellStyle name="Input 25 2 7 2" xfId="30339" xr:uid="{52913D94-9F19-499C-BBDC-FB8D0EDE55C6}"/>
    <cellStyle name="Input 25 2 8" xfId="7074" xr:uid="{A1F1CC5E-DCEB-4381-82C4-BB1F6FBBA102}"/>
    <cellStyle name="Input 25 2 8 2" xfId="30340" xr:uid="{422F8A4F-375F-4021-9305-1BB03B4F7801}"/>
    <cellStyle name="Input 25 2 9" xfId="7075" xr:uid="{60FC0AD2-AE41-418B-8D65-AF5B2ED1C81E}"/>
    <cellStyle name="Input 25 2 9 2" xfId="30341" xr:uid="{B4FB45A3-E1B9-4F5A-B221-DB5E24309344}"/>
    <cellStyle name="Input 25 3" xfId="7076" xr:uid="{BCDCF6F0-82AF-4D12-A7C3-E59563B0F93A}"/>
    <cellStyle name="Input 25 3 2" xfId="30342" xr:uid="{AA4D99D4-BBED-4254-84B1-56DE3C4AA3EE}"/>
    <cellStyle name="Input 25 4" xfId="7077" xr:uid="{071D96E8-CF4B-4FC9-874C-4197023D5AF2}"/>
    <cellStyle name="Input 25 4 2" xfId="30343" xr:uid="{B199622A-BE2E-487F-A59A-0A49AF33FFC7}"/>
    <cellStyle name="Input 25 5" xfId="7078" xr:uid="{39A74FAF-AFEF-4F2E-9861-8FAF26D196E8}"/>
    <cellStyle name="Input 25 5 2" xfId="30344" xr:uid="{FE1FBD5C-3C29-4D64-81D7-CA2147B85A6A}"/>
    <cellStyle name="Input 25 6" xfId="7079" xr:uid="{A59C3353-C643-49EB-8121-62F3C39B3ACE}"/>
    <cellStyle name="Input 25 6 2" xfId="30345" xr:uid="{2B3AD239-9948-45D9-8C5A-DF3CBF49F959}"/>
    <cellStyle name="Input 25 7" xfId="7080" xr:uid="{99D4CA84-B028-42CF-B087-9DD5EBD9AEEE}"/>
    <cellStyle name="Input 25 7 2" xfId="30346" xr:uid="{69A60552-BB55-4C5B-AC2C-20D586823A9D}"/>
    <cellStyle name="Input 25 8" xfId="7081" xr:uid="{690A88AC-B8E2-415A-BB96-13841DEACC06}"/>
    <cellStyle name="Input 25 8 2" xfId="30347" xr:uid="{11D08E2D-F0FC-41D4-BBDA-3FA3AC9B1E84}"/>
    <cellStyle name="Input 25 9" xfId="7082" xr:uid="{CCF31568-B1E2-483B-820C-E9DDE317DD19}"/>
    <cellStyle name="Input 25 9 2" xfId="30348" xr:uid="{3CA3A8AA-F5DA-4B18-A353-4918A0B710B4}"/>
    <cellStyle name="Input 26" xfId="7083" xr:uid="{3C731070-CB15-4940-8420-123D97100357}"/>
    <cellStyle name="Input 26 10" xfId="7084" xr:uid="{CB7748DB-AEB0-45BF-B97F-C0EAE5F28B9D}"/>
    <cellStyle name="Input 26 10 2" xfId="30350" xr:uid="{CC05480E-74C1-4C90-82CF-7A0A12767C3C}"/>
    <cellStyle name="Input 26 11" xfId="30349" xr:uid="{A0682F18-0767-44F8-B9FA-710DC56B27C5}"/>
    <cellStyle name="Input 26 2" xfId="7085" xr:uid="{E2D5F968-C7AC-42CE-A94A-A21EB849E8B6}"/>
    <cellStyle name="Input 26 2 10" xfId="30351" xr:uid="{7FBE4CED-AF7E-47B7-950E-51F5B4F5A56C}"/>
    <cellStyle name="Input 26 2 2" xfId="7086" xr:uid="{965F7DC7-80F3-43DD-8CDA-927915AD4BDA}"/>
    <cellStyle name="Input 26 2 2 2" xfId="30352" xr:uid="{299F9450-2E19-4E2C-9CFD-DBDE9736A407}"/>
    <cellStyle name="Input 26 2 3" xfId="7087" xr:uid="{C404444D-9D61-4706-B5FB-3BF43FE3703C}"/>
    <cellStyle name="Input 26 2 3 2" xfId="30353" xr:uid="{CB1311F2-89E8-43E8-8935-6AA2C1DA1435}"/>
    <cellStyle name="Input 26 2 4" xfId="7088" xr:uid="{688CBC81-A9DD-4361-820D-4442D5B43932}"/>
    <cellStyle name="Input 26 2 4 2" xfId="30354" xr:uid="{D983A5D4-54D5-427C-9563-1981DAA1F163}"/>
    <cellStyle name="Input 26 2 5" xfId="7089" xr:uid="{0765D693-397D-4544-86C3-A43474CB832D}"/>
    <cellStyle name="Input 26 2 5 2" xfId="30355" xr:uid="{83BCD93D-314E-47E2-9E95-661BB1A6A178}"/>
    <cellStyle name="Input 26 2 6" xfId="7090" xr:uid="{DF12F12F-6F71-4042-9EE4-11314AC4D5A5}"/>
    <cellStyle name="Input 26 2 6 2" xfId="30356" xr:uid="{4123BCE3-5B86-4088-AB30-665A9CF04D68}"/>
    <cellStyle name="Input 26 2 7" xfId="7091" xr:uid="{4BA32B42-2EBA-4941-BDCF-F88EDA16236E}"/>
    <cellStyle name="Input 26 2 7 2" xfId="30357" xr:uid="{BD0F18BF-95A3-440A-A123-4C5CE0CC9C33}"/>
    <cellStyle name="Input 26 2 8" xfId="7092" xr:uid="{FEFFA91C-CF18-4F78-A54A-535FDCB33C19}"/>
    <cellStyle name="Input 26 2 8 2" xfId="30358" xr:uid="{1A8BABBF-E5A8-4F06-8037-9296759B788A}"/>
    <cellStyle name="Input 26 2 9" xfId="7093" xr:uid="{34E94009-2078-4220-B336-8D01CC3F2A74}"/>
    <cellStyle name="Input 26 2 9 2" xfId="30359" xr:uid="{946FC38A-291E-42A6-8DEC-8DAF8EEDFCD5}"/>
    <cellStyle name="Input 26 3" xfId="7094" xr:uid="{207D6167-44DC-4ACF-B273-D15F4BEDC406}"/>
    <cellStyle name="Input 26 3 2" xfId="30360" xr:uid="{ACB93E90-9F3A-43D8-8B9F-79B9570A0E87}"/>
    <cellStyle name="Input 26 4" xfId="7095" xr:uid="{3559561D-CDF9-4039-BBE1-773D4589211F}"/>
    <cellStyle name="Input 26 4 2" xfId="30361" xr:uid="{75010566-F14D-423E-AE2C-616222E385C2}"/>
    <cellStyle name="Input 26 5" xfId="7096" xr:uid="{C27AAB80-A7CB-4A35-8AAC-8C94E6E4D5BB}"/>
    <cellStyle name="Input 26 5 2" xfId="30362" xr:uid="{3BFB93ED-AD63-451F-9B43-EAF070FB6AB1}"/>
    <cellStyle name="Input 26 6" xfId="7097" xr:uid="{92C4D411-00D1-47FA-B8AA-B51D08501F3C}"/>
    <cellStyle name="Input 26 6 2" xfId="30363" xr:uid="{158E71C7-443B-4C19-87B7-4CF00C0AFEBD}"/>
    <cellStyle name="Input 26 7" xfId="7098" xr:uid="{52F5517D-C282-4907-BB6B-23FA75DD51B9}"/>
    <cellStyle name="Input 26 7 2" xfId="30364" xr:uid="{752C5A50-AA9C-434C-9DBE-B7E0E393180D}"/>
    <cellStyle name="Input 26 8" xfId="7099" xr:uid="{7D791218-143D-4F7E-8F7F-5DE0CCAAC667}"/>
    <cellStyle name="Input 26 8 2" xfId="30365" xr:uid="{30F7A54A-CFB7-4398-B1A2-ECBED31ACABA}"/>
    <cellStyle name="Input 26 9" xfId="7100" xr:uid="{3FC31B1E-97D9-4466-823A-6419F999810C}"/>
    <cellStyle name="Input 26 9 2" xfId="30366" xr:uid="{AC72FA74-856E-490E-8A59-64D346529398}"/>
    <cellStyle name="Input 27" xfId="7101" xr:uid="{84F4D52C-05C5-453B-96F0-B07703B27824}"/>
    <cellStyle name="Input 27 10" xfId="7102" xr:uid="{CC146A75-778A-46C6-8C8F-5AA680120D1C}"/>
    <cellStyle name="Input 27 10 2" xfId="30368" xr:uid="{7397B732-2A28-4FCB-908C-FC3274BDAFF0}"/>
    <cellStyle name="Input 27 11" xfId="30367" xr:uid="{93F8D55A-C45F-4178-9B78-64CB34F79117}"/>
    <cellStyle name="Input 27 2" xfId="7103" xr:uid="{4A999A2B-720D-440C-B6FD-C3760B1752BF}"/>
    <cellStyle name="Input 27 2 10" xfId="30369" xr:uid="{4C24177D-3D89-41B4-BF1E-9DA29B6F7D7D}"/>
    <cellStyle name="Input 27 2 2" xfId="7104" xr:uid="{2A3BACAD-BF79-41DD-AAD0-2602D8000311}"/>
    <cellStyle name="Input 27 2 2 2" xfId="30370" xr:uid="{937DEFA5-464F-4B8E-A1EB-9805EF16EBDE}"/>
    <cellStyle name="Input 27 2 3" xfId="7105" xr:uid="{3994ED07-FAE7-4B90-AA89-D4C39E6915B4}"/>
    <cellStyle name="Input 27 2 3 2" xfId="30371" xr:uid="{DB55F025-0FAF-4B55-81C4-1B351984C73D}"/>
    <cellStyle name="Input 27 2 4" xfId="7106" xr:uid="{11490E72-D6B2-4C98-9CFE-83368B2C5491}"/>
    <cellStyle name="Input 27 2 4 2" xfId="30372" xr:uid="{F505E787-B049-4A77-A691-7F8A1AB1A0A2}"/>
    <cellStyle name="Input 27 2 5" xfId="7107" xr:uid="{59E69224-13EF-4E1D-85D1-479158AC145D}"/>
    <cellStyle name="Input 27 2 5 2" xfId="30373" xr:uid="{4FE0BA8D-DD58-463D-AEBA-AF8243AA0BA6}"/>
    <cellStyle name="Input 27 2 6" xfId="7108" xr:uid="{DA373297-F098-4D81-A036-C2380E2749EB}"/>
    <cellStyle name="Input 27 2 6 2" xfId="30374" xr:uid="{5C89353E-6C5A-41A9-A117-44E2F351AAF8}"/>
    <cellStyle name="Input 27 2 7" xfId="7109" xr:uid="{55301523-6F35-49FD-8A60-39E9EF60C958}"/>
    <cellStyle name="Input 27 2 7 2" xfId="30375" xr:uid="{4CA2F425-7A59-434A-A629-E6DF62873E8D}"/>
    <cellStyle name="Input 27 2 8" xfId="7110" xr:uid="{A1CB53C0-4CA0-4146-99EF-F728C146DCB1}"/>
    <cellStyle name="Input 27 2 8 2" xfId="30376" xr:uid="{EDDC1684-36A1-455E-ABB1-23379AC9F78A}"/>
    <cellStyle name="Input 27 2 9" xfId="7111" xr:uid="{D35A9356-ECD1-4A26-9FFA-8184C7C61D3D}"/>
    <cellStyle name="Input 27 2 9 2" xfId="30377" xr:uid="{9ABEAC9D-049D-4E34-AFBB-5695F0D2C40B}"/>
    <cellStyle name="Input 27 3" xfId="7112" xr:uid="{8E0F747D-3511-472E-97F7-E86DC74E54B5}"/>
    <cellStyle name="Input 27 3 2" xfId="30378" xr:uid="{2A8D77F2-A3F2-4C33-91BB-E21DC3B93C6C}"/>
    <cellStyle name="Input 27 4" xfId="7113" xr:uid="{DBD51E73-1348-46D5-B49B-107664133FAD}"/>
    <cellStyle name="Input 27 4 2" xfId="30379" xr:uid="{701D686C-2226-44E2-8155-12E56D5BD36A}"/>
    <cellStyle name="Input 27 5" xfId="7114" xr:uid="{D4C27593-84E7-44F1-BCA6-39F6C11264B6}"/>
    <cellStyle name="Input 27 5 2" xfId="30380" xr:uid="{571F1D44-59CA-474B-8B1E-D4412E781B94}"/>
    <cellStyle name="Input 27 6" xfId="7115" xr:uid="{2C10CB7C-5C61-472E-ACDF-23A39AACCCAE}"/>
    <cellStyle name="Input 27 6 2" xfId="30381" xr:uid="{D92A7FC4-9996-4901-9507-8E8D32749C28}"/>
    <cellStyle name="Input 27 7" xfId="7116" xr:uid="{20497602-5C79-41F9-93C5-2194D16D969D}"/>
    <cellStyle name="Input 27 7 2" xfId="30382" xr:uid="{1468E2AC-DC05-4B2F-9010-52073DBAD046}"/>
    <cellStyle name="Input 27 8" xfId="7117" xr:uid="{089A21B8-49B8-4BAE-9598-07B2D04A11A2}"/>
    <cellStyle name="Input 27 8 2" xfId="30383" xr:uid="{F6B6DB8A-6630-4E5B-8682-2E1D52FE83B0}"/>
    <cellStyle name="Input 27 9" xfId="7118" xr:uid="{7DF7864B-DAB9-4650-BCCF-73D7B19724CE}"/>
    <cellStyle name="Input 27 9 2" xfId="30384" xr:uid="{033F645F-4EC8-463D-BC48-3B0E97AFE39E}"/>
    <cellStyle name="Input 28" xfId="7119" xr:uid="{E6E5B136-8B32-4DA3-A4EA-58181E1B0A20}"/>
    <cellStyle name="Input 28 10" xfId="7120" xr:uid="{87BFA25A-B31F-4DB1-9E8A-73C335D8384D}"/>
    <cellStyle name="Input 28 10 2" xfId="30386" xr:uid="{B9BCC174-D985-46A3-B0CB-F0A3C5FB84C0}"/>
    <cellStyle name="Input 28 11" xfId="30385" xr:uid="{01185D4A-54DD-45F3-AE0F-CE4B9629FB14}"/>
    <cellStyle name="Input 28 2" xfId="7121" xr:uid="{252A975F-D973-49B9-B6FD-9961A5AED0ED}"/>
    <cellStyle name="Input 28 2 10" xfId="30387" xr:uid="{9D0E636C-584C-4693-8C10-32FD92AB22C0}"/>
    <cellStyle name="Input 28 2 2" xfId="7122" xr:uid="{B493BE54-5A80-42A5-95F7-ADBF06EA5CA7}"/>
    <cellStyle name="Input 28 2 2 2" xfId="30388" xr:uid="{0EA6C983-DA06-42F2-A909-1894AA4D8296}"/>
    <cellStyle name="Input 28 2 3" xfId="7123" xr:uid="{DCCBC802-006F-411E-9F92-E065FFC59015}"/>
    <cellStyle name="Input 28 2 3 2" xfId="30389" xr:uid="{0D1ED3BB-F1BC-4146-A44E-B62219545EB3}"/>
    <cellStyle name="Input 28 2 4" xfId="7124" xr:uid="{4B2EF092-34EF-43BF-BF78-3A65185A892C}"/>
    <cellStyle name="Input 28 2 4 2" xfId="30390" xr:uid="{F83A49E5-E4AC-4F46-85DD-1F4A86E4FEF2}"/>
    <cellStyle name="Input 28 2 5" xfId="7125" xr:uid="{14F90427-06C5-429D-BC82-2712E759319B}"/>
    <cellStyle name="Input 28 2 5 2" xfId="30391" xr:uid="{4B14AD7F-284E-4C89-B9A9-7F1D4F246D16}"/>
    <cellStyle name="Input 28 2 6" xfId="7126" xr:uid="{71FED75B-AC23-441A-AC8F-667144151F48}"/>
    <cellStyle name="Input 28 2 6 2" xfId="30392" xr:uid="{27CEA152-963F-4A1C-8EFF-EE6B79D9DDBD}"/>
    <cellStyle name="Input 28 2 7" xfId="7127" xr:uid="{9AD48209-F5DB-455A-8EE3-C92320997A99}"/>
    <cellStyle name="Input 28 2 7 2" xfId="30393" xr:uid="{13B77E24-AD38-482F-B7DF-149EBA721F7E}"/>
    <cellStyle name="Input 28 2 8" xfId="7128" xr:uid="{164718D9-58BA-4B96-A2C4-03869134DF6A}"/>
    <cellStyle name="Input 28 2 8 2" xfId="30394" xr:uid="{11AC9493-D8C5-48B2-8448-05DF688B18A4}"/>
    <cellStyle name="Input 28 2 9" xfId="7129" xr:uid="{B5068D3A-1612-4A86-854A-CC6F1B6AE2CC}"/>
    <cellStyle name="Input 28 2 9 2" xfId="30395" xr:uid="{9AE85FFA-8DCF-4876-98DA-45B5C393A13B}"/>
    <cellStyle name="Input 28 3" xfId="7130" xr:uid="{34865A89-100B-4747-B231-85144C6C40F1}"/>
    <cellStyle name="Input 28 3 2" xfId="30396" xr:uid="{E2C6BD4A-BDE6-477D-B23B-376EC495A9EF}"/>
    <cellStyle name="Input 28 4" xfId="7131" xr:uid="{B4FF5E4A-34BE-48F3-B471-F078254F9A12}"/>
    <cellStyle name="Input 28 4 2" xfId="30397" xr:uid="{CFFAD316-EAB3-4536-B505-BE13CA0D8304}"/>
    <cellStyle name="Input 28 5" xfId="7132" xr:uid="{85FE12C8-0577-4184-A3C2-F8AF77CF1FF6}"/>
    <cellStyle name="Input 28 5 2" xfId="30398" xr:uid="{3A463AD0-F54C-47D9-9E44-434FE4482076}"/>
    <cellStyle name="Input 28 6" xfId="7133" xr:uid="{76508CA8-5273-44AE-A624-CADC82622FAB}"/>
    <cellStyle name="Input 28 6 2" xfId="30399" xr:uid="{1E17BC0C-13F4-4E55-AE3E-69F9467CD596}"/>
    <cellStyle name="Input 28 7" xfId="7134" xr:uid="{96137EFC-9956-47F3-88FF-47011C046462}"/>
    <cellStyle name="Input 28 7 2" xfId="30400" xr:uid="{D2E12870-4219-4195-85EA-C1338823BEC1}"/>
    <cellStyle name="Input 28 8" xfId="7135" xr:uid="{EB1D784F-F994-4AF1-BC6D-B2CE66C27051}"/>
    <cellStyle name="Input 28 8 2" xfId="30401" xr:uid="{FFEFE180-2D12-4484-8A09-50A243AEF2E8}"/>
    <cellStyle name="Input 28 9" xfId="7136" xr:uid="{55A24ADE-A483-46CC-A76D-A12B8D0EACB9}"/>
    <cellStyle name="Input 28 9 2" xfId="30402" xr:uid="{23E0EB88-F392-4E01-A5FB-F7B96CAC73CF}"/>
    <cellStyle name="Input 29" xfId="7137" xr:uid="{CC2270F0-722E-431D-BB9E-E8B3683B7006}"/>
    <cellStyle name="Input 29 10" xfId="30403" xr:uid="{52CB964F-881B-469E-8C60-155BCF8434D8}"/>
    <cellStyle name="Input 29 2" xfId="7138" xr:uid="{096878EA-8898-43F7-B467-41C5D6C24F1B}"/>
    <cellStyle name="Input 29 2 2" xfId="30404" xr:uid="{5E21BE0A-51A9-4761-8418-C95F266068DA}"/>
    <cellStyle name="Input 29 3" xfId="7139" xr:uid="{FE4668B1-0D98-4327-AC90-88939379156E}"/>
    <cellStyle name="Input 29 3 2" xfId="30405" xr:uid="{4C5D4D30-C587-4A47-A64D-9FC92C691049}"/>
    <cellStyle name="Input 29 4" xfId="7140" xr:uid="{47228394-1AAC-4455-9C53-6C3C0C72AA36}"/>
    <cellStyle name="Input 29 4 2" xfId="30406" xr:uid="{C3A61AEB-5BF5-4721-9C73-F83BD794636E}"/>
    <cellStyle name="Input 29 5" xfId="7141" xr:uid="{0BF7C074-B4E6-4470-8978-2180EB874DFE}"/>
    <cellStyle name="Input 29 5 2" xfId="30407" xr:uid="{2CEFBEE0-3267-4EC3-AC1A-6A1532BC59B2}"/>
    <cellStyle name="Input 29 6" xfId="7142" xr:uid="{E046C558-1C7B-46F0-BF88-5BCC044FF189}"/>
    <cellStyle name="Input 29 6 2" xfId="30408" xr:uid="{E50B5321-6D09-486D-9322-DA08F2AD3365}"/>
    <cellStyle name="Input 29 7" xfId="7143" xr:uid="{A2523B85-73E2-469D-907B-7C7C1135EB28}"/>
    <cellStyle name="Input 29 7 2" xfId="30409" xr:uid="{F0BF2C25-681A-4794-94FC-E85E3CE758CE}"/>
    <cellStyle name="Input 29 8" xfId="7144" xr:uid="{D238EB3D-1FC6-4126-908B-B8D39B361C55}"/>
    <cellStyle name="Input 29 8 2" xfId="30410" xr:uid="{0DA675AD-0B55-4908-B0D1-854F90B831C5}"/>
    <cellStyle name="Input 29 9" xfId="7145" xr:uid="{15E3E364-5A6A-46A0-A536-5D4E3BBA0CF7}"/>
    <cellStyle name="Input 29 9 2" xfId="30411" xr:uid="{0E3321FB-09FE-4E82-AA33-B14E61A0AE11}"/>
    <cellStyle name="Input 3" xfId="7146" xr:uid="{22D13120-20B9-4034-B020-185352447026}"/>
    <cellStyle name="Input 3 10" xfId="7147" xr:uid="{E29D86F0-7388-4522-91BE-91D3F6640B9D}"/>
    <cellStyle name="Input 3 10 2" xfId="30413" xr:uid="{13F53CB9-28F9-4C3C-955E-BC56466274BD}"/>
    <cellStyle name="Input 3 11" xfId="7148" xr:uid="{CE7AA56F-A000-4461-B392-5039AFFB7A94}"/>
    <cellStyle name="Input 3 11 2" xfId="30414" xr:uid="{1595B0C3-3D21-444C-A781-BB80D886FE2A}"/>
    <cellStyle name="Input 3 12" xfId="7149" xr:uid="{4C010B7D-B69A-475F-B8A0-9ACD52CE9FEB}"/>
    <cellStyle name="Input 3 12 2" xfId="30415" xr:uid="{0584939F-1F2B-45FA-ACFF-318169D7452C}"/>
    <cellStyle name="Input 3 13" xfId="7150" xr:uid="{B90D231E-AA86-402F-9225-2F7CD5E136EC}"/>
    <cellStyle name="Input 3 13 2" xfId="30416" xr:uid="{AE4EBDD6-0592-4B76-A933-4F5EC742CED4}"/>
    <cellStyle name="Input 3 14" xfId="7151" xr:uid="{2E512BC2-2EFA-485E-9C81-5C0A719C91CC}"/>
    <cellStyle name="Input 3 14 2" xfId="30417" xr:uid="{FB819FB0-AF5D-4C3E-B514-BC1403EA5CEE}"/>
    <cellStyle name="Input 3 15" xfId="7152" xr:uid="{96FE0D10-E52B-48CE-B929-CBE7F97810FB}"/>
    <cellStyle name="Input 3 15 2" xfId="30418" xr:uid="{EDF278BE-3D93-46D0-841E-04040A29F2B1}"/>
    <cellStyle name="Input 3 16" xfId="30412" xr:uid="{0D8AFAF0-554F-4FA8-958B-2BF43D18249E}"/>
    <cellStyle name="Input 3 2" xfId="7153" xr:uid="{9683D6AF-8599-425E-8548-D7A2491A5D71}"/>
    <cellStyle name="Input 3 2 10" xfId="7154" xr:uid="{220BFF11-B731-4573-A65D-FC637EF194B9}"/>
    <cellStyle name="Input 3 2 10 2" xfId="30420" xr:uid="{0E9653BE-9717-4E4E-B7A7-3526D45ED5BD}"/>
    <cellStyle name="Input 3 2 11" xfId="7155" xr:uid="{748F76B9-B3C7-4F04-98B3-987AA9127B77}"/>
    <cellStyle name="Input 3 2 11 2" xfId="30421" xr:uid="{A1FADCDB-0D74-4B62-BA41-5D87532CD1DB}"/>
    <cellStyle name="Input 3 2 12" xfId="7156" xr:uid="{F2BC2533-DA41-4448-84FB-22FA84428562}"/>
    <cellStyle name="Input 3 2 12 2" xfId="30422" xr:uid="{8DF6F809-E0C3-445A-B151-12C7EC5B77DC}"/>
    <cellStyle name="Input 3 2 13" xfId="7157" xr:uid="{F1E283DE-37C3-4561-A125-F3B8C73E6F53}"/>
    <cellStyle name="Input 3 2 13 2" xfId="30423" xr:uid="{BE1D91C3-2284-49DF-A3D8-F8B8767B235C}"/>
    <cellStyle name="Input 3 2 14" xfId="30419" xr:uid="{52C29EE1-A51D-4F47-8945-2DBF8EBDB77F}"/>
    <cellStyle name="Input 3 2 2" xfId="7158" xr:uid="{374E0B70-91B6-46DD-8703-55E9C2486A7B}"/>
    <cellStyle name="Input 3 2 2 10" xfId="7159" xr:uid="{D1392F04-236E-4859-94A1-311C95AC84B5}"/>
    <cellStyle name="Input 3 2 2 10 2" xfId="30425" xr:uid="{E974DA18-384F-4A0B-AA7D-1F5902A2D805}"/>
    <cellStyle name="Input 3 2 2 11" xfId="30424" xr:uid="{A8016C5F-AA74-408C-A7DB-ECE8844B2DF9}"/>
    <cellStyle name="Input 3 2 2 2" xfId="7160" xr:uid="{68ACCE7D-F708-4AE0-A207-3A9675F1B51D}"/>
    <cellStyle name="Input 3 2 2 2 10" xfId="30426" xr:uid="{71BF7DEB-15EC-4309-BB9F-F92A5C30FA09}"/>
    <cellStyle name="Input 3 2 2 2 2" xfId="7161" xr:uid="{0E81B0E5-BCEB-409B-B518-E30A0D057F68}"/>
    <cellStyle name="Input 3 2 2 2 2 2" xfId="30427" xr:uid="{CD46B5FA-2CB0-4F16-8F75-A826AFDE811D}"/>
    <cellStyle name="Input 3 2 2 2 3" xfId="7162" xr:uid="{FC2E7F70-023E-488A-8044-9B2FA22FBA1B}"/>
    <cellStyle name="Input 3 2 2 2 3 2" xfId="30428" xr:uid="{D2A2EFAA-CD68-4307-B634-6071308591F0}"/>
    <cellStyle name="Input 3 2 2 2 4" xfId="7163" xr:uid="{EDBEBD82-11DC-47E8-8750-979ED5845853}"/>
    <cellStyle name="Input 3 2 2 2 4 2" xfId="30429" xr:uid="{84E56E45-895B-4E43-A355-3FF7793BD2EE}"/>
    <cellStyle name="Input 3 2 2 2 5" xfId="7164" xr:uid="{DB930601-1C85-4EB9-8E04-D95622C1741D}"/>
    <cellStyle name="Input 3 2 2 2 5 2" xfId="30430" xr:uid="{D3F5E35C-5E34-4D07-A488-09F2F4F17CDA}"/>
    <cellStyle name="Input 3 2 2 2 6" xfId="7165" xr:uid="{AED0C8E4-3908-4695-B9AB-B7F7AE7E42E1}"/>
    <cellStyle name="Input 3 2 2 2 6 2" xfId="30431" xr:uid="{19408EB2-3008-4699-ACFC-844FDBEB07CD}"/>
    <cellStyle name="Input 3 2 2 2 7" xfId="7166" xr:uid="{A47D303C-7B82-45D2-ACC3-A2FE7BFDFCBD}"/>
    <cellStyle name="Input 3 2 2 2 7 2" xfId="30432" xr:uid="{ED2DA1D9-F136-4E23-B5A2-3DD270F259EE}"/>
    <cellStyle name="Input 3 2 2 2 8" xfId="7167" xr:uid="{767DD71E-3DE4-43CF-B02B-E4BD4F3272CE}"/>
    <cellStyle name="Input 3 2 2 2 8 2" xfId="30433" xr:uid="{076FAC67-E885-4187-84D1-44433E415823}"/>
    <cellStyle name="Input 3 2 2 2 9" xfId="7168" xr:uid="{C40F09BC-AD56-4D6B-8982-9A2EB714D55F}"/>
    <cellStyle name="Input 3 2 2 2 9 2" xfId="30434" xr:uid="{021B5BB8-08C2-4B7B-869F-488805BA5D47}"/>
    <cellStyle name="Input 3 2 2 3" xfId="7169" xr:uid="{7E5CD6B2-8FCB-4527-A74D-7757D381871A}"/>
    <cellStyle name="Input 3 2 2 3 2" xfId="30435" xr:uid="{08D7BD14-7639-4CF0-8300-96602BFC3735}"/>
    <cellStyle name="Input 3 2 2 4" xfId="7170" xr:uid="{1CDC2002-630A-4078-BB56-8F2A2F1B7AFC}"/>
    <cellStyle name="Input 3 2 2 4 2" xfId="30436" xr:uid="{03A2E787-A422-4232-9C29-C345262175F5}"/>
    <cellStyle name="Input 3 2 2 5" xfId="7171" xr:uid="{D57A2A63-C979-4372-982B-B215D48B626B}"/>
    <cellStyle name="Input 3 2 2 5 2" xfId="30437" xr:uid="{D1A607B8-E2A1-402D-9E04-8417744CA73C}"/>
    <cellStyle name="Input 3 2 2 6" xfId="7172" xr:uid="{03A9F33D-C5B1-4E56-8510-0CEE83248A0B}"/>
    <cellStyle name="Input 3 2 2 6 2" xfId="30438" xr:uid="{F9B71F22-A693-418C-B89B-622162A0F97F}"/>
    <cellStyle name="Input 3 2 2 7" xfId="7173" xr:uid="{D941E835-49AE-4732-94C0-E1D0540BD135}"/>
    <cellStyle name="Input 3 2 2 7 2" xfId="30439" xr:uid="{C4EAC9AC-3AAC-4ABC-B4CB-1917CF8E1AD7}"/>
    <cellStyle name="Input 3 2 2 8" xfId="7174" xr:uid="{D2CF43AC-B78E-498B-9B6A-E222B83DC65A}"/>
    <cellStyle name="Input 3 2 2 8 2" xfId="30440" xr:uid="{56FBD347-6FF2-4F85-BB1C-928CDA37970F}"/>
    <cellStyle name="Input 3 2 2 9" xfId="7175" xr:uid="{9B888DE3-A477-4F4F-871A-BDD69FC56359}"/>
    <cellStyle name="Input 3 2 2 9 2" xfId="30441" xr:uid="{692645A6-F405-4DCB-B1A2-4B11F94C74C3}"/>
    <cellStyle name="Input 3 2 3" xfId="7176" xr:uid="{FD7714DB-52C1-46B1-B625-DC07606EE818}"/>
    <cellStyle name="Input 3 2 3 10" xfId="30442" xr:uid="{0A1C4F60-2F48-4A43-B545-ABDD01C68B76}"/>
    <cellStyle name="Input 3 2 3 2" xfId="7177" xr:uid="{E01A4ADA-4BD7-4CE1-A114-35D62EC256F2}"/>
    <cellStyle name="Input 3 2 3 2 2" xfId="30443" xr:uid="{0ECB7255-5D1B-4E49-ABE9-4202669A56DF}"/>
    <cellStyle name="Input 3 2 3 3" xfId="7178" xr:uid="{1795A5A7-079E-4E75-917F-4D4C83730F03}"/>
    <cellStyle name="Input 3 2 3 3 2" xfId="30444" xr:uid="{783CB788-6225-4A6D-B1C5-7C0B96845C3E}"/>
    <cellStyle name="Input 3 2 3 4" xfId="7179" xr:uid="{B8B3BCC8-132C-4580-91C1-49F911CDD7C7}"/>
    <cellStyle name="Input 3 2 3 4 2" xfId="30445" xr:uid="{671D9104-D1E0-49CB-A2C4-9E00B68CE1A9}"/>
    <cellStyle name="Input 3 2 3 5" xfId="7180" xr:uid="{AAD96C4F-A5C6-4421-8CFB-BE7DBFF274D3}"/>
    <cellStyle name="Input 3 2 3 5 2" xfId="30446" xr:uid="{F6920277-1BE7-493E-B748-5545CCFED657}"/>
    <cellStyle name="Input 3 2 3 6" xfId="7181" xr:uid="{E17B633E-01B1-4FE1-B500-0BA0C3C42AF9}"/>
    <cellStyle name="Input 3 2 3 6 2" xfId="30447" xr:uid="{A6C80C72-5E30-4C28-8A2F-4DD662CC1D89}"/>
    <cellStyle name="Input 3 2 3 7" xfId="7182" xr:uid="{F757684C-AFBC-45CB-97F7-7EE75A0AA25E}"/>
    <cellStyle name="Input 3 2 3 7 2" xfId="30448" xr:uid="{7540D198-863A-4907-8D1A-08BCD4CAB914}"/>
    <cellStyle name="Input 3 2 3 8" xfId="7183" xr:uid="{EF3108DE-F288-459E-B188-DFF0FC3D18D3}"/>
    <cellStyle name="Input 3 2 3 8 2" xfId="30449" xr:uid="{7FBDE90F-138E-4042-BFF9-B57E438EAFFA}"/>
    <cellStyle name="Input 3 2 3 9" xfId="7184" xr:uid="{ED738639-A92D-4CCC-9C5E-45A921E9B069}"/>
    <cellStyle name="Input 3 2 3 9 2" xfId="30450" xr:uid="{76B02846-25F2-4137-98A3-A24D51A8BE83}"/>
    <cellStyle name="Input 3 2 4" xfId="7185" xr:uid="{B6391E18-1644-4863-A253-A4B5642F4215}"/>
    <cellStyle name="Input 3 2 4 10" xfId="30451" xr:uid="{F44BAFFB-6C3A-4EB4-BA52-E7642C03B513}"/>
    <cellStyle name="Input 3 2 4 2" xfId="7186" xr:uid="{C8B1FF29-D7C2-4206-B844-78158E32AC07}"/>
    <cellStyle name="Input 3 2 4 2 2" xfId="30452" xr:uid="{CF5D365F-4622-42D6-94E5-28589C04338C}"/>
    <cellStyle name="Input 3 2 4 3" xfId="7187" xr:uid="{1B32CD3C-C86D-4E23-9552-6B9A5A8132D8}"/>
    <cellStyle name="Input 3 2 4 3 2" xfId="30453" xr:uid="{41CA88FF-DACA-4074-B571-64F6278103C3}"/>
    <cellStyle name="Input 3 2 4 4" xfId="7188" xr:uid="{AC839EB8-D208-4795-98F1-E69A7070A252}"/>
    <cellStyle name="Input 3 2 4 4 2" xfId="30454" xr:uid="{18204E78-2CD2-47E8-BDAC-2F97D11C06F8}"/>
    <cellStyle name="Input 3 2 4 5" xfId="7189" xr:uid="{ED7EDDFF-6D2E-495F-9DEF-5313907DD7D1}"/>
    <cellStyle name="Input 3 2 4 5 2" xfId="30455" xr:uid="{27E4149C-A4B7-4F64-A1A8-85DBFFE9186A}"/>
    <cellStyle name="Input 3 2 4 6" xfId="7190" xr:uid="{76D9E66B-9F46-41CA-BD1B-973DDA7C7904}"/>
    <cellStyle name="Input 3 2 4 6 2" xfId="30456" xr:uid="{40C2D0FD-450F-4700-9727-5D7047791D9D}"/>
    <cellStyle name="Input 3 2 4 7" xfId="7191" xr:uid="{D4798ACF-552F-4C55-9AAA-9B68101DEDD8}"/>
    <cellStyle name="Input 3 2 4 7 2" xfId="30457" xr:uid="{7E605D00-AA65-4149-AD58-9DF9DD525E28}"/>
    <cellStyle name="Input 3 2 4 8" xfId="7192" xr:uid="{40CFF0F4-A625-4699-9093-5CCF70E846F4}"/>
    <cellStyle name="Input 3 2 4 8 2" xfId="30458" xr:uid="{8835206B-D0E1-429D-A9E8-DA4804F64AA7}"/>
    <cellStyle name="Input 3 2 4 9" xfId="7193" xr:uid="{99B0AE36-12AC-4AD7-8C78-2E907265628C}"/>
    <cellStyle name="Input 3 2 4 9 2" xfId="30459" xr:uid="{EC8EB7EF-87AA-4E50-9802-0ED458E46E9E}"/>
    <cellStyle name="Input 3 2 5" xfId="7194" xr:uid="{6C5A1FF8-F4BB-406C-8842-4C2052281597}"/>
    <cellStyle name="Input 3 2 5 10" xfId="30460" xr:uid="{A936AEBE-4E05-4BE6-8ABD-07D85F7CC397}"/>
    <cellStyle name="Input 3 2 5 2" xfId="7195" xr:uid="{8EE8A5B0-AA03-4B61-AB84-257D66525902}"/>
    <cellStyle name="Input 3 2 5 2 2" xfId="30461" xr:uid="{B20CF9E6-6D85-4126-BAE4-3BAA60DF3DB4}"/>
    <cellStyle name="Input 3 2 5 3" xfId="7196" xr:uid="{662E4407-E2C9-437E-AAE5-B6DE0B0555A7}"/>
    <cellStyle name="Input 3 2 5 3 2" xfId="30462" xr:uid="{FCB059EF-F75D-4FA1-A527-855DAB4BDB19}"/>
    <cellStyle name="Input 3 2 5 4" xfId="7197" xr:uid="{A083CAAC-F84B-4B46-AA4E-CEEBB422F4F8}"/>
    <cellStyle name="Input 3 2 5 4 2" xfId="30463" xr:uid="{A3DC67A3-914F-4455-9427-3A7883AC331C}"/>
    <cellStyle name="Input 3 2 5 5" xfId="7198" xr:uid="{DBB50A4F-DE42-4AA1-B69A-33BD496EFFCD}"/>
    <cellStyle name="Input 3 2 5 5 2" xfId="30464" xr:uid="{48E7C2DB-EF5F-4104-948B-78A822D6D80D}"/>
    <cellStyle name="Input 3 2 5 6" xfId="7199" xr:uid="{F8F6A6FC-2784-4802-B5E4-2D98E5969D94}"/>
    <cellStyle name="Input 3 2 5 6 2" xfId="30465" xr:uid="{3B081790-9364-49B6-841B-12869002355F}"/>
    <cellStyle name="Input 3 2 5 7" xfId="7200" xr:uid="{A5AE56DA-54C6-408E-A2DD-EFD4ECA478BF}"/>
    <cellStyle name="Input 3 2 5 7 2" xfId="30466" xr:uid="{D8152162-348F-4B44-96E2-2F3DE8386AAC}"/>
    <cellStyle name="Input 3 2 5 8" xfId="7201" xr:uid="{58C57E75-2BF1-4234-822A-D63F92195556}"/>
    <cellStyle name="Input 3 2 5 8 2" xfId="30467" xr:uid="{D4BCCDBC-6F0A-497D-86C5-4463A4DA3762}"/>
    <cellStyle name="Input 3 2 5 9" xfId="7202" xr:uid="{0F3C36A1-BA1C-4E78-A1AF-01E555B3BDC7}"/>
    <cellStyle name="Input 3 2 5 9 2" xfId="30468" xr:uid="{018B2897-9630-432D-9339-FD2DA616E5C7}"/>
    <cellStyle name="Input 3 2 6" xfId="7203" xr:uid="{278A1459-AE74-4246-A571-95BD9F99F3F6}"/>
    <cellStyle name="Input 3 2 6 2" xfId="30469" xr:uid="{D69BD29C-EB5E-47DB-A516-4A0179A8A58F}"/>
    <cellStyle name="Input 3 2 7" xfId="7204" xr:uid="{8FE3311D-CA9C-4996-B42E-6261460045A2}"/>
    <cellStyle name="Input 3 2 7 2" xfId="30470" xr:uid="{5DD88DF5-49AF-4847-937D-EAF64CEDC9D4}"/>
    <cellStyle name="Input 3 2 8" xfId="7205" xr:uid="{4691D973-A423-4E18-B328-17BB8400A833}"/>
    <cellStyle name="Input 3 2 8 2" xfId="30471" xr:uid="{C20FB71A-F413-4E99-BC1C-4EB3DC47F1E3}"/>
    <cellStyle name="Input 3 2 9" xfId="7206" xr:uid="{DCADC8A6-D43C-42C8-A3AD-4C7ADBEA4EA1}"/>
    <cellStyle name="Input 3 2 9 2" xfId="30472" xr:uid="{1A933544-06C3-45DB-B841-340A516B286B}"/>
    <cellStyle name="Input 3 3" xfId="7207" xr:uid="{BE0A9D00-D3EE-423E-8A98-95ABEBA997EA}"/>
    <cellStyle name="Input 3 3 10" xfId="7208" xr:uid="{0B83EE38-30A1-48FD-BE7B-C030A4D4FC1F}"/>
    <cellStyle name="Input 3 3 10 2" xfId="30474" xr:uid="{024AF9EE-FD94-4481-8E3E-BAC3294B5BEE}"/>
    <cellStyle name="Input 3 3 11" xfId="30473" xr:uid="{52988622-A4F2-4BAA-A921-67CBF808BD94}"/>
    <cellStyle name="Input 3 3 2" xfId="7209" xr:uid="{4832C6A2-BC5E-4893-A6C6-BA87B3F1B806}"/>
    <cellStyle name="Input 3 3 2 10" xfId="30475" xr:uid="{B6E5F04B-28C7-4D1E-B173-B7205A922F66}"/>
    <cellStyle name="Input 3 3 2 2" xfId="7210" xr:uid="{A84F7BBA-BAFD-4B5B-BFD1-85C73905EB02}"/>
    <cellStyle name="Input 3 3 2 2 2" xfId="30476" xr:uid="{91A2CE7C-E041-490E-A222-3F6AE493449B}"/>
    <cellStyle name="Input 3 3 2 3" xfId="7211" xr:uid="{A5FBF5F4-65CD-4F06-A9B9-2C5294EE9D5D}"/>
    <cellStyle name="Input 3 3 2 3 2" xfId="30477" xr:uid="{A3B53DF1-0783-4CF8-9773-57B87AAEC23A}"/>
    <cellStyle name="Input 3 3 2 4" xfId="7212" xr:uid="{CC5A3019-B0DC-48E0-95B0-9A0F24DCF64B}"/>
    <cellStyle name="Input 3 3 2 4 2" xfId="30478" xr:uid="{D8A51274-EC6A-4AF0-9BAF-A985B4E42937}"/>
    <cellStyle name="Input 3 3 2 5" xfId="7213" xr:uid="{4065003E-C103-4FD2-9A60-4ED40548FFAD}"/>
    <cellStyle name="Input 3 3 2 5 2" xfId="30479" xr:uid="{B6D09D28-EF0A-4E6F-B44E-85BEE2EF90BB}"/>
    <cellStyle name="Input 3 3 2 6" xfId="7214" xr:uid="{5F3F2631-6554-4F88-9509-DC7276F23439}"/>
    <cellStyle name="Input 3 3 2 6 2" xfId="30480" xr:uid="{58AD4290-8CAC-4FE0-AA19-049DD638B721}"/>
    <cellStyle name="Input 3 3 2 7" xfId="7215" xr:uid="{E2221333-00EF-41F5-9B30-856D853D0E0D}"/>
    <cellStyle name="Input 3 3 2 7 2" xfId="30481" xr:uid="{ED82CFAA-1EF4-4F2E-A029-3965C7E7B48E}"/>
    <cellStyle name="Input 3 3 2 8" xfId="7216" xr:uid="{981E9991-B4B2-4FD5-989D-6819C778433E}"/>
    <cellStyle name="Input 3 3 2 8 2" xfId="30482" xr:uid="{F9CB236E-78F8-44AC-98D2-45BE2CEEF510}"/>
    <cellStyle name="Input 3 3 2 9" xfId="7217" xr:uid="{5003C849-1FFA-4E48-8E1A-52399032ECFC}"/>
    <cellStyle name="Input 3 3 2 9 2" xfId="30483" xr:uid="{8CA9DB38-AAB1-438C-ADAB-3A4CB1AD8A4E}"/>
    <cellStyle name="Input 3 3 3" xfId="7218" xr:uid="{0AB38E5A-0F5F-4ED6-9FC7-17722B7B87E6}"/>
    <cellStyle name="Input 3 3 3 2" xfId="30484" xr:uid="{DB8299C2-BE84-45AC-A322-1FAAC80033E7}"/>
    <cellStyle name="Input 3 3 4" xfId="7219" xr:uid="{795961ED-1E12-4AEA-9440-D473C6622A6A}"/>
    <cellStyle name="Input 3 3 4 2" xfId="30485" xr:uid="{BDDBC0F7-CA7B-4F17-9B73-289988D10D10}"/>
    <cellStyle name="Input 3 3 5" xfId="7220" xr:uid="{AA8CB67A-D6D0-43AB-B7DF-A4C11E3CF583}"/>
    <cellStyle name="Input 3 3 5 2" xfId="30486" xr:uid="{64484E88-2051-4320-ADC4-2F4588F3F668}"/>
    <cellStyle name="Input 3 3 6" xfId="7221" xr:uid="{CDC15B9F-8B44-4476-B37A-B4B31E8B6C19}"/>
    <cellStyle name="Input 3 3 6 2" xfId="30487" xr:uid="{15717288-2917-4757-A127-017453B87980}"/>
    <cellStyle name="Input 3 3 7" xfId="7222" xr:uid="{67C976E6-5211-466F-AD58-FB1C6319A5B3}"/>
    <cellStyle name="Input 3 3 7 2" xfId="30488" xr:uid="{C88FDC8D-24CA-400F-A9C6-DD49A91976C8}"/>
    <cellStyle name="Input 3 3 8" xfId="7223" xr:uid="{84D46F97-37D2-4B42-BB8C-D0CAD219AF6A}"/>
    <cellStyle name="Input 3 3 8 2" xfId="30489" xr:uid="{E8FFA082-EE67-4F7E-A6DC-FC031CD8723D}"/>
    <cellStyle name="Input 3 3 9" xfId="7224" xr:uid="{44D8BB70-78A9-4AB0-9030-54AFDFD72214}"/>
    <cellStyle name="Input 3 3 9 2" xfId="30490" xr:uid="{EEB76325-4682-45CC-9565-675D30B70DFC}"/>
    <cellStyle name="Input 3 4" xfId="7225" xr:uid="{B3C64038-4B78-4D33-8A09-20CF5CE8A9A3}"/>
    <cellStyle name="Input 3 4 10" xfId="30491" xr:uid="{C4BDC5A9-4955-44A5-899A-47A86C067618}"/>
    <cellStyle name="Input 3 4 2" xfId="7226" xr:uid="{123DEE89-41BA-4356-84C8-5BCD48427A13}"/>
    <cellStyle name="Input 3 4 2 2" xfId="30492" xr:uid="{784143EF-E627-421A-B192-9FD37FA392AB}"/>
    <cellStyle name="Input 3 4 3" xfId="7227" xr:uid="{2E139457-C5D6-424B-98DB-AD23C6D11282}"/>
    <cellStyle name="Input 3 4 3 2" xfId="30493" xr:uid="{E5F2D2EC-293B-4020-9BE3-BC16120ED28F}"/>
    <cellStyle name="Input 3 4 4" xfId="7228" xr:uid="{4BD38DD2-676C-4F40-A5C7-8C08DF13B3EA}"/>
    <cellStyle name="Input 3 4 4 2" xfId="30494" xr:uid="{02865E7C-9599-48C0-9BFB-0C7A865C4C65}"/>
    <cellStyle name="Input 3 4 5" xfId="7229" xr:uid="{D066B767-BAE5-40DB-93AC-0EC4A2463B12}"/>
    <cellStyle name="Input 3 4 5 2" xfId="30495" xr:uid="{A4EA5EC4-7791-4106-9362-2EEE0492F6DE}"/>
    <cellStyle name="Input 3 4 6" xfId="7230" xr:uid="{44300FE1-46BA-4CE0-B508-0D31FB388A0F}"/>
    <cellStyle name="Input 3 4 6 2" xfId="30496" xr:uid="{9D055354-2AF4-4211-A9D3-65E87D64D89E}"/>
    <cellStyle name="Input 3 4 7" xfId="7231" xr:uid="{4CA5ED06-6EDB-417B-965E-012220CFB16C}"/>
    <cellStyle name="Input 3 4 7 2" xfId="30497" xr:uid="{A2F538FB-34A0-4D13-9F2A-73C750BCD56F}"/>
    <cellStyle name="Input 3 4 8" xfId="7232" xr:uid="{EE39989D-E3FA-4FF0-834B-E2B8964404BB}"/>
    <cellStyle name="Input 3 4 8 2" xfId="30498" xr:uid="{9778EC45-19A3-4E06-954A-422410778592}"/>
    <cellStyle name="Input 3 4 9" xfId="7233" xr:uid="{30B6AEEC-99D2-452E-95D0-4D0B8A4A1F0E}"/>
    <cellStyle name="Input 3 4 9 2" xfId="30499" xr:uid="{81142D55-DCA5-44E3-B99A-AC1FE4913799}"/>
    <cellStyle name="Input 3 5" xfId="7234" xr:uid="{35EFE365-3CC9-4E20-9E70-3CEC42BCDC34}"/>
    <cellStyle name="Input 3 5 10" xfId="30500" xr:uid="{DA7199D7-3E06-4F60-B559-1E9312F496BD}"/>
    <cellStyle name="Input 3 5 2" xfId="7235" xr:uid="{3B804A00-55A3-4B9C-8C09-0AAF10073CA9}"/>
    <cellStyle name="Input 3 5 2 2" xfId="30501" xr:uid="{3D587A83-C11A-4B1E-850B-A71C2FF2C67F}"/>
    <cellStyle name="Input 3 5 3" xfId="7236" xr:uid="{90309DAF-BE23-4708-A2C4-4164988AAF0B}"/>
    <cellStyle name="Input 3 5 3 2" xfId="30502" xr:uid="{62E85836-C7FB-4C25-84FE-D9428DFC1F6B}"/>
    <cellStyle name="Input 3 5 4" xfId="7237" xr:uid="{433A522B-8E77-4006-AC10-CCE45F092FB7}"/>
    <cellStyle name="Input 3 5 4 2" xfId="30503" xr:uid="{650D5340-D0AD-4CB0-9D53-067FC82DCCD2}"/>
    <cellStyle name="Input 3 5 5" xfId="7238" xr:uid="{19E15718-410E-4CF2-A82F-08CB4DD23968}"/>
    <cellStyle name="Input 3 5 5 2" xfId="30504" xr:uid="{EA97C8E2-0230-4CE5-AF3D-E4723D9AB95C}"/>
    <cellStyle name="Input 3 5 6" xfId="7239" xr:uid="{AFCB86D2-3F05-4A14-9A49-5F6641ADF67E}"/>
    <cellStyle name="Input 3 5 6 2" xfId="30505" xr:uid="{0BD169FB-5028-42CF-8B3D-A8145B3D2838}"/>
    <cellStyle name="Input 3 5 7" xfId="7240" xr:uid="{FF437047-2E20-41DD-A64A-52C736443F2C}"/>
    <cellStyle name="Input 3 5 7 2" xfId="30506" xr:uid="{79010523-7417-4CAB-9579-1F6CE2326865}"/>
    <cellStyle name="Input 3 5 8" xfId="7241" xr:uid="{4B1523B4-1D0B-48D1-AB19-1A7254EB57F3}"/>
    <cellStyle name="Input 3 5 8 2" xfId="30507" xr:uid="{90489576-676F-488B-8FA3-3E46EC8DB758}"/>
    <cellStyle name="Input 3 5 9" xfId="7242" xr:uid="{F5DDC55C-802A-4F24-A18D-ED654BAEAFD3}"/>
    <cellStyle name="Input 3 5 9 2" xfId="30508" xr:uid="{FC5C839B-C170-4B15-B811-E7D617689FB6}"/>
    <cellStyle name="Input 3 6" xfId="7243" xr:uid="{D3AE2BB7-D2CB-48F0-9808-5679D623319A}"/>
    <cellStyle name="Input 3 6 10" xfId="30509" xr:uid="{AD7580A5-31A2-4335-96EB-E6660CBD7392}"/>
    <cellStyle name="Input 3 6 2" xfId="7244" xr:uid="{E86A5F91-C224-42AC-B0B6-4AAE231C076F}"/>
    <cellStyle name="Input 3 6 2 2" xfId="30510" xr:uid="{5A3F17CB-FD3B-49BC-96A3-03970E840ED5}"/>
    <cellStyle name="Input 3 6 3" xfId="7245" xr:uid="{B5C964E5-DA66-4423-B4C6-0F7CED33576E}"/>
    <cellStyle name="Input 3 6 3 2" xfId="30511" xr:uid="{8D168363-416E-4B16-93EF-893B518D4CC0}"/>
    <cellStyle name="Input 3 6 4" xfId="7246" xr:uid="{638BDAA8-C250-4580-BE2C-21F747DA615E}"/>
    <cellStyle name="Input 3 6 4 2" xfId="30512" xr:uid="{680BFEF4-F425-4773-A093-DE6E2303CAAB}"/>
    <cellStyle name="Input 3 6 5" xfId="7247" xr:uid="{81559E35-CE78-4C85-98E6-D0074DDEA688}"/>
    <cellStyle name="Input 3 6 5 2" xfId="30513" xr:uid="{11557FD8-E0F2-43C8-9726-093B2EE862CA}"/>
    <cellStyle name="Input 3 6 6" xfId="7248" xr:uid="{4F59578F-48C2-42BA-9481-CA4363A61064}"/>
    <cellStyle name="Input 3 6 6 2" xfId="30514" xr:uid="{1457045E-C567-402C-884D-774F1A0DFEDB}"/>
    <cellStyle name="Input 3 6 7" xfId="7249" xr:uid="{51839A9C-5739-4ACA-A468-1A7698BAC38A}"/>
    <cellStyle name="Input 3 6 7 2" xfId="30515" xr:uid="{215D4BE3-5C3E-4650-A64B-E3B730E9B7AB}"/>
    <cellStyle name="Input 3 6 8" xfId="7250" xr:uid="{BBF4DFFA-1BFC-4018-A51C-1913B68BB1BD}"/>
    <cellStyle name="Input 3 6 8 2" xfId="30516" xr:uid="{3C3A8A13-4BBD-4CAC-A9E4-838BDD64FBD1}"/>
    <cellStyle name="Input 3 6 9" xfId="7251" xr:uid="{FE4F0F54-293D-4BFA-952C-3BAD455E0839}"/>
    <cellStyle name="Input 3 6 9 2" xfId="30517" xr:uid="{F6A487A4-A331-475C-8E33-07B711F46695}"/>
    <cellStyle name="Input 3 7" xfId="7252" xr:uid="{112AC7AF-C959-48AB-9659-6A9F57B48A5A}"/>
    <cellStyle name="Input 3 7 10" xfId="30518" xr:uid="{F49DD058-61B8-436B-B1DB-54DD66849BDE}"/>
    <cellStyle name="Input 3 7 2" xfId="7253" xr:uid="{35D3A786-D74A-49D4-93CD-ED6BB54E72D4}"/>
    <cellStyle name="Input 3 7 2 2" xfId="30519" xr:uid="{9B7452EB-07A1-4FBF-AA94-08A166A26ADA}"/>
    <cellStyle name="Input 3 7 3" xfId="7254" xr:uid="{1A60FEB8-E7BB-4F29-9279-5CCDB1FBFDD4}"/>
    <cellStyle name="Input 3 7 3 2" xfId="30520" xr:uid="{0CC40393-15D9-4B69-97BF-F4CF92A5B64C}"/>
    <cellStyle name="Input 3 7 4" xfId="7255" xr:uid="{BE701F02-0605-4947-8702-03D29215836E}"/>
    <cellStyle name="Input 3 7 4 2" xfId="30521" xr:uid="{3F947CE8-81E3-4BBA-8D5E-E936FCE505CC}"/>
    <cellStyle name="Input 3 7 5" xfId="7256" xr:uid="{A867DA30-2CC1-49B5-B4F9-8B02D7BAD3CA}"/>
    <cellStyle name="Input 3 7 5 2" xfId="30522" xr:uid="{DC55B345-3A6E-45CE-AF69-05C1DE153553}"/>
    <cellStyle name="Input 3 7 6" xfId="7257" xr:uid="{4A3E041A-1D08-4BE8-A88E-FFFC4A2ED412}"/>
    <cellStyle name="Input 3 7 6 2" xfId="30523" xr:uid="{8CA6CFC4-94DF-4339-AA86-68890A5AB9AA}"/>
    <cellStyle name="Input 3 7 7" xfId="7258" xr:uid="{B7F65068-180E-4CD5-8E5A-864250FAD8E1}"/>
    <cellStyle name="Input 3 7 7 2" xfId="30524" xr:uid="{409611D9-F42D-4A9D-BE70-FA9D05BD2C2A}"/>
    <cellStyle name="Input 3 7 8" xfId="7259" xr:uid="{5B3058F3-CFA0-490A-A8D8-675FBA4ECE02}"/>
    <cellStyle name="Input 3 7 8 2" xfId="30525" xr:uid="{132DE1BF-4DD8-4962-8A51-1B5B37753BE6}"/>
    <cellStyle name="Input 3 7 9" xfId="7260" xr:uid="{1C256C82-5D53-49C2-85D8-3EE3B21AC009}"/>
    <cellStyle name="Input 3 7 9 2" xfId="30526" xr:uid="{3C3002FA-AC1C-4DDE-A008-3A2A7113BE76}"/>
    <cellStyle name="Input 3 8" xfId="7261" xr:uid="{D173F661-301E-4871-AA44-7A26B9A0BED5}"/>
    <cellStyle name="Input 3 8 2" xfId="30527" xr:uid="{0F5A95B2-9795-4FD1-9D20-F8538DF0FC1F}"/>
    <cellStyle name="Input 3 9" xfId="7262" xr:uid="{C877D17D-FFCC-4A16-9A1E-1C615D33F1D7}"/>
    <cellStyle name="Input 3 9 2" xfId="30528" xr:uid="{D0DA7112-B1EB-439D-B407-B6EDE283D56C}"/>
    <cellStyle name="Input 30" xfId="7263" xr:uid="{710BBD7B-899C-4813-AA3E-FD20C25EC89A}"/>
    <cellStyle name="Input 30 10" xfId="30529" xr:uid="{E0F998E8-9E9B-4834-A22D-F49F5B022760}"/>
    <cellStyle name="Input 30 2" xfId="7264" xr:uid="{BEE2F34B-EBC8-4F7B-ACBC-C7A8E288C0D5}"/>
    <cellStyle name="Input 30 2 2" xfId="30530" xr:uid="{A3DCABC6-6528-4B09-8ED2-DE38D90AE963}"/>
    <cellStyle name="Input 30 3" xfId="7265" xr:uid="{0261E268-753B-4AB1-BE8D-8B4EF0AFBC53}"/>
    <cellStyle name="Input 30 3 2" xfId="30531" xr:uid="{1C991C92-851B-4105-9345-9A602E4F309F}"/>
    <cellStyle name="Input 30 4" xfId="7266" xr:uid="{52F2E85A-C7F0-4E7F-B672-9C99A577C1F6}"/>
    <cellStyle name="Input 30 4 2" xfId="30532" xr:uid="{1B63E42A-557D-4BFB-BC25-AF4428FCDDF2}"/>
    <cellStyle name="Input 30 5" xfId="7267" xr:uid="{AFD90051-93A5-424E-ABF1-874108B5FCF2}"/>
    <cellStyle name="Input 30 5 2" xfId="30533" xr:uid="{0479BA44-911B-4ED0-812A-C8999B45F14F}"/>
    <cellStyle name="Input 30 6" xfId="7268" xr:uid="{B2D3BAC8-78BB-4B0A-BA06-A973D71E17E3}"/>
    <cellStyle name="Input 30 6 2" xfId="30534" xr:uid="{AF7A6414-8504-41AD-B8BE-12D224661FAE}"/>
    <cellStyle name="Input 30 7" xfId="7269" xr:uid="{7507E690-2CC9-4E60-B79A-109ECD8073DA}"/>
    <cellStyle name="Input 30 7 2" xfId="30535" xr:uid="{AE39D44E-55C9-4B15-9EB7-BFB839E679C3}"/>
    <cellStyle name="Input 30 8" xfId="7270" xr:uid="{65A599E5-1F87-4825-87FA-D6207409F47D}"/>
    <cellStyle name="Input 30 8 2" xfId="30536" xr:uid="{1E4AF5AB-21D7-46E6-960A-CA9974C04A87}"/>
    <cellStyle name="Input 30 9" xfId="7271" xr:uid="{846C5A60-83AB-4D12-AEF9-7C95CE2B2749}"/>
    <cellStyle name="Input 30 9 2" xfId="30537" xr:uid="{04F32542-61D9-470B-ACEB-811188D95F02}"/>
    <cellStyle name="Input 31" xfId="7272" xr:uid="{C2F2B354-56AD-4581-B6EC-CC16B8381D49}"/>
    <cellStyle name="Input 31 10" xfId="30538" xr:uid="{5C57AF4A-687C-4D1E-94B9-5B5F7D29177F}"/>
    <cellStyle name="Input 31 2" xfId="7273" xr:uid="{430EEAAA-BDCC-461F-9539-31504CBE8C5B}"/>
    <cellStyle name="Input 31 2 2" xfId="30539" xr:uid="{A76607AA-BCCB-4243-921F-3DC968FFDDC7}"/>
    <cellStyle name="Input 31 3" xfId="7274" xr:uid="{EC9A5734-8ABC-4AB8-8EA5-0324E54BAAA8}"/>
    <cellStyle name="Input 31 3 2" xfId="30540" xr:uid="{AAD39E76-3457-47A9-87A7-013F093AA7D4}"/>
    <cellStyle name="Input 31 4" xfId="7275" xr:uid="{0511EEA5-15D1-4721-89EC-2C352E69A127}"/>
    <cellStyle name="Input 31 4 2" xfId="30541" xr:uid="{4AC25711-71FE-4366-86A3-7C0C9944CBBB}"/>
    <cellStyle name="Input 31 5" xfId="7276" xr:uid="{34EAE92E-B706-4496-8BF8-AEF85BE292FF}"/>
    <cellStyle name="Input 31 5 2" xfId="30542" xr:uid="{2C9EEC5C-1885-4F80-BDBF-05B96ECF28CD}"/>
    <cellStyle name="Input 31 6" xfId="7277" xr:uid="{C0FB0AFB-AA1A-49D1-B06B-B38716166C3F}"/>
    <cellStyle name="Input 31 6 2" xfId="30543" xr:uid="{8EA3B838-AADB-4911-ADEB-2DDFDDC210F3}"/>
    <cellStyle name="Input 31 7" xfId="7278" xr:uid="{BD3C1AE1-E6A1-4977-9976-2D975DA9AA12}"/>
    <cellStyle name="Input 31 7 2" xfId="30544" xr:uid="{F83926C8-7114-49CC-90CD-E8BD96F4DE96}"/>
    <cellStyle name="Input 31 8" xfId="7279" xr:uid="{6D947EEF-EF2A-4DCC-81AD-D1FFB33E3385}"/>
    <cellStyle name="Input 31 8 2" xfId="30545" xr:uid="{73F5220E-8098-41FC-97C3-4E199FFF8D56}"/>
    <cellStyle name="Input 31 9" xfId="7280" xr:uid="{43B0C67B-8281-46B0-A590-CF4BA76A67AE}"/>
    <cellStyle name="Input 31 9 2" xfId="30546" xr:uid="{C26D37C7-2D6C-4C04-86E3-C10B581E7F06}"/>
    <cellStyle name="Input 32" xfId="7281" xr:uid="{54855712-FF2D-4548-985F-5D34622983DB}"/>
    <cellStyle name="Input 32 10" xfId="30547" xr:uid="{D7F0F73B-B09D-47EF-B8AA-A16750BB3D8E}"/>
    <cellStyle name="Input 32 2" xfId="7282" xr:uid="{E0A77A48-9570-4B45-8CB3-A2E921122204}"/>
    <cellStyle name="Input 32 2 2" xfId="30548" xr:uid="{803C6FD4-9AB0-4C8C-BFEB-3EDFE2CF4A65}"/>
    <cellStyle name="Input 32 3" xfId="7283" xr:uid="{4B854B77-C47D-4636-B1D0-DFB055E85764}"/>
    <cellStyle name="Input 32 3 2" xfId="30549" xr:uid="{05C78AFE-3620-4B3B-BA39-8C74F513E246}"/>
    <cellStyle name="Input 32 4" xfId="7284" xr:uid="{00BAC7A9-57CA-4D40-86B7-F893FF473FC9}"/>
    <cellStyle name="Input 32 4 2" xfId="30550" xr:uid="{D8CFE4D5-2433-4486-8492-74FA75AEA86B}"/>
    <cellStyle name="Input 32 5" xfId="7285" xr:uid="{38C76355-E98C-4919-9B07-9A8DFB5DFAD5}"/>
    <cellStyle name="Input 32 5 2" xfId="30551" xr:uid="{7356C06C-A045-47FD-AC82-D00C0CEFDEC7}"/>
    <cellStyle name="Input 32 6" xfId="7286" xr:uid="{4F739489-D31C-456A-96F0-9B1AE790537A}"/>
    <cellStyle name="Input 32 6 2" xfId="30552" xr:uid="{80728F59-A28D-42CF-ACE9-A1B5D6A8E80E}"/>
    <cellStyle name="Input 32 7" xfId="7287" xr:uid="{85FC29CA-F723-4A50-B7C5-D0B6BDF403EA}"/>
    <cellStyle name="Input 32 7 2" xfId="30553" xr:uid="{9F887C01-CADB-4938-AB54-776B9F48E279}"/>
    <cellStyle name="Input 32 8" xfId="7288" xr:uid="{92128762-AC4A-414D-880B-46B221C03B26}"/>
    <cellStyle name="Input 32 8 2" xfId="30554" xr:uid="{E774C0EC-4335-4CD7-8E22-87592C901079}"/>
    <cellStyle name="Input 32 9" xfId="7289" xr:uid="{2101F7AD-6498-4471-BD51-3E1776EB7390}"/>
    <cellStyle name="Input 32 9 2" xfId="30555" xr:uid="{C3DFE22C-DA48-4E59-A978-F2F7166F5427}"/>
    <cellStyle name="Input 33" xfId="7290" xr:uid="{26EB82F4-0E5F-4E7B-8CDB-CB0805383976}"/>
    <cellStyle name="Input 33 10" xfId="30556" xr:uid="{84B942B2-3572-4719-A99F-E16AA0DFE64E}"/>
    <cellStyle name="Input 33 2" xfId="7291" xr:uid="{1F06ADF9-A654-4FD7-BBD1-BE82C5DDFD8C}"/>
    <cellStyle name="Input 33 2 2" xfId="30557" xr:uid="{9A9A74D7-00B1-46E6-8B9F-1A8B3709DEEC}"/>
    <cellStyle name="Input 33 3" xfId="7292" xr:uid="{84CB0DCC-7555-44C5-904F-3A8010CDA372}"/>
    <cellStyle name="Input 33 3 2" xfId="30558" xr:uid="{D72CE6E0-93E8-4B73-9679-BA557FF82D33}"/>
    <cellStyle name="Input 33 4" xfId="7293" xr:uid="{AD968973-385F-424E-96C8-731C9A9A97C9}"/>
    <cellStyle name="Input 33 4 2" xfId="30559" xr:uid="{5B8D7EFA-0CD7-4476-AFC8-487B762C84CC}"/>
    <cellStyle name="Input 33 5" xfId="7294" xr:uid="{F0418826-4D1F-401D-BCD0-866430483A6A}"/>
    <cellStyle name="Input 33 5 2" xfId="30560" xr:uid="{293F3CB9-DC8B-4749-B903-0497B8D2A5B5}"/>
    <cellStyle name="Input 33 6" xfId="7295" xr:uid="{8C8A3AC4-EA52-456B-8204-AAA0B68D51F1}"/>
    <cellStyle name="Input 33 6 2" xfId="30561" xr:uid="{963A2208-6E78-4B54-8618-6AF0EA8FD0E2}"/>
    <cellStyle name="Input 33 7" xfId="7296" xr:uid="{1827880C-9454-4D15-8793-794D73AE85E5}"/>
    <cellStyle name="Input 33 7 2" xfId="30562" xr:uid="{BECBCD0D-91B4-4DF6-96F7-B297691E23BE}"/>
    <cellStyle name="Input 33 8" xfId="7297" xr:uid="{912CC99B-B6F1-4D56-9627-9EE13200D4E1}"/>
    <cellStyle name="Input 33 8 2" xfId="30563" xr:uid="{53EAA1B2-6468-4FC9-AB98-9F1019DD797F}"/>
    <cellStyle name="Input 33 9" xfId="7298" xr:uid="{D601A533-4D89-43A2-800C-12AAB2C34352}"/>
    <cellStyle name="Input 33 9 2" xfId="30564" xr:uid="{DA4DF833-74C4-4277-9914-D8DA53F60DBD}"/>
    <cellStyle name="Input 34" xfId="7299" xr:uid="{21356EC0-ED92-450B-9553-71EBC5417187}"/>
    <cellStyle name="Input 34 10" xfId="30565" xr:uid="{F891352A-A9C8-454C-AB64-BE295D5807DA}"/>
    <cellStyle name="Input 34 2" xfId="7300" xr:uid="{78FF07A8-6D70-4D04-99EA-E388426601F9}"/>
    <cellStyle name="Input 34 2 2" xfId="30566" xr:uid="{933D134D-BC16-4BC0-8316-0B267477045D}"/>
    <cellStyle name="Input 34 3" xfId="7301" xr:uid="{013A36D5-BF8D-44C3-B7C4-39743E6FD584}"/>
    <cellStyle name="Input 34 3 2" xfId="30567" xr:uid="{61155776-4A11-4D8D-AEEC-7FDB7C46AB99}"/>
    <cellStyle name="Input 34 4" xfId="7302" xr:uid="{B829B4CB-4C06-4795-87CC-70571FEFC78C}"/>
    <cellStyle name="Input 34 4 2" xfId="30568" xr:uid="{F491C3FB-EDA4-4DC5-A24C-808BA426A471}"/>
    <cellStyle name="Input 34 5" xfId="7303" xr:uid="{A92CDC0F-970B-41B5-B23E-0C6869325783}"/>
    <cellStyle name="Input 34 5 2" xfId="30569" xr:uid="{04BC4C47-CE6B-4CEC-8EDE-24B13C9A9BD4}"/>
    <cellStyle name="Input 34 6" xfId="7304" xr:uid="{35B6E717-AF03-4FAF-8997-872D0C2E419D}"/>
    <cellStyle name="Input 34 6 2" xfId="30570" xr:uid="{5B505DDF-72A7-4600-9519-9E286306E026}"/>
    <cellStyle name="Input 34 7" xfId="7305" xr:uid="{AB683A82-0B51-4EEB-B608-FAE4281E681F}"/>
    <cellStyle name="Input 34 7 2" xfId="30571" xr:uid="{832CF874-9D7C-47CF-B911-D338C7E3288A}"/>
    <cellStyle name="Input 34 8" xfId="7306" xr:uid="{00B4C5EF-271E-49EF-B1BA-DA3B721738A1}"/>
    <cellStyle name="Input 34 8 2" xfId="30572" xr:uid="{33FD97A9-DF6F-4339-AB3D-D570A07A3B21}"/>
    <cellStyle name="Input 34 9" xfId="7307" xr:uid="{00F32480-15D7-4099-BD97-AD3B2E4E3438}"/>
    <cellStyle name="Input 34 9 2" xfId="30573" xr:uid="{590CBBB2-3792-4D6C-A60A-F3E86C9C8280}"/>
    <cellStyle name="Input 35" xfId="7308" xr:uid="{7E282BFF-2E46-40FD-9A8C-B144D8842E01}"/>
    <cellStyle name="Input 35 10" xfId="30574" xr:uid="{E007ECEB-D115-4385-BEC0-0CA8C67AC0FC}"/>
    <cellStyle name="Input 35 2" xfId="7309" xr:uid="{D412863B-80A4-4030-A4C3-9C529090CED8}"/>
    <cellStyle name="Input 35 2 2" xfId="30575" xr:uid="{A8986BE7-75D6-4E13-BBF2-B6CA944020BB}"/>
    <cellStyle name="Input 35 3" xfId="7310" xr:uid="{9C9BDDB3-4B3A-4915-9605-3CF26A80062E}"/>
    <cellStyle name="Input 35 3 2" xfId="30576" xr:uid="{48759CFC-E66F-43CB-82B2-DEBA8B635D4C}"/>
    <cellStyle name="Input 35 4" xfId="7311" xr:uid="{D26D6908-8FC9-4ED0-B447-B970E3CD2427}"/>
    <cellStyle name="Input 35 4 2" xfId="30577" xr:uid="{017C003E-91DF-47EF-BA89-D52AC5A9AC28}"/>
    <cellStyle name="Input 35 5" xfId="7312" xr:uid="{5CD24666-CE69-4B3B-B888-0108766AE524}"/>
    <cellStyle name="Input 35 5 2" xfId="30578" xr:uid="{9342AEE4-C44A-4432-AA07-23D5D68F085E}"/>
    <cellStyle name="Input 35 6" xfId="7313" xr:uid="{27D21064-499E-4AB5-8201-8B839C13412E}"/>
    <cellStyle name="Input 35 6 2" xfId="30579" xr:uid="{D4D19146-6DD9-45D8-91B8-6B28669073B4}"/>
    <cellStyle name="Input 35 7" xfId="7314" xr:uid="{C0DE1730-8567-4179-80C1-CEE3A5CA58C0}"/>
    <cellStyle name="Input 35 7 2" xfId="30580" xr:uid="{E0CE5EF1-E76A-4B16-8E14-D07B3BFDC483}"/>
    <cellStyle name="Input 35 8" xfId="7315" xr:uid="{30C158DF-5FC1-4F63-87D9-35699E9CC72D}"/>
    <cellStyle name="Input 35 8 2" xfId="30581" xr:uid="{DBB39288-76B3-4BB2-8A58-8CFD02274BEC}"/>
    <cellStyle name="Input 35 9" xfId="7316" xr:uid="{25C24551-316F-4E3E-A9C9-CF51C69643BC}"/>
    <cellStyle name="Input 35 9 2" xfId="30582" xr:uid="{CCD8E3EB-01A9-4C47-83E9-074965315314}"/>
    <cellStyle name="Input 36" xfId="7317" xr:uid="{1C0D4D89-C42A-4F50-BF34-3822FBE94F41}"/>
    <cellStyle name="Input 36 10" xfId="30583" xr:uid="{D42A959F-3152-4AF3-A579-EB2132323E11}"/>
    <cellStyle name="Input 36 2" xfId="7318" xr:uid="{9664E935-891A-4BE3-8EF5-013FDFDAD97F}"/>
    <cellStyle name="Input 36 2 2" xfId="30584" xr:uid="{0CD0E20C-E16D-4605-9635-1703A3FD2C3C}"/>
    <cellStyle name="Input 36 3" xfId="7319" xr:uid="{D0A14D7B-5DED-425A-977C-59BC27D7313B}"/>
    <cellStyle name="Input 36 3 2" xfId="30585" xr:uid="{7A169417-D47D-4BE2-97A1-28966209610C}"/>
    <cellStyle name="Input 36 4" xfId="7320" xr:uid="{683CEA34-F934-4628-B99A-D8B62E0643DE}"/>
    <cellStyle name="Input 36 4 2" xfId="30586" xr:uid="{6EFE2813-F998-4BEF-888C-4E4F022AE2AB}"/>
    <cellStyle name="Input 36 5" xfId="7321" xr:uid="{4F816D53-92D2-4BCB-9914-63326369AA8A}"/>
    <cellStyle name="Input 36 5 2" xfId="30587" xr:uid="{A25BCA85-4C99-46D8-9F03-27D964E2067A}"/>
    <cellStyle name="Input 36 6" xfId="7322" xr:uid="{706D18EE-8389-4E37-B9A6-EAC503FF9318}"/>
    <cellStyle name="Input 36 6 2" xfId="30588" xr:uid="{361FA7DA-8554-4A40-B250-DD5001B16D23}"/>
    <cellStyle name="Input 36 7" xfId="7323" xr:uid="{9202C926-3008-426E-AA92-3400F0B77AF1}"/>
    <cellStyle name="Input 36 7 2" xfId="30589" xr:uid="{34158CB9-A306-449D-9598-D6E19B29EA4B}"/>
    <cellStyle name="Input 36 8" xfId="7324" xr:uid="{743F8F7A-F36E-4AA3-B61F-5C81994598DE}"/>
    <cellStyle name="Input 36 8 2" xfId="30590" xr:uid="{8B9B8545-FAD7-40EE-8D88-B18C14706CAB}"/>
    <cellStyle name="Input 36 9" xfId="7325" xr:uid="{D45C266A-5BD0-432A-BC59-B4798260FBCF}"/>
    <cellStyle name="Input 36 9 2" xfId="30591" xr:uid="{B5F87F0F-CC2E-422C-BB22-C48F7B5D7354}"/>
    <cellStyle name="Input 37" xfId="7326" xr:uid="{464D3A05-B8D6-423E-8063-D0D75C8AA189}"/>
    <cellStyle name="Input 37 10" xfId="30592" xr:uid="{1D3CDFEB-35A5-4866-BFED-2473C309FDAA}"/>
    <cellStyle name="Input 37 2" xfId="7327" xr:uid="{42F7C098-98DE-4699-86BC-B68EC611B11F}"/>
    <cellStyle name="Input 37 2 2" xfId="30593" xr:uid="{F1E5B411-6C26-469F-B85E-6964A3F0C632}"/>
    <cellStyle name="Input 37 3" xfId="7328" xr:uid="{F56217CE-C059-44FB-9DD7-4ADD6CE119DC}"/>
    <cellStyle name="Input 37 3 2" xfId="30594" xr:uid="{DBB521CE-9414-4B83-B060-8EAC32B077EE}"/>
    <cellStyle name="Input 37 4" xfId="7329" xr:uid="{3DD620DA-8BD5-4EF1-9D25-3BE1E2585D9F}"/>
    <cellStyle name="Input 37 4 2" xfId="30595" xr:uid="{1BB495C9-F18F-422B-A079-772E4767827F}"/>
    <cellStyle name="Input 37 5" xfId="7330" xr:uid="{3A47C4C7-8B8C-4CD4-84E6-51773DC8B422}"/>
    <cellStyle name="Input 37 5 2" xfId="30596" xr:uid="{93D0A0B9-8F9B-4202-82A7-1DF4A31D4A97}"/>
    <cellStyle name="Input 37 6" xfId="7331" xr:uid="{CC35BB10-5B46-4442-A97A-F66E1150FBA7}"/>
    <cellStyle name="Input 37 6 2" xfId="30597" xr:uid="{1C085538-E88C-4979-A990-2007D43CAF83}"/>
    <cellStyle name="Input 37 7" xfId="7332" xr:uid="{4615A014-6558-4693-A557-EEE80A9AEC6B}"/>
    <cellStyle name="Input 37 7 2" xfId="30598" xr:uid="{A99F36E5-8528-45FB-A12E-FEF43984F3FA}"/>
    <cellStyle name="Input 37 8" xfId="7333" xr:uid="{66F2C771-9EE8-4FD6-B2B0-0854547E6AE4}"/>
    <cellStyle name="Input 37 8 2" xfId="30599" xr:uid="{39897971-FD19-4FCE-834D-194027573A79}"/>
    <cellStyle name="Input 37 9" xfId="7334" xr:uid="{0D77CFD4-2658-45D2-A292-CB146AD29D18}"/>
    <cellStyle name="Input 37 9 2" xfId="30600" xr:uid="{46E9A085-3E18-4B47-8F18-E8F9C2EF5002}"/>
    <cellStyle name="Input 38" xfId="7335" xr:uid="{0CA4F980-F2BE-452C-A472-A7C011960BCC}"/>
    <cellStyle name="Input 38 10" xfId="30601" xr:uid="{CF484C52-2C76-4709-AB9A-5CFB12C823B8}"/>
    <cellStyle name="Input 38 2" xfId="7336" xr:uid="{8545CDCA-ACB4-4317-8E00-4FF888E66D81}"/>
    <cellStyle name="Input 38 2 2" xfId="30602" xr:uid="{B3F08BF7-398B-4776-87D3-D5D9B762C4E7}"/>
    <cellStyle name="Input 38 3" xfId="7337" xr:uid="{302D627E-EA0F-4236-8FD8-7D1B0DF7E535}"/>
    <cellStyle name="Input 38 3 2" xfId="30603" xr:uid="{ED9884A4-2C8F-4E13-892C-B848ABB525BB}"/>
    <cellStyle name="Input 38 4" xfId="7338" xr:uid="{6E02E506-8DB3-4A16-B554-6143699BFE92}"/>
    <cellStyle name="Input 38 4 2" xfId="30604" xr:uid="{03586651-3703-4459-AD78-EA59703CFD8C}"/>
    <cellStyle name="Input 38 5" xfId="7339" xr:uid="{3C72ABED-FF56-4955-9044-2F16A333D795}"/>
    <cellStyle name="Input 38 5 2" xfId="30605" xr:uid="{83B8064C-C8C0-4FB7-B96E-7491F7B901FF}"/>
    <cellStyle name="Input 38 6" xfId="7340" xr:uid="{324B8FAD-5CED-41EA-A3E0-8993BDA390D9}"/>
    <cellStyle name="Input 38 6 2" xfId="30606" xr:uid="{E5C81381-2A5A-420F-9AC2-1F5DDF68A34E}"/>
    <cellStyle name="Input 38 7" xfId="7341" xr:uid="{A6E22CBF-59D2-4701-840F-0BB46D4A3BC2}"/>
    <cellStyle name="Input 38 7 2" xfId="30607" xr:uid="{A2BDDAA4-C1BA-4099-A490-8F91567E5596}"/>
    <cellStyle name="Input 38 8" xfId="7342" xr:uid="{7BEEF46B-5AF8-402E-942D-790076C78EDC}"/>
    <cellStyle name="Input 38 8 2" xfId="30608" xr:uid="{AFCF4578-FE5D-47E3-A221-03F3B11959FC}"/>
    <cellStyle name="Input 38 9" xfId="7343" xr:uid="{675C48BA-E6FA-4379-9422-B8DC1CEB2900}"/>
    <cellStyle name="Input 38 9 2" xfId="30609" xr:uid="{3125DACE-46C1-40E5-A83C-F66484A816B0}"/>
    <cellStyle name="Input 39" xfId="7344" xr:uid="{309C4B42-36DE-4C10-ACB7-2B781AD3C2BF}"/>
    <cellStyle name="Input 39 10" xfId="30610" xr:uid="{4B990449-75A7-4FDF-8A9F-79E1F91C3695}"/>
    <cellStyle name="Input 39 2" xfId="7345" xr:uid="{CC33E338-FD54-4E73-ACE0-CB76628F29F9}"/>
    <cellStyle name="Input 39 2 2" xfId="30611" xr:uid="{59B48B62-A9C4-4F1B-AEC8-22FD350BDECA}"/>
    <cellStyle name="Input 39 3" xfId="7346" xr:uid="{72D0B364-74A9-4D27-B246-BC4B604B97EF}"/>
    <cellStyle name="Input 39 3 2" xfId="30612" xr:uid="{BD76FA6C-9F5A-47B7-BF43-2435C6C5B29E}"/>
    <cellStyle name="Input 39 4" xfId="7347" xr:uid="{E27A5FC1-7BB3-462E-8ACA-42E5201B4F03}"/>
    <cellStyle name="Input 39 4 2" xfId="30613" xr:uid="{22102B14-8752-4895-9ED7-8B8C86CC32B9}"/>
    <cellStyle name="Input 39 5" xfId="7348" xr:uid="{F375D1B7-826A-4F40-821A-79ED296E0C14}"/>
    <cellStyle name="Input 39 5 2" xfId="30614" xr:uid="{B0A9144A-3DBE-4BB4-90C3-5D429A8B73E5}"/>
    <cellStyle name="Input 39 6" xfId="7349" xr:uid="{72253B8C-95EC-46D8-A224-FAFA624F6DBB}"/>
    <cellStyle name="Input 39 6 2" xfId="30615" xr:uid="{84B4419E-7312-4621-90DB-7DB7223EB113}"/>
    <cellStyle name="Input 39 7" xfId="7350" xr:uid="{AF54E730-DE58-45CE-9CC5-E21BC55C04B1}"/>
    <cellStyle name="Input 39 7 2" xfId="30616" xr:uid="{9867BA44-284F-4F6F-9470-1D15B7B2D318}"/>
    <cellStyle name="Input 39 8" xfId="7351" xr:uid="{7E8063DE-AEF5-4701-8BE3-61E955DEC029}"/>
    <cellStyle name="Input 39 8 2" xfId="30617" xr:uid="{3BFC3BE2-9038-44B2-A873-40C8B9305B3B}"/>
    <cellStyle name="Input 39 9" xfId="7352" xr:uid="{48205A88-AD41-4786-936C-D2D1CEB7ADED}"/>
    <cellStyle name="Input 39 9 2" xfId="30618" xr:uid="{C41F25A6-F6F6-4D87-A0AC-3D9F3633E864}"/>
    <cellStyle name="Input 4" xfId="7353" xr:uid="{4C185AFA-3A4D-40B8-9234-51B933E4077C}"/>
    <cellStyle name="Input 4 10" xfId="7354" xr:uid="{E391B437-5E27-4C04-B651-6ED06E999A77}"/>
    <cellStyle name="Input 4 10 2" xfId="30620" xr:uid="{E10E3BFE-867B-4E0C-BB36-F35481543F2A}"/>
    <cellStyle name="Input 4 11" xfId="7355" xr:uid="{3C79E872-6700-4A40-9C66-C095E12CBE67}"/>
    <cellStyle name="Input 4 11 2" xfId="30621" xr:uid="{681EB051-3D6B-419E-AF27-0408B69A1034}"/>
    <cellStyle name="Input 4 12" xfId="7356" xr:uid="{A24DDABE-9CD5-4CA1-AF51-CB94784A968A}"/>
    <cellStyle name="Input 4 12 2" xfId="30622" xr:uid="{34B948E3-42CA-4A39-9BF4-7618C7973780}"/>
    <cellStyle name="Input 4 13" xfId="7357" xr:uid="{F1ED7EC4-0D61-4D32-803B-117D370D3B86}"/>
    <cellStyle name="Input 4 13 2" xfId="30623" xr:uid="{BDBEB88A-088C-4DEA-B829-7214457F1344}"/>
    <cellStyle name="Input 4 14" xfId="7358" xr:uid="{3D83CC68-B169-4768-A3A0-1807F863FEAA}"/>
    <cellStyle name="Input 4 14 2" xfId="30624" xr:uid="{6836DD73-1A76-4677-9B23-D66AD7217D50}"/>
    <cellStyle name="Input 4 15" xfId="7359" xr:uid="{733EDAE5-9F95-4B8D-80B7-56B9C7C50372}"/>
    <cellStyle name="Input 4 15 2" xfId="30625" xr:uid="{E7FCD480-108C-4D07-BEF3-1EF06E489426}"/>
    <cellStyle name="Input 4 16" xfId="30619" xr:uid="{8C0F1472-920E-4B40-8DFE-9F3140CE0F87}"/>
    <cellStyle name="Input 4 2" xfId="7360" xr:uid="{26CC683D-EF01-41B6-8C8F-3F86BC1771BF}"/>
    <cellStyle name="Input 4 2 10" xfId="7361" xr:uid="{E81916A7-2E40-43AB-9282-6151BF2E517A}"/>
    <cellStyle name="Input 4 2 10 2" xfId="30627" xr:uid="{6EA01CE4-622B-4ED7-BD18-018671B45BC5}"/>
    <cellStyle name="Input 4 2 11" xfId="7362" xr:uid="{280198C1-0CE6-4220-8B1F-D02B6A6B7753}"/>
    <cellStyle name="Input 4 2 11 2" xfId="30628" xr:uid="{1A54E7F5-1FF4-4616-A953-C2C09DC279B7}"/>
    <cellStyle name="Input 4 2 12" xfId="7363" xr:uid="{59D6DB0F-279E-40D4-AD3E-B27020FFD833}"/>
    <cellStyle name="Input 4 2 12 2" xfId="30629" xr:uid="{4A316660-1B58-49A6-8AE3-DC494442657D}"/>
    <cellStyle name="Input 4 2 13" xfId="7364" xr:uid="{FE3D3F39-E928-4BDE-97BE-DC32C981FD1B}"/>
    <cellStyle name="Input 4 2 13 2" xfId="30630" xr:uid="{7590B583-B442-46CA-AB97-496B2C89F976}"/>
    <cellStyle name="Input 4 2 14" xfId="30626" xr:uid="{4430020E-64A5-44D8-8A91-C1F0FD1E4373}"/>
    <cellStyle name="Input 4 2 2" xfId="7365" xr:uid="{BDDE8FB1-143D-4B67-BCCE-769D4B82B8E3}"/>
    <cellStyle name="Input 4 2 2 10" xfId="7366" xr:uid="{F03F55CE-A8A2-4A02-85BE-678825F43C8D}"/>
    <cellStyle name="Input 4 2 2 10 2" xfId="30632" xr:uid="{4F0B55CA-09F5-49D2-8C48-C19600766D99}"/>
    <cellStyle name="Input 4 2 2 11" xfId="30631" xr:uid="{9D8249FD-F194-4828-BD3E-84FC8446E0EE}"/>
    <cellStyle name="Input 4 2 2 2" xfId="7367" xr:uid="{B8FEC530-B85B-4F89-8C2D-42E88F76F40B}"/>
    <cellStyle name="Input 4 2 2 2 10" xfId="30633" xr:uid="{7FDCC451-F76E-4576-A194-D23AB7EB8D95}"/>
    <cellStyle name="Input 4 2 2 2 2" xfId="7368" xr:uid="{53E076EE-EA9B-4F71-AB5F-F9A56A0E08A8}"/>
    <cellStyle name="Input 4 2 2 2 2 2" xfId="30634" xr:uid="{2A460058-FC8E-479D-B6D3-5CA014BAE464}"/>
    <cellStyle name="Input 4 2 2 2 3" xfId="7369" xr:uid="{62116980-0217-45CB-B31D-701DEC43BBB4}"/>
    <cellStyle name="Input 4 2 2 2 3 2" xfId="30635" xr:uid="{ABC06535-4C4C-4AD0-98F9-DA627F216289}"/>
    <cellStyle name="Input 4 2 2 2 4" xfId="7370" xr:uid="{517C40CD-9667-4494-9058-237A382B0804}"/>
    <cellStyle name="Input 4 2 2 2 4 2" xfId="30636" xr:uid="{0D7BC96F-49D7-4CDF-AD7C-D6A248DCF9AD}"/>
    <cellStyle name="Input 4 2 2 2 5" xfId="7371" xr:uid="{C29A95AB-3E1A-4649-B97B-8ADB99B27D77}"/>
    <cellStyle name="Input 4 2 2 2 5 2" xfId="30637" xr:uid="{7A9D1D81-EDAB-44D5-AE54-E2B7CFEEA2DC}"/>
    <cellStyle name="Input 4 2 2 2 6" xfId="7372" xr:uid="{73B6D62A-267B-458A-BEC6-7353F665F341}"/>
    <cellStyle name="Input 4 2 2 2 6 2" xfId="30638" xr:uid="{846B892E-AFF2-4C7F-859B-5F41FB675AA6}"/>
    <cellStyle name="Input 4 2 2 2 7" xfId="7373" xr:uid="{1B00B6AB-04A5-49EA-B031-9291B274D7A8}"/>
    <cellStyle name="Input 4 2 2 2 7 2" xfId="30639" xr:uid="{EF689BC1-ACA0-4C64-BBC4-E8E381C7684D}"/>
    <cellStyle name="Input 4 2 2 2 8" xfId="7374" xr:uid="{19A63A9C-6E10-49B9-A006-F0534C2E4723}"/>
    <cellStyle name="Input 4 2 2 2 8 2" xfId="30640" xr:uid="{27896215-BA7A-490C-B3F9-707BFF8DA1D1}"/>
    <cellStyle name="Input 4 2 2 2 9" xfId="7375" xr:uid="{76A2968A-EE60-4A12-A2A9-DED4D8771F52}"/>
    <cellStyle name="Input 4 2 2 2 9 2" xfId="30641" xr:uid="{8EEA48D2-B451-4E53-B905-0E35B71CF8A9}"/>
    <cellStyle name="Input 4 2 2 3" xfId="7376" xr:uid="{E1B02B3C-D12A-447C-B5FC-BD0E1A8E726A}"/>
    <cellStyle name="Input 4 2 2 3 2" xfId="30642" xr:uid="{664A19C5-44C7-45F9-B419-462FA6124398}"/>
    <cellStyle name="Input 4 2 2 4" xfId="7377" xr:uid="{2B71BE9E-A605-4AF2-B9E2-D12D6BEF0258}"/>
    <cellStyle name="Input 4 2 2 4 2" xfId="30643" xr:uid="{3273BFEF-1659-447F-9C6E-730E2361C6E0}"/>
    <cellStyle name="Input 4 2 2 5" xfId="7378" xr:uid="{AD027945-3AFB-4759-BB9A-784C7C38A06B}"/>
    <cellStyle name="Input 4 2 2 5 2" xfId="30644" xr:uid="{5A97E17C-7095-42C0-9A9B-988291FC061F}"/>
    <cellStyle name="Input 4 2 2 6" xfId="7379" xr:uid="{1C5D1D8A-1CD2-43F4-B59E-43210B3C2833}"/>
    <cellStyle name="Input 4 2 2 6 2" xfId="30645" xr:uid="{475041BD-0225-441B-8677-7FC38EE4A75E}"/>
    <cellStyle name="Input 4 2 2 7" xfId="7380" xr:uid="{DD23BB8E-7615-4D3F-9383-BC03A48BF40F}"/>
    <cellStyle name="Input 4 2 2 7 2" xfId="30646" xr:uid="{8AC68A13-7A58-49D5-A38D-8E15C4BB9E4D}"/>
    <cellStyle name="Input 4 2 2 8" xfId="7381" xr:uid="{AC7E17AA-727B-4C47-A807-0CAC09BB9EB5}"/>
    <cellStyle name="Input 4 2 2 8 2" xfId="30647" xr:uid="{3279DD39-14A9-483B-9BA4-90E5682B50CD}"/>
    <cellStyle name="Input 4 2 2 9" xfId="7382" xr:uid="{F3243650-216A-4352-8B51-3CB92050CF0A}"/>
    <cellStyle name="Input 4 2 2 9 2" xfId="30648" xr:uid="{65BD0D3D-DEB6-48B3-BA11-5D761C2C85CA}"/>
    <cellStyle name="Input 4 2 3" xfId="7383" xr:uid="{24899B79-B869-4FBC-AE5A-2755D348EB9B}"/>
    <cellStyle name="Input 4 2 3 10" xfId="30649" xr:uid="{4EEA6879-6BF2-4BD0-B6AA-B033C16E6056}"/>
    <cellStyle name="Input 4 2 3 2" xfId="7384" xr:uid="{AD5600C0-15D5-400E-83B9-E6CBB17C26DC}"/>
    <cellStyle name="Input 4 2 3 2 2" xfId="30650" xr:uid="{706AF7BD-26D7-49F0-9338-36D8D9661380}"/>
    <cellStyle name="Input 4 2 3 3" xfId="7385" xr:uid="{AFFDC125-4C26-4E14-856D-5E11DE77AD17}"/>
    <cellStyle name="Input 4 2 3 3 2" xfId="30651" xr:uid="{2AC060BF-1CE4-49AA-B8C1-EAD74A3077CE}"/>
    <cellStyle name="Input 4 2 3 4" xfId="7386" xr:uid="{153C2DE8-3A71-470E-A017-C4324B8012C2}"/>
    <cellStyle name="Input 4 2 3 4 2" xfId="30652" xr:uid="{E0FE704D-24A1-4593-92EB-19E4EF6012E2}"/>
    <cellStyle name="Input 4 2 3 5" xfId="7387" xr:uid="{8CD37079-0C55-4FBE-B606-20B923DD7B20}"/>
    <cellStyle name="Input 4 2 3 5 2" xfId="30653" xr:uid="{10B12AE8-6D22-4AC0-9686-BB5D8720F204}"/>
    <cellStyle name="Input 4 2 3 6" xfId="7388" xr:uid="{2CFE38F0-4641-4062-AF9E-FEF3CCB63EE7}"/>
    <cellStyle name="Input 4 2 3 6 2" xfId="30654" xr:uid="{E7BD1491-5DE0-441C-92BA-C5182A0AE8C7}"/>
    <cellStyle name="Input 4 2 3 7" xfId="7389" xr:uid="{2BD5EA6C-B037-4E68-A125-54887AC0D476}"/>
    <cellStyle name="Input 4 2 3 7 2" xfId="30655" xr:uid="{EA93C648-00B6-4A09-A02D-79F673F88AE9}"/>
    <cellStyle name="Input 4 2 3 8" xfId="7390" xr:uid="{7356D890-0EB0-40CB-9DB7-E398BE1BE19B}"/>
    <cellStyle name="Input 4 2 3 8 2" xfId="30656" xr:uid="{03AEEC4D-3B08-40B2-AAC0-60A93B16913E}"/>
    <cellStyle name="Input 4 2 3 9" xfId="7391" xr:uid="{28167BCF-594C-491C-A8F0-A3C5061629D2}"/>
    <cellStyle name="Input 4 2 3 9 2" xfId="30657" xr:uid="{3A20A5AB-BEFD-489D-B3E6-91E748964151}"/>
    <cellStyle name="Input 4 2 4" xfId="7392" xr:uid="{46F63072-3695-4D5E-B753-A54DB5DDFDF8}"/>
    <cellStyle name="Input 4 2 4 10" xfId="30658" xr:uid="{B2F0491D-BBD5-4418-9939-63A36E7FFDD3}"/>
    <cellStyle name="Input 4 2 4 2" xfId="7393" xr:uid="{F5559D3B-6CA3-4185-84D6-01AAC2F37D8B}"/>
    <cellStyle name="Input 4 2 4 2 2" xfId="30659" xr:uid="{1A8E0486-B066-4749-B4C6-D02C99CF0028}"/>
    <cellStyle name="Input 4 2 4 3" xfId="7394" xr:uid="{7B18B593-4EC7-4AB5-AF46-CC8A1246E65A}"/>
    <cellStyle name="Input 4 2 4 3 2" xfId="30660" xr:uid="{CFC98831-6C64-4E4F-86A3-46108769A539}"/>
    <cellStyle name="Input 4 2 4 4" xfId="7395" xr:uid="{7FCB6DA4-5D9A-46FD-8847-CA2804911FCB}"/>
    <cellStyle name="Input 4 2 4 4 2" xfId="30661" xr:uid="{62A8A9B3-BFCF-488C-B7F2-39282C81EBC8}"/>
    <cellStyle name="Input 4 2 4 5" xfId="7396" xr:uid="{8F19F495-9245-4324-BD19-E08AA1D71E6F}"/>
    <cellStyle name="Input 4 2 4 5 2" xfId="30662" xr:uid="{38D4591E-8BED-453D-8E88-8E73D9B2EA35}"/>
    <cellStyle name="Input 4 2 4 6" xfId="7397" xr:uid="{85875481-C30E-413A-9C01-42447A9CD6CE}"/>
    <cellStyle name="Input 4 2 4 6 2" xfId="30663" xr:uid="{C4C8657B-F7F9-4C83-8962-E7D062E7672A}"/>
    <cellStyle name="Input 4 2 4 7" xfId="7398" xr:uid="{C30DC7B0-7D22-4364-94A9-1518FDECF879}"/>
    <cellStyle name="Input 4 2 4 7 2" xfId="30664" xr:uid="{D7074A62-7DE7-409B-9CEC-131FF3BD6426}"/>
    <cellStyle name="Input 4 2 4 8" xfId="7399" xr:uid="{99E0ED16-7331-43F8-A5FA-570BCC8E98C3}"/>
    <cellStyle name="Input 4 2 4 8 2" xfId="30665" xr:uid="{7ED73A44-1CEF-4B82-B696-568DFF3195E5}"/>
    <cellStyle name="Input 4 2 4 9" xfId="7400" xr:uid="{F09537E6-D5B9-42C9-82A2-7CA64CD32EDE}"/>
    <cellStyle name="Input 4 2 4 9 2" xfId="30666" xr:uid="{603BBD68-2AF7-441E-81F2-D971B84E0C18}"/>
    <cellStyle name="Input 4 2 5" xfId="7401" xr:uid="{0F62B3D8-E010-49E2-864D-68C277D87808}"/>
    <cellStyle name="Input 4 2 5 10" xfId="30667" xr:uid="{9A1BE665-FCE1-4F6C-840C-20AA7A8B333C}"/>
    <cellStyle name="Input 4 2 5 2" xfId="7402" xr:uid="{764C3A16-5DEF-4AFB-9588-3D9118262036}"/>
    <cellStyle name="Input 4 2 5 2 2" xfId="30668" xr:uid="{428A54CE-5AC5-4193-B931-BFAA4CE30F8F}"/>
    <cellStyle name="Input 4 2 5 3" xfId="7403" xr:uid="{0BB94BA3-5FFA-4B89-A203-7C22A505E3B0}"/>
    <cellStyle name="Input 4 2 5 3 2" xfId="30669" xr:uid="{431D3B1D-0184-404F-AEED-E545EF89A785}"/>
    <cellStyle name="Input 4 2 5 4" xfId="7404" xr:uid="{1F085A8B-3357-4BAC-B235-1FAB979E5E06}"/>
    <cellStyle name="Input 4 2 5 4 2" xfId="30670" xr:uid="{29E59A09-8ABE-45C2-979B-C7307AE78649}"/>
    <cellStyle name="Input 4 2 5 5" xfId="7405" xr:uid="{F97EA57D-F25B-4834-B3FA-D40B34D64868}"/>
    <cellStyle name="Input 4 2 5 5 2" xfId="30671" xr:uid="{12E44031-AB9C-42DA-840E-70D246F59224}"/>
    <cellStyle name="Input 4 2 5 6" xfId="7406" xr:uid="{C43CD1C5-F7F5-41A6-A120-59B07BA23A89}"/>
    <cellStyle name="Input 4 2 5 6 2" xfId="30672" xr:uid="{99869921-6292-4003-B57E-AAE7A750776F}"/>
    <cellStyle name="Input 4 2 5 7" xfId="7407" xr:uid="{D9D29D3D-A2A6-4D05-A782-4EF6B87CE8B3}"/>
    <cellStyle name="Input 4 2 5 7 2" xfId="30673" xr:uid="{17F1DCD2-E782-4078-B3D3-E55876298E55}"/>
    <cellStyle name="Input 4 2 5 8" xfId="7408" xr:uid="{00308475-66CB-4A3A-A9A2-F41A57F5FD3D}"/>
    <cellStyle name="Input 4 2 5 8 2" xfId="30674" xr:uid="{11328984-9A9A-407B-A545-5A813D017B58}"/>
    <cellStyle name="Input 4 2 5 9" xfId="7409" xr:uid="{85EF833C-EFE3-493D-9524-76910D9C5601}"/>
    <cellStyle name="Input 4 2 5 9 2" xfId="30675" xr:uid="{89D4C2FD-9D5F-4BD2-8387-2AE4ABBEAAB8}"/>
    <cellStyle name="Input 4 2 6" xfId="7410" xr:uid="{664FDAA1-35B7-456D-9FFB-81E277C1BD7A}"/>
    <cellStyle name="Input 4 2 6 2" xfId="30676" xr:uid="{827418F5-5136-4853-ABD8-F85AC4207666}"/>
    <cellStyle name="Input 4 2 7" xfId="7411" xr:uid="{DDE77CC9-C074-4A4F-BE44-35ABFE087632}"/>
    <cellStyle name="Input 4 2 7 2" xfId="30677" xr:uid="{903E1EB8-96CA-451B-BC8D-4ADBCD6E3BB7}"/>
    <cellStyle name="Input 4 2 8" xfId="7412" xr:uid="{BDD7D24A-D14A-414B-A39F-0ABAAECE756E}"/>
    <cellStyle name="Input 4 2 8 2" xfId="30678" xr:uid="{F092457B-CFF2-41A7-9C2D-EF99B5C2A177}"/>
    <cellStyle name="Input 4 2 9" xfId="7413" xr:uid="{2F355E7C-09F0-4EF4-90C0-690AB08E8951}"/>
    <cellStyle name="Input 4 2 9 2" xfId="30679" xr:uid="{48F15528-4D5A-4558-BFFC-1F6319075BC6}"/>
    <cellStyle name="Input 4 3" xfId="7414" xr:uid="{319C9DAF-B30E-4B0D-AC81-91643F70ACEA}"/>
    <cellStyle name="Input 4 3 10" xfId="7415" xr:uid="{2B8B6CE1-AE91-46B8-982C-5AC060624757}"/>
    <cellStyle name="Input 4 3 10 2" xfId="30681" xr:uid="{8C186B50-68C2-4ABF-BBE5-D971301C45EF}"/>
    <cellStyle name="Input 4 3 11" xfId="30680" xr:uid="{79B63C3B-39AD-4CF2-8A92-27F16A651208}"/>
    <cellStyle name="Input 4 3 2" xfId="7416" xr:uid="{8F35A697-3AD3-49F9-99A2-8B1863BD4D3E}"/>
    <cellStyle name="Input 4 3 2 10" xfId="30682" xr:uid="{57A92E8E-78D4-4CE2-97D3-ABEEAA7D9B59}"/>
    <cellStyle name="Input 4 3 2 2" xfId="7417" xr:uid="{0EDE2A80-EC8C-4B36-BF06-89F33C6F3BD2}"/>
    <cellStyle name="Input 4 3 2 2 2" xfId="30683" xr:uid="{2A567D08-07DF-4E23-B8E1-CB27D6AE326E}"/>
    <cellStyle name="Input 4 3 2 3" xfId="7418" xr:uid="{E279C7C2-F313-408B-8854-65F667A1B1CD}"/>
    <cellStyle name="Input 4 3 2 3 2" xfId="30684" xr:uid="{D1195BF6-DE3C-4F69-AB8B-E1B023D1A45A}"/>
    <cellStyle name="Input 4 3 2 4" xfId="7419" xr:uid="{B8124B38-C4F7-4CBE-945B-56909ED7CFCE}"/>
    <cellStyle name="Input 4 3 2 4 2" xfId="30685" xr:uid="{00E6342A-CA4A-41C5-8664-8A2B86F4852C}"/>
    <cellStyle name="Input 4 3 2 5" xfId="7420" xr:uid="{E9804EA9-0C8D-4237-A45C-3EDC1E8E08EC}"/>
    <cellStyle name="Input 4 3 2 5 2" xfId="30686" xr:uid="{67350197-B36B-42EB-A803-3D6AE3591661}"/>
    <cellStyle name="Input 4 3 2 6" xfId="7421" xr:uid="{00ACEA86-91B8-4520-86F4-FE87FBE00523}"/>
    <cellStyle name="Input 4 3 2 6 2" xfId="30687" xr:uid="{27F41C8F-2735-4852-962E-88C900508E83}"/>
    <cellStyle name="Input 4 3 2 7" xfId="7422" xr:uid="{7D29B16B-B850-43DB-9331-E2AFC530DED6}"/>
    <cellStyle name="Input 4 3 2 7 2" xfId="30688" xr:uid="{C28418BB-F772-4245-904F-C809FDB3E29C}"/>
    <cellStyle name="Input 4 3 2 8" xfId="7423" xr:uid="{03825F6A-2594-42FB-A164-09BA86316FBB}"/>
    <cellStyle name="Input 4 3 2 8 2" xfId="30689" xr:uid="{2541C5BB-02AB-4292-9A24-6F2A1A025A3F}"/>
    <cellStyle name="Input 4 3 2 9" xfId="7424" xr:uid="{32430FBD-E74E-4C75-B6BC-5B2C8157A33E}"/>
    <cellStyle name="Input 4 3 2 9 2" xfId="30690" xr:uid="{4F897EEE-51B6-4A80-AB58-DBFEC460566D}"/>
    <cellStyle name="Input 4 3 3" xfId="7425" xr:uid="{AEC0A066-5382-4ACA-8220-20B949CB8572}"/>
    <cellStyle name="Input 4 3 3 2" xfId="30691" xr:uid="{887E77B8-F6E1-4910-B192-54A54DD524C5}"/>
    <cellStyle name="Input 4 3 4" xfId="7426" xr:uid="{1ABDA410-8F62-455D-80D1-3E21817F630F}"/>
    <cellStyle name="Input 4 3 4 2" xfId="30692" xr:uid="{41CEBD24-6782-48C0-A970-6A756570B00A}"/>
    <cellStyle name="Input 4 3 5" xfId="7427" xr:uid="{3DE01E72-4C54-4AB9-828B-B70AFDFBDED6}"/>
    <cellStyle name="Input 4 3 5 2" xfId="30693" xr:uid="{BC66E3CD-60FD-423B-82FE-FFBD62B3A4F3}"/>
    <cellStyle name="Input 4 3 6" xfId="7428" xr:uid="{9CAA3783-1E89-4111-B607-E9AC94556DFB}"/>
    <cellStyle name="Input 4 3 6 2" xfId="30694" xr:uid="{736E1003-0421-4338-9C09-80735772F784}"/>
    <cellStyle name="Input 4 3 7" xfId="7429" xr:uid="{77A0AFBC-9007-475B-9A94-8E9374C635A6}"/>
    <cellStyle name="Input 4 3 7 2" xfId="30695" xr:uid="{C91B982F-94F2-41B3-8A9D-E217CD67B531}"/>
    <cellStyle name="Input 4 3 8" xfId="7430" xr:uid="{571CBF49-AC93-4727-87FF-61C0D15C70C9}"/>
    <cellStyle name="Input 4 3 8 2" xfId="30696" xr:uid="{18EA5E23-2365-46AF-967D-622BA3765852}"/>
    <cellStyle name="Input 4 3 9" xfId="7431" xr:uid="{F339004B-F143-4125-ADB2-498AF029CCBF}"/>
    <cellStyle name="Input 4 3 9 2" xfId="30697" xr:uid="{FF9F760C-B5F6-4FD3-AE36-F652F1910C63}"/>
    <cellStyle name="Input 4 4" xfId="7432" xr:uid="{08B5BA4C-0771-48E7-A2B8-0BDE3C5F195E}"/>
    <cellStyle name="Input 4 4 10" xfId="30698" xr:uid="{6AD8D894-9D54-42EF-866F-A4CFA852E2A2}"/>
    <cellStyle name="Input 4 4 2" xfId="7433" xr:uid="{F12F8169-A79E-4E5A-9765-72A1A43CD7F2}"/>
    <cellStyle name="Input 4 4 2 2" xfId="30699" xr:uid="{0DE7FD37-15A5-4A18-9A7B-E62AF55386B1}"/>
    <cellStyle name="Input 4 4 3" xfId="7434" xr:uid="{6B9A4556-4497-4A1A-B221-82BAD3280D8C}"/>
    <cellStyle name="Input 4 4 3 2" xfId="30700" xr:uid="{27A22FDF-BD7D-4E7B-ABF2-7317CF804095}"/>
    <cellStyle name="Input 4 4 4" xfId="7435" xr:uid="{EE331FB3-44EE-4847-89BE-C9E7A0B3BEC6}"/>
    <cellStyle name="Input 4 4 4 2" xfId="30701" xr:uid="{2FF845B8-7AEB-403B-B0A0-C9A6828DC038}"/>
    <cellStyle name="Input 4 4 5" xfId="7436" xr:uid="{4AE747A7-C85F-4C68-AC3D-6E29C59E8504}"/>
    <cellStyle name="Input 4 4 5 2" xfId="30702" xr:uid="{59F4D952-2D53-461C-A8B4-063AD2775889}"/>
    <cellStyle name="Input 4 4 6" xfId="7437" xr:uid="{A5048599-1356-4FB0-82FC-AF3FDB12EFDD}"/>
    <cellStyle name="Input 4 4 6 2" xfId="30703" xr:uid="{1A8EA79C-C0D3-4F95-A6EA-91E3C730FED7}"/>
    <cellStyle name="Input 4 4 7" xfId="7438" xr:uid="{BBF0F237-F190-4ABE-830B-66EC96AEE51E}"/>
    <cellStyle name="Input 4 4 7 2" xfId="30704" xr:uid="{36818519-3393-48B1-8C07-1326DF22EC04}"/>
    <cellStyle name="Input 4 4 8" xfId="7439" xr:uid="{B67FF41D-D072-4FA6-ACE0-BD34FD501FFB}"/>
    <cellStyle name="Input 4 4 8 2" xfId="30705" xr:uid="{CFEC3DB7-508E-4D42-8719-17878BC3BECB}"/>
    <cellStyle name="Input 4 4 9" xfId="7440" xr:uid="{3D723825-70D3-429D-9349-6F388317D031}"/>
    <cellStyle name="Input 4 4 9 2" xfId="30706" xr:uid="{698670A8-0F6E-459D-A5A8-4384FB4C8988}"/>
    <cellStyle name="Input 4 5" xfId="7441" xr:uid="{1E56749C-81D0-46CA-911A-63D97F2AD348}"/>
    <cellStyle name="Input 4 5 10" xfId="30707" xr:uid="{068C2776-8D7D-4732-AFFB-85C7AC3EB190}"/>
    <cellStyle name="Input 4 5 2" xfId="7442" xr:uid="{B0869377-1CC7-4A58-A087-D409BDD43494}"/>
    <cellStyle name="Input 4 5 2 2" xfId="30708" xr:uid="{E54C19E3-4D3C-4763-A73B-5A139898488C}"/>
    <cellStyle name="Input 4 5 3" xfId="7443" xr:uid="{B73D27B6-70EC-4068-9C17-E27FDD9823A6}"/>
    <cellStyle name="Input 4 5 3 2" xfId="30709" xr:uid="{41C2BB4F-88B6-4973-89EA-D83C8A416FEC}"/>
    <cellStyle name="Input 4 5 4" xfId="7444" xr:uid="{489B4B1D-50C1-4EDE-BA9C-05E2188F366E}"/>
    <cellStyle name="Input 4 5 4 2" xfId="30710" xr:uid="{C29550E6-DF44-490E-A657-49FA440CA87D}"/>
    <cellStyle name="Input 4 5 5" xfId="7445" xr:uid="{2B4EA30B-CF9C-4DD9-A4EB-6371BDD63686}"/>
    <cellStyle name="Input 4 5 5 2" xfId="30711" xr:uid="{B60E2F4A-8012-47A1-A52D-0992E7E6479E}"/>
    <cellStyle name="Input 4 5 6" xfId="7446" xr:uid="{283DBA69-536D-48F2-991E-01F2F60D1BA5}"/>
    <cellStyle name="Input 4 5 6 2" xfId="30712" xr:uid="{E799A639-E50A-4297-AB9F-B978D619B7F7}"/>
    <cellStyle name="Input 4 5 7" xfId="7447" xr:uid="{4FC277F0-8D0C-4A1D-A7D1-DF3CD2D481A4}"/>
    <cellStyle name="Input 4 5 7 2" xfId="30713" xr:uid="{CDAA6AE2-E284-4BE6-AC5B-73261D93BF43}"/>
    <cellStyle name="Input 4 5 8" xfId="7448" xr:uid="{F2D6D0FE-B205-48FC-8ACD-AA354A109B2C}"/>
    <cellStyle name="Input 4 5 8 2" xfId="30714" xr:uid="{45CACC13-9D37-4060-83E1-D254A548FA42}"/>
    <cellStyle name="Input 4 5 9" xfId="7449" xr:uid="{38B0980F-45D0-4545-980D-A340AB266123}"/>
    <cellStyle name="Input 4 5 9 2" xfId="30715" xr:uid="{3C70689C-40B8-4286-951B-62BE552CF20B}"/>
    <cellStyle name="Input 4 6" xfId="7450" xr:uid="{8D6F865F-8E38-4A11-A2F0-8C86D617C92C}"/>
    <cellStyle name="Input 4 6 10" xfId="30716" xr:uid="{CFCB62DC-BE24-41C4-A7A5-F4C08F96F04A}"/>
    <cellStyle name="Input 4 6 2" xfId="7451" xr:uid="{17405138-86C9-40C2-A119-27EADA1CCF9D}"/>
    <cellStyle name="Input 4 6 2 2" xfId="30717" xr:uid="{F6B85EBD-CBB1-4884-8235-3A1685CD82EE}"/>
    <cellStyle name="Input 4 6 3" xfId="7452" xr:uid="{006C21F1-D7A4-4E24-B659-687983161B21}"/>
    <cellStyle name="Input 4 6 3 2" xfId="30718" xr:uid="{7F26E0A9-9EE8-4DD9-8B01-C58EF76ED6C7}"/>
    <cellStyle name="Input 4 6 4" xfId="7453" xr:uid="{78FF4380-9BE9-46AF-BF0F-00824A95124C}"/>
    <cellStyle name="Input 4 6 4 2" xfId="30719" xr:uid="{8CE2F135-FAAC-4341-873E-C778D43B5870}"/>
    <cellStyle name="Input 4 6 5" xfId="7454" xr:uid="{637868C9-3B0D-411D-B189-6123FF3ABB06}"/>
    <cellStyle name="Input 4 6 5 2" xfId="30720" xr:uid="{49C20BA2-1BEE-465A-AE8E-BEF4B9826223}"/>
    <cellStyle name="Input 4 6 6" xfId="7455" xr:uid="{2821BBD3-4949-4D3B-B161-79101DC38542}"/>
    <cellStyle name="Input 4 6 6 2" xfId="30721" xr:uid="{3431D7A8-70BB-4BBD-BD7C-7393DB264379}"/>
    <cellStyle name="Input 4 6 7" xfId="7456" xr:uid="{6724D2F1-6AB3-429E-83D2-688987BD7FB7}"/>
    <cellStyle name="Input 4 6 7 2" xfId="30722" xr:uid="{432DEBFA-2FA2-495D-A0A2-0B188E031C1D}"/>
    <cellStyle name="Input 4 6 8" xfId="7457" xr:uid="{7D7E85B6-0C39-4074-BED5-61BE225AC250}"/>
    <cellStyle name="Input 4 6 8 2" xfId="30723" xr:uid="{15784130-B92F-4038-BE03-A5D33FA63A3C}"/>
    <cellStyle name="Input 4 6 9" xfId="7458" xr:uid="{17E8154B-D026-43B2-AD41-63DC4208C857}"/>
    <cellStyle name="Input 4 6 9 2" xfId="30724" xr:uid="{EE3ACAA3-6899-44EF-B466-C8A5075F2D5D}"/>
    <cellStyle name="Input 4 7" xfId="7459" xr:uid="{05B71294-CA80-43C6-9615-B9818FD8F9E1}"/>
    <cellStyle name="Input 4 7 10" xfId="30725" xr:uid="{AADC5D78-65C2-4F61-AEA2-8425F342BDD1}"/>
    <cellStyle name="Input 4 7 2" xfId="7460" xr:uid="{9D0966D4-4F70-4BB5-B1B5-BA623CA9FF15}"/>
    <cellStyle name="Input 4 7 2 2" xfId="30726" xr:uid="{02901808-6522-41BF-97FA-4AEBE04F0029}"/>
    <cellStyle name="Input 4 7 3" xfId="7461" xr:uid="{FE9B6B05-5A93-4D5F-9122-D048137D8F3E}"/>
    <cellStyle name="Input 4 7 3 2" xfId="30727" xr:uid="{CFE831FB-75BB-4699-8D57-3FD7DCF19817}"/>
    <cellStyle name="Input 4 7 4" xfId="7462" xr:uid="{87E800CC-1DD7-4113-99BF-465B2202E3EE}"/>
    <cellStyle name="Input 4 7 4 2" xfId="30728" xr:uid="{7DC2E486-FDC2-4DC1-ACD8-3061F4B1E649}"/>
    <cellStyle name="Input 4 7 5" xfId="7463" xr:uid="{699183EA-3751-453C-83CA-6B8E22304BD6}"/>
    <cellStyle name="Input 4 7 5 2" xfId="30729" xr:uid="{9F362F5D-55CD-4BC8-A591-78D9C8D23129}"/>
    <cellStyle name="Input 4 7 6" xfId="7464" xr:uid="{E58F11FF-857B-4716-92C2-7B961EB383C0}"/>
    <cellStyle name="Input 4 7 6 2" xfId="30730" xr:uid="{4617D4E4-E5BA-46EE-B8B1-96DAFD107EFF}"/>
    <cellStyle name="Input 4 7 7" xfId="7465" xr:uid="{824FB40E-2BBD-4BAC-B272-3DA4440EB7FA}"/>
    <cellStyle name="Input 4 7 7 2" xfId="30731" xr:uid="{82BF37B2-C776-4140-A796-923783573B4C}"/>
    <cellStyle name="Input 4 7 8" xfId="7466" xr:uid="{5DEC6436-1171-49BA-8D96-B31DA2F222C0}"/>
    <cellStyle name="Input 4 7 8 2" xfId="30732" xr:uid="{A1C93B56-FAE3-4647-A108-49B30D6F2323}"/>
    <cellStyle name="Input 4 7 9" xfId="7467" xr:uid="{60A1ED98-6F80-4FEE-B99E-8C06BA277C19}"/>
    <cellStyle name="Input 4 7 9 2" xfId="30733" xr:uid="{04A44133-D43A-4C51-8C25-DF0B2667E540}"/>
    <cellStyle name="Input 4 8" xfId="7468" xr:uid="{5E436D66-2059-474B-98AB-35280E07D6F6}"/>
    <cellStyle name="Input 4 8 2" xfId="30734" xr:uid="{9D881652-8BB6-42C8-A847-9C06A6D185A1}"/>
    <cellStyle name="Input 4 9" xfId="7469" xr:uid="{5666FEB3-EBAD-4E2C-BB69-CDA8C39D7466}"/>
    <cellStyle name="Input 4 9 2" xfId="30735" xr:uid="{37C18C15-5ADE-4F69-ACFA-D126E0FDB655}"/>
    <cellStyle name="Input 40" xfId="7470" xr:uid="{8E277572-61ED-4555-9A9E-D845E51B7105}"/>
    <cellStyle name="Input 40 10" xfId="30736" xr:uid="{C0697DA1-C000-443A-9ECA-72B8BD35F1BD}"/>
    <cellStyle name="Input 40 2" xfId="7471" xr:uid="{8594BCBE-2FC4-4628-AB99-8796DCD242E5}"/>
    <cellStyle name="Input 40 2 2" xfId="30737" xr:uid="{02E2951D-1E79-4462-B8B0-9AEA9B82D647}"/>
    <cellStyle name="Input 40 3" xfId="7472" xr:uid="{D973ED7D-0E78-4D43-B082-91DAB3B8E815}"/>
    <cellStyle name="Input 40 3 2" xfId="30738" xr:uid="{E900B955-B378-49BD-8702-2C3CED2C5316}"/>
    <cellStyle name="Input 40 4" xfId="7473" xr:uid="{55340667-A2B1-4C8F-8DA3-9969BFE0C02F}"/>
    <cellStyle name="Input 40 4 2" xfId="30739" xr:uid="{DD766ABD-B93D-4E59-B602-C8B8080C4D7A}"/>
    <cellStyle name="Input 40 5" xfId="7474" xr:uid="{1A5F48E2-88A3-4E44-97C7-EF40F14877D3}"/>
    <cellStyle name="Input 40 5 2" xfId="30740" xr:uid="{B0E07824-DB4B-4B5C-B491-1CDE683099E3}"/>
    <cellStyle name="Input 40 6" xfId="7475" xr:uid="{4DDDE000-ECC6-4069-9D2D-D29A7DAABDAE}"/>
    <cellStyle name="Input 40 6 2" xfId="30741" xr:uid="{7BFAE371-11E0-415B-935F-430944F83FBB}"/>
    <cellStyle name="Input 40 7" xfId="7476" xr:uid="{573955E9-4681-487A-A159-62E1E05F7758}"/>
    <cellStyle name="Input 40 7 2" xfId="30742" xr:uid="{C0DCE465-555A-442E-AE14-6AEDD2979B92}"/>
    <cellStyle name="Input 40 8" xfId="7477" xr:uid="{7CF69AF6-7B03-4B95-B791-723BE75BAB1F}"/>
    <cellStyle name="Input 40 8 2" xfId="30743" xr:uid="{A3DB440A-CBDE-4C99-A771-4119E147E755}"/>
    <cellStyle name="Input 40 9" xfId="7478" xr:uid="{B8DABD62-A4A9-41E1-B112-AF8FA8422969}"/>
    <cellStyle name="Input 40 9 2" xfId="30744" xr:uid="{C932504D-40AE-4CC0-92B6-F42081EB58E5}"/>
    <cellStyle name="Input 41" xfId="7479" xr:uid="{55CEA20A-85CB-4FE6-B989-C03300338C81}"/>
    <cellStyle name="Input 41 10" xfId="30745" xr:uid="{959A72BD-0D8C-4CB7-B393-75528C1A8ABF}"/>
    <cellStyle name="Input 41 2" xfId="7480" xr:uid="{D8AAADA1-49BD-4A77-A987-F004316314B3}"/>
    <cellStyle name="Input 41 2 2" xfId="30746" xr:uid="{FA57FD1A-57C3-418B-9D8E-D37FDA683F00}"/>
    <cellStyle name="Input 41 3" xfId="7481" xr:uid="{B8B1BA7D-461A-4B67-BFC4-8293633CEB62}"/>
    <cellStyle name="Input 41 3 2" xfId="30747" xr:uid="{89F12055-D7F7-4390-9F36-8E8D2ED4B0FE}"/>
    <cellStyle name="Input 41 4" xfId="7482" xr:uid="{D4C4FC9C-2A7E-4A7D-9858-32F314ECA391}"/>
    <cellStyle name="Input 41 4 2" xfId="30748" xr:uid="{24218DD4-E71A-4D2C-8193-E06AE7AD7051}"/>
    <cellStyle name="Input 41 5" xfId="7483" xr:uid="{747E510C-E8EC-4C89-95D1-757520FE20DF}"/>
    <cellStyle name="Input 41 5 2" xfId="30749" xr:uid="{ED7F82A0-7D06-4706-9EAE-157F72535322}"/>
    <cellStyle name="Input 41 6" xfId="7484" xr:uid="{0A72F006-37C9-4BEF-89AB-36237AA8375E}"/>
    <cellStyle name="Input 41 6 2" xfId="30750" xr:uid="{0F9FF9F1-9803-4800-84C9-3356D688A52F}"/>
    <cellStyle name="Input 41 7" xfId="7485" xr:uid="{D83E977F-4D11-436C-BD5B-31C5AC03DD8F}"/>
    <cellStyle name="Input 41 7 2" xfId="30751" xr:uid="{25E06029-5D93-4F6C-A115-7C193952C046}"/>
    <cellStyle name="Input 41 8" xfId="7486" xr:uid="{9EA685BB-B832-4A85-B192-36F1A8664387}"/>
    <cellStyle name="Input 41 8 2" xfId="30752" xr:uid="{31B1C0C9-FA73-4A84-9DB4-D48F320ACD0A}"/>
    <cellStyle name="Input 41 9" xfId="7487" xr:uid="{B430C9C2-428D-4BC5-8A33-47BDD8213A32}"/>
    <cellStyle name="Input 41 9 2" xfId="30753" xr:uid="{DE486039-7549-477B-91C2-7B39512822D6}"/>
    <cellStyle name="Input 42" xfId="7488" xr:uid="{47742F35-115C-46E0-8BA3-8B32CCBE1E4C}"/>
    <cellStyle name="Input 42 10" xfId="30754" xr:uid="{D6777BDF-18BB-4206-97C7-8A82DC532609}"/>
    <cellStyle name="Input 42 2" xfId="7489" xr:uid="{4D257F70-E28E-4644-B665-5002F5979274}"/>
    <cellStyle name="Input 42 2 2" xfId="30755" xr:uid="{003469B1-8BB0-4D1F-870B-7BC33F2AE279}"/>
    <cellStyle name="Input 42 3" xfId="7490" xr:uid="{7217246A-56C4-445E-9223-A1D8B4DB6C66}"/>
    <cellStyle name="Input 42 3 2" xfId="30756" xr:uid="{03AD4BF1-CFA9-4BE3-9DD6-CDBC35573863}"/>
    <cellStyle name="Input 42 4" xfId="7491" xr:uid="{4C38D7AE-3737-48C8-8F5D-25B8CFF12ECD}"/>
    <cellStyle name="Input 42 4 2" xfId="30757" xr:uid="{1FB8FBDE-AF64-4CFA-AC7B-1AF6AEF22DC5}"/>
    <cellStyle name="Input 42 5" xfId="7492" xr:uid="{AB6C7E26-2337-423A-B856-D6156F0B5D00}"/>
    <cellStyle name="Input 42 5 2" xfId="30758" xr:uid="{C1A341B3-8C99-49D2-9C42-06FA088DD41C}"/>
    <cellStyle name="Input 42 6" xfId="7493" xr:uid="{D7E48C30-B053-491C-8F45-31E80ED4C2C9}"/>
    <cellStyle name="Input 42 6 2" xfId="30759" xr:uid="{B29E9002-1C4D-48E0-9C92-619450D294AD}"/>
    <cellStyle name="Input 42 7" xfId="7494" xr:uid="{46184E40-A890-466F-8286-210194C22AF3}"/>
    <cellStyle name="Input 42 7 2" xfId="30760" xr:uid="{CEDFBFF4-A0AC-4A83-BA6C-7357FCDECE1B}"/>
    <cellStyle name="Input 42 8" xfId="7495" xr:uid="{A1ABD60C-75C3-463C-822A-F25E324C1FA2}"/>
    <cellStyle name="Input 42 8 2" xfId="30761" xr:uid="{A5962B88-BBC3-40AC-A9E1-918C5805931F}"/>
    <cellStyle name="Input 42 9" xfId="7496" xr:uid="{F2EF1A48-D993-4579-A6DB-83082CEC1CD2}"/>
    <cellStyle name="Input 42 9 2" xfId="30762" xr:uid="{58739871-D1B6-4030-97D4-2B3074EB78E7}"/>
    <cellStyle name="Input 43" xfId="7497" xr:uid="{D6B25FF8-654C-482E-B6F5-6E571C634B36}"/>
    <cellStyle name="Input 43 10" xfId="7498" xr:uid="{EDE75745-9971-4CBB-87A1-12B127421C0F}"/>
    <cellStyle name="Input 43 10 2" xfId="30764" xr:uid="{53CE6BC2-4BAC-4D7C-8291-9A154DFD02D7}"/>
    <cellStyle name="Input 43 11" xfId="7499" xr:uid="{E5405C08-C4B8-479A-BFFF-6C44AB3B5F01}"/>
    <cellStyle name="Input 43 11 2" xfId="30765" xr:uid="{3C2F0A5F-B207-4F4C-8F2D-6A906ECC6C81}"/>
    <cellStyle name="Input 43 12" xfId="30763" xr:uid="{39EA2A70-BE97-42C7-B2F6-533BB47CCB7E}"/>
    <cellStyle name="Input 43 2" xfId="7500" xr:uid="{70685F7D-CB79-4B6B-981E-2BF370802878}"/>
    <cellStyle name="Input 43 2 2" xfId="30766" xr:uid="{93E955C8-EFF4-40FD-A9B5-C160AE9BE785}"/>
    <cellStyle name="Input 43 3" xfId="7501" xr:uid="{C6D58EBA-9337-4F2C-9553-41C1A346371F}"/>
    <cellStyle name="Input 43 3 2" xfId="30767" xr:uid="{2186CFEF-F666-4314-A128-6E17764DEC74}"/>
    <cellStyle name="Input 43 4" xfId="7502" xr:uid="{CE7E0293-993A-43CA-8EF4-159F646B4659}"/>
    <cellStyle name="Input 43 4 2" xfId="30768" xr:uid="{3581CA11-EF64-4E08-B83C-857417FD0BDA}"/>
    <cellStyle name="Input 43 5" xfId="7503" xr:uid="{8C7AB9C7-7C9E-4C84-A2D9-4FA7D629F637}"/>
    <cellStyle name="Input 43 5 2" xfId="30769" xr:uid="{8A46CA77-C4F7-400F-858F-869D11780875}"/>
    <cellStyle name="Input 43 6" xfId="7504" xr:uid="{38D8F936-536D-4822-BFA8-6A1073A8BCB0}"/>
    <cellStyle name="Input 43 6 2" xfId="30770" xr:uid="{58181F08-4C4B-40A7-90B6-2CC11F5E5E2B}"/>
    <cellStyle name="Input 43 7" xfId="7505" xr:uid="{CA15A622-7EE1-4B5C-8AED-E3304217A412}"/>
    <cellStyle name="Input 43 7 2" xfId="30771" xr:uid="{1E9EEB06-3EC9-4D56-BDB5-38991F76450A}"/>
    <cellStyle name="Input 43 8" xfId="7506" xr:uid="{E9682D49-9B3F-45D4-8642-34BE9CC86173}"/>
    <cellStyle name="Input 43 8 2" xfId="30772" xr:uid="{6F9E6069-D793-470C-A10D-BC7078A7D3C0}"/>
    <cellStyle name="Input 43 9" xfId="7507" xr:uid="{708BAE7F-7CDF-4771-BC4B-E141BE7810C1}"/>
    <cellStyle name="Input 43 9 2" xfId="30773" xr:uid="{AC220F85-0564-4FD1-B7D8-BBBC91AE0EB5}"/>
    <cellStyle name="Input 44" xfId="7508" xr:uid="{EFC5EE37-738D-4124-9C4F-E63F021A7BE3}"/>
    <cellStyle name="Input 44 10" xfId="7509" xr:uid="{02B26283-F68A-4FC5-B6CB-9A70894DE119}"/>
    <cellStyle name="Input 44 10 2" xfId="30775" xr:uid="{FF511524-3B7F-4DB4-9102-2DD6288D32AA}"/>
    <cellStyle name="Input 44 11" xfId="7510" xr:uid="{E45D6B7D-80BB-46C6-A5E2-74710FDCFB3F}"/>
    <cellStyle name="Input 44 11 2" xfId="30776" xr:uid="{6D59EE1D-3703-4033-9255-FE27AE470928}"/>
    <cellStyle name="Input 44 12" xfId="30774" xr:uid="{9014ACB1-B1B5-48CA-9783-149E519B8164}"/>
    <cellStyle name="Input 44 2" xfId="7511" xr:uid="{E157CAC2-B3F6-49FD-B2E8-BE25EC2BF0F0}"/>
    <cellStyle name="Input 44 2 2" xfId="30777" xr:uid="{1ADE3BA4-86F0-4CE3-A745-4A647404B5ED}"/>
    <cellStyle name="Input 44 3" xfId="7512" xr:uid="{C426A1DE-5FA1-4DB4-82E0-6FDA8EBD3307}"/>
    <cellStyle name="Input 44 3 2" xfId="30778" xr:uid="{D9B90357-5A1B-4137-AECA-2BA11FFD59A9}"/>
    <cellStyle name="Input 44 4" xfId="7513" xr:uid="{A1330DB5-E2AE-4470-975C-C29BEABE679C}"/>
    <cellStyle name="Input 44 4 2" xfId="30779" xr:uid="{D317EE0C-7B8A-4554-B8C6-8B1C7C9AFC07}"/>
    <cellStyle name="Input 44 5" xfId="7514" xr:uid="{4DE701EA-3D75-4897-9285-8DFFB0C4752E}"/>
    <cellStyle name="Input 44 5 2" xfId="30780" xr:uid="{154AC180-030B-4089-87FB-E20D9B47AA5C}"/>
    <cellStyle name="Input 44 6" xfId="7515" xr:uid="{D51E9E90-978E-4D3F-A88B-AB8121B11BF3}"/>
    <cellStyle name="Input 44 6 2" xfId="30781" xr:uid="{6A8214EE-8E97-4F3F-8352-4D3A72F5EA52}"/>
    <cellStyle name="Input 44 7" xfId="7516" xr:uid="{A94D0A0A-B78E-4C53-9DB0-3B0B34F51F07}"/>
    <cellStyle name="Input 44 7 2" xfId="30782" xr:uid="{C18BC39D-1F86-4992-B4FF-71C49FFA8C3C}"/>
    <cellStyle name="Input 44 8" xfId="7517" xr:uid="{B72F972D-D06D-4BF1-AAF2-1AF2BB8B872D}"/>
    <cellStyle name="Input 44 8 2" xfId="30783" xr:uid="{16EB41FC-6874-4F47-9863-2990AB45F0B8}"/>
    <cellStyle name="Input 44 9" xfId="7518" xr:uid="{7E7AED05-1DA4-4F5E-AD0E-CFDA6F40D7EF}"/>
    <cellStyle name="Input 44 9 2" xfId="30784" xr:uid="{66F0DE19-69D1-4A3A-BE21-5A1488C2C091}"/>
    <cellStyle name="Input 45" xfId="7519" xr:uid="{AD462003-6FC8-4249-B517-665C7E52E0B0}"/>
    <cellStyle name="Input 45 2" xfId="30785" xr:uid="{FAAC4959-5796-4A57-A34B-6E4FF645F25A}"/>
    <cellStyle name="Input 46" xfId="7520" xr:uid="{1F8F4CEF-E5C0-4803-9767-4979EAF24447}"/>
    <cellStyle name="Input 46 2" xfId="30786" xr:uid="{AEA1CB75-084B-462D-93B2-39ED9AA31194}"/>
    <cellStyle name="Input 47" xfId="7521" xr:uid="{DE542E15-054C-4768-AE9A-D4568111362A}"/>
    <cellStyle name="Input 47 2" xfId="30787" xr:uid="{9734055B-FF59-4C10-BB95-18AFE3B28DB0}"/>
    <cellStyle name="Input 48" xfId="7522" xr:uid="{DDC5ACFC-6FDF-4C99-8A35-BEEE4DC1D3E4}"/>
    <cellStyle name="Input 48 2" xfId="30788" xr:uid="{0EC6DF9A-FE2D-4D4C-A2A2-6C9C7A601BC3}"/>
    <cellStyle name="Input 49" xfId="7523" xr:uid="{3D1968A2-30B0-4712-8E87-59DE3AC9B827}"/>
    <cellStyle name="Input 49 2" xfId="30789" xr:uid="{22EFA600-361E-43F6-AD3A-CAAEF667E167}"/>
    <cellStyle name="Input 5" xfId="7524" xr:uid="{CCB151CC-F1C8-45E5-8649-A00EAF0B6D5F}"/>
    <cellStyle name="Input 5 10" xfId="7525" xr:uid="{4932198A-C07A-4B31-BC4F-07BDF3EC7D03}"/>
    <cellStyle name="Input 5 10 2" xfId="30791" xr:uid="{D2C94F64-DAD8-4973-A964-AB9C23CD0DF1}"/>
    <cellStyle name="Input 5 11" xfId="7526" xr:uid="{B054A18D-BE32-49A4-BF19-27AD5B8758F2}"/>
    <cellStyle name="Input 5 11 2" xfId="30792" xr:uid="{958FD0A1-5C69-4ACF-8049-C02355E9D600}"/>
    <cellStyle name="Input 5 12" xfId="7527" xr:uid="{812B07E4-6C78-42E2-A6BF-AB449BF184BC}"/>
    <cellStyle name="Input 5 12 2" xfId="30793" xr:uid="{BAF27DC4-4A73-480B-B2F7-A5D114A8B035}"/>
    <cellStyle name="Input 5 13" xfId="7528" xr:uid="{1A95FDF5-2D54-43FD-AA2D-285F8E04E8B2}"/>
    <cellStyle name="Input 5 13 2" xfId="30794" xr:uid="{24ADA616-1F02-4E6D-A446-90A993E79F2E}"/>
    <cellStyle name="Input 5 14" xfId="7529" xr:uid="{572D3C4D-093D-4527-8970-4B8ACD4A3519}"/>
    <cellStyle name="Input 5 14 2" xfId="30795" xr:uid="{4397299A-AED7-4318-95BC-32A988AF36C3}"/>
    <cellStyle name="Input 5 15" xfId="7530" xr:uid="{212D4365-8DB9-4C6E-94EE-B28D013BA329}"/>
    <cellStyle name="Input 5 15 2" xfId="30796" xr:uid="{C1C3ADE6-D7AA-4C7B-BE0D-A9D08690212D}"/>
    <cellStyle name="Input 5 16" xfId="30790" xr:uid="{2FD6CACE-BDF3-4A1B-B6D2-D12644DE3C58}"/>
    <cellStyle name="Input 5 2" xfId="7531" xr:uid="{67CD4425-5C81-415D-B97D-C1E89C9BC74D}"/>
    <cellStyle name="Input 5 2 10" xfId="7532" xr:uid="{05BAB2AF-511C-4711-964D-EDD1D498F2F9}"/>
    <cellStyle name="Input 5 2 10 2" xfId="30798" xr:uid="{6DC996F3-BC32-4E2C-B992-ACFBA26C6782}"/>
    <cellStyle name="Input 5 2 11" xfId="7533" xr:uid="{83151FFB-2518-4D35-A214-2ECAC587C3C5}"/>
    <cellStyle name="Input 5 2 11 2" xfId="30799" xr:uid="{6DE08DF3-7338-4396-8020-D85D8405B108}"/>
    <cellStyle name="Input 5 2 12" xfId="7534" xr:uid="{7E26A25F-2B38-4EAF-84E6-05679A19CE9E}"/>
    <cellStyle name="Input 5 2 12 2" xfId="30800" xr:uid="{E6C52F7B-2C5C-4C71-B8FF-C70D58A4FB57}"/>
    <cellStyle name="Input 5 2 13" xfId="7535" xr:uid="{57D8610B-0B4D-48F3-8FC2-15821FA0E4CC}"/>
    <cellStyle name="Input 5 2 13 2" xfId="30801" xr:uid="{D77D3195-0057-4BF0-87F9-4F7A69472A30}"/>
    <cellStyle name="Input 5 2 14" xfId="30797" xr:uid="{455B4190-9693-49E4-940C-98CC921920CA}"/>
    <cellStyle name="Input 5 2 2" xfId="7536" xr:uid="{8E38D263-43AB-4663-9169-C978524AA38C}"/>
    <cellStyle name="Input 5 2 2 10" xfId="7537" xr:uid="{AACF3B0F-8B20-49F9-A185-93297B920684}"/>
    <cellStyle name="Input 5 2 2 10 2" xfId="30803" xr:uid="{ABB523BD-2BF7-41CA-A9AB-865E666DEA17}"/>
    <cellStyle name="Input 5 2 2 11" xfId="30802" xr:uid="{5EE4489A-A2AC-404E-9D08-609EC500BF7A}"/>
    <cellStyle name="Input 5 2 2 2" xfId="7538" xr:uid="{77239DA7-5B95-4E57-A2EC-B836C6130689}"/>
    <cellStyle name="Input 5 2 2 2 10" xfId="30804" xr:uid="{7C58AAEB-D995-42EC-BC15-01D4B346F521}"/>
    <cellStyle name="Input 5 2 2 2 2" xfId="7539" xr:uid="{2019DCD6-F356-4B18-8D1B-60BD8C385E35}"/>
    <cellStyle name="Input 5 2 2 2 2 2" xfId="30805" xr:uid="{53596D6E-085A-49FD-ADF7-BE9E570F47E4}"/>
    <cellStyle name="Input 5 2 2 2 3" xfId="7540" xr:uid="{55FFDA55-DEA7-4356-834D-0C6DD943B464}"/>
    <cellStyle name="Input 5 2 2 2 3 2" xfId="30806" xr:uid="{CB85E287-7CEA-4A30-9244-6848E50B835E}"/>
    <cellStyle name="Input 5 2 2 2 4" xfId="7541" xr:uid="{354FB3BF-EDCE-4A77-A056-B871F910367B}"/>
    <cellStyle name="Input 5 2 2 2 4 2" xfId="30807" xr:uid="{5815E5CE-7044-45CC-AB3D-33517F1C4B01}"/>
    <cellStyle name="Input 5 2 2 2 5" xfId="7542" xr:uid="{38C8EED7-150C-4FCC-99D4-8FD863D0739D}"/>
    <cellStyle name="Input 5 2 2 2 5 2" xfId="30808" xr:uid="{CF18C0B5-0E17-4ACE-8C1D-CBE874CD6F5A}"/>
    <cellStyle name="Input 5 2 2 2 6" xfId="7543" xr:uid="{C5675756-8619-466E-8D2E-04A3CC75D4B2}"/>
    <cellStyle name="Input 5 2 2 2 6 2" xfId="30809" xr:uid="{794D5828-C4DB-4C72-90AF-63C89458C240}"/>
    <cellStyle name="Input 5 2 2 2 7" xfId="7544" xr:uid="{21DF763A-894B-4BAC-A051-0F50711225BC}"/>
    <cellStyle name="Input 5 2 2 2 7 2" xfId="30810" xr:uid="{79CB717E-B846-4A17-AD4A-341A0C36D987}"/>
    <cellStyle name="Input 5 2 2 2 8" xfId="7545" xr:uid="{298972AA-B224-4DF4-8D99-0424B5C772F0}"/>
    <cellStyle name="Input 5 2 2 2 8 2" xfId="30811" xr:uid="{9E739755-BF9C-4FA1-A2BB-4F356C142A46}"/>
    <cellStyle name="Input 5 2 2 2 9" xfId="7546" xr:uid="{B368E4E3-8416-4AD4-9B21-490BF2AE0825}"/>
    <cellStyle name="Input 5 2 2 2 9 2" xfId="30812" xr:uid="{B0025621-8DC8-40D9-AE03-16EC5429FE48}"/>
    <cellStyle name="Input 5 2 2 3" xfId="7547" xr:uid="{C58BF605-3773-42F7-AA9C-7056C4F7150E}"/>
    <cellStyle name="Input 5 2 2 3 2" xfId="30813" xr:uid="{605ABFFC-940E-431B-8EA2-56AAD1052428}"/>
    <cellStyle name="Input 5 2 2 4" xfId="7548" xr:uid="{A6139839-6FE5-4FFD-B321-077236ECD211}"/>
    <cellStyle name="Input 5 2 2 4 2" xfId="30814" xr:uid="{8B31EC11-D95A-428F-B47F-E7B81ADC2C40}"/>
    <cellStyle name="Input 5 2 2 5" xfId="7549" xr:uid="{6F2151E1-DF6A-400C-890F-F2129F5A7725}"/>
    <cellStyle name="Input 5 2 2 5 2" xfId="30815" xr:uid="{8A402CA0-183E-4E68-A83D-5BE283964AAC}"/>
    <cellStyle name="Input 5 2 2 6" xfId="7550" xr:uid="{8F7C6709-90D1-440A-8617-ED6EEFDB5EC7}"/>
    <cellStyle name="Input 5 2 2 6 2" xfId="30816" xr:uid="{F1722C3B-CC59-4C78-80ED-5686883EA606}"/>
    <cellStyle name="Input 5 2 2 7" xfId="7551" xr:uid="{80C66843-39B6-45A2-996D-75E525458169}"/>
    <cellStyle name="Input 5 2 2 7 2" xfId="30817" xr:uid="{89906913-4139-4398-9C95-E88BCB4F1194}"/>
    <cellStyle name="Input 5 2 2 8" xfId="7552" xr:uid="{C15AF092-9674-43A9-9FFA-4397544E1BD9}"/>
    <cellStyle name="Input 5 2 2 8 2" xfId="30818" xr:uid="{EEDAE94C-6B60-4692-BC2C-603BCA2914B5}"/>
    <cellStyle name="Input 5 2 2 9" xfId="7553" xr:uid="{71651E97-6F05-47F6-B48E-79F1FDF417C9}"/>
    <cellStyle name="Input 5 2 2 9 2" xfId="30819" xr:uid="{150A5510-73AA-45C5-B06D-E900E157620C}"/>
    <cellStyle name="Input 5 2 3" xfId="7554" xr:uid="{99BD5CA4-ACA4-4FEE-8FE3-60926F1093BD}"/>
    <cellStyle name="Input 5 2 3 10" xfId="30820" xr:uid="{E854F059-7061-47FC-9441-565CF47C3605}"/>
    <cellStyle name="Input 5 2 3 2" xfId="7555" xr:uid="{2792B180-BB92-4C89-BC1D-E6004EB563B7}"/>
    <cellStyle name="Input 5 2 3 2 2" xfId="30821" xr:uid="{7DFCF47A-D6EF-4792-B921-70349F165E76}"/>
    <cellStyle name="Input 5 2 3 3" xfId="7556" xr:uid="{5FB04854-C25B-4AD7-8723-E1F783874551}"/>
    <cellStyle name="Input 5 2 3 3 2" xfId="30822" xr:uid="{AE293301-75D8-4D27-AA83-9F6C5A0B0724}"/>
    <cellStyle name="Input 5 2 3 4" xfId="7557" xr:uid="{68D4D17B-0960-4FB7-9578-928DA6C92936}"/>
    <cellStyle name="Input 5 2 3 4 2" xfId="30823" xr:uid="{3B17E513-84B4-4809-B101-141FCDE0BB3B}"/>
    <cellStyle name="Input 5 2 3 5" xfId="7558" xr:uid="{E9D9DAAD-87C0-4F9A-8F68-D967953DE527}"/>
    <cellStyle name="Input 5 2 3 5 2" xfId="30824" xr:uid="{152A9C8D-9F0E-4E07-A0DB-299ABEEE76F9}"/>
    <cellStyle name="Input 5 2 3 6" xfId="7559" xr:uid="{34424C7B-B198-458D-BC14-A8A8D7E8E3FE}"/>
    <cellStyle name="Input 5 2 3 6 2" xfId="30825" xr:uid="{29CDED50-DF21-471C-AB26-AAB8F30D8DFE}"/>
    <cellStyle name="Input 5 2 3 7" xfId="7560" xr:uid="{DAD9EA99-56F6-40BF-A268-F06C3A5AAB66}"/>
    <cellStyle name="Input 5 2 3 7 2" xfId="30826" xr:uid="{B7BFA588-A601-44D7-B5D5-8BBF07CBEC6F}"/>
    <cellStyle name="Input 5 2 3 8" xfId="7561" xr:uid="{E3CDF98B-63BF-4B8E-8BDA-139B5EC8077E}"/>
    <cellStyle name="Input 5 2 3 8 2" xfId="30827" xr:uid="{1F479AB8-C6E6-46E5-8650-20AB408CB06E}"/>
    <cellStyle name="Input 5 2 3 9" xfId="7562" xr:uid="{A24502B7-6A5E-4612-A0CD-B0F7B7C9543E}"/>
    <cellStyle name="Input 5 2 3 9 2" xfId="30828" xr:uid="{1F7E659E-428F-42EE-95BC-6F1E2006AA59}"/>
    <cellStyle name="Input 5 2 4" xfId="7563" xr:uid="{666896F4-D504-43F6-8C69-639C626B63B1}"/>
    <cellStyle name="Input 5 2 4 10" xfId="30829" xr:uid="{A5F66EE0-AD5D-4047-B6AF-F5D0E3AC52E1}"/>
    <cellStyle name="Input 5 2 4 2" xfId="7564" xr:uid="{8F11C121-E9BF-434B-80DA-F6889330E0EA}"/>
    <cellStyle name="Input 5 2 4 2 2" xfId="30830" xr:uid="{B271C4DA-8441-467F-ADAD-0B87791CC183}"/>
    <cellStyle name="Input 5 2 4 3" xfId="7565" xr:uid="{45DCF858-1F97-4425-8E35-E1532196F897}"/>
    <cellStyle name="Input 5 2 4 3 2" xfId="30831" xr:uid="{726F557D-98E1-4FDA-A2F9-9BFF3E476E86}"/>
    <cellStyle name="Input 5 2 4 4" xfId="7566" xr:uid="{9935E653-6B25-467B-84C9-67770D24E2EA}"/>
    <cellStyle name="Input 5 2 4 4 2" xfId="30832" xr:uid="{7C3A31DB-469A-4031-A56D-19C5A8984F96}"/>
    <cellStyle name="Input 5 2 4 5" xfId="7567" xr:uid="{03180B50-A4A8-4BD5-8996-F8E85F1A7CDC}"/>
    <cellStyle name="Input 5 2 4 5 2" xfId="30833" xr:uid="{6E8CA536-2CF7-4EFE-AE32-FCB8D5D3AB33}"/>
    <cellStyle name="Input 5 2 4 6" xfId="7568" xr:uid="{682EFA27-5E7F-4696-B247-FEC5FCE1D0E7}"/>
    <cellStyle name="Input 5 2 4 6 2" xfId="30834" xr:uid="{C28955EF-C2B2-4A69-AA7D-1407E64FA4D2}"/>
    <cellStyle name="Input 5 2 4 7" xfId="7569" xr:uid="{FCAFFD6D-A481-4638-9227-63B6A7E63169}"/>
    <cellStyle name="Input 5 2 4 7 2" xfId="30835" xr:uid="{428E3505-351F-4993-A90C-BC88D3F45550}"/>
    <cellStyle name="Input 5 2 4 8" xfId="7570" xr:uid="{E333EE90-1DB7-496C-92C8-C91DEFC177BD}"/>
    <cellStyle name="Input 5 2 4 8 2" xfId="30836" xr:uid="{874F2488-F98D-41AD-85C3-57178150B570}"/>
    <cellStyle name="Input 5 2 4 9" xfId="7571" xr:uid="{EF010D19-24E9-4D8C-8C03-23C2255DF66F}"/>
    <cellStyle name="Input 5 2 4 9 2" xfId="30837" xr:uid="{D34655AD-CA45-48C8-95DA-BD0962722D44}"/>
    <cellStyle name="Input 5 2 5" xfId="7572" xr:uid="{4A3E32EA-EF72-44D2-AE09-EF1D4007BD25}"/>
    <cellStyle name="Input 5 2 5 10" xfId="30838" xr:uid="{14CF2D69-7994-413E-9DF6-21E5FC8A5A55}"/>
    <cellStyle name="Input 5 2 5 2" xfId="7573" xr:uid="{2B244165-52BC-40BB-99CA-1AE50CD8F769}"/>
    <cellStyle name="Input 5 2 5 2 2" xfId="30839" xr:uid="{A028340C-CA2D-4198-B34A-2758BC1495CE}"/>
    <cellStyle name="Input 5 2 5 3" xfId="7574" xr:uid="{801F14A6-7C0C-4027-A505-A0F1E9238397}"/>
    <cellStyle name="Input 5 2 5 3 2" xfId="30840" xr:uid="{EF5B3A6A-D3AC-4C4F-BBCF-8A2422B71AA8}"/>
    <cellStyle name="Input 5 2 5 4" xfId="7575" xr:uid="{B239F63A-DC79-488E-A5D2-FE2E3AB98619}"/>
    <cellStyle name="Input 5 2 5 4 2" xfId="30841" xr:uid="{909350A6-180F-49D6-A65B-476EEAE85FE2}"/>
    <cellStyle name="Input 5 2 5 5" xfId="7576" xr:uid="{E49D2F13-FDBE-499A-B1BD-7FC6E4826B3F}"/>
    <cellStyle name="Input 5 2 5 5 2" xfId="30842" xr:uid="{226C7C0E-A91C-44B2-8D1D-664C8DF80DFB}"/>
    <cellStyle name="Input 5 2 5 6" xfId="7577" xr:uid="{1F342136-F97E-4CC7-91EF-494D64CC614C}"/>
    <cellStyle name="Input 5 2 5 6 2" xfId="30843" xr:uid="{D024AA68-BA23-44A9-91F0-E0D5C04CC7DC}"/>
    <cellStyle name="Input 5 2 5 7" xfId="7578" xr:uid="{3E8CE9A3-DFB9-4275-80C1-E041070ACCCA}"/>
    <cellStyle name="Input 5 2 5 7 2" xfId="30844" xr:uid="{B9B82F55-11AF-41E9-B89D-50EB9153F1C3}"/>
    <cellStyle name="Input 5 2 5 8" xfId="7579" xr:uid="{7CF22C9C-1550-430C-AB18-5BF094150764}"/>
    <cellStyle name="Input 5 2 5 8 2" xfId="30845" xr:uid="{8A1FFA47-DF14-4616-84D4-033F969E4441}"/>
    <cellStyle name="Input 5 2 5 9" xfId="7580" xr:uid="{DC62CD54-22BC-4C15-B3E4-1169EB91D449}"/>
    <cellStyle name="Input 5 2 5 9 2" xfId="30846" xr:uid="{2ADB030F-AD33-4B56-A1DB-081E735BF51F}"/>
    <cellStyle name="Input 5 2 6" xfId="7581" xr:uid="{F91461E9-495E-4F5E-8195-55134855204B}"/>
    <cellStyle name="Input 5 2 6 2" xfId="30847" xr:uid="{4B97AC00-705C-472D-ADE7-CB2C6CFB152A}"/>
    <cellStyle name="Input 5 2 7" xfId="7582" xr:uid="{96401C9A-D22E-4E68-AB3A-161F00F9CE97}"/>
    <cellStyle name="Input 5 2 7 2" xfId="30848" xr:uid="{C4288212-FA95-4EDE-AF8A-95E5F767CC5B}"/>
    <cellStyle name="Input 5 2 8" xfId="7583" xr:uid="{2FA2D8ED-6E5C-45D0-9131-60C9D6B84417}"/>
    <cellStyle name="Input 5 2 8 2" xfId="30849" xr:uid="{67FAC717-026D-4CCA-BEED-403C64154B6D}"/>
    <cellStyle name="Input 5 2 9" xfId="7584" xr:uid="{DCA4B6D3-5C05-4DF5-8ECF-93B1139A0B94}"/>
    <cellStyle name="Input 5 2 9 2" xfId="30850" xr:uid="{5D656D07-5267-472A-8D1C-A77D47D36EF9}"/>
    <cellStyle name="Input 5 3" xfId="7585" xr:uid="{12357D0B-4B37-4ABB-AFB3-BFEDA01AA59A}"/>
    <cellStyle name="Input 5 3 10" xfId="7586" xr:uid="{01E87CED-543B-40E6-9E7C-0DCC68414004}"/>
    <cellStyle name="Input 5 3 10 2" xfId="30852" xr:uid="{A647D2C6-DF09-4865-B0D9-AF64587B7F93}"/>
    <cellStyle name="Input 5 3 11" xfId="30851" xr:uid="{C651DCDD-AD0A-40D3-AC58-26244B72468A}"/>
    <cellStyle name="Input 5 3 2" xfId="7587" xr:uid="{7A905DEA-EDA3-4204-A757-CF8787E5F4E3}"/>
    <cellStyle name="Input 5 3 2 10" xfId="30853" xr:uid="{0B119B38-96F2-4EF8-A658-29F9B9330B9F}"/>
    <cellStyle name="Input 5 3 2 2" xfId="7588" xr:uid="{9FCA9184-CD86-422C-86F5-911ACD62BB65}"/>
    <cellStyle name="Input 5 3 2 2 2" xfId="30854" xr:uid="{6AB648CC-20F9-4365-A656-4E558AD40138}"/>
    <cellStyle name="Input 5 3 2 3" xfId="7589" xr:uid="{5E147091-67E7-448F-8EA9-347827BCA1CA}"/>
    <cellStyle name="Input 5 3 2 3 2" xfId="30855" xr:uid="{90B50A16-5E7B-427E-94B7-D6F33D37BC5A}"/>
    <cellStyle name="Input 5 3 2 4" xfId="7590" xr:uid="{FDB3D3C7-1429-40A8-98BF-6BB09D434DA7}"/>
    <cellStyle name="Input 5 3 2 4 2" xfId="30856" xr:uid="{C142B207-2907-4616-9491-0FA1C6D46D4E}"/>
    <cellStyle name="Input 5 3 2 5" xfId="7591" xr:uid="{E2884171-8FBB-411E-9F08-3E14E73BC257}"/>
    <cellStyle name="Input 5 3 2 5 2" xfId="30857" xr:uid="{A8A75B07-63C2-4883-96A2-1864D09DD1C4}"/>
    <cellStyle name="Input 5 3 2 6" xfId="7592" xr:uid="{852AEC6E-97DE-49CE-9C83-7EB3CC79BF88}"/>
    <cellStyle name="Input 5 3 2 6 2" xfId="30858" xr:uid="{5F7BC69D-25FA-4050-BA02-1D12A4C30912}"/>
    <cellStyle name="Input 5 3 2 7" xfId="7593" xr:uid="{1BF06908-DA45-4CE2-ADEF-5BDB0143EB7C}"/>
    <cellStyle name="Input 5 3 2 7 2" xfId="30859" xr:uid="{E56BD3F2-4206-4EE5-847B-F759809CC99B}"/>
    <cellStyle name="Input 5 3 2 8" xfId="7594" xr:uid="{0D1DEA45-EA1C-4D3C-B04E-7B1E7D3D7ED5}"/>
    <cellStyle name="Input 5 3 2 8 2" xfId="30860" xr:uid="{0E612BC8-E0A5-42F3-AC78-D76AB08CC346}"/>
    <cellStyle name="Input 5 3 2 9" xfId="7595" xr:uid="{3C8AC377-CFA8-4C48-8C74-0F5393D1B89B}"/>
    <cellStyle name="Input 5 3 2 9 2" xfId="30861" xr:uid="{19E7105A-C9F4-4AAB-B644-BB665C56388F}"/>
    <cellStyle name="Input 5 3 3" xfId="7596" xr:uid="{03AE9567-6633-44B8-AF39-E9A59F64DCE2}"/>
    <cellStyle name="Input 5 3 3 2" xfId="30862" xr:uid="{975BA62E-D462-4F4F-97D3-9B0580723422}"/>
    <cellStyle name="Input 5 3 4" xfId="7597" xr:uid="{CB614B6E-3A08-47EA-9147-D4E21CE7A20A}"/>
    <cellStyle name="Input 5 3 4 2" xfId="30863" xr:uid="{95F8879A-4677-439E-BAEE-4A4BA48AD3B7}"/>
    <cellStyle name="Input 5 3 5" xfId="7598" xr:uid="{81AF1A5C-5E00-4167-BC01-34AD57658618}"/>
    <cellStyle name="Input 5 3 5 2" xfId="30864" xr:uid="{16A91576-B1B7-42B0-A102-A30CA28F0087}"/>
    <cellStyle name="Input 5 3 6" xfId="7599" xr:uid="{9061FE64-7FFF-4CE1-AA3F-AC122AE6C31A}"/>
    <cellStyle name="Input 5 3 6 2" xfId="30865" xr:uid="{48A64A28-5BE6-47B7-84A6-5074489CBBCB}"/>
    <cellStyle name="Input 5 3 7" xfId="7600" xr:uid="{505868EE-B804-4E83-94FC-8E8B4CA7C8A6}"/>
    <cellStyle name="Input 5 3 7 2" xfId="30866" xr:uid="{FFBF8A1E-AEFF-4FD3-B4ED-F845FEB34DDD}"/>
    <cellStyle name="Input 5 3 8" xfId="7601" xr:uid="{669F1CCC-9774-480F-AA1B-BC567C187636}"/>
    <cellStyle name="Input 5 3 8 2" xfId="30867" xr:uid="{6F6BDD15-FBD9-45FF-B5D0-D1096182CD02}"/>
    <cellStyle name="Input 5 3 9" xfId="7602" xr:uid="{DEB77A5C-FE25-49B7-A236-456001869AC9}"/>
    <cellStyle name="Input 5 3 9 2" xfId="30868" xr:uid="{E4436EB4-FD31-42E6-A402-D0B3335ECAF8}"/>
    <cellStyle name="Input 5 4" xfId="7603" xr:uid="{F624D2F8-DF9E-42EF-9BA7-EF5B3046B558}"/>
    <cellStyle name="Input 5 4 10" xfId="30869" xr:uid="{AE26C359-73FF-4257-89CC-C905258AE328}"/>
    <cellStyle name="Input 5 4 2" xfId="7604" xr:uid="{4D967BCE-E1B4-4FC9-8A2C-C455B731028A}"/>
    <cellStyle name="Input 5 4 2 2" xfId="30870" xr:uid="{5527D457-AC15-4FFE-B0DE-311D354CC9D7}"/>
    <cellStyle name="Input 5 4 3" xfId="7605" xr:uid="{2A29EA96-7254-4B86-AE78-49E62FAC0A9E}"/>
    <cellStyle name="Input 5 4 3 2" xfId="30871" xr:uid="{3C412880-A99A-4344-A2E1-9EFEB29CC45D}"/>
    <cellStyle name="Input 5 4 4" xfId="7606" xr:uid="{1F9B1B01-7215-4C4F-BA2A-B38F10DCD4EF}"/>
    <cellStyle name="Input 5 4 4 2" xfId="30872" xr:uid="{744BEBF8-1CA1-4E45-B45B-DF4B5A97A3F9}"/>
    <cellStyle name="Input 5 4 5" xfId="7607" xr:uid="{DBDB7AF0-7688-405B-931D-4DE28D33C27A}"/>
    <cellStyle name="Input 5 4 5 2" xfId="30873" xr:uid="{2616C697-EDA8-462F-A47E-B57140DCA01D}"/>
    <cellStyle name="Input 5 4 6" xfId="7608" xr:uid="{C7A6D61E-05B2-4AA1-BE95-7167D1018A0D}"/>
    <cellStyle name="Input 5 4 6 2" xfId="30874" xr:uid="{1938D40F-866A-46F4-A4C8-4981B0B052AE}"/>
    <cellStyle name="Input 5 4 7" xfId="7609" xr:uid="{8A0F93FD-7FF0-4EBB-B765-C5FC708E0BFB}"/>
    <cellStyle name="Input 5 4 7 2" xfId="30875" xr:uid="{EDD3A9CF-477A-4D26-A37A-F683AEB300F8}"/>
    <cellStyle name="Input 5 4 8" xfId="7610" xr:uid="{13B3DA0D-77EA-4AE3-9338-8A2860BE03DC}"/>
    <cellStyle name="Input 5 4 8 2" xfId="30876" xr:uid="{C739F624-CEEC-4FBE-8E9E-E676FB669977}"/>
    <cellStyle name="Input 5 4 9" xfId="7611" xr:uid="{609DB16C-B949-408D-935C-3E3D26B73E98}"/>
    <cellStyle name="Input 5 4 9 2" xfId="30877" xr:uid="{45DA1E3F-4D7D-46CD-AAA5-F5CEE638FC0F}"/>
    <cellStyle name="Input 5 5" xfId="7612" xr:uid="{02F8E866-120A-44B3-8486-67F6D2181B8C}"/>
    <cellStyle name="Input 5 5 10" xfId="30878" xr:uid="{ED841E63-9164-4A19-83C9-35428CFBCF8E}"/>
    <cellStyle name="Input 5 5 2" xfId="7613" xr:uid="{55FD8BEE-518D-4F2C-A1EB-7E427C8FAFA0}"/>
    <cellStyle name="Input 5 5 2 2" xfId="30879" xr:uid="{2AD6DAA2-EE55-4025-8979-9F3EEC967B9F}"/>
    <cellStyle name="Input 5 5 3" xfId="7614" xr:uid="{5462E5F7-0D6A-4327-945D-944F438DCEBB}"/>
    <cellStyle name="Input 5 5 3 2" xfId="30880" xr:uid="{F9CF0E1E-D96C-4C8E-9AAE-9FD61F0E8768}"/>
    <cellStyle name="Input 5 5 4" xfId="7615" xr:uid="{AC21AF00-7AB1-44F0-B49B-FC198AAF62D4}"/>
    <cellStyle name="Input 5 5 4 2" xfId="30881" xr:uid="{0CF83B71-81E3-4DA5-A6D9-1A480E727421}"/>
    <cellStyle name="Input 5 5 5" xfId="7616" xr:uid="{287075B5-6620-4C1E-8060-D3BD36276D4B}"/>
    <cellStyle name="Input 5 5 5 2" xfId="30882" xr:uid="{F2EFA0DE-E2EE-495B-896E-800BF7B30433}"/>
    <cellStyle name="Input 5 5 6" xfId="7617" xr:uid="{C69F4E2D-AE66-432A-9C01-5BCD67A5A830}"/>
    <cellStyle name="Input 5 5 6 2" xfId="30883" xr:uid="{DDD14788-0654-4546-8B9E-1BB2D6CBAF42}"/>
    <cellStyle name="Input 5 5 7" xfId="7618" xr:uid="{8C3DE7B5-7FA4-459B-B8B5-20C21A65541B}"/>
    <cellStyle name="Input 5 5 7 2" xfId="30884" xr:uid="{F8FDFAD0-1394-438A-ADB0-97363E54B030}"/>
    <cellStyle name="Input 5 5 8" xfId="7619" xr:uid="{656F6036-3CFD-4455-B3BC-071E7E71314A}"/>
    <cellStyle name="Input 5 5 8 2" xfId="30885" xr:uid="{165F2740-5BAC-41DF-80A4-417DB27D1DD4}"/>
    <cellStyle name="Input 5 5 9" xfId="7620" xr:uid="{A50F001E-CB9B-485C-95A4-E3038A6BCF72}"/>
    <cellStyle name="Input 5 5 9 2" xfId="30886" xr:uid="{1232A474-2D02-4C3E-85BA-1900404C21A3}"/>
    <cellStyle name="Input 5 6" xfId="7621" xr:uid="{C6F8066A-E9BC-4AFA-966E-8DAF0E903D41}"/>
    <cellStyle name="Input 5 6 10" xfId="30887" xr:uid="{6F807611-18A1-446E-879D-1349F344EA02}"/>
    <cellStyle name="Input 5 6 2" xfId="7622" xr:uid="{D27BDDCC-5776-4019-8CAB-C2754995F7E3}"/>
    <cellStyle name="Input 5 6 2 2" xfId="30888" xr:uid="{D9FA6660-7344-4964-8207-7CA384B83492}"/>
    <cellStyle name="Input 5 6 3" xfId="7623" xr:uid="{7CEC46DF-B409-4354-B745-339C2D816BD5}"/>
    <cellStyle name="Input 5 6 3 2" xfId="30889" xr:uid="{5210265C-1E10-4F1E-8D4B-706DE9B51A8E}"/>
    <cellStyle name="Input 5 6 4" xfId="7624" xr:uid="{F6657C99-7CEA-41DA-8418-06795918BC5E}"/>
    <cellStyle name="Input 5 6 4 2" xfId="30890" xr:uid="{BCCB01BE-E5A0-4902-BB8B-CD291A783EC8}"/>
    <cellStyle name="Input 5 6 5" xfId="7625" xr:uid="{2596D62B-5493-4B8D-AD05-B6EC2A9BD2BE}"/>
    <cellStyle name="Input 5 6 5 2" xfId="30891" xr:uid="{D5AFA286-58D8-43A8-8657-972DC2B02A1A}"/>
    <cellStyle name="Input 5 6 6" xfId="7626" xr:uid="{2C17A090-9861-41E7-B616-A9A9912E0044}"/>
    <cellStyle name="Input 5 6 6 2" xfId="30892" xr:uid="{FB1FBABB-CC31-4140-A24E-C894F295A5C0}"/>
    <cellStyle name="Input 5 6 7" xfId="7627" xr:uid="{9E7D2806-A322-4436-8691-FF17A3AC59A1}"/>
    <cellStyle name="Input 5 6 7 2" xfId="30893" xr:uid="{4E2451FC-4570-4AA9-B82A-2DCEC8C55B25}"/>
    <cellStyle name="Input 5 6 8" xfId="7628" xr:uid="{E9D20496-8F1C-45C4-A200-50C2FDF911F2}"/>
    <cellStyle name="Input 5 6 8 2" xfId="30894" xr:uid="{D8248139-C0F3-4BEC-8331-30C6353C4B94}"/>
    <cellStyle name="Input 5 6 9" xfId="7629" xr:uid="{12263C3F-3E84-40B1-953E-D52E3938EB17}"/>
    <cellStyle name="Input 5 6 9 2" xfId="30895" xr:uid="{CA01766D-6544-451F-9943-45DA906F228F}"/>
    <cellStyle name="Input 5 7" xfId="7630" xr:uid="{31E016DE-B38C-458A-8FF1-8A9092FF292D}"/>
    <cellStyle name="Input 5 7 10" xfId="30896" xr:uid="{3BBD75BE-BA40-40CA-8940-1CEE8B810384}"/>
    <cellStyle name="Input 5 7 2" xfId="7631" xr:uid="{73CDE5AD-4B42-486B-8620-4717678FA407}"/>
    <cellStyle name="Input 5 7 2 2" xfId="30897" xr:uid="{58E47C2C-E98C-40D9-A400-A2CC82CEDB1C}"/>
    <cellStyle name="Input 5 7 3" xfId="7632" xr:uid="{8D7B6F7D-BB1E-414D-ACA7-3115009D640D}"/>
    <cellStyle name="Input 5 7 3 2" xfId="30898" xr:uid="{80357EA3-2C25-4BE3-B159-04611BFD9B41}"/>
    <cellStyle name="Input 5 7 4" xfId="7633" xr:uid="{C1CB555E-B02E-4F20-9A58-842700D4AEA9}"/>
    <cellStyle name="Input 5 7 4 2" xfId="30899" xr:uid="{FFD76717-4713-4365-8DA9-37AE650334AB}"/>
    <cellStyle name="Input 5 7 5" xfId="7634" xr:uid="{6BCF7093-E16E-4A33-84F7-AA728347210F}"/>
    <cellStyle name="Input 5 7 5 2" xfId="30900" xr:uid="{D65361E1-2DDC-40C8-833E-2F2EE0BA5F74}"/>
    <cellStyle name="Input 5 7 6" xfId="7635" xr:uid="{5561F5C2-482C-4EEE-9AA8-D07044B7FDC2}"/>
    <cellStyle name="Input 5 7 6 2" xfId="30901" xr:uid="{F120656B-302E-4A2C-85E8-4CF9751E52A1}"/>
    <cellStyle name="Input 5 7 7" xfId="7636" xr:uid="{0B34E797-7889-4E84-8729-E31440E6D13C}"/>
    <cellStyle name="Input 5 7 7 2" xfId="30902" xr:uid="{1A58EC7C-EB32-4ACA-9ECD-3326A697ECBB}"/>
    <cellStyle name="Input 5 7 8" xfId="7637" xr:uid="{620C1E8D-9D6F-4F5F-B16E-2703923A8501}"/>
    <cellStyle name="Input 5 7 8 2" xfId="30903" xr:uid="{34F12775-8DCE-419F-8B88-670DA3AFAA31}"/>
    <cellStyle name="Input 5 7 9" xfId="7638" xr:uid="{0067D2B3-2D68-4E20-A6EB-4B39292BA575}"/>
    <cellStyle name="Input 5 7 9 2" xfId="30904" xr:uid="{7FB5BBED-86E9-462C-91CB-A41ACCAA3FD0}"/>
    <cellStyle name="Input 5 8" xfId="7639" xr:uid="{9687946B-1A4E-4006-9CFD-AC412226C2C2}"/>
    <cellStyle name="Input 5 8 2" xfId="30905" xr:uid="{E057D3AE-36EA-409A-86B8-4C75884A1FE9}"/>
    <cellStyle name="Input 5 9" xfId="7640" xr:uid="{90D2BA31-BBF2-49C5-A66D-2E966DD48D10}"/>
    <cellStyle name="Input 5 9 2" xfId="30906" xr:uid="{5E097D1E-53CB-4815-B77F-7ADBF3B248EA}"/>
    <cellStyle name="Input 50" xfId="7641" xr:uid="{A249C9B6-8F46-48C3-AD54-4C6FE524B7B7}"/>
    <cellStyle name="Input 50 2" xfId="30907" xr:uid="{7FA8F3CA-690C-4600-A616-C21014B6B4D4}"/>
    <cellStyle name="Input 51" xfId="7642" xr:uid="{D23D73C9-824A-48DA-8F57-39BDAD741EF4}"/>
    <cellStyle name="Input 51 2" xfId="30908" xr:uid="{6FDE2AAF-8D87-4246-9823-DF53C3ACDA74}"/>
    <cellStyle name="Input 52" xfId="7643" xr:uid="{547BF1A0-C3FF-4549-B872-101F82EABD4C}"/>
    <cellStyle name="Input 52 2" xfId="30909" xr:uid="{5418E2A6-A007-4865-96D2-2F8B8EEBA326}"/>
    <cellStyle name="Input 53" xfId="7644" xr:uid="{540386D2-6141-437F-9A42-786D95FB3E8D}"/>
    <cellStyle name="Input 53 2" xfId="30910" xr:uid="{FC0870C9-92F6-47E8-B473-00DCE5861A0A}"/>
    <cellStyle name="Input 54" xfId="7645" xr:uid="{8D290E69-B014-49E7-B9BA-91C9FB30404D}"/>
    <cellStyle name="Input 54 2" xfId="30911" xr:uid="{767B050B-0B39-41A4-86A7-102D781AE3C6}"/>
    <cellStyle name="Input 55" xfId="7646" xr:uid="{5696843C-29A4-4063-ABDF-2476B2EE5138}"/>
    <cellStyle name="Input 55 2" xfId="30912" xr:uid="{30924368-4B74-4048-88A4-86D88BC08B20}"/>
    <cellStyle name="Input 56" xfId="7647" xr:uid="{A6E8FA22-636A-44B0-A2D0-DBB33DD66CE1}"/>
    <cellStyle name="Input 56 2" xfId="30913" xr:uid="{A281E99F-019E-473D-AAFD-11BAC10EF5D3}"/>
    <cellStyle name="Input 57" xfId="29482" xr:uid="{8832440E-14B4-4012-91C9-A9FF5286EB7C}"/>
    <cellStyle name="Input 6" xfId="7648" xr:uid="{A1273BE1-2069-4CBF-92BC-8BB5F1AE94B7}"/>
    <cellStyle name="Input 6 10" xfId="7649" xr:uid="{9A9B192B-6EDC-4955-9F06-892B3A2C5CBB}"/>
    <cellStyle name="Input 6 10 2" xfId="30915" xr:uid="{B50FFECB-414C-47B5-93CD-3953302D99C1}"/>
    <cellStyle name="Input 6 11" xfId="7650" xr:uid="{CF13EB55-7133-464D-B684-52F74AED727D}"/>
    <cellStyle name="Input 6 11 2" xfId="30916" xr:uid="{9C862191-92E8-4FA0-9DD3-7052A17086BB}"/>
    <cellStyle name="Input 6 12" xfId="7651" xr:uid="{E6B4FCD9-2D67-4B41-BB75-B95A9857CEE2}"/>
    <cellStyle name="Input 6 12 2" xfId="30917" xr:uid="{6F4895B0-28DC-491B-BCC9-74FA60059E33}"/>
    <cellStyle name="Input 6 13" xfId="7652" xr:uid="{82CCE1A6-4E5D-4B23-AEDA-A14D11EC6540}"/>
    <cellStyle name="Input 6 13 2" xfId="30918" xr:uid="{353D7AEB-EF07-4B48-9FDB-B6EF70FE87CA}"/>
    <cellStyle name="Input 6 14" xfId="7653" xr:uid="{0EB3FB59-7754-4827-BE39-D4B43ACF5F23}"/>
    <cellStyle name="Input 6 14 2" xfId="30919" xr:uid="{F137439B-A639-42F7-A43C-B67D2EF4AF9E}"/>
    <cellStyle name="Input 6 15" xfId="30914" xr:uid="{148FA1F3-BA53-448B-AB90-536C11D5079B}"/>
    <cellStyle name="Input 6 2" xfId="7654" xr:uid="{5B941FEF-95F8-4FEC-A5FB-DD4B63E1D8F4}"/>
    <cellStyle name="Input 6 2 10" xfId="7655" xr:uid="{82A71957-4179-4B74-81C1-AC2DF3FCB29E}"/>
    <cellStyle name="Input 6 2 10 2" xfId="30921" xr:uid="{2D2E48B1-F8B2-4928-B96A-7914B03F6517}"/>
    <cellStyle name="Input 6 2 11" xfId="30920" xr:uid="{6E9BB32C-BE0F-4BE6-9FBF-87CD26328726}"/>
    <cellStyle name="Input 6 2 2" xfId="7656" xr:uid="{48977DA2-772D-47A4-8126-D3CE2C5EF2F1}"/>
    <cellStyle name="Input 6 2 2 10" xfId="30922" xr:uid="{C1007FE3-9112-450A-A2D4-34F5121EEBE5}"/>
    <cellStyle name="Input 6 2 2 2" xfId="7657" xr:uid="{29CE227C-EF7F-4FA7-92C1-D760EF9FC429}"/>
    <cellStyle name="Input 6 2 2 2 2" xfId="30923" xr:uid="{485B7F63-F34B-4D12-884D-21E8148B8F1D}"/>
    <cellStyle name="Input 6 2 2 3" xfId="7658" xr:uid="{236C9F21-A947-40DC-9709-B061AE1C2BA1}"/>
    <cellStyle name="Input 6 2 2 3 2" xfId="30924" xr:uid="{B2440AA1-B07E-4F49-AE38-68B86AC2ED22}"/>
    <cellStyle name="Input 6 2 2 4" xfId="7659" xr:uid="{266F9832-CB58-4744-A555-7A1E92F5EA89}"/>
    <cellStyle name="Input 6 2 2 4 2" xfId="30925" xr:uid="{8FF8026F-81BD-4C03-B9B2-68451A75398A}"/>
    <cellStyle name="Input 6 2 2 5" xfId="7660" xr:uid="{5B68856E-0C37-4111-A621-D02E8129C350}"/>
    <cellStyle name="Input 6 2 2 5 2" xfId="30926" xr:uid="{71F56524-1B18-4388-BF03-7DDF8B0F2A39}"/>
    <cellStyle name="Input 6 2 2 6" xfId="7661" xr:uid="{C5861C61-96A5-4F95-9861-BEE63174FB01}"/>
    <cellStyle name="Input 6 2 2 6 2" xfId="30927" xr:uid="{3126F90A-2070-4019-BFE2-E44F1874C690}"/>
    <cellStyle name="Input 6 2 2 7" xfId="7662" xr:uid="{C73413EF-2198-430D-AF44-B0BA131E7839}"/>
    <cellStyle name="Input 6 2 2 7 2" xfId="30928" xr:uid="{EF9D49CA-A1DA-466A-96A2-4F529E1A9071}"/>
    <cellStyle name="Input 6 2 2 8" xfId="7663" xr:uid="{089AE100-CB7D-4A41-BF23-67BF50EDD803}"/>
    <cellStyle name="Input 6 2 2 8 2" xfId="30929" xr:uid="{87EFA3C0-FA3C-412D-B955-468C1C159308}"/>
    <cellStyle name="Input 6 2 2 9" xfId="7664" xr:uid="{4A3A809D-561F-48A8-B529-AD9A0B606FDE}"/>
    <cellStyle name="Input 6 2 2 9 2" xfId="30930" xr:uid="{D4B95DD5-119A-4B89-8BBD-5CF138625A23}"/>
    <cellStyle name="Input 6 2 3" xfId="7665" xr:uid="{BF1DC48B-BF0E-4BC3-B282-78CB4E620E35}"/>
    <cellStyle name="Input 6 2 3 2" xfId="30931" xr:uid="{04F25C24-D44F-4B7D-8781-544DAACEBE54}"/>
    <cellStyle name="Input 6 2 4" xfId="7666" xr:uid="{B1207C7D-9609-4C74-9092-0E87FC4A918E}"/>
    <cellStyle name="Input 6 2 4 2" xfId="30932" xr:uid="{AEFB3739-3FEE-4F6F-8981-DA2007050A00}"/>
    <cellStyle name="Input 6 2 5" xfId="7667" xr:uid="{13A71CF1-53D4-4C48-9CC0-D7D8DAA7DB6F}"/>
    <cellStyle name="Input 6 2 5 2" xfId="30933" xr:uid="{C5FB2511-0575-4D81-A89E-332A8548D5B7}"/>
    <cellStyle name="Input 6 2 6" xfId="7668" xr:uid="{D1C3F99F-5581-493E-9526-30E4E438475D}"/>
    <cellStyle name="Input 6 2 6 2" xfId="30934" xr:uid="{8B415799-50C8-4F65-A599-7D3F4D12439A}"/>
    <cellStyle name="Input 6 2 7" xfId="7669" xr:uid="{C902F135-3E7A-4577-A6BA-AEDAA911BF93}"/>
    <cellStyle name="Input 6 2 7 2" xfId="30935" xr:uid="{B72CDB97-BC77-4078-95B2-CDD6DC461C87}"/>
    <cellStyle name="Input 6 2 8" xfId="7670" xr:uid="{7E51F5A9-05CD-4DDA-BE43-15D6D5A66509}"/>
    <cellStyle name="Input 6 2 8 2" xfId="30936" xr:uid="{92D7B91C-C41D-4DD7-BB89-53EEE02401CC}"/>
    <cellStyle name="Input 6 2 9" xfId="7671" xr:uid="{E280B9A7-2036-4BA0-8316-1ACF4F0BE0E6}"/>
    <cellStyle name="Input 6 2 9 2" xfId="30937" xr:uid="{8FA008ED-334E-4D2B-B0B9-B41C0C13D29C}"/>
    <cellStyle name="Input 6 3" xfId="7672" xr:uid="{CFE90183-D26F-4782-B8EC-212DFE7F39C3}"/>
    <cellStyle name="Input 6 3 10" xfId="30938" xr:uid="{E5FA1F46-238B-49B7-B40E-2A8131E8961A}"/>
    <cellStyle name="Input 6 3 2" xfId="7673" xr:uid="{0AD79455-2EAA-41F1-945E-5DA1BEA1007C}"/>
    <cellStyle name="Input 6 3 2 2" xfId="30939" xr:uid="{D6955879-7D23-46F4-9B4F-AF1B3605A495}"/>
    <cellStyle name="Input 6 3 3" xfId="7674" xr:uid="{37A72267-3967-4A76-A6FC-63AFE83F4330}"/>
    <cellStyle name="Input 6 3 3 2" xfId="30940" xr:uid="{3DBE16C3-6E3E-4554-9118-CE69127F72A5}"/>
    <cellStyle name="Input 6 3 4" xfId="7675" xr:uid="{32D9AD52-B34A-484D-A2AA-F498ECFFB3CC}"/>
    <cellStyle name="Input 6 3 4 2" xfId="30941" xr:uid="{BC486FE7-6253-4DF6-A545-C3C1E9B31810}"/>
    <cellStyle name="Input 6 3 5" xfId="7676" xr:uid="{B7A8F790-101D-4DC5-9B11-65A69EAF44D0}"/>
    <cellStyle name="Input 6 3 5 2" xfId="30942" xr:uid="{8D566CE8-1513-4ADD-B51A-3B733F69A531}"/>
    <cellStyle name="Input 6 3 6" xfId="7677" xr:uid="{D511511F-E7E6-4328-9E21-C3045DE902FC}"/>
    <cellStyle name="Input 6 3 6 2" xfId="30943" xr:uid="{2E8BEDDA-CDDE-413F-89A1-4406B438BAAB}"/>
    <cellStyle name="Input 6 3 7" xfId="7678" xr:uid="{0802F319-E133-4926-B7EC-01C162180BFC}"/>
    <cellStyle name="Input 6 3 7 2" xfId="30944" xr:uid="{1C3CC787-646F-4458-80B3-02D347E17743}"/>
    <cellStyle name="Input 6 3 8" xfId="7679" xr:uid="{3AA9AA60-CB3F-420A-807C-3ABA8CC922DF}"/>
    <cellStyle name="Input 6 3 8 2" xfId="30945" xr:uid="{9EEF6749-1E65-4268-BAEB-28508334D2B6}"/>
    <cellStyle name="Input 6 3 9" xfId="7680" xr:uid="{5BCCAE78-2437-4456-A72C-A41A266CDC4F}"/>
    <cellStyle name="Input 6 3 9 2" xfId="30946" xr:uid="{E14DD235-60AF-4A8D-841E-6C308D3F91F2}"/>
    <cellStyle name="Input 6 4" xfId="7681" xr:uid="{D9D38637-A8DA-4338-8D43-EFDE2350EEF4}"/>
    <cellStyle name="Input 6 4 10" xfId="30947" xr:uid="{2B1D3E84-44C9-4D7F-A008-0363C4478F44}"/>
    <cellStyle name="Input 6 4 2" xfId="7682" xr:uid="{44063B3B-1D59-4F27-A41D-09E4A420B799}"/>
    <cellStyle name="Input 6 4 2 2" xfId="30948" xr:uid="{3CC774CB-BD75-4EBF-9A48-0C87F0E3430C}"/>
    <cellStyle name="Input 6 4 3" xfId="7683" xr:uid="{09E1EBD2-8457-41E9-8497-F5923D87BD1B}"/>
    <cellStyle name="Input 6 4 3 2" xfId="30949" xr:uid="{8E1E9980-AA9E-42B0-838B-67B3C5C4E0E0}"/>
    <cellStyle name="Input 6 4 4" xfId="7684" xr:uid="{55020B0D-2A66-4010-BEE8-ED421C7ED043}"/>
    <cellStyle name="Input 6 4 4 2" xfId="30950" xr:uid="{5312AE18-37D7-4E2B-8323-FC22E89404B3}"/>
    <cellStyle name="Input 6 4 5" xfId="7685" xr:uid="{5766419E-89AF-4307-9C36-B6328F3A4C25}"/>
    <cellStyle name="Input 6 4 5 2" xfId="30951" xr:uid="{BD57AA24-C6D8-458E-AE05-81FF26EE6C21}"/>
    <cellStyle name="Input 6 4 6" xfId="7686" xr:uid="{80545916-4E1F-4615-BA50-FDCB4755E964}"/>
    <cellStyle name="Input 6 4 6 2" xfId="30952" xr:uid="{A6CEFD89-9A28-4EDD-AEBF-53A2C13F0341}"/>
    <cellStyle name="Input 6 4 7" xfId="7687" xr:uid="{F120815E-DB0C-405D-A34E-E1CC7FF9BFF2}"/>
    <cellStyle name="Input 6 4 7 2" xfId="30953" xr:uid="{7AC8489A-556C-4C4E-B8DB-3CB94FB30655}"/>
    <cellStyle name="Input 6 4 8" xfId="7688" xr:uid="{03A91EFC-B249-4C21-803F-7F9BA5B1689E}"/>
    <cellStyle name="Input 6 4 8 2" xfId="30954" xr:uid="{55A0C971-ABB8-474E-8390-1811E45E9EB9}"/>
    <cellStyle name="Input 6 4 9" xfId="7689" xr:uid="{99A67CD3-7D28-4C55-A1AB-A809B32C55FF}"/>
    <cellStyle name="Input 6 4 9 2" xfId="30955" xr:uid="{B8E4B889-3F8F-49F1-A03B-395A57B476CC}"/>
    <cellStyle name="Input 6 5" xfId="7690" xr:uid="{4A0E448F-D526-468A-9A91-EEA761A6726C}"/>
    <cellStyle name="Input 6 5 10" xfId="30956" xr:uid="{C965D79A-3AEC-4CDE-9B39-D7ED5E64EE09}"/>
    <cellStyle name="Input 6 5 2" xfId="7691" xr:uid="{3B26084E-3FE0-4BC3-BFE0-832FAE6C6940}"/>
    <cellStyle name="Input 6 5 2 2" xfId="30957" xr:uid="{D4B86BE6-13CA-461E-A88E-30646446672E}"/>
    <cellStyle name="Input 6 5 3" xfId="7692" xr:uid="{8EEC63EF-901A-4F31-873C-A1184160F5A9}"/>
    <cellStyle name="Input 6 5 3 2" xfId="30958" xr:uid="{982202B2-5A20-4BEF-9646-511B32EC35A8}"/>
    <cellStyle name="Input 6 5 4" xfId="7693" xr:uid="{94E98DD1-C252-4FDF-ADA8-14EDBCD1526C}"/>
    <cellStyle name="Input 6 5 4 2" xfId="30959" xr:uid="{A5FA28E4-F18C-4254-9DFF-F85621F8B6F2}"/>
    <cellStyle name="Input 6 5 5" xfId="7694" xr:uid="{71D982D0-E952-4265-8D0E-94C1FE26DBD0}"/>
    <cellStyle name="Input 6 5 5 2" xfId="30960" xr:uid="{18DE75F4-C268-4B2A-983E-251990A7CB1C}"/>
    <cellStyle name="Input 6 5 6" xfId="7695" xr:uid="{976B63FB-664C-4250-86BC-74E4B1C21C18}"/>
    <cellStyle name="Input 6 5 6 2" xfId="30961" xr:uid="{0EC940C3-97ED-41FE-B159-416DD542D06B}"/>
    <cellStyle name="Input 6 5 7" xfId="7696" xr:uid="{6103C22E-F41F-4545-9A60-3314EB549102}"/>
    <cellStyle name="Input 6 5 7 2" xfId="30962" xr:uid="{88FC17B2-8807-4546-BAAF-80AF8FDECA84}"/>
    <cellStyle name="Input 6 5 8" xfId="7697" xr:uid="{404BC5BE-12AC-46A1-801A-EA3792C4C847}"/>
    <cellStyle name="Input 6 5 8 2" xfId="30963" xr:uid="{C426D1D3-8B2F-42A3-B431-7382071466E4}"/>
    <cellStyle name="Input 6 5 9" xfId="7698" xr:uid="{5B259FD3-E5B9-4F44-9947-6D57202C326D}"/>
    <cellStyle name="Input 6 5 9 2" xfId="30964" xr:uid="{1D6F8583-1720-4197-A054-22E40457EBAB}"/>
    <cellStyle name="Input 6 6" xfId="7699" xr:uid="{38B59719-FA23-4269-ADDF-5A769F359C18}"/>
    <cellStyle name="Input 6 6 10" xfId="30965" xr:uid="{B332C1C4-D63D-4E7F-9D23-0386789C660F}"/>
    <cellStyle name="Input 6 6 2" xfId="7700" xr:uid="{14D13FF4-DF8E-4FD6-8DD4-BAAC536F4887}"/>
    <cellStyle name="Input 6 6 2 2" xfId="30966" xr:uid="{EFC4E620-5A82-405C-B607-2A326410E282}"/>
    <cellStyle name="Input 6 6 3" xfId="7701" xr:uid="{E50CA738-F778-4FE5-95A6-7EE80588860B}"/>
    <cellStyle name="Input 6 6 3 2" xfId="30967" xr:uid="{C7D467B8-C9B2-40F3-BD72-1B4595C2FDAA}"/>
    <cellStyle name="Input 6 6 4" xfId="7702" xr:uid="{59AE7DAD-C432-4C16-8FAC-BE187A55B219}"/>
    <cellStyle name="Input 6 6 4 2" xfId="30968" xr:uid="{12742162-D0D1-4DD6-A81C-8829C52C0523}"/>
    <cellStyle name="Input 6 6 5" xfId="7703" xr:uid="{07E75CEB-9A37-4BB6-ABF6-E663C04AA76C}"/>
    <cellStyle name="Input 6 6 5 2" xfId="30969" xr:uid="{38F6FB40-8864-4C1D-AE6F-549B24011D52}"/>
    <cellStyle name="Input 6 6 6" xfId="7704" xr:uid="{F31C6B25-1DD6-4205-B9F7-BA2EB3321916}"/>
    <cellStyle name="Input 6 6 6 2" xfId="30970" xr:uid="{6D9405B3-8F3E-4696-93C7-7E28333F085D}"/>
    <cellStyle name="Input 6 6 7" xfId="7705" xr:uid="{B5CE71A6-AAD5-4B6F-A061-125C5C7F9044}"/>
    <cellStyle name="Input 6 6 7 2" xfId="30971" xr:uid="{0FA5E7FF-B89D-433F-93B2-9E50EF96910C}"/>
    <cellStyle name="Input 6 6 8" xfId="7706" xr:uid="{E2BB6E5E-B487-4BB5-876D-CBDFD2232461}"/>
    <cellStyle name="Input 6 6 8 2" xfId="30972" xr:uid="{29601F6A-3BA7-4DA3-B1A6-84E921D83345}"/>
    <cellStyle name="Input 6 6 9" xfId="7707" xr:uid="{CEBAF286-AFF5-44E3-9F0F-CA4E5A6AF027}"/>
    <cellStyle name="Input 6 6 9 2" xfId="30973" xr:uid="{9D9771C9-06CA-4AA0-A7FF-06ED1E2EE5A9}"/>
    <cellStyle name="Input 6 7" xfId="7708" xr:uid="{ECCF24D9-ECC7-4F8E-B95C-AAE2FBB7FC82}"/>
    <cellStyle name="Input 6 7 2" xfId="30974" xr:uid="{AD8CA414-B557-41BE-95E3-B71446DD3C91}"/>
    <cellStyle name="Input 6 8" xfId="7709" xr:uid="{1C1000B6-639E-4E36-913C-DE16D4712A27}"/>
    <cellStyle name="Input 6 8 2" xfId="30975" xr:uid="{9B548E31-F790-4526-B706-DAD4A278302A}"/>
    <cellStyle name="Input 6 9" xfId="7710" xr:uid="{BB709700-AFCD-4F6A-AD74-A247C9D68515}"/>
    <cellStyle name="Input 6 9 2" xfId="30976" xr:uid="{52D7FCE5-D82D-4F36-90AA-729D1D596B84}"/>
    <cellStyle name="Input 7" xfId="7711" xr:uid="{4DD95AAB-1840-491F-A015-03B164355FD5}"/>
    <cellStyle name="Input 7 10" xfId="7712" xr:uid="{747C0319-64E2-4D25-A250-80D9128A7017}"/>
    <cellStyle name="Input 7 10 2" xfId="30978" xr:uid="{4614D0AF-068C-4B7A-9C17-89F5FF13B848}"/>
    <cellStyle name="Input 7 11" xfId="7713" xr:uid="{0FF02E25-3F89-4FE1-A55F-ED138D079802}"/>
    <cellStyle name="Input 7 11 2" xfId="30979" xr:uid="{1F6FBF7F-30C5-47FA-B5D6-BDF8EA3C8D65}"/>
    <cellStyle name="Input 7 12" xfId="7714" xr:uid="{84645C6C-E7AB-4E35-9DE0-CCA73451A256}"/>
    <cellStyle name="Input 7 12 2" xfId="30980" xr:uid="{5ED33F59-33F8-4EA9-BECB-73D7FFBB403E}"/>
    <cellStyle name="Input 7 13" xfId="7715" xr:uid="{62AB06FB-4947-4588-81C6-C0CF7D1E0477}"/>
    <cellStyle name="Input 7 13 2" xfId="30981" xr:uid="{F2C0EDFC-4041-4E4D-9F21-990EF562956F}"/>
    <cellStyle name="Input 7 14" xfId="7716" xr:uid="{7CFFB7BE-A442-4D8F-A017-324BAD4F5A68}"/>
    <cellStyle name="Input 7 14 2" xfId="30982" xr:uid="{3909CBA2-A084-4EBC-8270-127C3D29483B}"/>
    <cellStyle name="Input 7 15" xfId="30977" xr:uid="{F033CA40-5A42-4D48-92D0-848382396423}"/>
    <cellStyle name="Input 7 2" xfId="7717" xr:uid="{35B9A645-1A0B-44D7-AD0C-1C26E6D803B7}"/>
    <cellStyle name="Input 7 2 10" xfId="7718" xr:uid="{A9E81C7C-DF36-475E-A595-6F6C396FF77B}"/>
    <cellStyle name="Input 7 2 10 2" xfId="30984" xr:uid="{26824AE5-AE87-4F44-8E60-9A2E69923A46}"/>
    <cellStyle name="Input 7 2 11" xfId="30983" xr:uid="{56E87AD2-3DA9-4257-AA0B-605FD298E2B5}"/>
    <cellStyle name="Input 7 2 2" xfId="7719" xr:uid="{4668BB81-9914-466F-8BCC-1850759DA7C7}"/>
    <cellStyle name="Input 7 2 2 10" xfId="30985" xr:uid="{797DC477-E7BA-40D5-8697-C5580EBA41A8}"/>
    <cellStyle name="Input 7 2 2 2" xfId="7720" xr:uid="{6541DAD1-4852-4D4B-A1FD-C0DB3EA41ED3}"/>
    <cellStyle name="Input 7 2 2 2 2" xfId="30986" xr:uid="{11C38216-7682-4110-B700-C70BEF0AB303}"/>
    <cellStyle name="Input 7 2 2 3" xfId="7721" xr:uid="{C3F97C96-A9E4-4B87-9499-C4A006DCCE90}"/>
    <cellStyle name="Input 7 2 2 3 2" xfId="30987" xr:uid="{7BCBE2FC-397E-45B7-8377-DA062819D66E}"/>
    <cellStyle name="Input 7 2 2 4" xfId="7722" xr:uid="{01490414-1288-4C37-A784-16618F0BE18B}"/>
    <cellStyle name="Input 7 2 2 4 2" xfId="30988" xr:uid="{CE901774-2DB6-4D2F-A2E3-8C118336CE61}"/>
    <cellStyle name="Input 7 2 2 5" xfId="7723" xr:uid="{DEF372F2-145D-402E-86A3-339A21547CC6}"/>
    <cellStyle name="Input 7 2 2 5 2" xfId="30989" xr:uid="{841F4B0E-0DA6-449F-9384-211E0939F954}"/>
    <cellStyle name="Input 7 2 2 6" xfId="7724" xr:uid="{824E8B7C-B2FB-4127-9BA9-44D30D91CD83}"/>
    <cellStyle name="Input 7 2 2 6 2" xfId="30990" xr:uid="{7E9F3CBC-B288-46DD-A8B8-FF0AE08DC670}"/>
    <cellStyle name="Input 7 2 2 7" xfId="7725" xr:uid="{F083E88A-F92E-44F2-B94F-B512F2807A86}"/>
    <cellStyle name="Input 7 2 2 7 2" xfId="30991" xr:uid="{E0943751-67B8-4FEC-A490-B81586CAA6DE}"/>
    <cellStyle name="Input 7 2 2 8" xfId="7726" xr:uid="{FAA4FF33-3F90-4185-B704-7562FF952D9C}"/>
    <cellStyle name="Input 7 2 2 8 2" xfId="30992" xr:uid="{9DA8B9E0-8302-41DE-B3BD-B1175838ED80}"/>
    <cellStyle name="Input 7 2 2 9" xfId="7727" xr:uid="{D6CA1292-4848-4C4A-8270-9A970249976E}"/>
    <cellStyle name="Input 7 2 2 9 2" xfId="30993" xr:uid="{731A4B90-AB43-46FD-A26F-DD2A6B37F6FE}"/>
    <cellStyle name="Input 7 2 3" xfId="7728" xr:uid="{1FCD2327-4042-4610-8322-40E8380F18E4}"/>
    <cellStyle name="Input 7 2 3 2" xfId="30994" xr:uid="{249FD55D-3FEB-4506-B003-70A13AC1B3E5}"/>
    <cellStyle name="Input 7 2 4" xfId="7729" xr:uid="{D07E517E-5EC0-491C-811A-B7C2F4D7AE77}"/>
    <cellStyle name="Input 7 2 4 2" xfId="30995" xr:uid="{88522E8D-4BB8-4C8C-BC76-88B7E9582087}"/>
    <cellStyle name="Input 7 2 5" xfId="7730" xr:uid="{5464A962-16B6-41F8-BBA1-AAB5E180C1B9}"/>
    <cellStyle name="Input 7 2 5 2" xfId="30996" xr:uid="{E117A052-599D-420D-8144-8B8705C04D87}"/>
    <cellStyle name="Input 7 2 6" xfId="7731" xr:uid="{7D8B4074-29F6-4F8A-B66C-60E87BABA648}"/>
    <cellStyle name="Input 7 2 6 2" xfId="30997" xr:uid="{FC92A6F1-EA11-4720-BF1B-1932232E68F6}"/>
    <cellStyle name="Input 7 2 7" xfId="7732" xr:uid="{80B25F95-3D05-4873-97EA-1E1320171D23}"/>
    <cellStyle name="Input 7 2 7 2" xfId="30998" xr:uid="{4D620DDD-F612-4F58-A3A6-B04DE90C9722}"/>
    <cellStyle name="Input 7 2 8" xfId="7733" xr:uid="{AA2E3469-0D96-47DC-BE18-F3EFBB655F33}"/>
    <cellStyle name="Input 7 2 8 2" xfId="30999" xr:uid="{3D346278-F504-48AF-96F1-E214A80D8F32}"/>
    <cellStyle name="Input 7 2 9" xfId="7734" xr:uid="{C659B2FE-91CE-482D-BA56-4E3EA58CB678}"/>
    <cellStyle name="Input 7 2 9 2" xfId="31000" xr:uid="{9278D286-D15D-45DB-95EB-966C9B00AAF7}"/>
    <cellStyle name="Input 7 3" xfId="7735" xr:uid="{92C15294-F5C6-481A-9145-8510865F094D}"/>
    <cellStyle name="Input 7 3 10" xfId="31001" xr:uid="{83152E43-8E3C-4E44-859F-684A40DE1EA2}"/>
    <cellStyle name="Input 7 3 2" xfId="7736" xr:uid="{BED3889A-8C1A-4FF9-9DEE-59F4E91C12F5}"/>
    <cellStyle name="Input 7 3 2 2" xfId="31002" xr:uid="{3872B9EA-594F-4BB9-9059-C3E438D6AE21}"/>
    <cellStyle name="Input 7 3 3" xfId="7737" xr:uid="{3736AF32-3030-40E7-9595-26508F4B24D7}"/>
    <cellStyle name="Input 7 3 3 2" xfId="31003" xr:uid="{DAD20961-3B11-4821-82D3-10DBD318CBC1}"/>
    <cellStyle name="Input 7 3 4" xfId="7738" xr:uid="{2CF62C04-B07E-4628-A308-CADC1B64A71A}"/>
    <cellStyle name="Input 7 3 4 2" xfId="31004" xr:uid="{6053B4AD-9D9F-4446-9F90-9B4B10632814}"/>
    <cellStyle name="Input 7 3 5" xfId="7739" xr:uid="{A6D2206E-BF46-48F2-8828-7D262C92A971}"/>
    <cellStyle name="Input 7 3 5 2" xfId="31005" xr:uid="{0277BF69-A74A-41F8-9406-AE513D63A1EE}"/>
    <cellStyle name="Input 7 3 6" xfId="7740" xr:uid="{419DE206-BD1E-4017-9110-26BB7F6AA33F}"/>
    <cellStyle name="Input 7 3 6 2" xfId="31006" xr:uid="{51856D12-120E-429C-99E5-135FE035D7D0}"/>
    <cellStyle name="Input 7 3 7" xfId="7741" xr:uid="{000B1A2A-234B-4178-8AB9-A4ADEDBADCD8}"/>
    <cellStyle name="Input 7 3 7 2" xfId="31007" xr:uid="{A35AD18A-4538-4A16-9E59-6DFB1BE90B66}"/>
    <cellStyle name="Input 7 3 8" xfId="7742" xr:uid="{5B34AAD5-7594-4CDA-8652-09ABF2CF7277}"/>
    <cellStyle name="Input 7 3 8 2" xfId="31008" xr:uid="{12AC977A-58E4-4B77-A81C-836C28BFD138}"/>
    <cellStyle name="Input 7 3 9" xfId="7743" xr:uid="{E060B8B9-26F6-47AA-A55D-4D6A904A09D3}"/>
    <cellStyle name="Input 7 3 9 2" xfId="31009" xr:uid="{94352457-B59E-4D0A-816C-124471E6A90A}"/>
    <cellStyle name="Input 7 4" xfId="7744" xr:uid="{BE42B1F5-F36A-4A9C-9261-99CE0C10E517}"/>
    <cellStyle name="Input 7 4 10" xfId="31010" xr:uid="{78D4CAEE-5A31-44D4-96F0-0C4C930C7AED}"/>
    <cellStyle name="Input 7 4 2" xfId="7745" xr:uid="{2AFD9976-8948-4DA6-A43A-525F001A18C7}"/>
    <cellStyle name="Input 7 4 2 2" xfId="31011" xr:uid="{8BE67687-1F40-45B7-9B70-042FDC08EB0F}"/>
    <cellStyle name="Input 7 4 3" xfId="7746" xr:uid="{C2B1C048-AAA2-4C03-935D-7E70FC5365A7}"/>
    <cellStyle name="Input 7 4 3 2" xfId="31012" xr:uid="{AD2552C4-1F05-4A3D-B7E9-06367E7AD09E}"/>
    <cellStyle name="Input 7 4 4" xfId="7747" xr:uid="{2573D0F7-0ABE-4BAA-A0BE-39579612CD13}"/>
    <cellStyle name="Input 7 4 4 2" xfId="31013" xr:uid="{2409D761-0A16-49AD-8CD7-54346E756DF2}"/>
    <cellStyle name="Input 7 4 5" xfId="7748" xr:uid="{CB77BE7E-2061-4519-A0DE-90FEAF2C4470}"/>
    <cellStyle name="Input 7 4 5 2" xfId="31014" xr:uid="{9ECF8CA4-4585-415D-93FA-07F1795FAEDF}"/>
    <cellStyle name="Input 7 4 6" xfId="7749" xr:uid="{DA01D376-2B91-4B04-95B1-96E3F70CC72F}"/>
    <cellStyle name="Input 7 4 6 2" xfId="31015" xr:uid="{B027FAF0-8AB3-4FC3-9953-B796CE2FD355}"/>
    <cellStyle name="Input 7 4 7" xfId="7750" xr:uid="{06E067AF-DE93-4CD1-BF1B-5F68448A0C44}"/>
    <cellStyle name="Input 7 4 7 2" xfId="31016" xr:uid="{510829A8-E8AF-434B-B048-5C6B478DF915}"/>
    <cellStyle name="Input 7 4 8" xfId="7751" xr:uid="{4B2B344C-1C00-4266-9A81-2D7376240176}"/>
    <cellStyle name="Input 7 4 8 2" xfId="31017" xr:uid="{D48FDD5A-9661-4CD1-B86E-57056DFA781C}"/>
    <cellStyle name="Input 7 4 9" xfId="7752" xr:uid="{993A3935-FDBE-4F17-892E-C2B83FB1E7FF}"/>
    <cellStyle name="Input 7 4 9 2" xfId="31018" xr:uid="{A3A19C97-79D4-4C37-8602-2E23CA446FD4}"/>
    <cellStyle name="Input 7 5" xfId="7753" xr:uid="{9F633659-2556-4787-9D88-922566923C52}"/>
    <cellStyle name="Input 7 5 10" xfId="31019" xr:uid="{8E5C52D8-C65A-42BB-BA1B-C1B84FC3BD82}"/>
    <cellStyle name="Input 7 5 2" xfId="7754" xr:uid="{861163DD-3BA1-428E-ADAB-35AE5F95F70B}"/>
    <cellStyle name="Input 7 5 2 2" xfId="31020" xr:uid="{110C1536-875E-4D78-8215-F4D24C980DFA}"/>
    <cellStyle name="Input 7 5 3" xfId="7755" xr:uid="{C4E5B8F6-59A2-4E28-801F-C407A2CC9497}"/>
    <cellStyle name="Input 7 5 3 2" xfId="31021" xr:uid="{783F8CCE-F251-4134-B441-1F42D1E0B6D6}"/>
    <cellStyle name="Input 7 5 4" xfId="7756" xr:uid="{AA622735-7387-4134-8DF8-6D59E26C1B25}"/>
    <cellStyle name="Input 7 5 4 2" xfId="31022" xr:uid="{11648646-D8F9-4CBC-A62F-9B79CD7331DA}"/>
    <cellStyle name="Input 7 5 5" xfId="7757" xr:uid="{6B15ED08-40D2-49E8-8C7F-18AD61F25A50}"/>
    <cellStyle name="Input 7 5 5 2" xfId="31023" xr:uid="{D9BA7094-2416-4F2B-8F1E-8C08721B2DD5}"/>
    <cellStyle name="Input 7 5 6" xfId="7758" xr:uid="{082F3CF9-6FE5-4FCF-ADFD-A2C59A0540E7}"/>
    <cellStyle name="Input 7 5 6 2" xfId="31024" xr:uid="{5F368E29-83F4-4C0A-A5F3-6765B7FB0F22}"/>
    <cellStyle name="Input 7 5 7" xfId="7759" xr:uid="{2E112199-9817-478F-8387-8EE11E5B5F7E}"/>
    <cellStyle name="Input 7 5 7 2" xfId="31025" xr:uid="{F7C1069C-270A-4CC4-8313-B50B66E980E0}"/>
    <cellStyle name="Input 7 5 8" xfId="7760" xr:uid="{9812D1E2-0069-4C67-988C-796B1190DAC4}"/>
    <cellStyle name="Input 7 5 8 2" xfId="31026" xr:uid="{F740A315-0863-44B2-AA2B-E5995C2C29DC}"/>
    <cellStyle name="Input 7 5 9" xfId="7761" xr:uid="{03AF5557-E21F-450F-8BA0-D530A06862FC}"/>
    <cellStyle name="Input 7 5 9 2" xfId="31027" xr:uid="{9C77A5D0-E5F3-4CB6-9275-8169A946C09C}"/>
    <cellStyle name="Input 7 6" xfId="7762" xr:uid="{BCA0E491-2D6E-4063-B8F6-52CD0E238D68}"/>
    <cellStyle name="Input 7 6 10" xfId="31028" xr:uid="{C73B7EF0-9DDA-4DD6-93C0-591D927ECA98}"/>
    <cellStyle name="Input 7 6 2" xfId="7763" xr:uid="{28E10789-AF8C-446E-B066-FE893617AC3D}"/>
    <cellStyle name="Input 7 6 2 2" xfId="31029" xr:uid="{02E43D25-F161-4897-9CDC-082CA9EA7452}"/>
    <cellStyle name="Input 7 6 3" xfId="7764" xr:uid="{D9BA2206-4E8E-4A03-BF38-25AAAF592701}"/>
    <cellStyle name="Input 7 6 3 2" xfId="31030" xr:uid="{4ED509D2-9D29-4EC1-8DC4-9DAC4C273AEC}"/>
    <cellStyle name="Input 7 6 4" xfId="7765" xr:uid="{5CCF74DF-8041-4608-AE6C-3DD501815296}"/>
    <cellStyle name="Input 7 6 4 2" xfId="31031" xr:uid="{DED5F4CA-AB8F-46CA-BFDD-C1816AF24BB9}"/>
    <cellStyle name="Input 7 6 5" xfId="7766" xr:uid="{33768F7F-3CDC-4285-B912-5F64DC9C6889}"/>
    <cellStyle name="Input 7 6 5 2" xfId="31032" xr:uid="{B7A8E860-81B6-4604-8327-BC98F4509007}"/>
    <cellStyle name="Input 7 6 6" xfId="7767" xr:uid="{CDD53483-942D-4DCA-8EA9-E860EBD7B93C}"/>
    <cellStyle name="Input 7 6 6 2" xfId="31033" xr:uid="{EA559C8D-87F2-49A9-8328-284F8199BE6C}"/>
    <cellStyle name="Input 7 6 7" xfId="7768" xr:uid="{54E5A0AA-D14E-4440-93A2-5B035057BA0C}"/>
    <cellStyle name="Input 7 6 7 2" xfId="31034" xr:uid="{D8FE4591-ADAC-48DC-B6D2-C9A3871E6EAD}"/>
    <cellStyle name="Input 7 6 8" xfId="7769" xr:uid="{DC140551-A107-4670-B3FE-A00373A55F35}"/>
    <cellStyle name="Input 7 6 8 2" xfId="31035" xr:uid="{9B011D5A-8437-4EBB-AE1D-5BD8A0176AE7}"/>
    <cellStyle name="Input 7 6 9" xfId="7770" xr:uid="{5D596113-695C-4A9A-BBDF-828CE9222EDB}"/>
    <cellStyle name="Input 7 6 9 2" xfId="31036" xr:uid="{47E953A2-7F7A-4BF6-B087-8545743B866F}"/>
    <cellStyle name="Input 7 7" xfId="7771" xr:uid="{79B2C632-7D1A-4544-86C5-941FBB193ECB}"/>
    <cellStyle name="Input 7 7 2" xfId="31037" xr:uid="{EDCC2900-B28B-4610-8CCC-3529F83A1C9B}"/>
    <cellStyle name="Input 7 8" xfId="7772" xr:uid="{E6D554F5-D54B-4198-AEC3-F3DF11BE25A0}"/>
    <cellStyle name="Input 7 8 2" xfId="31038" xr:uid="{A065C29E-1710-4890-BCC4-C89D0B2839C0}"/>
    <cellStyle name="Input 7 9" xfId="7773" xr:uid="{0E430F70-C3B1-425B-A34D-CAA1A4A6878A}"/>
    <cellStyle name="Input 7 9 2" xfId="31039" xr:uid="{ABFB8A70-9872-4D23-8B00-ECF07C33F75D}"/>
    <cellStyle name="Input 8" xfId="7774" xr:uid="{C7ADFE9D-460E-4409-9A24-72209ECC8E46}"/>
    <cellStyle name="Input 8 10" xfId="7775" xr:uid="{5C1FD7F9-213A-4B13-BB0D-8DE83C6FC255}"/>
    <cellStyle name="Input 8 10 2" xfId="31041" xr:uid="{DA23BC4F-16D5-4895-84F3-90A097DD0F88}"/>
    <cellStyle name="Input 8 11" xfId="7776" xr:uid="{499FBCAA-CA8C-4177-9CF0-3A39ABF663ED}"/>
    <cellStyle name="Input 8 11 2" xfId="31042" xr:uid="{88A337D6-3119-4639-8323-391500ACB352}"/>
    <cellStyle name="Input 8 12" xfId="7777" xr:uid="{6651683D-DD74-47B8-91BA-5BBB0C8428AE}"/>
    <cellStyle name="Input 8 12 2" xfId="31043" xr:uid="{49AC6292-EF4A-47B5-AC01-F44FAEF0FE6F}"/>
    <cellStyle name="Input 8 13" xfId="7778" xr:uid="{F6A9BA86-1DC2-4C39-BEED-D0F6D0EBEE9E}"/>
    <cellStyle name="Input 8 13 2" xfId="31044" xr:uid="{266ACDB7-078C-4C65-B0DF-88463145C792}"/>
    <cellStyle name="Input 8 14" xfId="7779" xr:uid="{AB22C471-90FA-467C-93C2-E8B0E9930DBA}"/>
    <cellStyle name="Input 8 14 2" xfId="31045" xr:uid="{F8203674-1F62-49AE-928B-C48B2181EDCB}"/>
    <cellStyle name="Input 8 15" xfId="31040" xr:uid="{404F7377-3632-4A86-AF88-57DE8445271E}"/>
    <cellStyle name="Input 8 2" xfId="7780" xr:uid="{8F6AF090-69E4-4751-A300-9C35AA4BE803}"/>
    <cellStyle name="Input 8 2 10" xfId="7781" xr:uid="{87894AC3-03DC-42B0-AC54-EE4E11290D13}"/>
    <cellStyle name="Input 8 2 10 2" xfId="31047" xr:uid="{8B8D5680-C767-42DF-9D9F-78884B3B92F8}"/>
    <cellStyle name="Input 8 2 11" xfId="31046" xr:uid="{C63DA2AB-9983-4326-B2BF-D2EDB27447A9}"/>
    <cellStyle name="Input 8 2 2" xfId="7782" xr:uid="{D552D545-6F0C-4D78-863D-A2FF4CA867E0}"/>
    <cellStyle name="Input 8 2 2 10" xfId="31048" xr:uid="{655746F4-BAF0-40A5-9C18-976CCE055ADD}"/>
    <cellStyle name="Input 8 2 2 2" xfId="7783" xr:uid="{23A1BA8C-3316-4313-8DE6-8236ADCD9357}"/>
    <cellStyle name="Input 8 2 2 2 2" xfId="31049" xr:uid="{A9139F25-AF0B-4DF0-982A-323B08C288AF}"/>
    <cellStyle name="Input 8 2 2 3" xfId="7784" xr:uid="{3D03B5E4-E985-48AB-BCCB-87C3972BA050}"/>
    <cellStyle name="Input 8 2 2 3 2" xfId="31050" xr:uid="{0A578BBB-FD25-4F46-AEEE-9B0B40837389}"/>
    <cellStyle name="Input 8 2 2 4" xfId="7785" xr:uid="{5B92A163-0A1E-4615-B8FB-CDD02CD969DD}"/>
    <cellStyle name="Input 8 2 2 4 2" xfId="31051" xr:uid="{265462D9-79E4-486E-9664-A8567B3AD92B}"/>
    <cellStyle name="Input 8 2 2 5" xfId="7786" xr:uid="{17423E1C-7A5C-449A-97A3-D2C5D06B6153}"/>
    <cellStyle name="Input 8 2 2 5 2" xfId="31052" xr:uid="{07661F1F-AED5-47A8-91B0-22BD8EEE7865}"/>
    <cellStyle name="Input 8 2 2 6" xfId="7787" xr:uid="{7AE54232-BF89-42E5-92D2-6F9D648D7EAF}"/>
    <cellStyle name="Input 8 2 2 6 2" xfId="31053" xr:uid="{51590967-5BCB-4671-8547-1A5FAE50AE0D}"/>
    <cellStyle name="Input 8 2 2 7" xfId="7788" xr:uid="{72978E1B-E62F-4382-B5D5-7B5A90D1F81D}"/>
    <cellStyle name="Input 8 2 2 7 2" xfId="31054" xr:uid="{7C8892F6-4898-4DC6-8DE7-900678A68520}"/>
    <cellStyle name="Input 8 2 2 8" xfId="7789" xr:uid="{90505AEF-953B-4365-85B8-53D6C7193F1D}"/>
    <cellStyle name="Input 8 2 2 8 2" xfId="31055" xr:uid="{DFE5347C-8FA8-4A05-827A-D06E576B2FC8}"/>
    <cellStyle name="Input 8 2 2 9" xfId="7790" xr:uid="{6F72FF38-2064-413C-96B3-FE7C029E4773}"/>
    <cellStyle name="Input 8 2 2 9 2" xfId="31056" xr:uid="{42A2CBB6-F0D3-4D2F-A2CC-FE04497A6D5A}"/>
    <cellStyle name="Input 8 2 3" xfId="7791" xr:uid="{D0A2D572-B2B1-474A-AEFA-B89708CF022F}"/>
    <cellStyle name="Input 8 2 3 2" xfId="31057" xr:uid="{AE180794-7C8C-4189-929F-0236E4FAB1C2}"/>
    <cellStyle name="Input 8 2 4" xfId="7792" xr:uid="{B1F00B32-9A4C-47E7-819E-44DF0A095188}"/>
    <cellStyle name="Input 8 2 4 2" xfId="31058" xr:uid="{FCB90680-0104-4B38-9F4E-ABFA309D1EB4}"/>
    <cellStyle name="Input 8 2 5" xfId="7793" xr:uid="{1856BD15-BB34-456A-8A8E-53F7FF1ECC4F}"/>
    <cellStyle name="Input 8 2 5 2" xfId="31059" xr:uid="{7B7D13D6-9DA0-40FA-B788-BB01A7C0131D}"/>
    <cellStyle name="Input 8 2 6" xfId="7794" xr:uid="{19FD4384-6422-48DE-AD38-EECFAD70B22B}"/>
    <cellStyle name="Input 8 2 6 2" xfId="31060" xr:uid="{F0CE39D9-6341-416E-8295-B8AE5B34089B}"/>
    <cellStyle name="Input 8 2 7" xfId="7795" xr:uid="{B6508504-31ED-4617-B0CE-5E3CB062366B}"/>
    <cellStyle name="Input 8 2 7 2" xfId="31061" xr:uid="{5A2B5882-E528-4FE8-A7EC-3FC7D30AD466}"/>
    <cellStyle name="Input 8 2 8" xfId="7796" xr:uid="{39BF773F-FF41-40E9-8E5E-D73D34ACEA4D}"/>
    <cellStyle name="Input 8 2 8 2" xfId="31062" xr:uid="{0CA75B27-A67B-43E5-A200-4E01612BC536}"/>
    <cellStyle name="Input 8 2 9" xfId="7797" xr:uid="{89FC5662-8B94-4A1D-A3CE-42BC693C7092}"/>
    <cellStyle name="Input 8 2 9 2" xfId="31063" xr:uid="{E0AE3423-4347-4D18-B9A2-C34283961DE0}"/>
    <cellStyle name="Input 8 3" xfId="7798" xr:uid="{530A423E-C775-463A-849E-5E3C0A5FCFEF}"/>
    <cellStyle name="Input 8 3 10" xfId="31064" xr:uid="{CEFEE059-8B35-41FC-A7F9-96008BEE7652}"/>
    <cellStyle name="Input 8 3 2" xfId="7799" xr:uid="{321ADC06-2B87-4EB5-AADC-806E3E2FD899}"/>
    <cellStyle name="Input 8 3 2 2" xfId="31065" xr:uid="{FD31B218-EEFB-478F-BE6E-246C4E8AF7F7}"/>
    <cellStyle name="Input 8 3 3" xfId="7800" xr:uid="{D9B67631-FA01-4B4F-9126-AC6D29897882}"/>
    <cellStyle name="Input 8 3 3 2" xfId="31066" xr:uid="{EF345825-FC63-45DF-8962-9D734CA288DF}"/>
    <cellStyle name="Input 8 3 4" xfId="7801" xr:uid="{47B13FBC-76FC-4CC7-8C61-87AA4E850A52}"/>
    <cellStyle name="Input 8 3 4 2" xfId="31067" xr:uid="{9E78BB91-5A1A-4E12-BB1C-27C8D7289764}"/>
    <cellStyle name="Input 8 3 5" xfId="7802" xr:uid="{E280FD6E-7A31-4750-B549-57AEB98D7184}"/>
    <cellStyle name="Input 8 3 5 2" xfId="31068" xr:uid="{8FB6441D-2920-46D1-A9F2-5C5AC9B6F247}"/>
    <cellStyle name="Input 8 3 6" xfId="7803" xr:uid="{71D302C3-C589-42A8-A8B6-36F0717BABD2}"/>
    <cellStyle name="Input 8 3 6 2" xfId="31069" xr:uid="{EFCFBEF3-B6E9-411C-8D31-DD6A09BDDB7E}"/>
    <cellStyle name="Input 8 3 7" xfId="7804" xr:uid="{5A48840C-768E-4D27-A489-2837D93DCBFF}"/>
    <cellStyle name="Input 8 3 7 2" xfId="31070" xr:uid="{3421D4CD-CC39-400E-81D3-EA443607884B}"/>
    <cellStyle name="Input 8 3 8" xfId="7805" xr:uid="{1C623AD8-1F7D-4DA9-BABB-5105A59BC210}"/>
    <cellStyle name="Input 8 3 8 2" xfId="31071" xr:uid="{2A16EE91-EE2F-4F3F-BEBB-2EA111273C86}"/>
    <cellStyle name="Input 8 3 9" xfId="7806" xr:uid="{E835D9C2-4148-404B-88BA-3C95D1A8DBF0}"/>
    <cellStyle name="Input 8 3 9 2" xfId="31072" xr:uid="{3442A8BE-FBA2-4EA7-8BA3-8615EEB6C4D9}"/>
    <cellStyle name="Input 8 4" xfId="7807" xr:uid="{43955B45-7982-41C3-8008-194C0184824A}"/>
    <cellStyle name="Input 8 4 10" xfId="31073" xr:uid="{00DCC879-D53D-45CB-9DC8-1A71369DA15C}"/>
    <cellStyle name="Input 8 4 2" xfId="7808" xr:uid="{9160C008-6FA3-48EF-B62E-70DB16DF3FE1}"/>
    <cellStyle name="Input 8 4 2 2" xfId="31074" xr:uid="{92FC3C17-250C-4B68-BA77-6CD453CCDD6C}"/>
    <cellStyle name="Input 8 4 3" xfId="7809" xr:uid="{E91FF217-09F8-49FD-A3D3-33874A236D13}"/>
    <cellStyle name="Input 8 4 3 2" xfId="31075" xr:uid="{46C68FC5-CD11-4FEE-B9BF-1719598E82AB}"/>
    <cellStyle name="Input 8 4 4" xfId="7810" xr:uid="{ACFB039F-D02E-4B1F-BFDE-59184EA9D127}"/>
    <cellStyle name="Input 8 4 4 2" xfId="31076" xr:uid="{8971F54A-5B59-4564-9B22-43C3FC622782}"/>
    <cellStyle name="Input 8 4 5" xfId="7811" xr:uid="{00E90948-A9E3-474A-93A5-7AF4B599428F}"/>
    <cellStyle name="Input 8 4 5 2" xfId="31077" xr:uid="{5D93F242-A859-4C34-B056-CDCADAABD963}"/>
    <cellStyle name="Input 8 4 6" xfId="7812" xr:uid="{B355E703-15A4-4A82-B772-41ECEF69E3FD}"/>
    <cellStyle name="Input 8 4 6 2" xfId="31078" xr:uid="{7FA52F8F-AB06-4273-ACC7-783B3F9AEF18}"/>
    <cellStyle name="Input 8 4 7" xfId="7813" xr:uid="{50C8E689-50B6-4B21-96C8-BE942F1A7114}"/>
    <cellStyle name="Input 8 4 7 2" xfId="31079" xr:uid="{E90C4C59-CC81-48C1-A69B-47A89898B080}"/>
    <cellStyle name="Input 8 4 8" xfId="7814" xr:uid="{6202F5CB-93CF-40C1-94A3-337CA2A81646}"/>
    <cellStyle name="Input 8 4 8 2" xfId="31080" xr:uid="{AF4ADBA5-A3CC-4421-8FAF-F219BFCA8097}"/>
    <cellStyle name="Input 8 4 9" xfId="7815" xr:uid="{B5E222B0-E8B7-4F08-85B6-4EF9A57DC435}"/>
    <cellStyle name="Input 8 4 9 2" xfId="31081" xr:uid="{89366ABA-78A9-436B-A3AA-F47421741A69}"/>
    <cellStyle name="Input 8 5" xfId="7816" xr:uid="{A4F3FB16-B7B4-4EA2-948D-FD8679BB3FCD}"/>
    <cellStyle name="Input 8 5 10" xfId="31082" xr:uid="{105A0397-588E-4539-A672-4B83FB9701FE}"/>
    <cellStyle name="Input 8 5 2" xfId="7817" xr:uid="{372AFD5A-F54C-4B01-A888-86F260829EB9}"/>
    <cellStyle name="Input 8 5 2 2" xfId="31083" xr:uid="{0B4EF8E9-F3B8-47AC-B438-2009BA98B738}"/>
    <cellStyle name="Input 8 5 3" xfId="7818" xr:uid="{60B92BBD-EFD1-42FE-AEB5-026747AE2B8D}"/>
    <cellStyle name="Input 8 5 3 2" xfId="31084" xr:uid="{ED3BBA61-E13C-4364-BE1E-5B593DDAB519}"/>
    <cellStyle name="Input 8 5 4" xfId="7819" xr:uid="{6DF09AAD-33DD-49D1-BAC6-1C56A5043556}"/>
    <cellStyle name="Input 8 5 4 2" xfId="31085" xr:uid="{9EA30DCD-AEAA-44AD-B33D-892DED24D16E}"/>
    <cellStyle name="Input 8 5 5" xfId="7820" xr:uid="{418516C7-2795-4B4E-BF72-8E353DC79C10}"/>
    <cellStyle name="Input 8 5 5 2" xfId="31086" xr:uid="{4CF86D13-46A6-4781-9D1A-98B48418FA71}"/>
    <cellStyle name="Input 8 5 6" xfId="7821" xr:uid="{0B5A0DF9-B1EE-4052-8A88-3F43CD02FBB0}"/>
    <cellStyle name="Input 8 5 6 2" xfId="31087" xr:uid="{B6006616-A7E4-4B58-A54D-2E957E484805}"/>
    <cellStyle name="Input 8 5 7" xfId="7822" xr:uid="{57DEF243-1FC7-495D-8600-ED941FE493AD}"/>
    <cellStyle name="Input 8 5 7 2" xfId="31088" xr:uid="{EAE2FA7E-9605-4982-BF5A-11974C0A109C}"/>
    <cellStyle name="Input 8 5 8" xfId="7823" xr:uid="{15EEE997-100A-4BF2-B9C4-4B935E3D667D}"/>
    <cellStyle name="Input 8 5 8 2" xfId="31089" xr:uid="{A3B8ECF6-06FB-4850-9DC4-A315463FD781}"/>
    <cellStyle name="Input 8 5 9" xfId="7824" xr:uid="{BA5F2C28-B0E4-45EA-9132-370F77B71BF6}"/>
    <cellStyle name="Input 8 5 9 2" xfId="31090" xr:uid="{48E3EEB9-CF70-4A65-8C26-700EF3C580EA}"/>
    <cellStyle name="Input 8 6" xfId="7825" xr:uid="{CFCE43FE-1385-4141-852C-670E9301095B}"/>
    <cellStyle name="Input 8 6 10" xfId="31091" xr:uid="{277012E5-F889-4317-99FD-016032876C66}"/>
    <cellStyle name="Input 8 6 2" xfId="7826" xr:uid="{94255FCC-B440-4A86-89DF-26D605D76DA9}"/>
    <cellStyle name="Input 8 6 2 2" xfId="31092" xr:uid="{1DC2828C-63C9-476C-A518-051C2DA0A652}"/>
    <cellStyle name="Input 8 6 3" xfId="7827" xr:uid="{294D18C4-6A27-478B-9076-4302710C827A}"/>
    <cellStyle name="Input 8 6 3 2" xfId="31093" xr:uid="{86FDEF05-44F0-4F4F-A07E-D29A0F4DB954}"/>
    <cellStyle name="Input 8 6 4" xfId="7828" xr:uid="{B161DE51-BA44-46C2-BCB0-9F31A21303E2}"/>
    <cellStyle name="Input 8 6 4 2" xfId="31094" xr:uid="{40CA0958-DBF4-4A63-AC44-C208FFC54F77}"/>
    <cellStyle name="Input 8 6 5" xfId="7829" xr:uid="{67830365-5A26-4AC4-94EA-A65C8FD4F336}"/>
    <cellStyle name="Input 8 6 5 2" xfId="31095" xr:uid="{69DC9FA4-D58A-409E-8202-F3EA421A1AC4}"/>
    <cellStyle name="Input 8 6 6" xfId="7830" xr:uid="{62AEC690-91EB-44D7-89AB-C3375E98FA8A}"/>
    <cellStyle name="Input 8 6 6 2" xfId="31096" xr:uid="{579BA369-8ACF-48EE-92F7-A0B436D400B6}"/>
    <cellStyle name="Input 8 6 7" xfId="7831" xr:uid="{AD482F0E-92E1-4006-8332-BC068B229B10}"/>
    <cellStyle name="Input 8 6 7 2" xfId="31097" xr:uid="{C6D0860B-D2EC-4CE0-9885-1341BA02788C}"/>
    <cellStyle name="Input 8 6 8" xfId="7832" xr:uid="{8878A082-3EB3-4D2A-9968-F7F15E627A0B}"/>
    <cellStyle name="Input 8 6 8 2" xfId="31098" xr:uid="{86EB9B48-F081-4C37-BF43-C7E9D37FA5B5}"/>
    <cellStyle name="Input 8 6 9" xfId="7833" xr:uid="{64848BB2-A64D-4286-8906-3BBF39682634}"/>
    <cellStyle name="Input 8 6 9 2" xfId="31099" xr:uid="{E6AB22A2-B4AE-4C28-AED5-D385FF0EDE4B}"/>
    <cellStyle name="Input 8 7" xfId="7834" xr:uid="{AB1D16A1-9F31-4E45-86C6-65BA215588CE}"/>
    <cellStyle name="Input 8 7 2" xfId="31100" xr:uid="{8EE77228-DE72-462D-84E4-82D0A52F4D74}"/>
    <cellStyle name="Input 8 8" xfId="7835" xr:uid="{BE31371A-CB24-4C8D-9528-56723EF0F9C1}"/>
    <cellStyle name="Input 8 8 2" xfId="31101" xr:uid="{B092EA0A-07F9-445F-82A7-80A966307E37}"/>
    <cellStyle name="Input 8 9" xfId="7836" xr:uid="{7C5403A2-6261-4237-99FC-8FEA013ED9FD}"/>
    <cellStyle name="Input 8 9 2" xfId="31102" xr:uid="{C5D0859A-1E8C-40E5-9FA9-8B9AB778B780}"/>
    <cellStyle name="Input 9" xfId="7837" xr:uid="{ECDEBCD6-A215-4F4C-80E3-765A5625350F}"/>
    <cellStyle name="Input 9 10" xfId="7838" xr:uid="{610C760E-8399-4305-AEFC-0FEC6119E891}"/>
    <cellStyle name="Input 9 10 2" xfId="31104" xr:uid="{A9BDF4A1-F9CC-4209-B7CD-5101DABA7C48}"/>
    <cellStyle name="Input 9 11" xfId="7839" xr:uid="{CC166AEF-D5E6-404C-AE1F-08744CDA6359}"/>
    <cellStyle name="Input 9 11 2" xfId="31105" xr:uid="{B21BC378-5CBC-4B65-9005-84DA911A0B6D}"/>
    <cellStyle name="Input 9 12" xfId="7840" xr:uid="{8D9F6B37-C14C-41C3-9FB1-EDEDFA0196AA}"/>
    <cellStyle name="Input 9 12 2" xfId="31106" xr:uid="{5370E7FA-0B8B-4B5F-8F68-353FED3CC758}"/>
    <cellStyle name="Input 9 13" xfId="7841" xr:uid="{D97DBC8C-C5AD-4012-8CA5-2C0676080A5C}"/>
    <cellStyle name="Input 9 13 2" xfId="31107" xr:uid="{B3A82EDA-937A-406D-8DA0-172B128CE58A}"/>
    <cellStyle name="Input 9 14" xfId="7842" xr:uid="{C27AA2EA-0441-4969-BAA9-6DD162F375D3}"/>
    <cellStyle name="Input 9 14 2" xfId="31108" xr:uid="{836D6FFD-8434-40E3-A613-F8E506F5BD1C}"/>
    <cellStyle name="Input 9 15" xfId="31103" xr:uid="{0C31E7DF-2645-40FE-919C-738015C3C30B}"/>
    <cellStyle name="Input 9 2" xfId="7843" xr:uid="{1083642E-A3F6-44A8-9304-CBC421DE246C}"/>
    <cellStyle name="Input 9 2 10" xfId="7844" xr:uid="{6C374365-6D56-47D3-B8EF-2B91C512988A}"/>
    <cellStyle name="Input 9 2 10 2" xfId="31110" xr:uid="{E1C4385B-3066-4F27-9C3F-75451A51C673}"/>
    <cellStyle name="Input 9 2 11" xfId="31109" xr:uid="{63239D3B-2392-4C7F-99F0-BACB17CB8BB7}"/>
    <cellStyle name="Input 9 2 2" xfId="7845" xr:uid="{D4FC5A68-D77B-4A26-9ACF-6B1A0A2EB99C}"/>
    <cellStyle name="Input 9 2 2 10" xfId="31111" xr:uid="{291621E4-2D7E-4899-A7A3-5C1057034645}"/>
    <cellStyle name="Input 9 2 2 2" xfId="7846" xr:uid="{8F792CDC-8FA5-45E3-BF8B-846553E95F97}"/>
    <cellStyle name="Input 9 2 2 2 2" xfId="31112" xr:uid="{455D5D21-F868-4B53-AB8B-3EEEDBFD1A96}"/>
    <cellStyle name="Input 9 2 2 3" xfId="7847" xr:uid="{0189F6DC-781C-4642-9D38-89F70E442A70}"/>
    <cellStyle name="Input 9 2 2 3 2" xfId="31113" xr:uid="{F260A632-5B50-44FC-9537-347127698CFF}"/>
    <cellStyle name="Input 9 2 2 4" xfId="7848" xr:uid="{5069CD83-AC50-4E9E-A45E-D38DD658905A}"/>
    <cellStyle name="Input 9 2 2 4 2" xfId="31114" xr:uid="{137D367E-FCF2-41F2-8C2D-D4C89A1C517C}"/>
    <cellStyle name="Input 9 2 2 5" xfId="7849" xr:uid="{F9EBDE96-BCF1-482C-92F6-BEA94B000DE7}"/>
    <cellStyle name="Input 9 2 2 5 2" xfId="31115" xr:uid="{F2DC3CBA-0F46-4EC3-A232-26669BD77F6D}"/>
    <cellStyle name="Input 9 2 2 6" xfId="7850" xr:uid="{5A2D34E8-ED91-438A-ACB0-DD85514D573E}"/>
    <cellStyle name="Input 9 2 2 6 2" xfId="31116" xr:uid="{B58BF6EC-4A35-487D-A93F-18A0B68061C8}"/>
    <cellStyle name="Input 9 2 2 7" xfId="7851" xr:uid="{B19C0245-2C9D-42C5-8CC4-CB1D2252585F}"/>
    <cellStyle name="Input 9 2 2 7 2" xfId="31117" xr:uid="{EE5B68D7-D4C2-4B9B-A723-E39E69CE4658}"/>
    <cellStyle name="Input 9 2 2 8" xfId="7852" xr:uid="{8A3C9B67-E234-4352-ACC2-BFA482068C37}"/>
    <cellStyle name="Input 9 2 2 8 2" xfId="31118" xr:uid="{8C6B4D10-68F5-40DE-9A76-8BEA40C8420E}"/>
    <cellStyle name="Input 9 2 2 9" xfId="7853" xr:uid="{3C7B4EAF-3596-400F-967E-64F54BF13EE6}"/>
    <cellStyle name="Input 9 2 2 9 2" xfId="31119" xr:uid="{B681384E-2450-4A08-A27F-F4BAF6B08C7C}"/>
    <cellStyle name="Input 9 2 3" xfId="7854" xr:uid="{18264D52-10A5-4FA5-9299-1DB4C80A4254}"/>
    <cellStyle name="Input 9 2 3 2" xfId="31120" xr:uid="{46BD62F7-D873-498B-92E7-00476484C3CF}"/>
    <cellStyle name="Input 9 2 4" xfId="7855" xr:uid="{0E7D57B1-6E1C-4EE6-8407-387F6B36C443}"/>
    <cellStyle name="Input 9 2 4 2" xfId="31121" xr:uid="{21A967E7-BCA3-4486-8997-D92912876C9B}"/>
    <cellStyle name="Input 9 2 5" xfId="7856" xr:uid="{8E250DB5-D7D0-40A1-8277-1477E0AD4785}"/>
    <cellStyle name="Input 9 2 5 2" xfId="31122" xr:uid="{6C9C4873-C162-4C4B-B10F-8E6776807E29}"/>
    <cellStyle name="Input 9 2 6" xfId="7857" xr:uid="{DE7A7EAD-331D-47A2-B46D-420FE30694C3}"/>
    <cellStyle name="Input 9 2 6 2" xfId="31123" xr:uid="{66E7FEC1-6695-4ABB-8693-036E8A685D47}"/>
    <cellStyle name="Input 9 2 7" xfId="7858" xr:uid="{2D7C8739-DCCD-4EB8-8C99-275613758435}"/>
    <cellStyle name="Input 9 2 7 2" xfId="31124" xr:uid="{7C988B18-5A61-47A0-A439-2ACF93908FA2}"/>
    <cellStyle name="Input 9 2 8" xfId="7859" xr:uid="{42A63715-EBD1-4785-B282-D1373397EDF8}"/>
    <cellStyle name="Input 9 2 8 2" xfId="31125" xr:uid="{43B141FB-BF37-4B18-988F-DF0F4B4CF2EB}"/>
    <cellStyle name="Input 9 2 9" xfId="7860" xr:uid="{3513BD26-C42D-4E49-B6AB-CA74E8B2DF68}"/>
    <cellStyle name="Input 9 2 9 2" xfId="31126" xr:uid="{A78FB038-A290-4146-9EC3-051E02FF914E}"/>
    <cellStyle name="Input 9 3" xfId="7861" xr:uid="{70EB03EC-8EA8-464C-9742-1F5DFBF02146}"/>
    <cellStyle name="Input 9 3 10" xfId="31127" xr:uid="{5F9D6AC0-1626-4C41-BD67-43F6C71D124A}"/>
    <cellStyle name="Input 9 3 2" xfId="7862" xr:uid="{6B8671B5-0305-4BBB-836D-335D6BAE636D}"/>
    <cellStyle name="Input 9 3 2 2" xfId="31128" xr:uid="{C2EF0E76-18CB-4C47-A146-2EC1B25A89A4}"/>
    <cellStyle name="Input 9 3 3" xfId="7863" xr:uid="{2D0DE8F9-23B6-4644-93FC-608E3EB9F942}"/>
    <cellStyle name="Input 9 3 3 2" xfId="31129" xr:uid="{65C47EEA-E650-434B-B00D-ECBD17FF06CE}"/>
    <cellStyle name="Input 9 3 4" xfId="7864" xr:uid="{22DC7BD6-F5A7-4F83-8DB4-D4819B26BDD3}"/>
    <cellStyle name="Input 9 3 4 2" xfId="31130" xr:uid="{C340BAD0-E501-4AB4-ACF4-2AFC884C8FBA}"/>
    <cellStyle name="Input 9 3 5" xfId="7865" xr:uid="{1FBDC969-11C6-49EA-A0D0-DC113BF1F8EF}"/>
    <cellStyle name="Input 9 3 5 2" xfId="31131" xr:uid="{809C9587-83AD-4E9A-82DF-3E4836A0784A}"/>
    <cellStyle name="Input 9 3 6" xfId="7866" xr:uid="{BDB81043-1E74-4497-898B-567494CF6E16}"/>
    <cellStyle name="Input 9 3 6 2" xfId="31132" xr:uid="{42D87E0E-C220-49EF-8484-EF05D6AB00C3}"/>
    <cellStyle name="Input 9 3 7" xfId="7867" xr:uid="{5DB5FE1A-733A-48F6-A69A-162A244DE904}"/>
    <cellStyle name="Input 9 3 7 2" xfId="31133" xr:uid="{7B20D491-DB12-41B8-83F0-18B0FE6E3A98}"/>
    <cellStyle name="Input 9 3 8" xfId="7868" xr:uid="{46E9B54A-073F-40AC-AE87-B9B8D769DEE5}"/>
    <cellStyle name="Input 9 3 8 2" xfId="31134" xr:uid="{321E000C-753F-4892-871A-D300E4A2859B}"/>
    <cellStyle name="Input 9 3 9" xfId="7869" xr:uid="{EC9EF7C4-22F3-4BF1-A82A-9E754C381F6C}"/>
    <cellStyle name="Input 9 3 9 2" xfId="31135" xr:uid="{A46C8813-4D92-4812-ACA5-DE82DC4C371F}"/>
    <cellStyle name="Input 9 4" xfId="7870" xr:uid="{64F3560F-67E0-449C-9EFB-08C19D9B5EAE}"/>
    <cellStyle name="Input 9 4 10" xfId="31136" xr:uid="{175CCDB8-6004-436B-A938-A1B20D107C49}"/>
    <cellStyle name="Input 9 4 2" xfId="7871" xr:uid="{E2ED9B04-F608-405E-8AFD-41FD728044FC}"/>
    <cellStyle name="Input 9 4 2 2" xfId="31137" xr:uid="{61D8E953-2528-4130-8484-A801503F63B2}"/>
    <cellStyle name="Input 9 4 3" xfId="7872" xr:uid="{627B676D-09E7-42EE-9E8C-BB27870B75F1}"/>
    <cellStyle name="Input 9 4 3 2" xfId="31138" xr:uid="{F4B3D337-7E08-401F-90AF-9F9EBA41D4C7}"/>
    <cellStyle name="Input 9 4 4" xfId="7873" xr:uid="{B845B981-7C1C-46C6-88D0-FDC561FA2D12}"/>
    <cellStyle name="Input 9 4 4 2" xfId="31139" xr:uid="{047B81AA-B29F-4D0D-BE9B-AC58ACBE61FA}"/>
    <cellStyle name="Input 9 4 5" xfId="7874" xr:uid="{CDCD33CE-DCB8-41F1-9615-D3FD014DFC64}"/>
    <cellStyle name="Input 9 4 5 2" xfId="31140" xr:uid="{9C6F9A94-D17F-489C-86DC-F61C063FFDDC}"/>
    <cellStyle name="Input 9 4 6" xfId="7875" xr:uid="{33B993A3-89A3-4819-BC25-B1C9A05EE557}"/>
    <cellStyle name="Input 9 4 6 2" xfId="31141" xr:uid="{CE846B40-30D5-4F94-9C98-741D84A62343}"/>
    <cellStyle name="Input 9 4 7" xfId="7876" xr:uid="{4C943A4A-9A0B-40CD-9149-674E3276BEEB}"/>
    <cellStyle name="Input 9 4 7 2" xfId="31142" xr:uid="{403423EE-2452-4F82-A70A-D67FBB5A7068}"/>
    <cellStyle name="Input 9 4 8" xfId="7877" xr:uid="{8D32E077-468C-46DC-A9B9-5080F23006C0}"/>
    <cellStyle name="Input 9 4 8 2" xfId="31143" xr:uid="{775C0212-440A-438C-8647-E6379D002CC6}"/>
    <cellStyle name="Input 9 4 9" xfId="7878" xr:uid="{C3C17E13-AA7E-41D4-B448-A04F5E63716D}"/>
    <cellStyle name="Input 9 4 9 2" xfId="31144" xr:uid="{47D8CF28-9E6B-49C7-9513-57E79C435D1F}"/>
    <cellStyle name="Input 9 5" xfId="7879" xr:uid="{0C165B85-1072-4B7B-A438-4DC3BEB83ECF}"/>
    <cellStyle name="Input 9 5 10" xfId="31145" xr:uid="{3A093B00-A2D1-4C6D-BDA9-8B76454D1124}"/>
    <cellStyle name="Input 9 5 2" xfId="7880" xr:uid="{6D51FAC8-D73A-4955-8606-AD6764C490F5}"/>
    <cellStyle name="Input 9 5 2 2" xfId="31146" xr:uid="{D77B8F6D-6C13-459E-8F7E-017BC0C0C8D8}"/>
    <cellStyle name="Input 9 5 3" xfId="7881" xr:uid="{213A1096-34A9-41BA-8BB6-95E861CDB499}"/>
    <cellStyle name="Input 9 5 3 2" xfId="31147" xr:uid="{8AB83572-02E2-4158-A19F-9F4D3C1AA2E7}"/>
    <cellStyle name="Input 9 5 4" xfId="7882" xr:uid="{D29E16D7-DF38-432E-95BB-A679B331C6DA}"/>
    <cellStyle name="Input 9 5 4 2" xfId="31148" xr:uid="{F26F15DA-5F1C-4803-B648-ACB08140DF32}"/>
    <cellStyle name="Input 9 5 5" xfId="7883" xr:uid="{AFC4A123-E023-4BD4-BACE-1E78B8B86640}"/>
    <cellStyle name="Input 9 5 5 2" xfId="31149" xr:uid="{060FAE70-99F8-4196-AAE4-CDAD96FF2303}"/>
    <cellStyle name="Input 9 5 6" xfId="7884" xr:uid="{89C2D197-4FF0-4501-A000-E927CB93800E}"/>
    <cellStyle name="Input 9 5 6 2" xfId="31150" xr:uid="{CBF1CF99-B01F-4B76-9970-542EE983DB27}"/>
    <cellStyle name="Input 9 5 7" xfId="7885" xr:uid="{C680B410-E263-4A3B-90DA-17E686E0BEBD}"/>
    <cellStyle name="Input 9 5 7 2" xfId="31151" xr:uid="{2C810C16-3427-49A6-89C3-775C13E53E18}"/>
    <cellStyle name="Input 9 5 8" xfId="7886" xr:uid="{13C0B4CC-A3A3-4410-9018-03D3D29598AE}"/>
    <cellStyle name="Input 9 5 8 2" xfId="31152" xr:uid="{6ED09DF6-904D-4FEF-87D8-1A8D2E1B14F6}"/>
    <cellStyle name="Input 9 5 9" xfId="7887" xr:uid="{98B208F8-1E3B-46AB-9E35-9D9CE481009F}"/>
    <cellStyle name="Input 9 5 9 2" xfId="31153" xr:uid="{7DC40B52-A0A3-43C7-A86C-9F7BB7A850A0}"/>
    <cellStyle name="Input 9 6" xfId="7888" xr:uid="{BBD0CA7D-F8FA-40B6-AF48-EF0AC7542444}"/>
    <cellStyle name="Input 9 6 10" xfId="31154" xr:uid="{3C6C7581-863C-44BF-A057-BB042561ADF3}"/>
    <cellStyle name="Input 9 6 2" xfId="7889" xr:uid="{317F0F39-E872-494E-A830-6C4350C5EFE2}"/>
    <cellStyle name="Input 9 6 2 2" xfId="31155" xr:uid="{2B67F729-250A-4579-9B5F-C52987920373}"/>
    <cellStyle name="Input 9 6 3" xfId="7890" xr:uid="{4D9AB406-D3D4-46AA-B385-15BA1986AC35}"/>
    <cellStyle name="Input 9 6 3 2" xfId="31156" xr:uid="{87E7D6F5-994E-4B03-AC5F-B0ECE44179C8}"/>
    <cellStyle name="Input 9 6 4" xfId="7891" xr:uid="{C55FDA79-7AD2-4A01-B8FD-C4AB4298EF2B}"/>
    <cellStyle name="Input 9 6 4 2" xfId="31157" xr:uid="{D2816893-7323-4A1D-A791-EBB2DB9F9A9F}"/>
    <cellStyle name="Input 9 6 5" xfId="7892" xr:uid="{16B8246A-C69E-4248-8A7B-FF9126B5A5D2}"/>
    <cellStyle name="Input 9 6 5 2" xfId="31158" xr:uid="{049B84AD-34CF-4D0C-81BD-DAD413AFBF2A}"/>
    <cellStyle name="Input 9 6 6" xfId="7893" xr:uid="{4FEBB581-2D35-4954-BA5F-BF87624B7602}"/>
    <cellStyle name="Input 9 6 6 2" xfId="31159" xr:uid="{051F9BA1-BBD3-4476-AC16-3F8844681A8F}"/>
    <cellStyle name="Input 9 6 7" xfId="7894" xr:uid="{A8ADC5CC-EABC-4B4D-90BF-95036565550F}"/>
    <cellStyle name="Input 9 6 7 2" xfId="31160" xr:uid="{2C16E167-AF78-42FA-9D85-6B6EC533FE83}"/>
    <cellStyle name="Input 9 6 8" xfId="7895" xr:uid="{11C580CE-DA18-477A-944E-04B71B5353A2}"/>
    <cellStyle name="Input 9 6 8 2" xfId="31161" xr:uid="{2B2CBE85-CED5-4221-A9C1-140E28C3DE6E}"/>
    <cellStyle name="Input 9 6 9" xfId="7896" xr:uid="{E187E0BE-1AC5-448C-A45E-E2679B7913D1}"/>
    <cellStyle name="Input 9 6 9 2" xfId="31162" xr:uid="{79804A0D-FB04-4AC3-8FC7-AE94529E90A2}"/>
    <cellStyle name="Input 9 7" xfId="7897" xr:uid="{C8D0F256-8911-4DB9-AFF9-B14E1FB82CFD}"/>
    <cellStyle name="Input 9 7 2" xfId="31163" xr:uid="{9E997C1E-A7A6-4047-861F-01BE90C73C14}"/>
    <cellStyle name="Input 9 8" xfId="7898" xr:uid="{FFDF3F92-C3E8-427D-A91C-28B7BD7D8A13}"/>
    <cellStyle name="Input 9 8 2" xfId="31164" xr:uid="{4CE9367A-A3A2-4E4D-91C2-D14CDC13CFFE}"/>
    <cellStyle name="Input 9 9" xfId="7899" xr:uid="{99F7D93E-8AD6-4355-8728-5473EF475794}"/>
    <cellStyle name="Input 9 9 2" xfId="31165" xr:uid="{858B9227-5D21-404B-B952-C7C61D8C1327}"/>
    <cellStyle name="Input0" xfId="7900" xr:uid="{1E627ED3-359A-4071-8DE0-7FD151F3B2A8}"/>
    <cellStyle name="Input2" xfId="7901" xr:uid="{015B9534-6F57-4E12-A8F8-D6355FF51F42}"/>
    <cellStyle name="İşaretli Hücre" xfId="7902" xr:uid="{2FB56C76-862A-48B1-B4DD-840705CEA2B6}"/>
    <cellStyle name="İşaretli Hücre 2" xfId="7903" xr:uid="{F91B6E7B-0A5D-4767-840B-9792E430B95D}"/>
    <cellStyle name="İşaretli Hücre 2 2" xfId="7904" xr:uid="{4F74E037-600E-4AEB-BF15-BA0DCD3293C7}"/>
    <cellStyle name="İşaretli Hücre 2 3" xfId="7905" xr:uid="{D8D7766C-AC79-4B55-8611-86135E83B79F}"/>
    <cellStyle name="İşaretli Hücre 2 4" xfId="7906" xr:uid="{AAD89AD1-6C45-4DDC-95FE-591F102FA8F2}"/>
    <cellStyle name="İşaretli Hücre 2 5" xfId="7907" xr:uid="{D43D4067-3216-447B-9B41-781B18800DF6}"/>
    <cellStyle name="İşaretli Hücre 3" xfId="7908" xr:uid="{C9A087C3-3BEC-4FAD-AF17-E3FF46D6B624}"/>
    <cellStyle name="İşaretli Hücre 3 2" xfId="7909" xr:uid="{2986FBA4-D1FC-4BBC-8D1A-B405539CAA7E}"/>
    <cellStyle name="İşaretli Hücre 3 3" xfId="7910" xr:uid="{58FA084C-A881-4C8F-979B-0F8E4D1EF4DF}"/>
    <cellStyle name="İşaretli Hücre 3 4" xfId="7911" xr:uid="{0C033359-D127-4858-89C3-AC5DD528CFD7}"/>
    <cellStyle name="İşaretli Hücre 3 5" xfId="7912" xr:uid="{A269EB26-00A4-4770-96CA-1AD01C0EFFB2}"/>
    <cellStyle name="İyi" xfId="7913" xr:uid="{2724A321-5544-4452-840C-E43046787E7C}"/>
    <cellStyle name="İzlenen Köprü_2004_iller" xfId="7914" xr:uid="{ADE6A0C2-0BE0-49C9-B795-24F245E502C4}"/>
    <cellStyle name="J401K" xfId="7915" xr:uid="{9C59C367-C9B1-48A5-B726-263D85502CE7}"/>
    <cellStyle name="J401K 2" xfId="7916" xr:uid="{66365EAA-12B6-4E24-BA25-99EE164CC515}"/>
    <cellStyle name="Köprü_2004_iller" xfId="7917" xr:uid="{1A6945DA-14DE-43FA-B572-62F902D4A015}"/>
    <cellStyle name="Kötü" xfId="7918" xr:uid="{9A73B5FF-D323-41DC-BE89-590374A97D87}"/>
    <cellStyle name="Link Currency (0)" xfId="7919" xr:uid="{5C46B659-D6A3-49FE-80C5-F81B9352ED6C}"/>
    <cellStyle name="Link Currency (0) 2" xfId="7920" xr:uid="{1A6C7822-8C89-455A-BD3C-5D40352F2132}"/>
    <cellStyle name="Link Currency (0) 2 2" xfId="7921" xr:uid="{BF8227E3-AA68-46FF-8833-207B50B9F58C}"/>
    <cellStyle name="Link Currency (0) 2 3" xfId="7922" xr:uid="{C491F807-3B1D-4DAD-B4A5-027A7EB768E0}"/>
    <cellStyle name="Link Currency (0) 2 4" xfId="7923" xr:uid="{7013F39E-57F2-40A0-93AE-149FCE054CE5}"/>
    <cellStyle name="Link Currency (0) 3" xfId="7924" xr:uid="{34ADF69B-081F-4AD3-AC91-16BF6952DD39}"/>
    <cellStyle name="Link Currency (0) 3 2" xfId="7925" xr:uid="{AA4172E2-0ACD-4D69-BFF5-406E3D6C22E5}"/>
    <cellStyle name="Link Currency (0) 4" xfId="7926" xr:uid="{AD0A84B8-0C0E-42B3-88DA-22A32B8E19B0}"/>
    <cellStyle name="Link Currency (0) 5" xfId="7927" xr:uid="{6BB9D991-E22F-4775-8647-5F0A2F0D2E30}"/>
    <cellStyle name="Link Currency (2)" xfId="7928" xr:uid="{13AFF3F1-7E15-49B4-AD87-C15AB6333B3C}"/>
    <cellStyle name="Link Currency (2) 2" xfId="7929" xr:uid="{1A3D09A9-E83C-418A-9C55-F0005F4AD40C}"/>
    <cellStyle name="Link Currency (2) 2 2" xfId="7930" xr:uid="{69F59B4B-415C-44E8-9972-6AA84607810A}"/>
    <cellStyle name="Link Currency (2) 2 3" xfId="7931" xr:uid="{E609237D-AD71-45B7-A248-7436DD364D61}"/>
    <cellStyle name="Link Currency (2) 2 4" xfId="7932" xr:uid="{82A1695B-0E1C-46E5-948E-A3EEA40BB94A}"/>
    <cellStyle name="Link Currency (2) 3" xfId="7933" xr:uid="{D5A3AAC5-DBC0-495B-BC25-4442FC7798BA}"/>
    <cellStyle name="Link Currency (2) 4" xfId="7934" xr:uid="{84115C9F-AA4D-46DE-A2C1-D2FEBF6FCECC}"/>
    <cellStyle name="Link Units (0)" xfId="7935" xr:uid="{9E27530E-DC64-458F-8F21-6E77FB828B61}"/>
    <cellStyle name="Link Units (0) 2" xfId="7936" xr:uid="{68C5F900-59CD-4607-854A-DED11DB874E9}"/>
    <cellStyle name="Link Units (0) 2 2" xfId="7937" xr:uid="{6C382FF2-D7B8-4933-B6C0-140C5F168ABE}"/>
    <cellStyle name="Link Units (0) 2 3" xfId="7938" xr:uid="{04998ADC-556D-4BAC-B440-E8F9B4184B63}"/>
    <cellStyle name="Link Units (0) 2 4" xfId="7939" xr:uid="{71266AB0-3DA2-4603-AA95-8CCB1D14D311}"/>
    <cellStyle name="Link Units (0) 3" xfId="7940" xr:uid="{8D6739FA-8701-4A23-9B56-CF3769D5F646}"/>
    <cellStyle name="Link Units (0) 3 2" xfId="7941" xr:uid="{F4110D86-50AD-47F3-9D8D-D0F0E88F202E}"/>
    <cellStyle name="Link Units (0) 4" xfId="7942" xr:uid="{06085173-B9EB-4D28-87BE-920472318A3C}"/>
    <cellStyle name="Link Units (0) 5" xfId="7943" xr:uid="{B3CC6E59-EBE3-4944-9A4C-296B5B40063F}"/>
    <cellStyle name="Link Units (1)" xfId="7944" xr:uid="{EE22E1A8-AA86-45BC-8678-F9F11D03A05F}"/>
    <cellStyle name="Link Units (1) 2" xfId="7945" xr:uid="{2771A8B5-D131-431B-9697-5F4851424288}"/>
    <cellStyle name="Link Units (1) 2 2" xfId="7946" xr:uid="{8D9BBDB8-D675-4D1C-9844-A7745D2591F9}"/>
    <cellStyle name="Link Units (1) 2 3" xfId="7947" xr:uid="{C5676F4A-9D07-4A19-9318-F88B70FEB99E}"/>
    <cellStyle name="Link Units (1) 2 4" xfId="7948" xr:uid="{2242ABCF-BF52-41AF-A3B6-E54C7A3D05D5}"/>
    <cellStyle name="Link Units (1) 3" xfId="7949" xr:uid="{B4118B72-8C68-4C13-8503-BDB13980EF8D}"/>
    <cellStyle name="Link Units (1) 4" xfId="7950" xr:uid="{692F6339-179C-49F6-937A-9A69F01DEF28}"/>
    <cellStyle name="Link Units (1) 5" xfId="7951" xr:uid="{69B73C3F-B59A-49BE-BE05-3B94D188B227}"/>
    <cellStyle name="Link Units (2)" xfId="7952" xr:uid="{B69895AD-3495-4CA1-9D45-5E2726375199}"/>
    <cellStyle name="Link Units (2) 2" xfId="7953" xr:uid="{BA1CA359-FCD8-43F6-A71D-AAE3E1870170}"/>
    <cellStyle name="Link Units (2) 2 2" xfId="7954" xr:uid="{0F175BEF-7526-45EA-8C97-CC1B9395B349}"/>
    <cellStyle name="Link Units (2) 2 3" xfId="7955" xr:uid="{867FB17E-8402-488D-B76B-D46CF0A33067}"/>
    <cellStyle name="Link Units (2) 2 4" xfId="7956" xr:uid="{C587C1A4-B618-4AC6-A66A-EF278241F45D}"/>
    <cellStyle name="Link Units (2) 3" xfId="7957" xr:uid="{FABE6034-B6A0-4E74-9746-7C80A2B5BB17}"/>
    <cellStyle name="Link Units (2) 4" xfId="7958" xr:uid="{0CFE9B09-9C95-464A-93E5-A3D7507D182C}"/>
    <cellStyle name="Linked" xfId="7959" xr:uid="{ACA1ECB4-FAAE-4530-9E2C-86913219F3A3}"/>
    <cellStyle name="Linked 2" xfId="7960" xr:uid="{889964FD-2C63-4DF2-B497-C3283CC4AA3A}"/>
    <cellStyle name="Linked Cell" xfId="7961" xr:uid="{173DE228-40E0-489D-A6AF-A2DAADB62FBA}"/>
    <cellStyle name="Linked Cell 2" xfId="7962" xr:uid="{7D78A6D9-48EC-4A63-A866-9AABE0C32161}"/>
    <cellStyle name="Linked Cell 2 2" xfId="7963" xr:uid="{74135DC9-17E4-4DC6-9235-1C5416F09F7E}"/>
    <cellStyle name="Linked Cell 3" xfId="7964" xr:uid="{4F786B28-FC23-4499-A14C-3230DAD4C29D}"/>
    <cellStyle name="Linked Cell 4" xfId="7965" xr:uid="{39EC57B3-97AC-4E97-B246-8B13250608E9}"/>
    <cellStyle name="Linked Cell 5" xfId="7966" xr:uid="{8EA5BF10-138D-414B-8F76-5BB4F8C36933}"/>
    <cellStyle name="Linked Cell 6" xfId="7967" xr:uid="{EAA65490-AF87-4E2E-8FF5-AB0CB66A2AB7}"/>
    <cellStyle name="Matrix" xfId="7968" xr:uid="{E9E1C072-07C7-400A-AC36-2D8E8BF53E22}"/>
    <cellStyle name="Millares [0]_Libro5" xfId="7969" xr:uid="{929728FB-70D0-460B-B4F7-3AB06B4F230B}"/>
    <cellStyle name="Millares_pldt" xfId="7970" xr:uid="{F3A9B867-1C4F-496A-BC28-4EAFB9103C4B}"/>
    <cellStyle name="Model" xfId="7971" xr:uid="{FE447591-C0A4-45D4-97DE-2A6D1BC241FA}"/>
    <cellStyle name="Model 2" xfId="7972" xr:uid="{089B91A4-53E5-45B3-BE2C-61F9FF1740C2}"/>
    <cellStyle name="Model 3" xfId="7973" xr:uid="{D5D2E217-0588-40F3-9AA1-5BDBAD25D2B6}"/>
    <cellStyle name="Model 4" xfId="7974" xr:uid="{1B530FEA-E014-40C3-BFF1-526258E7E8F4}"/>
    <cellStyle name="Model 5" xfId="7975" xr:uid="{4478C162-2F1F-45AE-AFF9-7DD5C579A48B}"/>
    <cellStyle name="Model 6" xfId="7976" xr:uid="{31AB23B9-822F-44B4-A63D-80B2F563061D}"/>
    <cellStyle name="Model 7" xfId="7977" xr:uid="{0CB25070-B916-4025-8C7A-16397AE65A4F}"/>
    <cellStyle name="Moneda [0]_pldt" xfId="7978" xr:uid="{114B3657-3FD5-438C-9633-1637646981D7}"/>
    <cellStyle name="Moneda_pldt" xfId="7979" xr:uid="{22710AE0-DAFC-47EB-8190-E0CEB0948E37}"/>
    <cellStyle name="ms明朝9" xfId="7980" xr:uid="{908B022C-F474-411C-8305-B9F5F37BC12A}"/>
    <cellStyle name="ms明朝9 2" xfId="7981" xr:uid="{CD83BA0A-0820-486D-B6CB-87123C17F418}"/>
    <cellStyle name="Neutral" xfId="7982" xr:uid="{348FCB2D-C366-4F30-9517-962644E64014}"/>
    <cellStyle name="Neutral 2" xfId="7983" xr:uid="{816CB44D-3AE7-480C-A3F2-062A93DDE204}"/>
    <cellStyle name="Neutral 2 2" xfId="7984" xr:uid="{309A38B8-9A90-4829-A51A-A9994098452B}"/>
    <cellStyle name="Neutral 3" xfId="7985" xr:uid="{345FD8FA-0CDF-4EDE-A159-7D382C97047D}"/>
    <cellStyle name="Neutral 4" xfId="7986" xr:uid="{440F6A8E-98FC-47A1-BA86-54551D2CA022}"/>
    <cellStyle name="Neutral 5" xfId="7987" xr:uid="{6DE7C523-F795-4614-9B23-0ACF6E1CD5DD}"/>
    <cellStyle name="Neutral 6" xfId="7988" xr:uid="{F8DBF2FC-E15A-4AE9-A462-993993149EF5}"/>
    <cellStyle name="no dec" xfId="7989" xr:uid="{48726742-C1F5-469D-A68A-639E2774B061}"/>
    <cellStyle name="Non défini" xfId="7990" xr:uid="{0694732C-9509-41F5-85AA-8B058A5B0D05}"/>
    <cellStyle name="Normal - Style1" xfId="7991" xr:uid="{A7A54A4F-07CB-402D-8608-05299F2406E2}"/>
    <cellStyle name="Normal - Style1 2" xfId="7992" xr:uid="{015D683C-D224-4ECD-8501-AF2AF171D5E1}"/>
    <cellStyle name="Normal - Style1 2 2" xfId="7993" xr:uid="{FDD49210-8EEB-4D47-816B-D9BE6AEAEC77}"/>
    <cellStyle name="Normal - Style1 2 3" xfId="7994" xr:uid="{8DAA5ADE-38E9-4706-8D1B-EF8A393A5872}"/>
    <cellStyle name="Normal - Style1 2 4" xfId="7995" xr:uid="{23CAA052-5042-47A9-A18E-B5D99871F23F}"/>
    <cellStyle name="Normal - Style1 2 5" xfId="7996" xr:uid="{C03284B8-7779-4E47-8EC4-6C6EE274C1B8}"/>
    <cellStyle name="Normal - Style1 3" xfId="7997" xr:uid="{8F0AF357-411F-43E4-846E-48C0916A15C6}"/>
    <cellStyle name="Normal - Style1 3 2" xfId="7998" xr:uid="{33E59CC0-4318-4051-B153-7FB3C8A57714}"/>
    <cellStyle name="Normal - Style1 4" xfId="7999" xr:uid="{A57AE7C1-E519-451C-8CFD-A192B8163918}"/>
    <cellStyle name="Normal 10" xfId="8000" xr:uid="{56466233-BEB3-478A-8485-857D12C07980}"/>
    <cellStyle name="Normal 10 2" xfId="8001" xr:uid="{6DD65FFF-A9DA-4AA2-A09F-838A0AD439C8}"/>
    <cellStyle name="Normal 10 2 2" xfId="8002" xr:uid="{B90DDDFF-89AB-4A96-AFE8-29ABC3597AB9}"/>
    <cellStyle name="Normal 10 2 2 2" xfId="8003" xr:uid="{4F3A6072-B428-4076-A099-8C3D9DE33994}"/>
    <cellStyle name="Normal 10 2 2 2 2" xfId="8004" xr:uid="{4900D2B3-02C2-4B4F-A956-1BA6F92E6D83}"/>
    <cellStyle name="Normal 10 2 2 2 3" xfId="8005" xr:uid="{0F49D5B0-9362-4669-AEC3-5544F381080C}"/>
    <cellStyle name="Normal 10 2 2 3" xfId="8006" xr:uid="{E18AD490-C966-4D61-8C5C-CC6571026889}"/>
    <cellStyle name="Normal 10 2 2 4" xfId="8007" xr:uid="{02E60ADB-A7DD-4E3C-A82F-CF67BBA000BC}"/>
    <cellStyle name="Normal 10 2 3" xfId="8008" xr:uid="{633EEAB3-BA6E-4EC5-8C74-2EB9AC0A265C}"/>
    <cellStyle name="Normal 10 2 4" xfId="8009" xr:uid="{425B214B-0E2D-4D0A-9F21-9A99682C8EB6}"/>
    <cellStyle name="Normal 10 2 4 2" xfId="8010" xr:uid="{48AD8D38-8755-4DFF-8272-01171C110C32}"/>
    <cellStyle name="Normal 10 2 4 3" xfId="8011" xr:uid="{0A52BBA1-64A9-41C3-9FE5-B47BAFD81079}"/>
    <cellStyle name="Normal 10 3" xfId="8012" xr:uid="{8E0C5CF9-9B86-40E4-9940-3FE5BB8168FA}"/>
    <cellStyle name="Normal 10 3 2" xfId="8013" xr:uid="{F2E54ED0-2521-461A-BED3-A527FC4D2FCE}"/>
    <cellStyle name="Normal 10 3 2 2" xfId="8014" xr:uid="{E8316274-3C3C-463B-91AF-B9AD08E9508A}"/>
    <cellStyle name="Normal 10 3 2 3" xfId="8015" xr:uid="{147E02DE-EE64-4119-AEEB-9B66BB339FFF}"/>
    <cellStyle name="Normal 10 3 3" xfId="8016" xr:uid="{7384030E-540A-4B19-BA96-B7700949A28F}"/>
    <cellStyle name="Normal 10 3 4" xfId="8017" xr:uid="{A845ADD4-E04E-4A13-BB5E-E1C8BB718125}"/>
    <cellStyle name="Normal 10 4" xfId="8018" xr:uid="{E593E877-A31D-42CB-8446-B8D65BC477A0}"/>
    <cellStyle name="Normal 10 5" xfId="8019" xr:uid="{068881D7-02C4-42E1-B2E1-81EA2911B084}"/>
    <cellStyle name="Normal 11" xfId="8020" xr:uid="{F9B9BEBC-7BD1-4E36-95E1-4722312B1D38}"/>
    <cellStyle name="Normal 11 2" xfId="8021" xr:uid="{18995B79-D704-41CE-B85E-23A21225AAD7}"/>
    <cellStyle name="Normal 11 2 2" xfId="8022" xr:uid="{870C3014-CE94-4BA0-AE8D-1B055685C3ED}"/>
    <cellStyle name="Normal 11 2 2 2" xfId="8023" xr:uid="{95924A3C-5BF9-40CF-A1CB-860F736F6117}"/>
    <cellStyle name="Normal 11 2 2 2 2" xfId="8024" xr:uid="{A07EEDD7-2F8B-4B58-A9A0-FCE8640359AF}"/>
    <cellStyle name="Normal 11 2 2 2 3" xfId="8025" xr:uid="{44BF8F0B-FED3-4EDC-85BD-B33C4EC66AAC}"/>
    <cellStyle name="Normal 11 2 2 3" xfId="8026" xr:uid="{6D60B38E-F4B1-4FC0-AC3F-2EFA4C2AB917}"/>
    <cellStyle name="Normal 11 2 2 4" xfId="8027" xr:uid="{E77576B9-44D6-43EB-A40B-61B9E06C4DDC}"/>
    <cellStyle name="Normal 11 2 3" xfId="8028" xr:uid="{38DB9526-1283-4F53-8081-0BFF98F4DACA}"/>
    <cellStyle name="Normal 11 2 3 2" xfId="8029" xr:uid="{337565DD-3BFE-49EB-A629-990623227AF3}"/>
    <cellStyle name="Normal 11 2 3 3" xfId="8030" xr:uid="{F62083BD-0CA7-4FDF-8C6F-E33EA8BA0C20}"/>
    <cellStyle name="Normal 11 2 4" xfId="8031" xr:uid="{3D0BAD71-EA4E-416F-BD92-DA20411579C4}"/>
    <cellStyle name="Normal 11 2 5" xfId="8032" xr:uid="{1935DD13-F54F-4186-995D-8EA766E23464}"/>
    <cellStyle name="Normal 11 3" xfId="8033" xr:uid="{224C6CF5-8081-4DC8-B5D0-198114DE1B54}"/>
    <cellStyle name="Normal 11 3 2" xfId="8034" xr:uid="{FB078810-F851-4E2A-93AF-075A512B216E}"/>
    <cellStyle name="Normal 11 3 2 2" xfId="8035" xr:uid="{4C2F9C3C-B14E-45A4-A08B-968489A3C715}"/>
    <cellStyle name="Normal 11 3 2 3" xfId="8036" xr:uid="{64B2603D-1D6E-4B78-8EF8-AF9E22C9340A}"/>
    <cellStyle name="Normal 11 3 3" xfId="8037" xr:uid="{7D5FAD66-4EF5-4C11-A2FE-22BE9F0E0D5E}"/>
    <cellStyle name="Normal 11 3 4" xfId="8038" xr:uid="{3E234055-E9E7-49EA-B458-166A903E063F}"/>
    <cellStyle name="Normal 11 4" xfId="8039" xr:uid="{6D714478-BBA6-41A3-A090-C810F3584CB9}"/>
    <cellStyle name="Normal 11 5" xfId="8040" xr:uid="{7652EAD9-8117-44D9-BF4F-D00DFC018EDA}"/>
    <cellStyle name="Normal 11 6" xfId="8041" xr:uid="{7DC79C37-047A-4B01-B768-A27FB622CD79}"/>
    <cellStyle name="Normal 11 7" xfId="8042" xr:uid="{CBBD7539-9F72-41B1-B0DD-B5B428E2C548}"/>
    <cellStyle name="Normal 11 8" xfId="8043" xr:uid="{C2EEDA1B-E148-43BD-987F-0C893C66147A}"/>
    <cellStyle name="Normal 12" xfId="8044" xr:uid="{3F06D872-7989-4EF3-8C79-0417DA3FFFBD}"/>
    <cellStyle name="Normal 12 2" xfId="8045" xr:uid="{3B9713BF-C2D1-4FCF-89F3-974793759597}"/>
    <cellStyle name="Normal 12 2 2" xfId="8046" xr:uid="{B5B40523-4825-4F65-9FBF-C511A34EAD5C}"/>
    <cellStyle name="Normal 12 2 2 2" xfId="8047" xr:uid="{E4BA6C02-9024-41B8-8A0A-253ED70C4918}"/>
    <cellStyle name="Normal 12 2 2 3" xfId="8048" xr:uid="{04CE1FCC-1321-4162-9A39-7736D58C966C}"/>
    <cellStyle name="Normal 12 2 3" xfId="8049" xr:uid="{0948C205-E4CB-4E44-8A4B-CB35620BB1DF}"/>
    <cellStyle name="Normal 12 2 4" xfId="8050" xr:uid="{9E07F668-4697-42C5-847B-975604474065}"/>
    <cellStyle name="Normal 12 2 5" xfId="8051" xr:uid="{8FDCD2BE-B1B5-4B70-AEBB-8C5825792A4A}"/>
    <cellStyle name="Normal 12 3" xfId="8052" xr:uid="{186451F5-3002-4C5D-ABBC-ED290561AAAC}"/>
    <cellStyle name="Normal 12 3 2" xfId="8053" xr:uid="{15D76C45-19DF-426C-9F80-5542883A4CA6}"/>
    <cellStyle name="Normal 12 3 2 2" xfId="8054" xr:uid="{CB1DCB85-09B0-4ACF-89DD-032B86AB132A}"/>
    <cellStyle name="Normal 12 3 2 3" xfId="8055" xr:uid="{DB0CADD5-1914-4529-AA75-13C7158BFD55}"/>
    <cellStyle name="Normal 12 3 3" xfId="8056" xr:uid="{D8D06271-D040-4DA0-8923-6FBF36FA7376}"/>
    <cellStyle name="Normal 12 3 3 2" xfId="8057" xr:uid="{561C68DA-C5E8-4D54-8278-21E580EEB108}"/>
    <cellStyle name="Normal 12 3 3 3" xfId="8058" xr:uid="{57224414-0221-42E5-833B-DB8BD4DE38E9}"/>
    <cellStyle name="Normal 12 4" xfId="8059" xr:uid="{FE34A140-E122-476B-80C5-FDDA2027F2DA}"/>
    <cellStyle name="Normal 12 5" xfId="8060" xr:uid="{86ADD11D-6C23-46A9-BED4-9E9B785A5AAB}"/>
    <cellStyle name="Normal 12 6" xfId="8061" xr:uid="{7521AFA8-FD75-4F85-84EC-DA2CA9565F91}"/>
    <cellStyle name="Normal 12 7" xfId="8062" xr:uid="{C40C1B97-7D0C-479B-94E5-B46F9FA69010}"/>
    <cellStyle name="Normal 13" xfId="8063" xr:uid="{8DD6E8C9-4111-4D95-A124-E05A1C7343C7}"/>
    <cellStyle name="Normal 13 2" xfId="8064" xr:uid="{80F195F6-E577-434E-BED0-D16D659673BA}"/>
    <cellStyle name="Normal 13 2 2" xfId="8065" xr:uid="{0ACDF37D-B54F-4CA5-8353-0D53EFB39A08}"/>
    <cellStyle name="Normal 13 3" xfId="8066" xr:uid="{FFFF63C5-BD4C-4BE6-BAF1-2179312CE1B6}"/>
    <cellStyle name="Normal 13 4" xfId="8067" xr:uid="{6874C832-D011-4AEC-B8CF-303F284652AE}"/>
    <cellStyle name="Normal 14" xfId="8068" xr:uid="{A9CB8D27-84A3-41BC-BA9B-F5EB2B9CCBCB}"/>
    <cellStyle name="Normal 14 2" xfId="8069" xr:uid="{CAF9DD50-6657-4790-906B-0F5449D7BDF4}"/>
    <cellStyle name="Normal 14 2 2" xfId="8070" xr:uid="{3B1845CE-5C3A-499C-916A-C2052F25C039}"/>
    <cellStyle name="Normal 14 2 3" xfId="8071" xr:uid="{5B26B217-8613-430E-BA71-4A420C2FD213}"/>
    <cellStyle name="Normal 14 3" xfId="8072" xr:uid="{C76655D4-B697-4D84-9EFE-30E0666E70A2}"/>
    <cellStyle name="Normal 15" xfId="8073" xr:uid="{C55A2D0B-423D-49EE-A075-CF4C9BC4793D}"/>
    <cellStyle name="Normal 15 2" xfId="8074" xr:uid="{C6A79F4A-C07D-4E37-B1CB-C1A6CA033A37}"/>
    <cellStyle name="Normal 15 3" xfId="8075" xr:uid="{0F0C61C8-7C38-4FE5-9E01-D29C56D56A48}"/>
    <cellStyle name="Normal 16" xfId="8076" xr:uid="{86618A77-FAE5-40D4-8B9B-B7925161991A}"/>
    <cellStyle name="Normal 16 2" xfId="8077" xr:uid="{56E3D3DC-B006-4FA4-96D1-704CF9181ADF}"/>
    <cellStyle name="Normal 17" xfId="8078" xr:uid="{B052E260-FE0A-4F17-8261-B678C0F52721}"/>
    <cellStyle name="Normal 17 2" xfId="8079" xr:uid="{50B6293E-5720-4BE4-995E-4CF5391C1763}"/>
    <cellStyle name="Normal 17 3" xfId="8080" xr:uid="{E8CE39AD-55A0-4A9A-ACC1-866171A65764}"/>
    <cellStyle name="Normal 18" xfId="8081" xr:uid="{6AF41F5E-4526-4D47-ADB0-9D2DE070CF9C}"/>
    <cellStyle name="Normal 18 2" xfId="8082" xr:uid="{F1064ED3-8FD5-438E-87C6-D80C9E218AA0}"/>
    <cellStyle name="Normal 18 2 2" xfId="8083" xr:uid="{FF15B44A-5818-4537-8A18-E9E534DA43EF}"/>
    <cellStyle name="Normal 18 3" xfId="8084" xr:uid="{04C1FB20-523C-4DF2-A97C-E987E156AE55}"/>
    <cellStyle name="Normal 18 4" xfId="8085" xr:uid="{F69894DF-7166-49D5-BA11-9A78F729FD90}"/>
    <cellStyle name="Normal 18 5" xfId="8086" xr:uid="{19921E26-0AAD-49D1-90B3-345C7742D282}"/>
    <cellStyle name="Normal 19" xfId="8087" xr:uid="{2EBF5129-6521-4123-92DA-B75EB361871A}"/>
    <cellStyle name="Normal 19 2" xfId="8088" xr:uid="{01DED1B5-90CF-4D42-8F6A-AD2B96C99576}"/>
    <cellStyle name="Normal 19 3" xfId="8089" xr:uid="{10A71E07-356C-4B79-AD66-490A7B5DB0E2}"/>
    <cellStyle name="Normal 2" xfId="8090" xr:uid="{EC5F590F-AC9C-48F1-AAC7-E0B9B05EE4D6}"/>
    <cellStyle name="Normal 2 10" xfId="8091" xr:uid="{EA5438DB-8819-4E56-AA1E-1BCD421A48E2}"/>
    <cellStyle name="Normal 2 10 2" xfId="8092" xr:uid="{9BD7CD21-0780-452B-88DE-3701E5A39BE2}"/>
    <cellStyle name="Normal 2 11" xfId="8093" xr:uid="{DB0CFABE-6274-416A-BAD4-D879EF2951FD}"/>
    <cellStyle name="Normal 2 11 2" xfId="8094" xr:uid="{066E586E-EC64-497C-A313-31F5FE324FDC}"/>
    <cellStyle name="Normal 2 12" xfId="8095" xr:uid="{EF4202FA-EA67-4902-88B3-4EFEFD6F402F}"/>
    <cellStyle name="Normal 2 13" xfId="8096" xr:uid="{E5318169-B35B-4EB0-977B-536D4782AC31}"/>
    <cellStyle name="Normal 2 14" xfId="8097" xr:uid="{658C15FE-7DD6-41D2-9883-EF6BF47CD539}"/>
    <cellStyle name="Normal 2 15" xfId="8098" xr:uid="{6205AAFB-F860-48E3-B435-D1EA8A231687}"/>
    <cellStyle name="Normal 2 16" xfId="8099" xr:uid="{F44147F7-0055-4129-AF4B-4E1FD9ED128F}"/>
    <cellStyle name="Normal 2 17" xfId="8100" xr:uid="{288150F8-4F54-4538-A7FA-0A77BA44C1BE}"/>
    <cellStyle name="Normal 2 18" xfId="8101" xr:uid="{CEE643B4-EF91-4C89-BC38-E20F50C15ADE}"/>
    <cellStyle name="Normal 2 19" xfId="8102" xr:uid="{9D8E1219-08F4-48C5-AE6F-C5C22E7722C5}"/>
    <cellStyle name="Normal 2 2" xfId="8103" xr:uid="{E5688B38-008E-414A-B6A2-72258C200699}"/>
    <cellStyle name="Normal 2 2 10" xfId="8104" xr:uid="{762CA643-232A-410A-AACC-8CF8A3EB9FB8}"/>
    <cellStyle name="Normal 2 2 11" xfId="8105" xr:uid="{D281BB47-CD0B-47DF-9FBE-23D074B18F97}"/>
    <cellStyle name="Normal 2 2 12" xfId="8106" xr:uid="{0F7F31DA-C2AC-41C6-963B-87EA2B6AA709}"/>
    <cellStyle name="Normal 2 2 13" xfId="8107" xr:uid="{5F98DAFB-BD53-4B7E-A1F1-DA1AE4AAC987}"/>
    <cellStyle name="Normal 2 2 14" xfId="8108" xr:uid="{B74E0E8B-1C7A-45A6-8795-E7344E539806}"/>
    <cellStyle name="Normal 2 2 15" xfId="8109" xr:uid="{5E13DCD6-C45F-434C-BC8F-BC7D3CE37BE0}"/>
    <cellStyle name="Normal 2 2 15 10" xfId="8110" xr:uid="{3E8B4060-DBFA-4706-8214-F93AD93FDF42}"/>
    <cellStyle name="Normal 2 2 15 10 2" xfId="8111" xr:uid="{0B49F5D5-E59D-4DEE-AE14-776A14033879}"/>
    <cellStyle name="Normal 2 2 15 10 2 2" xfId="8112" xr:uid="{42C3A589-95CD-41DB-890C-803EED10E5E5}"/>
    <cellStyle name="Normal 2 2 15 10 2 2 2" xfId="8113" xr:uid="{754D6F6C-ACB1-4F7C-B73D-6227241B8B66}"/>
    <cellStyle name="Normal 2 2 15 10 2 2 2 2" xfId="8114" xr:uid="{C18DC261-C967-4E30-BA31-E96D46757843}"/>
    <cellStyle name="Normal 2 2 15 10 2 2 2 3" xfId="8115" xr:uid="{4234CE0A-0557-481D-83AF-877A395EF9EC}"/>
    <cellStyle name="Normal 2 2 15 10 2 2 3" xfId="8116" xr:uid="{4CC946A5-9E70-45F0-97BA-7B4CF77C088B}"/>
    <cellStyle name="Normal 2 2 15 10 2 3" xfId="8117" xr:uid="{E965CB8E-9313-4B08-B343-29DBA221211F}"/>
    <cellStyle name="Normal 2 2 15 10 2 4" xfId="8118" xr:uid="{E4B585AB-961E-4733-ABA2-40F1B7337D94}"/>
    <cellStyle name="Normal 2 2 15 10 2 5" xfId="8119" xr:uid="{338DB156-E47B-473C-BF3D-DD1511900B57}"/>
    <cellStyle name="Normal 2 2 15 10 2 6" xfId="8120" xr:uid="{CC817658-C4FF-4BA7-90B2-3544EF07972F}"/>
    <cellStyle name="Normal 2 2 15 10 2 7" xfId="8121" xr:uid="{8AB89643-7926-4003-84BF-DB0870009D84}"/>
    <cellStyle name="Normal 2 2 15 10 3" xfId="8122" xr:uid="{D6B44553-AF20-4736-A1B3-C4E2DE438B2A}"/>
    <cellStyle name="Normal 2 2 15 10 3 2" xfId="8123" xr:uid="{5A459396-7B13-4C8A-B17F-0918205E3EC5}"/>
    <cellStyle name="Normal 2 2 15 10 3 2 2" xfId="8124" xr:uid="{F0E44D88-F908-4C71-A074-25FD7D29D2BE}"/>
    <cellStyle name="Normal 2 2 15 10 3 2 3" xfId="8125" xr:uid="{267F9F3B-F2FC-477F-BF67-DAFF8A060C57}"/>
    <cellStyle name="Normal 2 2 15 10 3 3" xfId="8126" xr:uid="{C5DD796D-CC46-43DC-873B-28F460E5A0D6}"/>
    <cellStyle name="Normal 2 2 15 10 4" xfId="8127" xr:uid="{EDA4DB7F-0355-4DF8-AA53-4D81B394EBCE}"/>
    <cellStyle name="Normal 2 2 15 10 5" xfId="8128" xr:uid="{72230DD3-D624-458B-A325-49B01055E403}"/>
    <cellStyle name="Normal 2 2 15 10 6" xfId="8129" xr:uid="{470CC897-F6F4-404C-8FCD-7A5FFC13AA03}"/>
    <cellStyle name="Normal 2 2 15 10 7" xfId="8130" xr:uid="{998AE8BE-2B1F-4194-97BF-9175681291B1}"/>
    <cellStyle name="Normal 2 2 15 11" xfId="8131" xr:uid="{AC2ED1C9-8E09-4D90-8381-23D373FB905A}"/>
    <cellStyle name="Normal 2 2 15 12" xfId="8132" xr:uid="{D43AE8FC-1D50-4096-8F59-F06BBFFAC9D6}"/>
    <cellStyle name="Normal 2 2 15 13" xfId="8133" xr:uid="{7E26AF13-130A-493F-84AE-6C18848370A0}"/>
    <cellStyle name="Normal 2 2 15 14" xfId="8134" xr:uid="{0BDC2F92-A9DE-4C5A-B364-E20BA9C470B0}"/>
    <cellStyle name="Normal 2 2 15 15" xfId="8135" xr:uid="{E3DA5F1C-7645-4ACB-ABF8-DA2D794C368C}"/>
    <cellStyle name="Normal 2 2 15 16" xfId="8136" xr:uid="{B05CE867-FCE7-4F2E-A55C-00D6FAD0E495}"/>
    <cellStyle name="Normal 2 2 15 17" xfId="8137" xr:uid="{5B439838-1D1B-4180-91ED-144E773BFCB5}"/>
    <cellStyle name="Normal 2 2 15 18" xfId="8138" xr:uid="{168BD101-CE98-4251-B080-A596F76E5B3A}"/>
    <cellStyle name="Normal 2 2 15 19" xfId="8139" xr:uid="{EE702F1E-0E49-4C6D-8E46-3789633E7CFC}"/>
    <cellStyle name="Normal 2 2 15 19 2" xfId="8140" xr:uid="{22E887A7-1481-4064-BFDC-B5674E5910D3}"/>
    <cellStyle name="Normal 2 2 15 19 2 2" xfId="8141" xr:uid="{4B82861E-1F94-4B5A-89A6-49810BA21259}"/>
    <cellStyle name="Normal 2 2 15 19 2 3" xfId="8142" xr:uid="{896B1134-DC2D-48B3-99E8-AFD6EAC21185}"/>
    <cellStyle name="Normal 2 2 15 19 3" xfId="8143" xr:uid="{84A606DF-0CD9-46B2-A196-FA3B7450CE37}"/>
    <cellStyle name="Normal 2 2 15 2" xfId="8144" xr:uid="{05A8F002-D44A-4F51-B3E4-6C6F473A430D}"/>
    <cellStyle name="Normal 2 2 15 2 10" xfId="8145" xr:uid="{290079B7-3CD3-4229-944B-0C8552A824F9}"/>
    <cellStyle name="Normal 2 2 15 2 11" xfId="8146" xr:uid="{3D457B23-74B4-407E-8768-79BA3D66F2B4}"/>
    <cellStyle name="Normal 2 2 15 2 12" xfId="8147" xr:uid="{B65E9E12-0C64-4260-BB17-77D63EB90AB1}"/>
    <cellStyle name="Normal 2 2 15 2 12 2" xfId="8148" xr:uid="{22F8A58B-F123-4C0B-B8B7-0666E6AB06B9}"/>
    <cellStyle name="Normal 2 2 15 2 12 2 2" xfId="8149" xr:uid="{C06C3FB5-92D4-4847-86B4-15CE8F549640}"/>
    <cellStyle name="Normal 2 2 15 2 12 2 3" xfId="8150" xr:uid="{541498B9-BA3D-4496-AC90-1BE75F11892C}"/>
    <cellStyle name="Normal 2 2 15 2 12 3" xfId="8151" xr:uid="{C99FC9F3-8283-4A38-840B-9B89E733A45C}"/>
    <cellStyle name="Normal 2 2 15 2 13" xfId="8152" xr:uid="{51D8D053-2F37-48DC-A208-1C8565BCC0F0}"/>
    <cellStyle name="Normal 2 2 15 2 14" xfId="8153" xr:uid="{875587AB-E2E5-4C2F-9F9F-B91C60C3726D}"/>
    <cellStyle name="Normal 2 2 15 2 15" xfId="8154" xr:uid="{FB29D9FB-52E6-495D-9C52-E39854638F1B}"/>
    <cellStyle name="Normal 2 2 15 2 16" xfId="8155" xr:uid="{DC80A27C-FBC3-4F00-8C85-7C1F6D71BCCD}"/>
    <cellStyle name="Normal 2 2 15 2 17" xfId="8156" xr:uid="{0DE33B8C-F61C-4791-B9EB-3E06540E9168}"/>
    <cellStyle name="Normal 2 2 15 2 2" xfId="8157" xr:uid="{90CDE161-3540-4378-BAE1-91A4DB71CF37}"/>
    <cellStyle name="Normal 2 2 15 2 2 2" xfId="8158" xr:uid="{BBC33768-4247-4276-8425-80CF76D473C7}"/>
    <cellStyle name="Normal 2 2 15 2 2 2 2" xfId="8159" xr:uid="{2251F69D-EDE7-4959-AA44-27BC109F7D49}"/>
    <cellStyle name="Normal 2 2 15 2 2 2 2 2" xfId="8160" xr:uid="{DCFD0C28-4A0A-444A-B4D8-379B2E4DA595}"/>
    <cellStyle name="Normal 2 2 15 2 2 2 2 2 2" xfId="8161" xr:uid="{17B72B87-EB8B-4777-82B9-85C4D5BF1B8E}"/>
    <cellStyle name="Normal 2 2 15 2 2 2 2 2 3" xfId="8162" xr:uid="{3BD5026A-30A3-4C7B-B0FE-1E2DC6B72BE3}"/>
    <cellStyle name="Normal 2 2 15 2 2 2 2 3" xfId="8163" xr:uid="{5FDA05D7-EB20-4E6A-95C8-7F27C41D8717}"/>
    <cellStyle name="Normal 2 2 15 2 2 2 3" xfId="8164" xr:uid="{BC73B075-03B3-40D7-A071-5EE8A5E8AFA5}"/>
    <cellStyle name="Normal 2 2 15 2 2 2 4" xfId="8165" xr:uid="{903A2169-8929-4D73-AA2F-CA74E1BB5003}"/>
    <cellStyle name="Normal 2 2 15 2 2 2 5" xfId="8166" xr:uid="{4375FD82-BEB2-4602-9740-56EC71CDD251}"/>
    <cellStyle name="Normal 2 2 15 2 2 2 6" xfId="8167" xr:uid="{F310B6B9-A8FA-4470-938B-5FFEA64A4DA0}"/>
    <cellStyle name="Normal 2 2 15 2 2 2 7" xfId="8168" xr:uid="{EFF1BD7A-AB8A-4A36-AACF-131307A5C111}"/>
    <cellStyle name="Normal 2 2 15 2 2 3" xfId="8169" xr:uid="{065AE7E2-075C-460F-89D7-27B321C7A46D}"/>
    <cellStyle name="Normal 2 2 15 2 2 3 2" xfId="8170" xr:uid="{CD5730EA-5EC8-433E-AF53-7D6C34837FE6}"/>
    <cellStyle name="Normal 2 2 15 2 2 3 2 2" xfId="8171" xr:uid="{085A40F2-6244-4F2E-9B73-7C4AFA0326A7}"/>
    <cellStyle name="Normal 2 2 15 2 2 3 2 3" xfId="8172" xr:uid="{2D70B570-35DB-4DED-8E64-9B04216570DB}"/>
    <cellStyle name="Normal 2 2 15 2 2 3 3" xfId="8173" xr:uid="{3BAF5C4D-A9EB-4AD0-AAC3-46D9FB33AD3C}"/>
    <cellStyle name="Normal 2 2 15 2 2 4" xfId="8174" xr:uid="{9435E187-3140-40F6-A1B6-782F9E0B340A}"/>
    <cellStyle name="Normal 2 2 15 2 2 5" xfId="8175" xr:uid="{84A67BCF-5FC9-42C8-9E1C-8D9979EDDA92}"/>
    <cellStyle name="Normal 2 2 15 2 2 6" xfId="8176" xr:uid="{30DF87B0-260E-49ED-831B-A4BA8151D46C}"/>
    <cellStyle name="Normal 2 2 15 2 2 7" xfId="8177" xr:uid="{A99A7EA1-534A-46C2-9C2B-C3D5683B10B0}"/>
    <cellStyle name="Normal 2 2 15 2 3" xfId="8178" xr:uid="{A1C99916-0D68-4970-A4F1-1DBCAED69955}"/>
    <cellStyle name="Normal 2 2 15 2 4" xfId="8179" xr:uid="{F9BFC6C8-7345-46B6-8A6E-7395DC580FB3}"/>
    <cellStyle name="Normal 2 2 15 2 5" xfId="8180" xr:uid="{B8D8AFB4-C060-4822-A705-9FE347E2C480}"/>
    <cellStyle name="Normal 2 2 15 2 6" xfId="8181" xr:uid="{CFBF5ED8-2866-42C3-85F6-77F383054EA3}"/>
    <cellStyle name="Normal 2 2 15 2 7" xfId="8182" xr:uid="{A7211780-A907-42E1-84A5-85C6673BE0C6}"/>
    <cellStyle name="Normal 2 2 15 2 8" xfId="8183" xr:uid="{CDD02EDA-9B40-4088-B761-5F9F68A6A003}"/>
    <cellStyle name="Normal 2 2 15 2 9" xfId="8184" xr:uid="{C650067C-1621-40D5-90B3-17ACFF251428}"/>
    <cellStyle name="Normal 2 2 15 20" xfId="8185" xr:uid="{1CB0F130-27AB-40A1-B31E-41DD1AB38E1B}"/>
    <cellStyle name="Normal 2 2 15 21" xfId="8186" xr:uid="{5D102E24-E711-4AED-91E0-1B7F394F602B}"/>
    <cellStyle name="Normal 2 2 15 22" xfId="8187" xr:uid="{1314B681-6931-46A1-A94F-88D2E8CB0DED}"/>
    <cellStyle name="Normal 2 2 15 23" xfId="8188" xr:uid="{BFB56F38-9AD1-4471-BD58-8163E3CB228D}"/>
    <cellStyle name="Normal 2 2 15 24" xfId="8189" xr:uid="{6C6B25AB-515D-49F2-A82C-10FE683A6C31}"/>
    <cellStyle name="Normal 2 2 15 3" xfId="8190" xr:uid="{28F6CCC5-764D-4376-8954-C147997A8F98}"/>
    <cellStyle name="Normal 2 2 15 4" xfId="8191" xr:uid="{5258EEDF-E6E1-455F-96C5-123051760BD2}"/>
    <cellStyle name="Normal 2 2 15 5" xfId="8192" xr:uid="{E067E84A-8013-4052-8F80-E3CCA3D21C05}"/>
    <cellStyle name="Normal 2 2 15 6" xfId="8193" xr:uid="{02D467EB-31DD-4123-B6EC-B4C1AF44E179}"/>
    <cellStyle name="Normal 2 2 15 7" xfId="8194" xr:uid="{C875A638-0DA2-4A74-A86B-EDD188B179AD}"/>
    <cellStyle name="Normal 2 2 15 8" xfId="8195" xr:uid="{25D88F05-4225-4AAB-9452-F5EA6CB3381E}"/>
    <cellStyle name="Normal 2 2 15 9" xfId="8196" xr:uid="{9085E278-0F25-4B9B-A127-147849B0DA15}"/>
    <cellStyle name="Normal 2 2 16" xfId="8197" xr:uid="{3E80BE30-A91C-48FE-AEE5-ED7C11909C7E}"/>
    <cellStyle name="Normal 2 2 17" xfId="8198" xr:uid="{93CBFCB2-EA03-4C7A-B4A5-AF2C72C42848}"/>
    <cellStyle name="Normal 2 2 18" xfId="8199" xr:uid="{A3A4A76C-7F2D-482E-9DC5-9B62DF7EBD6B}"/>
    <cellStyle name="Normal 2 2 19" xfId="8200" xr:uid="{9AF61FEF-8183-4903-BB1F-800419C7149D}"/>
    <cellStyle name="Normal 2 2 2" xfId="8201" xr:uid="{FE40D285-A69C-4D97-84D7-9C0CDADACE60}"/>
    <cellStyle name="Normal 2 2 2 10" xfId="8202" xr:uid="{2C0A8BC7-761C-483E-B6EA-B132A1C8D78F}"/>
    <cellStyle name="Normal 2 2 2 11" xfId="8203" xr:uid="{64019AB9-432F-40B8-8868-DF09FD694B2E}"/>
    <cellStyle name="Normal 2 2 2 12" xfId="8204" xr:uid="{285E38C3-6BB5-45E4-8B8C-4063B08D32CD}"/>
    <cellStyle name="Normal 2 2 2 13" xfId="8205" xr:uid="{64C933E3-B3E6-48AF-BC61-83244BF7A41F}"/>
    <cellStyle name="Normal 2 2 2 14" xfId="8206" xr:uid="{9F6DC1E2-F66E-4DF6-96D4-BBA213DDD169}"/>
    <cellStyle name="Normal 2 2 2 15" xfId="8207" xr:uid="{6E016BAA-0273-4E52-8401-652AF01C0954}"/>
    <cellStyle name="Normal 2 2 2 16" xfId="8208" xr:uid="{B2C27B34-8A4D-4D4B-B0FF-8423A6720A2D}"/>
    <cellStyle name="Normal 2 2 2 16 2" xfId="8209" xr:uid="{68BD3594-01A5-4A55-B405-E381EE34C8C0}"/>
    <cellStyle name="Normal 2 2 2 16 2 2" xfId="8210" xr:uid="{585DEC94-7182-414F-AAC0-89ACBF5F1EC7}"/>
    <cellStyle name="Normal 2 2 2 16 2 2 2" xfId="8211" xr:uid="{CC3AAAC5-FE3F-4B3C-A85B-77636E596DB4}"/>
    <cellStyle name="Normal 2 2 2 16 2 2 2 2" xfId="8212" xr:uid="{E7118846-0775-4AB1-89A0-834F8436B6EA}"/>
    <cellStyle name="Normal 2 2 2 16 2 2 2 3" xfId="8213" xr:uid="{52DA06C4-8BCD-4134-928F-EA4B865FAD1A}"/>
    <cellStyle name="Normal 2 2 2 16 2 2 3" xfId="8214" xr:uid="{DBFEEA18-3C89-4613-869E-7ECD71CDC698}"/>
    <cellStyle name="Normal 2 2 2 16 2 3" xfId="8215" xr:uid="{856C30A8-71FF-4407-9BEC-E10D92C85200}"/>
    <cellStyle name="Normal 2 2 2 16 2 4" xfId="8216" xr:uid="{E07991CB-CE7B-4C23-B8C7-2A57486AC1F5}"/>
    <cellStyle name="Normal 2 2 2 16 2 5" xfId="8217" xr:uid="{BB9EE403-7BDD-40DE-B96E-066E8853356D}"/>
    <cellStyle name="Normal 2 2 2 16 2 6" xfId="8218" xr:uid="{C74BFD76-CDB7-44FB-AB77-9D80C486EB9F}"/>
    <cellStyle name="Normal 2 2 2 16 2 7" xfId="8219" xr:uid="{EFECB306-C7B9-49A6-9408-67A7ACAEA2CD}"/>
    <cellStyle name="Normal 2 2 2 16 3" xfId="8220" xr:uid="{54C35748-B844-474F-883A-739C8AED9E30}"/>
    <cellStyle name="Normal 2 2 2 16 3 2" xfId="8221" xr:uid="{6C8F918F-95BC-4223-BD0F-946A36032ECF}"/>
    <cellStyle name="Normal 2 2 2 16 3 2 2" xfId="8222" xr:uid="{55BB6766-0FDE-4159-934C-3791AF01B9DB}"/>
    <cellStyle name="Normal 2 2 2 16 3 2 3" xfId="8223" xr:uid="{4F589C94-B3BC-44E2-9FF5-B06E5283734D}"/>
    <cellStyle name="Normal 2 2 2 16 3 3" xfId="8224" xr:uid="{CA0F5433-2307-4541-B02D-69F736CC723C}"/>
    <cellStyle name="Normal 2 2 2 16 4" xfId="8225" xr:uid="{FEF14436-D2C6-4460-9E7D-6B241F62DE53}"/>
    <cellStyle name="Normal 2 2 2 16 5" xfId="8226" xr:uid="{758D1949-EF99-447A-B9D5-71DABA33D16E}"/>
    <cellStyle name="Normal 2 2 2 16 6" xfId="8227" xr:uid="{F6EA3BF7-BCA9-4645-9CC2-79EB5CBBE28F}"/>
    <cellStyle name="Normal 2 2 2 16 7" xfId="8228" xr:uid="{CB386769-03A8-4BDC-8F09-FD45EA066124}"/>
    <cellStyle name="Normal 2 2 2 17" xfId="8229" xr:uid="{53D22BEE-52D0-4153-B693-2D7CDA02B7CE}"/>
    <cellStyle name="Normal 2 2 2 18" xfId="8230" xr:uid="{99A7E988-C6D1-4C49-98F2-0BB6D5C24937}"/>
    <cellStyle name="Normal 2 2 2 19" xfId="8231" xr:uid="{D330F1B6-A9B1-4799-9E82-A6ACC7BF19A5}"/>
    <cellStyle name="Normal 2 2 2 2" xfId="8232" xr:uid="{282C8F35-654F-4D7C-870C-9EF5D0301D01}"/>
    <cellStyle name="Normal 2 2 2 2 10" xfId="8233" xr:uid="{C8374F85-1B71-4980-AA19-85CAE12FB3EC}"/>
    <cellStyle name="Normal 2 2 2 2 10 2" xfId="8234" xr:uid="{6526CB86-673D-49E1-B518-A999B13C523C}"/>
    <cellStyle name="Normal 2 2 2 2 10 2 2" xfId="8235" xr:uid="{A7F67784-0A94-44BD-996D-B8F7BA9ACBFD}"/>
    <cellStyle name="Normal 2 2 2 2 10 2 2 2" xfId="8236" xr:uid="{1A636DD1-3441-4A95-B36A-0C550B171DDB}"/>
    <cellStyle name="Normal 2 2 2 2 10 2 2 2 2" xfId="8237" xr:uid="{4BD888DE-2A8D-400B-90BE-86A3AD033BAF}"/>
    <cellStyle name="Normal 2 2 2 2 10 2 2 2 3" xfId="8238" xr:uid="{C2E68792-87F8-40B1-80ED-E6FC178BD1F0}"/>
    <cellStyle name="Normal 2 2 2 2 10 2 2 3" xfId="8239" xr:uid="{78575F5D-56B5-42B2-9A0E-7ED1EEB32E6D}"/>
    <cellStyle name="Normal 2 2 2 2 10 2 3" xfId="8240" xr:uid="{6C0D8551-8B0B-44F6-B11F-DE1565F82266}"/>
    <cellStyle name="Normal 2 2 2 2 10 2 4" xfId="8241" xr:uid="{0F275EE4-0EFF-432A-82DC-0C5328EE82ED}"/>
    <cellStyle name="Normal 2 2 2 2 10 2 5" xfId="8242" xr:uid="{8B2C7C01-C73E-4CEE-8B9D-A9C2A3B5DF03}"/>
    <cellStyle name="Normal 2 2 2 2 10 2 6" xfId="8243" xr:uid="{6671B645-5B6C-4491-B424-389160EACCFD}"/>
    <cellStyle name="Normal 2 2 2 2 10 2 7" xfId="8244" xr:uid="{EBA7FBA9-150E-44C1-842B-FEE52CCFA1BA}"/>
    <cellStyle name="Normal 2 2 2 2 10 3" xfId="8245" xr:uid="{68863D45-4FEA-42F5-8E17-E54D50FB5809}"/>
    <cellStyle name="Normal 2 2 2 2 10 3 2" xfId="8246" xr:uid="{B82B16F6-9645-4C33-8A08-722A6BE06643}"/>
    <cellStyle name="Normal 2 2 2 2 10 3 2 2" xfId="8247" xr:uid="{68443B1B-BB65-495A-BF33-503D6DD7E79F}"/>
    <cellStyle name="Normal 2 2 2 2 10 3 2 3" xfId="8248" xr:uid="{7CF7136D-F74D-4B47-BBF7-0E31BC96BDC2}"/>
    <cellStyle name="Normal 2 2 2 2 10 3 3" xfId="8249" xr:uid="{A9EA9F0C-862A-45DE-8EF8-BB5BFAA47582}"/>
    <cellStyle name="Normal 2 2 2 2 10 4" xfId="8250" xr:uid="{B22377FA-C9CD-411A-A5DE-15F1C35C3F2E}"/>
    <cellStyle name="Normal 2 2 2 2 10 5" xfId="8251" xr:uid="{5DECDB86-3906-4D2F-8AA2-BA6731BBB3E6}"/>
    <cellStyle name="Normal 2 2 2 2 10 6" xfId="8252" xr:uid="{B9EB66C3-1DE1-4062-8D82-BAFD4369FE91}"/>
    <cellStyle name="Normal 2 2 2 2 10 7" xfId="8253" xr:uid="{2C019E45-8A76-418E-9E5D-E383872A7D50}"/>
    <cellStyle name="Normal 2 2 2 2 11" xfId="8254" xr:uid="{1F6C1339-13A9-4CFD-BE4F-06E5BECF08C6}"/>
    <cellStyle name="Normal 2 2 2 2 12" xfId="8255" xr:uid="{13A85BBE-A225-4EF0-9D17-89CF57974E2B}"/>
    <cellStyle name="Normal 2 2 2 2 13" xfId="8256" xr:uid="{8FE315D3-9EAE-4B29-889F-F6E95E7C0315}"/>
    <cellStyle name="Normal 2 2 2 2 14" xfId="8257" xr:uid="{E5A63762-7D94-41E1-B937-05487A919678}"/>
    <cellStyle name="Normal 2 2 2 2 15" xfId="8258" xr:uid="{06FC2CC0-4CF2-4770-AA6B-4B6204FCF4A3}"/>
    <cellStyle name="Normal 2 2 2 2 16" xfId="8259" xr:uid="{F0A72053-CE34-4082-A1D8-F6B5760872F3}"/>
    <cellStyle name="Normal 2 2 2 2 17" xfId="8260" xr:uid="{D50DF48E-55E8-4DAB-B7BC-71BF995AA3F5}"/>
    <cellStyle name="Normal 2 2 2 2 18" xfId="8261" xr:uid="{8412FC27-CD5E-4E6B-899D-BFB338FF05BB}"/>
    <cellStyle name="Normal 2 2 2 2 19" xfId="8262" xr:uid="{0F12AB5F-A872-44A2-955B-71BBF163C737}"/>
    <cellStyle name="Normal 2 2 2 2 19 2" xfId="8263" xr:uid="{325D532D-EE69-477E-9DF8-011545E42EC6}"/>
    <cellStyle name="Normal 2 2 2 2 19 2 2" xfId="8264" xr:uid="{1E252948-FF75-4C54-9C38-AB18369E5B73}"/>
    <cellStyle name="Normal 2 2 2 2 19 2 3" xfId="8265" xr:uid="{6FDD417C-61CF-4550-BD51-287E6BD1345B}"/>
    <cellStyle name="Normal 2 2 2 2 19 3" xfId="8266" xr:uid="{D5520786-BC71-4845-83C8-E3FA4B103ED4}"/>
    <cellStyle name="Normal 2 2 2 2 2" xfId="8267" xr:uid="{5E182EC4-9FBF-4246-8052-DD877075F8D8}"/>
    <cellStyle name="Normal 2 2 2 2 2 10" xfId="8268" xr:uid="{9E6D948A-DB5E-4F48-B3C7-ED3A5B3A5397}"/>
    <cellStyle name="Normal 2 2 2 2 2 11" xfId="8269" xr:uid="{C2B225CB-A64F-4034-9349-23A977D507AC}"/>
    <cellStyle name="Normal 2 2 2 2 2 12" xfId="8270" xr:uid="{6451A344-4063-486D-AABB-B6CFBFC9C5C5}"/>
    <cellStyle name="Normal 2 2 2 2 2 12 2" xfId="8271" xr:uid="{EC9261C4-FDED-4572-9073-7E61BE96392C}"/>
    <cellStyle name="Normal 2 2 2 2 2 12 2 2" xfId="8272" xr:uid="{1D629445-F385-4B4F-B81F-F1C048C5B7DF}"/>
    <cellStyle name="Normal 2 2 2 2 2 12 2 3" xfId="8273" xr:uid="{40531AAE-171C-4A59-9F4F-8B8850A3DC9C}"/>
    <cellStyle name="Normal 2 2 2 2 2 12 3" xfId="8274" xr:uid="{B5523F63-FC74-4AFC-AE88-6B8BC4B790A7}"/>
    <cellStyle name="Normal 2 2 2 2 2 13" xfId="8275" xr:uid="{039B4CE0-0EA5-4100-B2DB-B2D8766CDEE6}"/>
    <cellStyle name="Normal 2 2 2 2 2 14" xfId="8276" xr:uid="{45BDB010-7799-4081-B7A4-5692625A655D}"/>
    <cellStyle name="Normal 2 2 2 2 2 15" xfId="8277" xr:uid="{D3FC4C8D-24F6-4367-97A9-8CABBE772FC2}"/>
    <cellStyle name="Normal 2 2 2 2 2 16" xfId="8278" xr:uid="{C333CE18-3C64-4BD9-828B-AB3C2A49A870}"/>
    <cellStyle name="Normal 2 2 2 2 2 17" xfId="8279" xr:uid="{B98DFFDB-3446-4B4D-805F-C57C0689DE62}"/>
    <cellStyle name="Normal 2 2 2 2 2 18" xfId="8280" xr:uid="{345CB6F9-0648-4B3D-9CD1-D9B89FF35D7C}"/>
    <cellStyle name="Normal 2 2 2 2 2 2" xfId="8281" xr:uid="{E0DA3AEB-9E30-4299-8381-DA57320453A7}"/>
    <cellStyle name="Normal 2 2 2 2 2 2 2" xfId="8282" xr:uid="{3824B8D2-B5B0-47A4-A626-23040A229FE3}"/>
    <cellStyle name="Normal 2 2 2 2 2 2 2 2" xfId="8283" xr:uid="{11310EA2-D3DF-4FC7-A042-286C83A571D0}"/>
    <cellStyle name="Normal 2 2 2 2 2 2 2 2 2" xfId="8284" xr:uid="{925AD1BF-429B-4B09-BB9E-13DBCF868977}"/>
    <cellStyle name="Normal 2 2 2 2 2 2 2 2 2 2" xfId="8285" xr:uid="{DC2D7F20-9703-4FBF-86C6-73976962808F}"/>
    <cellStyle name="Normal 2 2 2 2 2 2 2 2 2 3" xfId="8286" xr:uid="{2F123CE2-6E1A-4DFE-9163-EE015C6D20C4}"/>
    <cellStyle name="Normal 2 2 2 2 2 2 2 2 3" xfId="8287" xr:uid="{18A8899F-81A5-4510-8552-E0F28F3ABCE1}"/>
    <cellStyle name="Normal 2 2 2 2 2 2 2 3" xfId="8288" xr:uid="{0D1C292A-A0FF-46D1-A07D-41C5C6507B00}"/>
    <cellStyle name="Normal 2 2 2 2 2 2 2 4" xfId="8289" xr:uid="{B4D07DCB-472E-4CFC-9DA1-8036A8E58926}"/>
    <cellStyle name="Normal 2 2 2 2 2 2 2 5" xfId="8290" xr:uid="{48C1472B-E8E3-4DD1-A3EA-D3E6DDC90C8F}"/>
    <cellStyle name="Normal 2 2 2 2 2 2 2 6" xfId="8291" xr:uid="{A64EC9D1-D963-4323-9E96-A3554BC3D4E1}"/>
    <cellStyle name="Normal 2 2 2 2 2 2 2 7" xfId="8292" xr:uid="{F4EE5115-8917-42AC-B945-A96534A42235}"/>
    <cellStyle name="Normal 2 2 2 2 2 2 3" xfId="8293" xr:uid="{DAF748DC-2963-49F6-85CE-BC88345DB641}"/>
    <cellStyle name="Normal 2 2 2 2 2 2 3 2" xfId="8294" xr:uid="{62690F61-8ED1-41A5-89C6-B85EA2B6C9A9}"/>
    <cellStyle name="Normal 2 2 2 2 2 2 3 2 2" xfId="8295" xr:uid="{9F9C6BE7-C5E3-4F3A-B6FB-AE6650708D0A}"/>
    <cellStyle name="Normal 2 2 2 2 2 2 3 2 3" xfId="8296" xr:uid="{D1759E22-F259-41B3-8ABC-D9FC7E6B0271}"/>
    <cellStyle name="Normal 2 2 2 2 2 2 3 3" xfId="8297" xr:uid="{07AA278A-A9C6-4EDC-97BE-88AD079E13C0}"/>
    <cellStyle name="Normal 2 2 2 2 2 2 4" xfId="8298" xr:uid="{73DF3641-5690-44AE-8AD9-84A5C93F2918}"/>
    <cellStyle name="Normal 2 2 2 2 2 2 5" xfId="8299" xr:uid="{917F05F0-A8FD-44FE-99B6-907ED8A99616}"/>
    <cellStyle name="Normal 2 2 2 2 2 2 6" xfId="8300" xr:uid="{5CA11B9B-6DD6-4C4B-9336-E494C33E22D6}"/>
    <cellStyle name="Normal 2 2 2 2 2 2 7" xfId="8301" xr:uid="{82102F59-016B-43D2-A1A9-0B659546BFAE}"/>
    <cellStyle name="Normal 2 2 2 2 2 3" xfId="8302" xr:uid="{F8C6694F-4993-4411-8880-BA8BC2C1B9A8}"/>
    <cellStyle name="Normal 2 2 2 2 2 4" xfId="8303" xr:uid="{E18420BF-E415-4E7B-8042-2DA16DF83AE8}"/>
    <cellStyle name="Normal 2 2 2 2 2 5" xfId="8304" xr:uid="{3F20E440-E4D2-409D-BCA9-3E230D75026D}"/>
    <cellStyle name="Normal 2 2 2 2 2 6" xfId="8305" xr:uid="{E0FA76B3-325A-42FA-821E-FE2149AC7753}"/>
    <cellStyle name="Normal 2 2 2 2 2 7" xfId="8306" xr:uid="{B9569EAB-810F-4232-BF0C-1FB88F70FD3C}"/>
    <cellStyle name="Normal 2 2 2 2 2 8" xfId="8307" xr:uid="{68284EEF-67C6-4F6C-9A72-D5448712BC15}"/>
    <cellStyle name="Normal 2 2 2 2 2 9" xfId="8308" xr:uid="{69B9608F-97FB-424C-B3E5-147ACFC0D6A1}"/>
    <cellStyle name="Normal 2 2 2 2 20" xfId="8309" xr:uid="{044DBBF0-2CE2-4004-A02B-48C7CF5A01B2}"/>
    <cellStyle name="Normal 2 2 2 2 21" xfId="8310" xr:uid="{B2539DA7-185E-412E-8ED8-D49FD3657261}"/>
    <cellStyle name="Normal 2 2 2 2 22" xfId="8311" xr:uid="{54E10512-CECF-48CF-8977-190ACCEB347B}"/>
    <cellStyle name="Normal 2 2 2 2 23" xfId="8312" xr:uid="{7E87F701-53A1-4227-8F13-B0F1FCB39BE7}"/>
    <cellStyle name="Normal 2 2 2 2 24" xfId="8313" xr:uid="{638B9CAC-1044-4E9D-85A8-C1B89BF025EF}"/>
    <cellStyle name="Normal 2 2 2 2 25" xfId="8314" xr:uid="{0DCC5907-A6C6-4B2B-82B2-5900EEC15DE5}"/>
    <cellStyle name="Normal 2 2 2 2 3" xfId="8315" xr:uid="{E83C1E99-6EB7-4A36-82E5-A3F0A51170D3}"/>
    <cellStyle name="Normal 2 2 2 2 4" xfId="8316" xr:uid="{A8A2B2AE-6DF6-4432-A8DE-7BE374F3590F}"/>
    <cellStyle name="Normal 2 2 2 2 5" xfId="8317" xr:uid="{46555105-E031-4EFE-812F-9FB64BBC29F9}"/>
    <cellStyle name="Normal 2 2 2 2 6" xfId="8318" xr:uid="{DA792FFC-CC3C-46E3-9ABB-A29BBAEEBD3D}"/>
    <cellStyle name="Normal 2 2 2 2 7" xfId="8319" xr:uid="{E7ABBEAA-7197-48DC-9D7A-A5811AD0CCDF}"/>
    <cellStyle name="Normal 2 2 2 2 8" xfId="8320" xr:uid="{CDEB0CB5-6CA9-4A5D-B7B6-015F2992B882}"/>
    <cellStyle name="Normal 2 2 2 2 9" xfId="8321" xr:uid="{989604E9-55EA-4624-816C-232FE8887B43}"/>
    <cellStyle name="Normal 2 2 2 20" xfId="8322" xr:uid="{DD8E8ABF-2390-4507-B30E-A6C3614721E7}"/>
    <cellStyle name="Normal 2 2 2 21" xfId="8323" xr:uid="{BF10041D-2AEF-4D7D-A875-985DCC71120B}"/>
    <cellStyle name="Normal 2 2 2 22" xfId="8324" xr:uid="{85C1758F-FC69-4C60-A803-0A00D69E900B}"/>
    <cellStyle name="Normal 2 2 2 23" xfId="8325" xr:uid="{85CBCD8D-482B-4643-A724-0D6162041C2D}"/>
    <cellStyle name="Normal 2 2 2 24" xfId="8326" xr:uid="{A16A57F2-7F40-46F8-B2A1-EBB7C75D3576}"/>
    <cellStyle name="Normal 2 2 2 25" xfId="8327" xr:uid="{2CD47789-27B4-4EEF-ABE7-F652BA6115CA}"/>
    <cellStyle name="Normal 2 2 2 25 2" xfId="8328" xr:uid="{3B3DEC4C-6E99-4127-AA32-4C8792B692D9}"/>
    <cellStyle name="Normal 2 2 2 25 2 2" xfId="8329" xr:uid="{B7DFE0FD-9DB9-45EF-9201-4C6F23FA2680}"/>
    <cellStyle name="Normal 2 2 2 25 2 3" xfId="8330" xr:uid="{F9D614A0-46C5-4066-930A-C4AAF66B44CF}"/>
    <cellStyle name="Normal 2 2 2 25 3" xfId="8331" xr:uid="{217309C5-B3D3-4C76-8EC1-190A543D26B0}"/>
    <cellStyle name="Normal 2 2 2 26" xfId="8332" xr:uid="{D569C7AA-B8BE-4A17-A382-26387B4FBFDD}"/>
    <cellStyle name="Normal 2 2 2 27" xfId="8333" xr:uid="{10ACE958-C308-454C-986C-D0F428004D5A}"/>
    <cellStyle name="Normal 2 2 2 28" xfId="8334" xr:uid="{1C277CBE-5B20-4329-A9C7-29A061C8E79B}"/>
    <cellStyle name="Normal 2 2 2 29" xfId="8335" xr:uid="{01AA0DC2-6AA9-49DC-872E-E5E2EFA7053B}"/>
    <cellStyle name="Normal 2 2 2 3" xfId="8336" xr:uid="{E1DF23F1-F62D-40FA-BB86-AF417C1CB1F3}"/>
    <cellStyle name="Normal 2 2 2 3 2" xfId="8337" xr:uid="{359711B3-AE83-46BB-954B-D15DA9BE489F}"/>
    <cellStyle name="Normal 2 2 2 30" xfId="8338" xr:uid="{E13C2D0E-A86C-41FC-B116-7D1DA09BF140}"/>
    <cellStyle name="Normal 2 2 2 31" xfId="8339" xr:uid="{1538972F-4270-4C73-8154-A2CD47046F25}"/>
    <cellStyle name="Normal 2 2 2 32" xfId="8340" xr:uid="{D8C30157-24F2-4564-8293-3DDE1A29A352}"/>
    <cellStyle name="Normal 2 2 2 33" xfId="8341" xr:uid="{33A22BB0-118F-4FBC-B4ED-ADDF7401D025}"/>
    <cellStyle name="Normal 2 2 2 4" xfId="8342" xr:uid="{BC18AB34-F1B4-4AFA-981B-FEAA840C584B}"/>
    <cellStyle name="Normal 2 2 2 5" xfId="8343" xr:uid="{CFA08239-6611-4E34-9F03-DAC85F1E476B}"/>
    <cellStyle name="Normal 2 2 2 6" xfId="8344" xr:uid="{A20C1039-5F0D-4B74-B4BB-D64920FF7CD5}"/>
    <cellStyle name="Normal 2 2 2 7" xfId="8345" xr:uid="{01C5A7F1-6861-4A2C-88CC-97D31910693E}"/>
    <cellStyle name="Normal 2 2 2 8" xfId="8346" xr:uid="{F00C6E5A-F29F-462D-B8EC-0AE6FFD6F52B}"/>
    <cellStyle name="Normal 2 2 2 9" xfId="8347" xr:uid="{5EA6B7FD-53DA-4802-8044-46908B8515E8}"/>
    <cellStyle name="Normal 2 2 2 9 10" xfId="8348" xr:uid="{E4C55376-933C-425E-8915-1B1135421F88}"/>
    <cellStyle name="Normal 2 2 2 9 11" xfId="8349" xr:uid="{9B58276B-2A9F-43F3-886D-D9E9B7F2A64D}"/>
    <cellStyle name="Normal 2 2 2 9 12" xfId="8350" xr:uid="{2F439E69-6580-457D-99E4-B0E753349074}"/>
    <cellStyle name="Normal 2 2 2 9 12 2" xfId="8351" xr:uid="{0F20902F-EC08-4DF6-869C-E0A845456AFE}"/>
    <cellStyle name="Normal 2 2 2 9 12 2 2" xfId="8352" xr:uid="{4565951C-15D1-45F7-B128-3EEAED36FA3C}"/>
    <cellStyle name="Normal 2 2 2 9 12 2 3" xfId="8353" xr:uid="{FC23F382-E1C2-4A85-8758-034C2737D3EE}"/>
    <cellStyle name="Normal 2 2 2 9 12 3" xfId="8354" xr:uid="{938CF917-9A1E-4170-95EA-B76FB194D527}"/>
    <cellStyle name="Normal 2 2 2 9 13" xfId="8355" xr:uid="{3299D16E-1BC3-435E-A97B-B5889002C6AA}"/>
    <cellStyle name="Normal 2 2 2 9 14" xfId="8356" xr:uid="{B348A913-D2F8-4B1A-9A45-7E0920CBA7E3}"/>
    <cellStyle name="Normal 2 2 2 9 15" xfId="8357" xr:uid="{37D6D670-0316-408B-B090-623F3D64706F}"/>
    <cellStyle name="Normal 2 2 2 9 16" xfId="8358" xr:uid="{B59FC2E1-F7D2-4367-A416-5E0062781BFC}"/>
    <cellStyle name="Normal 2 2 2 9 17" xfId="8359" xr:uid="{AD4F6109-F72A-4DB4-9F73-097FA2E83815}"/>
    <cellStyle name="Normal 2 2 2 9 2" xfId="8360" xr:uid="{D4253243-1871-4601-8CFB-0998A83C2B78}"/>
    <cellStyle name="Normal 2 2 2 9 2 2" xfId="8361" xr:uid="{4D43C01F-0D72-4E93-A2B0-0A255BE53856}"/>
    <cellStyle name="Normal 2 2 2 9 2 2 2" xfId="8362" xr:uid="{AABFBC7E-4474-4AF3-8076-EB022302977C}"/>
    <cellStyle name="Normal 2 2 2 9 2 2 2 2" xfId="8363" xr:uid="{87EA850F-FC17-4755-AEA6-9B5B943BF607}"/>
    <cellStyle name="Normal 2 2 2 9 2 2 2 2 2" xfId="8364" xr:uid="{D4B77CBD-DAFE-4767-8EBD-F204477E7B0A}"/>
    <cellStyle name="Normal 2 2 2 9 2 2 2 2 3" xfId="8365" xr:uid="{5AD1C72E-6FB3-44D9-81D7-4555CFE085A7}"/>
    <cellStyle name="Normal 2 2 2 9 2 2 2 3" xfId="8366" xr:uid="{D52E22D4-BF05-4AD1-A08F-2E8D9125C637}"/>
    <cellStyle name="Normal 2 2 2 9 2 2 3" xfId="8367" xr:uid="{EBBFEB4E-0895-48F9-BA42-419904516F69}"/>
    <cellStyle name="Normal 2 2 2 9 2 2 4" xfId="8368" xr:uid="{2C5D5163-E31C-49DA-8377-5AB312F37A72}"/>
    <cellStyle name="Normal 2 2 2 9 2 2 5" xfId="8369" xr:uid="{0251A3CE-F18C-4426-861C-3CCF0928E05F}"/>
    <cellStyle name="Normal 2 2 2 9 2 2 6" xfId="8370" xr:uid="{9552308A-0B2C-4650-A521-6E3EB67D805F}"/>
    <cellStyle name="Normal 2 2 2 9 2 2 7" xfId="8371" xr:uid="{2507F894-3698-40EE-88BA-697659DE3D92}"/>
    <cellStyle name="Normal 2 2 2 9 2 3" xfId="8372" xr:uid="{8FDD56C8-C189-4B8A-A5C3-DEC52DC89020}"/>
    <cellStyle name="Normal 2 2 2 9 2 3 2" xfId="8373" xr:uid="{6F5592F5-7B6F-495D-B7C9-A0678CC09E47}"/>
    <cellStyle name="Normal 2 2 2 9 2 3 2 2" xfId="8374" xr:uid="{1AC83A87-0514-434E-81D0-EB8C9E5E0C64}"/>
    <cellStyle name="Normal 2 2 2 9 2 3 2 3" xfId="8375" xr:uid="{16D0A9F5-C86C-4CED-96C1-6485903C4BC0}"/>
    <cellStyle name="Normal 2 2 2 9 2 3 3" xfId="8376" xr:uid="{0927523E-C599-4BFE-8695-5902F4C61C9D}"/>
    <cellStyle name="Normal 2 2 2 9 2 4" xfId="8377" xr:uid="{F78DABC4-A01A-4093-8799-263C36A1FF89}"/>
    <cellStyle name="Normal 2 2 2 9 2 5" xfId="8378" xr:uid="{4F0D2AED-6D66-44FC-815E-370D03D2807A}"/>
    <cellStyle name="Normal 2 2 2 9 2 6" xfId="8379" xr:uid="{7D678534-EB96-4597-BB92-C3733321D3A0}"/>
    <cellStyle name="Normal 2 2 2 9 2 7" xfId="8380" xr:uid="{492A4E45-9DA5-4479-B99B-C4CFD87452EE}"/>
    <cellStyle name="Normal 2 2 2 9 3" xfId="8381" xr:uid="{39E8CC61-E1D9-49BB-A557-912B8698AC27}"/>
    <cellStyle name="Normal 2 2 2 9 4" xfId="8382" xr:uid="{B907E4D0-8A35-4DDA-B0DD-21F2131382F5}"/>
    <cellStyle name="Normal 2 2 2 9 5" xfId="8383" xr:uid="{C0CBFFFF-27B7-4999-9E52-2F0BF2191BBE}"/>
    <cellStyle name="Normal 2 2 2 9 6" xfId="8384" xr:uid="{14EA8E17-D8F6-47BD-A856-C04C9F74B4ED}"/>
    <cellStyle name="Normal 2 2 2 9 7" xfId="8385" xr:uid="{80E5C3FE-32C6-4BC3-A6AA-42792086B3CE}"/>
    <cellStyle name="Normal 2 2 2 9 8" xfId="8386" xr:uid="{E3BB789B-21CD-484A-B555-0FD5A8B680B7}"/>
    <cellStyle name="Normal 2 2 2 9 9" xfId="8387" xr:uid="{B2C0E5CA-66D5-4720-807E-3E8DA8C672A5}"/>
    <cellStyle name="Normal 2 2 20" xfId="8388" xr:uid="{2993E958-E41D-4214-B2D9-706EB073048D}"/>
    <cellStyle name="Normal 2 2 21" xfId="8389" xr:uid="{D3072F5C-3DFF-4764-B5DE-1BA92A6BC905}"/>
    <cellStyle name="Normal 2 2 21 10" xfId="8390" xr:uid="{199EAACC-D7C1-4F82-B8A7-8CAA2572E4A0}"/>
    <cellStyle name="Normal 2 2 21 11" xfId="8391" xr:uid="{ABA22BB1-DD5B-4D84-817B-B2345453B0AD}"/>
    <cellStyle name="Normal 2 2 21 12" xfId="8392" xr:uid="{9172036F-6FD4-44B0-A1AE-264293FF5C22}"/>
    <cellStyle name="Normal 2 2 21 12 2" xfId="8393" xr:uid="{A5FB000A-B387-476F-A7A4-ACD82079DFD7}"/>
    <cellStyle name="Normal 2 2 21 12 2 2" xfId="8394" xr:uid="{778586F7-A368-4F6E-96D8-715AB8B41C78}"/>
    <cellStyle name="Normal 2 2 21 12 2 3" xfId="8395" xr:uid="{C1AD702B-E87A-4EFB-8757-A6B24885C001}"/>
    <cellStyle name="Normal 2 2 21 12 3" xfId="8396" xr:uid="{F6E4C67B-2E66-45AA-8D89-988F016E8340}"/>
    <cellStyle name="Normal 2 2 21 13" xfId="8397" xr:uid="{A1F9464A-2E1C-430B-98EF-547A448C86FB}"/>
    <cellStyle name="Normal 2 2 21 14" xfId="8398" xr:uid="{B4A2FC71-1C0C-436F-AF2B-BD70D88D467B}"/>
    <cellStyle name="Normal 2 2 21 15" xfId="8399" xr:uid="{D453E1FC-E52A-4157-BC11-858F10F51C37}"/>
    <cellStyle name="Normal 2 2 21 16" xfId="8400" xr:uid="{370AAEC8-95B5-4AF4-9837-E88EC3FC28F9}"/>
    <cellStyle name="Normal 2 2 21 17" xfId="8401" xr:uid="{D03BA247-B091-4D06-93D5-0A32088CB47F}"/>
    <cellStyle name="Normal 2 2 21 2" xfId="8402" xr:uid="{A2BB454A-7707-41EE-9879-B8DEEA80F982}"/>
    <cellStyle name="Normal 2 2 21 2 2" xfId="8403" xr:uid="{47EA6533-BBFC-4E9F-BD72-F3B1FE6BB31B}"/>
    <cellStyle name="Normal 2 2 21 2 2 2" xfId="8404" xr:uid="{74900799-2796-4089-9D7C-FECA7FFF100F}"/>
    <cellStyle name="Normal 2 2 21 2 2 2 2" xfId="8405" xr:uid="{4D4DB3E7-905C-4CA4-BB20-5F40295B2158}"/>
    <cellStyle name="Normal 2 2 21 2 2 2 2 2" xfId="8406" xr:uid="{2044232F-94F0-4D68-85E6-64DB9251E666}"/>
    <cellStyle name="Normal 2 2 21 2 2 2 2 3" xfId="8407" xr:uid="{C172007B-A954-42C8-8932-DFC4DBCCA191}"/>
    <cellStyle name="Normal 2 2 21 2 2 2 3" xfId="8408" xr:uid="{0AE8FE49-8DC3-42C1-96AA-D213F2948E92}"/>
    <cellStyle name="Normal 2 2 21 2 2 3" xfId="8409" xr:uid="{A5C58F3D-1F2F-4651-BF11-CFED19882DFA}"/>
    <cellStyle name="Normal 2 2 21 2 2 4" xfId="8410" xr:uid="{A1582B62-25D7-4A7F-99F9-7D18FDB51C57}"/>
    <cellStyle name="Normal 2 2 21 2 2 5" xfId="8411" xr:uid="{4EDB7D1F-8540-42E8-A444-5E6277AED525}"/>
    <cellStyle name="Normal 2 2 21 2 2 6" xfId="8412" xr:uid="{B3DB050C-4F01-480E-891C-038EB50E2684}"/>
    <cellStyle name="Normal 2 2 21 2 2 7" xfId="8413" xr:uid="{5840E438-DF9D-4586-86AA-B1165C7BDFA4}"/>
    <cellStyle name="Normal 2 2 21 2 3" xfId="8414" xr:uid="{B123A846-6D44-4F9F-AD29-55E5E3F935F7}"/>
    <cellStyle name="Normal 2 2 21 2 3 2" xfId="8415" xr:uid="{260DCDCD-1DF4-4121-8DDF-72801EA290A3}"/>
    <cellStyle name="Normal 2 2 21 2 3 2 2" xfId="8416" xr:uid="{32DB0DCA-5820-45A3-934D-158C061CB092}"/>
    <cellStyle name="Normal 2 2 21 2 3 2 3" xfId="8417" xr:uid="{6958CBBC-C2ED-49F3-8CBC-E104143DF7BD}"/>
    <cellStyle name="Normal 2 2 21 2 3 3" xfId="8418" xr:uid="{F04B6278-2AB0-4920-9F25-FD24BD0B9F52}"/>
    <cellStyle name="Normal 2 2 21 2 4" xfId="8419" xr:uid="{9D338D78-6911-48B0-A3E1-255BE3B935AB}"/>
    <cellStyle name="Normal 2 2 21 2 5" xfId="8420" xr:uid="{A5255D97-B03E-4A20-B5DF-A084E0711624}"/>
    <cellStyle name="Normal 2 2 21 2 6" xfId="8421" xr:uid="{9CF447E0-54A7-4AED-B60C-A18467A3A401}"/>
    <cellStyle name="Normal 2 2 21 2 7" xfId="8422" xr:uid="{1B04EB44-5B0C-433A-B68E-7912D49FE696}"/>
    <cellStyle name="Normal 2 2 21 3" xfId="8423" xr:uid="{4DE3B65B-19FF-485F-8BFD-557B68E4ED93}"/>
    <cellStyle name="Normal 2 2 21 4" xfId="8424" xr:uid="{3C50E1ED-A51D-4836-8C78-6229E3CE18E3}"/>
    <cellStyle name="Normal 2 2 21 5" xfId="8425" xr:uid="{69CE364C-7A94-4EB2-81B6-D94418C6DC10}"/>
    <cellStyle name="Normal 2 2 21 6" xfId="8426" xr:uid="{A2D498F5-EC78-4A1F-887D-33B9FAB008FE}"/>
    <cellStyle name="Normal 2 2 21 7" xfId="8427" xr:uid="{CAA9E9E9-E3CD-4583-972C-E886793D8B64}"/>
    <cellStyle name="Normal 2 2 21 8" xfId="8428" xr:uid="{BC1FCB0A-7D18-45E4-8493-03DB1F1E547A}"/>
    <cellStyle name="Normal 2 2 21 9" xfId="8429" xr:uid="{2D5581EE-3F1D-4021-9E1D-CD643A544CBE}"/>
    <cellStyle name="Normal 2 2 22" xfId="8430" xr:uid="{012C6584-204D-4924-8EC1-ADFEF9DD9A35}"/>
    <cellStyle name="Normal 2 2 23" xfId="8431" xr:uid="{4FA0450D-8451-4BB3-B4C5-A4852DE4DCC0}"/>
    <cellStyle name="Normal 2 2 24" xfId="8432" xr:uid="{8903F190-F30B-4FDF-8B9E-E504016BC8BF}"/>
    <cellStyle name="Normal 2 2 25" xfId="8433" xr:uid="{75F3056A-8658-495A-9091-C336532400C8}"/>
    <cellStyle name="Normal 2 2 26" xfId="8434" xr:uid="{296B3F8A-BB95-424C-B70A-A699F3F5A6AB}"/>
    <cellStyle name="Normal 2 2 27" xfId="8435" xr:uid="{4BC12DFE-3876-4E6D-AC8D-1ABACC1D1B0D}"/>
    <cellStyle name="Normal 2 2 28" xfId="8436" xr:uid="{5D512279-A3F5-4B53-9F4B-A634748F7577}"/>
    <cellStyle name="Normal 2 2 28 2" xfId="8437" xr:uid="{01C97283-AEB9-40FF-9361-AEFEEC469981}"/>
    <cellStyle name="Normal 2 2 28 2 2" xfId="8438" xr:uid="{ED1757CB-599A-4F54-A02B-792DBE86BEBF}"/>
    <cellStyle name="Normal 2 2 28 2 2 2" xfId="8439" xr:uid="{C20D0F74-4200-4506-9C95-16E0A2DD11E6}"/>
    <cellStyle name="Normal 2 2 28 2 2 2 2" xfId="8440" xr:uid="{DEFE8B05-0F9F-4853-A3EC-CDF0E708AD95}"/>
    <cellStyle name="Normal 2 2 28 2 2 2 3" xfId="8441" xr:uid="{1CCFD0DC-0118-4919-8256-EB7938377EC3}"/>
    <cellStyle name="Normal 2 2 28 2 2 3" xfId="8442" xr:uid="{B650F580-E2AC-4893-A343-172BB704E603}"/>
    <cellStyle name="Normal 2 2 28 2 3" xfId="8443" xr:uid="{AC62A172-969F-4A87-B48B-9B54983118BE}"/>
    <cellStyle name="Normal 2 2 28 2 4" xfId="8444" xr:uid="{BA5E0437-167B-489C-AD78-280D35258BBF}"/>
    <cellStyle name="Normal 2 2 28 2 5" xfId="8445" xr:uid="{A0EEEC23-0E32-4378-93C4-6A812DDDA7CE}"/>
    <cellStyle name="Normal 2 2 28 2 6" xfId="8446" xr:uid="{0597479C-4FA0-45A0-88DA-A34003F5E38D}"/>
    <cellStyle name="Normal 2 2 28 2 7" xfId="8447" xr:uid="{985A4F33-3E52-450E-B8DB-5C56DE5836EF}"/>
    <cellStyle name="Normal 2 2 28 3" xfId="8448" xr:uid="{19FAE5CC-A079-45EB-B957-3A5031FF3A98}"/>
    <cellStyle name="Normal 2 2 28 3 2" xfId="8449" xr:uid="{860ECA79-1241-49D0-834E-AB964DF1C953}"/>
    <cellStyle name="Normal 2 2 28 3 2 2" xfId="8450" xr:uid="{D535FD65-B827-4DAE-943B-C6F952CB75B2}"/>
    <cellStyle name="Normal 2 2 28 3 2 3" xfId="8451" xr:uid="{5DFA4F46-7598-44B0-A61E-267397B4830D}"/>
    <cellStyle name="Normal 2 2 28 3 3" xfId="8452" xr:uid="{78B876BD-C12F-42BF-8A2D-55802BE2A45A}"/>
    <cellStyle name="Normal 2 2 28 4" xfId="8453" xr:uid="{A823371F-4CA3-475D-9D73-6870C8B30DCA}"/>
    <cellStyle name="Normal 2 2 28 5" xfId="8454" xr:uid="{253999CE-8365-4859-BA91-3052D1DAF05C}"/>
    <cellStyle name="Normal 2 2 28 6" xfId="8455" xr:uid="{2D47CE97-8065-4A6E-85DE-3EFBEBEB27C4}"/>
    <cellStyle name="Normal 2 2 28 7" xfId="8456" xr:uid="{95C15917-372D-407B-9849-8F382BD1470B}"/>
    <cellStyle name="Normal 2 2 29" xfId="8457" xr:uid="{C5FB5AEB-BE3A-4321-BCF8-EA86D0EEA08B}"/>
    <cellStyle name="Normal 2 2 3" xfId="8458" xr:uid="{028F004F-EF3E-4EB7-89BF-CBE11CB1D28A}"/>
    <cellStyle name="Normal 2 2 3 2" xfId="8459" xr:uid="{2B89BB9C-6D42-4124-9D02-B874BC047872}"/>
    <cellStyle name="Normal 2 2 3 2 2" xfId="8460" xr:uid="{DEF64EB6-A0BA-4EBA-9F09-5624583B4E00}"/>
    <cellStyle name="Normal 2 2 3 2 3" xfId="8461" xr:uid="{DE77DFA4-0626-4EA4-BAAF-4CA2761C20B5}"/>
    <cellStyle name="Normal 2 2 3 3" xfId="8462" xr:uid="{1903AD6E-03A7-4177-9379-AEA06B8F8678}"/>
    <cellStyle name="Normal 2 2 3 3 2" xfId="8463" xr:uid="{07265374-FB41-4A3D-9EC0-4B1E6F49238C}"/>
    <cellStyle name="Normal 2 2 3 3 3" xfId="8464" xr:uid="{28658DE8-9A37-4346-8DE4-A50389D80E79}"/>
    <cellStyle name="Normal 2 2 3 4" xfId="8465" xr:uid="{7EF06FB0-A55E-4D09-93FD-ABBA568F8659}"/>
    <cellStyle name="Normal 2 2 30" xfId="8466" xr:uid="{1D604F47-3F25-47D1-BB27-1F3D768F26FC}"/>
    <cellStyle name="Normal 2 2 31" xfId="8467" xr:uid="{DA52F473-189D-4C76-8A5D-585DA7EDB434}"/>
    <cellStyle name="Normal 2 2 32" xfId="8468" xr:uid="{46926A60-C30B-49F8-914F-F6490DC12D66}"/>
    <cellStyle name="Normal 2 2 33" xfId="8469" xr:uid="{7F27C004-B902-4505-9CFB-966B444BF6B1}"/>
    <cellStyle name="Normal 2 2 34" xfId="8470" xr:uid="{AE4F73DB-E42D-429B-ABEA-12E44A9A0C5A}"/>
    <cellStyle name="Normal 2 2 35" xfId="8471" xr:uid="{65F94C2C-EC1F-499A-B90E-F15D9E7D9387}"/>
    <cellStyle name="Normal 2 2 36" xfId="8472" xr:uid="{9D47A547-8AFA-4ED1-8E25-9BB47DEFD6D3}"/>
    <cellStyle name="Normal 2 2 37" xfId="8473" xr:uid="{7174C9AC-CA24-4A72-ADAC-497BFAE8456C}"/>
    <cellStyle name="Normal 2 2 37 2" xfId="8474" xr:uid="{64BA763B-A467-4DE5-BE98-86B9F7C0F86E}"/>
    <cellStyle name="Normal 2 2 37 2 2" xfId="8475" xr:uid="{0CEAED46-D180-4A03-9374-B0D9B0FE2674}"/>
    <cellStyle name="Normal 2 2 37 2 3" xfId="8476" xr:uid="{69FDF930-E397-4E50-8149-0033E7597ABE}"/>
    <cellStyle name="Normal 2 2 37 3" xfId="8477" xr:uid="{4B7B6C14-F96E-4D9A-8687-BB433E38F522}"/>
    <cellStyle name="Normal 2 2 38" xfId="8478" xr:uid="{29DF32E8-BF7F-4377-B629-0B479E25B0C4}"/>
    <cellStyle name="Normal 2 2 39" xfId="8479" xr:uid="{6F8B64A9-08D5-4B16-8381-322E5307FBDF}"/>
    <cellStyle name="Normal 2 2 4" xfId="8480" xr:uid="{F9558F87-CD00-4375-8771-A182A257C9E3}"/>
    <cellStyle name="Normal 2 2 4 2" xfId="8481" xr:uid="{14C4E491-FA0C-433A-B7A7-970F54D85FD1}"/>
    <cellStyle name="Normal 2 2 40" xfId="8482" xr:uid="{CCF5301B-5E67-4F6A-8013-EEBCB666526E}"/>
    <cellStyle name="Normal 2 2 41" xfId="8483" xr:uid="{1E3C5FF4-DE57-4F77-9041-5AF27C96BDF0}"/>
    <cellStyle name="Normal 2 2 42" xfId="8484" xr:uid="{AACF5779-C838-4267-905C-D0596929A207}"/>
    <cellStyle name="Normal 2 2 43" xfId="8485" xr:uid="{8AA46DDC-BF99-4795-B715-973A19F69E0C}"/>
    <cellStyle name="Normal 2 2 44" xfId="8486" xr:uid="{E16D8519-B606-40B8-AF75-8CBDAA1A4607}"/>
    <cellStyle name="Normal 2 2 45" xfId="8487" xr:uid="{A5BBBC9A-EBFA-4C13-81FB-B6CF96ABF3F6}"/>
    <cellStyle name="Normal 2 2 5" xfId="8488" xr:uid="{5EEB9748-DC59-4674-834F-0B3B9A090B07}"/>
    <cellStyle name="Normal 2 2 6" xfId="8489" xr:uid="{D16FF494-913E-4331-8FB1-D873E7AC2285}"/>
    <cellStyle name="Normal 2 2 7" xfId="8490" xr:uid="{F9D75571-2BB5-4151-8C08-1EC22A60B4DF}"/>
    <cellStyle name="Normal 2 2 8" xfId="8491" xr:uid="{0DF35D22-E935-41D5-B155-684582D9BE3F}"/>
    <cellStyle name="Normal 2 2 9" xfId="8492" xr:uid="{1F0C2915-0F31-4855-AB27-00B795AF4498}"/>
    <cellStyle name="Normal 2 2_2011FCST_by_company" xfId="8493" xr:uid="{AD30F73A-6EE8-44B9-975F-691F3AE8F46B}"/>
    <cellStyle name="Normal 2 20" xfId="8494" xr:uid="{A0F1057C-FA88-429C-8108-8A0CDAA5AA49}"/>
    <cellStyle name="Normal 2 21" xfId="8495" xr:uid="{62E7DDDA-6B27-4280-B344-6A6AA55231C2}"/>
    <cellStyle name="Normal 2 22" xfId="8496" xr:uid="{10DF63AF-4465-441B-B0F0-9BFF6AB08D26}"/>
    <cellStyle name="Normal 2 23" xfId="8497" xr:uid="{6CED2E06-096A-4039-8F4C-79A66AAB9F1C}"/>
    <cellStyle name="Normal 2 24" xfId="8498" xr:uid="{24ABF511-4609-4A27-B6A8-D6E1909913AA}"/>
    <cellStyle name="Normal 2 25" xfId="8499" xr:uid="{07572B7C-E482-483E-9099-0E4A8EF8B232}"/>
    <cellStyle name="Normal 2 3" xfId="8500" xr:uid="{BE8BD443-487F-4E8B-880D-FBD9AAC0526E}"/>
    <cellStyle name="Normal 2 3 2" xfId="8501" xr:uid="{C28BB361-44A3-43CC-A0A0-C5684AC4EF72}"/>
    <cellStyle name="Normal 2 3 2 2" xfId="8502" xr:uid="{6021CF19-873C-4F54-86E7-AE1960F5E45D}"/>
    <cellStyle name="Normal 2 3 3" xfId="8503" xr:uid="{FDF6D2A2-67E0-4357-ABD6-361218D52179}"/>
    <cellStyle name="Normal 2 4" xfId="8504" xr:uid="{EBBCF401-3B51-4D38-ACCB-7641591D5D7A}"/>
    <cellStyle name="Normal 2 4 2" xfId="8505" xr:uid="{5628D9FC-8364-422A-8F5A-8EF4A2CAD264}"/>
    <cellStyle name="Normal 2 4 3" xfId="8506" xr:uid="{392A0EB0-91FC-4B35-AA96-B5E427239E28}"/>
    <cellStyle name="Normal 2 4 4" xfId="8507" xr:uid="{6EB640AB-5E15-47D1-B20C-8A530F1A09D5}"/>
    <cellStyle name="Normal 2 4 5" xfId="8508" xr:uid="{152C02C0-1EBB-4A97-B916-BCDABD72286B}"/>
    <cellStyle name="Normal 2 5" xfId="8509" xr:uid="{F4BF694E-69E8-4D26-BC1D-C83A7FD33A26}"/>
    <cellStyle name="Normal 2 5 2" xfId="8510" xr:uid="{5F1F091C-C525-48DD-94DC-750F1FE8283B}"/>
    <cellStyle name="Normal 2 5 3" xfId="8511" xr:uid="{683C2D1B-7EBC-4977-9D03-6318B9C29F98}"/>
    <cellStyle name="Normal 2 5 4" xfId="8512" xr:uid="{3FDFD5CA-DB0D-4B46-A516-205E6278D643}"/>
    <cellStyle name="Normal 2 6" xfId="8513" xr:uid="{CB398FD9-3EB0-42AF-B16B-CDD165A3ED3A}"/>
    <cellStyle name="Normal 2 6 2" xfId="8514" xr:uid="{B9ECEC2B-20F7-49A5-B5B9-F451107E6253}"/>
    <cellStyle name="Normal 2 6 3" xfId="8515" xr:uid="{B05ECE86-0B9A-4715-B4C9-B24596842F84}"/>
    <cellStyle name="Normal 2 6 4" xfId="8516" xr:uid="{0E334B42-9001-4991-85A7-D12F3C29A5E8}"/>
    <cellStyle name="Normal 2 7" xfId="8517" xr:uid="{8D7520D9-DCD7-4210-84F6-B65C4FD9CDA2}"/>
    <cellStyle name="Normal 2 7 2" xfId="8518" xr:uid="{7FCDA73D-C119-4940-9052-B9AF25CD4310}"/>
    <cellStyle name="Normal 2 8" xfId="8519" xr:uid="{A4354F11-1ABC-4532-BB98-A66E6046A3A6}"/>
    <cellStyle name="Normal 2 8 2" xfId="8520" xr:uid="{2AE6940F-5A51-475A-8AAE-A80D4AF45BE7}"/>
    <cellStyle name="Normal 2 9" xfId="8521" xr:uid="{C3B5B71C-945D-4484-9F6D-CC94CEC0BF57}"/>
    <cellStyle name="Normal 2 9 2" xfId="8522" xr:uid="{4A07981D-0406-4524-B9B9-FD3819265F41}"/>
    <cellStyle name="Normal 2_121H Price Increase Format (BSFC)" xfId="8523" xr:uid="{C2B9A2AB-4CC5-477F-BDDA-D225FB995768}"/>
    <cellStyle name="Normal 20" xfId="8524" xr:uid="{A86A4429-95EF-48DB-9AD7-305D076224F8}"/>
    <cellStyle name="Normal 20 2" xfId="8525" xr:uid="{EAF5FD30-9011-4757-93C9-4D74C4342126}"/>
    <cellStyle name="Normal 21" xfId="8526" xr:uid="{FA8C4719-30C5-4217-9FD1-347F5405DC0B}"/>
    <cellStyle name="Normal 21 2" xfId="8527" xr:uid="{002674FD-E58F-479A-9588-80B69E881FD0}"/>
    <cellStyle name="Normal 22" xfId="8528" xr:uid="{356F222C-64EE-4FEB-AC9F-44625615BECE}"/>
    <cellStyle name="Normal 23" xfId="8529" xr:uid="{FB30B4BC-370A-4376-A004-B2724C00BCEA}"/>
    <cellStyle name="Normal 23 2" xfId="8530" xr:uid="{AFDD95DF-3535-4706-B18C-5C8326088EC2}"/>
    <cellStyle name="Normal 24" xfId="8531" xr:uid="{44234510-C7E1-42CC-B6AD-FC1F813A315B}"/>
    <cellStyle name="Normal 25" xfId="8532" xr:uid="{B1C403B7-1D38-4909-A8A4-525006D1BDCC}"/>
    <cellStyle name="Normal 26" xfId="8533" xr:uid="{9E0D9680-A343-4E49-BE7C-D9F0D110EC10}"/>
    <cellStyle name="Normal 27" xfId="8534" xr:uid="{1A710545-7E28-47CC-94CD-AA89F5057456}"/>
    <cellStyle name="Normal 28" xfId="8535" xr:uid="{EAFE47DB-2F58-4022-85B1-9A79CA3C5920}"/>
    <cellStyle name="Normal 29" xfId="8536" xr:uid="{8A58DE63-05C8-4CAC-B8F0-8730C63C8D11}"/>
    <cellStyle name="Normal 3" xfId="8537" xr:uid="{C88D494B-3161-4DDB-9478-F6C00E7D7CDF}"/>
    <cellStyle name="Normal 3 2" xfId="8538" xr:uid="{681D9DE3-9946-4209-9335-28416E4C8626}"/>
    <cellStyle name="Normal 3 2 2" xfId="8539" xr:uid="{978C0729-EA80-4B38-8497-DFE921F332DA}"/>
    <cellStyle name="Normal 3 2 2 2" xfId="8540" xr:uid="{10142AA4-A37F-412C-9275-D5AD5CEB6331}"/>
    <cellStyle name="Normal 3 2 2 3" xfId="8541" xr:uid="{E6535ACD-2906-403F-BF19-AB8C04256C29}"/>
    <cellStyle name="Normal 3 2 3" xfId="8542" xr:uid="{78EBC766-4213-4DAD-B707-D55416AEFE1C}"/>
    <cellStyle name="Normal 3 2 4" xfId="8543" xr:uid="{059B5EC5-11E3-4B4D-8737-353148B05BFE}"/>
    <cellStyle name="Normal 3 2 5" xfId="8544" xr:uid="{918DC3D5-8BAE-4FCE-A8BB-ABA866D5E460}"/>
    <cellStyle name="Normal 3 3" xfId="8545" xr:uid="{020AFA04-B8E0-4A5F-9BBE-29D9D6D388DD}"/>
    <cellStyle name="Normal 3 3 2" xfId="8546" xr:uid="{B158F78B-F2D4-4704-844B-A5DBC835661C}"/>
    <cellStyle name="Normal 3 3 2 2" xfId="8547" xr:uid="{F1FA6DB7-A7EA-4A28-8603-DABA108FE1A3}"/>
    <cellStyle name="Normal 3 3 3" xfId="8548" xr:uid="{CC6FFC64-8702-40F9-9043-3506EDDE4ABD}"/>
    <cellStyle name="Normal 3 3 4" xfId="8549" xr:uid="{D65F292C-B72E-4517-9164-48F64E8012B6}"/>
    <cellStyle name="Normal 3 3 5" xfId="8550" xr:uid="{EC1BAAB7-8ADA-4474-84CA-45B06D977410}"/>
    <cellStyle name="Normal 3 4" xfId="8551" xr:uid="{4881624A-C662-45C7-9A94-242033E80648}"/>
    <cellStyle name="Normal 3 4 2" xfId="8552" xr:uid="{8AA84DF9-A579-4031-A62E-E47743896288}"/>
    <cellStyle name="Normal 3 4 2 2" xfId="8553" xr:uid="{B791C274-7DB9-4042-9022-2EE958255FAB}"/>
    <cellStyle name="Normal 3 4 3" xfId="8554" xr:uid="{97A52782-89BE-47A8-8A52-FE606BBC7A98}"/>
    <cellStyle name="Normal 3 5" xfId="8555" xr:uid="{47537477-BA4C-431D-AC4A-C810E1585A78}"/>
    <cellStyle name="Normal 3 5 2" xfId="8556" xr:uid="{1FFD5C64-8E5B-4151-B0FD-1B1EAF7A3E8F}"/>
    <cellStyle name="Normal 3 5 2 2" xfId="8557" xr:uid="{E959639C-03CA-4C8F-B87B-3E6227D81D24}"/>
    <cellStyle name="Normal 3 5 3" xfId="8558" xr:uid="{4DF462F0-0F38-45C1-8A60-A3024BCCE15A}"/>
    <cellStyle name="Normal 3 6" xfId="8559" xr:uid="{905F4B78-6162-4986-BA9B-AB6FDC4B38B2}"/>
    <cellStyle name="Normal 3 6 2" xfId="8560" xr:uid="{79BCD373-8584-496E-A2F0-221F956EE30E}"/>
    <cellStyle name="Normal 3 6 2 2" xfId="8561" xr:uid="{B3049FF3-A1FB-46E3-BB90-8D6649AC2A56}"/>
    <cellStyle name="Normal 3 6 3" xfId="8562" xr:uid="{08599B05-EF14-470A-948F-6A4DAA3C17EB}"/>
    <cellStyle name="Normal 3 7" xfId="8563" xr:uid="{B3A726C2-7D1C-4EA7-968D-D0462E6E5A89}"/>
    <cellStyle name="Normal 3 8" xfId="8564" xr:uid="{FA5B9464-BEA1-405F-9852-A449E778D3DC}"/>
    <cellStyle name="Normal 3 9" xfId="8565" xr:uid="{A67A87F9-7197-4BB2-AAF4-A626535C38D4}"/>
    <cellStyle name="Normal 3_11RB MTP BSAP Price increase" xfId="8566" xr:uid="{67A2E461-47E7-4E60-9BEF-7026FBB61C58}"/>
    <cellStyle name="Normal 30" xfId="8567" xr:uid="{1890C029-C8DA-4930-8361-03B60385C474}"/>
    <cellStyle name="Normal 31" xfId="8568" xr:uid="{FEC7EBDB-5B31-4D90-B81F-A34DFF5D5AB5}"/>
    <cellStyle name="Normal 32" xfId="8569" xr:uid="{4B075355-C7AC-431C-9CA0-185CB861241C}"/>
    <cellStyle name="Normal 33" xfId="8570" xr:uid="{47E67923-8934-49C1-8435-0DFCDB6714E9}"/>
    <cellStyle name="Normal 34" xfId="8571" xr:uid="{514B9E23-03B8-4B61-AFB3-ED6CF491EE17}"/>
    <cellStyle name="Normal 35" xfId="8572" xr:uid="{A383A7DA-8F9F-4327-8110-0978F2216496}"/>
    <cellStyle name="Normal 35 2" xfId="8573" xr:uid="{55235E52-818A-495C-91FC-926671650432}"/>
    <cellStyle name="Normal 36" xfId="8574" xr:uid="{FF8D7A9C-FD42-4983-8F11-8F26429053FB}"/>
    <cellStyle name="Normal 36 2" xfId="8575" xr:uid="{C80A2F12-97D1-40C5-B60E-D4BD6AE1DFA9}"/>
    <cellStyle name="Normal 37" xfId="8576" xr:uid="{D3CC49E4-AA6D-4F44-8F1B-62DFC7AB28E5}"/>
    <cellStyle name="Normal 38" xfId="8577" xr:uid="{1FCFDA32-3E6C-4FE9-B361-4482F83CA64C}"/>
    <cellStyle name="Normal 38 2" xfId="8578" xr:uid="{39FA6F08-FFD6-4A10-91F2-917F91801654}"/>
    <cellStyle name="Normal 39" xfId="8579" xr:uid="{81F1EDBD-D5E7-47B1-9848-12CE81E6CAC1}"/>
    <cellStyle name="Normal 4" xfId="8580" xr:uid="{B525F99F-562B-4D71-8B1C-E56627615D3C}"/>
    <cellStyle name="Normal 4 2" xfId="8581" xr:uid="{312960FE-9056-4A65-85B6-BEF7CEEA8427}"/>
    <cellStyle name="Normal 4 2 2" xfId="8582" xr:uid="{32438ECE-23D6-40BF-BBE5-275A09833DD1}"/>
    <cellStyle name="Normal 4 2 3" xfId="8583" xr:uid="{E749ADD9-136B-451D-82A0-674A655F4F1A}"/>
    <cellStyle name="Normal 4 2 4" xfId="8584" xr:uid="{DA06F8A9-8BA1-4E9F-A291-8A927F8F0B9E}"/>
    <cellStyle name="Normal 4 2 5" xfId="8585" xr:uid="{CBA5CD37-467F-4FC0-95E6-80C6A802D80E}"/>
    <cellStyle name="Normal 4 3" xfId="8586" xr:uid="{58952350-DD3E-4931-A9A5-0ECD8ABCFF10}"/>
    <cellStyle name="Normal 4 3 2" xfId="8587" xr:uid="{665B24F4-619A-44FB-ADEE-2BD76D459CAF}"/>
    <cellStyle name="Normal 4 3 3" xfId="8588" xr:uid="{FDA10966-5E86-4142-B768-1BCD8F5BA4A9}"/>
    <cellStyle name="Normal 4 4" xfId="8589" xr:uid="{B70FB575-2019-4655-B5EC-25817720C830}"/>
    <cellStyle name="Normal 4 4 2" xfId="8590" xr:uid="{912FCAD6-24C5-4978-A401-41C78BBA6D3B}"/>
    <cellStyle name="Normal 4 5" xfId="8591" xr:uid="{2CBC5C83-CBBA-4AC6-8013-6B52C2627D0C}"/>
    <cellStyle name="Normal 40" xfId="8592" xr:uid="{B51F3F87-7D7E-4532-A83E-F7A2361F79BD}"/>
    <cellStyle name="Normal 40 2" xfId="8593" xr:uid="{38C5E487-F6A7-4F2A-8B4B-019F67A5245A}"/>
    <cellStyle name="Normal 41" xfId="8594" xr:uid="{74AA021F-6532-4EFF-B0EB-461C58EE764B}"/>
    <cellStyle name="Normal 42" xfId="8595" xr:uid="{5AE01B10-F517-4E4A-BEEA-9206DAFDC3D7}"/>
    <cellStyle name="Normal 42 2" xfId="8596" xr:uid="{9A6899F6-2A42-4103-80D3-479D8809EFCF}"/>
    <cellStyle name="Normal 43" xfId="8597" xr:uid="{B059B366-310D-49ED-ABE1-29B94FA08DB2}"/>
    <cellStyle name="Normal 43 2" xfId="8598" xr:uid="{52C84BE9-85FD-479B-BB35-B5C3DEECFD99}"/>
    <cellStyle name="Normal 44" xfId="8599" xr:uid="{61A3F56F-EC16-4D67-89D4-C8A6C761AEB3}"/>
    <cellStyle name="Normal 44 2" xfId="8600" xr:uid="{DF697196-3362-4A76-BE1B-DC931035001C}"/>
    <cellStyle name="Normal 45" xfId="8601" xr:uid="{1E99D679-9414-4213-9D29-897863D6E2BA}"/>
    <cellStyle name="Normal 45 2" xfId="8602" xr:uid="{2283DFEA-E279-46D3-B671-3B7618CD4B9F}"/>
    <cellStyle name="Normal 46" xfId="8603" xr:uid="{73A36318-0350-4FFE-AB05-5A6431F2EE04}"/>
    <cellStyle name="Normal 46 2" xfId="8604" xr:uid="{9ABD2174-F1EA-4EBA-8413-7340EB82D9B3}"/>
    <cellStyle name="Normal 47" xfId="8605" xr:uid="{5130760E-9D30-4B41-9FE7-8928714A78FE}"/>
    <cellStyle name="Normal 47 2" xfId="8606" xr:uid="{9A8E01D7-A2DE-45B0-A3B3-295B12AC209D}"/>
    <cellStyle name="Normal 48" xfId="8607" xr:uid="{2671EBA0-B6DC-40E2-9806-539598EEC5F4}"/>
    <cellStyle name="Normal 49" xfId="8608" xr:uid="{36C7D79A-554B-4C0E-AB5C-DC1B550E20EA}"/>
    <cellStyle name="Normal 5" xfId="8609" xr:uid="{6BF54E6E-E502-4F29-B3EE-F63739DB1E46}"/>
    <cellStyle name="Normal 5 10" xfId="8610" xr:uid="{DD2E3B82-606A-4101-8CE1-F10684C8BD98}"/>
    <cellStyle name="Normal 5 11" xfId="8611" xr:uid="{EFE4F76E-09EC-42EC-9262-244529E3E599}"/>
    <cellStyle name="Normal 5 12" xfId="8612" xr:uid="{28B4A70E-B7E3-49AE-87A6-0F86034DBC86}"/>
    <cellStyle name="Normal 5 13" xfId="8613" xr:uid="{9275D1FF-5FA7-479E-AE4C-A6B11894E2E9}"/>
    <cellStyle name="Normal 5 14" xfId="8614" xr:uid="{9E339276-3C99-4897-AA59-163C665FDD24}"/>
    <cellStyle name="Normal 5 15" xfId="8615" xr:uid="{61482656-DCFC-4905-B76B-2CAD9011A28B}"/>
    <cellStyle name="Normal 5 16" xfId="8616" xr:uid="{707BD665-207D-4EF2-A1C0-91E3A8987CF3}"/>
    <cellStyle name="Normal 5 17" xfId="8617" xr:uid="{14029FCD-1F98-4D3A-8407-8CF9A628F1F6}"/>
    <cellStyle name="Normal 5 18" xfId="8618" xr:uid="{92CA99DD-88AC-474E-B03E-7B482DDB9DA9}"/>
    <cellStyle name="Normal 5 19" xfId="8619" xr:uid="{F2AB2F04-34B9-4DA0-ACE8-2CAAD0C942EB}"/>
    <cellStyle name="Normal 5 2" xfId="8620" xr:uid="{30A6FA83-CEB6-43A2-B8A9-195E1F7FC5E6}"/>
    <cellStyle name="Normal 5 2 2" xfId="8621" xr:uid="{AE13372C-EEC8-4E96-8067-B243F1F1DAE0}"/>
    <cellStyle name="Normal 5 2 3" xfId="8622" xr:uid="{1601BE06-38E3-410B-B92B-843425BA64A9}"/>
    <cellStyle name="Normal 5 20" xfId="8623" xr:uid="{949A1922-612A-4309-ACD5-1DCF9E9CE394}"/>
    <cellStyle name="Normal 5 21" xfId="8624" xr:uid="{FC995353-A811-4CEA-8256-6EA44BA23778}"/>
    <cellStyle name="Normal 5 22" xfId="8625" xr:uid="{09C0CD67-4DD3-4C40-941B-68A4B8F395BD}"/>
    <cellStyle name="Normal 5 23" xfId="8626" xr:uid="{FE90C435-A325-4163-B402-5A1CB3AAF3FF}"/>
    <cellStyle name="Normal 5 24" xfId="8627" xr:uid="{94915E00-0583-437F-94B7-D77CC2F1B96C}"/>
    <cellStyle name="Normal 5 25" xfId="8628" xr:uid="{93926D35-626C-4F6D-A0F7-670129039966}"/>
    <cellStyle name="Normal 5 26" xfId="8629" xr:uid="{0E25E1F9-B3C7-456F-B5A3-B863085DD9D8}"/>
    <cellStyle name="Normal 5 27" xfId="8630" xr:uid="{A2361173-4F73-43EA-A46D-3672D2B73725}"/>
    <cellStyle name="Normal 5 3" xfId="8631" xr:uid="{B22CDCC7-470B-4DC4-9AF8-818C03D2E5AE}"/>
    <cellStyle name="Normal 5 4" xfId="8632" xr:uid="{77CF4F04-DCFD-4C8D-A7AB-6B7EFF0F4734}"/>
    <cellStyle name="Normal 5 4 2" xfId="8633" xr:uid="{8D497A2A-9F93-40C6-8CDD-517000A834A3}"/>
    <cellStyle name="Normal 5 5" xfId="8634" xr:uid="{91EC67F1-BE6B-4395-8104-BDE02893327F}"/>
    <cellStyle name="Normal 5 5 2" xfId="8635" xr:uid="{2881FC28-0167-4B63-98F2-BABD70A4B7E7}"/>
    <cellStyle name="Normal 5 6" xfId="8636" xr:uid="{A30C2983-3818-4A45-AA2A-425F8DC83128}"/>
    <cellStyle name="Normal 5 6 2" xfId="8637" xr:uid="{689456C1-6C11-4458-8383-CE95004243AE}"/>
    <cellStyle name="Normal 5 7" xfId="8638" xr:uid="{8D69DDF4-F879-401B-AD16-D8939DB9C2AA}"/>
    <cellStyle name="Normal 5 7 2" xfId="8639" xr:uid="{875A0B4A-7BDB-4AD9-B483-B5F2982B3ECD}"/>
    <cellStyle name="Normal 5 8" xfId="8640" xr:uid="{9C46C5A1-2948-4348-AE52-7DAC906E57B9}"/>
    <cellStyle name="Normal 5 9" xfId="8641" xr:uid="{8C55E97D-1E3C-48F1-AAA5-22FCCFA81F88}"/>
    <cellStyle name="Normal 5_MORI SAN Market SHare" xfId="8642" xr:uid="{9CC245BA-3EF7-45BA-A4EE-9B0596C878D4}"/>
    <cellStyle name="Normal 50" xfId="8643" xr:uid="{515E2979-B73C-4879-A5B4-3404B885714F}"/>
    <cellStyle name="Normal 51" xfId="8644" xr:uid="{1C37883F-2033-4EAF-BD09-B151C88DF067}"/>
    <cellStyle name="Normal 52" xfId="8645" xr:uid="{B3D87BF1-1F81-4059-874C-CE67771DEDB6}"/>
    <cellStyle name="Normal 52 2" xfId="8646" xr:uid="{0D47CA2B-DD66-4074-9297-0A03CBE12401}"/>
    <cellStyle name="Normal 53" xfId="8647" xr:uid="{EDC7719F-6354-4570-9D2B-476E832A42F7}"/>
    <cellStyle name="Normal 53 2" xfId="8648" xr:uid="{2C355384-EB7B-4AA4-BAD9-4250A367D95B}"/>
    <cellStyle name="Normal 53 3" xfId="8649" xr:uid="{2BBABF01-7860-4D23-BF16-173CBDFD1F3E}"/>
    <cellStyle name="Normal 54" xfId="8650" xr:uid="{0CEE46FC-096B-4D20-85A2-05B3E63B29AD}"/>
    <cellStyle name="Normal 55" xfId="8651" xr:uid="{A2E5E4A6-8A4B-4FC3-BF1B-DDBF0078DD6E}"/>
    <cellStyle name="Normal 56" xfId="8652" xr:uid="{598090A5-F2BD-4B62-8FF8-4C7E923C03D7}"/>
    <cellStyle name="Normal 57" xfId="8653" xr:uid="{48B5FBF3-2358-4C9C-A8D3-E7DD1380BC33}"/>
    <cellStyle name="Normal 58" xfId="8654" xr:uid="{83D0863C-DD02-4AA4-B5F7-D4C70D7209AE}"/>
    <cellStyle name="Normal 59" xfId="8655" xr:uid="{B9721E34-2D80-4B3C-BC6B-45BCAB6EA681}"/>
    <cellStyle name="Normal 6" xfId="8656" xr:uid="{41E1D822-7915-49C7-8ED7-BBD73EF60575}"/>
    <cellStyle name="Normal 6 10" xfId="8657" xr:uid="{4625D25F-0ED1-47F5-A906-F1D60636FD9A}"/>
    <cellStyle name="Normal 6 11" xfId="8658" xr:uid="{C8347E88-A22C-4AF2-8D02-36F295A9A4A9}"/>
    <cellStyle name="Normal 6 12" xfId="8659" xr:uid="{5A43931F-03B8-4FA0-B7A5-E69DC7CFC3BF}"/>
    <cellStyle name="Normal 6 13" xfId="8660" xr:uid="{85D1B3AF-35B0-45D7-99CF-624791DC3B72}"/>
    <cellStyle name="Normal 6 14" xfId="8661" xr:uid="{7CC0406A-0AE0-4FCB-8E9E-AAA492D48D92}"/>
    <cellStyle name="Normal 6 15" xfId="8662" xr:uid="{CF09DE7C-7169-4857-B26C-5B7F79E35190}"/>
    <cellStyle name="Normal 6 16" xfId="8663" xr:uid="{6631052A-A0D5-4CBD-969C-C303AA4B7CDD}"/>
    <cellStyle name="Normal 6 17" xfId="8664" xr:uid="{B8660D11-D836-4696-8060-6B6038AC7DB8}"/>
    <cellStyle name="Normal 6 18" xfId="8665" xr:uid="{E80F0B0F-48EF-401F-BC27-F279B9F1ED47}"/>
    <cellStyle name="Normal 6 19" xfId="8666" xr:uid="{1CA6B92F-1633-412C-8BE4-4A269B3597F5}"/>
    <cellStyle name="Normal 6 2" xfId="8667" xr:uid="{72DE2CD2-9596-4B3E-B3DE-5A02CA875206}"/>
    <cellStyle name="Normal 6 2 2" xfId="8668" xr:uid="{BB75F3DB-E024-4CD7-95F6-AE9356A6AA9C}"/>
    <cellStyle name="Normal 6 20" xfId="8669" xr:uid="{47D80BA7-98BE-46D3-BD02-75C46B78319D}"/>
    <cellStyle name="Normal 6 21" xfId="8670" xr:uid="{F5F08731-DE50-4E5A-AAF2-6141C91A86D4}"/>
    <cellStyle name="Normal 6 22" xfId="8671" xr:uid="{BD195271-54E7-44BC-9DD7-6B1D4E5672A3}"/>
    <cellStyle name="Normal 6 23" xfId="8672" xr:uid="{0B5B775D-21C2-46BE-8D5C-0D7DC36A7BE4}"/>
    <cellStyle name="Normal 6 24" xfId="8673" xr:uid="{A8C257F1-2D21-4F50-A192-27346ED62BAD}"/>
    <cellStyle name="Normal 6 25" xfId="8674" xr:uid="{A6CCCC7C-42DE-4E0C-A771-6911D9C71129}"/>
    <cellStyle name="Normal 6 25 2" xfId="8675" xr:uid="{994B408C-7D29-409A-82D4-1BD966C68F64}"/>
    <cellStyle name="Normal 6 25 2 2" xfId="8676" xr:uid="{8825D4A6-7639-40A3-B6DB-F63A0843CB41}"/>
    <cellStyle name="Normal 6 25 2 3" xfId="8677" xr:uid="{F3D42453-387E-4FDA-8D84-E0540886C3AA}"/>
    <cellStyle name="Normal 6 25 3" xfId="8678" xr:uid="{5BBC8AAA-CDFC-4B92-BFE7-B4A3D3A2338C}"/>
    <cellStyle name="Normal 6 25 4" xfId="8679" xr:uid="{F2C0426B-A222-412D-A68D-0CC37AEB19C5}"/>
    <cellStyle name="Normal 6 26" xfId="8680" xr:uid="{51C01FD9-FE76-49CB-8530-DB7EAC256C89}"/>
    <cellStyle name="Normal 6 26 2" xfId="8681" xr:uid="{6759312C-26FD-483A-B9D4-FF17034D5D25}"/>
    <cellStyle name="Normal 6 26 2 2" xfId="8682" xr:uid="{8EFC1126-B0B8-4FF5-9F69-6812A1470F86}"/>
    <cellStyle name="Normal 6 26 2 3" xfId="8683" xr:uid="{FE652875-7684-4164-956C-7236CAAF6A98}"/>
    <cellStyle name="Normal 6 26 3" xfId="8684" xr:uid="{2B8EFDBB-EE21-40AB-B6D8-F2A8DE354BD5}"/>
    <cellStyle name="Normal 6 26 4" xfId="8685" xr:uid="{0951020A-B7D6-4F93-8AC5-028ED1E5116B}"/>
    <cellStyle name="Normal 6 27" xfId="8686" xr:uid="{F7DF4C47-F9C3-47AF-B787-289FE532F71A}"/>
    <cellStyle name="Normal 6 27 2" xfId="8687" xr:uid="{C3F86CBC-D259-4E60-B0D8-019F468A9615}"/>
    <cellStyle name="Normal 6 27 3" xfId="8688" xr:uid="{D24F8F92-3C64-4142-B688-6640FE079597}"/>
    <cellStyle name="Normal 6 28" xfId="8689" xr:uid="{76312267-110D-4FD2-9202-053EBD9E9234}"/>
    <cellStyle name="Normal 6 28 2" xfId="8690" xr:uid="{FA44039B-3646-41C1-A851-3FFDECC3F199}"/>
    <cellStyle name="Normal 6 28 3" xfId="8691" xr:uid="{C48033DD-626A-4C89-9409-B493EAE9EA62}"/>
    <cellStyle name="Normal 6 29" xfId="8692" xr:uid="{5BA9BE5C-BFAA-4F0B-A119-788C7ED09F46}"/>
    <cellStyle name="Normal 6 3" xfId="8693" xr:uid="{285514F3-165F-46BC-8DFE-B9433024CF36}"/>
    <cellStyle name="Normal 6 3 2" xfId="8694" xr:uid="{51874D3A-8030-46DE-802B-BD90777682CC}"/>
    <cellStyle name="Normal 6 3 2 2" xfId="8695" xr:uid="{93AAAF28-1984-4BD2-856F-49B5E79536EC}"/>
    <cellStyle name="Normal 6 3 2 2 2" xfId="8696" xr:uid="{AE29CE15-08FF-4826-A986-B2B60B69C708}"/>
    <cellStyle name="Normal 6 3 2 2 2 2" xfId="8697" xr:uid="{A17479D6-6CC8-4D80-BE3A-29FE643E6333}"/>
    <cellStyle name="Normal 6 3 2 2 2 2 2" xfId="8698" xr:uid="{A75D44D6-FF1A-4F79-908F-438FE0223B0F}"/>
    <cellStyle name="Normal 6 3 2 2 2 2 3" xfId="8699" xr:uid="{DDE07243-D591-4B6C-BF99-A57D95121E2E}"/>
    <cellStyle name="Normal 6 3 2 2 2 3" xfId="8700" xr:uid="{7C1970C2-8AFB-4EDB-9C04-11674EFDCB61}"/>
    <cellStyle name="Normal 6 3 2 2 2 4" xfId="8701" xr:uid="{242F9CEC-D52A-44A0-97F3-0C85E7BF1E05}"/>
    <cellStyle name="Normal 6 3 2 2 3" xfId="8702" xr:uid="{D05477B9-FE54-412B-833C-0023F4A9488C}"/>
    <cellStyle name="Normal 6 3 2 2 3 2" xfId="8703" xr:uid="{53A652B0-EDB8-4A48-90F9-99EBB546664A}"/>
    <cellStyle name="Normal 6 3 2 2 3 3" xfId="8704" xr:uid="{AC11D4E8-ACFC-4DDF-B4BA-314B371F6DC7}"/>
    <cellStyle name="Normal 6 3 2 2 4" xfId="8705" xr:uid="{47B8C000-C40E-4ED3-90A4-9DEC94ED5FC1}"/>
    <cellStyle name="Normal 6 3 2 2 4 2" xfId="8706" xr:uid="{9612637C-A78C-405E-8919-AEBBB55768B6}"/>
    <cellStyle name="Normal 6 3 2 2 4 3" xfId="8707" xr:uid="{7E84A309-14B9-494F-A5A1-549D4B51736B}"/>
    <cellStyle name="Normal 6 3 2 2 5" xfId="8708" xr:uid="{98CB4BA4-63DF-4581-8D72-3B7962C02003}"/>
    <cellStyle name="Normal 6 3 2 2 6" xfId="8709" xr:uid="{4775AC5A-29B5-4F56-B26C-0C2F578B34CE}"/>
    <cellStyle name="Normal 6 3 2 3" xfId="8710" xr:uid="{8810462D-5504-4A03-BEEF-C0F89B64C61E}"/>
    <cellStyle name="Normal 6 3 2 3 2" xfId="8711" xr:uid="{7CDC96DF-2C96-454B-BAD5-5388149FD318}"/>
    <cellStyle name="Normal 6 3 2 3 2 2" xfId="8712" xr:uid="{31747528-1ACF-4F5A-B583-2FE7C1C45FDD}"/>
    <cellStyle name="Normal 6 3 2 3 2 3" xfId="8713" xr:uid="{04B91A9D-2436-45F0-A96A-3674F2121AC7}"/>
    <cellStyle name="Normal 6 3 2 3 3" xfId="8714" xr:uid="{9B0C58D0-FB8B-4D6A-BD70-F5C1E55DF174}"/>
    <cellStyle name="Normal 6 3 2 3 4" xfId="8715" xr:uid="{5ACCAA68-D1BE-41A8-9423-09F7666CADF5}"/>
    <cellStyle name="Normal 6 3 2 4" xfId="8716" xr:uid="{E60CCF55-0A4E-45F2-B515-045150B29CB0}"/>
    <cellStyle name="Normal 6 3 2 4 2" xfId="8717" xr:uid="{DEFD3C19-4D5C-4A58-AB59-3FD135B6C671}"/>
    <cellStyle name="Normal 6 3 2 4 3" xfId="8718" xr:uid="{E664D294-4E5C-46F8-8B51-F147F4D98D3D}"/>
    <cellStyle name="Normal 6 3 2 5" xfId="8719" xr:uid="{60C58559-4201-4DB4-9BA3-7E2EA22ACC1F}"/>
    <cellStyle name="Normal 6 3 2 5 2" xfId="8720" xr:uid="{FFD80482-1B9A-4993-819B-26871EEBA579}"/>
    <cellStyle name="Normal 6 3 2 5 3" xfId="8721" xr:uid="{64DAB62D-D9FD-4914-AC92-E2139E7128DC}"/>
    <cellStyle name="Normal 6 3 2 6" xfId="8722" xr:uid="{79BE1809-238D-482E-9818-BBE928C159DF}"/>
    <cellStyle name="Normal 6 3 2 7" xfId="8723" xr:uid="{9C5668F2-ACA0-42DB-BB77-9D50270FCDAA}"/>
    <cellStyle name="Normal 6 3 3" xfId="8724" xr:uid="{4460ED12-47D1-4F20-8DBA-1E1B369A625D}"/>
    <cellStyle name="Normal 6 3 3 2" xfId="8725" xr:uid="{E7052994-0152-4B5D-820D-7B14D17DFB45}"/>
    <cellStyle name="Normal 6 3 3 2 2" xfId="8726" xr:uid="{9E5C0127-39A4-4497-AC71-9E0D1300C5D5}"/>
    <cellStyle name="Normal 6 3 3 2 3" xfId="8727" xr:uid="{E4401B45-B1E1-4972-9B3F-5CE6ECBAE06D}"/>
    <cellStyle name="Normal 6 3 3 3" xfId="8728" xr:uid="{794D2F1F-F7FA-4A3B-8465-A4E48F1C81F0}"/>
    <cellStyle name="Normal 6 3 3 4" xfId="8729" xr:uid="{D60A7753-D9EB-4E7F-B8DB-7C5C041F7F76}"/>
    <cellStyle name="Normal 6 3 4" xfId="8730" xr:uid="{AAE49CBC-988E-4CC5-9B7A-AF7E98E38989}"/>
    <cellStyle name="Normal 6 3 4 2" xfId="8731" xr:uid="{8D2F6ADC-AAB3-458A-9008-A088DF79E905}"/>
    <cellStyle name="Normal 6 3 4 3" xfId="8732" xr:uid="{055804E4-F975-4AF0-B899-7DE17495C634}"/>
    <cellStyle name="Normal 6 3 5" xfId="8733" xr:uid="{772FF066-081E-43E3-9C30-48B1AABBC3B4}"/>
    <cellStyle name="Normal 6 3 5 2" xfId="8734" xr:uid="{3AEA4A13-CC5E-4B08-A27B-72E441CAE545}"/>
    <cellStyle name="Normal 6 3 5 3" xfId="8735" xr:uid="{7DFFDAC4-24E5-49FC-81F8-4CF34D8B66F7}"/>
    <cellStyle name="Normal 6 3 6" xfId="8736" xr:uid="{5DE51DC8-AD71-43DD-905A-EE4B053492B1}"/>
    <cellStyle name="Normal 6 3 6 2" xfId="8737" xr:uid="{A2D06882-0296-4FFA-BEA7-74235F0BFD77}"/>
    <cellStyle name="Normal 6 3 6 3" xfId="8738" xr:uid="{6E8F4CE8-B1D5-496B-B347-DB6845C10CFB}"/>
    <cellStyle name="Normal 6 3 7" xfId="8739" xr:uid="{F2D3ADA5-BF71-491F-B9CA-E2FEA661150C}"/>
    <cellStyle name="Normal 6 3 8" xfId="8740" xr:uid="{FE21C074-2999-4961-A853-E6ACE6D526F2}"/>
    <cellStyle name="Normal 6 30" xfId="8741" xr:uid="{0367220C-FF69-43BD-93CB-822F3EA90A5C}"/>
    <cellStyle name="Normal 6 30 2" xfId="8742" xr:uid="{5DC8962F-DA8A-436B-B38C-85495C55D190}"/>
    <cellStyle name="Normal 6 30 3" xfId="8743" xr:uid="{ADBF25C5-813E-4C7E-AD81-BDEFF7A19CA0}"/>
    <cellStyle name="Normal 6 31" xfId="8744" xr:uid="{5872BF13-65E9-4A0D-BA68-007C8277ED5A}"/>
    <cellStyle name="Normal 6 32" xfId="8745" xr:uid="{830B4F28-3F4F-4130-959E-EA7B4674A2F4}"/>
    <cellStyle name="Normal 6 33" xfId="8746" xr:uid="{B0974895-0ED4-46B5-8690-02139D90513F}"/>
    <cellStyle name="Normal 6 34" xfId="8747" xr:uid="{BAFB5BCE-A3DB-457F-81F6-3C3BCC8FC05C}"/>
    <cellStyle name="Normal 6 4" xfId="8748" xr:uid="{8FCB0201-E38F-4B72-B507-01CACF06FBC1}"/>
    <cellStyle name="Normal 6 4 2" xfId="8749" xr:uid="{C3AEE90C-BE19-4D03-B4AD-48A60BEC83B3}"/>
    <cellStyle name="Normal 6 5" xfId="8750" xr:uid="{D148535B-B90B-497B-AE42-5DCE2414511F}"/>
    <cellStyle name="Normal 6 5 2" xfId="8751" xr:uid="{5081584D-614D-4130-B585-7724C50F1E95}"/>
    <cellStyle name="Normal 6 5 2 2" xfId="8752" xr:uid="{2FF3FB5D-F377-4B97-9DDC-5A8C4B682384}"/>
    <cellStyle name="Normal 6 5 2 3" xfId="8753" xr:uid="{4061AC72-A579-4929-B3CE-066E59A11626}"/>
    <cellStyle name="Normal 6 6" xfId="8754" xr:uid="{D559A763-CB3D-4CA5-9532-3EA4D3576C15}"/>
    <cellStyle name="Normal 6 6 2" xfId="8755" xr:uid="{9AFC69F1-962A-4C33-95CB-E88E300DDFA9}"/>
    <cellStyle name="Normal 6 6 2 2" xfId="8756" xr:uid="{28CFF67B-A30A-4DEE-9A17-6D3F29B20294}"/>
    <cellStyle name="Normal 6 6 2 3" xfId="8757" xr:uid="{22BAE6F0-30EC-4507-B3AE-C2A0F4200D91}"/>
    <cellStyle name="Normal 6 7" xfId="8758" xr:uid="{94F7754D-7AFD-49E7-976A-AE709F699A94}"/>
    <cellStyle name="Normal 6 7 2" xfId="8759" xr:uid="{A7048993-1E6B-4D04-B1AA-D1725E4C1929}"/>
    <cellStyle name="Normal 6 7 2 2" xfId="8760" xr:uid="{E7C9B7F9-DDB7-418A-8B46-22F843112A18}"/>
    <cellStyle name="Normal 6 7 2 3" xfId="8761" xr:uid="{5087F96C-98FF-4167-94C3-544C6E867705}"/>
    <cellStyle name="Normal 6 8" xfId="8762" xr:uid="{242F8443-92BD-4829-BBC2-3494B65C8586}"/>
    <cellStyle name="Normal 6 9" xfId="8763" xr:uid="{271599D7-4687-47ED-81BC-3AC7363CDECD}"/>
    <cellStyle name="Normal 6_12OB package (2nd revised per 1 dec)" xfId="8764" xr:uid="{DD0B0320-F3D4-46C8-A163-74138E034ACB}"/>
    <cellStyle name="Normal 60" xfId="8765" xr:uid="{4785D489-F0C7-4ADD-9A3E-962D4F2F243E}"/>
    <cellStyle name="Normal 61" xfId="8766" xr:uid="{DFA24F3A-0423-4987-8891-D178F4E84A5C}"/>
    <cellStyle name="Normal 62" xfId="8767" xr:uid="{98FD5573-D5DB-415B-9AA6-2F21FCCA5760}"/>
    <cellStyle name="Normal 63" xfId="8768" xr:uid="{CB401028-1182-4677-BDB5-3EAA42FFB572}"/>
    <cellStyle name="Normal 64" xfId="8769" xr:uid="{5253F0D2-5B3E-4942-B8ED-CA703D216585}"/>
    <cellStyle name="Normal 65" xfId="8770" xr:uid="{86AD98EF-99FD-4887-B374-93132B6E0189}"/>
    <cellStyle name="Normal 66" xfId="8771" xr:uid="{34599E6E-097E-4F7F-B36F-7C3B713068D1}"/>
    <cellStyle name="Normal 67" xfId="8772" xr:uid="{FE5CFA0F-CC80-413A-9DCD-CCC6F678B7CC}"/>
    <cellStyle name="Normal 68" xfId="8773" xr:uid="{1C1D0A9B-80B8-4AC1-B3A3-77AF66E74CB6}"/>
    <cellStyle name="Normal 69" xfId="8774" xr:uid="{5B2439B9-296D-4D7B-9558-0AEF719A897B}"/>
    <cellStyle name="Normal 7" xfId="8775" xr:uid="{4BE667DA-8CAE-42AB-876C-D0A39414D913}"/>
    <cellStyle name="Normal 7 10" xfId="8776" xr:uid="{25141AF0-E639-45CC-923D-5153565143FE}"/>
    <cellStyle name="Normal 7 11" xfId="8777" xr:uid="{5AF0826C-C3F5-42C8-AB0F-823D385AA94D}"/>
    <cellStyle name="Normal 7 2" xfId="8778" xr:uid="{1741E07C-BE89-4576-90AC-906533A9A56C}"/>
    <cellStyle name="Normal 7 2 2" xfId="8779" xr:uid="{E316FB36-2273-4C51-8328-AD346FBEF1BC}"/>
    <cellStyle name="Normal 7 2 3" xfId="8780" xr:uid="{AE0E2670-0C52-4220-90D2-058897226218}"/>
    <cellStyle name="Normal 7 2 4" xfId="8781" xr:uid="{E9E6ED51-BB41-4FD2-9AD4-1A4133347E54}"/>
    <cellStyle name="Normal 7 2 5" xfId="8782" xr:uid="{7910CCF0-1883-4F66-A46A-D231B275AACE}"/>
    <cellStyle name="Normal 7 3" xfId="8783" xr:uid="{65AD4556-D1A5-411B-8BB6-9A8964B50619}"/>
    <cellStyle name="Normal 7 3 2" xfId="8784" xr:uid="{59E7B4D7-1E3C-4389-91BE-1AD1708DF4F7}"/>
    <cellStyle name="Normal 7 3 2 2" xfId="8785" xr:uid="{2D600B19-DAE3-4275-9E62-4C5173061405}"/>
    <cellStyle name="Normal 7 3 2 3" xfId="8786" xr:uid="{253554ED-9DAE-40F4-B702-73B8CEC3350C}"/>
    <cellStyle name="Normal 7 3 3" xfId="8787" xr:uid="{4919D368-979E-49E8-ACC8-AE6018CC13D6}"/>
    <cellStyle name="Normal 7 3 4" xfId="8788" xr:uid="{344F88B2-F578-4AF6-AE9B-26FE44D83929}"/>
    <cellStyle name="Normal 7 4" xfId="8789" xr:uid="{3A4313AA-8ED9-422B-8661-3E48A319BA85}"/>
    <cellStyle name="Normal 7 4 2" xfId="8790" xr:uid="{35E243DB-6EFE-411C-A755-C18303ED3DD8}"/>
    <cellStyle name="Normal 7 4 3" xfId="8791" xr:uid="{A6525161-201F-4B4B-BB90-C880ED07EEA4}"/>
    <cellStyle name="Normal 7 5" xfId="8792" xr:uid="{E83AEFDE-757E-47E2-BBE3-62D826229782}"/>
    <cellStyle name="Normal 7 5 2" xfId="8793" xr:uid="{B70A13E9-C0DF-43E8-A789-3E249ED16773}"/>
    <cellStyle name="Normal 7 5 3" xfId="8794" xr:uid="{DE99DEA5-A9DE-4DF0-88B5-6CF78287AA1D}"/>
    <cellStyle name="Normal 7 6" xfId="8795" xr:uid="{98AD6CE2-E35F-4336-AC84-8EDB83C8C1CD}"/>
    <cellStyle name="Normal 7 6 2" xfId="8796" xr:uid="{217BED5A-CF35-4B93-BE20-57112FAD6D07}"/>
    <cellStyle name="Normal 7 6 3" xfId="8797" xr:uid="{36ABC74A-ED38-4408-B2DF-FF151BA64742}"/>
    <cellStyle name="Normal 7 7" xfId="8798" xr:uid="{1E37AD5C-817E-4623-8828-BA160087E787}"/>
    <cellStyle name="Normal 7 7 2" xfId="8799" xr:uid="{3FFCDD94-D4F6-40BE-8DA7-D54F2967B43B}"/>
    <cellStyle name="Normal 7 7 3" xfId="8800" xr:uid="{0E9F22BE-F73F-4EBA-91C0-B50FEF748D72}"/>
    <cellStyle name="Normal 7 8" xfId="8801" xr:uid="{0F445E51-1221-43B8-AA09-DAE71BE6D70E}"/>
    <cellStyle name="Normal 7 9" xfId="8802" xr:uid="{801BAC10-CF61-4098-836A-1FBF46538919}"/>
    <cellStyle name="Normal 70" xfId="8803" xr:uid="{E07FEB7B-0EE2-4C57-A264-58D34E6006D2}"/>
    <cellStyle name="Normal 71" xfId="8804" xr:uid="{7A71DCAE-0CE8-44BF-A788-1353EBC4EFF5}"/>
    <cellStyle name="Normal 8" xfId="8805" xr:uid="{885EA9FE-A264-4901-939D-0B5A060F6748}"/>
    <cellStyle name="Normal 8 10" xfId="8806" xr:uid="{2CEE7C16-43E9-4D91-8D34-63D1B9EC71B2}"/>
    <cellStyle name="Normal 8 10 2" xfId="8807" xr:uid="{A065304B-651D-49CF-A8F5-02307FD54E70}"/>
    <cellStyle name="Normal 8 10 3" xfId="8808" xr:uid="{2F82BD23-C111-472A-9CB0-B1AA455C747D}"/>
    <cellStyle name="Normal 8 11" xfId="8809" xr:uid="{7AAC7615-D8E0-4E2D-84E0-009F6B177428}"/>
    <cellStyle name="Normal 8 11 2" xfId="8810" xr:uid="{5487803B-B927-4EEA-BA73-710E55EB5BEC}"/>
    <cellStyle name="Normal 8 11 3" xfId="8811" xr:uid="{49686C00-8132-4F35-9DC9-5B15682C307E}"/>
    <cellStyle name="Normal 8 12" xfId="8812" xr:uid="{D11D343D-6C1B-488E-9050-1121A98CE509}"/>
    <cellStyle name="Normal 8 12 2" xfId="8813" xr:uid="{AF364512-8081-466F-882A-3FC2E78245D6}"/>
    <cellStyle name="Normal 8 12 3" xfId="8814" xr:uid="{FE955015-C28E-4DAB-9E60-F287702C4120}"/>
    <cellStyle name="Normal 8 13" xfId="8815" xr:uid="{7F255BFE-8828-42DC-8C05-C500D258D6CD}"/>
    <cellStyle name="Normal 8 13 2" xfId="8816" xr:uid="{50E52704-5525-4BB7-9844-205B355C96A1}"/>
    <cellStyle name="Normal 8 13 2 2" xfId="8817" xr:uid="{0300457E-9CBD-45C5-B721-E6A3E3A962D0}"/>
    <cellStyle name="Normal 8 13 2 3" xfId="8818" xr:uid="{42708B8B-193B-48A5-B9AD-E1FF9E2D93EE}"/>
    <cellStyle name="Normal 8 13 3" xfId="8819" xr:uid="{817E1450-AB09-45A6-AEE9-3D857AD54B31}"/>
    <cellStyle name="Normal 8 13 4" xfId="8820" xr:uid="{B0700516-4DF1-4B72-A5D1-DB536474EE93}"/>
    <cellStyle name="Normal 8 14" xfId="8821" xr:uid="{9C241738-E1D0-4D14-A5A7-D8553B6AE1C8}"/>
    <cellStyle name="Normal 8 14 2" xfId="8822" xr:uid="{04A6D0E6-5AFA-42D2-89B4-1E90391E49B7}"/>
    <cellStyle name="Normal 8 14 3" xfId="8823" xr:uid="{80236767-A923-47C8-B836-192737021AFF}"/>
    <cellStyle name="Normal 8 15" xfId="8824" xr:uid="{C292113F-C27E-431C-B537-E305AF9F8911}"/>
    <cellStyle name="Normal 8 16" xfId="8825" xr:uid="{87103C69-058E-469A-B92E-30D89D10671E}"/>
    <cellStyle name="Normal 8 2" xfId="8826" xr:uid="{4B437BBB-7A0C-4D87-B375-58DC8723BEC4}"/>
    <cellStyle name="Normal 8 2 2" xfId="8827" xr:uid="{65E4C0E9-9B03-42E8-AE30-3F66410D8940}"/>
    <cellStyle name="Normal 8 2 2 2" xfId="8828" xr:uid="{0E7D5E49-3D99-4105-A87D-466B1BD7091A}"/>
    <cellStyle name="Normal 8 2 2 2 2" xfId="8829" xr:uid="{BA11CA42-01BD-48E9-A871-1CD0AC64CCDA}"/>
    <cellStyle name="Normal 8 2 2 2 3" xfId="8830" xr:uid="{598D90C4-CDAB-4933-8191-2EBECE8F8E75}"/>
    <cellStyle name="Normal 8 2 2 3" xfId="8831" xr:uid="{73061373-C473-4729-864C-C31DAAB85C9F}"/>
    <cellStyle name="Normal 8 2 2 4" xfId="8832" xr:uid="{CBAADC42-FE32-4AD2-873E-C122C57B1AA7}"/>
    <cellStyle name="Normal 8 2 3" xfId="8833" xr:uid="{BAAA9D8E-E5B6-4355-A8CE-36890E84336F}"/>
    <cellStyle name="Normal 8 2 4" xfId="8834" xr:uid="{712891E9-28B5-40CA-873F-BE70CAA8B71C}"/>
    <cellStyle name="Normal 8 3" xfId="8835" xr:uid="{D1F35318-AFF0-4870-B4A1-6DA3D9CCCCC5}"/>
    <cellStyle name="Normal 8 3 2" xfId="8836" xr:uid="{C1B7950E-A7C1-40AD-99DA-BD3E1E61991E}"/>
    <cellStyle name="Normal 8 3 2 2" xfId="8837" xr:uid="{6A3073BE-3A6C-4D28-9C14-E22B8C0E925F}"/>
    <cellStyle name="Normal 8 3 2 3" xfId="8838" xr:uid="{6F68AFD2-D894-4297-B9B9-66C352A6ECF0}"/>
    <cellStyle name="Normal 8 3 3" xfId="8839" xr:uid="{16085C3D-AB3C-455F-92BF-CB791C424505}"/>
    <cellStyle name="Normal 8 3 4" xfId="8840" xr:uid="{601006FB-DF7B-4095-BC9D-CE402B0FD492}"/>
    <cellStyle name="Normal 8 3 5" xfId="8841" xr:uid="{3BB34301-EB17-49C1-9603-63E57CE44147}"/>
    <cellStyle name="Normal 8 3 6" xfId="8842" xr:uid="{282821AB-BEF1-4A67-812A-6B49F7433981}"/>
    <cellStyle name="Normal 8 4" xfId="8843" xr:uid="{0FDB387E-24EC-4B94-8705-B493997E2A5E}"/>
    <cellStyle name="Normal 8 4 2" xfId="8844" xr:uid="{7C918CA9-0F54-42A1-AD8C-53BC0215C37E}"/>
    <cellStyle name="Normal 8 4 2 2" xfId="8845" xr:uid="{BD254234-EBF0-4CF3-AC72-4796D717A13A}"/>
    <cellStyle name="Normal 8 4 2 3" xfId="8846" xr:uid="{AB5B1401-19C1-4D92-832C-861157D4E9D5}"/>
    <cellStyle name="Normal 8 4 3" xfId="8847" xr:uid="{77AE28E5-5E77-405C-BF32-25851267BC75}"/>
    <cellStyle name="Normal 8 4 3 2" xfId="8848" xr:uid="{19264CB9-8A32-46C3-B911-60B2DA9A6168}"/>
    <cellStyle name="Normal 8 4 3 3" xfId="8849" xr:uid="{80543202-2FCB-45AA-91E0-C0ECE32AB450}"/>
    <cellStyle name="Normal 8 4 4" xfId="8850" xr:uid="{37857E98-9031-4483-B6F7-3D959AEFE0DE}"/>
    <cellStyle name="Normal 8 4 5" xfId="8851" xr:uid="{50869326-9839-4FEC-96E7-157D83202150}"/>
    <cellStyle name="Normal 8 5" xfId="8852" xr:uid="{7E2FCD51-836D-4015-884B-6222C3984E17}"/>
    <cellStyle name="Normal 8 5 2" xfId="8853" xr:uid="{EE708002-3A6F-4843-BA4E-277171750B36}"/>
    <cellStyle name="Normal 8 5 2 2" xfId="8854" xr:uid="{4B1E7E84-351C-4BC4-ADBA-AF0354D9AFBF}"/>
    <cellStyle name="Normal 8 5 2 3" xfId="8855" xr:uid="{686BE88C-481A-444F-8972-E4C9CD2AF3F2}"/>
    <cellStyle name="Normal 8 5 3" xfId="8856" xr:uid="{B221B785-17DC-4F57-ADBF-7DEE4461D7B5}"/>
    <cellStyle name="Normal 8 5 3 2" xfId="8857" xr:uid="{5D7D54A0-39A8-419B-B6F3-DBE0DFDC4EC7}"/>
    <cellStyle name="Normal 8 5 3 3" xfId="8858" xr:uid="{E843C2E1-3D06-4E83-8F4F-865BFDE45DCE}"/>
    <cellStyle name="Normal 8 5 4" xfId="8859" xr:uid="{39969317-F5DA-40A8-8F08-585DD7A1DCA8}"/>
    <cellStyle name="Normal 8 5 5" xfId="8860" xr:uid="{4595D5A8-A1C9-45D4-9291-DAE71779860D}"/>
    <cellStyle name="Normal 8 6" xfId="8861" xr:uid="{A8B12293-D695-4DC2-819B-4F2169D5C8D3}"/>
    <cellStyle name="Normal 8 6 2" xfId="8862" xr:uid="{7367957E-4A36-40F8-BCF9-E73EC0EE98B2}"/>
    <cellStyle name="Normal 8 6 2 2" xfId="8863" xr:uid="{629644F5-FC9B-4B04-AE38-861EFEAC1298}"/>
    <cellStyle name="Normal 8 6 2 3" xfId="8864" xr:uid="{18461B10-B398-4C46-A65C-D8063D74FB70}"/>
    <cellStyle name="Normal 8 6 3" xfId="8865" xr:uid="{51948D12-7466-42FA-A6A7-D0C109A70B4D}"/>
    <cellStyle name="Normal 8 6 3 2" xfId="8866" xr:uid="{725DCB17-BC08-4785-A653-212572F9EF14}"/>
    <cellStyle name="Normal 8 6 3 3" xfId="8867" xr:uid="{351F448C-E928-49B5-8E91-CC91E5635334}"/>
    <cellStyle name="Normal 8 6 4" xfId="8868" xr:uid="{BEE13A66-A6D3-4E6B-892B-DDA90BF228E3}"/>
    <cellStyle name="Normal 8 6 5" xfId="8869" xr:uid="{2B738FF3-BD4B-4933-A691-D3099FBD6154}"/>
    <cellStyle name="Normal 8 7" xfId="8870" xr:uid="{D9BA74C9-C360-43B2-8725-C341B67C5148}"/>
    <cellStyle name="Normal 8 7 2" xfId="8871" xr:uid="{730AAFF2-117E-4394-BE7E-A3EAEAB6D3B2}"/>
    <cellStyle name="Normal 8 7 3" xfId="8872" xr:uid="{1942081C-D38F-4F89-912A-928E7546ED49}"/>
    <cellStyle name="Normal 8 7 3 2" xfId="8873" xr:uid="{4435C515-3237-4444-AD2B-B530CCDE7A3B}"/>
    <cellStyle name="Normal 8 7 3 3" xfId="8874" xr:uid="{F7840567-3C0A-4C1A-B47B-5B450A172940}"/>
    <cellStyle name="Normal 8 8" xfId="8875" xr:uid="{5D088092-49C7-4F97-93DE-3F565C1071F8}"/>
    <cellStyle name="Normal 8 9" xfId="8876" xr:uid="{7F479213-2D20-4D2F-819B-7AD0A8A8002B}"/>
    <cellStyle name="Normal 8 9 2" xfId="8877" xr:uid="{89AA34D6-6CDF-4700-99D1-2F8ADC9B94DD}"/>
    <cellStyle name="Normal 9" xfId="8878" xr:uid="{175C5494-87F2-4CAE-B166-69C9979C9EE7}"/>
    <cellStyle name="Normal 9 2" xfId="8879" xr:uid="{B10C5996-AC6A-4667-BB92-C0BD549DA8D9}"/>
    <cellStyle name="Normal 9 2 2" xfId="8880" xr:uid="{0C009CC4-F56C-458D-91A0-EA3727D609C3}"/>
    <cellStyle name="Normal 9 2 2 2" xfId="8881" xr:uid="{4A2F395C-A879-4D3E-835B-8DD38A8712D5}"/>
    <cellStyle name="Normal 9 2 2 2 2" xfId="8882" xr:uid="{273A9F11-7ADD-4683-A60F-971675CB0FD8}"/>
    <cellStyle name="Normal 9 2 2 2 3" xfId="8883" xr:uid="{B68D495C-E6F6-4A92-81C3-FD12ACA11429}"/>
    <cellStyle name="Normal 9 2 2 3" xfId="8884" xr:uid="{FF4130A8-6D7D-4125-8636-D2A970B08C03}"/>
    <cellStyle name="Normal 9 2 2 4" xfId="8885" xr:uid="{E79998DE-1FEF-4355-A134-DE453A1EB93E}"/>
    <cellStyle name="Normal 9 2 3" xfId="8886" xr:uid="{5E81EFE5-3C7E-4DAD-AEB0-43B26CA0770D}"/>
    <cellStyle name="Normal 9 2 4" xfId="8887" xr:uid="{DEDBEA37-DB97-44A6-9BC9-FA9E61D33163}"/>
    <cellStyle name="Normal 9 2 5" xfId="8888" xr:uid="{2069393A-2B9A-4463-ACF4-10EC64D17932}"/>
    <cellStyle name="Normal 9 3" xfId="8889" xr:uid="{4F7C4D90-E823-42FA-8805-8DCC22769D95}"/>
    <cellStyle name="Normal 9 3 2" xfId="8890" xr:uid="{D5F1D0C3-5E23-4E82-8A7F-82B152309BA5}"/>
    <cellStyle name="Normal 9 3 2 2" xfId="8891" xr:uid="{BF8A9D57-F660-4B6D-870B-D756ACB797BB}"/>
    <cellStyle name="Normal 9 3 2 3" xfId="8892" xr:uid="{B08D82B5-13B8-45C4-A5A0-816AF897167B}"/>
    <cellStyle name="Normal 9 3 3" xfId="8893" xr:uid="{99F56B75-8C59-4686-9D51-C1FE8E040ED6}"/>
    <cellStyle name="Normal 9 3 4" xfId="8894" xr:uid="{6F84BFFA-A2B6-4D04-A78C-B7BD9B479CA3}"/>
    <cellStyle name="Normal 9 4" xfId="8895" xr:uid="{057FC1BA-6DB7-4F92-9740-97D330AF6320}"/>
    <cellStyle name="Normal 9 5" xfId="8896" xr:uid="{0F3EB0D6-5C2B-470B-A9BA-EA0152D14E83}"/>
    <cellStyle name="Normal 9 6" xfId="8897" xr:uid="{96939BCF-CC7B-4B07-8B3F-DF48087EB675}"/>
    <cellStyle name="Normal_ SG&amp;A Bridge " xfId="8898" xr:uid="{0525234A-5150-4820-99BE-07CE5B4E8851}"/>
    <cellStyle name="Normalny_15K-23K rew23.08.2002" xfId="8899" xr:uid="{607B63CD-5E91-412F-9911-FB4E66CCF85F}"/>
    <cellStyle name="Not" xfId="8900" xr:uid="{4300F5BD-4986-4356-B1B3-F5705329D0BF}"/>
    <cellStyle name="Not 10" xfId="8901" xr:uid="{607C2409-F371-49B9-A385-E62C2C72E3DD}"/>
    <cellStyle name="Not 10 2" xfId="31167" xr:uid="{1FAA49A8-E34A-436E-9D34-96BB369C5751}"/>
    <cellStyle name="Not 11" xfId="8902" xr:uid="{649E4788-E04F-451E-AF09-D1F992BBE400}"/>
    <cellStyle name="Not 11 2" xfId="31168" xr:uid="{21227139-7C41-472A-B5A4-7141B7BB3107}"/>
    <cellStyle name="Not 12" xfId="8903" xr:uid="{80CD2BCC-D6E8-4A7A-9767-CE3C945A1AE3}"/>
    <cellStyle name="Not 12 2" xfId="31169" xr:uid="{5E940B55-E6A1-4698-8C36-CEC19DEA23DC}"/>
    <cellStyle name="Not 13" xfId="8904" xr:uid="{7751A2BE-940C-406A-B293-9BDE5B1F89D9}"/>
    <cellStyle name="Not 13 2" xfId="31170" xr:uid="{B0A61D94-4C8B-495E-B882-C8D51A1E7D0D}"/>
    <cellStyle name="Not 14" xfId="23479" xr:uid="{30DC365E-8263-4D72-857D-107845A0783C}"/>
    <cellStyle name="Not 14 2" xfId="40610" xr:uid="{D72976EF-2448-43A1-90CB-B6E770479C03}"/>
    <cellStyle name="Not 15" xfId="31166" xr:uid="{59C7524D-C153-4561-9E96-55C3349FC3C8}"/>
    <cellStyle name="Not 2" xfId="8905" xr:uid="{4EA62A83-F9C3-43AD-8F6B-CB250F9F05F8}"/>
    <cellStyle name="Not 2 10" xfId="8906" xr:uid="{7379B2D0-B05D-4335-B5B1-5CB14C9613D7}"/>
    <cellStyle name="Not 2 10 2" xfId="31172" xr:uid="{3ACBA5DB-C452-4925-957F-38A54F22DA41}"/>
    <cellStyle name="Not 2 11" xfId="23480" xr:uid="{67EACFE0-8610-45A4-8765-8938F93D94DA}"/>
    <cellStyle name="Not 2 11 2" xfId="40611" xr:uid="{6797C00E-2328-47EF-AC71-161833481DF3}"/>
    <cellStyle name="Not 2 12" xfId="31171" xr:uid="{5DA87294-8FEF-480D-9BDC-AD826B4E7A9F}"/>
    <cellStyle name="Not 2 2" xfId="8907" xr:uid="{C015FCC7-3072-4CF8-AE31-E02061D9A809}"/>
    <cellStyle name="Not 2 2 10" xfId="23481" xr:uid="{A0D41EDD-2679-49C2-82CC-2119ACB35B8A}"/>
    <cellStyle name="Not 2 2 10 2" xfId="40612" xr:uid="{7E22A0D6-AD41-4AB3-B48C-7791B6DE6A88}"/>
    <cellStyle name="Not 2 2 11" xfId="31173" xr:uid="{7CC55BF6-4D50-40B5-A478-7CB4BFF34BD3}"/>
    <cellStyle name="Not 2 2 2" xfId="8908" xr:uid="{1751328B-6B1B-444A-ACCC-F39D14686F92}"/>
    <cellStyle name="Not 2 2 2 10" xfId="31174" xr:uid="{B99712E5-7F38-43E6-B792-331A709041E7}"/>
    <cellStyle name="Not 2 2 2 2" xfId="8909" xr:uid="{B32CADC2-093F-4C7D-BEE5-D9DCBF025A3D}"/>
    <cellStyle name="Not 2 2 2 2 2" xfId="31175" xr:uid="{0425ED1F-13B7-4242-8F38-47D7DB4E161E}"/>
    <cellStyle name="Not 2 2 2 3" xfId="8910" xr:uid="{1813C198-2570-41AD-A1B3-4BD690E91FE8}"/>
    <cellStyle name="Not 2 2 2 3 2" xfId="31176" xr:uid="{4EF19173-2D53-4EA7-A954-A3950EFA1507}"/>
    <cellStyle name="Not 2 2 2 4" xfId="8911" xr:uid="{5468CDF7-85AE-471D-94C7-0756437DDC7D}"/>
    <cellStyle name="Not 2 2 2 4 2" xfId="31177" xr:uid="{2521DFDF-53F0-4221-9E39-2B2C9E964BD9}"/>
    <cellStyle name="Not 2 2 2 5" xfId="8912" xr:uid="{8FBB44D3-B1D4-4916-8E4D-F4C774CB2AEE}"/>
    <cellStyle name="Not 2 2 2 5 2" xfId="31178" xr:uid="{3FE60AEE-0A8F-4B2F-9E6F-A873EDE83D1C}"/>
    <cellStyle name="Not 2 2 2 6" xfId="8913" xr:uid="{D421BE38-1C0D-4F80-A31C-25836F5DD0A8}"/>
    <cellStyle name="Not 2 2 2 6 2" xfId="31179" xr:uid="{F4B98A98-9368-4453-BD1B-434A99BBA5FB}"/>
    <cellStyle name="Not 2 2 2 7" xfId="8914" xr:uid="{DD67D65F-54A5-411F-BB2A-800BA6644711}"/>
    <cellStyle name="Not 2 2 2 7 2" xfId="31180" xr:uid="{7DDCF6C8-DC52-4F61-B1B8-2B88531EDDCD}"/>
    <cellStyle name="Not 2 2 2 8" xfId="8915" xr:uid="{8FE1AD24-92D8-4CDF-8528-91AA5F68B7B9}"/>
    <cellStyle name="Not 2 2 2 8 2" xfId="31181" xr:uid="{47EC5EC2-FBB4-496D-AAA2-8118ED4C809C}"/>
    <cellStyle name="Not 2 2 2 9" xfId="23482" xr:uid="{4ACEE7AE-17D1-4848-984A-CA94684C07A6}"/>
    <cellStyle name="Not 2 2 2 9 2" xfId="40613" xr:uid="{04831865-6726-4569-87D9-75397238599A}"/>
    <cellStyle name="Not 2 2 3" xfId="8916" xr:uid="{56DC8E31-FD47-4DBA-8554-A8E35F4C0738}"/>
    <cellStyle name="Not 2 2 3 2" xfId="31182" xr:uid="{D401EE24-F973-4227-B112-D4B0B0B60D2B}"/>
    <cellStyle name="Not 2 2 4" xfId="8917" xr:uid="{B6A48F91-B448-49C0-9A9F-C6337867D2CF}"/>
    <cellStyle name="Not 2 2 4 2" xfId="31183" xr:uid="{25B708B4-D7F8-49DD-9A5C-536414697491}"/>
    <cellStyle name="Not 2 2 5" xfId="8918" xr:uid="{C92BDAFF-3D9A-4F5B-86E6-1771E907A25E}"/>
    <cellStyle name="Not 2 2 5 2" xfId="31184" xr:uid="{B4F389CC-0706-48AB-9163-B4C5B1236E1B}"/>
    <cellStyle name="Not 2 2 6" xfId="8919" xr:uid="{C30A4278-C2D3-4F55-91E0-0587C8DA2C54}"/>
    <cellStyle name="Not 2 2 6 2" xfId="31185" xr:uid="{1DE72B1E-7987-4D04-BB7D-367AD1B0AEBE}"/>
    <cellStyle name="Not 2 2 7" xfId="8920" xr:uid="{027AF6CA-3FBC-420E-84E8-DED636870828}"/>
    <cellStyle name="Not 2 2 7 2" xfId="31186" xr:uid="{C015E1EF-221A-4DCD-98B2-BB3940841CB4}"/>
    <cellStyle name="Not 2 2 8" xfId="8921" xr:uid="{014B5F2B-9882-4777-8EFA-B4DEBA4E5F62}"/>
    <cellStyle name="Not 2 2 8 2" xfId="31187" xr:uid="{FB3564D8-9135-4816-9225-549A5C49EB2E}"/>
    <cellStyle name="Not 2 2 9" xfId="8922" xr:uid="{1FB77B38-5C27-4E08-BBAC-61EB6E1FDDCC}"/>
    <cellStyle name="Not 2 2 9 2" xfId="31188" xr:uid="{9934F41C-AD14-49CD-B58B-9D0095DD3462}"/>
    <cellStyle name="Not 2 3" xfId="8923" xr:uid="{E8B6C1DB-2DBA-4580-B0B9-AF10F812094E}"/>
    <cellStyle name="Not 2 3 10" xfId="31189" xr:uid="{6399E4B0-1244-4E6E-A275-A3169316937E}"/>
    <cellStyle name="Not 2 3 2" xfId="8924" xr:uid="{67A8516B-6E3F-4322-AB29-A9493324E582}"/>
    <cellStyle name="Not 2 3 2 2" xfId="31190" xr:uid="{C663D116-35A3-4E66-A8C3-E7CEDA806289}"/>
    <cellStyle name="Not 2 3 3" xfId="8925" xr:uid="{82565265-1140-4ACF-B989-FDFDEEA3C874}"/>
    <cellStyle name="Not 2 3 3 2" xfId="31191" xr:uid="{9AA3CE7D-A459-4C26-9F93-AC6978CC8594}"/>
    <cellStyle name="Not 2 3 4" xfId="8926" xr:uid="{E956D13F-A8C2-4668-B25A-499B185D9775}"/>
    <cellStyle name="Not 2 3 4 2" xfId="31192" xr:uid="{7008BBA3-D008-482F-86E1-414E851E8974}"/>
    <cellStyle name="Not 2 3 5" xfId="8927" xr:uid="{3A62119D-CB96-43CE-97F1-5A5F7FC2D794}"/>
    <cellStyle name="Not 2 3 5 2" xfId="31193" xr:uid="{A0915A3F-17A3-4A7B-A586-4AFA2510CA90}"/>
    <cellStyle name="Not 2 3 6" xfId="8928" xr:uid="{1F3C0FF2-F003-422D-B3C1-112D6923E591}"/>
    <cellStyle name="Not 2 3 6 2" xfId="31194" xr:uid="{DB8C8B20-DE14-4652-858C-BF23C2715BFE}"/>
    <cellStyle name="Not 2 3 7" xfId="8929" xr:uid="{FE560E60-A880-4975-A75E-D65969BB0C81}"/>
    <cellStyle name="Not 2 3 7 2" xfId="31195" xr:uid="{3231E45A-B201-442E-AEDC-253FB3887D91}"/>
    <cellStyle name="Not 2 3 8" xfId="8930" xr:uid="{37717AAF-9EB5-491F-93B7-7808441D02B1}"/>
    <cellStyle name="Not 2 3 8 2" xfId="31196" xr:uid="{0E078D33-036F-4C46-BBCA-F00821C13A7F}"/>
    <cellStyle name="Not 2 3 9" xfId="23483" xr:uid="{9C37827A-2C40-4B1F-B2F4-2D6D66F21127}"/>
    <cellStyle name="Not 2 3 9 2" xfId="40614" xr:uid="{9DE2A0ED-11CB-4866-BEF6-A9C19407678B}"/>
    <cellStyle name="Not 2 4" xfId="8931" xr:uid="{2E708934-ED8B-4B3B-AB7B-4B0D141B5CD7}"/>
    <cellStyle name="Not 2 4 2" xfId="31197" xr:uid="{04681B1E-F5C4-4981-A533-1B6F4FC8C03A}"/>
    <cellStyle name="Not 2 5" xfId="8932" xr:uid="{9793CE34-18E8-49E0-8472-D0F84C46F7AD}"/>
    <cellStyle name="Not 2 5 2" xfId="31198" xr:uid="{FFFD3C9A-D9FD-48D0-8AEC-18C3258BC3D1}"/>
    <cellStyle name="Not 2 6" xfId="8933" xr:uid="{8BB24181-8848-43CC-A720-DD37BE3DD2FA}"/>
    <cellStyle name="Not 2 6 2" xfId="31199" xr:uid="{78C51EC1-2247-4754-8745-CCE2A844CDBA}"/>
    <cellStyle name="Not 2 7" xfId="8934" xr:uid="{6B9EC6CF-1AC1-453E-A47B-B68E71E898A8}"/>
    <cellStyle name="Not 2 7 2" xfId="31200" xr:uid="{73FB86A3-2080-4822-806D-852CD78EB497}"/>
    <cellStyle name="Not 2 8" xfId="8935" xr:uid="{8DF3DDC5-D9B4-46B8-9C83-C51B8365A984}"/>
    <cellStyle name="Not 2 8 2" xfId="31201" xr:uid="{72FA3813-999C-4113-B2E5-7266957F2040}"/>
    <cellStyle name="Not 2 9" xfId="8936" xr:uid="{89C047D4-3EE0-41D5-A44E-8AD5AAB0A219}"/>
    <cellStyle name="Not 2 9 2" xfId="31202" xr:uid="{16B5F7EB-675C-44BF-94D5-646853D32DE1}"/>
    <cellStyle name="Not 3" xfId="8937" xr:uid="{0EA74A70-6C14-48C8-B01E-3EB38B5989A3}"/>
    <cellStyle name="Not 3 10" xfId="23484" xr:uid="{57C1D8C6-20C7-4B36-A7DB-DB91892C6988}"/>
    <cellStyle name="Not 3 10 2" xfId="40615" xr:uid="{A2B2D9A0-D6A7-4680-B765-39172764DEBC}"/>
    <cellStyle name="Not 3 11" xfId="31203" xr:uid="{D6A5AB71-ED22-4CF3-AEFA-36CFD0A421C8}"/>
    <cellStyle name="Not 3 2" xfId="8938" xr:uid="{DCFFAC56-F942-4870-A9E4-57E296B017D7}"/>
    <cellStyle name="Not 3 2 10" xfId="31204" xr:uid="{5666C151-8DFD-4E75-868C-A9E40DDEE2DD}"/>
    <cellStyle name="Not 3 2 2" xfId="8939" xr:uid="{445588D9-7E44-49B3-BF7E-DA6EA1304A16}"/>
    <cellStyle name="Not 3 2 2 2" xfId="31205" xr:uid="{B54DDBAE-18C9-46AB-B35D-5B7A889E0503}"/>
    <cellStyle name="Not 3 2 3" xfId="8940" xr:uid="{F7289081-B8B0-404B-8890-8FC216AEAD45}"/>
    <cellStyle name="Not 3 2 3 2" xfId="31206" xr:uid="{D4EB74DC-5881-412E-8DF5-6099E3D071DB}"/>
    <cellStyle name="Not 3 2 4" xfId="8941" xr:uid="{A2D16D67-9D72-4CA4-AAAC-B98AAC8ABFEB}"/>
    <cellStyle name="Not 3 2 4 2" xfId="31207" xr:uid="{16D1E44E-D5C3-4AAB-B415-C11BDFFE94C8}"/>
    <cellStyle name="Not 3 2 5" xfId="8942" xr:uid="{B691312F-94E7-43C2-9FF5-57DD7DBC98FE}"/>
    <cellStyle name="Not 3 2 5 2" xfId="31208" xr:uid="{5367B766-B3B7-43B8-A4E2-A2EC4056EBD8}"/>
    <cellStyle name="Not 3 2 6" xfId="8943" xr:uid="{7928FED7-4FED-4A4C-AE73-AF5FAF30E239}"/>
    <cellStyle name="Not 3 2 6 2" xfId="31209" xr:uid="{911B1F3C-8B9A-43FA-8BEB-EA90E6B5639C}"/>
    <cellStyle name="Not 3 2 7" xfId="8944" xr:uid="{3D8D5AA8-7258-4694-833C-722ACA4488D1}"/>
    <cellStyle name="Not 3 2 7 2" xfId="31210" xr:uid="{A0A040B7-F0F6-4363-ACFD-A12E9B3BF166}"/>
    <cellStyle name="Not 3 2 8" xfId="8945" xr:uid="{D0E6A6B0-578B-4A51-ACDB-A067124A30DD}"/>
    <cellStyle name="Not 3 2 8 2" xfId="31211" xr:uid="{19DA4399-DFEA-4963-B5B9-700B02725472}"/>
    <cellStyle name="Not 3 2 9" xfId="23485" xr:uid="{AC0F726B-8BC7-4D64-AB5B-72837FC2BA11}"/>
    <cellStyle name="Not 3 2 9 2" xfId="40616" xr:uid="{DBBC6C42-2B8C-4DF7-A4E1-E8880F5AD128}"/>
    <cellStyle name="Not 3 3" xfId="8946" xr:uid="{D8BED63B-F603-4414-9FE1-CC2F3217E1FC}"/>
    <cellStyle name="Not 3 3 2" xfId="31212" xr:uid="{6F0D1303-173D-4C88-B8B6-37B1DDFB28CF}"/>
    <cellStyle name="Not 3 4" xfId="8947" xr:uid="{D6CC4DFF-B197-42B6-B2B1-142924814CCA}"/>
    <cellStyle name="Not 3 4 2" xfId="31213" xr:uid="{78B7EDD9-0406-4DF8-B943-15248613658F}"/>
    <cellStyle name="Not 3 5" xfId="8948" xr:uid="{BC1079A1-3BA5-4C92-8574-8836E5A57C62}"/>
    <cellStyle name="Not 3 5 2" xfId="31214" xr:uid="{4D479EEC-FF4A-4BAA-8BBF-0E2D40B695C5}"/>
    <cellStyle name="Not 3 6" xfId="8949" xr:uid="{1A47298A-34BB-4C5F-99DB-8C5B2FBEC736}"/>
    <cellStyle name="Not 3 6 2" xfId="31215" xr:uid="{5749C026-F3D3-40B0-9C49-54BE3CBCB787}"/>
    <cellStyle name="Not 3 7" xfId="8950" xr:uid="{BF627E1C-3619-4F1C-BB9E-8503764173AF}"/>
    <cellStyle name="Not 3 7 2" xfId="31216" xr:uid="{0B431C9A-7F23-4992-B468-BA3889B59EE4}"/>
    <cellStyle name="Not 3 8" xfId="8951" xr:uid="{B8DA927B-9AD0-4B98-91F6-90BA43181EAE}"/>
    <cellStyle name="Not 3 8 2" xfId="31217" xr:uid="{9CB05EA2-A8E5-45CC-BECD-9E42BD9C0926}"/>
    <cellStyle name="Not 3 9" xfId="8952" xr:uid="{59FDB6B9-6B82-46C4-84B4-EF673DA9C6AC}"/>
    <cellStyle name="Not 3 9 2" xfId="31218" xr:uid="{DE194BAD-4A98-45D8-84F6-035C4434A721}"/>
    <cellStyle name="Not 4" xfId="8953" xr:uid="{E839D5B5-20E0-4F82-ABFC-178CDA6E71E0}"/>
    <cellStyle name="Not 4 10" xfId="23486" xr:uid="{F49791F3-B9B3-4AAE-ACBF-65EF668B6944}"/>
    <cellStyle name="Not 4 10 2" xfId="40617" xr:uid="{C8A9FDFA-7671-4076-A886-7A2A92EBCD69}"/>
    <cellStyle name="Not 4 11" xfId="31219" xr:uid="{D6E979DB-F177-4DEB-AE74-AFDF171114FB}"/>
    <cellStyle name="Not 4 2" xfId="8954" xr:uid="{B9A9A124-87C2-467E-BD1B-A89FDE996315}"/>
    <cellStyle name="Not 4 2 10" xfId="31220" xr:uid="{4C408C5E-AED3-446E-AF67-D3630928DE81}"/>
    <cellStyle name="Not 4 2 2" xfId="8955" xr:uid="{6BB1464E-2A0D-4D15-873F-DF24BF9B8583}"/>
    <cellStyle name="Not 4 2 2 2" xfId="31221" xr:uid="{E8F2A4F2-1E38-46B5-AEFF-8EB4E55BE2A9}"/>
    <cellStyle name="Not 4 2 3" xfId="8956" xr:uid="{C92C20D6-3828-496A-AE78-04D6ACCD6426}"/>
    <cellStyle name="Not 4 2 3 2" xfId="31222" xr:uid="{0DEDA18D-B5FE-4917-B019-7F27FB3B5F94}"/>
    <cellStyle name="Not 4 2 4" xfId="8957" xr:uid="{689A2214-D285-43F7-8F1D-E50956E3E806}"/>
    <cellStyle name="Not 4 2 4 2" xfId="31223" xr:uid="{C81DD084-12A4-4364-A57A-0A25C2A4E38E}"/>
    <cellStyle name="Not 4 2 5" xfId="8958" xr:uid="{64743C49-0BAD-4670-B166-D7D1FE7CD5F2}"/>
    <cellStyle name="Not 4 2 5 2" xfId="31224" xr:uid="{49EFCBB3-3DCA-44F4-B640-686D1678E12F}"/>
    <cellStyle name="Not 4 2 6" xfId="8959" xr:uid="{A286E391-3D5F-450F-BF8C-A4CFBD7AD0B5}"/>
    <cellStyle name="Not 4 2 6 2" xfId="31225" xr:uid="{F9002C68-B85B-4C32-8AFB-CEA3E2549D70}"/>
    <cellStyle name="Not 4 2 7" xfId="8960" xr:uid="{6EB3E54C-BE53-4446-BBF0-6FC5F240AAEB}"/>
    <cellStyle name="Not 4 2 7 2" xfId="31226" xr:uid="{FCBCF3F2-DD29-4B5B-A1FB-0A1486E97A32}"/>
    <cellStyle name="Not 4 2 8" xfId="8961" xr:uid="{9113A20C-82E1-4341-936C-2ED951B71D37}"/>
    <cellStyle name="Not 4 2 8 2" xfId="31227" xr:uid="{2567C082-5924-40DC-B012-125A08328AEF}"/>
    <cellStyle name="Not 4 2 9" xfId="23487" xr:uid="{09BB5EDC-86BC-45D8-8278-F442E8C95BC7}"/>
    <cellStyle name="Not 4 2 9 2" xfId="40618" xr:uid="{12082D9F-8920-4CB3-899C-FE9742F5180B}"/>
    <cellStyle name="Not 4 3" xfId="8962" xr:uid="{ED46A70A-F45F-450A-8DAC-739D002FB62D}"/>
    <cellStyle name="Not 4 3 2" xfId="31228" xr:uid="{7B973481-7B22-434C-940E-5E2E4D84166C}"/>
    <cellStyle name="Not 4 4" xfId="8963" xr:uid="{F025EA64-F4B0-4F58-914A-1E2D7087156F}"/>
    <cellStyle name="Not 4 4 2" xfId="31229" xr:uid="{F882B326-74A2-4911-8D8A-D1F4FC842DAD}"/>
    <cellStyle name="Not 4 5" xfId="8964" xr:uid="{C13D8E61-FC5E-4106-A543-54066C4DDE9C}"/>
    <cellStyle name="Not 4 5 2" xfId="31230" xr:uid="{DDBDB793-C42E-40C9-86BD-CC37777A8334}"/>
    <cellStyle name="Not 4 6" xfId="8965" xr:uid="{F7DFEFEF-C2FD-4793-8FAD-C94B6F248DBD}"/>
    <cellStyle name="Not 4 6 2" xfId="31231" xr:uid="{510D4A1F-01FB-4C57-B926-BAF36F00A832}"/>
    <cellStyle name="Not 4 7" xfId="8966" xr:uid="{F0F32BBA-A37F-42EC-B69E-45570386DDD6}"/>
    <cellStyle name="Not 4 7 2" xfId="31232" xr:uid="{2A4EC7E3-91AF-405F-AEE1-3652CCECEA9B}"/>
    <cellStyle name="Not 4 8" xfId="8967" xr:uid="{FF156C75-7099-4251-B157-4028FAB3D606}"/>
    <cellStyle name="Not 4 8 2" xfId="31233" xr:uid="{01AFC949-77AB-4518-9B13-4C8CD93516C8}"/>
    <cellStyle name="Not 4 9" xfId="8968" xr:uid="{3EEA26FB-8DF1-4A74-A947-250A041275D1}"/>
    <cellStyle name="Not 4 9 2" xfId="31234" xr:uid="{035CC8FD-2FCF-4DD2-A545-1A9195C0E31F}"/>
    <cellStyle name="Not 5" xfId="8969" xr:uid="{D32478D0-905F-411C-A858-2A991B7B0876}"/>
    <cellStyle name="Not 5 10" xfId="23488" xr:uid="{D111D1F8-5347-4A78-A41E-5CE04A2A5F5B}"/>
    <cellStyle name="Not 5 10 2" xfId="40619" xr:uid="{8B06722F-9C75-46BC-9A79-70E11A67F2BE}"/>
    <cellStyle name="Not 5 11" xfId="31235" xr:uid="{591866B1-AAEB-4B30-9046-8F71F380F0A9}"/>
    <cellStyle name="Not 5 2" xfId="8970" xr:uid="{03AFD5B9-0E41-4B55-95F0-1599D5CBD57F}"/>
    <cellStyle name="Not 5 2 10" xfId="31236" xr:uid="{5FBA3FF4-6035-49AD-B2ED-7AC4649DA372}"/>
    <cellStyle name="Not 5 2 2" xfId="8971" xr:uid="{2779A1BB-54E7-48BA-98BD-C2BF48769D83}"/>
    <cellStyle name="Not 5 2 2 2" xfId="31237" xr:uid="{FF8C88C2-2CC3-4825-B48F-C39CA35DBD14}"/>
    <cellStyle name="Not 5 2 3" xfId="8972" xr:uid="{F6EBE5C6-45C3-42CF-B9D4-B8BA0548BC16}"/>
    <cellStyle name="Not 5 2 3 2" xfId="31238" xr:uid="{910DB7C9-4137-4F42-8CAE-AA023F7A77AD}"/>
    <cellStyle name="Not 5 2 4" xfId="8973" xr:uid="{EA02CF7D-5131-4DEA-8176-F37DE05C64F2}"/>
    <cellStyle name="Not 5 2 4 2" xfId="31239" xr:uid="{297FA4D4-2F70-46ED-ADC4-2F82C0192960}"/>
    <cellStyle name="Not 5 2 5" xfId="8974" xr:uid="{A0404B27-24C3-4F30-958E-6BD062B894B0}"/>
    <cellStyle name="Not 5 2 5 2" xfId="31240" xr:uid="{C9C1CE3D-059A-4496-AC6C-89D670FCE17E}"/>
    <cellStyle name="Not 5 2 6" xfId="8975" xr:uid="{132DCE28-37C7-4046-8E5A-7E4C0C736DB4}"/>
    <cellStyle name="Not 5 2 6 2" xfId="31241" xr:uid="{5CEEB6F0-AFBC-401F-8112-B06AE53DDB2C}"/>
    <cellStyle name="Not 5 2 7" xfId="8976" xr:uid="{182984E2-2EA4-442B-89B6-DF09DE2A370E}"/>
    <cellStyle name="Not 5 2 7 2" xfId="31242" xr:uid="{8123BEC3-FADD-4710-9A58-B9919C66EAB0}"/>
    <cellStyle name="Not 5 2 8" xfId="8977" xr:uid="{A744A97D-91B6-485D-B024-DD40E067D3A4}"/>
    <cellStyle name="Not 5 2 8 2" xfId="31243" xr:uid="{88E0B9A5-9075-4921-BEB7-F4CCFEBB42BB}"/>
    <cellStyle name="Not 5 2 9" xfId="23489" xr:uid="{01E7791E-7CB1-469A-AD77-F0032C278B0C}"/>
    <cellStyle name="Not 5 2 9 2" xfId="40620" xr:uid="{70EDD794-A7A3-46D7-84AE-9BEA9F43A3B2}"/>
    <cellStyle name="Not 5 3" xfId="8978" xr:uid="{649CEED4-1753-4082-ADC9-1850F9B4A9CF}"/>
    <cellStyle name="Not 5 3 2" xfId="31244" xr:uid="{041129B4-D344-4F41-9767-54A3AB0BEAF8}"/>
    <cellStyle name="Not 5 4" xfId="8979" xr:uid="{1982EFA0-355E-48A6-BFD3-FECCE86DA2EE}"/>
    <cellStyle name="Not 5 4 2" xfId="31245" xr:uid="{A87EC3FD-3182-4947-8525-8A8FC6EF297E}"/>
    <cellStyle name="Not 5 5" xfId="8980" xr:uid="{5EC04B69-47A5-4C83-ACFC-6699A8AADB22}"/>
    <cellStyle name="Not 5 5 2" xfId="31246" xr:uid="{852ADB65-B1B6-4308-88E1-9166699E988B}"/>
    <cellStyle name="Not 5 6" xfId="8981" xr:uid="{B5650C55-11C0-45CA-949B-F81ECAAC9EC8}"/>
    <cellStyle name="Not 5 6 2" xfId="31247" xr:uid="{84055D2D-2AB8-4E47-A01D-F54E7EEC8F81}"/>
    <cellStyle name="Not 5 7" xfId="8982" xr:uid="{40BEC809-2FED-42A2-9F7F-909C26607183}"/>
    <cellStyle name="Not 5 7 2" xfId="31248" xr:uid="{52485130-38D6-4FA0-B1DD-E185AFE059A6}"/>
    <cellStyle name="Not 5 8" xfId="8983" xr:uid="{A3DFF1F4-CAF5-4430-8088-7602C8517D58}"/>
    <cellStyle name="Not 5 8 2" xfId="31249" xr:uid="{1A40755C-EAB1-4DFB-8082-FBE81AB4223B}"/>
    <cellStyle name="Not 5 9" xfId="8984" xr:uid="{F953451A-D758-451C-AE49-AC216090A601}"/>
    <cellStyle name="Not 5 9 2" xfId="31250" xr:uid="{63A94361-F154-49AA-AE50-4E8117D4A7C8}"/>
    <cellStyle name="Not 6" xfId="8985" xr:uid="{FE0B9682-7BB1-4D79-9313-A5CB1ACC3137}"/>
    <cellStyle name="Not 6 10" xfId="31251" xr:uid="{7332EE3A-BAFD-4A87-9AFE-8378674F73F3}"/>
    <cellStyle name="Not 6 2" xfId="8986" xr:uid="{F74C1EDD-E144-4042-B669-4A5A0981F764}"/>
    <cellStyle name="Not 6 2 2" xfId="31252" xr:uid="{0AD752E2-077A-4B19-AC17-8EDF3997BA01}"/>
    <cellStyle name="Not 6 3" xfId="8987" xr:uid="{745CE234-4A89-4B5D-A5E7-BA3C0429D9D2}"/>
    <cellStyle name="Not 6 3 2" xfId="31253" xr:uid="{4BB90311-F486-4446-B6DE-6F891931E6F9}"/>
    <cellStyle name="Not 6 4" xfId="8988" xr:uid="{35079CF5-FCCC-4AE3-BFB6-F4F6996C744D}"/>
    <cellStyle name="Not 6 4 2" xfId="31254" xr:uid="{986D9BE9-80F8-444E-8A71-0CE803C5793A}"/>
    <cellStyle name="Not 6 5" xfId="8989" xr:uid="{F8F7DC4F-C72E-4900-8E5B-461B99EFBB70}"/>
    <cellStyle name="Not 6 5 2" xfId="31255" xr:uid="{1B48DBCF-A07F-4DC7-AC27-80F5FAC4FCCB}"/>
    <cellStyle name="Not 6 6" xfId="8990" xr:uid="{755C9391-CF57-470E-803D-1B0B381E7222}"/>
    <cellStyle name="Not 6 6 2" xfId="31256" xr:uid="{8EABEAC9-1F36-47A9-B3B2-2E0EA240A09F}"/>
    <cellStyle name="Not 6 7" xfId="8991" xr:uid="{12E40DBD-CB36-4D27-85EF-BBD8A4255BC7}"/>
    <cellStyle name="Not 6 7 2" xfId="31257" xr:uid="{A8250F1C-C8E8-4AE6-8F46-5EBD174E8254}"/>
    <cellStyle name="Not 6 8" xfId="8992" xr:uid="{D74D5AA1-7465-4B39-92E0-547B161031D4}"/>
    <cellStyle name="Not 6 8 2" xfId="31258" xr:uid="{16059FA4-9385-49B1-8C7B-5E0082B9B375}"/>
    <cellStyle name="Not 6 9" xfId="23490" xr:uid="{3D2ACC07-CA20-4E78-8659-8FB69AE8D778}"/>
    <cellStyle name="Not 6 9 2" xfId="40621" xr:uid="{F00A0294-0C1C-4FBF-9DBD-A063F2E65003}"/>
    <cellStyle name="Not 7" xfId="8993" xr:uid="{1D25D61F-EB0A-40BF-91CF-2E848FE9CEE0}"/>
    <cellStyle name="Not 7 2" xfId="31259" xr:uid="{C015B561-4439-4DF1-B96F-45F61DE99888}"/>
    <cellStyle name="Not 8" xfId="8994" xr:uid="{C3076827-DA04-43E3-80A4-890D5FBDE379}"/>
    <cellStyle name="Not 8 2" xfId="31260" xr:uid="{3AC627FF-2D2A-47DF-B281-356E0FE3B493}"/>
    <cellStyle name="Not 9" xfId="8995" xr:uid="{75F4F3F7-6EC0-4D95-BB40-D6739BD87D2F}"/>
    <cellStyle name="Not 9 2" xfId="31261" xr:uid="{2061D8DA-2318-488C-8D94-DD9CEF2E2BC6}"/>
    <cellStyle name="Notas" xfId="8996" xr:uid="{97FD42AE-FD30-4C25-BC32-89A00D7732CA}"/>
    <cellStyle name="Notas 10" xfId="8997" xr:uid="{F8139A49-E428-4732-9D36-D977EDA381A1}"/>
    <cellStyle name="Notas 10 2" xfId="31263" xr:uid="{88C52281-676D-44DB-932F-9A7C24962C62}"/>
    <cellStyle name="Notas 11" xfId="8998" xr:uid="{ECC19A8A-9763-42D1-BD67-E2E757F5A56E}"/>
    <cellStyle name="Notas 11 2" xfId="31264" xr:uid="{21919E25-82EB-4662-8F4C-DD12DC14A9ED}"/>
    <cellStyle name="Notas 12" xfId="8999" xr:uid="{F5DC5D94-92D5-44EC-A77B-B24DA899A0DA}"/>
    <cellStyle name="Notas 12 2" xfId="31265" xr:uid="{1DA136CB-93C0-430F-BDC7-81F04D005D21}"/>
    <cellStyle name="Notas 13" xfId="9000" xr:uid="{6D465F05-52BB-49AD-9B61-6494CFB5F4CF}"/>
    <cellStyle name="Notas 13 2" xfId="31266" xr:uid="{003A8EDA-C27F-43D4-A9E2-6B6A812293A2}"/>
    <cellStyle name="Notas 14" xfId="9001" xr:uid="{5AF55068-C8D2-4A1C-BAC6-EAD6F9D35B03}"/>
    <cellStyle name="Notas 14 2" xfId="31267" xr:uid="{454FA3AE-7C03-4F84-911A-36BD1E80DFDF}"/>
    <cellStyle name="Notas 15" xfId="9002" xr:uid="{724A39C4-E872-4E92-9A0E-BCBFDE6D93EA}"/>
    <cellStyle name="Notas 15 2" xfId="31268" xr:uid="{9D583AB2-5187-4227-AC44-32748BA49EF9}"/>
    <cellStyle name="Notas 16" xfId="9003" xr:uid="{936FB76F-48E6-4EDE-9094-E82DCC6C13F0}"/>
    <cellStyle name="Notas 16 2" xfId="31269" xr:uid="{2875A339-B685-4A52-AAC5-45A7E35AF14D}"/>
    <cellStyle name="Notas 17" xfId="23491" xr:uid="{3A99198A-ADD0-4357-BFCE-5D81CA41501A}"/>
    <cellStyle name="Notas 17 2" xfId="40622" xr:uid="{2CF9A680-248E-4152-A123-6470D7830967}"/>
    <cellStyle name="Notas 18" xfId="31262" xr:uid="{988106A9-DC83-4CB3-8875-8AFD53236BD4}"/>
    <cellStyle name="Notas 2" xfId="9004" xr:uid="{6F5AA2F3-9EDA-467A-B3FE-B7CB830E5F88}"/>
    <cellStyle name="Notas 2 10" xfId="9005" xr:uid="{15287F4A-FFC6-4466-9677-B7747929271E}"/>
    <cellStyle name="Notas 2 10 2" xfId="31271" xr:uid="{3D206F5F-1824-4EBB-8503-C26DB54F48AB}"/>
    <cellStyle name="Notas 2 11" xfId="9006" xr:uid="{00749215-451F-4B70-858C-7CA7C59B7F93}"/>
    <cellStyle name="Notas 2 11 2" xfId="31272" xr:uid="{E17CB646-C271-48A1-83D8-E5E22F0EA416}"/>
    <cellStyle name="Notas 2 12" xfId="9007" xr:uid="{F74AD50D-B7BC-4D4F-B189-94F83308845A}"/>
    <cellStyle name="Notas 2 12 2" xfId="31273" xr:uid="{B1C8C5FD-B9EC-47A1-9ECA-8F24425201C4}"/>
    <cellStyle name="Notas 2 13" xfId="9008" xr:uid="{BFDDE172-A2D1-4436-B620-E1FC703C3144}"/>
    <cellStyle name="Notas 2 13 2" xfId="31274" xr:uid="{5B809163-699B-43DC-A477-89E4ACE01005}"/>
    <cellStyle name="Notas 2 14" xfId="9009" xr:uid="{F47B9635-A2CC-4465-B6D3-C6E52CB27347}"/>
    <cellStyle name="Notas 2 14 2" xfId="31275" xr:uid="{DF082AAB-10EF-4E6F-8057-11BFF66D9151}"/>
    <cellStyle name="Notas 2 15" xfId="9010" xr:uid="{C53F6E69-2E97-43F8-887D-1062CCF4224F}"/>
    <cellStyle name="Notas 2 15 2" xfId="31276" xr:uid="{3E8FA560-4E02-46EA-9ED7-2A23FB9524A0}"/>
    <cellStyle name="Notas 2 16" xfId="23492" xr:uid="{BFDD80C2-C103-432C-B7A3-977767C87840}"/>
    <cellStyle name="Notas 2 16 2" xfId="40623" xr:uid="{3C272124-1831-400F-AA18-FD97D66CC7CC}"/>
    <cellStyle name="Notas 2 17" xfId="31270" xr:uid="{3F6E75C5-9AAC-41E1-9E30-3D0579BED2C3}"/>
    <cellStyle name="Notas 2 2" xfId="9011" xr:uid="{F3BAAF3D-6CAC-499D-8D5F-55F2B4DCA669}"/>
    <cellStyle name="Notas 2 2 10" xfId="9012" xr:uid="{524715CE-4343-497D-8D25-5AEE401C2581}"/>
    <cellStyle name="Notas 2 2 10 2" xfId="31278" xr:uid="{0E26CA9A-72BA-4FE3-8583-22C249E016AE}"/>
    <cellStyle name="Notas 2 2 11" xfId="23493" xr:uid="{77ED8075-A857-4BD2-BADE-B497E03A0BB7}"/>
    <cellStyle name="Notas 2 2 11 2" xfId="40624" xr:uid="{AAEB999B-F6C8-4087-BD4C-36A7D7683C28}"/>
    <cellStyle name="Notas 2 2 12" xfId="31277" xr:uid="{1CBD6AFD-023E-4821-98CC-5E72BE09D323}"/>
    <cellStyle name="Notas 2 2 2" xfId="9013" xr:uid="{00A5254B-6690-4040-A059-25F7E9839092}"/>
    <cellStyle name="Notas 2 2 2 10" xfId="23494" xr:uid="{F4E376AF-06C0-44E3-9E14-800E22B3A81C}"/>
    <cellStyle name="Notas 2 2 2 10 2" xfId="40625" xr:uid="{03FEF06C-F944-410B-9C55-3E6579ED4B36}"/>
    <cellStyle name="Notas 2 2 2 11" xfId="31279" xr:uid="{8D20FF1E-E561-4389-AEBB-51C1C8A3BB87}"/>
    <cellStyle name="Notas 2 2 2 2" xfId="9014" xr:uid="{0DB6C219-971E-4A45-A3F8-D8DA25C2A71D}"/>
    <cellStyle name="Notas 2 2 2 2 10" xfId="31280" xr:uid="{9918FD15-1E37-4777-BEA3-3F1D7D62620C}"/>
    <cellStyle name="Notas 2 2 2 2 2" xfId="9015" xr:uid="{1E35F84B-D609-4C4D-A152-5F160806C436}"/>
    <cellStyle name="Notas 2 2 2 2 2 2" xfId="31281" xr:uid="{481198D0-9D50-4DD0-8EBA-78E6607513C5}"/>
    <cellStyle name="Notas 2 2 2 2 3" xfId="9016" xr:uid="{42EE4938-CB7E-4668-9672-094C77D52E87}"/>
    <cellStyle name="Notas 2 2 2 2 3 2" xfId="31282" xr:uid="{02107192-DDD0-4042-9145-C045ADFC021F}"/>
    <cellStyle name="Notas 2 2 2 2 4" xfId="9017" xr:uid="{BA9F2103-71A7-4C30-BB0D-61D48E0B0208}"/>
    <cellStyle name="Notas 2 2 2 2 4 2" xfId="31283" xr:uid="{0857634B-5E53-44E0-8D08-12EE5A7C18F4}"/>
    <cellStyle name="Notas 2 2 2 2 5" xfId="9018" xr:uid="{AADB0402-908A-4267-B522-D845715F052D}"/>
    <cellStyle name="Notas 2 2 2 2 5 2" xfId="31284" xr:uid="{FC7CCBFE-0C42-4285-9723-80152A09B227}"/>
    <cellStyle name="Notas 2 2 2 2 6" xfId="9019" xr:uid="{1B546417-1507-4057-B3CC-D4ABE0191035}"/>
    <cellStyle name="Notas 2 2 2 2 6 2" xfId="31285" xr:uid="{DECE608F-0B6A-4899-BC18-B35E88501B39}"/>
    <cellStyle name="Notas 2 2 2 2 7" xfId="9020" xr:uid="{B4ED0031-6E5E-4CC4-977D-045EA5857480}"/>
    <cellStyle name="Notas 2 2 2 2 7 2" xfId="31286" xr:uid="{7BCF5436-DE17-41AF-BEB3-D4F8F756AB52}"/>
    <cellStyle name="Notas 2 2 2 2 8" xfId="9021" xr:uid="{23A37E26-96F3-44BC-9129-EBEC34C02004}"/>
    <cellStyle name="Notas 2 2 2 2 8 2" xfId="31287" xr:uid="{B6D67F75-E731-40E3-B6A2-F42F072B8D50}"/>
    <cellStyle name="Notas 2 2 2 2 9" xfId="23495" xr:uid="{F0BB6551-6D4D-4916-9561-AC4CF96FCD7D}"/>
    <cellStyle name="Notas 2 2 2 2 9 2" xfId="40626" xr:uid="{6F94201B-4026-4E16-A891-66B130A6C60B}"/>
    <cellStyle name="Notas 2 2 2 3" xfId="9022" xr:uid="{8F66DA1C-1E82-4874-912D-333B40593454}"/>
    <cellStyle name="Notas 2 2 2 3 2" xfId="31288" xr:uid="{3F0B6122-1093-4958-A91A-BC17FF8E653B}"/>
    <cellStyle name="Notas 2 2 2 4" xfId="9023" xr:uid="{90B9BC46-D7CE-4A5A-BE3E-51ACAAD51C26}"/>
    <cellStyle name="Notas 2 2 2 4 2" xfId="31289" xr:uid="{51C8FE96-DEC1-433D-A952-42C12264C337}"/>
    <cellStyle name="Notas 2 2 2 5" xfId="9024" xr:uid="{83405A79-B4CC-4A92-AA61-EAE60E98E6B7}"/>
    <cellStyle name="Notas 2 2 2 5 2" xfId="31290" xr:uid="{DFC36275-B819-4282-B334-BCD887D0B39F}"/>
    <cellStyle name="Notas 2 2 2 6" xfId="9025" xr:uid="{7C610FCC-0044-4852-9D79-154B8E7B138B}"/>
    <cellStyle name="Notas 2 2 2 6 2" xfId="31291" xr:uid="{9D0733B2-5DCF-484F-B6DE-33C2DC2C3AB6}"/>
    <cellStyle name="Notas 2 2 2 7" xfId="9026" xr:uid="{FDC8FF7E-0A9C-4090-9ABE-B43B625BDE0E}"/>
    <cellStyle name="Notas 2 2 2 7 2" xfId="31292" xr:uid="{2E2B5604-41CA-480D-B8F6-A5DBAE30612D}"/>
    <cellStyle name="Notas 2 2 2 8" xfId="9027" xr:uid="{9D86C763-8AA6-42B5-A9A0-7E78B4BBD9B8}"/>
    <cellStyle name="Notas 2 2 2 8 2" xfId="31293" xr:uid="{328CA671-BDA4-42E5-848B-8B6A127C5D90}"/>
    <cellStyle name="Notas 2 2 2 9" xfId="9028" xr:uid="{F7686C60-0E98-411C-9859-1C171FF6906F}"/>
    <cellStyle name="Notas 2 2 2 9 2" xfId="31294" xr:uid="{EF914911-4D08-40AB-B47A-3EDEEC570944}"/>
    <cellStyle name="Notas 2 2 3" xfId="9029" xr:uid="{472AD334-7773-4800-B295-DEA05018F452}"/>
    <cellStyle name="Notas 2 2 3 10" xfId="31295" xr:uid="{D107495A-B22C-4177-9B77-FC2B35773B04}"/>
    <cellStyle name="Notas 2 2 3 2" xfId="9030" xr:uid="{7E87A763-9D60-403B-B5AC-09D7982E426B}"/>
    <cellStyle name="Notas 2 2 3 2 2" xfId="31296" xr:uid="{444F5411-EB37-44FB-A49F-3831306210F2}"/>
    <cellStyle name="Notas 2 2 3 3" xfId="9031" xr:uid="{B3DA294E-59B0-438C-9F49-679D7B3A0483}"/>
    <cellStyle name="Notas 2 2 3 3 2" xfId="31297" xr:uid="{9E5AB51A-0BA9-459F-9970-E0F91892008B}"/>
    <cellStyle name="Notas 2 2 3 4" xfId="9032" xr:uid="{FC238B94-FB0E-40DE-9FC0-091976A4166B}"/>
    <cellStyle name="Notas 2 2 3 4 2" xfId="31298" xr:uid="{47909865-FC70-473B-A17E-4223113C2E46}"/>
    <cellStyle name="Notas 2 2 3 5" xfId="9033" xr:uid="{8B10E82E-84F2-42F9-ADBD-AF154F4FFF19}"/>
    <cellStyle name="Notas 2 2 3 5 2" xfId="31299" xr:uid="{9814F24B-7774-43BB-9BC9-175D093344E9}"/>
    <cellStyle name="Notas 2 2 3 6" xfId="9034" xr:uid="{172F10B8-C95F-402A-92AB-99E905CE7BF8}"/>
    <cellStyle name="Notas 2 2 3 6 2" xfId="31300" xr:uid="{1431641A-6338-4070-B41A-A2B9C7219555}"/>
    <cellStyle name="Notas 2 2 3 7" xfId="9035" xr:uid="{F2A33855-268F-4017-9972-D6FB8825479F}"/>
    <cellStyle name="Notas 2 2 3 7 2" xfId="31301" xr:uid="{1BCCB1CD-51B2-4759-ADC3-E8025AEA304D}"/>
    <cellStyle name="Notas 2 2 3 8" xfId="9036" xr:uid="{E982C85F-552C-4B29-B996-AAB87F47A789}"/>
    <cellStyle name="Notas 2 2 3 8 2" xfId="31302" xr:uid="{D61C9392-ECBF-4941-81E5-08FF900E05FD}"/>
    <cellStyle name="Notas 2 2 3 9" xfId="23496" xr:uid="{A95D0004-FE8A-4AA6-9EE2-324CCA7C0B65}"/>
    <cellStyle name="Notas 2 2 3 9 2" xfId="40627" xr:uid="{F8FEA9DB-8F98-4F32-BFB6-40B3B991984D}"/>
    <cellStyle name="Notas 2 2 4" xfId="9037" xr:uid="{DB3FD385-001A-4742-9FBF-419EE8984CE1}"/>
    <cellStyle name="Notas 2 2 4 2" xfId="31303" xr:uid="{C16637EA-DC9D-49AA-B26E-551CC427E0FC}"/>
    <cellStyle name="Notas 2 2 5" xfId="9038" xr:uid="{BDDA4756-0674-4D92-B774-ED2897613C3F}"/>
    <cellStyle name="Notas 2 2 5 2" xfId="31304" xr:uid="{DDE1BC39-C501-4201-860D-1C546E46849B}"/>
    <cellStyle name="Notas 2 2 6" xfId="9039" xr:uid="{FCD0AFC0-046A-4256-8F4D-65C086AAA40F}"/>
    <cellStyle name="Notas 2 2 6 2" xfId="31305" xr:uid="{839963B7-8EB2-4710-B2D1-7BB32EB79591}"/>
    <cellStyle name="Notas 2 2 7" xfId="9040" xr:uid="{4285346A-730E-4E2E-8425-AE8C4C27C2F6}"/>
    <cellStyle name="Notas 2 2 7 2" xfId="31306" xr:uid="{92FD009B-1945-4248-B061-20A3AEC640DD}"/>
    <cellStyle name="Notas 2 2 8" xfId="9041" xr:uid="{C5FC771E-6F67-48F1-9267-20449683FFD0}"/>
    <cellStyle name="Notas 2 2 8 2" xfId="31307" xr:uid="{C201F8D3-16D7-405E-B0DD-E55FC786F2A0}"/>
    <cellStyle name="Notas 2 2 9" xfId="9042" xr:uid="{D456CE55-23BB-4A67-B25C-F922B2D0EC4A}"/>
    <cellStyle name="Notas 2 2 9 2" xfId="31308" xr:uid="{20C45A07-D328-46BA-8407-5476D4059160}"/>
    <cellStyle name="Notas 2 3" xfId="9043" xr:uid="{CEB2DA67-2917-48D0-9093-F1BA3EE32BB3}"/>
    <cellStyle name="Notas 2 3 10" xfId="9044" xr:uid="{608B6815-F881-4920-A676-32F8178E11A0}"/>
    <cellStyle name="Notas 2 3 10 2" xfId="31310" xr:uid="{E5CC9D34-1C5C-4C4D-A69B-EC130BB3EF60}"/>
    <cellStyle name="Notas 2 3 11" xfId="23497" xr:uid="{EA1E8339-0DF2-458F-8359-23CF4E63E667}"/>
    <cellStyle name="Notas 2 3 11 2" xfId="40628" xr:uid="{FBEEB712-F58B-4DB4-9ED2-696F71D3B664}"/>
    <cellStyle name="Notas 2 3 12" xfId="31309" xr:uid="{57C39564-3FA9-4762-88D8-809A1C894804}"/>
    <cellStyle name="Notas 2 3 2" xfId="9045" xr:uid="{54971799-14F2-4016-AB31-C96F7C25EDC0}"/>
    <cellStyle name="Notas 2 3 2 10" xfId="23498" xr:uid="{39B2071D-8045-4112-8554-BAFEC8ADC2C0}"/>
    <cellStyle name="Notas 2 3 2 10 2" xfId="40629" xr:uid="{E80E3E6E-16C7-4F98-97EB-EDF526F62F58}"/>
    <cellStyle name="Notas 2 3 2 11" xfId="31311" xr:uid="{3227C955-E1D9-4DED-AB48-4725DF910D2B}"/>
    <cellStyle name="Notas 2 3 2 2" xfId="9046" xr:uid="{09ADB41A-84DF-445E-B58C-1CB5BD9FF033}"/>
    <cellStyle name="Notas 2 3 2 2 10" xfId="31312" xr:uid="{DC32A7BD-2317-4F08-9C7C-68DFA19AD678}"/>
    <cellStyle name="Notas 2 3 2 2 2" xfId="9047" xr:uid="{232A565C-AAF6-4F7F-809A-CE9EDE060310}"/>
    <cellStyle name="Notas 2 3 2 2 2 2" xfId="31313" xr:uid="{F7F6F172-7819-441D-BB0A-CB42A83B788A}"/>
    <cellStyle name="Notas 2 3 2 2 3" xfId="9048" xr:uid="{8AD847C6-926A-4883-8C99-005F163CF1EC}"/>
    <cellStyle name="Notas 2 3 2 2 3 2" xfId="31314" xr:uid="{1FA8C93E-7EEF-4BCC-96A8-C60B3EFA3DEA}"/>
    <cellStyle name="Notas 2 3 2 2 4" xfId="9049" xr:uid="{23F9DB3C-F666-47D2-84F7-033752153A0C}"/>
    <cellStyle name="Notas 2 3 2 2 4 2" xfId="31315" xr:uid="{AC83EFE3-D38A-4AB1-A00A-F6771FBB7585}"/>
    <cellStyle name="Notas 2 3 2 2 5" xfId="9050" xr:uid="{8E008C36-4198-465A-BFB1-4D7DC53D44F1}"/>
    <cellStyle name="Notas 2 3 2 2 5 2" xfId="31316" xr:uid="{8D56DFA6-1C3C-4CA7-AC85-3026CDF01201}"/>
    <cellStyle name="Notas 2 3 2 2 6" xfId="9051" xr:uid="{FBF89F02-6C3E-428A-BD56-F312A4BD2EBF}"/>
    <cellStyle name="Notas 2 3 2 2 6 2" xfId="31317" xr:uid="{24DEF89C-1651-499F-BDE5-F0D84E0D4075}"/>
    <cellStyle name="Notas 2 3 2 2 7" xfId="9052" xr:uid="{FE013860-847B-4910-9003-7CB8E0EE009F}"/>
    <cellStyle name="Notas 2 3 2 2 7 2" xfId="31318" xr:uid="{43702066-D66A-4DF9-B768-BE5D19DB4F29}"/>
    <cellStyle name="Notas 2 3 2 2 8" xfId="9053" xr:uid="{B090953A-128A-4F93-A218-06DDB5DBC312}"/>
    <cellStyle name="Notas 2 3 2 2 8 2" xfId="31319" xr:uid="{4FC7B798-F821-4D3C-B73A-7B1570B9C035}"/>
    <cellStyle name="Notas 2 3 2 2 9" xfId="23499" xr:uid="{9CE1D673-9532-40D0-A6AB-D878CB6EFDD0}"/>
    <cellStyle name="Notas 2 3 2 2 9 2" xfId="40630" xr:uid="{3D0502E7-600D-49AF-9B3B-AC80C6AC37C1}"/>
    <cellStyle name="Notas 2 3 2 3" xfId="9054" xr:uid="{4F215405-30A8-408A-B5E4-4F61CACC7B22}"/>
    <cellStyle name="Notas 2 3 2 3 2" xfId="31320" xr:uid="{DB3FB0DA-51A2-4F19-B022-EBA517AFF960}"/>
    <cellStyle name="Notas 2 3 2 4" xfId="9055" xr:uid="{DC0EE3B8-DD68-4083-A2CB-360BBE917A3E}"/>
    <cellStyle name="Notas 2 3 2 4 2" xfId="31321" xr:uid="{E29A98AA-1D82-49FB-A801-706E5417CB9B}"/>
    <cellStyle name="Notas 2 3 2 5" xfId="9056" xr:uid="{BDA48D20-31C4-47DB-8986-0EC8C97F843A}"/>
    <cellStyle name="Notas 2 3 2 5 2" xfId="31322" xr:uid="{08AC74AE-A2BB-427C-8F3A-305F5650C8A0}"/>
    <cellStyle name="Notas 2 3 2 6" xfId="9057" xr:uid="{4A0081D1-5C95-44D7-A099-63A250AB52B4}"/>
    <cellStyle name="Notas 2 3 2 6 2" xfId="31323" xr:uid="{BE287FB1-52E2-485D-9C2A-6A7A203CEB10}"/>
    <cellStyle name="Notas 2 3 2 7" xfId="9058" xr:uid="{2AF23AD2-D37F-46EF-846E-2C74F74776AF}"/>
    <cellStyle name="Notas 2 3 2 7 2" xfId="31324" xr:uid="{DBECAED3-AFBA-48B4-B925-1ED5ACC3CA99}"/>
    <cellStyle name="Notas 2 3 2 8" xfId="9059" xr:uid="{AFBF38DF-45EC-4838-A8F0-1933F180AA21}"/>
    <cellStyle name="Notas 2 3 2 8 2" xfId="31325" xr:uid="{87FFDFE2-0CCB-43A2-8972-95BFEE2C49A8}"/>
    <cellStyle name="Notas 2 3 2 9" xfId="9060" xr:uid="{B4EF163A-25FE-4274-A876-9ACCE06617CB}"/>
    <cellStyle name="Notas 2 3 2 9 2" xfId="31326" xr:uid="{3D231E6C-617D-46B3-B243-620D0EEA6A54}"/>
    <cellStyle name="Notas 2 3 3" xfId="9061" xr:uid="{E243E9DB-99EF-4ECD-A2DE-1B390A3B0AC4}"/>
    <cellStyle name="Notas 2 3 3 10" xfId="31327" xr:uid="{39EF466D-FCDC-4182-9E2F-DECBA6D779E6}"/>
    <cellStyle name="Notas 2 3 3 2" xfId="9062" xr:uid="{B3BE926B-567D-434E-8558-257801452B69}"/>
    <cellStyle name="Notas 2 3 3 2 2" xfId="31328" xr:uid="{0CA21B6F-1E19-4536-8578-51AD4F2BD700}"/>
    <cellStyle name="Notas 2 3 3 3" xfId="9063" xr:uid="{FE161799-F392-4017-8405-704FA439E39C}"/>
    <cellStyle name="Notas 2 3 3 3 2" xfId="31329" xr:uid="{2FD380F8-31C6-4277-8A12-AB2C6141DE59}"/>
    <cellStyle name="Notas 2 3 3 4" xfId="9064" xr:uid="{A0194FB3-5E54-4E97-A5FC-0E9465DB3A11}"/>
    <cellStyle name="Notas 2 3 3 4 2" xfId="31330" xr:uid="{8DF2DBEE-CBEA-4914-89E1-872ECCBDEFD6}"/>
    <cellStyle name="Notas 2 3 3 5" xfId="9065" xr:uid="{17CF3E0D-F684-4232-8BF8-B07F0A3D45D6}"/>
    <cellStyle name="Notas 2 3 3 5 2" xfId="31331" xr:uid="{636D3E33-5EE9-4145-9DA8-58116FAD302E}"/>
    <cellStyle name="Notas 2 3 3 6" xfId="9066" xr:uid="{6EECF796-9736-4607-93EA-69470E1E63B2}"/>
    <cellStyle name="Notas 2 3 3 6 2" xfId="31332" xr:uid="{5060277A-518C-4A06-B184-14996DB04584}"/>
    <cellStyle name="Notas 2 3 3 7" xfId="9067" xr:uid="{F24F76E2-041B-4A28-80E1-98DA99FB6988}"/>
    <cellStyle name="Notas 2 3 3 7 2" xfId="31333" xr:uid="{E056FD24-84FC-4BE5-BD1F-B7635A3324BE}"/>
    <cellStyle name="Notas 2 3 3 8" xfId="9068" xr:uid="{1A569E49-4983-419E-9800-0BE2F022E65A}"/>
    <cellStyle name="Notas 2 3 3 8 2" xfId="31334" xr:uid="{5C58DE0E-C50B-41D8-A71E-8E69A6D007C7}"/>
    <cellStyle name="Notas 2 3 3 9" xfId="23500" xr:uid="{FED842FA-BA2A-43B7-AAB0-1A9BA471CF56}"/>
    <cellStyle name="Notas 2 3 3 9 2" xfId="40631" xr:uid="{228B423C-B419-4783-8548-754013D8FB6F}"/>
    <cellStyle name="Notas 2 3 4" xfId="9069" xr:uid="{A6382C44-10B6-4C94-9615-014CE610B949}"/>
    <cellStyle name="Notas 2 3 4 2" xfId="31335" xr:uid="{857FBEE9-D3E1-415B-A2FE-38CC770F4E31}"/>
    <cellStyle name="Notas 2 3 5" xfId="9070" xr:uid="{997391A2-0716-4C1F-AAA4-BE29A8603A3F}"/>
    <cellStyle name="Notas 2 3 5 2" xfId="31336" xr:uid="{EF3D4BE0-4A90-4782-A1C1-9AC450555FE3}"/>
    <cellStyle name="Notas 2 3 6" xfId="9071" xr:uid="{45424673-169C-4AAC-BD7D-623AECC9A2DB}"/>
    <cellStyle name="Notas 2 3 6 2" xfId="31337" xr:uid="{3746EEE1-37DC-45D2-B02E-1C83AA3E78AD}"/>
    <cellStyle name="Notas 2 3 7" xfId="9072" xr:uid="{F495FBC8-EC5C-47B4-94FE-C74B29CAC947}"/>
    <cellStyle name="Notas 2 3 7 2" xfId="31338" xr:uid="{B0AADD3F-DF61-4606-9B53-7A239420C9BA}"/>
    <cellStyle name="Notas 2 3 8" xfId="9073" xr:uid="{3B9415D8-58A1-4F7F-A91F-D5C1176AA48B}"/>
    <cellStyle name="Notas 2 3 8 2" xfId="31339" xr:uid="{F390A378-E3DF-41A5-8BC2-80FE212C179C}"/>
    <cellStyle name="Notas 2 3 9" xfId="9074" xr:uid="{60ABE559-98AB-43A6-B6BA-77B20104CB92}"/>
    <cellStyle name="Notas 2 3 9 2" xfId="31340" xr:uid="{EBD0D0EE-6F90-451B-B31C-3B410B908EE9}"/>
    <cellStyle name="Notas 2 4" xfId="9075" xr:uid="{8FB5A236-C601-4B16-B31F-D46D37CC5127}"/>
    <cellStyle name="Notas 2 4 10" xfId="23501" xr:uid="{513006F8-0F3C-40CD-9F6E-1EC8820DC312}"/>
    <cellStyle name="Notas 2 4 10 2" xfId="40632" xr:uid="{59E3E5A0-0E51-43F2-B6DB-E318F1F60036}"/>
    <cellStyle name="Notas 2 4 11" xfId="31341" xr:uid="{29E354DE-0010-450B-93A6-E4B77140D0E2}"/>
    <cellStyle name="Notas 2 4 2" xfId="9076" xr:uid="{27E37575-F7E9-4998-8ED3-ECDBDADF83C7}"/>
    <cellStyle name="Notas 2 4 2 10" xfId="31342" xr:uid="{772ED26D-CDDB-45EA-BBB6-ACC1040C5D16}"/>
    <cellStyle name="Notas 2 4 2 2" xfId="9077" xr:uid="{2CA204C0-E15A-4067-BD30-5EB666254AEE}"/>
    <cellStyle name="Notas 2 4 2 2 2" xfId="31343" xr:uid="{67D67B97-11DF-4703-BE2D-13E2F5FFFD2D}"/>
    <cellStyle name="Notas 2 4 2 3" xfId="9078" xr:uid="{29B5C9D6-DA37-48DF-8FA4-1A1E96895BA0}"/>
    <cellStyle name="Notas 2 4 2 3 2" xfId="31344" xr:uid="{81CCF334-82F0-4D7A-A1C8-FFEB0C05B22A}"/>
    <cellStyle name="Notas 2 4 2 4" xfId="9079" xr:uid="{1361002D-0A07-4705-86F0-4A2114CF6607}"/>
    <cellStyle name="Notas 2 4 2 4 2" xfId="31345" xr:uid="{C4235FFF-882C-462C-8ECA-01A820A26B09}"/>
    <cellStyle name="Notas 2 4 2 5" xfId="9080" xr:uid="{823BC152-11CA-4A98-9544-21E84C5D181E}"/>
    <cellStyle name="Notas 2 4 2 5 2" xfId="31346" xr:uid="{65DA686A-776C-4626-8B15-84A95CBBD65C}"/>
    <cellStyle name="Notas 2 4 2 6" xfId="9081" xr:uid="{3F70082F-82B2-469A-82E4-A0720A0E8142}"/>
    <cellStyle name="Notas 2 4 2 6 2" xfId="31347" xr:uid="{B37E6910-7E7B-435E-939E-63457DB3BF5B}"/>
    <cellStyle name="Notas 2 4 2 7" xfId="9082" xr:uid="{49153B4C-7C86-496F-B2C5-AC6BA93ED870}"/>
    <cellStyle name="Notas 2 4 2 7 2" xfId="31348" xr:uid="{C4A874B8-1423-4F53-B901-E90FA1D192CF}"/>
    <cellStyle name="Notas 2 4 2 8" xfId="9083" xr:uid="{D943515D-D9B3-4B1F-8162-414C54850450}"/>
    <cellStyle name="Notas 2 4 2 8 2" xfId="31349" xr:uid="{48872603-7BED-423F-A134-7AB0DC35ED86}"/>
    <cellStyle name="Notas 2 4 2 9" xfId="23502" xr:uid="{01F88404-A8DB-4126-9BFF-7F1B4407A467}"/>
    <cellStyle name="Notas 2 4 2 9 2" xfId="40633" xr:uid="{29949F53-F893-4F55-B0E2-EA4A3C41925B}"/>
    <cellStyle name="Notas 2 4 3" xfId="9084" xr:uid="{C699B570-73FA-49D1-A759-B85D1C5BBEA7}"/>
    <cellStyle name="Notas 2 4 3 2" xfId="31350" xr:uid="{7ECD68BA-CEBF-4057-82A6-96D71D0D43FD}"/>
    <cellStyle name="Notas 2 4 4" xfId="9085" xr:uid="{F85D1D71-6555-4629-814F-DE5A3B70936F}"/>
    <cellStyle name="Notas 2 4 4 2" xfId="31351" xr:uid="{B875E0AB-7FB9-4E03-8DE3-FE3A4D22FA0E}"/>
    <cellStyle name="Notas 2 4 5" xfId="9086" xr:uid="{7E203634-665C-4303-8B3F-BA2D9DFD06A0}"/>
    <cellStyle name="Notas 2 4 5 2" xfId="31352" xr:uid="{1D837FA0-9456-4638-B47B-E9818AB8080C}"/>
    <cellStyle name="Notas 2 4 6" xfId="9087" xr:uid="{CC4A7490-2BCA-4412-ADCC-B75234E3BF66}"/>
    <cellStyle name="Notas 2 4 6 2" xfId="31353" xr:uid="{A0106B6A-E9A6-416E-9073-F124F8514FCD}"/>
    <cellStyle name="Notas 2 4 7" xfId="9088" xr:uid="{9E336400-BA4A-4ACE-B757-936AED6DC0D1}"/>
    <cellStyle name="Notas 2 4 7 2" xfId="31354" xr:uid="{A7394CAC-929D-470C-9160-B0746C0076A6}"/>
    <cellStyle name="Notas 2 4 8" xfId="9089" xr:uid="{3A8E7EB6-7941-47E8-A86E-4F6B1D9EF891}"/>
    <cellStyle name="Notas 2 4 8 2" xfId="31355" xr:uid="{849562BE-1BD1-4B54-8F1A-9CAA8D8F7093}"/>
    <cellStyle name="Notas 2 4 9" xfId="9090" xr:uid="{BD0B894D-C789-4A62-8383-346C5299ED41}"/>
    <cellStyle name="Notas 2 4 9 2" xfId="31356" xr:uid="{EACBF53E-8704-4529-96FF-DCFC9ED4CB08}"/>
    <cellStyle name="Notas 2 5" xfId="9091" xr:uid="{66CAE8E3-CC77-4B09-950B-64E8C7FB0E2B}"/>
    <cellStyle name="Notas 2 5 10" xfId="23503" xr:uid="{C2204727-CC2D-44E4-9D32-D5D1E78C057A}"/>
    <cellStyle name="Notas 2 5 10 2" xfId="40634" xr:uid="{284314B9-7A11-4AA2-8D48-8D24C879E2AB}"/>
    <cellStyle name="Notas 2 5 11" xfId="31357" xr:uid="{A28A7C15-7FF1-4B37-BF24-27FE6B0E9876}"/>
    <cellStyle name="Notas 2 5 2" xfId="9092" xr:uid="{1E5ACAA9-BE63-4006-9C04-202D076ECEB5}"/>
    <cellStyle name="Notas 2 5 2 10" xfId="31358" xr:uid="{B3582EAD-5E42-4194-8F50-71B6EE1FBE32}"/>
    <cellStyle name="Notas 2 5 2 2" xfId="9093" xr:uid="{92AF1168-E018-40F6-A91D-32B9E6FDC3A4}"/>
    <cellStyle name="Notas 2 5 2 2 2" xfId="31359" xr:uid="{01259F15-3B0D-4419-8F3A-3CE0F2190FEA}"/>
    <cellStyle name="Notas 2 5 2 3" xfId="9094" xr:uid="{A46EC3AC-604B-4213-9F71-7ADACF880954}"/>
    <cellStyle name="Notas 2 5 2 3 2" xfId="31360" xr:uid="{B9713961-5570-4455-ADE1-4D944EDBEACB}"/>
    <cellStyle name="Notas 2 5 2 4" xfId="9095" xr:uid="{ACE0C4CB-5771-4189-94BF-63E899E3DD1E}"/>
    <cellStyle name="Notas 2 5 2 4 2" xfId="31361" xr:uid="{A115228C-04A4-4E8B-9D7C-3B341D9B1EB8}"/>
    <cellStyle name="Notas 2 5 2 5" xfId="9096" xr:uid="{1BD56982-4A54-4FDC-9E2E-3859DF8598A3}"/>
    <cellStyle name="Notas 2 5 2 5 2" xfId="31362" xr:uid="{B85E62D3-8A1D-4003-9DED-8940CE4AB21F}"/>
    <cellStyle name="Notas 2 5 2 6" xfId="9097" xr:uid="{C73CAFEA-B3F5-498D-BA02-40EAED0FA7C2}"/>
    <cellStyle name="Notas 2 5 2 6 2" xfId="31363" xr:uid="{C7D95AEE-08A2-4908-A974-C076996B1FD0}"/>
    <cellStyle name="Notas 2 5 2 7" xfId="9098" xr:uid="{1A2D1A94-26CF-405F-AE26-7E086B032D0E}"/>
    <cellStyle name="Notas 2 5 2 7 2" xfId="31364" xr:uid="{44F7A98A-94B5-4BF3-8D9C-FC3D5E56460E}"/>
    <cellStyle name="Notas 2 5 2 8" xfId="9099" xr:uid="{FAD410F0-E611-4DB6-B1D2-3617F95A3E4B}"/>
    <cellStyle name="Notas 2 5 2 8 2" xfId="31365" xr:uid="{AA5FDAD9-0E15-4864-A9A6-D047E4FD0F8D}"/>
    <cellStyle name="Notas 2 5 2 9" xfId="23504" xr:uid="{7462F89C-0118-4048-B432-71EF47E97F93}"/>
    <cellStyle name="Notas 2 5 2 9 2" xfId="40635" xr:uid="{F288E196-1C66-4364-B848-EA21B43918EF}"/>
    <cellStyle name="Notas 2 5 3" xfId="9100" xr:uid="{1B26C5BE-F12D-43A4-A4DB-78DC87883E1F}"/>
    <cellStyle name="Notas 2 5 3 2" xfId="31366" xr:uid="{4BF73269-44AA-4165-AA6A-C78CE5E628B3}"/>
    <cellStyle name="Notas 2 5 4" xfId="9101" xr:uid="{69586644-EE15-45B7-9817-CF495B4644F5}"/>
    <cellStyle name="Notas 2 5 4 2" xfId="31367" xr:uid="{88F46532-DB48-4F42-98A2-52A0AAAA8061}"/>
    <cellStyle name="Notas 2 5 5" xfId="9102" xr:uid="{E435A037-B2EF-4C44-8C54-72CD536E8BF7}"/>
    <cellStyle name="Notas 2 5 5 2" xfId="31368" xr:uid="{32D6A51C-0B94-4638-B153-0FEBDFB72F79}"/>
    <cellStyle name="Notas 2 5 6" xfId="9103" xr:uid="{7DD60B22-2CA8-4CAF-88EE-1B508CBBEDED}"/>
    <cellStyle name="Notas 2 5 6 2" xfId="31369" xr:uid="{2B0FCC84-ED1D-4956-A552-A227656709E8}"/>
    <cellStyle name="Notas 2 5 7" xfId="9104" xr:uid="{602F80A9-742A-456A-A1CF-70407141CB79}"/>
    <cellStyle name="Notas 2 5 7 2" xfId="31370" xr:uid="{533B16D2-CC53-4887-A2CA-14F2A5F6693F}"/>
    <cellStyle name="Notas 2 5 8" xfId="9105" xr:uid="{6D329107-7B36-4C29-98E3-76C2A361F2AC}"/>
    <cellStyle name="Notas 2 5 8 2" xfId="31371" xr:uid="{231B40E0-FCF4-4608-B249-0291AAA0F5E9}"/>
    <cellStyle name="Notas 2 5 9" xfId="9106" xr:uid="{39892EC6-1B06-43E8-8D29-675866005AC4}"/>
    <cellStyle name="Notas 2 5 9 2" xfId="31372" xr:uid="{9F3E89F7-106D-48BD-AAE0-8EC6CC1AF55E}"/>
    <cellStyle name="Notas 2 6" xfId="9107" xr:uid="{6AB8E934-D22B-44CE-AA3A-8B1C1BE8280E}"/>
    <cellStyle name="Notas 2 6 10" xfId="23505" xr:uid="{89DF42C2-3175-4EC7-B47D-DCE132BD6363}"/>
    <cellStyle name="Notas 2 6 10 2" xfId="40636" xr:uid="{840889BF-03F3-4174-B836-3808A77A6321}"/>
    <cellStyle name="Notas 2 6 11" xfId="31373" xr:uid="{1D895083-5ADB-4F8C-9C1D-D9D736BA5495}"/>
    <cellStyle name="Notas 2 6 2" xfId="9108" xr:uid="{9279E13E-5DFA-44EE-BD4C-1DA0C9D7A8C1}"/>
    <cellStyle name="Notas 2 6 2 10" xfId="31374" xr:uid="{671D6489-C731-4C4F-BDEC-D0CB527E6F3E}"/>
    <cellStyle name="Notas 2 6 2 2" xfId="9109" xr:uid="{57FE7D83-D50D-41F2-A90E-F6CCE0396EFB}"/>
    <cellStyle name="Notas 2 6 2 2 2" xfId="31375" xr:uid="{8265C5C7-1B22-46AD-A5F3-90E53C9F6A8C}"/>
    <cellStyle name="Notas 2 6 2 3" xfId="9110" xr:uid="{B9382D35-323F-410A-AC1C-253A4ABA0370}"/>
    <cellStyle name="Notas 2 6 2 3 2" xfId="31376" xr:uid="{778FD6CB-D20B-407A-9A59-500EB01825B6}"/>
    <cellStyle name="Notas 2 6 2 4" xfId="9111" xr:uid="{41D50D11-1758-4889-AA49-795635D98368}"/>
    <cellStyle name="Notas 2 6 2 4 2" xfId="31377" xr:uid="{3B537675-B5BB-454F-A25B-195FCD319E96}"/>
    <cellStyle name="Notas 2 6 2 5" xfId="9112" xr:uid="{E91FD9A8-0139-4FE8-BAC8-8F8E1905AC94}"/>
    <cellStyle name="Notas 2 6 2 5 2" xfId="31378" xr:uid="{35795463-C58F-4EBC-AAD8-37DF478EEF96}"/>
    <cellStyle name="Notas 2 6 2 6" xfId="9113" xr:uid="{99D81F0C-D65F-4A12-BFA8-6E0FCC5F7204}"/>
    <cellStyle name="Notas 2 6 2 6 2" xfId="31379" xr:uid="{CC1A844E-F713-41CE-922A-A272CB46A436}"/>
    <cellStyle name="Notas 2 6 2 7" xfId="9114" xr:uid="{18398943-0B16-47EC-8477-0EB188C85395}"/>
    <cellStyle name="Notas 2 6 2 7 2" xfId="31380" xr:uid="{14A8D509-4BF0-4685-AFF0-911DAA6AE3AB}"/>
    <cellStyle name="Notas 2 6 2 8" xfId="9115" xr:uid="{4F80557F-DE3F-4419-BACB-A20FE5445E02}"/>
    <cellStyle name="Notas 2 6 2 8 2" xfId="31381" xr:uid="{266FD65E-9346-42C2-93AB-8E911696B76A}"/>
    <cellStyle name="Notas 2 6 2 9" xfId="23506" xr:uid="{1206DA5C-4377-45D4-8CDF-86222174EF72}"/>
    <cellStyle name="Notas 2 6 2 9 2" xfId="40637" xr:uid="{39964FC6-FC4B-4F30-B04C-0F7238A3025E}"/>
    <cellStyle name="Notas 2 6 3" xfId="9116" xr:uid="{4C2964E5-8E5D-4BDB-9176-DFDC243F9A6E}"/>
    <cellStyle name="Notas 2 6 3 2" xfId="31382" xr:uid="{5A2B7DC0-EB8F-4381-8B8F-E27687363AA0}"/>
    <cellStyle name="Notas 2 6 4" xfId="9117" xr:uid="{A88BFBE5-A1ED-4B71-9030-36538FAAC190}"/>
    <cellStyle name="Notas 2 6 4 2" xfId="31383" xr:uid="{3D99AB2E-8AE8-47CA-922E-6BF2EF7748B8}"/>
    <cellStyle name="Notas 2 6 5" xfId="9118" xr:uid="{A0238846-B029-4A3E-8362-AC222C761B7D}"/>
    <cellStyle name="Notas 2 6 5 2" xfId="31384" xr:uid="{C470E1F4-1344-4BC5-A2B6-2B161F8E1D1E}"/>
    <cellStyle name="Notas 2 6 6" xfId="9119" xr:uid="{53C235B1-A202-451B-B4A7-3B90075161A0}"/>
    <cellStyle name="Notas 2 6 6 2" xfId="31385" xr:uid="{79650D18-C8B4-49B2-9117-5DDD6EDFB337}"/>
    <cellStyle name="Notas 2 6 7" xfId="9120" xr:uid="{FDCBFC20-17BE-4990-B79A-F45A71FBA504}"/>
    <cellStyle name="Notas 2 6 7 2" xfId="31386" xr:uid="{BA4C3B73-EDAF-4497-BAE7-3785F92E33F4}"/>
    <cellStyle name="Notas 2 6 8" xfId="9121" xr:uid="{104C7CAD-4250-4D13-A0EA-2C8E7C2B7267}"/>
    <cellStyle name="Notas 2 6 8 2" xfId="31387" xr:uid="{C0C4FCB0-C9D1-470B-A4B4-7D0E99AA7E92}"/>
    <cellStyle name="Notas 2 6 9" xfId="9122" xr:uid="{03136256-F3BB-48A4-9641-B50F0B14372B}"/>
    <cellStyle name="Notas 2 6 9 2" xfId="31388" xr:uid="{A038E5E1-EFDF-4F92-8825-EDD5B3A7969C}"/>
    <cellStyle name="Notas 2 7" xfId="9123" xr:uid="{09F457CA-38BA-480A-9C46-E0E918CA7EA1}"/>
    <cellStyle name="Notas 2 7 10" xfId="23507" xr:uid="{FF714878-D99D-47D2-BF74-BB232C719098}"/>
    <cellStyle name="Notas 2 7 10 2" xfId="40638" xr:uid="{E171AD1F-BEFA-4C0C-AA94-E3C8B2D8B6BB}"/>
    <cellStyle name="Notas 2 7 11" xfId="31389" xr:uid="{8CD8B838-AEC1-48A8-B154-D39A791BA431}"/>
    <cellStyle name="Notas 2 7 2" xfId="9124" xr:uid="{6B92CAAC-F601-4751-A713-39CA03AF3326}"/>
    <cellStyle name="Notas 2 7 2 10" xfId="31390" xr:uid="{4F2517A6-C7F8-4173-B69C-9BE017FA1412}"/>
    <cellStyle name="Notas 2 7 2 2" xfId="9125" xr:uid="{130E3B78-8413-4251-9B20-4DBC7D382FB7}"/>
    <cellStyle name="Notas 2 7 2 2 2" xfId="31391" xr:uid="{2F4C6A49-AA07-4696-85F2-C0FECDB0E3D1}"/>
    <cellStyle name="Notas 2 7 2 3" xfId="9126" xr:uid="{C74E194A-BC7A-415E-A727-C80ADBBF2A7F}"/>
    <cellStyle name="Notas 2 7 2 3 2" xfId="31392" xr:uid="{C5B798E2-6154-4CE9-BEA4-965332DE6038}"/>
    <cellStyle name="Notas 2 7 2 4" xfId="9127" xr:uid="{EACA4406-15D7-4553-9D79-F6E187AA1885}"/>
    <cellStyle name="Notas 2 7 2 4 2" xfId="31393" xr:uid="{B81A07C1-BAB9-4F15-BFAC-2A8FAB0AA947}"/>
    <cellStyle name="Notas 2 7 2 5" xfId="9128" xr:uid="{7FD5AAFC-4D8D-4A80-B040-22054C243E50}"/>
    <cellStyle name="Notas 2 7 2 5 2" xfId="31394" xr:uid="{4C7603DE-CCD2-42AC-B1C9-5C7595BF5348}"/>
    <cellStyle name="Notas 2 7 2 6" xfId="9129" xr:uid="{C874B651-07D6-454E-A629-1B66E1ABAD01}"/>
    <cellStyle name="Notas 2 7 2 6 2" xfId="31395" xr:uid="{F4846B12-E1EF-438F-8A60-041311670036}"/>
    <cellStyle name="Notas 2 7 2 7" xfId="9130" xr:uid="{C340ECB0-7030-4FBF-B188-CA5B4F684129}"/>
    <cellStyle name="Notas 2 7 2 7 2" xfId="31396" xr:uid="{0808C49B-A87B-4DF1-B859-F0ADB659ABB5}"/>
    <cellStyle name="Notas 2 7 2 8" xfId="9131" xr:uid="{3CCB47D9-1B9B-4276-8402-4799B39EE1AB}"/>
    <cellStyle name="Notas 2 7 2 8 2" xfId="31397" xr:uid="{7FF634F3-0ADC-42E0-B72C-1581EB5F023F}"/>
    <cellStyle name="Notas 2 7 2 9" xfId="23508" xr:uid="{E938F137-6160-4348-A021-F057B01FFD7B}"/>
    <cellStyle name="Notas 2 7 2 9 2" xfId="40639" xr:uid="{D37545DA-FF67-4E5B-835B-7B641874F800}"/>
    <cellStyle name="Notas 2 7 3" xfId="9132" xr:uid="{21BB6931-10ED-488D-ABEA-93B6B13857AC}"/>
    <cellStyle name="Notas 2 7 3 2" xfId="31398" xr:uid="{56DC3395-B19F-4F2B-B52C-1085E6B1D7D8}"/>
    <cellStyle name="Notas 2 7 4" xfId="9133" xr:uid="{7834F2F0-0069-4CD8-8757-13BA46012705}"/>
    <cellStyle name="Notas 2 7 4 2" xfId="31399" xr:uid="{DBE92594-23A2-4528-AE82-EC49B82478EA}"/>
    <cellStyle name="Notas 2 7 5" xfId="9134" xr:uid="{162C54D3-9DDD-4413-B198-45492A729E10}"/>
    <cellStyle name="Notas 2 7 5 2" xfId="31400" xr:uid="{42C8921D-39C8-4C04-A5C3-F9BF6E983227}"/>
    <cellStyle name="Notas 2 7 6" xfId="9135" xr:uid="{94267E3C-ED77-4A68-817D-72AA037C648D}"/>
    <cellStyle name="Notas 2 7 6 2" xfId="31401" xr:uid="{BF016A35-BA58-40EE-A034-616F7ED403B3}"/>
    <cellStyle name="Notas 2 7 7" xfId="9136" xr:uid="{53CCAEF3-237C-4D00-8C89-75F1AA2956A7}"/>
    <cellStyle name="Notas 2 7 7 2" xfId="31402" xr:uid="{C33C2A22-A8B3-489F-AD1A-98A20721E6F9}"/>
    <cellStyle name="Notas 2 7 8" xfId="9137" xr:uid="{914F6946-69BE-4A4C-85F7-459CA56C0103}"/>
    <cellStyle name="Notas 2 7 8 2" xfId="31403" xr:uid="{C90100AD-2AD9-417A-868D-82FF67BE4D51}"/>
    <cellStyle name="Notas 2 7 9" xfId="9138" xr:uid="{259B38F8-B2C2-46C8-8AA1-357ED6266650}"/>
    <cellStyle name="Notas 2 7 9 2" xfId="31404" xr:uid="{18CCC1CF-4D83-4915-AF06-40B720334CA9}"/>
    <cellStyle name="Notas 2 8" xfId="9139" xr:uid="{99C92EA2-5E84-448E-859F-473904E3FBB4}"/>
    <cellStyle name="Notas 2 8 10" xfId="31405" xr:uid="{15BEC84F-C7A1-481F-8A46-A704243067F2}"/>
    <cellStyle name="Notas 2 8 2" xfId="9140" xr:uid="{C2F365DF-F5C6-47A7-87E4-9AC65223DE98}"/>
    <cellStyle name="Notas 2 8 2 2" xfId="31406" xr:uid="{E4815231-64D9-416B-A1FF-D6EA83E237D6}"/>
    <cellStyle name="Notas 2 8 3" xfId="9141" xr:uid="{48242451-E83A-4357-B87E-824CB6D74D0D}"/>
    <cellStyle name="Notas 2 8 3 2" xfId="31407" xr:uid="{A6A9D0DD-7CF6-4288-B5A9-21601AE9683C}"/>
    <cellStyle name="Notas 2 8 4" xfId="9142" xr:uid="{0DE9E7B7-2889-4E68-B68B-B3D6DF23452C}"/>
    <cellStyle name="Notas 2 8 4 2" xfId="31408" xr:uid="{59868452-7D5B-4C1F-8AB2-2AB46649C24A}"/>
    <cellStyle name="Notas 2 8 5" xfId="9143" xr:uid="{90820046-E97A-434A-89D3-72C6BF97C4AD}"/>
    <cellStyle name="Notas 2 8 5 2" xfId="31409" xr:uid="{1D5CECF6-8AB1-441C-B672-126E828B9642}"/>
    <cellStyle name="Notas 2 8 6" xfId="9144" xr:uid="{41D880DF-D5D7-4285-844E-54C7D0835E77}"/>
    <cellStyle name="Notas 2 8 6 2" xfId="31410" xr:uid="{D070470A-994F-4B18-8742-DBE2903D55C1}"/>
    <cellStyle name="Notas 2 8 7" xfId="9145" xr:uid="{446C712C-0832-4D07-9ECF-746312E30E11}"/>
    <cellStyle name="Notas 2 8 7 2" xfId="31411" xr:uid="{1B287F89-BDC6-4197-8B90-5097E9A299EA}"/>
    <cellStyle name="Notas 2 8 8" xfId="9146" xr:uid="{89BC9F49-7CD6-41F2-B80A-99541C49C545}"/>
    <cellStyle name="Notas 2 8 8 2" xfId="31412" xr:uid="{B380ED16-E1A1-4664-995E-E5167F358F6A}"/>
    <cellStyle name="Notas 2 8 9" xfId="23509" xr:uid="{FF35C150-34D8-4757-94DA-B0AAA32B0A44}"/>
    <cellStyle name="Notas 2 8 9 2" xfId="40640" xr:uid="{054075ED-F90E-4A8B-ACAC-C25F6085532D}"/>
    <cellStyle name="Notas 2 9" xfId="9147" xr:uid="{033CAED1-CFFA-41A6-9EC1-54651A24AA1F}"/>
    <cellStyle name="Notas 2 9 2" xfId="31413" xr:uid="{65FDEDB6-2A08-480C-864A-2FAF85DA2488}"/>
    <cellStyle name="Notas 3" xfId="9148" xr:uid="{7CCEA320-C4D4-4CD2-A782-FDBC143B64CC}"/>
    <cellStyle name="Notas 3 10" xfId="9149" xr:uid="{B88DF20C-4B98-4601-B5BD-8E96A535318E}"/>
    <cellStyle name="Notas 3 10 2" xfId="31415" xr:uid="{8B022A3B-EEF8-4EAE-AD45-FC66E17A2D2A}"/>
    <cellStyle name="Notas 3 11" xfId="9150" xr:uid="{D30BB636-B8C5-4FE5-BB69-E31906E048A9}"/>
    <cellStyle name="Notas 3 11 2" xfId="31416" xr:uid="{29094E81-4284-4D5E-A809-0E81341E8986}"/>
    <cellStyle name="Notas 3 12" xfId="9151" xr:uid="{AFC7B008-A012-4F3A-A42A-A3BB820DE89B}"/>
    <cellStyle name="Notas 3 12 2" xfId="31417" xr:uid="{E1EB9162-095C-4508-9791-B39A34EB42A2}"/>
    <cellStyle name="Notas 3 13" xfId="9152" xr:uid="{6BA04F4E-0AC6-4D23-8A67-8E00A2EF8C6D}"/>
    <cellStyle name="Notas 3 13 2" xfId="31418" xr:uid="{C92FEEFB-B4C6-41E8-8500-05B98B292F08}"/>
    <cellStyle name="Notas 3 14" xfId="23510" xr:uid="{D5DDEEB0-FBD2-4658-9008-5441A7E38650}"/>
    <cellStyle name="Notas 3 14 2" xfId="40641" xr:uid="{F6305D24-1612-45CA-9BD9-E0F207142440}"/>
    <cellStyle name="Notas 3 15" xfId="31414" xr:uid="{CC1EA470-0705-49B8-A2CA-A5C51373B129}"/>
    <cellStyle name="Notas 3 2" xfId="9153" xr:uid="{D35B5044-E911-4482-8B69-3C2603F9D669}"/>
    <cellStyle name="Notas 3 2 10" xfId="9154" xr:uid="{0D2FAC66-C329-4D02-A98D-2B3C5280EE68}"/>
    <cellStyle name="Notas 3 2 10 2" xfId="31420" xr:uid="{CA6A04BB-A063-4F59-B8C5-700D9B82F175}"/>
    <cellStyle name="Notas 3 2 11" xfId="23511" xr:uid="{81FD2D82-8F42-4D69-A492-44EF6AE83FF4}"/>
    <cellStyle name="Notas 3 2 11 2" xfId="40642" xr:uid="{BFE7F36F-6148-4B3F-856C-CE2BDE15900B}"/>
    <cellStyle name="Notas 3 2 12" xfId="31419" xr:uid="{18EF1F7B-9A1A-4653-817C-75F7C4D47935}"/>
    <cellStyle name="Notas 3 2 2" xfId="9155" xr:uid="{AA5C5CF0-25D2-420B-9EB1-ACFCFABFE7A2}"/>
    <cellStyle name="Notas 3 2 2 10" xfId="23512" xr:uid="{A08FE5B4-2628-4953-A2D4-E1D3EDD9956D}"/>
    <cellStyle name="Notas 3 2 2 10 2" xfId="40643" xr:uid="{0A5F97AA-2CF8-4A2E-9FC2-7C43F3A13716}"/>
    <cellStyle name="Notas 3 2 2 11" xfId="31421" xr:uid="{A9625BBA-4BE6-4D29-BE3D-B14A9AA4D59E}"/>
    <cellStyle name="Notas 3 2 2 2" xfId="9156" xr:uid="{23FEEB6B-60B3-4A10-87CE-5E680620DF81}"/>
    <cellStyle name="Notas 3 2 2 2 10" xfId="31422" xr:uid="{EC0CB283-ECAB-4D42-B1F3-E7C1FCB7B0E2}"/>
    <cellStyle name="Notas 3 2 2 2 2" xfId="9157" xr:uid="{279DE23D-5C0A-4F02-9874-4FC8DD817665}"/>
    <cellStyle name="Notas 3 2 2 2 2 2" xfId="31423" xr:uid="{4023B773-F42E-4BF3-9A84-9B3CED0A8BD7}"/>
    <cellStyle name="Notas 3 2 2 2 3" xfId="9158" xr:uid="{1B1267B3-29A9-43BE-8113-DE087B97962D}"/>
    <cellStyle name="Notas 3 2 2 2 3 2" xfId="31424" xr:uid="{37AA5960-C1C9-4EBD-A598-FF149D7877CA}"/>
    <cellStyle name="Notas 3 2 2 2 4" xfId="9159" xr:uid="{C85DEB84-4C42-4CCA-BC69-83B8F9431F44}"/>
    <cellStyle name="Notas 3 2 2 2 4 2" xfId="31425" xr:uid="{091E7852-FA13-4B69-8761-8A25CDB1739A}"/>
    <cellStyle name="Notas 3 2 2 2 5" xfId="9160" xr:uid="{C88E54EE-2E0F-4929-BDF2-6584721BB693}"/>
    <cellStyle name="Notas 3 2 2 2 5 2" xfId="31426" xr:uid="{767AC3A4-DDDF-4182-8152-4A79BF7000ED}"/>
    <cellStyle name="Notas 3 2 2 2 6" xfId="9161" xr:uid="{529EC6E4-6808-4831-93B6-5B7DA387C6CE}"/>
    <cellStyle name="Notas 3 2 2 2 6 2" xfId="31427" xr:uid="{67B3E316-A9B5-4024-B850-D5C5C47BD818}"/>
    <cellStyle name="Notas 3 2 2 2 7" xfId="9162" xr:uid="{56BE4A7D-8BA8-41EC-B02D-E41B02EADF55}"/>
    <cellStyle name="Notas 3 2 2 2 7 2" xfId="31428" xr:uid="{2C9BB391-9AB3-46A3-853D-48620D1E01C9}"/>
    <cellStyle name="Notas 3 2 2 2 8" xfId="9163" xr:uid="{D4A9EBEC-ED91-4221-9910-12B74E6B30C5}"/>
    <cellStyle name="Notas 3 2 2 2 8 2" xfId="31429" xr:uid="{03DD7883-8861-409F-931E-35BCE047ACAA}"/>
    <cellStyle name="Notas 3 2 2 2 9" xfId="23513" xr:uid="{42896FAB-355E-497D-B577-0D057311799C}"/>
    <cellStyle name="Notas 3 2 2 2 9 2" xfId="40644" xr:uid="{2563DD39-4890-4D03-A558-524E81EA01C6}"/>
    <cellStyle name="Notas 3 2 2 3" xfId="9164" xr:uid="{DF50691A-61D4-4FEC-A5EA-C4BE972B9700}"/>
    <cellStyle name="Notas 3 2 2 3 2" xfId="31430" xr:uid="{84ACD6CE-A1FF-46CC-AE88-83BBA0BA962E}"/>
    <cellStyle name="Notas 3 2 2 4" xfId="9165" xr:uid="{235DD934-65E6-45E6-83D6-2C685D125AA5}"/>
    <cellStyle name="Notas 3 2 2 4 2" xfId="31431" xr:uid="{CA58D4CB-FDFF-4F72-B311-0C3FBA237770}"/>
    <cellStyle name="Notas 3 2 2 5" xfId="9166" xr:uid="{6E159928-BFBC-4216-8B46-309FD83B437E}"/>
    <cellStyle name="Notas 3 2 2 5 2" xfId="31432" xr:uid="{A3CA20B9-4635-49C8-9F12-E38AD970A4BB}"/>
    <cellStyle name="Notas 3 2 2 6" xfId="9167" xr:uid="{DB84166A-9CE7-4134-A85A-78DACA307A23}"/>
    <cellStyle name="Notas 3 2 2 6 2" xfId="31433" xr:uid="{024974FE-6477-4EFB-9C1F-386F64B4542B}"/>
    <cellStyle name="Notas 3 2 2 7" xfId="9168" xr:uid="{F9798AC7-0964-4A72-B271-C002E198D189}"/>
    <cellStyle name="Notas 3 2 2 7 2" xfId="31434" xr:uid="{685E53F7-6793-4893-B3D6-A05753BE962B}"/>
    <cellStyle name="Notas 3 2 2 8" xfId="9169" xr:uid="{B5FC4421-EB73-4C3F-A662-76AD92B9F7C0}"/>
    <cellStyle name="Notas 3 2 2 8 2" xfId="31435" xr:uid="{E8D6CEE0-58EE-441A-B793-49FA748352E4}"/>
    <cellStyle name="Notas 3 2 2 9" xfId="9170" xr:uid="{E4561A9B-DE7D-449C-82CB-89C987348CA0}"/>
    <cellStyle name="Notas 3 2 2 9 2" xfId="31436" xr:uid="{7123AE8B-0D10-4842-A2A4-AEF0C7E25DBB}"/>
    <cellStyle name="Notas 3 2 3" xfId="9171" xr:uid="{6DC3B932-36C8-4568-983E-8D245343D363}"/>
    <cellStyle name="Notas 3 2 3 10" xfId="31437" xr:uid="{D58D0267-C6AC-40C9-9E01-9ADAD9CDFE6E}"/>
    <cellStyle name="Notas 3 2 3 2" xfId="9172" xr:uid="{48D85288-34A6-403B-A336-FCD5376518C1}"/>
    <cellStyle name="Notas 3 2 3 2 2" xfId="31438" xr:uid="{3D6A3F1C-7074-4AAF-870D-9CF067457B37}"/>
    <cellStyle name="Notas 3 2 3 3" xfId="9173" xr:uid="{AAACC824-E91F-40BA-88BB-515EB2F5F109}"/>
    <cellStyle name="Notas 3 2 3 3 2" xfId="31439" xr:uid="{24A5A871-AC1A-40F7-A23A-01B8AB61607E}"/>
    <cellStyle name="Notas 3 2 3 4" xfId="9174" xr:uid="{494ACD58-97BD-46EA-A836-086410AFEB12}"/>
    <cellStyle name="Notas 3 2 3 4 2" xfId="31440" xr:uid="{986C2CF8-6650-4CD2-9AAE-14A4B871E8DA}"/>
    <cellStyle name="Notas 3 2 3 5" xfId="9175" xr:uid="{3023D754-96FE-42D0-8A9A-8C1DF82A3B0A}"/>
    <cellStyle name="Notas 3 2 3 5 2" xfId="31441" xr:uid="{9CCB4AB0-1037-4595-98A8-0FA670D5C47C}"/>
    <cellStyle name="Notas 3 2 3 6" xfId="9176" xr:uid="{FE459012-249A-44D1-8BF0-928A87FCB409}"/>
    <cellStyle name="Notas 3 2 3 6 2" xfId="31442" xr:uid="{4871AD1B-6035-4164-8AA4-E9FE70AC9FF6}"/>
    <cellStyle name="Notas 3 2 3 7" xfId="9177" xr:uid="{1A766386-0C11-486E-9E0E-5433B1D41646}"/>
    <cellStyle name="Notas 3 2 3 7 2" xfId="31443" xr:uid="{6FAD9579-D5DE-4BCA-8FC5-5F79E8325E1E}"/>
    <cellStyle name="Notas 3 2 3 8" xfId="9178" xr:uid="{7513FCA8-689E-4CC6-B1C6-78F0EC39D00B}"/>
    <cellStyle name="Notas 3 2 3 8 2" xfId="31444" xr:uid="{4BAB916C-8EC8-4ED4-8BC2-99FF80BC8B6D}"/>
    <cellStyle name="Notas 3 2 3 9" xfId="23514" xr:uid="{B34E9E07-74C1-4CB2-8BDF-C92FF085DE6A}"/>
    <cellStyle name="Notas 3 2 3 9 2" xfId="40645" xr:uid="{D3A24A7D-31D2-438B-BE48-3D1523C7FA55}"/>
    <cellStyle name="Notas 3 2 4" xfId="9179" xr:uid="{FCE31F5B-B2CF-4675-A2A9-84CAA7764EB4}"/>
    <cellStyle name="Notas 3 2 4 2" xfId="31445" xr:uid="{53D8DB20-7B4A-46EE-898C-7F48E6CADFCF}"/>
    <cellStyle name="Notas 3 2 5" xfId="9180" xr:uid="{63D071EB-6CEF-4C94-836E-818113F29E59}"/>
    <cellStyle name="Notas 3 2 5 2" xfId="31446" xr:uid="{1C795388-BFBE-4CE7-AA68-B2BCE72E0E41}"/>
    <cellStyle name="Notas 3 2 6" xfId="9181" xr:uid="{0EC09DA5-0D80-45AD-98D1-1970F00FFA38}"/>
    <cellStyle name="Notas 3 2 6 2" xfId="31447" xr:uid="{B0652925-54AA-4A07-917F-4414CDCE89CF}"/>
    <cellStyle name="Notas 3 2 7" xfId="9182" xr:uid="{3C76BDB9-9A48-403B-852C-DD02AB0C0E08}"/>
    <cellStyle name="Notas 3 2 7 2" xfId="31448" xr:uid="{B72DC723-9182-4FAE-9B95-F96F877DC9B6}"/>
    <cellStyle name="Notas 3 2 8" xfId="9183" xr:uid="{6594BAAE-B195-4C28-AA5E-41A99E4674FC}"/>
    <cellStyle name="Notas 3 2 8 2" xfId="31449" xr:uid="{DD57963D-84DF-4772-A5E0-4502D3610DD3}"/>
    <cellStyle name="Notas 3 2 9" xfId="9184" xr:uid="{48A40802-CE4E-49D2-BEE7-16F7BB3F92E7}"/>
    <cellStyle name="Notas 3 2 9 2" xfId="31450" xr:uid="{B33FEA77-A27F-4947-B7DE-23201C103F2B}"/>
    <cellStyle name="Notas 3 3" xfId="9185" xr:uid="{B6442EEA-868F-46EE-9070-72519A532523}"/>
    <cellStyle name="Notas 3 3 10" xfId="23515" xr:uid="{B2CA1B40-C750-4E5E-80BA-FA1C1585EAFB}"/>
    <cellStyle name="Notas 3 3 10 2" xfId="40646" xr:uid="{81D22EAB-136B-4930-B5CF-DA20EE6C0A68}"/>
    <cellStyle name="Notas 3 3 11" xfId="31451" xr:uid="{C30409CA-1779-4A8E-8ABC-962249D3FBCB}"/>
    <cellStyle name="Notas 3 3 2" xfId="9186" xr:uid="{E062DE7E-990E-4B4C-B73F-B7A2371F53AA}"/>
    <cellStyle name="Notas 3 3 2 10" xfId="31452" xr:uid="{AAFEE947-17AC-4EE3-BCED-21E981E84659}"/>
    <cellStyle name="Notas 3 3 2 2" xfId="9187" xr:uid="{FFD8401F-61E5-4A00-B1E4-6F3ABAB29ECE}"/>
    <cellStyle name="Notas 3 3 2 2 2" xfId="31453" xr:uid="{83760F92-2C5F-48DA-AF1B-694210FF90EA}"/>
    <cellStyle name="Notas 3 3 2 3" xfId="9188" xr:uid="{5586D58E-B09B-4E24-AE74-FD3DA7CC7D86}"/>
    <cellStyle name="Notas 3 3 2 3 2" xfId="31454" xr:uid="{5298D1C3-05E1-41CB-A831-334BF0E1ADB3}"/>
    <cellStyle name="Notas 3 3 2 4" xfId="9189" xr:uid="{D0464EA4-F1F0-472B-9FA2-50B69138C70C}"/>
    <cellStyle name="Notas 3 3 2 4 2" xfId="31455" xr:uid="{E29C54B3-BC5B-4DF6-BD22-DC450BA1A0E9}"/>
    <cellStyle name="Notas 3 3 2 5" xfId="9190" xr:uid="{D0933BD6-AD3A-4D27-9401-7F1275D55B48}"/>
    <cellStyle name="Notas 3 3 2 5 2" xfId="31456" xr:uid="{8C07F3FE-C84A-43D9-8178-C9154F9D87DC}"/>
    <cellStyle name="Notas 3 3 2 6" xfId="9191" xr:uid="{6A19EE8B-6FDE-427F-B4A0-0D7FA5DD5184}"/>
    <cellStyle name="Notas 3 3 2 6 2" xfId="31457" xr:uid="{D908AEA3-7D5C-4605-A43E-1B5293C27F48}"/>
    <cellStyle name="Notas 3 3 2 7" xfId="9192" xr:uid="{6F70A2D4-F959-4CEB-B015-71C5051548DC}"/>
    <cellStyle name="Notas 3 3 2 7 2" xfId="31458" xr:uid="{89E780C1-CC95-48C0-86F9-AB1E62F70F1F}"/>
    <cellStyle name="Notas 3 3 2 8" xfId="9193" xr:uid="{EB6EEE1E-76DB-48A4-95BD-6E6DD4BD3311}"/>
    <cellStyle name="Notas 3 3 2 8 2" xfId="31459" xr:uid="{6CCAFED3-0338-48E7-B9C5-545280EFC9DF}"/>
    <cellStyle name="Notas 3 3 2 9" xfId="23516" xr:uid="{F7E7FBB1-4DF3-4C91-9C45-8601C500EB77}"/>
    <cellStyle name="Notas 3 3 2 9 2" xfId="40647" xr:uid="{715505E7-5BEC-4F17-8DE3-5336EBA0219E}"/>
    <cellStyle name="Notas 3 3 3" xfId="9194" xr:uid="{B3149FEA-DC10-43C8-A37C-93D760B8A3E9}"/>
    <cellStyle name="Notas 3 3 3 2" xfId="31460" xr:uid="{91930E00-907A-47B0-ADE3-F119C9261C0E}"/>
    <cellStyle name="Notas 3 3 4" xfId="9195" xr:uid="{4A8311C6-6B30-4085-927F-B354E8C96ADF}"/>
    <cellStyle name="Notas 3 3 4 2" xfId="31461" xr:uid="{5ED0977C-EED3-4444-97D5-BFF40D73BFD9}"/>
    <cellStyle name="Notas 3 3 5" xfId="9196" xr:uid="{ECC20FB5-3FC6-4D8F-9C6A-8221A09F5BD6}"/>
    <cellStyle name="Notas 3 3 5 2" xfId="31462" xr:uid="{8E62DABE-B1C8-4ADC-A79F-3DEB368483CC}"/>
    <cellStyle name="Notas 3 3 6" xfId="9197" xr:uid="{D523CEAE-5ADA-4705-9315-CD32BF5164B7}"/>
    <cellStyle name="Notas 3 3 6 2" xfId="31463" xr:uid="{3D61985B-9DE1-442A-823B-893CCB2CA994}"/>
    <cellStyle name="Notas 3 3 7" xfId="9198" xr:uid="{8BC38BA5-CE3E-407F-B09A-5DE303A9EF45}"/>
    <cellStyle name="Notas 3 3 7 2" xfId="31464" xr:uid="{27AF43E7-CC5D-4207-8836-66FFA61A4E31}"/>
    <cellStyle name="Notas 3 3 8" xfId="9199" xr:uid="{C19DA78D-C2F0-43BF-B029-E1D8C5D3A64B}"/>
    <cellStyle name="Notas 3 3 8 2" xfId="31465" xr:uid="{F578243A-7B57-41A4-9CF2-C25CD8F03065}"/>
    <cellStyle name="Notas 3 3 9" xfId="9200" xr:uid="{9EABDD79-6E80-47A0-8A08-858D95DC033A}"/>
    <cellStyle name="Notas 3 3 9 2" xfId="31466" xr:uid="{2ABAAE4D-4373-4D41-9828-A4E3A764E1C6}"/>
    <cellStyle name="Notas 3 4" xfId="9201" xr:uid="{75381F5B-0EC7-40F0-A328-AF14DE8CF355}"/>
    <cellStyle name="Notas 3 4 10" xfId="23517" xr:uid="{4F610F7B-E800-45CA-B65B-83374944F146}"/>
    <cellStyle name="Notas 3 4 10 2" xfId="40648" xr:uid="{5CEC0DCB-D9C7-4F97-9950-9945AA54DA43}"/>
    <cellStyle name="Notas 3 4 11" xfId="31467" xr:uid="{6F877889-21D4-4669-8E3E-0DD8D12787BE}"/>
    <cellStyle name="Notas 3 4 2" xfId="9202" xr:uid="{87B5246F-E68E-411C-A103-EC1E146BF3D4}"/>
    <cellStyle name="Notas 3 4 2 10" xfId="31468" xr:uid="{58D50394-10AB-4710-9260-46DC700F6938}"/>
    <cellStyle name="Notas 3 4 2 2" xfId="9203" xr:uid="{0DD3B079-5B07-4906-BABE-D111BA45EB19}"/>
    <cellStyle name="Notas 3 4 2 2 2" xfId="31469" xr:uid="{23A39F9B-590A-4C58-B93A-F38426B3F376}"/>
    <cellStyle name="Notas 3 4 2 3" xfId="9204" xr:uid="{47DAEEB9-5199-4951-B4B9-114280745928}"/>
    <cellStyle name="Notas 3 4 2 3 2" xfId="31470" xr:uid="{18055612-B0A2-4041-BA3D-85DBA5AE39F0}"/>
    <cellStyle name="Notas 3 4 2 4" xfId="9205" xr:uid="{85EE745C-DF20-49E8-9501-FE5027735A5E}"/>
    <cellStyle name="Notas 3 4 2 4 2" xfId="31471" xr:uid="{2CC8EF01-11BC-4B6E-8A43-14F98C144E7B}"/>
    <cellStyle name="Notas 3 4 2 5" xfId="9206" xr:uid="{3278B5B7-3699-4F8A-962A-DBCFF0CBBF8E}"/>
    <cellStyle name="Notas 3 4 2 5 2" xfId="31472" xr:uid="{B4A534D1-870F-4C13-AFE8-6B0A499BE322}"/>
    <cellStyle name="Notas 3 4 2 6" xfId="9207" xr:uid="{E1495260-25ED-419C-8369-5ABE6DD63C02}"/>
    <cellStyle name="Notas 3 4 2 6 2" xfId="31473" xr:uid="{A8C9AD4C-CC32-44AC-9451-9D246487ACF3}"/>
    <cellStyle name="Notas 3 4 2 7" xfId="9208" xr:uid="{09474767-B126-4C83-85B2-866B4CCFE5BB}"/>
    <cellStyle name="Notas 3 4 2 7 2" xfId="31474" xr:uid="{62BA6F6B-2DF6-4560-BBD1-B326DB1726E2}"/>
    <cellStyle name="Notas 3 4 2 8" xfId="9209" xr:uid="{1DFD6374-0EE0-40DE-8587-6DB425ABA0D9}"/>
    <cellStyle name="Notas 3 4 2 8 2" xfId="31475" xr:uid="{922F1158-FDC1-4BD6-9CFD-A0AC9DC07F85}"/>
    <cellStyle name="Notas 3 4 2 9" xfId="23518" xr:uid="{DC8FCBCE-82BA-454E-8B84-4733F8973412}"/>
    <cellStyle name="Notas 3 4 2 9 2" xfId="40649" xr:uid="{DF242CBC-000E-4BC9-A7CD-47DA63FC187D}"/>
    <cellStyle name="Notas 3 4 3" xfId="9210" xr:uid="{101DC33A-7898-40FC-B351-FA702998360A}"/>
    <cellStyle name="Notas 3 4 3 2" xfId="31476" xr:uid="{47F2AF7D-EB09-4DD7-B9BB-56D44B6D60E9}"/>
    <cellStyle name="Notas 3 4 4" xfId="9211" xr:uid="{D16211C7-AAE2-4BA0-9D1A-C0B8B4B669E2}"/>
    <cellStyle name="Notas 3 4 4 2" xfId="31477" xr:uid="{A6FC2FBF-434A-4590-B7B3-1691305D9138}"/>
    <cellStyle name="Notas 3 4 5" xfId="9212" xr:uid="{67EABAEF-6BCF-4C6D-837B-9860CA0C5AD7}"/>
    <cellStyle name="Notas 3 4 5 2" xfId="31478" xr:uid="{7755305C-B00F-4CED-86EE-36BBD306EC1A}"/>
    <cellStyle name="Notas 3 4 6" xfId="9213" xr:uid="{1C687DB8-C8FF-4ECC-BFCA-59A00BDDEA58}"/>
    <cellStyle name="Notas 3 4 6 2" xfId="31479" xr:uid="{5B84BBEF-ADE5-4824-B75A-4B7EFEA9A603}"/>
    <cellStyle name="Notas 3 4 7" xfId="9214" xr:uid="{5F05E80C-B3A5-486F-80A8-103820D52854}"/>
    <cellStyle name="Notas 3 4 7 2" xfId="31480" xr:uid="{8FFB28F0-0B05-4588-AF87-BC3759FBA88D}"/>
    <cellStyle name="Notas 3 4 8" xfId="9215" xr:uid="{12D7531E-FB71-4F9C-806B-593D7DD8083E}"/>
    <cellStyle name="Notas 3 4 8 2" xfId="31481" xr:uid="{FEED5DD9-B920-48CC-8FE9-88EC8AF9B1DC}"/>
    <cellStyle name="Notas 3 4 9" xfId="9216" xr:uid="{2C298E56-61D9-4C2F-9B7D-95E630F52821}"/>
    <cellStyle name="Notas 3 4 9 2" xfId="31482" xr:uid="{8F79CCD7-31C0-475F-B74D-D8324471BE4E}"/>
    <cellStyle name="Notas 3 5" xfId="9217" xr:uid="{4F97CC4F-CF23-4730-80DD-51CCDD2C1964}"/>
    <cellStyle name="Notas 3 5 10" xfId="23519" xr:uid="{FC5ADADD-2569-4CD7-8B12-AD3751FD9783}"/>
    <cellStyle name="Notas 3 5 10 2" xfId="40650" xr:uid="{95DB0453-3229-497B-92E2-1DEDD84CAD36}"/>
    <cellStyle name="Notas 3 5 11" xfId="31483" xr:uid="{DD057D2A-1BFA-4B72-BB54-679CFBBB307E}"/>
    <cellStyle name="Notas 3 5 2" xfId="9218" xr:uid="{3EFF4F2E-E1FF-40EC-88B6-8EFCBD2E835A}"/>
    <cellStyle name="Notas 3 5 2 10" xfId="31484" xr:uid="{53E14381-03D6-4224-A721-D95613F5E9D2}"/>
    <cellStyle name="Notas 3 5 2 2" xfId="9219" xr:uid="{0BDCF653-8AB0-453C-8293-D7E4DE54E1CB}"/>
    <cellStyle name="Notas 3 5 2 2 2" xfId="31485" xr:uid="{EC264413-DE4D-47D0-827A-A5AC5DAB5CCC}"/>
    <cellStyle name="Notas 3 5 2 3" xfId="9220" xr:uid="{8B73F608-21DD-4005-9866-AB956724EA0D}"/>
    <cellStyle name="Notas 3 5 2 3 2" xfId="31486" xr:uid="{F0EFFCE6-3F47-4061-A24F-946AB122C0D4}"/>
    <cellStyle name="Notas 3 5 2 4" xfId="9221" xr:uid="{6F14A464-6037-4475-9436-DA60D20CA753}"/>
    <cellStyle name="Notas 3 5 2 4 2" xfId="31487" xr:uid="{C4F415F1-1D9A-43E6-86EC-2D768457FCC2}"/>
    <cellStyle name="Notas 3 5 2 5" xfId="9222" xr:uid="{B5CF8824-79C8-400A-9DD4-8AFDC7AA13B8}"/>
    <cellStyle name="Notas 3 5 2 5 2" xfId="31488" xr:uid="{5CFE1859-9A08-41CC-BAC3-639A4143568C}"/>
    <cellStyle name="Notas 3 5 2 6" xfId="9223" xr:uid="{EEAACB7E-CE91-4708-B35A-CB236FE288FA}"/>
    <cellStyle name="Notas 3 5 2 6 2" xfId="31489" xr:uid="{C899C34E-9389-4CD6-88E2-BBA2304EB7FB}"/>
    <cellStyle name="Notas 3 5 2 7" xfId="9224" xr:uid="{3CFB266B-1B3D-4AAE-9894-E27567DF0A92}"/>
    <cellStyle name="Notas 3 5 2 7 2" xfId="31490" xr:uid="{62B1A3B1-9B43-4D08-ADF6-752A523EB9CE}"/>
    <cellStyle name="Notas 3 5 2 8" xfId="9225" xr:uid="{5C6E051A-DFF5-4DF8-9F39-C59E42280DE6}"/>
    <cellStyle name="Notas 3 5 2 8 2" xfId="31491" xr:uid="{1B0FB9B9-36F1-4B6B-BE7B-CD877E5935AF}"/>
    <cellStyle name="Notas 3 5 2 9" xfId="23520" xr:uid="{7E72C4B2-B82A-41A2-AD5A-75EA5120C9CC}"/>
    <cellStyle name="Notas 3 5 2 9 2" xfId="40651" xr:uid="{3522CEEA-3CAB-40B8-BF69-9ACDE802E45D}"/>
    <cellStyle name="Notas 3 5 3" xfId="9226" xr:uid="{6B0D3AED-0AD1-4716-A3E1-E2A8C992387D}"/>
    <cellStyle name="Notas 3 5 3 2" xfId="31492" xr:uid="{8E4D635F-2AA2-44B5-96C6-A771B761E115}"/>
    <cellStyle name="Notas 3 5 4" xfId="9227" xr:uid="{973B241F-D03A-4A3A-AEF7-3038A2C6DA97}"/>
    <cellStyle name="Notas 3 5 4 2" xfId="31493" xr:uid="{D66CE8F8-3695-4665-BED0-84C436826C67}"/>
    <cellStyle name="Notas 3 5 5" xfId="9228" xr:uid="{13B62B8C-B6B5-4065-A859-466EC740408D}"/>
    <cellStyle name="Notas 3 5 5 2" xfId="31494" xr:uid="{7CBE212C-E65F-4325-BCB4-68765A59A8D6}"/>
    <cellStyle name="Notas 3 5 6" xfId="9229" xr:uid="{C041505A-2F72-4744-AC68-C25446850F46}"/>
    <cellStyle name="Notas 3 5 6 2" xfId="31495" xr:uid="{C89A4ED7-599B-4B18-9ABA-D257EF5CD212}"/>
    <cellStyle name="Notas 3 5 7" xfId="9230" xr:uid="{CEBE6550-44BD-4361-B56C-44DE958C2CF5}"/>
    <cellStyle name="Notas 3 5 7 2" xfId="31496" xr:uid="{94E852A4-E96D-403C-854C-A35C9E93303B}"/>
    <cellStyle name="Notas 3 5 8" xfId="9231" xr:uid="{CF55D1B3-CEA4-4E7B-8550-8B40D2ADDD4A}"/>
    <cellStyle name="Notas 3 5 8 2" xfId="31497" xr:uid="{EB798F8B-B905-4BCB-8873-61E37B3C3F55}"/>
    <cellStyle name="Notas 3 5 9" xfId="9232" xr:uid="{2669317E-7069-482B-9ABC-AB1B23425C93}"/>
    <cellStyle name="Notas 3 5 9 2" xfId="31498" xr:uid="{DB971758-D61C-4F33-8D52-72BF1D15EEB5}"/>
    <cellStyle name="Notas 3 6" xfId="9233" xr:uid="{1F0362CF-B6C3-4C15-9E0D-52562EDBF383}"/>
    <cellStyle name="Notas 3 6 10" xfId="31499" xr:uid="{EB06BCFE-49B6-4852-95D6-2DE549447593}"/>
    <cellStyle name="Notas 3 6 2" xfId="9234" xr:uid="{1F41750C-A838-4387-A94D-59265F620F2E}"/>
    <cellStyle name="Notas 3 6 2 2" xfId="31500" xr:uid="{0CB44056-4B0F-44B5-B7D5-4B7207A681AF}"/>
    <cellStyle name="Notas 3 6 3" xfId="9235" xr:uid="{13365DBA-84B7-42C9-8174-02D95AD3AEF1}"/>
    <cellStyle name="Notas 3 6 3 2" xfId="31501" xr:uid="{480C2592-527D-403B-91DC-0435BAAB5DA8}"/>
    <cellStyle name="Notas 3 6 4" xfId="9236" xr:uid="{A6E9B990-D9E3-400F-B64C-7E30B240F567}"/>
    <cellStyle name="Notas 3 6 4 2" xfId="31502" xr:uid="{B66F3B07-6615-48F7-9876-1BEA538748DD}"/>
    <cellStyle name="Notas 3 6 5" xfId="9237" xr:uid="{F83DBF0B-529C-4EE4-8772-3DF971FD2AA0}"/>
    <cellStyle name="Notas 3 6 5 2" xfId="31503" xr:uid="{96F3419B-3050-4622-B577-AEDF187DC5B4}"/>
    <cellStyle name="Notas 3 6 6" xfId="9238" xr:uid="{E55472AA-67C5-43F0-B8CC-8D4344E424FA}"/>
    <cellStyle name="Notas 3 6 6 2" xfId="31504" xr:uid="{0EFE4A9A-8B80-489E-A307-AA4A549A4CD5}"/>
    <cellStyle name="Notas 3 6 7" xfId="9239" xr:uid="{8714A49A-8046-4B8A-AEE1-EA127B9EFBB2}"/>
    <cellStyle name="Notas 3 6 7 2" xfId="31505" xr:uid="{48EA3A68-8D24-42B5-A59B-DF2085D75AFC}"/>
    <cellStyle name="Notas 3 6 8" xfId="9240" xr:uid="{59A0830B-1A80-4A37-AF0E-731B8AB32C9A}"/>
    <cellStyle name="Notas 3 6 8 2" xfId="31506" xr:uid="{C91D7BFC-C6A3-4C86-B328-2B87229E1BD2}"/>
    <cellStyle name="Notas 3 6 9" xfId="23521" xr:uid="{79505B87-48A3-4C35-B0E7-C594E651955C}"/>
    <cellStyle name="Notas 3 6 9 2" xfId="40652" xr:uid="{E66A922E-E334-4420-9AEC-597795DADAFF}"/>
    <cellStyle name="Notas 3 7" xfId="9241" xr:uid="{FA44C255-3788-4868-8A3C-02CEFEC8A266}"/>
    <cellStyle name="Notas 3 7 2" xfId="31507" xr:uid="{38A1D9A3-11F1-4F2E-ACB4-FE1C922F58BD}"/>
    <cellStyle name="Notas 3 8" xfId="9242" xr:uid="{21B7E241-AA27-41B8-8DF9-EC944FE66FAD}"/>
    <cellStyle name="Notas 3 8 2" xfId="31508" xr:uid="{713832C7-7802-4632-AFC6-B6BA6C6AC653}"/>
    <cellStyle name="Notas 3 9" xfId="9243" xr:uid="{21C7D9B1-B9D4-4AA0-85F2-CA331E879540}"/>
    <cellStyle name="Notas 3 9 2" xfId="31509" xr:uid="{EBD730DD-5F17-4747-8D77-15729BD25850}"/>
    <cellStyle name="Notas 4" xfId="9244" xr:uid="{E373D237-D940-4028-99D5-E6F3C6B6B735}"/>
    <cellStyle name="Notas 4 10" xfId="9245" xr:uid="{EED741DB-B2FD-4420-9F1B-D2590FD77E7A}"/>
    <cellStyle name="Notas 4 10 2" xfId="31511" xr:uid="{C9FB9A22-E831-4BEB-B923-977653704A41}"/>
    <cellStyle name="Notas 4 11" xfId="23522" xr:uid="{D66FBD13-43F4-40A7-A1F2-77CADD9A0719}"/>
    <cellStyle name="Notas 4 11 2" xfId="40653" xr:uid="{0CD17D09-2C2F-4CC8-B173-4175F5E6EB32}"/>
    <cellStyle name="Notas 4 12" xfId="31510" xr:uid="{DAD9A7D9-A726-4FB5-A4A4-2231C686E72B}"/>
    <cellStyle name="Notas 4 2" xfId="9246" xr:uid="{85E38096-A7E8-4C87-B55C-DD5D61DB353D}"/>
    <cellStyle name="Notas 4 2 10" xfId="23523" xr:uid="{F7FC7E42-B195-433F-A08C-F52E8D55DA98}"/>
    <cellStyle name="Notas 4 2 10 2" xfId="40654" xr:uid="{96B9053F-3E9A-4166-A3A5-868ACD946E4C}"/>
    <cellStyle name="Notas 4 2 11" xfId="31512" xr:uid="{97E62179-89B8-4E89-A456-0142B51F9F5B}"/>
    <cellStyle name="Notas 4 2 2" xfId="9247" xr:uid="{1A5AF427-FA5F-4F0C-B1B8-DA04B2EC02B0}"/>
    <cellStyle name="Notas 4 2 2 10" xfId="31513" xr:uid="{24B3255C-F3A9-4650-BA6F-63D57D790826}"/>
    <cellStyle name="Notas 4 2 2 2" xfId="9248" xr:uid="{D98FF61A-3DF6-4540-BD7C-C06BE71956AF}"/>
    <cellStyle name="Notas 4 2 2 2 2" xfId="31514" xr:uid="{4B21C83B-A1ED-4985-8200-99AEC4EAF1F5}"/>
    <cellStyle name="Notas 4 2 2 3" xfId="9249" xr:uid="{FD42D485-27CC-4159-85AA-C9B22EC64877}"/>
    <cellStyle name="Notas 4 2 2 3 2" xfId="31515" xr:uid="{C5A10930-0A1F-4722-840F-F3BC23CDDDEA}"/>
    <cellStyle name="Notas 4 2 2 4" xfId="9250" xr:uid="{BE1E927D-C4D4-4AB2-9EA5-0C6C4CF0644A}"/>
    <cellStyle name="Notas 4 2 2 4 2" xfId="31516" xr:uid="{19A1A25C-4312-4409-A8EF-3B4661A01192}"/>
    <cellStyle name="Notas 4 2 2 5" xfId="9251" xr:uid="{5E01EA32-7759-43D6-AFB3-7FD003BC0939}"/>
    <cellStyle name="Notas 4 2 2 5 2" xfId="31517" xr:uid="{4E875074-3CAA-437D-B61C-D187C5EB8F1B}"/>
    <cellStyle name="Notas 4 2 2 6" xfId="9252" xr:uid="{FE9DB264-21E4-4B72-9D4A-A1D1EB3E56E8}"/>
    <cellStyle name="Notas 4 2 2 6 2" xfId="31518" xr:uid="{E079E723-7384-4EF0-84AE-BB0B3AF85E5B}"/>
    <cellStyle name="Notas 4 2 2 7" xfId="9253" xr:uid="{B923948F-E27A-40C1-8E5B-07AAD0FA5DE2}"/>
    <cellStyle name="Notas 4 2 2 7 2" xfId="31519" xr:uid="{975AA54B-524F-49C0-8903-18313C80BE22}"/>
    <cellStyle name="Notas 4 2 2 8" xfId="9254" xr:uid="{66AEE141-E83C-41BA-938F-0B350370FCEB}"/>
    <cellStyle name="Notas 4 2 2 8 2" xfId="31520" xr:uid="{01AC654F-DDF3-430F-9D87-5067A5E7F221}"/>
    <cellStyle name="Notas 4 2 2 9" xfId="23524" xr:uid="{41D9B83E-C564-4684-8113-E489786C3AD6}"/>
    <cellStyle name="Notas 4 2 2 9 2" xfId="40655" xr:uid="{A4EEE659-F15C-4F00-B396-0FB159BD5EFD}"/>
    <cellStyle name="Notas 4 2 3" xfId="9255" xr:uid="{7485EA4F-4690-43F2-9F88-416AFD86D816}"/>
    <cellStyle name="Notas 4 2 3 2" xfId="31521" xr:uid="{A9518A8C-E865-4F63-9B49-05CE55500499}"/>
    <cellStyle name="Notas 4 2 4" xfId="9256" xr:uid="{22B44C93-B26B-4F23-B345-E515B96CB825}"/>
    <cellStyle name="Notas 4 2 4 2" xfId="31522" xr:uid="{1D4A7262-F2F8-4220-805D-C6AEF70F1572}"/>
    <cellStyle name="Notas 4 2 5" xfId="9257" xr:uid="{6B947CF7-CBDC-473E-B91A-9C015330F8FC}"/>
    <cellStyle name="Notas 4 2 5 2" xfId="31523" xr:uid="{A11CA20C-9832-483B-857B-684796B18B37}"/>
    <cellStyle name="Notas 4 2 6" xfId="9258" xr:uid="{009A5ACD-968A-42AB-B6FF-59677775204B}"/>
    <cellStyle name="Notas 4 2 6 2" xfId="31524" xr:uid="{E5D0DB76-CFF4-47B0-9614-E2A4A07121D7}"/>
    <cellStyle name="Notas 4 2 7" xfId="9259" xr:uid="{FDF1B0EF-95C6-497F-B9CD-DA98A1A3F4B7}"/>
    <cellStyle name="Notas 4 2 7 2" xfId="31525" xr:uid="{7597A073-851E-4AC4-991A-51DBF34B7CC3}"/>
    <cellStyle name="Notas 4 2 8" xfId="9260" xr:uid="{DA021EF4-50BF-4E26-A96A-9A0120811B23}"/>
    <cellStyle name="Notas 4 2 8 2" xfId="31526" xr:uid="{F0314A86-801E-4E96-B26E-2F1A8945CE94}"/>
    <cellStyle name="Notas 4 2 9" xfId="9261" xr:uid="{88135597-8140-4A7A-8B06-548FA3B61147}"/>
    <cellStyle name="Notas 4 2 9 2" xfId="31527" xr:uid="{08A78CE6-D661-49E9-AE36-4F3EC67D802E}"/>
    <cellStyle name="Notas 4 3" xfId="9262" xr:uid="{07484510-5919-487A-8DB7-265766ACE778}"/>
    <cellStyle name="Notas 4 3 10" xfId="31528" xr:uid="{A68E8BC4-0BB7-4EBC-AD0A-6DAB149E966D}"/>
    <cellStyle name="Notas 4 3 2" xfId="9263" xr:uid="{8ED1B5C6-7C7A-4F3D-BA71-A30BB4310241}"/>
    <cellStyle name="Notas 4 3 2 2" xfId="31529" xr:uid="{D3B2CD78-4595-4AD2-AC2D-689E699FC747}"/>
    <cellStyle name="Notas 4 3 3" xfId="9264" xr:uid="{372C2E76-5E87-45C8-BEA3-41B70F9C8FC2}"/>
    <cellStyle name="Notas 4 3 3 2" xfId="31530" xr:uid="{A2C235F3-87FA-4816-921C-C9CC27ECCFA1}"/>
    <cellStyle name="Notas 4 3 4" xfId="9265" xr:uid="{4D578CE0-AACB-4762-8003-A8FB47A43F2E}"/>
    <cellStyle name="Notas 4 3 4 2" xfId="31531" xr:uid="{B676AFE4-06E5-4168-8E7E-0FBB137069AA}"/>
    <cellStyle name="Notas 4 3 5" xfId="9266" xr:uid="{C37E4DD5-4D92-4674-9DDA-FBFDFDA56852}"/>
    <cellStyle name="Notas 4 3 5 2" xfId="31532" xr:uid="{C43AFC4E-10FF-46B4-B5E9-F4CCC8A31568}"/>
    <cellStyle name="Notas 4 3 6" xfId="9267" xr:uid="{2C08F68B-5740-4F8C-8644-983EBD810CAB}"/>
    <cellStyle name="Notas 4 3 6 2" xfId="31533" xr:uid="{B226BE2C-213C-49EC-9568-6FF3BB603DBE}"/>
    <cellStyle name="Notas 4 3 7" xfId="9268" xr:uid="{F73CFB12-E5AF-40B8-B1D8-A6E03AF0C856}"/>
    <cellStyle name="Notas 4 3 7 2" xfId="31534" xr:uid="{45E3E8B6-4941-4FDF-B5F3-8D3588AB56C5}"/>
    <cellStyle name="Notas 4 3 8" xfId="9269" xr:uid="{6C312980-5CED-460E-BDF6-BE596DBD7C0C}"/>
    <cellStyle name="Notas 4 3 8 2" xfId="31535" xr:uid="{F2FD3993-DBAD-470A-BE4E-3CE8CFEB2D17}"/>
    <cellStyle name="Notas 4 3 9" xfId="23525" xr:uid="{0495C190-6188-4AA0-8FCF-EF1B8C657644}"/>
    <cellStyle name="Notas 4 3 9 2" xfId="40656" xr:uid="{8CDEB705-90B3-4B0C-8B07-5DE6F69EEB7B}"/>
    <cellStyle name="Notas 4 4" xfId="9270" xr:uid="{ED8E1383-DFE9-4F79-B118-7746A4189328}"/>
    <cellStyle name="Notas 4 4 2" xfId="31536" xr:uid="{1208992C-C749-4AEC-AE42-74761AA83DA4}"/>
    <cellStyle name="Notas 4 5" xfId="9271" xr:uid="{F4F434D5-7D6E-4776-A5C0-43909DB3E274}"/>
    <cellStyle name="Notas 4 5 2" xfId="31537" xr:uid="{534A20A6-8C16-444A-A90D-7575A643AE7B}"/>
    <cellStyle name="Notas 4 6" xfId="9272" xr:uid="{1C3BA81D-F5EA-44EA-A8F9-49EF620D47AA}"/>
    <cellStyle name="Notas 4 6 2" xfId="31538" xr:uid="{10226A09-2136-40A2-AFE9-5E1723118A65}"/>
    <cellStyle name="Notas 4 7" xfId="9273" xr:uid="{876673A6-B67F-4C69-A81F-CE4CCC6CAFF2}"/>
    <cellStyle name="Notas 4 7 2" xfId="31539" xr:uid="{3A11EF90-CFC2-4225-91F6-7A6F73144F98}"/>
    <cellStyle name="Notas 4 8" xfId="9274" xr:uid="{08D313F0-FFB6-4389-A579-35BB65EAA359}"/>
    <cellStyle name="Notas 4 8 2" xfId="31540" xr:uid="{4824A001-82F3-4071-B364-BCA0658F87DA}"/>
    <cellStyle name="Notas 4 9" xfId="9275" xr:uid="{46F5215D-B323-40CC-96D3-39EF4ED21652}"/>
    <cellStyle name="Notas 4 9 2" xfId="31541" xr:uid="{F76A1B3C-60D5-4D0B-89AB-029E6CD8E033}"/>
    <cellStyle name="Notas 5" xfId="9276" xr:uid="{7C3C85DD-A5C8-4E4D-A9BB-2B36ADC0279F}"/>
    <cellStyle name="Notas 5 10" xfId="23526" xr:uid="{084B49B1-E049-4F88-A756-214F3CE095F5}"/>
    <cellStyle name="Notas 5 10 2" xfId="40657" xr:uid="{B9F77A77-941A-4BE5-BFEA-1CA7F5AA59ED}"/>
    <cellStyle name="Notas 5 11" xfId="31542" xr:uid="{8AC9546F-AB55-4701-B367-8698CACA30A2}"/>
    <cellStyle name="Notas 5 2" xfId="9277" xr:uid="{37B13848-C878-438D-A7DD-4E7321F937CB}"/>
    <cellStyle name="Notas 5 2 10" xfId="31543" xr:uid="{73A2EC36-7C89-4A4E-B085-19DC5C9474FC}"/>
    <cellStyle name="Notas 5 2 2" xfId="9278" xr:uid="{D9BFE911-F0EF-42A0-AF0B-FD7931D44EA0}"/>
    <cellStyle name="Notas 5 2 2 2" xfId="31544" xr:uid="{CB92FAB4-1E8A-4248-B865-24F7C4A1BAE1}"/>
    <cellStyle name="Notas 5 2 3" xfId="9279" xr:uid="{EAF76C4F-5775-4BBB-8940-C919E00E3172}"/>
    <cellStyle name="Notas 5 2 3 2" xfId="31545" xr:uid="{3FCD1865-D34B-41CC-8B4C-B36F0BC0E2F1}"/>
    <cellStyle name="Notas 5 2 4" xfId="9280" xr:uid="{FEE1BA55-AAE0-457E-BCCE-DC50F718455E}"/>
    <cellStyle name="Notas 5 2 4 2" xfId="31546" xr:uid="{72845429-AF07-49F5-8F79-03E951D7AEEE}"/>
    <cellStyle name="Notas 5 2 5" xfId="9281" xr:uid="{8BA1FB88-3FE9-411D-8688-AEF5AB2761E9}"/>
    <cellStyle name="Notas 5 2 5 2" xfId="31547" xr:uid="{BB9AAC30-8537-444C-A7EE-3439A4EA1868}"/>
    <cellStyle name="Notas 5 2 6" xfId="9282" xr:uid="{F902465E-C73D-461F-959B-267D88F6B767}"/>
    <cellStyle name="Notas 5 2 6 2" xfId="31548" xr:uid="{C44F23C6-0C1A-4A49-A949-763FCCA0BD7E}"/>
    <cellStyle name="Notas 5 2 7" xfId="9283" xr:uid="{0C9D044B-778D-4E9B-93AC-7763D68FE553}"/>
    <cellStyle name="Notas 5 2 7 2" xfId="31549" xr:uid="{25CA09B7-0BC2-4E23-9B8A-DA118BFB99E9}"/>
    <cellStyle name="Notas 5 2 8" xfId="9284" xr:uid="{C59CF895-DF09-45F1-B17A-7C62EE21E9B4}"/>
    <cellStyle name="Notas 5 2 8 2" xfId="31550" xr:uid="{C7DF3927-9098-40FE-B09C-C2116F1E4009}"/>
    <cellStyle name="Notas 5 2 9" xfId="23527" xr:uid="{E17D0271-60FD-4994-9975-7A0B7D6318B3}"/>
    <cellStyle name="Notas 5 2 9 2" xfId="40658" xr:uid="{3ED8115E-F836-4698-B65D-EDEE2A2C1D1F}"/>
    <cellStyle name="Notas 5 3" xfId="9285" xr:uid="{ED54786A-C905-41B8-B619-B82DB0E59572}"/>
    <cellStyle name="Notas 5 3 2" xfId="31551" xr:uid="{5C502253-6998-4B49-84AE-7BA13DA05DF9}"/>
    <cellStyle name="Notas 5 4" xfId="9286" xr:uid="{20F1892C-4528-43F9-9CA4-2917F8956097}"/>
    <cellStyle name="Notas 5 4 2" xfId="31552" xr:uid="{AFC32097-5DB1-436B-96D0-A682C33E844E}"/>
    <cellStyle name="Notas 5 5" xfId="9287" xr:uid="{2A8846DA-822C-44AC-96FB-EF747C059697}"/>
    <cellStyle name="Notas 5 5 2" xfId="31553" xr:uid="{F041A784-FF45-4A23-9743-BC8DA1374C92}"/>
    <cellStyle name="Notas 5 6" xfId="9288" xr:uid="{A88B7D86-51C4-4D84-B5C9-4456613920BE}"/>
    <cellStyle name="Notas 5 6 2" xfId="31554" xr:uid="{EB22FC00-E421-43EF-9781-80FC2DBD3C4B}"/>
    <cellStyle name="Notas 5 7" xfId="9289" xr:uid="{8E28AFAA-E81B-409F-A566-BFA1AFE2E1F4}"/>
    <cellStyle name="Notas 5 7 2" xfId="31555" xr:uid="{48E6D492-9652-4442-AA5B-739954CFAA04}"/>
    <cellStyle name="Notas 5 8" xfId="9290" xr:uid="{3E2AB200-57B1-4E2A-9C13-494D59F6DA8F}"/>
    <cellStyle name="Notas 5 8 2" xfId="31556" xr:uid="{938FEE91-C18E-47B4-A8B9-F75D6C927F25}"/>
    <cellStyle name="Notas 5 9" xfId="9291" xr:uid="{10E3EC95-DA0E-4D14-859E-80FADA2310D1}"/>
    <cellStyle name="Notas 5 9 2" xfId="31557" xr:uid="{8DCC776D-5845-493C-AE72-33ABDF01D141}"/>
    <cellStyle name="Notas 6" xfId="9292" xr:uid="{65BD95ED-3063-40C2-BEC3-E9C63629F426}"/>
    <cellStyle name="Notas 6 10" xfId="23528" xr:uid="{78752C89-7995-43C7-BFD3-69DDE94530DA}"/>
    <cellStyle name="Notas 6 10 2" xfId="40659" xr:uid="{91E1A128-EFD0-4D38-885F-81FDE187841E}"/>
    <cellStyle name="Notas 6 11" xfId="31558" xr:uid="{D4083CC9-8BC5-46F6-9EF6-F3AD1014C533}"/>
    <cellStyle name="Notas 6 2" xfId="9293" xr:uid="{C315C774-38DE-4000-B0E7-3E3E4AD4E6D1}"/>
    <cellStyle name="Notas 6 2 10" xfId="31559" xr:uid="{E574B8CA-43A5-4763-A655-E9B88E5A4332}"/>
    <cellStyle name="Notas 6 2 2" xfId="9294" xr:uid="{2E77554D-EB34-4C23-ADE1-6A616426C3D3}"/>
    <cellStyle name="Notas 6 2 2 2" xfId="31560" xr:uid="{7DD6B819-B70F-459E-AB85-C44DD60F192E}"/>
    <cellStyle name="Notas 6 2 3" xfId="9295" xr:uid="{C246A5D7-7F61-4F9F-97AD-852FC0DBFBB2}"/>
    <cellStyle name="Notas 6 2 3 2" xfId="31561" xr:uid="{5713191F-CD99-41D8-A5C1-DD088900F9E0}"/>
    <cellStyle name="Notas 6 2 4" xfId="9296" xr:uid="{8B674FDA-E39F-43FA-A75B-6A4AC6CEF635}"/>
    <cellStyle name="Notas 6 2 4 2" xfId="31562" xr:uid="{C609DE0D-F1F5-4398-8614-6B11D8D8F471}"/>
    <cellStyle name="Notas 6 2 5" xfId="9297" xr:uid="{845DF839-3BEC-44EA-8D00-3411529896A7}"/>
    <cellStyle name="Notas 6 2 5 2" xfId="31563" xr:uid="{2CC047D3-C5CD-45FC-A513-285681FD9FF1}"/>
    <cellStyle name="Notas 6 2 6" xfId="9298" xr:uid="{E7D5F8D9-9C45-491D-B608-6EE96F11F497}"/>
    <cellStyle name="Notas 6 2 6 2" xfId="31564" xr:uid="{759CB78D-B353-48BE-A63F-A1EB6F385896}"/>
    <cellStyle name="Notas 6 2 7" xfId="9299" xr:uid="{7D28C7FC-8A1A-4408-A1A8-A3EC80DC821F}"/>
    <cellStyle name="Notas 6 2 7 2" xfId="31565" xr:uid="{432F9150-DAEA-4868-B0BF-0824F87B745A}"/>
    <cellStyle name="Notas 6 2 8" xfId="9300" xr:uid="{59FA083C-8B23-4A2D-992D-C0B24C20A609}"/>
    <cellStyle name="Notas 6 2 8 2" xfId="31566" xr:uid="{EA802AFE-CF81-4B4F-B7CA-E39BC4B1F990}"/>
    <cellStyle name="Notas 6 2 9" xfId="23529" xr:uid="{308583EB-A082-4376-A10E-0B7F292F865B}"/>
    <cellStyle name="Notas 6 2 9 2" xfId="40660" xr:uid="{2DD85D7F-4C48-4EE5-89E9-825486EB169A}"/>
    <cellStyle name="Notas 6 3" xfId="9301" xr:uid="{4A85EF44-A043-4691-ABBE-0010E39B3CDB}"/>
    <cellStyle name="Notas 6 3 2" xfId="31567" xr:uid="{6ADA6884-D0FE-4219-9CB7-4100CB6D1074}"/>
    <cellStyle name="Notas 6 4" xfId="9302" xr:uid="{5277CDCD-4B2D-4D96-A20B-FA742D58AC0D}"/>
    <cellStyle name="Notas 6 4 2" xfId="31568" xr:uid="{0D46C4A8-CCD0-4DBE-A8F8-0B45659C5080}"/>
    <cellStyle name="Notas 6 5" xfId="9303" xr:uid="{8D72B7C2-6059-4432-B8B4-2529FFB4EE2C}"/>
    <cellStyle name="Notas 6 5 2" xfId="31569" xr:uid="{AB31FA79-854D-4834-8951-1E4348870AFB}"/>
    <cellStyle name="Notas 6 6" xfId="9304" xr:uid="{E213C7FC-ECF2-48DD-9175-10C207FBB387}"/>
    <cellStyle name="Notas 6 6 2" xfId="31570" xr:uid="{7EB4A67E-F552-4C91-82F3-6FE1B17D6ADB}"/>
    <cellStyle name="Notas 6 7" xfId="9305" xr:uid="{3AB23198-E455-496D-B7BC-99985161D16E}"/>
    <cellStyle name="Notas 6 7 2" xfId="31571" xr:uid="{9305B5D7-679D-425E-AD79-96C7D2B31880}"/>
    <cellStyle name="Notas 6 8" xfId="9306" xr:uid="{49F57770-3FA7-4013-8571-C7DAD64C3F3F}"/>
    <cellStyle name="Notas 6 8 2" xfId="31572" xr:uid="{294790BE-DB49-4CA0-8F90-547B8F2CE723}"/>
    <cellStyle name="Notas 6 9" xfId="9307" xr:uid="{11BB4088-BB9D-4A30-A387-5F0A1903E667}"/>
    <cellStyle name="Notas 6 9 2" xfId="31573" xr:uid="{68867336-4E94-4DBA-B35F-56E165667CDD}"/>
    <cellStyle name="Notas 7" xfId="9308" xr:uid="{2B5EE8A4-B4DF-48AD-837C-DC7666DA83C4}"/>
    <cellStyle name="Notas 7 10" xfId="23530" xr:uid="{0484BBFB-1983-4F1E-BA3F-8F7C43513BC5}"/>
    <cellStyle name="Notas 7 10 2" xfId="40661" xr:uid="{B81478BC-10C5-4BA6-8634-42A241387D6B}"/>
    <cellStyle name="Notas 7 11" xfId="31574" xr:uid="{DEE5C059-7FA7-4A4E-AC3A-29B2EB04AC9A}"/>
    <cellStyle name="Notas 7 2" xfId="9309" xr:uid="{E1C65F60-FCB5-45F9-8B36-DE06A79AEF98}"/>
    <cellStyle name="Notas 7 2 10" xfId="31575" xr:uid="{851EE490-31C7-4E82-B95F-0B825F5D7082}"/>
    <cellStyle name="Notas 7 2 2" xfId="9310" xr:uid="{CB72DCF3-9958-4571-AB28-F295DEBFBD48}"/>
    <cellStyle name="Notas 7 2 2 2" xfId="31576" xr:uid="{B43636AE-45D4-47F5-A5E7-BE62D85E6003}"/>
    <cellStyle name="Notas 7 2 3" xfId="9311" xr:uid="{96DA46DB-63CB-42DC-816A-375A61B34DE3}"/>
    <cellStyle name="Notas 7 2 3 2" xfId="31577" xr:uid="{FA1A5B95-F9F9-402C-9DB7-58050143270F}"/>
    <cellStyle name="Notas 7 2 4" xfId="9312" xr:uid="{BE658B53-223D-4162-B7B7-455BB9A302F9}"/>
    <cellStyle name="Notas 7 2 4 2" xfId="31578" xr:uid="{0F361967-2FC7-46C7-9CFC-3BB98887A4B7}"/>
    <cellStyle name="Notas 7 2 5" xfId="9313" xr:uid="{52E6F8B6-26E8-49AE-93FB-1E66559DD372}"/>
    <cellStyle name="Notas 7 2 5 2" xfId="31579" xr:uid="{21DA04E2-2062-41C4-8FC4-9B2E779C664B}"/>
    <cellStyle name="Notas 7 2 6" xfId="9314" xr:uid="{03C6A6EB-ED15-42CD-9C80-DC4F460ECADE}"/>
    <cellStyle name="Notas 7 2 6 2" xfId="31580" xr:uid="{7F8B1E73-03BF-42F5-8E40-72C44B28E974}"/>
    <cellStyle name="Notas 7 2 7" xfId="9315" xr:uid="{25514A95-6840-4DB1-940C-9DEA75C05C0C}"/>
    <cellStyle name="Notas 7 2 7 2" xfId="31581" xr:uid="{23DE32CB-FDCE-42D6-8475-5C630CEA6533}"/>
    <cellStyle name="Notas 7 2 8" xfId="9316" xr:uid="{A5091684-F40B-4CE3-9D21-CD3789FC22FA}"/>
    <cellStyle name="Notas 7 2 8 2" xfId="31582" xr:uid="{B19F5025-E79F-4DFE-8D3E-37C9B188BBAD}"/>
    <cellStyle name="Notas 7 2 9" xfId="23531" xr:uid="{D1A44A4D-01E0-43D3-BE21-ABCA34E88182}"/>
    <cellStyle name="Notas 7 2 9 2" xfId="40662" xr:uid="{0DE057C2-8D6E-4677-A4A5-78B8C7E76885}"/>
    <cellStyle name="Notas 7 3" xfId="9317" xr:uid="{4F609907-9550-4CA8-A5BE-E976BC2291A5}"/>
    <cellStyle name="Notas 7 3 2" xfId="31583" xr:uid="{B1104BCB-A141-47F0-9082-D60622F76A08}"/>
    <cellStyle name="Notas 7 4" xfId="9318" xr:uid="{F2312B86-BC2B-46F1-ADEE-CC2DA2C26C15}"/>
    <cellStyle name="Notas 7 4 2" xfId="31584" xr:uid="{E6660ED3-3242-4588-8FE6-C609C0C5430B}"/>
    <cellStyle name="Notas 7 5" xfId="9319" xr:uid="{C87503A7-AABE-40EA-8D89-B8D0FA2FE952}"/>
    <cellStyle name="Notas 7 5 2" xfId="31585" xr:uid="{D8D42839-560B-4159-98A9-351F646C5DD9}"/>
    <cellStyle name="Notas 7 6" xfId="9320" xr:uid="{7ECC6FC4-F491-492E-9DF8-DCE28704AD95}"/>
    <cellStyle name="Notas 7 6 2" xfId="31586" xr:uid="{4CCDA73B-40A6-43C2-A728-C19BDBECD70F}"/>
    <cellStyle name="Notas 7 7" xfId="9321" xr:uid="{0BF3F06B-0300-48B9-8F9B-27843BB094F6}"/>
    <cellStyle name="Notas 7 7 2" xfId="31587" xr:uid="{BB2432A1-0077-4E48-B1F6-F148AB9C8847}"/>
    <cellStyle name="Notas 7 8" xfId="9322" xr:uid="{083B0377-CD16-4782-B184-2816F5C4AB14}"/>
    <cellStyle name="Notas 7 8 2" xfId="31588" xr:uid="{EB2BD342-9F8A-4606-857A-FC736C8163DA}"/>
    <cellStyle name="Notas 7 9" xfId="9323" xr:uid="{817178DD-018B-4FAF-A554-2FB556023C11}"/>
    <cellStyle name="Notas 7 9 2" xfId="31589" xr:uid="{2A87C16B-049A-4BE1-ACCA-6B794130274F}"/>
    <cellStyle name="Notas 8" xfId="9324" xr:uid="{ABEC950B-A11E-4D79-B4E5-DA264DC8D000}"/>
    <cellStyle name="Notas 8 10" xfId="23532" xr:uid="{BE4DEFD4-6432-4CB2-BA77-8A55EE4E7476}"/>
    <cellStyle name="Notas 8 10 2" xfId="40663" xr:uid="{CE1D2A07-6240-4496-9EEF-59A5442D74F8}"/>
    <cellStyle name="Notas 8 11" xfId="31590" xr:uid="{CBDCACA1-5824-424F-9F71-9EFD1E9C76B2}"/>
    <cellStyle name="Notas 8 2" xfId="9325" xr:uid="{376F9110-5CFF-4EA2-88A5-A913D048E43F}"/>
    <cellStyle name="Notas 8 2 10" xfId="31591" xr:uid="{8EDC3C4E-8E42-421F-BB76-95DAF31B8CEB}"/>
    <cellStyle name="Notas 8 2 2" xfId="9326" xr:uid="{F27FEB51-1E51-4D2E-84EC-2246E8EB796B}"/>
    <cellStyle name="Notas 8 2 2 2" xfId="31592" xr:uid="{069439E4-784A-4D85-B591-78EFEEAFBA48}"/>
    <cellStyle name="Notas 8 2 3" xfId="9327" xr:uid="{A1B3DEFB-6B11-4808-BD69-3313464B94D2}"/>
    <cellStyle name="Notas 8 2 3 2" xfId="31593" xr:uid="{E03E7FAF-048A-4F02-9A03-162226D1D763}"/>
    <cellStyle name="Notas 8 2 4" xfId="9328" xr:uid="{49605D9B-5EC8-4A2A-96A1-FE404B5E5C2C}"/>
    <cellStyle name="Notas 8 2 4 2" xfId="31594" xr:uid="{5F0C1EE8-AD0D-4D7B-83E1-8F7452DAE787}"/>
    <cellStyle name="Notas 8 2 5" xfId="9329" xr:uid="{94FCFBD6-E060-461D-B2F7-621A1F15227D}"/>
    <cellStyle name="Notas 8 2 5 2" xfId="31595" xr:uid="{A85997D5-A5EA-4DCD-A323-F2B08147C659}"/>
    <cellStyle name="Notas 8 2 6" xfId="9330" xr:uid="{E6B2B66C-B9EE-4051-8281-F735F43F519F}"/>
    <cellStyle name="Notas 8 2 6 2" xfId="31596" xr:uid="{4965388E-2F4C-46E2-94B2-FC875FD48E1D}"/>
    <cellStyle name="Notas 8 2 7" xfId="9331" xr:uid="{F0C6E168-13C8-4B17-8C91-F1EBB1E570A8}"/>
    <cellStyle name="Notas 8 2 7 2" xfId="31597" xr:uid="{8B0436A1-4BF4-413F-B201-C400491E6D15}"/>
    <cellStyle name="Notas 8 2 8" xfId="9332" xr:uid="{83095642-69F6-4BEF-B6F5-5E144424C108}"/>
    <cellStyle name="Notas 8 2 8 2" xfId="31598" xr:uid="{1AFD7ECA-CA2F-43DB-A7D3-12EFD55BC585}"/>
    <cellStyle name="Notas 8 2 9" xfId="23533" xr:uid="{D4C3F9F5-34DD-456C-893A-E2AD26879ACF}"/>
    <cellStyle name="Notas 8 2 9 2" xfId="40664" xr:uid="{FA79A45B-2E57-4CD4-B90B-0184EDFC69DA}"/>
    <cellStyle name="Notas 8 3" xfId="9333" xr:uid="{BB99CD9B-8FAE-4FB7-A7BA-3FE4A2286EA4}"/>
    <cellStyle name="Notas 8 3 2" xfId="31599" xr:uid="{9F909066-659A-480E-BD60-E679029E7610}"/>
    <cellStyle name="Notas 8 4" xfId="9334" xr:uid="{2B61D657-22AB-4EF3-B6C7-CBF81028FEA2}"/>
    <cellStyle name="Notas 8 4 2" xfId="31600" xr:uid="{7DA26A94-29CD-4D23-BC43-5FAD4A3FB4DB}"/>
    <cellStyle name="Notas 8 5" xfId="9335" xr:uid="{6C724EC6-2B22-44B4-A2F4-DAAEB8839272}"/>
    <cellStyle name="Notas 8 5 2" xfId="31601" xr:uid="{8D40816C-8FC7-4E0A-AEB6-713211F573E6}"/>
    <cellStyle name="Notas 8 6" xfId="9336" xr:uid="{9FF1F546-6A36-4311-BD99-26C0F8B2D256}"/>
    <cellStyle name="Notas 8 6 2" xfId="31602" xr:uid="{0A2CA034-1B23-4F5D-9B61-3C1EA05E857E}"/>
    <cellStyle name="Notas 8 7" xfId="9337" xr:uid="{42EDB246-BDC5-4725-AFB5-1A12AC2458A7}"/>
    <cellStyle name="Notas 8 7 2" xfId="31603" xr:uid="{E444850D-F923-4708-AE18-64B19FFAF955}"/>
    <cellStyle name="Notas 8 8" xfId="9338" xr:uid="{87DE4725-6ED8-401E-8692-C481D8E9EB68}"/>
    <cellStyle name="Notas 8 8 2" xfId="31604" xr:uid="{1050450D-AEF6-4710-A1F0-877739BA286B}"/>
    <cellStyle name="Notas 8 9" xfId="9339" xr:uid="{D43558D2-D690-40FE-9AC7-22159DC6CBD4}"/>
    <cellStyle name="Notas 8 9 2" xfId="31605" xr:uid="{0DD8AB53-2C3A-4AD2-80CC-54D77C78DBFC}"/>
    <cellStyle name="Notas 9" xfId="9340" xr:uid="{0B305F61-FE5A-46E3-A421-07D55EA58814}"/>
    <cellStyle name="Notas 9 10" xfId="31606" xr:uid="{70AC3DBB-DBDC-4AE1-8502-32C9E13230B7}"/>
    <cellStyle name="Notas 9 2" xfId="9341" xr:uid="{F1FF28FB-7CC2-4A96-A9B1-020D5ECE9E78}"/>
    <cellStyle name="Notas 9 2 2" xfId="31607" xr:uid="{6D61C082-2DCB-40F9-BDB9-A7838C33C975}"/>
    <cellStyle name="Notas 9 3" xfId="9342" xr:uid="{301D4FF2-7051-40AE-8275-6636F388E68E}"/>
    <cellStyle name="Notas 9 3 2" xfId="31608" xr:uid="{861E97A4-63F9-444C-9FD6-213EBDE772EB}"/>
    <cellStyle name="Notas 9 4" xfId="9343" xr:uid="{80177B49-4191-4D83-A812-C3BD1C12DA7C}"/>
    <cellStyle name="Notas 9 4 2" xfId="31609" xr:uid="{D322F85C-7C5B-45B3-8082-0A119F02B886}"/>
    <cellStyle name="Notas 9 5" xfId="9344" xr:uid="{1C97BA3E-F107-4175-AEA0-A9A8E94DCCF8}"/>
    <cellStyle name="Notas 9 5 2" xfId="31610" xr:uid="{6B2C127E-1115-4416-B2D5-B72A52DCE47A}"/>
    <cellStyle name="Notas 9 6" xfId="9345" xr:uid="{D1D9E7D6-F9F4-4B20-9347-5DE2637D4B8D}"/>
    <cellStyle name="Notas 9 6 2" xfId="31611" xr:uid="{EE0C4111-7BFF-4003-AEC9-749B0A38D07B}"/>
    <cellStyle name="Notas 9 7" xfId="9346" xr:uid="{ED7275DD-258E-4BBC-A0FE-254DD10058C7}"/>
    <cellStyle name="Notas 9 7 2" xfId="31612" xr:uid="{192DC0F4-83C4-41EA-A120-3D076BF542DF}"/>
    <cellStyle name="Notas 9 8" xfId="9347" xr:uid="{CE47E814-AC7E-49DC-87FB-E772B4652819}"/>
    <cellStyle name="Notas 9 8 2" xfId="31613" xr:uid="{69B78338-3E58-4D3E-9BDE-01676BEA80B3}"/>
    <cellStyle name="Notas 9 9" xfId="23534" xr:uid="{20E8634F-60F5-4206-963A-FEC483296D90}"/>
    <cellStyle name="Notas 9 9 2" xfId="40665" xr:uid="{DD519AFF-F56B-4CA7-9EBF-5521E2A8A82B}"/>
    <cellStyle name="Note" xfId="9348" xr:uid="{09A6D3E5-D538-4971-9043-515884FDD217}"/>
    <cellStyle name="Note 10" xfId="9349" xr:uid="{76745B97-E8BF-4376-97DE-D109781D9142}"/>
    <cellStyle name="Note 10 10" xfId="23535" xr:uid="{C88B1BCB-BE68-4762-8E80-5CB973BDE95D}"/>
    <cellStyle name="Note 10 10 2" xfId="40666" xr:uid="{5FE2F628-5F4C-4193-B098-F9BE859B2F93}"/>
    <cellStyle name="Note 10 11" xfId="31615" xr:uid="{860E6BCC-59AA-4DA5-AFDA-D6344C65E298}"/>
    <cellStyle name="Note 10 2" xfId="9350" xr:uid="{ED64E43B-C3F6-4A75-9207-589C91780A1A}"/>
    <cellStyle name="Note 10 2 10" xfId="31616" xr:uid="{FF53A18B-8DC2-47EF-BCBD-8FDBD9F335F3}"/>
    <cellStyle name="Note 10 2 2" xfId="9351" xr:uid="{164CC420-049D-4FD6-A58B-7120DAB98138}"/>
    <cellStyle name="Note 10 2 2 2" xfId="31617" xr:uid="{C795B707-FEA9-457B-9AAA-C184AE458190}"/>
    <cellStyle name="Note 10 2 3" xfId="9352" xr:uid="{BA22DA22-E1DB-4F41-AEB1-D7B80341321A}"/>
    <cellStyle name="Note 10 2 3 2" xfId="31618" xr:uid="{2A9E6E9C-3DB8-494E-BF34-6B30E3E00FC9}"/>
    <cellStyle name="Note 10 2 4" xfId="9353" xr:uid="{4279A137-108F-49A3-85F6-5AD151568EE5}"/>
    <cellStyle name="Note 10 2 4 2" xfId="31619" xr:uid="{F926322B-A673-4222-895C-7B6A1EFA8B96}"/>
    <cellStyle name="Note 10 2 5" xfId="9354" xr:uid="{89CD0B3D-CC40-44E1-A4F5-D8A17B5F1776}"/>
    <cellStyle name="Note 10 2 5 2" xfId="31620" xr:uid="{DB754907-4CB7-4193-A381-026863ED5BD4}"/>
    <cellStyle name="Note 10 2 6" xfId="9355" xr:uid="{847A3EBE-03B8-47B3-8401-C8CBCA7F8A8E}"/>
    <cellStyle name="Note 10 2 6 2" xfId="31621" xr:uid="{7274C4BA-D629-4D20-B846-1F2597F19E0D}"/>
    <cellStyle name="Note 10 2 7" xfId="9356" xr:uid="{96DFCEE2-86A0-4286-BD15-A54754F36362}"/>
    <cellStyle name="Note 10 2 7 2" xfId="31622" xr:uid="{6AC0A256-1B5C-4BEB-8981-C2B6F84EB191}"/>
    <cellStyle name="Note 10 2 8" xfId="9357" xr:uid="{70B63C0C-D018-49FB-BA1A-C39C2232D74C}"/>
    <cellStyle name="Note 10 2 8 2" xfId="31623" xr:uid="{D1108BB6-8C95-4C9B-B5E5-FA56E6D84810}"/>
    <cellStyle name="Note 10 2 9" xfId="23536" xr:uid="{34D6B78D-B15A-43B5-9716-871BF3920659}"/>
    <cellStyle name="Note 10 2 9 2" xfId="40667" xr:uid="{E2640E52-2E2E-49B9-B36B-BD877FE906E2}"/>
    <cellStyle name="Note 10 3" xfId="9358" xr:uid="{D4174116-6BC5-40BB-AAA5-F0CA1B383CD7}"/>
    <cellStyle name="Note 10 3 2" xfId="31624" xr:uid="{10F0FE6B-9E06-4540-9839-0BBD9B1B9509}"/>
    <cellStyle name="Note 10 4" xfId="9359" xr:uid="{EEB8C1F0-1578-4E45-A1F5-EC7CAC20836E}"/>
    <cellStyle name="Note 10 4 2" xfId="31625" xr:uid="{EB4DAC82-4A54-4C21-BC8D-08CCB1A5C14D}"/>
    <cellStyle name="Note 10 5" xfId="9360" xr:uid="{ACF98D2F-A562-45E3-B070-0EB690EC8D0A}"/>
    <cellStyle name="Note 10 5 2" xfId="31626" xr:uid="{42101D01-5EEB-4771-A4FF-42B2E4213C8D}"/>
    <cellStyle name="Note 10 6" xfId="9361" xr:uid="{C50FDA86-FDB4-4387-96CD-97F192AD8AF3}"/>
    <cellStyle name="Note 10 6 2" xfId="31627" xr:uid="{A56BAD83-0B67-44BA-9D6C-237C5FF4DAEE}"/>
    <cellStyle name="Note 10 7" xfId="9362" xr:uid="{ADA0B31A-B325-4DC9-9F11-9E4151AD8A2C}"/>
    <cellStyle name="Note 10 7 2" xfId="31628" xr:uid="{F08E02D4-ED38-49EF-86FB-03D991208255}"/>
    <cellStyle name="Note 10 8" xfId="9363" xr:uid="{BEB055DA-3D75-4126-83FF-66AD103645DD}"/>
    <cellStyle name="Note 10 8 2" xfId="31629" xr:uid="{6664F5F6-06FC-4DBE-99A0-F503B2472696}"/>
    <cellStyle name="Note 10 9" xfId="9364" xr:uid="{B1CA00DC-05DE-4F77-8E0C-B351B8479502}"/>
    <cellStyle name="Note 10 9 2" xfId="31630" xr:uid="{89EE555A-B766-45CB-90ED-D2EA44163006}"/>
    <cellStyle name="Note 11" xfId="9365" xr:uid="{F6080E1C-5AFB-4753-B40A-2CA3B6857D3E}"/>
    <cellStyle name="Note 11 10" xfId="23537" xr:uid="{5C0F27DC-8E56-4C60-B454-35F86F4F7396}"/>
    <cellStyle name="Note 11 10 2" xfId="40668" xr:uid="{01182E28-7D0D-405B-9F0F-46816BD21325}"/>
    <cellStyle name="Note 11 11" xfId="31631" xr:uid="{A162A975-8865-4C92-9605-5380B2280B02}"/>
    <cellStyle name="Note 11 2" xfId="9366" xr:uid="{E6AD3A66-95C1-4EA6-BFB9-A941F1572401}"/>
    <cellStyle name="Note 11 2 10" xfId="31632" xr:uid="{A9068733-B265-4CB1-9319-E5BF21379772}"/>
    <cellStyle name="Note 11 2 2" xfId="9367" xr:uid="{70E8CAA1-E5CF-4FBB-BD02-3C9042164E82}"/>
    <cellStyle name="Note 11 2 2 2" xfId="31633" xr:uid="{5094645C-D420-4F6B-874B-3DA495DDB790}"/>
    <cellStyle name="Note 11 2 3" xfId="9368" xr:uid="{E50754BE-2FFA-40C3-BAA8-ACA8784241DB}"/>
    <cellStyle name="Note 11 2 3 2" xfId="31634" xr:uid="{E80704D1-3F37-45ED-BB03-913CED43A244}"/>
    <cellStyle name="Note 11 2 4" xfId="9369" xr:uid="{0020702F-5563-4C8D-9C1C-D88AE9685A38}"/>
    <cellStyle name="Note 11 2 4 2" xfId="31635" xr:uid="{24989EDD-D3BE-446B-93B6-01902E757987}"/>
    <cellStyle name="Note 11 2 5" xfId="9370" xr:uid="{69601299-3F5D-4B95-B6C0-2C6169C71599}"/>
    <cellStyle name="Note 11 2 5 2" xfId="31636" xr:uid="{91909A83-DFDE-4BEC-955A-84EF5CD8BC1F}"/>
    <cellStyle name="Note 11 2 6" xfId="9371" xr:uid="{49E46CBF-C8B0-4DF3-8B7E-822BACEF7932}"/>
    <cellStyle name="Note 11 2 6 2" xfId="31637" xr:uid="{A0795DF9-4949-42D3-9BEA-B524BAEFE33F}"/>
    <cellStyle name="Note 11 2 7" xfId="9372" xr:uid="{01EAE0C8-DE0E-4F3D-A388-E760C4ADB024}"/>
    <cellStyle name="Note 11 2 7 2" xfId="31638" xr:uid="{E08F0DAD-BB91-4D17-9EA4-2D76783EBAB1}"/>
    <cellStyle name="Note 11 2 8" xfId="9373" xr:uid="{F0DD3135-56D6-4A7B-883F-972A2A6CA780}"/>
    <cellStyle name="Note 11 2 8 2" xfId="31639" xr:uid="{DA92A701-0EB6-485D-A52B-856B9D7581D9}"/>
    <cellStyle name="Note 11 2 9" xfId="23538" xr:uid="{3AFFA5E7-BFF0-4FAB-AFE5-23E638DE0C67}"/>
    <cellStyle name="Note 11 2 9 2" xfId="40669" xr:uid="{D77E6022-478F-4CF4-99EC-87C4515958FA}"/>
    <cellStyle name="Note 11 3" xfId="9374" xr:uid="{04B00E0D-A95B-4684-BA74-5A386FD32D34}"/>
    <cellStyle name="Note 11 3 2" xfId="31640" xr:uid="{690A8DE9-D3FA-46D5-AF9B-4E28B42EBDDA}"/>
    <cellStyle name="Note 11 4" xfId="9375" xr:uid="{D85D8CA0-ECC3-4BD1-9B7A-31146C2BC59E}"/>
    <cellStyle name="Note 11 4 2" xfId="31641" xr:uid="{F810DFF2-CFFE-4F0C-A155-1CBD8C764C70}"/>
    <cellStyle name="Note 11 5" xfId="9376" xr:uid="{03A22FDE-A71F-4C78-B73F-AA51A6D5FD94}"/>
    <cellStyle name="Note 11 5 2" xfId="31642" xr:uid="{181BE356-6C7E-4E77-A2E6-88EEEDDDB99A}"/>
    <cellStyle name="Note 11 6" xfId="9377" xr:uid="{69E81CFE-87B7-42E9-9A58-B1D187CE9ED2}"/>
    <cellStyle name="Note 11 6 2" xfId="31643" xr:uid="{956076BF-646A-4F0F-9280-26C30F2E4724}"/>
    <cellStyle name="Note 11 7" xfId="9378" xr:uid="{A9983351-9FF8-4420-919C-8F591D7723CB}"/>
    <cellStyle name="Note 11 7 2" xfId="31644" xr:uid="{E8A346A6-C49C-4596-BB86-4A1F5497363E}"/>
    <cellStyle name="Note 11 8" xfId="9379" xr:uid="{3FED46AD-3EF4-4A51-8A72-32C2F7FB4A82}"/>
    <cellStyle name="Note 11 8 2" xfId="31645" xr:uid="{229DD185-380D-46BD-88A2-AC621EB2C9E7}"/>
    <cellStyle name="Note 11 9" xfId="9380" xr:uid="{3C437762-8756-4363-98DC-F31AD7E24922}"/>
    <cellStyle name="Note 11 9 2" xfId="31646" xr:uid="{F57E5361-090F-4A84-A0D5-B04AD1078400}"/>
    <cellStyle name="Note 12" xfId="9381" xr:uid="{2B29F74F-69DB-401E-82D9-69A315468939}"/>
    <cellStyle name="Note 12 10" xfId="23539" xr:uid="{E5C6F4EE-EC73-4F78-BB79-DB94F97A83A5}"/>
    <cellStyle name="Note 12 10 2" xfId="40670" xr:uid="{54E4C450-E479-4C0B-B438-B11486A737F4}"/>
    <cellStyle name="Note 12 11" xfId="31647" xr:uid="{388412B3-C721-486C-B20C-97705D96E071}"/>
    <cellStyle name="Note 12 2" xfId="9382" xr:uid="{FAC1AFBD-C15E-47F9-8CDD-AA49BDA8409C}"/>
    <cellStyle name="Note 12 2 10" xfId="31648" xr:uid="{216CCC0C-8482-4084-866F-2B527E3B0A94}"/>
    <cellStyle name="Note 12 2 2" xfId="9383" xr:uid="{E6C1D54F-DEB5-4BE1-9857-CD37666C2843}"/>
    <cellStyle name="Note 12 2 2 2" xfId="31649" xr:uid="{D7903AA5-BC0F-431C-8770-293DD140875C}"/>
    <cellStyle name="Note 12 2 3" xfId="9384" xr:uid="{3F9CA841-6BED-45EE-9B1D-898AB7A1256F}"/>
    <cellStyle name="Note 12 2 3 2" xfId="31650" xr:uid="{669D4933-D18C-4211-9486-F0EE326341A4}"/>
    <cellStyle name="Note 12 2 4" xfId="9385" xr:uid="{246A0934-15C6-4C50-848A-C4843B3EE77D}"/>
    <cellStyle name="Note 12 2 4 2" xfId="31651" xr:uid="{34189ABE-4260-47EB-B085-FEBCD2F6B208}"/>
    <cellStyle name="Note 12 2 5" xfId="9386" xr:uid="{72390A46-D439-4F0B-96A9-233582E3DA04}"/>
    <cellStyle name="Note 12 2 5 2" xfId="31652" xr:uid="{E1DE17C5-285C-4659-BB8B-94885D4A5EC4}"/>
    <cellStyle name="Note 12 2 6" xfId="9387" xr:uid="{9820225F-5940-4437-9B41-814E9F52CA6D}"/>
    <cellStyle name="Note 12 2 6 2" xfId="31653" xr:uid="{1EE4B982-1702-4A80-89A5-447E79E7FA9E}"/>
    <cellStyle name="Note 12 2 7" xfId="9388" xr:uid="{EB0DAE72-3F15-4477-B525-84F37D1B408A}"/>
    <cellStyle name="Note 12 2 7 2" xfId="31654" xr:uid="{5E070ECA-CA2F-4E27-B270-BDFFF5727D53}"/>
    <cellStyle name="Note 12 2 8" xfId="9389" xr:uid="{541E2477-55F2-4ACE-BC8E-02DFD9711277}"/>
    <cellStyle name="Note 12 2 8 2" xfId="31655" xr:uid="{05E2BC97-E5D9-473B-9F67-68D10D2C73D9}"/>
    <cellStyle name="Note 12 2 9" xfId="23540" xr:uid="{E48400B2-40A1-4E0C-955C-43B9C8B4A739}"/>
    <cellStyle name="Note 12 2 9 2" xfId="40671" xr:uid="{7EEC1FBA-B6B8-408A-BB4D-9FC5E908AC08}"/>
    <cellStyle name="Note 12 3" xfId="9390" xr:uid="{352F5729-A53F-4F48-9E66-BE52FD0350C0}"/>
    <cellStyle name="Note 12 3 2" xfId="31656" xr:uid="{2FB7C745-DC33-409F-90B3-0AE0306E2037}"/>
    <cellStyle name="Note 12 4" xfId="9391" xr:uid="{70BCD184-CF36-4AC0-843A-3AAF4B4E8BB2}"/>
    <cellStyle name="Note 12 4 2" xfId="31657" xr:uid="{F0C22375-07D0-458F-8767-232F30391438}"/>
    <cellStyle name="Note 12 5" xfId="9392" xr:uid="{BEDAEF17-4D48-4C16-80D3-4C80A1F80950}"/>
    <cellStyle name="Note 12 5 2" xfId="31658" xr:uid="{2F3ACCCC-D2A0-442F-BAEB-ADFA3DAF8B5B}"/>
    <cellStyle name="Note 12 6" xfId="9393" xr:uid="{DDBB382D-74D7-4086-8F7F-A2640C43D64A}"/>
    <cellStyle name="Note 12 6 2" xfId="31659" xr:uid="{30555A00-BD9B-45F2-B0FE-295C285A48F6}"/>
    <cellStyle name="Note 12 7" xfId="9394" xr:uid="{271FC130-7CDB-4155-BC11-B269A7073F0C}"/>
    <cellStyle name="Note 12 7 2" xfId="31660" xr:uid="{381DAB01-697D-4174-AB5C-2901F61723BE}"/>
    <cellStyle name="Note 12 8" xfId="9395" xr:uid="{B3ADD0C1-10FC-4E76-ACAB-C7B2E7633638}"/>
    <cellStyle name="Note 12 8 2" xfId="31661" xr:uid="{F21FEA9E-3124-4DD3-AD06-640831FAE1E1}"/>
    <cellStyle name="Note 12 9" xfId="9396" xr:uid="{79A5DEBD-AA91-44B8-8FEF-838C1CE31CE5}"/>
    <cellStyle name="Note 12 9 2" xfId="31662" xr:uid="{020BEE32-1FA0-4D54-AD6E-6C91D2B505FE}"/>
    <cellStyle name="Note 13" xfId="9397" xr:uid="{F4E6F77A-31FD-450F-9C69-7DD0B7A2E804}"/>
    <cellStyle name="Note 13 10" xfId="23541" xr:uid="{783AD838-7114-4632-88A0-08FB8B3AA526}"/>
    <cellStyle name="Note 13 10 2" xfId="40672" xr:uid="{CC30F66E-B90E-40EF-B1CF-EFD6C9B460AE}"/>
    <cellStyle name="Note 13 11" xfId="31663" xr:uid="{666280C3-5F05-41E4-86F7-C3AAB5C9E800}"/>
    <cellStyle name="Note 13 2" xfId="9398" xr:uid="{F5BCD1DD-04AC-40F8-8CE2-880FDD32E371}"/>
    <cellStyle name="Note 13 2 10" xfId="31664" xr:uid="{DEFC0138-08F3-4BD6-BA14-D5EAB70AF411}"/>
    <cellStyle name="Note 13 2 2" xfId="9399" xr:uid="{857F44DD-C8CC-4FCB-9D59-1D09D44366F7}"/>
    <cellStyle name="Note 13 2 2 2" xfId="31665" xr:uid="{14EAB2CD-E329-4171-97D0-52C42A2CC8E7}"/>
    <cellStyle name="Note 13 2 3" xfId="9400" xr:uid="{DE91FB9E-9B2F-4F6F-841F-396CB55537A9}"/>
    <cellStyle name="Note 13 2 3 2" xfId="31666" xr:uid="{BB66D9A9-5D6D-4318-86CE-F4D418594B59}"/>
    <cellStyle name="Note 13 2 4" xfId="9401" xr:uid="{4A9D75EF-A68B-48C2-960D-367348EDB920}"/>
    <cellStyle name="Note 13 2 4 2" xfId="31667" xr:uid="{0047B6B6-C730-4B48-8B2A-429D10AEF825}"/>
    <cellStyle name="Note 13 2 5" xfId="9402" xr:uid="{FFB8A850-01F7-460B-8B44-B41AD13E1699}"/>
    <cellStyle name="Note 13 2 5 2" xfId="31668" xr:uid="{98A810CE-7C1B-4086-BF88-8E15E3A22F00}"/>
    <cellStyle name="Note 13 2 6" xfId="9403" xr:uid="{4CBF6CE7-2FA1-4DFA-A50C-60F96EE17C1A}"/>
    <cellStyle name="Note 13 2 6 2" xfId="31669" xr:uid="{D2EB1DB9-120F-40EA-8761-7D60ED379117}"/>
    <cellStyle name="Note 13 2 7" xfId="9404" xr:uid="{699338CC-B05A-46E5-A4E0-79CCFF226ED6}"/>
    <cellStyle name="Note 13 2 7 2" xfId="31670" xr:uid="{16219F07-1E07-490E-9115-F3C9F49E715F}"/>
    <cellStyle name="Note 13 2 8" xfId="9405" xr:uid="{25B2CDF4-9957-4746-9C3C-6B15B8A793D9}"/>
    <cellStyle name="Note 13 2 8 2" xfId="31671" xr:uid="{42D37ECD-F4F8-47E3-B22B-38DBE088D7F2}"/>
    <cellStyle name="Note 13 2 9" xfId="23542" xr:uid="{A47F8CD6-3CDB-4992-B505-EDF093851EF4}"/>
    <cellStyle name="Note 13 2 9 2" xfId="40673" xr:uid="{87F118C8-D9B4-4FB0-8BF9-2569B711F39A}"/>
    <cellStyle name="Note 13 3" xfId="9406" xr:uid="{B53B22AE-2807-48BD-88E7-2E000AFE5530}"/>
    <cellStyle name="Note 13 3 2" xfId="31672" xr:uid="{27D20129-EF33-4FE6-98ED-62E922FDEB04}"/>
    <cellStyle name="Note 13 4" xfId="9407" xr:uid="{6680260B-0195-4EF8-9CD9-0620626D7F1C}"/>
    <cellStyle name="Note 13 4 2" xfId="31673" xr:uid="{206261D3-E09B-4E98-B6BF-EF17984B788F}"/>
    <cellStyle name="Note 13 5" xfId="9408" xr:uid="{26D0C624-9025-48AF-9689-113F69C4BBB5}"/>
    <cellStyle name="Note 13 5 2" xfId="31674" xr:uid="{BD8804BD-9854-4710-AD4C-5C93268EDB5F}"/>
    <cellStyle name="Note 13 6" xfId="9409" xr:uid="{685AF59A-AA20-433F-BE72-51D8BE27BDD1}"/>
    <cellStyle name="Note 13 6 2" xfId="31675" xr:uid="{57DBAFD0-C449-4158-9D74-3C935D56D08E}"/>
    <cellStyle name="Note 13 7" xfId="9410" xr:uid="{7F151921-8662-4FC7-889D-C3773FF65072}"/>
    <cellStyle name="Note 13 7 2" xfId="31676" xr:uid="{9DF8EBDC-EB21-48B7-B9B7-E9165DAA38E4}"/>
    <cellStyle name="Note 13 8" xfId="9411" xr:uid="{DFC31600-A950-4FB2-9E6D-BFA2275BC0B9}"/>
    <cellStyle name="Note 13 8 2" xfId="31677" xr:uid="{E50B5AEF-2763-4A2D-9A23-2F281A2E7E8C}"/>
    <cellStyle name="Note 13 9" xfId="9412" xr:uid="{2BC2F238-FF4B-4DD1-ABD4-20530929983B}"/>
    <cellStyle name="Note 13 9 2" xfId="31678" xr:uid="{0E818607-18F2-4CEA-988A-174E83CDF7BC}"/>
    <cellStyle name="Note 14" xfId="9413" xr:uid="{225FE5A5-29B6-42B7-AC53-8E9B9BAF97F1}"/>
    <cellStyle name="Note 14 10" xfId="31679" xr:uid="{FB0B687D-C530-4EDD-AD77-0773D6B9CFEA}"/>
    <cellStyle name="Note 14 2" xfId="9414" xr:uid="{3F28E73C-51C8-4D63-AC14-DCE0F75AE003}"/>
    <cellStyle name="Note 14 2 2" xfId="31680" xr:uid="{718E1CAC-C941-4465-B773-A31388E396F0}"/>
    <cellStyle name="Note 14 3" xfId="9415" xr:uid="{70A41058-2A71-4B44-866D-04124D481C19}"/>
    <cellStyle name="Note 14 3 2" xfId="31681" xr:uid="{2684B396-F380-498F-A38B-34BF52A7FDDA}"/>
    <cellStyle name="Note 14 4" xfId="9416" xr:uid="{CC904EAF-2B6D-418F-BC16-0CEAA6FB4FBB}"/>
    <cellStyle name="Note 14 4 2" xfId="31682" xr:uid="{F19349C3-EE4C-4DEE-8A47-2B2FDC9DDDBA}"/>
    <cellStyle name="Note 14 5" xfId="9417" xr:uid="{47566AE5-BF9F-4047-A1E4-98283E0F840D}"/>
    <cellStyle name="Note 14 5 2" xfId="31683" xr:uid="{96483EAB-552B-44AA-9B1A-E466EBD690E3}"/>
    <cellStyle name="Note 14 6" xfId="9418" xr:uid="{DBEEB3BE-CACC-4F83-BF1E-47EF76B62783}"/>
    <cellStyle name="Note 14 6 2" xfId="31684" xr:uid="{C2B515BD-775C-43CE-B8ED-298839DF2226}"/>
    <cellStyle name="Note 14 7" xfId="9419" xr:uid="{EED754C6-B6F1-4F92-9305-0A8F46058293}"/>
    <cellStyle name="Note 14 7 2" xfId="31685" xr:uid="{1223457C-F871-4A01-BFBA-4CB307ECE62F}"/>
    <cellStyle name="Note 14 8" xfId="9420" xr:uid="{FD9FFEDE-AF0C-4050-9168-DE83A2308BB1}"/>
    <cellStyle name="Note 14 8 2" xfId="31686" xr:uid="{CEA721C4-61EC-4A50-BF20-F58929FCD8B7}"/>
    <cellStyle name="Note 14 9" xfId="23543" xr:uid="{B74E3899-2BE4-4B2D-9114-4DE882228CB0}"/>
    <cellStyle name="Note 14 9 2" xfId="40674" xr:uid="{0EC54DF7-BC3F-4314-A787-60219FA23935}"/>
    <cellStyle name="Note 15" xfId="9421" xr:uid="{44DA3846-8745-4770-9008-5D58D5DCDBFD}"/>
    <cellStyle name="Note 15 10" xfId="31687" xr:uid="{E7B40D4A-91D5-43B3-B71F-03DB17145FFB}"/>
    <cellStyle name="Note 15 2" xfId="9422" xr:uid="{AF66C46E-E554-4587-8A6A-7A891D36E624}"/>
    <cellStyle name="Note 15 2 2" xfId="31688" xr:uid="{54E6C0D8-2F6B-4F36-A6D0-8318F15B2782}"/>
    <cellStyle name="Note 15 3" xfId="9423" xr:uid="{C441A595-3E55-42B1-BD5E-5245A2AB5ECB}"/>
    <cellStyle name="Note 15 3 2" xfId="31689" xr:uid="{56C005A7-5F08-43AC-B57F-88F5F562FE66}"/>
    <cellStyle name="Note 15 4" xfId="9424" xr:uid="{501ECBA0-92E8-4FC8-BB54-59DCC1A80D6D}"/>
    <cellStyle name="Note 15 4 2" xfId="31690" xr:uid="{C8A738BF-EC81-4489-9478-1BDBB6ADC909}"/>
    <cellStyle name="Note 15 5" xfId="9425" xr:uid="{ABD0BE7D-1ECB-4445-97C8-B5B0A689614F}"/>
    <cellStyle name="Note 15 5 2" xfId="31691" xr:uid="{8B72B40D-4122-4EE1-8C0C-0B37FFE422A0}"/>
    <cellStyle name="Note 15 6" xfId="9426" xr:uid="{CD9E0994-82F0-44C0-86FC-6C593761CC6D}"/>
    <cellStyle name="Note 15 6 2" xfId="31692" xr:uid="{8669B114-F032-4B6F-A96E-E8CF88AF2A2F}"/>
    <cellStyle name="Note 15 7" xfId="9427" xr:uid="{52E048AB-8D88-4FA5-A2B5-439D5B084C6C}"/>
    <cellStyle name="Note 15 7 2" xfId="31693" xr:uid="{51BD6C12-90A8-40FF-9956-88C382AD9866}"/>
    <cellStyle name="Note 15 8" xfId="9428" xr:uid="{7C14E657-B2B4-49DA-A815-6F3181CFDEE8}"/>
    <cellStyle name="Note 15 8 2" xfId="31694" xr:uid="{FED69D50-3DD4-4D1C-802B-B270AD1BE624}"/>
    <cellStyle name="Note 15 9" xfId="23544" xr:uid="{604D5AEC-370F-4486-B29F-89792E8789AE}"/>
    <cellStyle name="Note 15 9 2" xfId="40675" xr:uid="{DE16AD00-FAC1-4EE2-84DC-9D3B21CD11B0}"/>
    <cellStyle name="Note 16" xfId="9429" xr:uid="{C3F495C7-888F-41D8-BEE2-411056394856}"/>
    <cellStyle name="Note 16 10" xfId="9430" xr:uid="{7B8086B1-5E02-4573-A34A-887679F18DBE}"/>
    <cellStyle name="Note 16 10 2" xfId="31696" xr:uid="{BF100545-D911-4D92-B263-5A761B29BA6F}"/>
    <cellStyle name="Note 16 11" xfId="9431" xr:uid="{3E678284-2431-4FE5-8380-91513BA83FE9}"/>
    <cellStyle name="Note 16 11 2" xfId="31697" xr:uid="{D3EBB043-EF03-498B-8067-AD763F8A4C23}"/>
    <cellStyle name="Note 16 12" xfId="31695" xr:uid="{0FB94E9B-B625-4958-9FE9-1C7859CB328F}"/>
    <cellStyle name="Note 16 2" xfId="9432" xr:uid="{AA213D96-6B7F-4680-A304-69FFADF7D265}"/>
    <cellStyle name="Note 16 2 2" xfId="31698" xr:uid="{7E7A2F95-5FC5-46EC-8D4F-3EEC308CB6EA}"/>
    <cellStyle name="Note 16 3" xfId="9433" xr:uid="{782C59E0-A66A-490B-9B97-B7118D06FD32}"/>
    <cellStyle name="Note 16 3 2" xfId="31699" xr:uid="{AA8BDADA-AA8D-45A3-B3A6-01D74F0CC750}"/>
    <cellStyle name="Note 16 4" xfId="9434" xr:uid="{8ACB00D8-3ABB-4E57-9AEE-A5AF05F12466}"/>
    <cellStyle name="Note 16 4 2" xfId="31700" xr:uid="{0A432050-89EB-471A-8753-838165850A7F}"/>
    <cellStyle name="Note 16 5" xfId="9435" xr:uid="{D33B89DE-2452-437B-A93B-4E8E98AB7318}"/>
    <cellStyle name="Note 16 5 2" xfId="31701" xr:uid="{65D334C6-7B13-4159-B329-E331DA050F12}"/>
    <cellStyle name="Note 16 6" xfId="9436" xr:uid="{3B57FAF4-41FA-4C6D-A969-3C89FA1709A2}"/>
    <cellStyle name="Note 16 6 2" xfId="31702" xr:uid="{5982C770-F718-4349-89A7-DDC4BDECC62C}"/>
    <cellStyle name="Note 16 7" xfId="9437" xr:uid="{26C8FEEA-0180-4F8D-ACB1-30AD1A37DC01}"/>
    <cellStyle name="Note 16 7 2" xfId="31703" xr:uid="{36B5DB37-6C9F-4FE6-B44F-4C7B59EC5EE7}"/>
    <cellStyle name="Note 16 8" xfId="9438" xr:uid="{0CFFD483-183B-4E37-8967-566C8D800773}"/>
    <cellStyle name="Note 16 8 2" xfId="31704" xr:uid="{D5E5AE87-E684-447A-9384-32D431F26F74}"/>
    <cellStyle name="Note 16 9" xfId="9439" xr:uid="{F1CDD453-D906-4641-9D2A-A609B30588BA}"/>
    <cellStyle name="Note 16 9 2" xfId="31705" xr:uid="{E3EA8CB0-CD9F-4C13-BDFB-56D13A09C286}"/>
    <cellStyle name="Note 17" xfId="9440" xr:uid="{12B6B47B-44F7-4FEA-87C8-171BB7D52CCB}"/>
    <cellStyle name="Note 17 2" xfId="31706" xr:uid="{004C01CA-7674-4538-93DB-A2026DF69FFB}"/>
    <cellStyle name="Note 18" xfId="9441" xr:uid="{4C1754B9-AD26-4C07-8477-932B51D528C9}"/>
    <cellStyle name="Note 18 2" xfId="31707" xr:uid="{1BE7E66F-74EB-48D0-B829-81F98D29153B}"/>
    <cellStyle name="Note 19" xfId="9442" xr:uid="{DBB8A793-6992-4FF8-9815-F5A1B8DF5623}"/>
    <cellStyle name="Note 19 2" xfId="31708" xr:uid="{3F842051-1A49-467F-B381-2A050A6C3EEB}"/>
    <cellStyle name="Note 2" xfId="9443" xr:uid="{F1F99655-B95A-48D3-A631-1A6580097D74}"/>
    <cellStyle name="Note 2 2" xfId="9444" xr:uid="{AE7A641B-04E7-408C-80CC-3527088DF66B}"/>
    <cellStyle name="Note 2 2 10" xfId="9445" xr:uid="{C2060970-FEE1-40B1-B414-641CB8BD6FBA}"/>
    <cellStyle name="Note 2 2 10 2" xfId="31710" xr:uid="{48CA1B94-5C9B-4281-8869-CB6C7D8049E0}"/>
    <cellStyle name="Note 2 2 11" xfId="9446" xr:uid="{77BE14C1-9FD3-4F10-9970-38B058497F61}"/>
    <cellStyle name="Note 2 2 11 2" xfId="31711" xr:uid="{39CA7726-6F7C-423B-BA08-46B3A31B1D8B}"/>
    <cellStyle name="Note 2 2 12" xfId="9447" xr:uid="{8658C9DB-3826-4F5F-9FB2-672D422FDAF6}"/>
    <cellStyle name="Note 2 2 12 2" xfId="31712" xr:uid="{BB3DE3A8-34E2-40CB-8856-343BE294D472}"/>
    <cellStyle name="Note 2 2 13" xfId="9448" xr:uid="{CBBB5F1D-CCDB-4CFD-A37E-4CA08BDB8C96}"/>
    <cellStyle name="Note 2 2 13 2" xfId="31713" xr:uid="{13DE6695-F486-46F1-800F-9CEE6611EC44}"/>
    <cellStyle name="Note 2 2 14" xfId="9449" xr:uid="{5FFA2501-8EFD-48A3-9A1F-26C15516530D}"/>
    <cellStyle name="Note 2 2 14 2" xfId="31714" xr:uid="{6942354A-CD60-47B5-83D2-F04CB97C2D57}"/>
    <cellStyle name="Note 2 2 15" xfId="9450" xr:uid="{826BB0A7-48C1-45AD-8C79-AA007FFF88AA}"/>
    <cellStyle name="Note 2 2 15 2" xfId="31715" xr:uid="{792235F0-DB38-40F2-B051-9F7C2F50FDE0}"/>
    <cellStyle name="Note 2 2 16" xfId="23545" xr:uid="{B8B1480C-7718-43CB-9DC5-9C6063F7A87D}"/>
    <cellStyle name="Note 2 2 16 2" xfId="40676" xr:uid="{7E3C00B6-D1AE-4052-B21A-CFCC2CA5BDE2}"/>
    <cellStyle name="Note 2 2 17" xfId="31709" xr:uid="{0B796DAE-C8F3-404E-B9D1-FB498911903C}"/>
    <cellStyle name="Note 2 2 2" xfId="9451" xr:uid="{3ACD0CD5-7FA2-4E3B-93DA-A5CEF3FF07CD}"/>
    <cellStyle name="Note 2 2 2 10" xfId="9452" xr:uid="{ADCB411D-6612-4CA9-83B0-A51C7C993F02}"/>
    <cellStyle name="Note 2 2 2 10 2" xfId="31717" xr:uid="{DE0D17AB-6A75-4A96-9899-361ADE93FB00}"/>
    <cellStyle name="Note 2 2 2 11" xfId="23546" xr:uid="{357A3D12-7F71-40CF-B3A3-FA663DAD70A8}"/>
    <cellStyle name="Note 2 2 2 11 2" xfId="40677" xr:uid="{748AEAFE-C7F4-4EDB-8A0F-1EE5A69E7C97}"/>
    <cellStyle name="Note 2 2 2 12" xfId="31716" xr:uid="{AEF27C1B-E3C0-4FD7-AD98-FEAD7909E70B}"/>
    <cellStyle name="Note 2 2 2 2" xfId="9453" xr:uid="{77912F11-29A4-4ED4-8DD0-751434EB4746}"/>
    <cellStyle name="Note 2 2 2 2 10" xfId="23547" xr:uid="{08C33284-4A86-4C09-B94A-B3A651A3011E}"/>
    <cellStyle name="Note 2 2 2 2 10 2" xfId="40678" xr:uid="{9EDE4121-F325-4BEB-9A0D-21A89EA071B0}"/>
    <cellStyle name="Note 2 2 2 2 11" xfId="31718" xr:uid="{F9F6E240-798F-4EC4-BAE3-EB74774E030A}"/>
    <cellStyle name="Note 2 2 2 2 2" xfId="9454" xr:uid="{30F65D96-17B4-428A-A806-E341D0F09750}"/>
    <cellStyle name="Note 2 2 2 2 2 10" xfId="31719" xr:uid="{624EEC78-F632-4F1C-BE41-A5CB5ED16C98}"/>
    <cellStyle name="Note 2 2 2 2 2 2" xfId="9455" xr:uid="{07395FFF-6BE6-4668-89EB-C61D685E0B5B}"/>
    <cellStyle name="Note 2 2 2 2 2 2 2" xfId="31720" xr:uid="{3B376295-4354-49F6-972E-4164AEFDCF6B}"/>
    <cellStyle name="Note 2 2 2 2 2 3" xfId="9456" xr:uid="{4A58A8A3-531D-472D-91FA-2FE360133335}"/>
    <cellStyle name="Note 2 2 2 2 2 3 2" xfId="31721" xr:uid="{8F04AFCF-000E-46FE-BEA9-F737BC45AABC}"/>
    <cellStyle name="Note 2 2 2 2 2 4" xfId="9457" xr:uid="{186C50DC-A0C7-4F90-B567-384CD0BE8C59}"/>
    <cellStyle name="Note 2 2 2 2 2 4 2" xfId="31722" xr:uid="{29403487-0A61-4BAF-B50E-F51E714064F0}"/>
    <cellStyle name="Note 2 2 2 2 2 5" xfId="9458" xr:uid="{6E66F9ED-3E4A-48A7-A6F7-60FF1432B7CE}"/>
    <cellStyle name="Note 2 2 2 2 2 5 2" xfId="31723" xr:uid="{CF3E274B-C28D-4221-BAFD-DB2274A59586}"/>
    <cellStyle name="Note 2 2 2 2 2 6" xfId="9459" xr:uid="{998001B3-44A0-463C-A6DA-0C22D9E14D8B}"/>
    <cellStyle name="Note 2 2 2 2 2 6 2" xfId="31724" xr:uid="{DB1AB37A-AB30-4138-9DC2-9585C258E834}"/>
    <cellStyle name="Note 2 2 2 2 2 7" xfId="9460" xr:uid="{205D7B6D-9DE3-4AF2-AEC6-27C3C82EF6BA}"/>
    <cellStyle name="Note 2 2 2 2 2 7 2" xfId="31725" xr:uid="{4D999158-D57C-4F00-A53B-C17B45A8946D}"/>
    <cellStyle name="Note 2 2 2 2 2 8" xfId="9461" xr:uid="{75028ADF-46A7-428B-87E8-B39F8657C493}"/>
    <cellStyle name="Note 2 2 2 2 2 8 2" xfId="31726" xr:uid="{68AE1396-BF76-4007-8782-ADB1442590D0}"/>
    <cellStyle name="Note 2 2 2 2 2 9" xfId="23548" xr:uid="{BD801C68-D12F-4D3D-B52F-BC7298652775}"/>
    <cellStyle name="Note 2 2 2 2 2 9 2" xfId="40679" xr:uid="{9AD5545E-1479-4FC1-BB08-D6D6DF7A53EF}"/>
    <cellStyle name="Note 2 2 2 2 3" xfId="9462" xr:uid="{056E5F9F-A928-4F2D-B593-3B26CF915A96}"/>
    <cellStyle name="Note 2 2 2 2 3 2" xfId="31727" xr:uid="{B8B45716-91E1-4A98-BD6F-0CF87040733E}"/>
    <cellStyle name="Note 2 2 2 2 4" xfId="9463" xr:uid="{CDA05930-2F8F-4B73-B204-43DA9DD15AA0}"/>
    <cellStyle name="Note 2 2 2 2 4 2" xfId="31728" xr:uid="{C1B64B0A-681B-4801-9CDC-2604F6D71DED}"/>
    <cellStyle name="Note 2 2 2 2 5" xfId="9464" xr:uid="{36B0EE36-13F2-4716-BFEB-C7666C6EBB35}"/>
    <cellStyle name="Note 2 2 2 2 5 2" xfId="31729" xr:uid="{52C98591-DA42-4E09-876B-D4EEF97A0F53}"/>
    <cellStyle name="Note 2 2 2 2 6" xfId="9465" xr:uid="{A259E902-952E-47A9-B635-25D05B54CE11}"/>
    <cellStyle name="Note 2 2 2 2 6 2" xfId="31730" xr:uid="{FEAEEF34-FF97-49A8-90BB-9799B2D44C4A}"/>
    <cellStyle name="Note 2 2 2 2 7" xfId="9466" xr:uid="{8220FFDA-4D63-472F-AE7C-A8C6DF88B188}"/>
    <cellStyle name="Note 2 2 2 2 7 2" xfId="31731" xr:uid="{5CCE06C1-0ABC-41A9-8202-C8602F1B3107}"/>
    <cellStyle name="Note 2 2 2 2 8" xfId="9467" xr:uid="{2F854BFD-02E7-40AA-98E6-7061023005FE}"/>
    <cellStyle name="Note 2 2 2 2 8 2" xfId="31732" xr:uid="{8381866A-6120-44BC-B827-A3288FE88758}"/>
    <cellStyle name="Note 2 2 2 2 9" xfId="9468" xr:uid="{9463497B-3739-4688-A060-EDB5F7EC7603}"/>
    <cellStyle name="Note 2 2 2 2 9 2" xfId="31733" xr:uid="{E8D8FA84-19E2-46F2-8B0D-15D0AE11C5CE}"/>
    <cellStyle name="Note 2 2 2 3" xfId="9469" xr:uid="{08858FA3-62F1-4EFE-9F06-62B042FE30F6}"/>
    <cellStyle name="Note 2 2 2 3 10" xfId="31734" xr:uid="{F399B138-0C2B-4558-B0F0-68B566045F84}"/>
    <cellStyle name="Note 2 2 2 3 2" xfId="9470" xr:uid="{6FDA140F-29C6-4F78-A522-95829F2E9AE6}"/>
    <cellStyle name="Note 2 2 2 3 2 2" xfId="31735" xr:uid="{6B9DC628-C566-4A3E-BE92-0EAECBCA507F}"/>
    <cellStyle name="Note 2 2 2 3 3" xfId="9471" xr:uid="{BD56DF2B-BE46-4FDA-88D9-123ECD04522D}"/>
    <cellStyle name="Note 2 2 2 3 3 2" xfId="31736" xr:uid="{D5D810AB-47D1-4466-B514-625FB0DA6FEA}"/>
    <cellStyle name="Note 2 2 2 3 4" xfId="9472" xr:uid="{DB2E79F9-A454-43E1-89C7-FB05FC401B37}"/>
    <cellStyle name="Note 2 2 2 3 4 2" xfId="31737" xr:uid="{F4E67BD1-2420-436A-91F0-6C1A51C6D71B}"/>
    <cellStyle name="Note 2 2 2 3 5" xfId="9473" xr:uid="{1C16FE61-9A5B-4641-885C-F88408F3A189}"/>
    <cellStyle name="Note 2 2 2 3 5 2" xfId="31738" xr:uid="{7A9C75C8-E8AC-4A3B-81AB-0F27CB7CBAC5}"/>
    <cellStyle name="Note 2 2 2 3 6" xfId="9474" xr:uid="{152F0DE6-7B3A-4B5C-866C-2025BCFA0FBB}"/>
    <cellStyle name="Note 2 2 2 3 6 2" xfId="31739" xr:uid="{BEBEC42F-F242-41CB-8977-6BE076C2C7DC}"/>
    <cellStyle name="Note 2 2 2 3 7" xfId="9475" xr:uid="{BEFA4AEF-CF07-4909-9938-39E99CF076ED}"/>
    <cellStyle name="Note 2 2 2 3 7 2" xfId="31740" xr:uid="{9C93A464-2E05-4C78-B5BE-1B8020D500CC}"/>
    <cellStyle name="Note 2 2 2 3 8" xfId="9476" xr:uid="{63C005D6-78C5-4C56-B037-C66F5D89B367}"/>
    <cellStyle name="Note 2 2 2 3 8 2" xfId="31741" xr:uid="{2C3A9B4C-1178-446C-BE2D-D35AFA802648}"/>
    <cellStyle name="Note 2 2 2 3 9" xfId="23549" xr:uid="{7E10CEE0-1BAA-46C4-AA1F-979460587AC7}"/>
    <cellStyle name="Note 2 2 2 3 9 2" xfId="40680" xr:uid="{57FABF01-D374-4657-A45E-C6BB353647BD}"/>
    <cellStyle name="Note 2 2 2 4" xfId="9477" xr:uid="{BF48DBF0-12D2-4D45-A366-597EE4DFA165}"/>
    <cellStyle name="Note 2 2 2 4 2" xfId="31742" xr:uid="{CE64CCD5-E5E6-4DFA-9C99-16791150A8FC}"/>
    <cellStyle name="Note 2 2 2 5" xfId="9478" xr:uid="{3E9DDC67-BBAD-4A44-AC03-4DF3C5F90038}"/>
    <cellStyle name="Note 2 2 2 5 2" xfId="31743" xr:uid="{578E0572-383B-4ACE-9792-BE521828B3D1}"/>
    <cellStyle name="Note 2 2 2 6" xfId="9479" xr:uid="{C4C6D0F7-C5B7-4A1D-8E91-44A713442C04}"/>
    <cellStyle name="Note 2 2 2 6 2" xfId="31744" xr:uid="{A9AB5EDC-A28F-4942-966E-7F20EE9F869A}"/>
    <cellStyle name="Note 2 2 2 7" xfId="9480" xr:uid="{D645778A-AA2D-4D56-A9EC-52F0B632730A}"/>
    <cellStyle name="Note 2 2 2 7 2" xfId="31745" xr:uid="{EB52E9D2-89DB-4C6E-B91A-CCB33B632AAF}"/>
    <cellStyle name="Note 2 2 2 8" xfId="9481" xr:uid="{43C6FE82-70F5-4F95-8F76-177BA8AE4488}"/>
    <cellStyle name="Note 2 2 2 8 2" xfId="31746" xr:uid="{53F67574-ADAA-4C58-9464-C42B2CB694F1}"/>
    <cellStyle name="Note 2 2 2 9" xfId="9482" xr:uid="{C8FCD69F-7FCB-4ED9-B62A-3A27F7487DB5}"/>
    <cellStyle name="Note 2 2 2 9 2" xfId="31747" xr:uid="{0680DF15-509A-4BDB-B081-C1A1BF63686E}"/>
    <cellStyle name="Note 2 2 3" xfId="9483" xr:uid="{E1D2BABB-4987-4312-91BF-0DFEB6C88D22}"/>
    <cellStyle name="Note 2 2 3 10" xfId="9484" xr:uid="{7A15518D-2771-454C-8DE8-7475A1FC28B1}"/>
    <cellStyle name="Note 2 2 3 10 2" xfId="31749" xr:uid="{556F4A12-FECF-4F04-AB61-453FC7A802F3}"/>
    <cellStyle name="Note 2 2 3 11" xfId="23550" xr:uid="{E03C1AE1-516E-45EF-BEC7-CCE3A48D9E1A}"/>
    <cellStyle name="Note 2 2 3 11 2" xfId="40681" xr:uid="{634DD24D-6996-4BFB-8DE6-BD4B1327C7DD}"/>
    <cellStyle name="Note 2 2 3 12" xfId="31748" xr:uid="{2EF37D7B-5A9B-49AF-84A4-654EAB42F265}"/>
    <cellStyle name="Note 2 2 3 2" xfId="9485" xr:uid="{F4E143EE-174C-4998-975B-5CBCB80C57DB}"/>
    <cellStyle name="Note 2 2 3 2 10" xfId="23551" xr:uid="{481ABA21-1B40-48B8-964E-9E5743BC6BB6}"/>
    <cellStyle name="Note 2 2 3 2 10 2" xfId="40682" xr:uid="{1AC311D3-CFED-4F1A-B544-1946CC737FB4}"/>
    <cellStyle name="Note 2 2 3 2 11" xfId="31750" xr:uid="{EA6E5B56-FEDC-4A49-9D1F-6C1C784ECA97}"/>
    <cellStyle name="Note 2 2 3 2 2" xfId="9486" xr:uid="{BF74DDA5-08FE-48D8-B7F3-C6386902AF60}"/>
    <cellStyle name="Note 2 2 3 2 2 10" xfId="31751" xr:uid="{0BEE51E1-6ADD-40B0-8746-6E09687938DE}"/>
    <cellStyle name="Note 2 2 3 2 2 2" xfId="9487" xr:uid="{4351AC66-81C5-46D7-93BE-DD8A8E02E2DC}"/>
    <cellStyle name="Note 2 2 3 2 2 2 2" xfId="31752" xr:uid="{5BF7AB4A-5842-4FDB-B38A-FA536F89D645}"/>
    <cellStyle name="Note 2 2 3 2 2 3" xfId="9488" xr:uid="{68F4AE84-58B3-4724-AE50-56405FC34CBA}"/>
    <cellStyle name="Note 2 2 3 2 2 3 2" xfId="31753" xr:uid="{4F713AB5-AC76-4953-BAC5-03BE30F79DD0}"/>
    <cellStyle name="Note 2 2 3 2 2 4" xfId="9489" xr:uid="{A8FEC2AE-AC64-4341-908B-0ECC54C6B49D}"/>
    <cellStyle name="Note 2 2 3 2 2 4 2" xfId="31754" xr:uid="{ABEC8F99-4720-4394-A265-5C0AE9C79ABB}"/>
    <cellStyle name="Note 2 2 3 2 2 5" xfId="9490" xr:uid="{2E7FDD5A-58AC-4F7D-AB1E-E5830A5303DA}"/>
    <cellStyle name="Note 2 2 3 2 2 5 2" xfId="31755" xr:uid="{C3E54C84-42A8-4B2A-8DC1-56CE57E2EFE2}"/>
    <cellStyle name="Note 2 2 3 2 2 6" xfId="9491" xr:uid="{F3C3DBD4-3907-4ECC-AF7E-9E19B4E585CC}"/>
    <cellStyle name="Note 2 2 3 2 2 6 2" xfId="31756" xr:uid="{2F6F6852-C7F9-4A83-A06D-D8B3F7AFC6BB}"/>
    <cellStyle name="Note 2 2 3 2 2 7" xfId="9492" xr:uid="{A6F7CCE0-2DFE-449F-8046-49A5DC3A2003}"/>
    <cellStyle name="Note 2 2 3 2 2 7 2" xfId="31757" xr:uid="{3C529326-FE96-4C20-8CB6-254A7B55C468}"/>
    <cellStyle name="Note 2 2 3 2 2 8" xfId="9493" xr:uid="{00CAF149-16E1-412F-A908-B34BE3F188A8}"/>
    <cellStyle name="Note 2 2 3 2 2 8 2" xfId="31758" xr:uid="{E3FA8ACE-179A-4440-8ECF-85AAB4C676A4}"/>
    <cellStyle name="Note 2 2 3 2 2 9" xfId="23552" xr:uid="{B0E2C353-1BAC-4324-9384-9BDE65589C9D}"/>
    <cellStyle name="Note 2 2 3 2 2 9 2" xfId="40683" xr:uid="{BAF64591-C0D7-4B1E-87D6-18CF808F829F}"/>
    <cellStyle name="Note 2 2 3 2 3" xfId="9494" xr:uid="{3778F2CD-17C6-4ED6-B0F8-07D0784304D8}"/>
    <cellStyle name="Note 2 2 3 2 3 2" xfId="31759" xr:uid="{A8C581B0-072A-40C0-B8AB-570A4157D955}"/>
    <cellStyle name="Note 2 2 3 2 4" xfId="9495" xr:uid="{ECBEE302-90EC-4EE2-8757-BD7F8AEED07D}"/>
    <cellStyle name="Note 2 2 3 2 4 2" xfId="31760" xr:uid="{CEC7DACA-7206-48C7-8BF9-48D86B150D92}"/>
    <cellStyle name="Note 2 2 3 2 5" xfId="9496" xr:uid="{987C5C36-5DFE-46BB-89B2-5BD37D980D24}"/>
    <cellStyle name="Note 2 2 3 2 5 2" xfId="31761" xr:uid="{31D0DFDD-935A-4A03-B7B7-2F3CB683060A}"/>
    <cellStyle name="Note 2 2 3 2 6" xfId="9497" xr:uid="{8A222AFF-DC0F-4898-9FB1-FFD948B2F26E}"/>
    <cellStyle name="Note 2 2 3 2 6 2" xfId="31762" xr:uid="{56261D4B-785A-42E2-8960-FCB13B6A0D8E}"/>
    <cellStyle name="Note 2 2 3 2 7" xfId="9498" xr:uid="{D7E1BCB1-23BB-4F6D-8151-2A641526CE6E}"/>
    <cellStyle name="Note 2 2 3 2 7 2" xfId="31763" xr:uid="{3C2A44E3-D770-40D7-B45F-C81D093DE259}"/>
    <cellStyle name="Note 2 2 3 2 8" xfId="9499" xr:uid="{43734F5B-622A-49F6-9684-FE360FC2D884}"/>
    <cellStyle name="Note 2 2 3 2 8 2" xfId="31764" xr:uid="{EB909998-6062-4FC5-BFEA-9116A72488B0}"/>
    <cellStyle name="Note 2 2 3 2 9" xfId="9500" xr:uid="{528249E2-2B3D-4196-9CBD-94A3CA37E375}"/>
    <cellStyle name="Note 2 2 3 2 9 2" xfId="31765" xr:uid="{14648385-772E-46CB-9369-41B758B483FE}"/>
    <cellStyle name="Note 2 2 3 3" xfId="9501" xr:uid="{26E2954B-AAF2-48CF-BFA3-AF8FA9B24206}"/>
    <cellStyle name="Note 2 2 3 3 10" xfId="31766" xr:uid="{CC6C11D7-E7A2-4CD4-99CC-4997416ACEFF}"/>
    <cellStyle name="Note 2 2 3 3 2" xfId="9502" xr:uid="{E8073A69-B549-4723-A335-CFBE4380DFB2}"/>
    <cellStyle name="Note 2 2 3 3 2 2" xfId="31767" xr:uid="{4FD7CCB8-4243-4CCB-8629-D16A49FF8862}"/>
    <cellStyle name="Note 2 2 3 3 3" xfId="9503" xr:uid="{D49C0E4B-CE5F-4A23-A484-8227871BE849}"/>
    <cellStyle name="Note 2 2 3 3 3 2" xfId="31768" xr:uid="{788B1A07-561D-443A-9064-2E15E58B09EB}"/>
    <cellStyle name="Note 2 2 3 3 4" xfId="9504" xr:uid="{8A6ECF65-CE71-4D4E-83C2-D441C950D8FC}"/>
    <cellStyle name="Note 2 2 3 3 4 2" xfId="31769" xr:uid="{6BF98834-F452-4384-97D0-59541362BDBE}"/>
    <cellStyle name="Note 2 2 3 3 5" xfId="9505" xr:uid="{04F3316B-4D19-4949-8E42-BC4C45291134}"/>
    <cellStyle name="Note 2 2 3 3 5 2" xfId="31770" xr:uid="{909EB75B-4F99-49C5-96BA-4F79F041321A}"/>
    <cellStyle name="Note 2 2 3 3 6" xfId="9506" xr:uid="{7D1DFB2D-254D-4267-B739-E262922887FC}"/>
    <cellStyle name="Note 2 2 3 3 6 2" xfId="31771" xr:uid="{A7341806-AE07-447A-B07D-67037E0109BB}"/>
    <cellStyle name="Note 2 2 3 3 7" xfId="9507" xr:uid="{A5578488-1770-4F5C-BEDE-7E843F5F8EA2}"/>
    <cellStyle name="Note 2 2 3 3 7 2" xfId="31772" xr:uid="{CB7C8912-F8A2-4C03-8445-FEBF33664965}"/>
    <cellStyle name="Note 2 2 3 3 8" xfId="9508" xr:uid="{2AD7D27E-D11A-4280-90B2-9FFE1C5C38AE}"/>
    <cellStyle name="Note 2 2 3 3 8 2" xfId="31773" xr:uid="{F42E34D3-5042-4C02-A48F-FD8D5CC41663}"/>
    <cellStyle name="Note 2 2 3 3 9" xfId="23553" xr:uid="{99434F49-8C4A-4C2A-BA16-331F8C02BA34}"/>
    <cellStyle name="Note 2 2 3 3 9 2" xfId="40684" xr:uid="{152F6969-5387-4F76-ABFC-77E2B2DF2A02}"/>
    <cellStyle name="Note 2 2 3 4" xfId="9509" xr:uid="{F1949A65-096E-460A-B431-00E28EB11D19}"/>
    <cellStyle name="Note 2 2 3 4 2" xfId="31774" xr:uid="{28D3B73A-6CFD-447B-82A6-D1E96FF61360}"/>
    <cellStyle name="Note 2 2 3 5" xfId="9510" xr:uid="{C298EF8D-6221-47F3-AC89-2A5264218D86}"/>
    <cellStyle name="Note 2 2 3 5 2" xfId="31775" xr:uid="{869285AE-B5D0-457F-93C1-4770D57E594B}"/>
    <cellStyle name="Note 2 2 3 6" xfId="9511" xr:uid="{DE410850-FADF-438F-8D79-FB27B8424E43}"/>
    <cellStyle name="Note 2 2 3 6 2" xfId="31776" xr:uid="{8F317BBD-1A13-42FF-B066-5D85D7A1D10F}"/>
    <cellStyle name="Note 2 2 3 7" xfId="9512" xr:uid="{810614E7-B4ED-41E3-AAFA-A1D7D853FE54}"/>
    <cellStyle name="Note 2 2 3 7 2" xfId="31777" xr:uid="{8D0BA778-8593-4981-9C0A-A7AC6A77B651}"/>
    <cellStyle name="Note 2 2 3 8" xfId="9513" xr:uid="{60309986-CF3A-4686-B227-A7477409556B}"/>
    <cellStyle name="Note 2 2 3 8 2" xfId="31778" xr:uid="{745F7C74-E849-45A4-A355-7225D8E256CF}"/>
    <cellStyle name="Note 2 2 3 9" xfId="9514" xr:uid="{94F3FB56-911B-4480-9010-6CBC14540286}"/>
    <cellStyle name="Note 2 2 3 9 2" xfId="31779" xr:uid="{775CBFED-2B21-403D-A463-5EBFF7FC8F2B}"/>
    <cellStyle name="Note 2 2 4" xfId="9515" xr:uid="{9D35104C-FABC-4AB9-AD83-57BA57E750D7}"/>
    <cellStyle name="Note 2 2 4 10" xfId="23554" xr:uid="{1B75DC0D-1D48-4D62-A392-AE059E944724}"/>
    <cellStyle name="Note 2 2 4 10 2" xfId="40685" xr:uid="{298CF6E2-B87D-40DB-9D07-76D3C150B9F7}"/>
    <cellStyle name="Note 2 2 4 11" xfId="31780" xr:uid="{10D17E96-ACFC-497F-8334-A993638AE45E}"/>
    <cellStyle name="Note 2 2 4 2" xfId="9516" xr:uid="{76F1600F-FA74-4E4D-B28A-B8541628FE16}"/>
    <cellStyle name="Note 2 2 4 2 10" xfId="31781" xr:uid="{F1116FDA-7289-4F71-8646-5B1C4DD85970}"/>
    <cellStyle name="Note 2 2 4 2 2" xfId="9517" xr:uid="{71441DB4-9194-45E8-AFD9-506180F25AD5}"/>
    <cellStyle name="Note 2 2 4 2 2 2" xfId="31782" xr:uid="{9649880E-1444-4DAA-9450-673712537160}"/>
    <cellStyle name="Note 2 2 4 2 3" xfId="9518" xr:uid="{68B4DFD6-EB93-47E2-9B52-1BDBCD8AEDC5}"/>
    <cellStyle name="Note 2 2 4 2 3 2" xfId="31783" xr:uid="{6BF36F1F-BADE-4493-94DE-43A639AA1766}"/>
    <cellStyle name="Note 2 2 4 2 4" xfId="9519" xr:uid="{9246266D-D3C3-4C49-ACB5-879CD2DA266E}"/>
    <cellStyle name="Note 2 2 4 2 4 2" xfId="31784" xr:uid="{6D041FE7-658F-4667-8D88-698F94E5BFEA}"/>
    <cellStyle name="Note 2 2 4 2 5" xfId="9520" xr:uid="{DAA40881-5F6C-48D6-9B3D-9A014CCB0BBD}"/>
    <cellStyle name="Note 2 2 4 2 5 2" xfId="31785" xr:uid="{01D6A76F-32B3-4F41-99AF-61F42261E956}"/>
    <cellStyle name="Note 2 2 4 2 6" xfId="9521" xr:uid="{7136017E-D3F6-482E-9509-43F4CFD86D51}"/>
    <cellStyle name="Note 2 2 4 2 6 2" xfId="31786" xr:uid="{FBBB9044-C207-434A-811A-49A1E56B009D}"/>
    <cellStyle name="Note 2 2 4 2 7" xfId="9522" xr:uid="{0FD34173-5B7C-478B-9E2F-336A1422BE3C}"/>
    <cellStyle name="Note 2 2 4 2 7 2" xfId="31787" xr:uid="{14D5E2BA-733E-4C1C-B7C6-FC6EB5F4F287}"/>
    <cellStyle name="Note 2 2 4 2 8" xfId="9523" xr:uid="{3A2153D7-EF42-48FE-993C-533999DE50A3}"/>
    <cellStyle name="Note 2 2 4 2 8 2" xfId="31788" xr:uid="{DC43A71B-1FF9-4BE4-B18C-CE0AE367C61A}"/>
    <cellStyle name="Note 2 2 4 2 9" xfId="23555" xr:uid="{50B708F2-06F0-402F-A5A8-DAF4AD34F735}"/>
    <cellStyle name="Note 2 2 4 2 9 2" xfId="40686" xr:uid="{039067F7-A7CF-4096-A2BC-02DDEC867A35}"/>
    <cellStyle name="Note 2 2 4 3" xfId="9524" xr:uid="{6218954F-BE6F-47C1-9617-4A76C7F223C2}"/>
    <cellStyle name="Note 2 2 4 3 2" xfId="31789" xr:uid="{562265C1-2F09-4033-A7AB-CF0EC27864B1}"/>
    <cellStyle name="Note 2 2 4 4" xfId="9525" xr:uid="{97E6A129-5D53-4FBC-AC5C-84C1EA81B6C7}"/>
    <cellStyle name="Note 2 2 4 4 2" xfId="31790" xr:uid="{A76C38E1-90BD-4705-82DD-5825D2930A06}"/>
    <cellStyle name="Note 2 2 4 5" xfId="9526" xr:uid="{6D6AD779-AEF0-490A-BF4B-3399F5A74ABE}"/>
    <cellStyle name="Note 2 2 4 5 2" xfId="31791" xr:uid="{F919BBF4-4B8D-407C-A4AB-46C8EE067999}"/>
    <cellStyle name="Note 2 2 4 6" xfId="9527" xr:uid="{814EE31B-8983-490F-A80D-AE57117E9F16}"/>
    <cellStyle name="Note 2 2 4 6 2" xfId="31792" xr:uid="{87DD4F54-5536-415D-8AC4-56B86C43646A}"/>
    <cellStyle name="Note 2 2 4 7" xfId="9528" xr:uid="{8324464A-8884-44C3-B262-C2705E09F9CF}"/>
    <cellStyle name="Note 2 2 4 7 2" xfId="31793" xr:uid="{1B086C71-7EBB-4654-B5F3-C21A02BC2E2F}"/>
    <cellStyle name="Note 2 2 4 8" xfId="9529" xr:uid="{00301CF1-FFB9-4DFC-A7D0-48F2CDE44E9A}"/>
    <cellStyle name="Note 2 2 4 8 2" xfId="31794" xr:uid="{CB114700-BAB1-4B94-8679-18AC725E1E8E}"/>
    <cellStyle name="Note 2 2 4 9" xfId="9530" xr:uid="{BF2DC53F-D049-4768-97D9-8F78B183116F}"/>
    <cellStyle name="Note 2 2 4 9 2" xfId="31795" xr:uid="{0DF4AA77-3805-4EC2-97FC-E56BBF2B9544}"/>
    <cellStyle name="Note 2 2 5" xfId="9531" xr:uid="{BE91A98C-44F4-4F53-9B17-BD4CAF8B4866}"/>
    <cellStyle name="Note 2 2 5 10" xfId="23556" xr:uid="{9C616FCD-ADB7-4267-8667-D3AFCF1EB7ED}"/>
    <cellStyle name="Note 2 2 5 10 2" xfId="40687" xr:uid="{293AC551-C391-4A53-8810-DD570A90AEB2}"/>
    <cellStyle name="Note 2 2 5 11" xfId="31796" xr:uid="{11997AAE-946F-4283-8892-5F6EAF7AB12C}"/>
    <cellStyle name="Note 2 2 5 2" xfId="9532" xr:uid="{6E30FC59-031D-49F8-9066-CCC316A8B0EF}"/>
    <cellStyle name="Note 2 2 5 2 10" xfId="31797" xr:uid="{F2F3EDDB-425E-44EB-B54F-C5154B7BEEB9}"/>
    <cellStyle name="Note 2 2 5 2 2" xfId="9533" xr:uid="{44C3D582-5DE8-4528-9E4E-9EEE301E07C7}"/>
    <cellStyle name="Note 2 2 5 2 2 2" xfId="31798" xr:uid="{C1A069AE-0EE0-4663-88AB-5AC8F8C8B162}"/>
    <cellStyle name="Note 2 2 5 2 3" xfId="9534" xr:uid="{310BA26B-4502-4AE4-BFB7-E50A5421EB63}"/>
    <cellStyle name="Note 2 2 5 2 3 2" xfId="31799" xr:uid="{6678525C-F57C-4860-9D8A-17ADE6FB573B}"/>
    <cellStyle name="Note 2 2 5 2 4" xfId="9535" xr:uid="{C70242D7-9118-490F-B4FA-9CDA7BE81D38}"/>
    <cellStyle name="Note 2 2 5 2 4 2" xfId="31800" xr:uid="{48845BEF-864E-488D-9206-15B0269B57B7}"/>
    <cellStyle name="Note 2 2 5 2 5" xfId="9536" xr:uid="{B2C41AFE-DD6F-4916-AB2F-9251CD0E1873}"/>
    <cellStyle name="Note 2 2 5 2 5 2" xfId="31801" xr:uid="{183EDB0C-F534-4142-8698-4C0CAC6936F9}"/>
    <cellStyle name="Note 2 2 5 2 6" xfId="9537" xr:uid="{0EBF32E3-9B7A-4C4E-944B-9D6066BB728E}"/>
    <cellStyle name="Note 2 2 5 2 6 2" xfId="31802" xr:uid="{99956C78-C072-4B9C-9582-75BE37A09161}"/>
    <cellStyle name="Note 2 2 5 2 7" xfId="9538" xr:uid="{65737BAF-4645-4EB6-A6B7-C17D0FF1F1BF}"/>
    <cellStyle name="Note 2 2 5 2 7 2" xfId="31803" xr:uid="{D984A171-B7CE-44B8-A81C-E407FBEEE796}"/>
    <cellStyle name="Note 2 2 5 2 8" xfId="9539" xr:uid="{74BCF35C-36F3-4496-965A-E3F8092792B4}"/>
    <cellStyle name="Note 2 2 5 2 8 2" xfId="31804" xr:uid="{46D3C6F2-6A1D-4FE6-92DE-0D0B7D654BFF}"/>
    <cellStyle name="Note 2 2 5 2 9" xfId="23557" xr:uid="{7CB07C87-0149-42B0-99D1-01CF3B5C49E7}"/>
    <cellStyle name="Note 2 2 5 2 9 2" xfId="40688" xr:uid="{CAB9B38B-2FF4-429C-A923-6402B0C6608E}"/>
    <cellStyle name="Note 2 2 5 3" xfId="9540" xr:uid="{46AF1E62-583E-4B3C-9905-355555D2D17D}"/>
    <cellStyle name="Note 2 2 5 3 2" xfId="31805" xr:uid="{771D8971-FE62-44EC-92AB-A7C84EDC9C14}"/>
    <cellStyle name="Note 2 2 5 4" xfId="9541" xr:uid="{C4A79406-CAF1-47D9-B32A-821D6126F98D}"/>
    <cellStyle name="Note 2 2 5 4 2" xfId="31806" xr:uid="{A6D07C00-2EB2-4FD9-B9C9-D89578D807DF}"/>
    <cellStyle name="Note 2 2 5 5" xfId="9542" xr:uid="{E0F4DC23-6A86-41F9-A5DB-FB63E2699283}"/>
    <cellStyle name="Note 2 2 5 5 2" xfId="31807" xr:uid="{D6F61A34-7D99-494E-970A-EEDC915C3D79}"/>
    <cellStyle name="Note 2 2 5 6" xfId="9543" xr:uid="{297647F9-DC48-457E-B909-1AA29F86FE22}"/>
    <cellStyle name="Note 2 2 5 6 2" xfId="31808" xr:uid="{B07C71B2-6F89-4CB0-B255-5CEB83E0BC81}"/>
    <cellStyle name="Note 2 2 5 7" xfId="9544" xr:uid="{8162F14D-5070-4D9D-8271-CA2146D6C5B5}"/>
    <cellStyle name="Note 2 2 5 7 2" xfId="31809" xr:uid="{5436A63B-9352-461B-8677-981D085A9CB5}"/>
    <cellStyle name="Note 2 2 5 8" xfId="9545" xr:uid="{F40CC56D-D4F6-4DC5-9C12-7BC634CA4303}"/>
    <cellStyle name="Note 2 2 5 8 2" xfId="31810" xr:uid="{8C74035A-848A-4C1C-A144-C56D07C66861}"/>
    <cellStyle name="Note 2 2 5 9" xfId="9546" xr:uid="{D57E9018-3988-4659-AA04-33ED0A334B40}"/>
    <cellStyle name="Note 2 2 5 9 2" xfId="31811" xr:uid="{8A94843D-C321-4FF8-BD9C-319767C8BAC2}"/>
    <cellStyle name="Note 2 2 6" xfId="9547" xr:uid="{34EA056B-B749-4812-A6E3-F8ACE73DBCE8}"/>
    <cellStyle name="Note 2 2 6 10" xfId="23558" xr:uid="{F32FF549-A638-4140-87EA-970CB1D493C5}"/>
    <cellStyle name="Note 2 2 6 10 2" xfId="40689" xr:uid="{6BC3694C-5923-469B-8E8D-098BBC9F4638}"/>
    <cellStyle name="Note 2 2 6 11" xfId="31812" xr:uid="{DB83F03A-B262-416A-94B8-696FA9EBDC19}"/>
    <cellStyle name="Note 2 2 6 2" xfId="9548" xr:uid="{7E6222D8-9EE3-4D6D-93A4-569CD26DD603}"/>
    <cellStyle name="Note 2 2 6 2 10" xfId="31813" xr:uid="{AE9B4E43-FB58-4DFF-A933-A2BA2B5AEF88}"/>
    <cellStyle name="Note 2 2 6 2 2" xfId="9549" xr:uid="{037B5F63-CC89-417F-94A7-5D89B880B163}"/>
    <cellStyle name="Note 2 2 6 2 2 2" xfId="31814" xr:uid="{3B59DD9D-4040-4327-9217-83CF8D400859}"/>
    <cellStyle name="Note 2 2 6 2 3" xfId="9550" xr:uid="{370D0574-D83A-4043-B444-4A06CD9CE431}"/>
    <cellStyle name="Note 2 2 6 2 3 2" xfId="31815" xr:uid="{0232EBC2-EEEA-4795-9DC4-2A82F2B85669}"/>
    <cellStyle name="Note 2 2 6 2 4" xfId="9551" xr:uid="{CB30D544-B5E0-4937-9BE7-450ECCF636E0}"/>
    <cellStyle name="Note 2 2 6 2 4 2" xfId="31816" xr:uid="{307C06CC-9849-4485-B8DB-AA1AFC54040B}"/>
    <cellStyle name="Note 2 2 6 2 5" xfId="9552" xr:uid="{E36F0EA3-9E5C-43EF-9F39-A08255A88F2F}"/>
    <cellStyle name="Note 2 2 6 2 5 2" xfId="31817" xr:uid="{073844F2-62BC-4240-9ECB-361D16169801}"/>
    <cellStyle name="Note 2 2 6 2 6" xfId="9553" xr:uid="{0F5A7272-4FCE-46DF-82EC-5AA54CB9F62E}"/>
    <cellStyle name="Note 2 2 6 2 6 2" xfId="31818" xr:uid="{6579B683-1BD3-4679-81E1-1EDAFCFD6B38}"/>
    <cellStyle name="Note 2 2 6 2 7" xfId="9554" xr:uid="{49AD1303-698E-4630-9A56-A15FB02C1216}"/>
    <cellStyle name="Note 2 2 6 2 7 2" xfId="31819" xr:uid="{B23B1BA8-9025-44E6-9D4B-445572F4FC62}"/>
    <cellStyle name="Note 2 2 6 2 8" xfId="9555" xr:uid="{64023256-5481-445D-9259-C2D0FA9BE14E}"/>
    <cellStyle name="Note 2 2 6 2 8 2" xfId="31820" xr:uid="{FD1D40A0-B766-4638-8A80-03D489B6A7F4}"/>
    <cellStyle name="Note 2 2 6 2 9" xfId="23559" xr:uid="{395BE13B-640B-4653-AD73-76C1C19D3743}"/>
    <cellStyle name="Note 2 2 6 2 9 2" xfId="40690" xr:uid="{14EEB263-FCD2-4CB9-9BBC-BBF3EB951F2E}"/>
    <cellStyle name="Note 2 2 6 3" xfId="9556" xr:uid="{3AD7F1FE-1DF9-4863-89AE-3E406C730A81}"/>
    <cellStyle name="Note 2 2 6 3 2" xfId="31821" xr:uid="{53ACC635-E969-4B39-8A2D-9355A4983418}"/>
    <cellStyle name="Note 2 2 6 4" xfId="9557" xr:uid="{B9422D34-F05D-44D4-B5A7-CE03D735FA05}"/>
    <cellStyle name="Note 2 2 6 4 2" xfId="31822" xr:uid="{FD9D250E-E4D3-40D4-801B-A745644E5418}"/>
    <cellStyle name="Note 2 2 6 5" xfId="9558" xr:uid="{8802FE4A-392C-475B-B436-4ECC76EB5CBB}"/>
    <cellStyle name="Note 2 2 6 5 2" xfId="31823" xr:uid="{FBD1580F-9DF0-46E1-97AF-3C158C52B57D}"/>
    <cellStyle name="Note 2 2 6 6" xfId="9559" xr:uid="{B08A72B4-1B74-433B-98E1-536E9B748420}"/>
    <cellStyle name="Note 2 2 6 6 2" xfId="31824" xr:uid="{524E89CA-2DE9-42EE-A2F6-836BCE9AB746}"/>
    <cellStyle name="Note 2 2 6 7" xfId="9560" xr:uid="{B5A62745-63AC-411F-B455-2C871624284D}"/>
    <cellStyle name="Note 2 2 6 7 2" xfId="31825" xr:uid="{803C3A36-B7EB-4EA8-BA41-56702C66C66E}"/>
    <cellStyle name="Note 2 2 6 8" xfId="9561" xr:uid="{55A0B795-6104-4AE0-98BC-25446F91C699}"/>
    <cellStyle name="Note 2 2 6 8 2" xfId="31826" xr:uid="{29EFF5CB-B141-4695-BB5C-F7CD90944361}"/>
    <cellStyle name="Note 2 2 6 9" xfId="9562" xr:uid="{14357735-C42D-49B1-BA8A-ED612D508829}"/>
    <cellStyle name="Note 2 2 6 9 2" xfId="31827" xr:uid="{F71CE1E0-0B21-4FDE-9ACE-66B9A2FBA76E}"/>
    <cellStyle name="Note 2 2 7" xfId="9563" xr:uid="{A3FC3D41-9C50-4369-A9CA-586DC024C4D6}"/>
    <cellStyle name="Note 2 2 7 10" xfId="23560" xr:uid="{007DA859-C565-4C79-83FD-752580285A28}"/>
    <cellStyle name="Note 2 2 7 10 2" xfId="40691" xr:uid="{FEB2770D-9AB1-45BD-BB57-EE9ADE4234DF}"/>
    <cellStyle name="Note 2 2 7 11" xfId="31828" xr:uid="{E7281399-0E2B-48A0-8E69-4CA3C4DB40D1}"/>
    <cellStyle name="Note 2 2 7 2" xfId="9564" xr:uid="{D9FA2305-7BA7-43ED-B20A-073195BB8DCC}"/>
    <cellStyle name="Note 2 2 7 2 10" xfId="31829" xr:uid="{E660CBBE-4050-46F2-B928-ACC689006EDC}"/>
    <cellStyle name="Note 2 2 7 2 2" xfId="9565" xr:uid="{DA87151A-C445-4F58-8D9D-02D419090879}"/>
    <cellStyle name="Note 2 2 7 2 2 2" xfId="31830" xr:uid="{CA95D548-EF0C-400C-B574-82E04E4BDA9C}"/>
    <cellStyle name="Note 2 2 7 2 3" xfId="9566" xr:uid="{B3DD26C3-7686-4D7E-9134-CF915905EC9A}"/>
    <cellStyle name="Note 2 2 7 2 3 2" xfId="31831" xr:uid="{998BFA60-BC52-4DD8-A9FB-8DFB0833EF7D}"/>
    <cellStyle name="Note 2 2 7 2 4" xfId="9567" xr:uid="{E696BE16-D82A-44D1-BA8F-0E7B11EC603B}"/>
    <cellStyle name="Note 2 2 7 2 4 2" xfId="31832" xr:uid="{B169A2BC-6599-4E94-8192-69B643EF104E}"/>
    <cellStyle name="Note 2 2 7 2 5" xfId="9568" xr:uid="{2F36302D-943C-47E8-B17A-DAA7875A7708}"/>
    <cellStyle name="Note 2 2 7 2 5 2" xfId="31833" xr:uid="{7A2915C9-23A1-44A5-A8B1-BDAF9A6D13D3}"/>
    <cellStyle name="Note 2 2 7 2 6" xfId="9569" xr:uid="{5616C4D2-8374-4B57-82BA-5A6881A551BF}"/>
    <cellStyle name="Note 2 2 7 2 6 2" xfId="31834" xr:uid="{03A2DDD0-845C-4727-BC48-ED7119082EE7}"/>
    <cellStyle name="Note 2 2 7 2 7" xfId="9570" xr:uid="{58466CA3-3715-420C-833F-09464E7976C1}"/>
    <cellStyle name="Note 2 2 7 2 7 2" xfId="31835" xr:uid="{5CFD26E6-3B5B-4542-9BE9-E887429001CE}"/>
    <cellStyle name="Note 2 2 7 2 8" xfId="9571" xr:uid="{83DE3184-B0F5-42D5-B64C-6C0F85A03A7C}"/>
    <cellStyle name="Note 2 2 7 2 8 2" xfId="31836" xr:uid="{2BF79759-A954-43BB-A0E5-4475A5138CA9}"/>
    <cellStyle name="Note 2 2 7 2 9" xfId="23561" xr:uid="{7179D184-DE66-4FF2-B81A-FC8C1268E279}"/>
    <cellStyle name="Note 2 2 7 2 9 2" xfId="40692" xr:uid="{15939283-9C3D-43F2-865D-BA43EFC92C86}"/>
    <cellStyle name="Note 2 2 7 3" xfId="9572" xr:uid="{0597C506-EF2C-4090-A28A-52244191A558}"/>
    <cellStyle name="Note 2 2 7 3 2" xfId="31837" xr:uid="{F86D57F5-A45F-4315-A173-F31AAC45F832}"/>
    <cellStyle name="Note 2 2 7 4" xfId="9573" xr:uid="{236961E5-A3C4-4C97-809D-3DCCB61C4A6F}"/>
    <cellStyle name="Note 2 2 7 4 2" xfId="31838" xr:uid="{22198244-BBA3-4341-AEED-BCC13C991C7D}"/>
    <cellStyle name="Note 2 2 7 5" xfId="9574" xr:uid="{7EC47AF4-C954-442D-89F5-E3FA96DEA8A8}"/>
    <cellStyle name="Note 2 2 7 5 2" xfId="31839" xr:uid="{EC9A4DA8-9053-45DB-9072-28B0BF8465EC}"/>
    <cellStyle name="Note 2 2 7 6" xfId="9575" xr:uid="{45C67683-5761-454B-BAC6-CB978FD16431}"/>
    <cellStyle name="Note 2 2 7 6 2" xfId="31840" xr:uid="{4811EF8C-DF50-46B4-841D-62636C41F68E}"/>
    <cellStyle name="Note 2 2 7 7" xfId="9576" xr:uid="{59CE94DA-8008-4C96-BDBA-7AB88BA6A1BA}"/>
    <cellStyle name="Note 2 2 7 7 2" xfId="31841" xr:uid="{99EB1F51-6292-4C43-9A58-527590B6EA1E}"/>
    <cellStyle name="Note 2 2 7 8" xfId="9577" xr:uid="{552E0673-D7D6-45F1-8444-880408F638DA}"/>
    <cellStyle name="Note 2 2 7 8 2" xfId="31842" xr:uid="{E673F682-A6FE-42A8-A9F5-49F1F8819261}"/>
    <cellStyle name="Note 2 2 7 9" xfId="9578" xr:uid="{8D4929FD-52EB-416F-9AC4-150D6DFE94AD}"/>
    <cellStyle name="Note 2 2 7 9 2" xfId="31843" xr:uid="{83D0F43F-0A5D-481E-BDDA-13F9D7382467}"/>
    <cellStyle name="Note 2 2 8" xfId="9579" xr:uid="{6102DCF3-0BA8-4436-BD18-2C8EA1FC16B5}"/>
    <cellStyle name="Note 2 2 8 10" xfId="31844" xr:uid="{04FD860A-C836-4014-9509-3D396A10CE8C}"/>
    <cellStyle name="Note 2 2 8 2" xfId="9580" xr:uid="{70B28EBB-2A4A-42E7-AD3A-18475236F7EB}"/>
    <cellStyle name="Note 2 2 8 2 2" xfId="31845" xr:uid="{036544B7-273C-4C78-9957-6653D33372AF}"/>
    <cellStyle name="Note 2 2 8 3" xfId="9581" xr:uid="{F3B25458-1FAD-48F5-9EE9-3F42E78FC956}"/>
    <cellStyle name="Note 2 2 8 3 2" xfId="31846" xr:uid="{548BF242-8314-405E-8DF4-B9F3E7195FE6}"/>
    <cellStyle name="Note 2 2 8 4" xfId="9582" xr:uid="{BE32AF6D-F396-431C-B216-6C11A8927A04}"/>
    <cellStyle name="Note 2 2 8 4 2" xfId="31847" xr:uid="{AAE3E28C-F648-4DA3-8FB5-F03EF2715FC5}"/>
    <cellStyle name="Note 2 2 8 5" xfId="9583" xr:uid="{5D9F37AF-1C58-4B33-83D3-764C3D741E53}"/>
    <cellStyle name="Note 2 2 8 5 2" xfId="31848" xr:uid="{B8A73A78-6758-4FBA-BF3C-0D0D12CA4632}"/>
    <cellStyle name="Note 2 2 8 6" xfId="9584" xr:uid="{AD2FECD9-B52D-4772-803D-3DCF809966BA}"/>
    <cellStyle name="Note 2 2 8 6 2" xfId="31849" xr:uid="{CB516A58-BD1C-4209-8BBB-9896B838857F}"/>
    <cellStyle name="Note 2 2 8 7" xfId="9585" xr:uid="{30A1EFC4-B9AF-4010-BCA0-F2226274CA53}"/>
    <cellStyle name="Note 2 2 8 7 2" xfId="31850" xr:uid="{55327060-5A33-4B3C-A568-C4CB2D4BD3D1}"/>
    <cellStyle name="Note 2 2 8 8" xfId="9586" xr:uid="{6510FFD8-8064-451B-802B-82CCDC9AC5D9}"/>
    <cellStyle name="Note 2 2 8 8 2" xfId="31851" xr:uid="{6A16F411-12D4-4615-8C7B-249EA4079174}"/>
    <cellStyle name="Note 2 2 8 9" xfId="23562" xr:uid="{9421AB15-CB77-41A3-94AE-463836D4B5A3}"/>
    <cellStyle name="Note 2 2 8 9 2" xfId="40693" xr:uid="{DACE8397-2556-4AEE-B529-136AF0247EBD}"/>
    <cellStyle name="Note 2 2 9" xfId="9587" xr:uid="{25FBCB06-CBCF-4100-A5B4-B91FC37E4EED}"/>
    <cellStyle name="Note 2 2 9 2" xfId="31852" xr:uid="{177BE27E-4658-4433-82D5-9C7BF1D01077}"/>
    <cellStyle name="Note 2 3" xfId="9588" xr:uid="{75BD071C-3B29-49D4-937E-F6B30E230B49}"/>
    <cellStyle name="Note 2 3 10" xfId="9589" xr:uid="{AFEAA005-2C61-4000-881E-30E8560EAB22}"/>
    <cellStyle name="Note 2 3 10 2" xfId="31854" xr:uid="{9774906E-62C8-40C2-805F-2C6B17C7C081}"/>
    <cellStyle name="Note 2 3 11" xfId="9590" xr:uid="{CC10DE01-4E75-48EC-8BC8-1807E670F650}"/>
    <cellStyle name="Note 2 3 11 2" xfId="31855" xr:uid="{C6596EA7-F362-47B8-B769-8526D0CE58C2}"/>
    <cellStyle name="Note 2 3 12" xfId="23563" xr:uid="{DA4E62B7-6251-4B52-BE69-5CA76F340BDA}"/>
    <cellStyle name="Note 2 3 12 2" xfId="40694" xr:uid="{7FD9CBAF-8CC6-4AF9-A8B5-21A6713E1C3A}"/>
    <cellStyle name="Note 2 3 13" xfId="31853" xr:uid="{59CAD7E3-9AD2-44E5-AE3C-123F084C9113}"/>
    <cellStyle name="Note 2 3 2" xfId="9591" xr:uid="{AA1F0DDA-44CB-411D-AF9E-2D055A6849E2}"/>
    <cellStyle name="Note 2 3 2 10" xfId="23564" xr:uid="{6B80EDF2-BF7E-496A-8A5A-3EC9972E43FD}"/>
    <cellStyle name="Note 2 3 2 10 2" xfId="40695" xr:uid="{5F1BC4FF-ADB4-4231-AFA8-5EB2E15AD120}"/>
    <cellStyle name="Note 2 3 2 11" xfId="31856" xr:uid="{641D512A-CDA5-424E-BCF7-9D38AA8E4257}"/>
    <cellStyle name="Note 2 3 2 2" xfId="9592" xr:uid="{AF273574-1454-40EF-BE59-A529D01648FC}"/>
    <cellStyle name="Note 2 3 2 2 10" xfId="31857" xr:uid="{C7018D30-012B-40FF-8BDB-9FE61C148391}"/>
    <cellStyle name="Note 2 3 2 2 2" xfId="9593" xr:uid="{EFD7EC0F-A563-4DAE-BB79-1B67FB4445CE}"/>
    <cellStyle name="Note 2 3 2 2 2 2" xfId="31858" xr:uid="{5E917F9D-7230-414F-A840-E401AAF852F4}"/>
    <cellStyle name="Note 2 3 2 2 3" xfId="9594" xr:uid="{29F14E49-7F9B-42F9-B68C-2D79C18F41CD}"/>
    <cellStyle name="Note 2 3 2 2 3 2" xfId="31859" xr:uid="{73CA7535-A8BF-4EE4-920E-4C7A26B920AB}"/>
    <cellStyle name="Note 2 3 2 2 4" xfId="9595" xr:uid="{52124C47-9485-4B37-A88C-5AC5328AFCDF}"/>
    <cellStyle name="Note 2 3 2 2 4 2" xfId="31860" xr:uid="{221B5793-5AB4-498D-B32C-D3E29D903D61}"/>
    <cellStyle name="Note 2 3 2 2 5" xfId="9596" xr:uid="{A94E55EE-9528-4F08-A012-B5831FC3AA04}"/>
    <cellStyle name="Note 2 3 2 2 5 2" xfId="31861" xr:uid="{814150D9-BFBD-48C8-9AC5-6630EE33E9F8}"/>
    <cellStyle name="Note 2 3 2 2 6" xfId="9597" xr:uid="{5DC998F3-82F0-4F21-B8A9-61C90B3B9E67}"/>
    <cellStyle name="Note 2 3 2 2 6 2" xfId="31862" xr:uid="{CE3B2C29-43D1-46AB-9CE5-D5387ECE7C38}"/>
    <cellStyle name="Note 2 3 2 2 7" xfId="9598" xr:uid="{99236C31-9DD1-493F-BD83-9C215EB23283}"/>
    <cellStyle name="Note 2 3 2 2 7 2" xfId="31863" xr:uid="{1294A81A-87E6-4FC6-8C5F-A06C43127F7F}"/>
    <cellStyle name="Note 2 3 2 2 8" xfId="9599" xr:uid="{D5CD3535-1CC2-4AA9-B16C-A516F002A6B6}"/>
    <cellStyle name="Note 2 3 2 2 8 2" xfId="31864" xr:uid="{3B5E627D-D376-4A77-9A64-5FDC511D8C67}"/>
    <cellStyle name="Note 2 3 2 2 9" xfId="23565" xr:uid="{51EF20FA-F8E4-4896-A1C7-3E5336E0E4DD}"/>
    <cellStyle name="Note 2 3 2 2 9 2" xfId="40696" xr:uid="{631FB859-B435-463B-BFDB-3FFE3AABCABE}"/>
    <cellStyle name="Note 2 3 2 3" xfId="9600" xr:uid="{1E0026A4-CB98-4842-8A1A-EACC9289ED6E}"/>
    <cellStyle name="Note 2 3 2 3 2" xfId="31865" xr:uid="{2C73F0AE-2F3E-434B-ADF6-F76E5E537C1E}"/>
    <cellStyle name="Note 2 3 2 4" xfId="9601" xr:uid="{3C57D282-43B5-4D7B-95EB-6D8E4C5A5B6D}"/>
    <cellStyle name="Note 2 3 2 4 2" xfId="31866" xr:uid="{EF5A6F1E-9EA4-46AA-8A23-5D2609047888}"/>
    <cellStyle name="Note 2 3 2 5" xfId="9602" xr:uid="{A045089D-6A03-4213-B553-09F21BB0EC4D}"/>
    <cellStyle name="Note 2 3 2 5 2" xfId="31867" xr:uid="{4396BA80-D6FC-40D7-9FE7-351F6539CCEE}"/>
    <cellStyle name="Note 2 3 2 6" xfId="9603" xr:uid="{97FC59F3-A14B-4E60-9C70-55F60306CF48}"/>
    <cellStyle name="Note 2 3 2 6 2" xfId="31868" xr:uid="{28408ADD-14A5-401A-842B-F7B2449887E0}"/>
    <cellStyle name="Note 2 3 2 7" xfId="9604" xr:uid="{30DBADFE-79C5-4B26-8C72-85D6097527F7}"/>
    <cellStyle name="Note 2 3 2 7 2" xfId="31869" xr:uid="{9527501B-B985-47C1-88E2-68C0E6DFF156}"/>
    <cellStyle name="Note 2 3 2 8" xfId="9605" xr:uid="{C6E50260-C313-4F5F-8FEE-EB033ECBB34D}"/>
    <cellStyle name="Note 2 3 2 8 2" xfId="31870" xr:uid="{EA6B45B5-101A-4FEA-B8B4-0E58D3BA51B9}"/>
    <cellStyle name="Note 2 3 2 9" xfId="9606" xr:uid="{7487D95C-F0E4-4D1A-8299-596258E5C90C}"/>
    <cellStyle name="Note 2 3 2 9 2" xfId="31871" xr:uid="{4025C367-DED6-429A-8027-E347672BD9F5}"/>
    <cellStyle name="Note 2 3 3" xfId="9607" xr:uid="{EDF482D4-05ED-4F48-8610-F0062BEF3647}"/>
    <cellStyle name="Note 2 3 3 10" xfId="23566" xr:uid="{22293187-8532-4FAB-A9C5-8E1BB2D96F82}"/>
    <cellStyle name="Note 2 3 3 10 2" xfId="40697" xr:uid="{86CB83EC-4436-4389-934B-102685616921}"/>
    <cellStyle name="Note 2 3 3 11" xfId="31872" xr:uid="{E3D7E862-04CE-43F6-85F5-18C56E651B05}"/>
    <cellStyle name="Note 2 3 3 2" xfId="9608" xr:uid="{5A1AF65F-A35E-4F8A-8713-B60D20F55C27}"/>
    <cellStyle name="Note 2 3 3 2 10" xfId="31873" xr:uid="{96BAE288-0F7C-4540-8CA7-4807ACB6630F}"/>
    <cellStyle name="Note 2 3 3 2 2" xfId="9609" xr:uid="{4D46A875-8204-445F-B390-4562F042E721}"/>
    <cellStyle name="Note 2 3 3 2 2 2" xfId="31874" xr:uid="{6DA404C5-E9AF-4481-9F42-674E1C2B325C}"/>
    <cellStyle name="Note 2 3 3 2 3" xfId="9610" xr:uid="{4BA50C03-DAA8-40EB-BBD9-4E531E8C86BC}"/>
    <cellStyle name="Note 2 3 3 2 3 2" xfId="31875" xr:uid="{05AD6892-EEC9-43F0-B3F4-C18EA20BCEEF}"/>
    <cellStyle name="Note 2 3 3 2 4" xfId="9611" xr:uid="{13D52921-9710-4E27-A431-CCAE2A912CC6}"/>
    <cellStyle name="Note 2 3 3 2 4 2" xfId="31876" xr:uid="{D80B7576-553B-4C5F-BE40-EE6D70928236}"/>
    <cellStyle name="Note 2 3 3 2 5" xfId="9612" xr:uid="{9EB15B9C-5772-45ED-B0A1-647C33B07AA3}"/>
    <cellStyle name="Note 2 3 3 2 5 2" xfId="31877" xr:uid="{69A7CBF6-6D02-4B00-B82E-9F486148A15C}"/>
    <cellStyle name="Note 2 3 3 2 6" xfId="9613" xr:uid="{D93E337C-EA79-436C-AC96-0570B6F482AE}"/>
    <cellStyle name="Note 2 3 3 2 6 2" xfId="31878" xr:uid="{A5AA929A-ED41-4800-B6B3-CAE235571CDB}"/>
    <cellStyle name="Note 2 3 3 2 7" xfId="9614" xr:uid="{682A4FD9-4192-48BC-AB8F-FD094D791835}"/>
    <cellStyle name="Note 2 3 3 2 7 2" xfId="31879" xr:uid="{2ECFE8A4-9596-4BA4-A116-7CD94BA285EB}"/>
    <cellStyle name="Note 2 3 3 2 8" xfId="9615" xr:uid="{0039D064-39D0-421D-81DD-1F333CD8C8F2}"/>
    <cellStyle name="Note 2 3 3 2 8 2" xfId="31880" xr:uid="{6BA20275-D51F-4EA5-90BB-7F39C4F34FE8}"/>
    <cellStyle name="Note 2 3 3 2 9" xfId="23567" xr:uid="{130AB52A-C473-4E4B-AA73-E4FDE4DCDEAC}"/>
    <cellStyle name="Note 2 3 3 2 9 2" xfId="40698" xr:uid="{FC770D6E-2313-45F7-BD2D-F98B10915846}"/>
    <cellStyle name="Note 2 3 3 3" xfId="9616" xr:uid="{0BB88B70-5154-413A-A1CC-6788C16B30D1}"/>
    <cellStyle name="Note 2 3 3 3 2" xfId="31881" xr:uid="{49C6CED3-A3E6-4540-8E63-02B1C0AF7497}"/>
    <cellStyle name="Note 2 3 3 4" xfId="9617" xr:uid="{FE08B3A6-831B-4A0D-AF9E-DD5DC33D9B3D}"/>
    <cellStyle name="Note 2 3 3 4 2" xfId="31882" xr:uid="{57C1B59D-7C5C-457A-8DCC-57E601FA3B90}"/>
    <cellStyle name="Note 2 3 3 5" xfId="9618" xr:uid="{96DD4720-2E54-46E8-8F8B-A165A25B34E1}"/>
    <cellStyle name="Note 2 3 3 5 2" xfId="31883" xr:uid="{EAB5A3D8-01B4-4E3D-8DA6-63111DE2EEAB}"/>
    <cellStyle name="Note 2 3 3 6" xfId="9619" xr:uid="{7C300330-4607-44B3-B644-6FE8C98785C8}"/>
    <cellStyle name="Note 2 3 3 6 2" xfId="31884" xr:uid="{89434539-06ED-47A1-846E-9086E0ED2363}"/>
    <cellStyle name="Note 2 3 3 7" xfId="9620" xr:uid="{1E6623D1-C3CD-4248-AB65-7421EA5FB798}"/>
    <cellStyle name="Note 2 3 3 7 2" xfId="31885" xr:uid="{A0573745-D2DE-44E2-BCA4-9AC7A7604A2E}"/>
    <cellStyle name="Note 2 3 3 8" xfId="9621" xr:uid="{7E600F2D-566D-4554-99A9-6FB7153F6FEB}"/>
    <cellStyle name="Note 2 3 3 8 2" xfId="31886" xr:uid="{06C42580-7EAD-479C-A313-8762D18AD8A8}"/>
    <cellStyle name="Note 2 3 3 9" xfId="9622" xr:uid="{6D4A3B09-DC6E-4D52-96C5-AAE165C0BC33}"/>
    <cellStyle name="Note 2 3 3 9 2" xfId="31887" xr:uid="{503DBC37-6689-4CB3-9E8F-E48B2A8BC105}"/>
    <cellStyle name="Note 2 3 4" xfId="9623" xr:uid="{887317D2-9743-4EA8-B466-05583D7432B2}"/>
    <cellStyle name="Note 2 3 4 10" xfId="31888" xr:uid="{54C36800-DF4A-4696-95B8-B6C005B914A3}"/>
    <cellStyle name="Note 2 3 4 2" xfId="9624" xr:uid="{F0F9E11D-804C-4DD3-9504-782DC4C2C33C}"/>
    <cellStyle name="Note 2 3 4 2 2" xfId="31889" xr:uid="{A8DEE1E2-1C11-4C0B-A237-27386FB60D72}"/>
    <cellStyle name="Note 2 3 4 3" xfId="9625" xr:uid="{860A0144-47FD-485B-A989-128E1DB1C62A}"/>
    <cellStyle name="Note 2 3 4 3 2" xfId="31890" xr:uid="{BAC5ADD5-8223-477D-AF4F-F99823C7693B}"/>
    <cellStyle name="Note 2 3 4 4" xfId="9626" xr:uid="{95F99AE3-6B1B-4990-992A-B55C5CE20EED}"/>
    <cellStyle name="Note 2 3 4 4 2" xfId="31891" xr:uid="{AF971B9B-6277-4EE4-B58A-CEA3ADE25A24}"/>
    <cellStyle name="Note 2 3 4 5" xfId="9627" xr:uid="{6859DD35-E168-40FC-832D-F4E74DD423F7}"/>
    <cellStyle name="Note 2 3 4 5 2" xfId="31892" xr:uid="{659565BC-7A0B-49C4-AF25-9C9DF3F8C23C}"/>
    <cellStyle name="Note 2 3 4 6" xfId="9628" xr:uid="{8C3EF6BA-38A7-49CC-BFD8-6283C1B9CEB2}"/>
    <cellStyle name="Note 2 3 4 6 2" xfId="31893" xr:uid="{C57D2AE3-53EA-4353-9917-CC1F9ECFA59C}"/>
    <cellStyle name="Note 2 3 4 7" xfId="9629" xr:uid="{7C42E973-9DB8-4064-932F-A56D441C28F9}"/>
    <cellStyle name="Note 2 3 4 7 2" xfId="31894" xr:uid="{70AA2C49-6311-4D1A-8B27-33D9BEFED1C3}"/>
    <cellStyle name="Note 2 3 4 8" xfId="9630" xr:uid="{94746D02-22A8-4B3B-BC48-A7F310BD9053}"/>
    <cellStyle name="Note 2 3 4 8 2" xfId="31895" xr:uid="{1B8CAC49-1635-4BD2-B4B2-61783A10C2A9}"/>
    <cellStyle name="Note 2 3 4 9" xfId="23568" xr:uid="{72CF4B2D-9742-455B-A3F4-C31F18212A06}"/>
    <cellStyle name="Note 2 3 4 9 2" xfId="40699" xr:uid="{4EE19F0B-B491-411A-8FFA-4B70EC107A1D}"/>
    <cellStyle name="Note 2 3 5" xfId="9631" xr:uid="{4D621320-A629-4B70-A08B-FFF4416FFB2E}"/>
    <cellStyle name="Note 2 3 5 2" xfId="31896" xr:uid="{5B7F5EE9-01E6-4EC1-A79C-F508B6EED265}"/>
    <cellStyle name="Note 2 3 6" xfId="9632" xr:uid="{3803A250-AFDF-4AF4-A22E-7A5EACD367FA}"/>
    <cellStyle name="Note 2 3 6 2" xfId="31897" xr:uid="{04E4BFD6-5B66-45EA-993E-59B9752404CF}"/>
    <cellStyle name="Note 2 3 7" xfId="9633" xr:uid="{98B231D5-6E7B-4504-8D02-F487D3248A48}"/>
    <cellStyle name="Note 2 3 7 2" xfId="31898" xr:uid="{3BD15DD1-725D-4D46-8CE3-AFAD7B383BA2}"/>
    <cellStyle name="Note 2 3 8" xfId="9634" xr:uid="{091B9EA4-67F6-4352-8EE0-CCBFE4D72D60}"/>
    <cellStyle name="Note 2 3 8 2" xfId="31899" xr:uid="{36B03E74-36A2-4F6C-B62B-D742E39F8DF8}"/>
    <cellStyle name="Note 2 3 9" xfId="9635" xr:uid="{B9868763-1FB0-415A-BA96-9CFDCD7BBE8C}"/>
    <cellStyle name="Note 2 3 9 2" xfId="31900" xr:uid="{C62215AE-17EE-4714-B0D2-5D01F6161B74}"/>
    <cellStyle name="Note 2 4" xfId="9636" xr:uid="{E81F87C3-0E9C-4E20-87B6-7AA84BA5D08D}"/>
    <cellStyle name="Note 2 5" xfId="23569" xr:uid="{98517C1A-C9BA-4AE0-B661-58D1549C0502}"/>
    <cellStyle name="Note 2 5 2" xfId="40700" xr:uid="{390C3BCC-D157-40A1-9A89-3082C89181D5}"/>
    <cellStyle name="Note 2 6" xfId="23570" xr:uid="{2CA2D893-66C9-4974-A456-03FA988C0C15}"/>
    <cellStyle name="Note 2 6 2" xfId="40701" xr:uid="{2F4932A1-CE39-4294-A539-353F2F4DD1B4}"/>
    <cellStyle name="Note 20" xfId="9637" xr:uid="{AEBA8E33-E847-4AFA-BF2F-84BF28CDA1F4}"/>
    <cellStyle name="Note 20 2" xfId="31901" xr:uid="{97876264-2B63-47EB-B332-96BDFE3204E5}"/>
    <cellStyle name="Note 21" xfId="9638" xr:uid="{3B87CD32-CE55-4372-9047-820A4C3EC7B0}"/>
    <cellStyle name="Note 21 2" xfId="31902" xr:uid="{87AF9ECD-A394-4882-A32B-90E8D8F67A5D}"/>
    <cellStyle name="Note 22" xfId="9639" xr:uid="{18033995-72A5-417E-B830-1370489DC147}"/>
    <cellStyle name="Note 22 2" xfId="31903" xr:uid="{15E2257F-39A3-463D-8BDA-0C6AB05E190A}"/>
    <cellStyle name="Note 23" xfId="9640" xr:uid="{B68E585C-F042-4AF3-8EBF-BC059FFC2552}"/>
    <cellStyle name="Note 23 2" xfId="31904" xr:uid="{C305B360-6E00-410A-B941-F540DB40A644}"/>
    <cellStyle name="Note 24" xfId="23571" xr:uid="{7D507F34-6C69-4698-8573-46033ECB8BF9}"/>
    <cellStyle name="Note 24 2" xfId="40702" xr:uid="{95EFDE9A-FB5F-4151-9059-64D114963310}"/>
    <cellStyle name="Note 25" xfId="31614" xr:uid="{C258BAFF-9075-4063-8E80-A7A4EF2C20A7}"/>
    <cellStyle name="Note 3" xfId="9641" xr:uid="{5586495F-6BDF-4DDA-841A-30B29F2F2EAF}"/>
    <cellStyle name="Note 3 10" xfId="9642" xr:uid="{02DF9E65-C689-440D-BA01-99DB97F1E093}"/>
    <cellStyle name="Note 3 10 2" xfId="31906" xr:uid="{FC7757FB-E6DB-4750-A1C2-A2CC110C6D1B}"/>
    <cellStyle name="Note 3 11" xfId="9643" xr:uid="{5E66FD25-4E32-4700-8439-AC8CAF45921E}"/>
    <cellStyle name="Note 3 11 2" xfId="31907" xr:uid="{DC8D190C-898C-40FE-9E61-99BAE847214A}"/>
    <cellStyle name="Note 3 12" xfId="9644" xr:uid="{245F6CEC-FEDE-4822-A694-9A156D00921D}"/>
    <cellStyle name="Note 3 12 2" xfId="31908" xr:uid="{62D53B77-0514-4756-A2BD-A62D5B20CF03}"/>
    <cellStyle name="Note 3 13" xfId="9645" xr:uid="{6BD73B9F-DDFE-417C-801D-F29B62A1C1D0}"/>
    <cellStyle name="Note 3 13 2" xfId="31909" xr:uid="{1078631F-F527-49FF-B011-567FC75FCC73}"/>
    <cellStyle name="Note 3 14" xfId="9646" xr:uid="{F313E284-2139-4586-AA94-EDF382A457C3}"/>
    <cellStyle name="Note 3 14 2" xfId="31910" xr:uid="{350011CF-6499-4351-A7FF-F5BDFBCDEA5B}"/>
    <cellStyle name="Note 3 15" xfId="23572" xr:uid="{CE026F92-733F-46C2-8926-510A9EAB44B1}"/>
    <cellStyle name="Note 3 15 2" xfId="40703" xr:uid="{64F8B4D1-98F9-4CB3-BCA6-F701CEAAAB6A}"/>
    <cellStyle name="Note 3 16" xfId="31905" xr:uid="{9076D8FD-2C0B-4412-8FA7-3993B29E0C4F}"/>
    <cellStyle name="Note 3 2" xfId="9647" xr:uid="{2B91CD3A-8424-4B0C-BA5A-6CE3A26C8CA7}"/>
    <cellStyle name="Note 3 2 10" xfId="9648" xr:uid="{1F54ABA0-416F-49CC-8869-1B0DCB5AEBC3}"/>
    <cellStyle name="Note 3 2 10 2" xfId="31912" xr:uid="{969FFF6E-1C58-4953-9F54-6711AA0FD9D5}"/>
    <cellStyle name="Note 3 2 11" xfId="9649" xr:uid="{0040ADD1-9758-4D17-9C84-7021E2CC895B}"/>
    <cellStyle name="Note 3 2 11 2" xfId="31913" xr:uid="{42B9BDB2-7861-4E76-A6BC-83B82EA07150}"/>
    <cellStyle name="Note 3 2 12" xfId="9650" xr:uid="{1A21A281-6A4B-45BF-A5B5-10C7F46B8182}"/>
    <cellStyle name="Note 3 2 12 2" xfId="31914" xr:uid="{B42CE1E5-F3D3-47D9-9A37-FE21ED81CB94}"/>
    <cellStyle name="Note 3 2 13" xfId="9651" xr:uid="{2B3DC7E0-437D-4A00-A916-F83E4CBFCA5F}"/>
    <cellStyle name="Note 3 2 13 2" xfId="31915" xr:uid="{CF18A4B9-F9D6-42F0-8066-ED76491CDD2D}"/>
    <cellStyle name="Note 3 2 14" xfId="9652" xr:uid="{7E345FEA-28A2-472F-8163-8E579AFD8F77}"/>
    <cellStyle name="Note 3 2 14 2" xfId="31916" xr:uid="{F93957CD-DF04-4D84-8D79-6E57C039F178}"/>
    <cellStyle name="Note 3 2 15" xfId="9653" xr:uid="{107027B9-D100-4D26-85D8-93FA70F7A6A8}"/>
    <cellStyle name="Note 3 2 15 2" xfId="31917" xr:uid="{A43C02F8-A0B6-4B2F-891C-83BA8F959082}"/>
    <cellStyle name="Note 3 2 16" xfId="23573" xr:uid="{60401AF3-C2B1-492D-981D-8D50175CD1BF}"/>
    <cellStyle name="Note 3 2 16 2" xfId="40704" xr:uid="{AF890D3C-1FAE-4AE5-AB4B-9012C06138E9}"/>
    <cellStyle name="Note 3 2 17" xfId="31911" xr:uid="{7BE075E9-D194-493A-9446-F4D785C6DA94}"/>
    <cellStyle name="Note 3 2 2" xfId="9654" xr:uid="{9AE6E71F-F040-41F3-9750-9A0264160CDC}"/>
    <cellStyle name="Note 3 2 2 10" xfId="9655" xr:uid="{7B4E2A5C-E594-4880-8485-A934F72EDEEC}"/>
    <cellStyle name="Note 3 2 2 10 2" xfId="31919" xr:uid="{47A16EC3-01CE-42C1-A18C-223863138ED5}"/>
    <cellStyle name="Note 3 2 2 11" xfId="23574" xr:uid="{6A60BAF5-ACCE-485E-8BB7-6053F3E0E3D9}"/>
    <cellStyle name="Note 3 2 2 11 2" xfId="40705" xr:uid="{3AB27C01-AE94-4748-B218-F39E4C2E4DBC}"/>
    <cellStyle name="Note 3 2 2 12" xfId="31918" xr:uid="{A3CE9D6F-0BB6-4318-9262-368B5CDD6995}"/>
    <cellStyle name="Note 3 2 2 2" xfId="9656" xr:uid="{FAC34ACA-BAC8-4475-BF1D-D7234136B099}"/>
    <cellStyle name="Note 3 2 2 2 10" xfId="23575" xr:uid="{AA3700E3-D662-4674-BEDC-089E49FB86B9}"/>
    <cellStyle name="Note 3 2 2 2 10 2" xfId="40706" xr:uid="{DF71141D-0876-4C45-B9FB-C3C1B9EA68B8}"/>
    <cellStyle name="Note 3 2 2 2 11" xfId="31920" xr:uid="{E5ECAB88-44D3-47AD-8080-F2208DE2708C}"/>
    <cellStyle name="Note 3 2 2 2 2" xfId="9657" xr:uid="{4E515F76-903F-43F8-A521-3BA4E3CD56FB}"/>
    <cellStyle name="Note 3 2 2 2 2 10" xfId="31921" xr:uid="{70F9EBFA-8649-4CF8-A3E5-96AECCC39077}"/>
    <cellStyle name="Note 3 2 2 2 2 2" xfId="9658" xr:uid="{7E81C486-A788-457C-B83C-EE29A7C55A2C}"/>
    <cellStyle name="Note 3 2 2 2 2 2 2" xfId="31922" xr:uid="{A64213D6-A04B-4D61-9EB7-35BD7CA55BBF}"/>
    <cellStyle name="Note 3 2 2 2 2 3" xfId="9659" xr:uid="{ACE0A673-523E-48FF-83F1-38688C38350E}"/>
    <cellStyle name="Note 3 2 2 2 2 3 2" xfId="31923" xr:uid="{4FB347F6-F916-4F82-BDC0-733D61B0A069}"/>
    <cellStyle name="Note 3 2 2 2 2 4" xfId="9660" xr:uid="{83BDE6C7-B8C0-4FE4-84A3-51AA4DB7AEEA}"/>
    <cellStyle name="Note 3 2 2 2 2 4 2" xfId="31924" xr:uid="{6EC1A53D-7139-4101-9502-9D8A00D05408}"/>
    <cellStyle name="Note 3 2 2 2 2 5" xfId="9661" xr:uid="{E1AF473A-A01E-4819-AEB9-E565B06AA742}"/>
    <cellStyle name="Note 3 2 2 2 2 5 2" xfId="31925" xr:uid="{BB94A8AA-A18F-419F-B2C0-92B08BD5AFE4}"/>
    <cellStyle name="Note 3 2 2 2 2 6" xfId="9662" xr:uid="{3E4C82FD-30FE-4449-9318-3E8775F22787}"/>
    <cellStyle name="Note 3 2 2 2 2 6 2" xfId="31926" xr:uid="{B631AACB-AFDA-4A7D-ABBB-183FBA123D50}"/>
    <cellStyle name="Note 3 2 2 2 2 7" xfId="9663" xr:uid="{55F0FF5B-5936-4B0C-9401-B859D32A1CDD}"/>
    <cellStyle name="Note 3 2 2 2 2 7 2" xfId="31927" xr:uid="{81DE95CB-8DA1-42C5-9505-7BB232E0196B}"/>
    <cellStyle name="Note 3 2 2 2 2 8" xfId="9664" xr:uid="{24667C69-D0E1-4E1F-B0BE-B31B23E7AEDB}"/>
    <cellStyle name="Note 3 2 2 2 2 8 2" xfId="31928" xr:uid="{7A21FD1E-6018-48AD-B163-8302268223B7}"/>
    <cellStyle name="Note 3 2 2 2 2 9" xfId="23576" xr:uid="{CCFB89B3-C8C7-4CA5-8DE7-77BABB1F4384}"/>
    <cellStyle name="Note 3 2 2 2 2 9 2" xfId="40707" xr:uid="{30607745-1DE7-400A-9ACE-220B4382D5AF}"/>
    <cellStyle name="Note 3 2 2 2 3" xfId="9665" xr:uid="{7A0E5001-FBAE-40B4-86C7-5AEB0F3A0AC6}"/>
    <cellStyle name="Note 3 2 2 2 3 2" xfId="31929" xr:uid="{7E7B3208-3A05-4C51-9E99-3DEA3E20D380}"/>
    <cellStyle name="Note 3 2 2 2 4" xfId="9666" xr:uid="{2518DE95-DAE4-4F1A-A249-009C9868D1E5}"/>
    <cellStyle name="Note 3 2 2 2 4 2" xfId="31930" xr:uid="{9757F6E4-B89B-4E96-8C9C-9BBA25AFEF6B}"/>
    <cellStyle name="Note 3 2 2 2 5" xfId="9667" xr:uid="{8F3E272B-3D26-401B-9DCF-934C183695DC}"/>
    <cellStyle name="Note 3 2 2 2 5 2" xfId="31931" xr:uid="{C8FFA759-46BD-45F6-8446-DAB5D0599243}"/>
    <cellStyle name="Note 3 2 2 2 6" xfId="9668" xr:uid="{E2B1548B-B26D-4835-B90F-39069E43B1BC}"/>
    <cellStyle name="Note 3 2 2 2 6 2" xfId="31932" xr:uid="{55499ADB-6378-4BEE-88AF-639DC2EEC6D2}"/>
    <cellStyle name="Note 3 2 2 2 7" xfId="9669" xr:uid="{AB58536F-F886-49ED-B2E9-5F7C7C309CE8}"/>
    <cellStyle name="Note 3 2 2 2 7 2" xfId="31933" xr:uid="{C6D49340-F206-421E-8A8D-62F394AF4BC6}"/>
    <cellStyle name="Note 3 2 2 2 8" xfId="9670" xr:uid="{23FE43B5-A108-4ED3-8A68-BD7F4294BFDE}"/>
    <cellStyle name="Note 3 2 2 2 8 2" xfId="31934" xr:uid="{945AF67E-4767-456E-BABE-B70C99649EB7}"/>
    <cellStyle name="Note 3 2 2 2 9" xfId="9671" xr:uid="{A8E32414-87CE-4260-B5CC-E9E4895A0E24}"/>
    <cellStyle name="Note 3 2 2 2 9 2" xfId="31935" xr:uid="{57B69864-E72A-489F-95D3-38BC11AC8F48}"/>
    <cellStyle name="Note 3 2 2 3" xfId="9672" xr:uid="{6E38C57B-BB88-4915-9FEF-13F35FBC77EC}"/>
    <cellStyle name="Note 3 2 2 3 10" xfId="31936" xr:uid="{84D66F16-F527-4ADE-AF72-AAB27C6754B3}"/>
    <cellStyle name="Note 3 2 2 3 2" xfId="9673" xr:uid="{9490A80A-9813-4D37-945E-AC69B78F14D9}"/>
    <cellStyle name="Note 3 2 2 3 2 2" xfId="31937" xr:uid="{7DBB4E2C-D6F7-4D6A-9510-27DC86B03DA1}"/>
    <cellStyle name="Note 3 2 2 3 3" xfId="9674" xr:uid="{ED4CF0E2-4A36-4FB5-94BC-601D6A4F6490}"/>
    <cellStyle name="Note 3 2 2 3 3 2" xfId="31938" xr:uid="{D2ED9938-E7E8-4643-B70B-9ED2BE5EDE44}"/>
    <cellStyle name="Note 3 2 2 3 4" xfId="9675" xr:uid="{0ED05342-4AC3-410C-90B3-24272AA6C501}"/>
    <cellStyle name="Note 3 2 2 3 4 2" xfId="31939" xr:uid="{36166BDE-FB29-40D7-B569-03E2F9BA3072}"/>
    <cellStyle name="Note 3 2 2 3 5" xfId="9676" xr:uid="{320599CD-6ACF-4C10-9E45-AEF482C6A27B}"/>
    <cellStyle name="Note 3 2 2 3 5 2" xfId="31940" xr:uid="{2358DA1E-55E0-4E0E-8789-0728971E6D24}"/>
    <cellStyle name="Note 3 2 2 3 6" xfId="9677" xr:uid="{74E698D7-5FBF-40D8-B48E-80D13120998B}"/>
    <cellStyle name="Note 3 2 2 3 6 2" xfId="31941" xr:uid="{A084F310-6033-43CC-94B6-8264F4868645}"/>
    <cellStyle name="Note 3 2 2 3 7" xfId="9678" xr:uid="{E088313E-E0FA-4A26-B34B-2CCEB6CAC8E6}"/>
    <cellStyle name="Note 3 2 2 3 7 2" xfId="31942" xr:uid="{D531063B-C74F-4A2F-8C8A-B5B097DD53A7}"/>
    <cellStyle name="Note 3 2 2 3 8" xfId="9679" xr:uid="{44F34183-93C7-4433-8BCB-EFBCC530BF18}"/>
    <cellStyle name="Note 3 2 2 3 8 2" xfId="31943" xr:uid="{CED98045-76F0-43A6-B0C9-5B8202ACC61B}"/>
    <cellStyle name="Note 3 2 2 3 9" xfId="23577" xr:uid="{E3678026-00B0-453E-9801-DB86488C654D}"/>
    <cellStyle name="Note 3 2 2 3 9 2" xfId="40708" xr:uid="{9CF84668-CE33-4A6B-892C-8B5B6C633FE8}"/>
    <cellStyle name="Note 3 2 2 4" xfId="9680" xr:uid="{A5276370-55D9-453F-923C-684FB55FE563}"/>
    <cellStyle name="Note 3 2 2 4 2" xfId="31944" xr:uid="{0F82D403-9698-448A-88DA-DE884112C2AE}"/>
    <cellStyle name="Note 3 2 2 5" xfId="9681" xr:uid="{E5A3CC6E-F84C-4C7F-BA51-DE7F4DE48347}"/>
    <cellStyle name="Note 3 2 2 5 2" xfId="31945" xr:uid="{55D2E6E2-0DC1-4F06-A68D-A486E72B05E7}"/>
    <cellStyle name="Note 3 2 2 6" xfId="9682" xr:uid="{E4A16658-EAE7-491A-B37F-AFBA4E49E5BF}"/>
    <cellStyle name="Note 3 2 2 6 2" xfId="31946" xr:uid="{B9DBE60D-A9F3-4F89-A737-FCE130B95629}"/>
    <cellStyle name="Note 3 2 2 7" xfId="9683" xr:uid="{71754AAE-F787-4241-866F-0A08BD2A1F59}"/>
    <cellStyle name="Note 3 2 2 7 2" xfId="31947" xr:uid="{EAB80C33-C302-4FCC-8783-083A6DCBE5ED}"/>
    <cellStyle name="Note 3 2 2 8" xfId="9684" xr:uid="{A2E3D0BC-9F74-4E98-9DEE-124345BFBED5}"/>
    <cellStyle name="Note 3 2 2 8 2" xfId="31948" xr:uid="{0D2444EC-7541-4B99-A911-26701E35E4EF}"/>
    <cellStyle name="Note 3 2 2 9" xfId="9685" xr:uid="{846D745D-A612-4039-A0D7-951EF125AE73}"/>
    <cellStyle name="Note 3 2 2 9 2" xfId="31949" xr:uid="{0A10B26F-1589-473D-AD74-75AD71AD091B}"/>
    <cellStyle name="Note 3 2 3" xfId="9686" xr:uid="{0CD9B64C-28E5-4E56-A27F-37DBCAB1BDC8}"/>
    <cellStyle name="Note 3 2 3 10" xfId="9687" xr:uid="{79A64339-6142-4BB8-9944-6D7DA3D751E2}"/>
    <cellStyle name="Note 3 2 3 10 2" xfId="31951" xr:uid="{20D8860D-30A8-4952-A36D-48B4AD465DB2}"/>
    <cellStyle name="Note 3 2 3 11" xfId="23578" xr:uid="{B81E718F-2100-4195-A2EE-1591C2276514}"/>
    <cellStyle name="Note 3 2 3 11 2" xfId="40709" xr:uid="{67D37DC6-7396-4F18-9C53-145446BC1B93}"/>
    <cellStyle name="Note 3 2 3 12" xfId="31950" xr:uid="{3159876B-5A52-4862-BAE2-4A4806D10BDF}"/>
    <cellStyle name="Note 3 2 3 2" xfId="9688" xr:uid="{A0B95BFC-4C90-4208-BF29-D216B22ACF15}"/>
    <cellStyle name="Note 3 2 3 2 10" xfId="23579" xr:uid="{B48E820A-A583-474A-8E7E-21C2B889EF57}"/>
    <cellStyle name="Note 3 2 3 2 10 2" xfId="40710" xr:uid="{6EFBE3B4-9C83-4F71-A9FD-F010341D0167}"/>
    <cellStyle name="Note 3 2 3 2 11" xfId="31952" xr:uid="{371C6C2D-AB12-484C-A9C5-4385B1F8D22A}"/>
    <cellStyle name="Note 3 2 3 2 2" xfId="9689" xr:uid="{9EEC10AC-C83F-4F42-8FBC-FC6A53DF1B69}"/>
    <cellStyle name="Note 3 2 3 2 2 10" xfId="31953" xr:uid="{5983540F-1E72-4C0C-B603-7FD57A3547B5}"/>
    <cellStyle name="Note 3 2 3 2 2 2" xfId="9690" xr:uid="{8F177EE0-0D01-41B7-9542-BF5FC3B7BDF9}"/>
    <cellStyle name="Note 3 2 3 2 2 2 2" xfId="31954" xr:uid="{D47D2C61-C529-48AB-8CD9-D49B3DED3046}"/>
    <cellStyle name="Note 3 2 3 2 2 3" xfId="9691" xr:uid="{9FF559E8-9C7E-4176-9F62-728DDC02EDAD}"/>
    <cellStyle name="Note 3 2 3 2 2 3 2" xfId="31955" xr:uid="{F01050F4-D8A9-424C-9853-C411A083E976}"/>
    <cellStyle name="Note 3 2 3 2 2 4" xfId="9692" xr:uid="{FBB739EF-09A1-468C-850C-A3CCE8B905EA}"/>
    <cellStyle name="Note 3 2 3 2 2 4 2" xfId="31956" xr:uid="{E2B406C5-034A-4289-AD3C-39F7DB5F06B8}"/>
    <cellStyle name="Note 3 2 3 2 2 5" xfId="9693" xr:uid="{F9F9647E-5351-4DEA-95A2-FD69FFADD4EE}"/>
    <cellStyle name="Note 3 2 3 2 2 5 2" xfId="31957" xr:uid="{9B15662E-8EC1-4638-9308-85F6CE13629F}"/>
    <cellStyle name="Note 3 2 3 2 2 6" xfId="9694" xr:uid="{C1D712B8-2BEF-407B-AE22-8457CAA223F8}"/>
    <cellStyle name="Note 3 2 3 2 2 6 2" xfId="31958" xr:uid="{B1E34267-6089-48B9-92CD-811103B531D0}"/>
    <cellStyle name="Note 3 2 3 2 2 7" xfId="9695" xr:uid="{A912AE22-3A7F-4D12-B3BC-CD3109EFCDF0}"/>
    <cellStyle name="Note 3 2 3 2 2 7 2" xfId="31959" xr:uid="{3B30D1D5-61F1-4F35-9457-483DF8E80187}"/>
    <cellStyle name="Note 3 2 3 2 2 8" xfId="9696" xr:uid="{157A1FC0-5E87-44D7-BF8F-3F434BCD6A42}"/>
    <cellStyle name="Note 3 2 3 2 2 8 2" xfId="31960" xr:uid="{F5867A7B-38F3-44E2-A4DE-8A025B512F16}"/>
    <cellStyle name="Note 3 2 3 2 2 9" xfId="23580" xr:uid="{8AD91F90-AFD0-476B-8AB4-AE710DB2CABA}"/>
    <cellStyle name="Note 3 2 3 2 2 9 2" xfId="40711" xr:uid="{B54A9256-180D-489C-ABE5-0EA35C1FF35A}"/>
    <cellStyle name="Note 3 2 3 2 3" xfId="9697" xr:uid="{5BFBF42F-4E97-4A89-84AF-AF30370E79F3}"/>
    <cellStyle name="Note 3 2 3 2 3 2" xfId="31961" xr:uid="{EFE86E58-B8D9-4C8A-BB87-9DCEE7E3AB82}"/>
    <cellStyle name="Note 3 2 3 2 4" xfId="9698" xr:uid="{F86F1C26-547E-45C1-8ED4-FE055133B040}"/>
    <cellStyle name="Note 3 2 3 2 4 2" xfId="31962" xr:uid="{CBA43A1E-D059-4946-93C1-8EEF55B8021A}"/>
    <cellStyle name="Note 3 2 3 2 5" xfId="9699" xr:uid="{5DE5D962-DD72-499B-AC2A-2C8D0DD4029A}"/>
    <cellStyle name="Note 3 2 3 2 5 2" xfId="31963" xr:uid="{2C36B813-CF01-4B6A-95E2-BEABEC8C62C4}"/>
    <cellStyle name="Note 3 2 3 2 6" xfId="9700" xr:uid="{4F10A29E-24D2-44E4-A70F-BB2664578E7E}"/>
    <cellStyle name="Note 3 2 3 2 6 2" xfId="31964" xr:uid="{0F133A06-157C-43CA-8B74-169E01E3BC78}"/>
    <cellStyle name="Note 3 2 3 2 7" xfId="9701" xr:uid="{CC0FB686-84BC-4904-B251-74063ED4B37E}"/>
    <cellStyle name="Note 3 2 3 2 7 2" xfId="31965" xr:uid="{428CC77F-66AF-4349-90B7-BABED1920357}"/>
    <cellStyle name="Note 3 2 3 2 8" xfId="9702" xr:uid="{DC47D32D-F02F-4E39-AE2E-A79DDC2CED2C}"/>
    <cellStyle name="Note 3 2 3 2 8 2" xfId="31966" xr:uid="{8DDEED5B-4015-4AD5-832D-010D03E36FCA}"/>
    <cellStyle name="Note 3 2 3 2 9" xfId="9703" xr:uid="{3F8AA822-8C65-47A6-965A-05DC8400380F}"/>
    <cellStyle name="Note 3 2 3 2 9 2" xfId="31967" xr:uid="{B83BCF91-2EF5-439F-AA0E-E676C255B33D}"/>
    <cellStyle name="Note 3 2 3 3" xfId="9704" xr:uid="{4439D5A5-A630-41A4-9F26-CB9ABA6D5B22}"/>
    <cellStyle name="Note 3 2 3 3 10" xfId="31968" xr:uid="{8D962228-7477-437C-A57D-278F78628F5E}"/>
    <cellStyle name="Note 3 2 3 3 2" xfId="9705" xr:uid="{EA1C908A-765E-45FA-A1AC-AA2BA8A0098F}"/>
    <cellStyle name="Note 3 2 3 3 2 2" xfId="31969" xr:uid="{42C474BA-86EB-4934-9B6D-887B3EC5BE78}"/>
    <cellStyle name="Note 3 2 3 3 3" xfId="9706" xr:uid="{EAB11240-C210-4AA6-8D91-952F6125114D}"/>
    <cellStyle name="Note 3 2 3 3 3 2" xfId="31970" xr:uid="{9DF59B00-3092-4C1F-88DC-D82B76CEAACF}"/>
    <cellStyle name="Note 3 2 3 3 4" xfId="9707" xr:uid="{243ACF0E-4D6E-429C-A09E-443B1E6B43EE}"/>
    <cellStyle name="Note 3 2 3 3 4 2" xfId="31971" xr:uid="{3E93A84E-E848-4F22-8D99-3C36C81BA85C}"/>
    <cellStyle name="Note 3 2 3 3 5" xfId="9708" xr:uid="{FB490B21-4E5E-4A8C-ABD2-70D41FB864E9}"/>
    <cellStyle name="Note 3 2 3 3 5 2" xfId="31972" xr:uid="{61074526-885B-4C19-9D2B-722292562A0D}"/>
    <cellStyle name="Note 3 2 3 3 6" xfId="9709" xr:uid="{B756A3E8-DB73-490B-BFBD-411B23B75F73}"/>
    <cellStyle name="Note 3 2 3 3 6 2" xfId="31973" xr:uid="{F04082E5-4943-49CE-9FC3-28254FF764BB}"/>
    <cellStyle name="Note 3 2 3 3 7" xfId="9710" xr:uid="{0A44BA60-C99E-431D-8472-886925403946}"/>
    <cellStyle name="Note 3 2 3 3 7 2" xfId="31974" xr:uid="{72C114FB-9C23-433A-AD9F-7B019A1912D7}"/>
    <cellStyle name="Note 3 2 3 3 8" xfId="9711" xr:uid="{5F6F5EBC-A89E-4CFD-95BE-3826600D33C3}"/>
    <cellStyle name="Note 3 2 3 3 8 2" xfId="31975" xr:uid="{95BA4043-7598-487E-87D2-A4B1C9613C4D}"/>
    <cellStyle name="Note 3 2 3 3 9" xfId="23581" xr:uid="{0D20E7C6-264D-44C4-8ACF-CFECF2309B5A}"/>
    <cellStyle name="Note 3 2 3 3 9 2" xfId="40712" xr:uid="{994FD783-BD60-414F-8E2E-E72A4822D8A5}"/>
    <cellStyle name="Note 3 2 3 4" xfId="9712" xr:uid="{558AB662-5325-48C6-9B19-636D537DB70A}"/>
    <cellStyle name="Note 3 2 3 4 2" xfId="31976" xr:uid="{041D2B8F-5E23-425A-BC82-D8DA3254F9EE}"/>
    <cellStyle name="Note 3 2 3 5" xfId="9713" xr:uid="{0BE89281-F738-4C1D-A002-403DF89EFEEE}"/>
    <cellStyle name="Note 3 2 3 5 2" xfId="31977" xr:uid="{3B1F958D-8BEF-457E-B4C7-45F2C918DAA5}"/>
    <cellStyle name="Note 3 2 3 6" xfId="9714" xr:uid="{93A903D9-3DE5-4E45-9ECA-8B5E83CF6C7C}"/>
    <cellStyle name="Note 3 2 3 6 2" xfId="31978" xr:uid="{62CE0C44-74B3-4A49-BF84-D879CE0A4D07}"/>
    <cellStyle name="Note 3 2 3 7" xfId="9715" xr:uid="{BC2E8EC3-7F1D-4ABF-8FF5-7E86DA031868}"/>
    <cellStyle name="Note 3 2 3 7 2" xfId="31979" xr:uid="{AFA3749D-FDDD-44EF-B238-8F9C14B3BC31}"/>
    <cellStyle name="Note 3 2 3 8" xfId="9716" xr:uid="{07D818A9-A1B7-44B2-8328-FF65DB23BE72}"/>
    <cellStyle name="Note 3 2 3 8 2" xfId="31980" xr:uid="{7778D078-0E4C-4FD8-8BBE-88AFC10661C3}"/>
    <cellStyle name="Note 3 2 3 9" xfId="9717" xr:uid="{E8742DBF-31FC-40EC-8648-192C694992F1}"/>
    <cellStyle name="Note 3 2 3 9 2" xfId="31981" xr:uid="{2E773E2A-EEFF-4E26-9D30-DCDFCED7B5AA}"/>
    <cellStyle name="Note 3 2 4" xfId="9718" xr:uid="{C1DE1654-E34B-4DDA-BBEC-89385FF87613}"/>
    <cellStyle name="Note 3 2 4 10" xfId="23582" xr:uid="{B629F53D-A00B-4D2B-9BB1-49340A0E2671}"/>
    <cellStyle name="Note 3 2 4 10 2" xfId="40713" xr:uid="{D5480329-CB62-4677-BF9F-5B34E2A1C6DF}"/>
    <cellStyle name="Note 3 2 4 11" xfId="31982" xr:uid="{5563D3B0-BE92-47F5-8C9C-D756004C4D16}"/>
    <cellStyle name="Note 3 2 4 2" xfId="9719" xr:uid="{772E64F0-4E54-4D1C-8079-94F05F06D816}"/>
    <cellStyle name="Note 3 2 4 2 10" xfId="31983" xr:uid="{BAE56F9F-D871-49D1-A680-B340547ECD67}"/>
    <cellStyle name="Note 3 2 4 2 2" xfId="9720" xr:uid="{AF76A3CD-08B7-4B42-8C97-F19F7783F96E}"/>
    <cellStyle name="Note 3 2 4 2 2 2" xfId="31984" xr:uid="{AC670252-AA8C-4A0B-AF06-BEBF3940E6D2}"/>
    <cellStyle name="Note 3 2 4 2 3" xfId="9721" xr:uid="{1D19DE92-1BEB-454A-8206-1B6E33221927}"/>
    <cellStyle name="Note 3 2 4 2 3 2" xfId="31985" xr:uid="{F9A60797-1CCE-4A38-99E6-D02CD562CC2F}"/>
    <cellStyle name="Note 3 2 4 2 4" xfId="9722" xr:uid="{C4A58D80-6A19-4096-BA64-69F17E9C54BC}"/>
    <cellStyle name="Note 3 2 4 2 4 2" xfId="31986" xr:uid="{0513A0A0-9AC2-40E0-9488-314DFCD3DE13}"/>
    <cellStyle name="Note 3 2 4 2 5" xfId="9723" xr:uid="{1FCE700C-7F18-45D1-9659-6BDC379C5CDA}"/>
    <cellStyle name="Note 3 2 4 2 5 2" xfId="31987" xr:uid="{FD6EB4F3-F280-411A-B565-0E20DF8A51AA}"/>
    <cellStyle name="Note 3 2 4 2 6" xfId="9724" xr:uid="{AFC9FC87-A0FF-451B-9A26-EB3ABA201AB7}"/>
    <cellStyle name="Note 3 2 4 2 6 2" xfId="31988" xr:uid="{D38324E8-5AB2-4762-8CA8-1A611D7095C7}"/>
    <cellStyle name="Note 3 2 4 2 7" xfId="9725" xr:uid="{97EEC167-F6B0-44DC-A66A-7D6EB564805D}"/>
    <cellStyle name="Note 3 2 4 2 7 2" xfId="31989" xr:uid="{4DF93EB5-F7FF-47F7-8B8C-8D3F22E71297}"/>
    <cellStyle name="Note 3 2 4 2 8" xfId="9726" xr:uid="{42581DEB-6E80-49C3-B4A1-7725E9EAB5CD}"/>
    <cellStyle name="Note 3 2 4 2 8 2" xfId="31990" xr:uid="{588F4BA3-3062-493F-A4A7-5ADD1B3672CA}"/>
    <cellStyle name="Note 3 2 4 2 9" xfId="23583" xr:uid="{7E4DDC7B-ED97-4E8F-A354-FDDD3E9A7CF9}"/>
    <cellStyle name="Note 3 2 4 2 9 2" xfId="40714" xr:uid="{C7F79FD2-E702-446B-88C5-EB4B34EEA8F7}"/>
    <cellStyle name="Note 3 2 4 3" xfId="9727" xr:uid="{B3FAA91C-65A4-4BE7-9DDF-80D3D7B53D4B}"/>
    <cellStyle name="Note 3 2 4 3 2" xfId="31991" xr:uid="{7F0933DF-44A1-4DA9-BE1F-41C5692F07BC}"/>
    <cellStyle name="Note 3 2 4 4" xfId="9728" xr:uid="{0D999D7E-07F8-40AD-8B16-C1C2A26CE170}"/>
    <cellStyle name="Note 3 2 4 4 2" xfId="31992" xr:uid="{42321DDB-312E-441C-94D8-4D90ED716698}"/>
    <cellStyle name="Note 3 2 4 5" xfId="9729" xr:uid="{E1FC945E-2451-4265-A1A3-C950603D079F}"/>
    <cellStyle name="Note 3 2 4 5 2" xfId="31993" xr:uid="{309241C7-2DB5-466E-9243-F205CF2A1790}"/>
    <cellStyle name="Note 3 2 4 6" xfId="9730" xr:uid="{232D59C7-4FE6-4621-B5D9-04F188C5223B}"/>
    <cellStyle name="Note 3 2 4 6 2" xfId="31994" xr:uid="{4EE56EA2-BF0F-42F1-81AC-172B5CCD860C}"/>
    <cellStyle name="Note 3 2 4 7" xfId="9731" xr:uid="{FFB88ACD-DDAB-43D7-8F73-CB3F5408BE57}"/>
    <cellStyle name="Note 3 2 4 7 2" xfId="31995" xr:uid="{BC0E1B6E-A61C-40C4-884F-B7A25D122547}"/>
    <cellStyle name="Note 3 2 4 8" xfId="9732" xr:uid="{E60DF829-4A00-43DF-B693-36C0EFA6C319}"/>
    <cellStyle name="Note 3 2 4 8 2" xfId="31996" xr:uid="{F73BAC37-70F3-4305-97D2-037ADCD7F18B}"/>
    <cellStyle name="Note 3 2 4 9" xfId="9733" xr:uid="{D51BAB52-8549-4D56-9D8F-4FCB43FA6A83}"/>
    <cellStyle name="Note 3 2 4 9 2" xfId="31997" xr:uid="{622EE74E-E422-44AD-B769-2B992D873A29}"/>
    <cellStyle name="Note 3 2 5" xfId="9734" xr:uid="{D863F9C5-B3C0-4A91-9BF2-CB78DB2CC4EF}"/>
    <cellStyle name="Note 3 2 5 10" xfId="23584" xr:uid="{114D1526-D764-460A-A3C7-3E16613DE8B2}"/>
    <cellStyle name="Note 3 2 5 10 2" xfId="40715" xr:uid="{C7A86EC2-6074-4E8F-810A-012862F75C28}"/>
    <cellStyle name="Note 3 2 5 11" xfId="31998" xr:uid="{DB934E07-F5D4-4B48-BBED-4AB1DE00C5C6}"/>
    <cellStyle name="Note 3 2 5 2" xfId="9735" xr:uid="{05D3BCE2-335F-4DD8-8988-CAB860DB435C}"/>
    <cellStyle name="Note 3 2 5 2 10" xfId="31999" xr:uid="{DB8F5A32-DB13-4269-B259-BF5980797127}"/>
    <cellStyle name="Note 3 2 5 2 2" xfId="9736" xr:uid="{C9C09161-3E76-45F6-8F4E-DFBB40652BD4}"/>
    <cellStyle name="Note 3 2 5 2 2 2" xfId="32000" xr:uid="{BD164AD4-9A7B-4C39-9926-D34894A8FC7B}"/>
    <cellStyle name="Note 3 2 5 2 3" xfId="9737" xr:uid="{3394999C-4761-47E4-AAFF-EA54F0C0F7DA}"/>
    <cellStyle name="Note 3 2 5 2 3 2" xfId="32001" xr:uid="{525FD317-CB8B-420E-BD30-2DB2FB5F25F7}"/>
    <cellStyle name="Note 3 2 5 2 4" xfId="9738" xr:uid="{EEA788FD-8B3F-4005-B0D8-C9BBA56D9782}"/>
    <cellStyle name="Note 3 2 5 2 4 2" xfId="32002" xr:uid="{CCCBD231-106B-4015-ADB0-C197C3C2C551}"/>
    <cellStyle name="Note 3 2 5 2 5" xfId="9739" xr:uid="{B6796C16-DF73-4F39-B722-294F95C50CF3}"/>
    <cellStyle name="Note 3 2 5 2 5 2" xfId="32003" xr:uid="{F873662C-D9AB-4909-8AC9-260FA390C52C}"/>
    <cellStyle name="Note 3 2 5 2 6" xfId="9740" xr:uid="{3B4FBD98-FCF3-40AD-AFA5-903DE4397771}"/>
    <cellStyle name="Note 3 2 5 2 6 2" xfId="32004" xr:uid="{DCC2CA04-F0FA-4A48-A654-DF6703B945A7}"/>
    <cellStyle name="Note 3 2 5 2 7" xfId="9741" xr:uid="{7F736B51-8C10-43AF-B83F-38235D620D4F}"/>
    <cellStyle name="Note 3 2 5 2 7 2" xfId="32005" xr:uid="{9A0EEC09-816E-43C7-AC39-5826E4FF5D62}"/>
    <cellStyle name="Note 3 2 5 2 8" xfId="9742" xr:uid="{24463411-5EFC-4344-9786-D3AE5657E821}"/>
    <cellStyle name="Note 3 2 5 2 8 2" xfId="32006" xr:uid="{DB8FB189-BCBF-43F2-9E51-0EA081270905}"/>
    <cellStyle name="Note 3 2 5 2 9" xfId="23585" xr:uid="{1D5CE212-5F56-43D6-90EA-D5D50C537076}"/>
    <cellStyle name="Note 3 2 5 2 9 2" xfId="40716" xr:uid="{5A5A3D52-1F44-448B-AA95-5487763BC81A}"/>
    <cellStyle name="Note 3 2 5 3" xfId="9743" xr:uid="{6C9872CA-DE59-40D8-9888-AFBC659021F0}"/>
    <cellStyle name="Note 3 2 5 3 2" xfId="32007" xr:uid="{DE3A626B-FFD0-4694-86FB-CCE505E3685A}"/>
    <cellStyle name="Note 3 2 5 4" xfId="9744" xr:uid="{7CAF7113-1458-4793-8659-F59BCF8FAB23}"/>
    <cellStyle name="Note 3 2 5 4 2" xfId="32008" xr:uid="{1C1ED7B6-CD58-48AC-A736-4BBFA5050B65}"/>
    <cellStyle name="Note 3 2 5 5" xfId="9745" xr:uid="{2204249F-01E7-4DFE-ACB0-01E585C919BE}"/>
    <cellStyle name="Note 3 2 5 5 2" xfId="32009" xr:uid="{6236096D-C0AE-4426-902E-EC3166FAB26B}"/>
    <cellStyle name="Note 3 2 5 6" xfId="9746" xr:uid="{AEEAEFEC-0B8A-4A7A-B021-201532B21F88}"/>
    <cellStyle name="Note 3 2 5 6 2" xfId="32010" xr:uid="{2642DBE5-D703-47C1-87C4-5245E48208E3}"/>
    <cellStyle name="Note 3 2 5 7" xfId="9747" xr:uid="{3B1CF467-E407-4A53-88B4-AC3A83A434ED}"/>
    <cellStyle name="Note 3 2 5 7 2" xfId="32011" xr:uid="{EC141905-CC61-46E2-A780-77701B157821}"/>
    <cellStyle name="Note 3 2 5 8" xfId="9748" xr:uid="{5DE28152-C6EA-47AA-92A7-8D2C71CD2753}"/>
    <cellStyle name="Note 3 2 5 8 2" xfId="32012" xr:uid="{988F98D0-0175-4D72-B32F-7657A988405A}"/>
    <cellStyle name="Note 3 2 5 9" xfId="9749" xr:uid="{ACD0F4C4-6E56-4C27-ADE5-1D67904755A2}"/>
    <cellStyle name="Note 3 2 5 9 2" xfId="32013" xr:uid="{CEBF5F4B-CB87-4F46-BE36-1948A40DBC61}"/>
    <cellStyle name="Note 3 2 6" xfId="9750" xr:uid="{59A8CF73-1F9A-4448-B35D-DDBC4256F34A}"/>
    <cellStyle name="Note 3 2 6 10" xfId="23586" xr:uid="{F70DB868-C1E2-461C-B46B-673079802573}"/>
    <cellStyle name="Note 3 2 6 10 2" xfId="40717" xr:uid="{690244CF-B66E-4614-A0B8-7C41C7DE1F57}"/>
    <cellStyle name="Note 3 2 6 11" xfId="32014" xr:uid="{5D46860D-B9DB-474A-8C72-47771E0DB6F6}"/>
    <cellStyle name="Note 3 2 6 2" xfId="9751" xr:uid="{90DD4A18-ECBC-44E2-9E27-872F19F8712F}"/>
    <cellStyle name="Note 3 2 6 2 10" xfId="32015" xr:uid="{0BDEBF8A-E3F9-41C9-91C4-0171889A76FF}"/>
    <cellStyle name="Note 3 2 6 2 2" xfId="9752" xr:uid="{9EF07CE1-3FFA-4268-B616-9255B82217DC}"/>
    <cellStyle name="Note 3 2 6 2 2 2" xfId="32016" xr:uid="{EDBBE050-8912-4C81-9FFD-F18C33105EE6}"/>
    <cellStyle name="Note 3 2 6 2 3" xfId="9753" xr:uid="{270230A1-43CB-4641-9CC6-ACAC346234DA}"/>
    <cellStyle name="Note 3 2 6 2 3 2" xfId="32017" xr:uid="{026717D7-0279-4A71-954A-55F3AB58D711}"/>
    <cellStyle name="Note 3 2 6 2 4" xfId="9754" xr:uid="{36495307-7FBB-4C1C-9928-B1E0A636B9B3}"/>
    <cellStyle name="Note 3 2 6 2 4 2" xfId="32018" xr:uid="{1DF34427-641D-4686-A9D4-65F925B2117F}"/>
    <cellStyle name="Note 3 2 6 2 5" xfId="9755" xr:uid="{96FE356F-7C9F-473B-9394-F018D47D1972}"/>
    <cellStyle name="Note 3 2 6 2 5 2" xfId="32019" xr:uid="{409CF3A7-A3C2-4BF4-A3C8-8172F96E689E}"/>
    <cellStyle name="Note 3 2 6 2 6" xfId="9756" xr:uid="{0323FD5D-F9A4-4091-BF33-03121C0AC47B}"/>
    <cellStyle name="Note 3 2 6 2 6 2" xfId="32020" xr:uid="{6BD88DE1-1D8C-411B-9FA0-EB151FD19C17}"/>
    <cellStyle name="Note 3 2 6 2 7" xfId="9757" xr:uid="{8D49D179-EE1F-4F63-9602-2B645C581714}"/>
    <cellStyle name="Note 3 2 6 2 7 2" xfId="32021" xr:uid="{01335F79-2716-46E6-B1AB-69FA82AC7604}"/>
    <cellStyle name="Note 3 2 6 2 8" xfId="9758" xr:uid="{2E33BE0A-5EBF-4605-ACF2-C1BA7CAE1680}"/>
    <cellStyle name="Note 3 2 6 2 8 2" xfId="32022" xr:uid="{F9D8E8FF-D724-46D7-8473-1122F7C96A2D}"/>
    <cellStyle name="Note 3 2 6 2 9" xfId="23587" xr:uid="{C4AE0D03-792F-43CD-A422-9101E21AC762}"/>
    <cellStyle name="Note 3 2 6 2 9 2" xfId="40718" xr:uid="{CD136538-B878-4385-B9E1-8041305E3884}"/>
    <cellStyle name="Note 3 2 6 3" xfId="9759" xr:uid="{E92B82DD-D32E-4E96-8CD7-98F15885FA10}"/>
    <cellStyle name="Note 3 2 6 3 2" xfId="32023" xr:uid="{CAB3FBF6-813B-4D2A-A100-516AEAA66B8C}"/>
    <cellStyle name="Note 3 2 6 4" xfId="9760" xr:uid="{50A3CE2C-CA02-4B7F-8E43-669A7A087B5F}"/>
    <cellStyle name="Note 3 2 6 4 2" xfId="32024" xr:uid="{01699B46-14BD-485C-BD8C-6AB34AB9A00D}"/>
    <cellStyle name="Note 3 2 6 5" xfId="9761" xr:uid="{5F748BD0-C66C-4447-9A0A-A16EB2368F03}"/>
    <cellStyle name="Note 3 2 6 5 2" xfId="32025" xr:uid="{6538830F-6038-46FA-8587-77343783D40B}"/>
    <cellStyle name="Note 3 2 6 6" xfId="9762" xr:uid="{FB73EFEF-7A50-4CD9-939B-F327A85BB13C}"/>
    <cellStyle name="Note 3 2 6 6 2" xfId="32026" xr:uid="{4B6EE1CC-0914-4D83-90A3-D63453DEAA65}"/>
    <cellStyle name="Note 3 2 6 7" xfId="9763" xr:uid="{E7A689BA-7C9A-469F-8129-F3012EB4D43E}"/>
    <cellStyle name="Note 3 2 6 7 2" xfId="32027" xr:uid="{D7BB09CD-C745-436E-835B-0FAC7B3502B4}"/>
    <cellStyle name="Note 3 2 6 8" xfId="9764" xr:uid="{4675DCEF-D700-4158-B65A-6E6A913B31D3}"/>
    <cellStyle name="Note 3 2 6 8 2" xfId="32028" xr:uid="{95E4F9FB-625F-4BB2-9C1D-B665E8BB51FB}"/>
    <cellStyle name="Note 3 2 6 9" xfId="9765" xr:uid="{55621F17-FFA3-42C0-9B51-F274A9A0E5A3}"/>
    <cellStyle name="Note 3 2 6 9 2" xfId="32029" xr:uid="{4D5F5456-657D-4FDB-82A3-E096C7F9037B}"/>
    <cellStyle name="Note 3 2 7" xfId="9766" xr:uid="{476F51BC-4016-4CFC-94DE-AEB0B343D07D}"/>
    <cellStyle name="Note 3 2 7 10" xfId="23588" xr:uid="{71C8444B-AD99-4FCF-A2D7-0E5F8FE7AFE1}"/>
    <cellStyle name="Note 3 2 7 10 2" xfId="40719" xr:uid="{F6E5CEEF-BD2F-4FC4-92CE-C64CD01EE7B4}"/>
    <cellStyle name="Note 3 2 7 11" xfId="32030" xr:uid="{413518F7-F63C-46B4-BD10-A228D11FB31C}"/>
    <cellStyle name="Note 3 2 7 2" xfId="9767" xr:uid="{32731CB2-036A-420E-AFDE-8949FF65B668}"/>
    <cellStyle name="Note 3 2 7 2 10" xfId="32031" xr:uid="{2D81502D-C7D8-432B-9854-09C9D05FED83}"/>
    <cellStyle name="Note 3 2 7 2 2" xfId="9768" xr:uid="{B8146B0C-6845-4399-B454-D31EDE42945D}"/>
    <cellStyle name="Note 3 2 7 2 2 2" xfId="32032" xr:uid="{96BE6E1D-7311-4A3C-99E6-84F5B1DD622B}"/>
    <cellStyle name="Note 3 2 7 2 3" xfId="9769" xr:uid="{4E41B338-FFEE-4B1B-9285-4A4A70E80A65}"/>
    <cellStyle name="Note 3 2 7 2 3 2" xfId="32033" xr:uid="{48A0184C-FEF8-409A-A0E7-9C86B4660BE4}"/>
    <cellStyle name="Note 3 2 7 2 4" xfId="9770" xr:uid="{4079DEAC-7CDB-4A70-A95E-8596666ABD14}"/>
    <cellStyle name="Note 3 2 7 2 4 2" xfId="32034" xr:uid="{9D66B0EA-AE8E-40EF-98C5-4119390D80CA}"/>
    <cellStyle name="Note 3 2 7 2 5" xfId="9771" xr:uid="{41997FB1-532B-4DF6-9C7B-FF5D77A3E644}"/>
    <cellStyle name="Note 3 2 7 2 5 2" xfId="32035" xr:uid="{A18BAAB4-C01B-4FD6-8A42-3396021B3ED2}"/>
    <cellStyle name="Note 3 2 7 2 6" xfId="9772" xr:uid="{B4435D56-B0F2-4A24-BD87-B49ACC51A453}"/>
    <cellStyle name="Note 3 2 7 2 6 2" xfId="32036" xr:uid="{AD465B72-5AB0-4D38-993B-BC17B67CB5E8}"/>
    <cellStyle name="Note 3 2 7 2 7" xfId="9773" xr:uid="{073A23E5-56F1-4463-8F0A-32EAA3E7DA9E}"/>
    <cellStyle name="Note 3 2 7 2 7 2" xfId="32037" xr:uid="{2CEF5C85-5321-459D-973F-7A89B0023696}"/>
    <cellStyle name="Note 3 2 7 2 8" xfId="9774" xr:uid="{55F88E8C-FEAF-4711-A023-7F6F8A0A354A}"/>
    <cellStyle name="Note 3 2 7 2 8 2" xfId="32038" xr:uid="{BE6B3EF9-E9EA-4566-8A15-B8B943C33C16}"/>
    <cellStyle name="Note 3 2 7 2 9" xfId="23589" xr:uid="{458F4C99-A602-477E-BC95-D2435951ACB4}"/>
    <cellStyle name="Note 3 2 7 2 9 2" xfId="40720" xr:uid="{CF3F660A-2771-472C-8362-094A0E941A02}"/>
    <cellStyle name="Note 3 2 7 3" xfId="9775" xr:uid="{7DCEC498-27AF-43AA-BCCB-B68542280609}"/>
    <cellStyle name="Note 3 2 7 3 2" xfId="32039" xr:uid="{02630C81-29E5-4877-A22C-EA75BBD6718C}"/>
    <cellStyle name="Note 3 2 7 4" xfId="9776" xr:uid="{591805FC-52E0-4797-9C4A-79E92F2AF6E1}"/>
    <cellStyle name="Note 3 2 7 4 2" xfId="32040" xr:uid="{A1DF731A-8537-4497-86CA-988A25569B4A}"/>
    <cellStyle name="Note 3 2 7 5" xfId="9777" xr:uid="{2341FFE3-DB90-4796-B476-C3F8265D63AE}"/>
    <cellStyle name="Note 3 2 7 5 2" xfId="32041" xr:uid="{08B5948C-7925-4B2D-A9A4-8873C1214DFA}"/>
    <cellStyle name="Note 3 2 7 6" xfId="9778" xr:uid="{1B458949-1F9C-48F9-9E42-6D9044C17306}"/>
    <cellStyle name="Note 3 2 7 6 2" xfId="32042" xr:uid="{189F99BC-201A-4EF4-93F9-3003BC6A7D7E}"/>
    <cellStyle name="Note 3 2 7 7" xfId="9779" xr:uid="{55A19641-4899-48E5-B030-1AE9F352401A}"/>
    <cellStyle name="Note 3 2 7 7 2" xfId="32043" xr:uid="{49481F76-FD74-4D35-AE8F-C83AF56AE22A}"/>
    <cellStyle name="Note 3 2 7 8" xfId="9780" xr:uid="{E1454ECA-05C7-4AFE-BDC9-849BE1BE4327}"/>
    <cellStyle name="Note 3 2 7 8 2" xfId="32044" xr:uid="{836384ED-1084-4319-9A0C-43F35961296C}"/>
    <cellStyle name="Note 3 2 7 9" xfId="9781" xr:uid="{34FB7795-F6CD-48CC-B367-936A50B792C3}"/>
    <cellStyle name="Note 3 2 7 9 2" xfId="32045" xr:uid="{79FCD5BB-8DDF-439D-9B4D-C842654DEEC8}"/>
    <cellStyle name="Note 3 2 8" xfId="9782" xr:uid="{73E43D71-5102-4E2C-8B1E-FB4C8235B3AB}"/>
    <cellStyle name="Note 3 2 8 10" xfId="32046" xr:uid="{D27B1486-3811-4513-B757-7B8E0DBFC35E}"/>
    <cellStyle name="Note 3 2 8 2" xfId="9783" xr:uid="{83D80E6D-C2AA-437F-AC75-2A18522D64E8}"/>
    <cellStyle name="Note 3 2 8 2 2" xfId="32047" xr:uid="{104C608A-A1C7-44B8-9721-93DEC9E6009C}"/>
    <cellStyle name="Note 3 2 8 3" xfId="9784" xr:uid="{E5282A48-1320-4CF8-A28E-4DA0F07535BF}"/>
    <cellStyle name="Note 3 2 8 3 2" xfId="32048" xr:uid="{B0BEE6B8-9B10-4EEC-AA69-E7F014DBEADB}"/>
    <cellStyle name="Note 3 2 8 4" xfId="9785" xr:uid="{39BBE87F-9BE5-4FC8-9265-E82E55EB7778}"/>
    <cellStyle name="Note 3 2 8 4 2" xfId="32049" xr:uid="{89991BCC-E79F-446D-AB61-18F74D76AA34}"/>
    <cellStyle name="Note 3 2 8 5" xfId="9786" xr:uid="{4F728D35-A0CA-4E9F-A8E5-7B9E988134EF}"/>
    <cellStyle name="Note 3 2 8 5 2" xfId="32050" xr:uid="{40C0D714-1D7D-4CB1-BC07-5F2B5B77F010}"/>
    <cellStyle name="Note 3 2 8 6" xfId="9787" xr:uid="{56F80133-F033-4A2C-9774-D43E35E083EB}"/>
    <cellStyle name="Note 3 2 8 6 2" xfId="32051" xr:uid="{29ECDBD7-49BE-49FF-9F0E-812FEA37CAA8}"/>
    <cellStyle name="Note 3 2 8 7" xfId="9788" xr:uid="{070BF4ED-BA98-4840-B455-201014DE2442}"/>
    <cellStyle name="Note 3 2 8 7 2" xfId="32052" xr:uid="{F6D75E8E-EABB-4211-A151-DC5094AEDD2D}"/>
    <cellStyle name="Note 3 2 8 8" xfId="9789" xr:uid="{D203C9D0-2F29-4B78-A1AB-56C27456C206}"/>
    <cellStyle name="Note 3 2 8 8 2" xfId="32053" xr:uid="{08DE97D1-B16A-4121-83FB-E9C26C958B14}"/>
    <cellStyle name="Note 3 2 8 9" xfId="23590" xr:uid="{D48E5667-5B89-487D-A45E-7EA6A64101AB}"/>
    <cellStyle name="Note 3 2 8 9 2" xfId="40721" xr:uid="{94005C14-43EC-415E-AA5E-637A1E327CA6}"/>
    <cellStyle name="Note 3 2 9" xfId="9790" xr:uid="{859707A3-B9F9-4EE6-8119-887C394104C2}"/>
    <cellStyle name="Note 3 2 9 2" xfId="32054" xr:uid="{52DC1FF8-0722-44E3-9EB4-B6B6D3AB064D}"/>
    <cellStyle name="Note 3 3" xfId="9791" xr:uid="{4CA19742-B374-4672-A68B-B825B5977122}"/>
    <cellStyle name="Note 3 3 10" xfId="9792" xr:uid="{34C5DB5E-82EE-405A-9D94-406AE7999AD1}"/>
    <cellStyle name="Note 3 3 10 2" xfId="32056" xr:uid="{7ADF6D61-3B2E-46B2-8B07-E62640103D5D}"/>
    <cellStyle name="Note 3 3 11" xfId="9793" xr:uid="{5CE44914-1AB6-4979-85FE-68DDA35A217A}"/>
    <cellStyle name="Note 3 3 11 2" xfId="32057" xr:uid="{845A7F6C-5FE2-4483-B286-5E116C0EC2C1}"/>
    <cellStyle name="Note 3 3 12" xfId="9794" xr:uid="{C725D0A1-04B0-4C71-9658-D08A1A542C1C}"/>
    <cellStyle name="Note 3 3 12 2" xfId="32058" xr:uid="{9226A3E3-A784-442C-8E55-33074919F421}"/>
    <cellStyle name="Note 3 3 13" xfId="9795" xr:uid="{D153B14C-796A-4AFA-8A1D-EF9B8A920667}"/>
    <cellStyle name="Note 3 3 13 2" xfId="32059" xr:uid="{094B04B5-3608-4A68-873D-BD232CD25AE5}"/>
    <cellStyle name="Note 3 3 14" xfId="23591" xr:uid="{22A20F82-FCA4-431B-9637-49008532A6DE}"/>
    <cellStyle name="Note 3 3 14 2" xfId="40722" xr:uid="{AE799B43-63C6-4543-9AEE-942EE6DA7951}"/>
    <cellStyle name="Note 3 3 15" xfId="32055" xr:uid="{743703F8-E3BB-46AD-972B-D0779DF87873}"/>
    <cellStyle name="Note 3 3 2" xfId="9796" xr:uid="{0453762E-DB82-4CA0-816C-2019ADF38104}"/>
    <cellStyle name="Note 3 3 2 10" xfId="9797" xr:uid="{B869C291-9F20-4FA7-8964-7F9758FB5592}"/>
    <cellStyle name="Note 3 3 2 10 2" xfId="32061" xr:uid="{CDECCD4D-00E9-4869-A92E-AD65B2CC68A6}"/>
    <cellStyle name="Note 3 3 2 11" xfId="23592" xr:uid="{73EF5909-E00F-4323-BDD4-D97970CBA28C}"/>
    <cellStyle name="Note 3 3 2 11 2" xfId="40723" xr:uid="{7110CAA7-3DD9-4613-94AF-563F2AFB3E0D}"/>
    <cellStyle name="Note 3 3 2 12" xfId="32060" xr:uid="{B9AB576B-7B23-46B3-BAF6-335B22CC1921}"/>
    <cellStyle name="Note 3 3 2 2" xfId="9798" xr:uid="{2EFB63D1-D492-40D0-AC9C-08EB40B0EE4E}"/>
    <cellStyle name="Note 3 3 2 2 10" xfId="23593" xr:uid="{73CCD8B7-3ADE-4F95-A287-014586FDC90E}"/>
    <cellStyle name="Note 3 3 2 2 10 2" xfId="40724" xr:uid="{4E553A47-A40D-4887-84F9-4A3C49F86DAD}"/>
    <cellStyle name="Note 3 3 2 2 11" xfId="32062" xr:uid="{66634CAE-0145-44B0-8C3A-1E7246DCAF3C}"/>
    <cellStyle name="Note 3 3 2 2 2" xfId="9799" xr:uid="{22229A37-46DC-4F05-A01F-3F083ED7DEAD}"/>
    <cellStyle name="Note 3 3 2 2 2 10" xfId="32063" xr:uid="{8945FBFB-8166-4520-A407-0297CE177FAA}"/>
    <cellStyle name="Note 3 3 2 2 2 2" xfId="9800" xr:uid="{C51EF7B8-C3D6-4ECE-8347-3EF342B50719}"/>
    <cellStyle name="Note 3 3 2 2 2 2 2" xfId="32064" xr:uid="{9C7C9565-5F64-4D81-87C2-ADD4321C0783}"/>
    <cellStyle name="Note 3 3 2 2 2 3" xfId="9801" xr:uid="{87569373-0E98-409E-8842-C8C04F18F694}"/>
    <cellStyle name="Note 3 3 2 2 2 3 2" xfId="32065" xr:uid="{784CD459-16AA-4EAD-9575-D3D2E15FF4D1}"/>
    <cellStyle name="Note 3 3 2 2 2 4" xfId="9802" xr:uid="{94EE6F91-31C8-42DE-9267-5D0FC87A6000}"/>
    <cellStyle name="Note 3 3 2 2 2 4 2" xfId="32066" xr:uid="{6AC6E862-FC6B-46E6-A5BD-C0C4AF233F62}"/>
    <cellStyle name="Note 3 3 2 2 2 5" xfId="9803" xr:uid="{65BE9ACC-6F15-4D69-A8CC-DFEB149155C2}"/>
    <cellStyle name="Note 3 3 2 2 2 5 2" xfId="32067" xr:uid="{4735BF4D-767C-4486-87E6-17B7BC85798B}"/>
    <cellStyle name="Note 3 3 2 2 2 6" xfId="9804" xr:uid="{88B80829-7F2F-44FF-BA41-FD67CB9127A1}"/>
    <cellStyle name="Note 3 3 2 2 2 6 2" xfId="32068" xr:uid="{1FF3E6EF-211A-4686-AEEF-A91AC2B9B25D}"/>
    <cellStyle name="Note 3 3 2 2 2 7" xfId="9805" xr:uid="{3A9D06E8-492D-4281-A0B3-A52A2450DDA6}"/>
    <cellStyle name="Note 3 3 2 2 2 7 2" xfId="32069" xr:uid="{62A8CCC8-B4B0-462F-94B9-1194AFCFB5BE}"/>
    <cellStyle name="Note 3 3 2 2 2 8" xfId="9806" xr:uid="{372710A6-62FB-4402-B97C-7ED478C3DD9D}"/>
    <cellStyle name="Note 3 3 2 2 2 8 2" xfId="32070" xr:uid="{139E4B2C-4716-463E-9FF3-129C496436BA}"/>
    <cellStyle name="Note 3 3 2 2 2 9" xfId="23594" xr:uid="{D3F4C834-81C6-4DB7-884B-CB416A87748D}"/>
    <cellStyle name="Note 3 3 2 2 2 9 2" xfId="40725" xr:uid="{FCDD22D0-FC8B-470D-A4C7-CB01FA560595}"/>
    <cellStyle name="Note 3 3 2 2 3" xfId="9807" xr:uid="{5571BB1C-1E5C-48D7-BDD5-E7ACB2E5283C}"/>
    <cellStyle name="Note 3 3 2 2 3 2" xfId="32071" xr:uid="{96EA45E0-46BD-4B3E-8FF4-74C35E328D8F}"/>
    <cellStyle name="Note 3 3 2 2 4" xfId="9808" xr:uid="{4E238DD1-E146-42F5-A66C-F7263559DF46}"/>
    <cellStyle name="Note 3 3 2 2 4 2" xfId="32072" xr:uid="{7909CF75-2C9E-4FD2-A9B1-3F1090393457}"/>
    <cellStyle name="Note 3 3 2 2 5" xfId="9809" xr:uid="{9544AE3C-DFFF-4066-BEDF-1AC748998859}"/>
    <cellStyle name="Note 3 3 2 2 5 2" xfId="32073" xr:uid="{C351B5B5-C475-45FC-AC39-8855F05F47D5}"/>
    <cellStyle name="Note 3 3 2 2 6" xfId="9810" xr:uid="{D15C5F6A-F77A-4920-9EC7-80908377AB4A}"/>
    <cellStyle name="Note 3 3 2 2 6 2" xfId="32074" xr:uid="{53A030CE-E99E-4924-AC79-0937944F9C0D}"/>
    <cellStyle name="Note 3 3 2 2 7" xfId="9811" xr:uid="{B71EE1B3-3973-4BA0-8338-99A9B179B351}"/>
    <cellStyle name="Note 3 3 2 2 7 2" xfId="32075" xr:uid="{8066F5E5-5CBF-47AD-B632-7139C47FD21E}"/>
    <cellStyle name="Note 3 3 2 2 8" xfId="9812" xr:uid="{51065287-B5C6-4BED-9FEA-5DC39B258D1B}"/>
    <cellStyle name="Note 3 3 2 2 8 2" xfId="32076" xr:uid="{DB3717F4-04A4-496A-926D-AF05ACD18734}"/>
    <cellStyle name="Note 3 3 2 2 9" xfId="9813" xr:uid="{A068AD7D-E088-43DF-8CF2-FD4FC4DA2746}"/>
    <cellStyle name="Note 3 3 2 2 9 2" xfId="32077" xr:uid="{F6341D3E-7D78-4C88-BA81-9CEF027E83E9}"/>
    <cellStyle name="Note 3 3 2 3" xfId="9814" xr:uid="{DCBC76CF-A72E-44D4-BE3A-C2132298E935}"/>
    <cellStyle name="Note 3 3 2 3 10" xfId="32078" xr:uid="{03418FA1-B46D-4167-A874-2A1E24143510}"/>
    <cellStyle name="Note 3 3 2 3 2" xfId="9815" xr:uid="{2D3C483D-993A-4FEC-BCF5-7FC2CF45F3EE}"/>
    <cellStyle name="Note 3 3 2 3 2 2" xfId="32079" xr:uid="{A85BC8C3-5A47-4D95-9223-AE22F35AE721}"/>
    <cellStyle name="Note 3 3 2 3 3" xfId="9816" xr:uid="{66FDA116-9B59-4775-9437-D2B0DB402979}"/>
    <cellStyle name="Note 3 3 2 3 3 2" xfId="32080" xr:uid="{B01C6F4F-EB88-4F10-91EC-F4DF6E5F7EFF}"/>
    <cellStyle name="Note 3 3 2 3 4" xfId="9817" xr:uid="{6E4D028E-EB31-4986-9D7C-988859B0A598}"/>
    <cellStyle name="Note 3 3 2 3 4 2" xfId="32081" xr:uid="{14CDD05F-4F21-4920-B9BB-6D503919365B}"/>
    <cellStyle name="Note 3 3 2 3 5" xfId="9818" xr:uid="{EBC1CB3B-3364-4AA8-8CEA-3BF3C92186F7}"/>
    <cellStyle name="Note 3 3 2 3 5 2" xfId="32082" xr:uid="{F703AC62-3998-4B1E-8FAE-F754B8C8B9CA}"/>
    <cellStyle name="Note 3 3 2 3 6" xfId="9819" xr:uid="{41DC658B-020A-48F8-AA9E-4AE15DB5F7A7}"/>
    <cellStyle name="Note 3 3 2 3 6 2" xfId="32083" xr:uid="{75F04992-CA27-4F5E-B708-E533F190D81B}"/>
    <cellStyle name="Note 3 3 2 3 7" xfId="9820" xr:uid="{A3BE75AB-BB27-4CBF-A6C8-30EA239071CF}"/>
    <cellStyle name="Note 3 3 2 3 7 2" xfId="32084" xr:uid="{58D0B670-0E38-4A74-A497-79D18DDB51BF}"/>
    <cellStyle name="Note 3 3 2 3 8" xfId="9821" xr:uid="{1A7F0450-B17B-492C-842A-DBA08DE1079F}"/>
    <cellStyle name="Note 3 3 2 3 8 2" xfId="32085" xr:uid="{F2528E54-3777-43D2-8C46-7CB11F8B03F8}"/>
    <cellStyle name="Note 3 3 2 3 9" xfId="23595" xr:uid="{BF233D72-F393-466F-8027-DB1A85BE39A9}"/>
    <cellStyle name="Note 3 3 2 3 9 2" xfId="40726" xr:uid="{1288C7EA-9731-4219-B0AD-BDD813E9DC86}"/>
    <cellStyle name="Note 3 3 2 4" xfId="9822" xr:uid="{99AB8191-0CF8-44C1-A149-A1C89FA10079}"/>
    <cellStyle name="Note 3 3 2 4 2" xfId="32086" xr:uid="{7470F20D-93DA-4534-B089-889B01EBDEC7}"/>
    <cellStyle name="Note 3 3 2 5" xfId="9823" xr:uid="{632B0938-BCFD-4620-9817-8B30DEEB308D}"/>
    <cellStyle name="Note 3 3 2 5 2" xfId="32087" xr:uid="{B9A097D2-1BD1-4542-B1DF-A61E528E65EB}"/>
    <cellStyle name="Note 3 3 2 6" xfId="9824" xr:uid="{B0FD3C27-C8CE-45E2-8FC9-2C06D48B7E9F}"/>
    <cellStyle name="Note 3 3 2 6 2" xfId="32088" xr:uid="{42D0920A-2B94-48D7-87BF-267BCB6DCEDC}"/>
    <cellStyle name="Note 3 3 2 7" xfId="9825" xr:uid="{7986AAB2-9F8A-4CA1-B4CE-1B1223AD5D03}"/>
    <cellStyle name="Note 3 3 2 7 2" xfId="32089" xr:uid="{29005BAB-3E83-464E-A474-27AC47C705F0}"/>
    <cellStyle name="Note 3 3 2 8" xfId="9826" xr:uid="{BEBE2417-506D-473A-8113-89A5D1F7C973}"/>
    <cellStyle name="Note 3 3 2 8 2" xfId="32090" xr:uid="{83C7B56E-3B6B-43B6-8A53-A3D53E8470DB}"/>
    <cellStyle name="Note 3 3 2 9" xfId="9827" xr:uid="{AC6F3BB8-4737-4EFF-BB61-3A85496299EC}"/>
    <cellStyle name="Note 3 3 2 9 2" xfId="32091" xr:uid="{DEFE551A-BEC0-4F14-B1F7-9EEBBD748C6D}"/>
    <cellStyle name="Note 3 3 3" xfId="9828" xr:uid="{FDC56D10-BB9A-4BC0-A401-AEFBD33B1336}"/>
    <cellStyle name="Note 3 3 3 10" xfId="23596" xr:uid="{15EA3B85-41AD-4E77-AE1C-1095999E3099}"/>
    <cellStyle name="Note 3 3 3 10 2" xfId="40727" xr:uid="{C1DA1192-C1DE-4300-81BB-523BC9E25948}"/>
    <cellStyle name="Note 3 3 3 11" xfId="32092" xr:uid="{4DF06FDC-53EE-4035-997C-7C732AD39A12}"/>
    <cellStyle name="Note 3 3 3 2" xfId="9829" xr:uid="{657463B1-67F9-4B28-9B0D-744FE195A316}"/>
    <cellStyle name="Note 3 3 3 2 10" xfId="32093" xr:uid="{0EDE11CC-812A-4607-B721-E86DE0D18CCA}"/>
    <cellStyle name="Note 3 3 3 2 2" xfId="9830" xr:uid="{4E6023C5-A1E8-4653-AE72-21064EB71202}"/>
    <cellStyle name="Note 3 3 3 2 2 2" xfId="32094" xr:uid="{06A27682-E44A-4560-92C2-C51BBF1A56CC}"/>
    <cellStyle name="Note 3 3 3 2 3" xfId="9831" xr:uid="{68DFB62B-454C-4BC0-B8D9-B1F64A8D725E}"/>
    <cellStyle name="Note 3 3 3 2 3 2" xfId="32095" xr:uid="{50BC8CDD-3F03-424F-9FA0-F95DB5C852BC}"/>
    <cellStyle name="Note 3 3 3 2 4" xfId="9832" xr:uid="{5023E85E-8738-4943-8F22-EB389AAC3E77}"/>
    <cellStyle name="Note 3 3 3 2 4 2" xfId="32096" xr:uid="{1F03C4F6-A421-4D11-8C12-03BDD7C85EEA}"/>
    <cellStyle name="Note 3 3 3 2 5" xfId="9833" xr:uid="{B851F33E-2198-4BF4-ABDF-ED8D615A8F2B}"/>
    <cellStyle name="Note 3 3 3 2 5 2" xfId="32097" xr:uid="{5BEE326E-B5C1-4882-B26C-85D2FAD314AF}"/>
    <cellStyle name="Note 3 3 3 2 6" xfId="9834" xr:uid="{E7CA44B8-BA8C-46DF-9592-9A5ACA575876}"/>
    <cellStyle name="Note 3 3 3 2 6 2" xfId="32098" xr:uid="{5F289F56-FDBC-4790-A3DB-850A4699987E}"/>
    <cellStyle name="Note 3 3 3 2 7" xfId="9835" xr:uid="{10418421-182A-4DF6-9430-526C4F3EDD1B}"/>
    <cellStyle name="Note 3 3 3 2 7 2" xfId="32099" xr:uid="{DD998DC2-A256-4948-BE2B-E6391BA00BA9}"/>
    <cellStyle name="Note 3 3 3 2 8" xfId="9836" xr:uid="{98BF9288-F47D-4639-838B-D2F5369742C3}"/>
    <cellStyle name="Note 3 3 3 2 8 2" xfId="32100" xr:uid="{BE4AC0EB-F07E-4C85-9A3E-F835A45DF844}"/>
    <cellStyle name="Note 3 3 3 2 9" xfId="23597" xr:uid="{C3F8CDA3-76B3-4795-AB0E-0D9157ED20DF}"/>
    <cellStyle name="Note 3 3 3 2 9 2" xfId="40728" xr:uid="{2A113470-2F43-4D69-B45B-F41068F555F2}"/>
    <cellStyle name="Note 3 3 3 3" xfId="9837" xr:uid="{6188FF48-898C-4023-AA48-BE61E446D053}"/>
    <cellStyle name="Note 3 3 3 3 2" xfId="32101" xr:uid="{008E2049-64B6-43A0-AF1B-F39EFF0C3316}"/>
    <cellStyle name="Note 3 3 3 4" xfId="9838" xr:uid="{A4936308-9462-4AC1-A85B-1849F5054761}"/>
    <cellStyle name="Note 3 3 3 4 2" xfId="32102" xr:uid="{8BC945B5-0A45-491D-97DD-0E46D11EE269}"/>
    <cellStyle name="Note 3 3 3 5" xfId="9839" xr:uid="{61162CEF-F707-4741-A388-06B0AD792F82}"/>
    <cellStyle name="Note 3 3 3 5 2" xfId="32103" xr:uid="{CD978F70-6B02-461F-96F2-34B5340F3E01}"/>
    <cellStyle name="Note 3 3 3 6" xfId="9840" xr:uid="{3B290E5D-4C88-4406-AFCF-A4CAD80466E0}"/>
    <cellStyle name="Note 3 3 3 6 2" xfId="32104" xr:uid="{785490FE-53A1-4AAC-8910-63C298D28F7B}"/>
    <cellStyle name="Note 3 3 3 7" xfId="9841" xr:uid="{AE3A1632-9F13-4F38-BBAE-2653DBCE28F1}"/>
    <cellStyle name="Note 3 3 3 7 2" xfId="32105" xr:uid="{44F0B587-E1A7-4D8D-9933-D4317093E641}"/>
    <cellStyle name="Note 3 3 3 8" xfId="9842" xr:uid="{17AA21C2-C606-40AD-AD41-82945453514C}"/>
    <cellStyle name="Note 3 3 3 8 2" xfId="32106" xr:uid="{1464BE50-F43E-4302-8026-A52AF636B0D8}"/>
    <cellStyle name="Note 3 3 3 9" xfId="9843" xr:uid="{38A9ACCF-3FAD-428F-8819-8118ADB2A96A}"/>
    <cellStyle name="Note 3 3 3 9 2" xfId="32107" xr:uid="{8868866C-4552-4552-8110-6EB55DED96DF}"/>
    <cellStyle name="Note 3 3 4" xfId="9844" xr:uid="{243A5D3E-4B19-436D-BFD4-6CE38638E15D}"/>
    <cellStyle name="Note 3 3 4 10" xfId="23598" xr:uid="{34693B6C-BDC4-4611-B1CD-DDA4321BAC89}"/>
    <cellStyle name="Note 3 3 4 10 2" xfId="40729" xr:uid="{6BD953E5-FCB8-4200-8554-2EEBF86CBB53}"/>
    <cellStyle name="Note 3 3 4 11" xfId="32108" xr:uid="{A74D4658-8450-4D4B-B345-C2BEEF0AAAA9}"/>
    <cellStyle name="Note 3 3 4 2" xfId="9845" xr:uid="{9AB70237-682B-462F-A2E8-695BC31222AA}"/>
    <cellStyle name="Note 3 3 4 2 10" xfId="32109" xr:uid="{43CBBBD6-8162-4C0B-8650-96178C2D4328}"/>
    <cellStyle name="Note 3 3 4 2 2" xfId="9846" xr:uid="{4A59ECCF-C0CB-4CBB-9C56-9B4446F8024F}"/>
    <cellStyle name="Note 3 3 4 2 2 2" xfId="32110" xr:uid="{A7E4071C-C7F4-4965-BCC5-15CD72B947E1}"/>
    <cellStyle name="Note 3 3 4 2 3" xfId="9847" xr:uid="{AC2ABA60-2353-4786-B188-736B40B418EF}"/>
    <cellStyle name="Note 3 3 4 2 3 2" xfId="32111" xr:uid="{6547DCA1-83C9-4B72-B206-887140592F28}"/>
    <cellStyle name="Note 3 3 4 2 4" xfId="9848" xr:uid="{A427B8A7-4031-4CB8-9833-AD9D4661C92F}"/>
    <cellStyle name="Note 3 3 4 2 4 2" xfId="32112" xr:uid="{7AA24FB1-9077-49F5-BE0E-073089F90395}"/>
    <cellStyle name="Note 3 3 4 2 5" xfId="9849" xr:uid="{D27D17D5-A456-43F4-92BE-A814F10ED2DB}"/>
    <cellStyle name="Note 3 3 4 2 5 2" xfId="32113" xr:uid="{862F3396-9F57-4D19-98FA-A707A95B5BFE}"/>
    <cellStyle name="Note 3 3 4 2 6" xfId="9850" xr:uid="{DB3E5564-4EFB-4175-83E5-6A3FB902C39B}"/>
    <cellStyle name="Note 3 3 4 2 6 2" xfId="32114" xr:uid="{46397931-CCC8-42A8-AA6B-4EC2361FAFC4}"/>
    <cellStyle name="Note 3 3 4 2 7" xfId="9851" xr:uid="{DC44CABA-19BB-4B90-90EC-C7F4413F0F07}"/>
    <cellStyle name="Note 3 3 4 2 7 2" xfId="32115" xr:uid="{EE24C000-BA08-4B36-9BB3-76822C0FD7BB}"/>
    <cellStyle name="Note 3 3 4 2 8" xfId="9852" xr:uid="{4A0F4E7B-0E8B-449A-90B5-BDD2A9DA627B}"/>
    <cellStyle name="Note 3 3 4 2 8 2" xfId="32116" xr:uid="{E6DB89B4-0677-49CC-8508-8E7901CC11A7}"/>
    <cellStyle name="Note 3 3 4 2 9" xfId="23599" xr:uid="{258A0696-FAF3-42C5-AF17-2023BB550BA5}"/>
    <cellStyle name="Note 3 3 4 2 9 2" xfId="40730" xr:uid="{F962BFB6-9EE7-42A2-80EE-257565D70A6F}"/>
    <cellStyle name="Note 3 3 4 3" xfId="9853" xr:uid="{4BFD1A18-8F2C-4629-9D36-87187CDE774F}"/>
    <cellStyle name="Note 3 3 4 3 2" xfId="32117" xr:uid="{6F30E5C5-2119-49FB-8688-98F82FD144B4}"/>
    <cellStyle name="Note 3 3 4 4" xfId="9854" xr:uid="{C129801D-68A9-4087-9C8E-697CE5E436B5}"/>
    <cellStyle name="Note 3 3 4 4 2" xfId="32118" xr:uid="{A84BE9D5-EEB6-4C7E-88A7-2638DEFFB22C}"/>
    <cellStyle name="Note 3 3 4 5" xfId="9855" xr:uid="{EC8B19F8-A2A7-48CC-AA5E-4B3601AA24E9}"/>
    <cellStyle name="Note 3 3 4 5 2" xfId="32119" xr:uid="{821816E3-730E-48F4-A5E2-31B4C5BA1514}"/>
    <cellStyle name="Note 3 3 4 6" xfId="9856" xr:uid="{BBD16B75-B87B-459D-AEDF-9DB045335CE5}"/>
    <cellStyle name="Note 3 3 4 6 2" xfId="32120" xr:uid="{10FAB3A1-95B5-4DC3-9F04-85A54DD23246}"/>
    <cellStyle name="Note 3 3 4 7" xfId="9857" xr:uid="{6A57C38C-2472-4B2F-ADED-AD79FD266A5A}"/>
    <cellStyle name="Note 3 3 4 7 2" xfId="32121" xr:uid="{5374F645-BC2D-4647-862A-7CE5373D21FA}"/>
    <cellStyle name="Note 3 3 4 8" xfId="9858" xr:uid="{767EADCC-A135-4807-A15A-67558A8C11F8}"/>
    <cellStyle name="Note 3 3 4 8 2" xfId="32122" xr:uid="{DE43957B-0327-46C5-8AF7-A8948EB68741}"/>
    <cellStyle name="Note 3 3 4 9" xfId="9859" xr:uid="{26045104-A974-4016-95C0-B97FCEA0356E}"/>
    <cellStyle name="Note 3 3 4 9 2" xfId="32123" xr:uid="{888EDCD7-9546-4523-B605-B753EA411EBB}"/>
    <cellStyle name="Note 3 3 5" xfId="9860" xr:uid="{1C870EF5-F2B7-483D-8679-0B4CC83EB69D}"/>
    <cellStyle name="Note 3 3 5 10" xfId="23600" xr:uid="{D7881CD7-46FB-4A11-A1E3-E62AC8A083CB}"/>
    <cellStyle name="Note 3 3 5 10 2" xfId="40731" xr:uid="{45D59FA7-37C2-4007-90B9-DAACBA9E1E6B}"/>
    <cellStyle name="Note 3 3 5 11" xfId="32124" xr:uid="{410A9CC8-90D3-48AE-B2ED-30CAD709014E}"/>
    <cellStyle name="Note 3 3 5 2" xfId="9861" xr:uid="{883BAD03-9606-44F7-A9F4-995579BB7BBB}"/>
    <cellStyle name="Note 3 3 5 2 10" xfId="32125" xr:uid="{8E8D01E2-44F3-4237-94A3-2CD162FB2E71}"/>
    <cellStyle name="Note 3 3 5 2 2" xfId="9862" xr:uid="{D00CD94D-F714-44AE-B848-D7F939C09B97}"/>
    <cellStyle name="Note 3 3 5 2 2 2" xfId="32126" xr:uid="{E0B8BC32-F3F0-4BC4-84E0-F242ACB37F46}"/>
    <cellStyle name="Note 3 3 5 2 3" xfId="9863" xr:uid="{FFB65CF5-973F-42EF-B32F-D756BE21ECB6}"/>
    <cellStyle name="Note 3 3 5 2 3 2" xfId="32127" xr:uid="{197544E8-2CC6-4A8A-9874-25304C66A1D5}"/>
    <cellStyle name="Note 3 3 5 2 4" xfId="9864" xr:uid="{54724230-5254-476B-AAC5-271C6FF5CF1E}"/>
    <cellStyle name="Note 3 3 5 2 4 2" xfId="32128" xr:uid="{E4F5B081-64B3-484B-B3E8-0F2D197946AB}"/>
    <cellStyle name="Note 3 3 5 2 5" xfId="9865" xr:uid="{1162D0AB-8674-4DE7-B289-ECCF2229C633}"/>
    <cellStyle name="Note 3 3 5 2 5 2" xfId="32129" xr:uid="{CC4C154D-F2F7-47C1-8556-3089BC0B7060}"/>
    <cellStyle name="Note 3 3 5 2 6" xfId="9866" xr:uid="{F9334B67-1E6B-40E5-9F01-EF30B88F30B8}"/>
    <cellStyle name="Note 3 3 5 2 6 2" xfId="32130" xr:uid="{F0A6C05C-4748-44BF-A367-E0B61C8E1E86}"/>
    <cellStyle name="Note 3 3 5 2 7" xfId="9867" xr:uid="{9609DC07-7150-48F1-B32C-29E6CFF20D54}"/>
    <cellStyle name="Note 3 3 5 2 7 2" xfId="32131" xr:uid="{C98D5B8E-FE58-49F1-BAAF-831F2776D153}"/>
    <cellStyle name="Note 3 3 5 2 8" xfId="9868" xr:uid="{5F3A21E1-17AB-4471-B621-26BC68828210}"/>
    <cellStyle name="Note 3 3 5 2 8 2" xfId="32132" xr:uid="{DEB6E89F-1762-4C1C-B4EE-95EFDD9F0F80}"/>
    <cellStyle name="Note 3 3 5 2 9" xfId="23601" xr:uid="{252CD26E-1031-49B0-9026-DC4B3E996EA7}"/>
    <cellStyle name="Note 3 3 5 2 9 2" xfId="40732" xr:uid="{79F0BE21-E21F-4156-8EA6-53F4C275B1B7}"/>
    <cellStyle name="Note 3 3 5 3" xfId="9869" xr:uid="{12943A9F-42C0-4FDC-9E27-B3FC30E1DFAF}"/>
    <cellStyle name="Note 3 3 5 3 2" xfId="32133" xr:uid="{333F6F96-2B8F-459D-B93E-F87EAA1335B9}"/>
    <cellStyle name="Note 3 3 5 4" xfId="9870" xr:uid="{3F5EA3E6-BE20-40BF-9200-383EBA941A05}"/>
    <cellStyle name="Note 3 3 5 4 2" xfId="32134" xr:uid="{8D34B516-93B4-4D2E-A000-3DBDBF7DF50F}"/>
    <cellStyle name="Note 3 3 5 5" xfId="9871" xr:uid="{03BDA5BA-9182-4A95-91A8-E1AE8AC02119}"/>
    <cellStyle name="Note 3 3 5 5 2" xfId="32135" xr:uid="{1E84D74D-3C2E-4AA6-B7CF-03F9AE8D59A1}"/>
    <cellStyle name="Note 3 3 5 6" xfId="9872" xr:uid="{4F00DC71-19A2-4B59-88CD-9AEBF0E73E1E}"/>
    <cellStyle name="Note 3 3 5 6 2" xfId="32136" xr:uid="{08B7794D-EF01-424D-9873-3A27764C74F0}"/>
    <cellStyle name="Note 3 3 5 7" xfId="9873" xr:uid="{51831608-4CF4-46EC-8A4D-528B10B701D5}"/>
    <cellStyle name="Note 3 3 5 7 2" xfId="32137" xr:uid="{8DC1D804-125E-4A20-AFFD-1C3DEE27BCFF}"/>
    <cellStyle name="Note 3 3 5 8" xfId="9874" xr:uid="{2F3AF9FF-C5D3-42D4-9698-9E1824AF3ADD}"/>
    <cellStyle name="Note 3 3 5 8 2" xfId="32138" xr:uid="{8C0AF868-BA67-42C2-AEC9-AC388E919697}"/>
    <cellStyle name="Note 3 3 5 9" xfId="9875" xr:uid="{32619FDD-FA8D-44C5-B11C-7607C1EB3AB6}"/>
    <cellStyle name="Note 3 3 5 9 2" xfId="32139" xr:uid="{4A9107A0-C6E3-4A57-B1BF-687AB6C33185}"/>
    <cellStyle name="Note 3 3 6" xfId="9876" xr:uid="{E4126F62-F068-4FA1-9B59-4972899730B6}"/>
    <cellStyle name="Note 3 3 6 10" xfId="32140" xr:uid="{186D6760-FD05-4573-8E0C-F6DD677DD668}"/>
    <cellStyle name="Note 3 3 6 2" xfId="9877" xr:uid="{AD4D39FC-3E7F-40BE-B4EE-4BA131FF9E5B}"/>
    <cellStyle name="Note 3 3 6 2 2" xfId="32141" xr:uid="{65F3D9AE-48A8-4333-9762-3154629BB447}"/>
    <cellStyle name="Note 3 3 6 3" xfId="9878" xr:uid="{912AD1C8-FA4E-42FF-8908-B4FFC4BF90BC}"/>
    <cellStyle name="Note 3 3 6 3 2" xfId="32142" xr:uid="{2F2DEBF1-5C02-4539-B176-86C41F0E35A5}"/>
    <cellStyle name="Note 3 3 6 4" xfId="9879" xr:uid="{2F6FF352-AAD7-4283-8799-7AE9D1756C70}"/>
    <cellStyle name="Note 3 3 6 4 2" xfId="32143" xr:uid="{4894845F-C8B6-4E85-BC0B-3AF2C853E864}"/>
    <cellStyle name="Note 3 3 6 5" xfId="9880" xr:uid="{520C73AF-CC1E-465F-9CF4-84AA105337B5}"/>
    <cellStyle name="Note 3 3 6 5 2" xfId="32144" xr:uid="{02CBC080-D170-409B-8CC9-EC4A4B9C4F52}"/>
    <cellStyle name="Note 3 3 6 6" xfId="9881" xr:uid="{03688E16-A152-45EF-AB23-FC2DD369B31A}"/>
    <cellStyle name="Note 3 3 6 6 2" xfId="32145" xr:uid="{383C5FFD-4470-445A-979C-E778BF2EEB69}"/>
    <cellStyle name="Note 3 3 6 7" xfId="9882" xr:uid="{F1715292-D6F8-4C8F-8DAF-7A656AB1DADD}"/>
    <cellStyle name="Note 3 3 6 7 2" xfId="32146" xr:uid="{7AA6B16F-3C80-4B11-BDFA-B662D0BF7166}"/>
    <cellStyle name="Note 3 3 6 8" xfId="9883" xr:uid="{B0692FF2-019B-45F0-A5EF-DA55FB50F34F}"/>
    <cellStyle name="Note 3 3 6 8 2" xfId="32147" xr:uid="{506D2F08-95AF-42A7-B36B-F5CC715C70FE}"/>
    <cellStyle name="Note 3 3 6 9" xfId="23602" xr:uid="{E7DC72D6-CC14-4BA8-8DC8-962E502E814D}"/>
    <cellStyle name="Note 3 3 6 9 2" xfId="40733" xr:uid="{848C0CB8-63FA-4886-8040-BCFA8CB8D1B4}"/>
    <cellStyle name="Note 3 3 7" xfId="9884" xr:uid="{E8A24A56-A781-4715-B5C3-ABAD519CFC46}"/>
    <cellStyle name="Note 3 3 7 2" xfId="32148" xr:uid="{5C610F04-5DEA-4D0C-AC5C-8EDC236FB5B5}"/>
    <cellStyle name="Note 3 3 8" xfId="9885" xr:uid="{EE6C477A-E812-4B2E-B556-56F7785F3DC2}"/>
    <cellStyle name="Note 3 3 8 2" xfId="32149" xr:uid="{B5C5E208-24FF-475D-B5D7-B0B1C2D8B13D}"/>
    <cellStyle name="Note 3 3 9" xfId="9886" xr:uid="{B0A4225C-5A92-481D-8603-15D4BE0E7B84}"/>
    <cellStyle name="Note 3 3 9 2" xfId="32150" xr:uid="{50FEF118-B61F-446B-B1C3-F5EDB1F43500}"/>
    <cellStyle name="Note 3 4" xfId="9887" xr:uid="{7EE8A428-8348-453C-8025-EFBFCC64AB9A}"/>
    <cellStyle name="Note 3 5" xfId="9888" xr:uid="{FCA0695D-3D9E-4B64-B744-C49DEC9E6398}"/>
    <cellStyle name="Note 3 5 10" xfId="23603" xr:uid="{08F001A2-CC7C-406B-B79C-86D672C80BD0}"/>
    <cellStyle name="Note 3 5 10 2" xfId="40734" xr:uid="{22787345-7700-4EFF-9466-814C01A852BC}"/>
    <cellStyle name="Note 3 5 11" xfId="32151" xr:uid="{3DA6F42A-C13A-4739-89AC-84B8D31137AB}"/>
    <cellStyle name="Note 3 5 2" xfId="9889" xr:uid="{57DD3BD7-656A-4AB4-96D7-E9F485F5C38F}"/>
    <cellStyle name="Note 3 5 2 10" xfId="32152" xr:uid="{1B11C6BF-3C76-4EC3-8A9D-D44444469E10}"/>
    <cellStyle name="Note 3 5 2 2" xfId="9890" xr:uid="{C8D31360-9A12-4AB2-8890-3E0089750FE1}"/>
    <cellStyle name="Note 3 5 2 2 2" xfId="32153" xr:uid="{7A4D83A8-11DF-4BBB-8CFD-EC53B2CFF99F}"/>
    <cellStyle name="Note 3 5 2 3" xfId="9891" xr:uid="{AD02B739-94FE-4939-B8ED-FB9394DEE2A7}"/>
    <cellStyle name="Note 3 5 2 3 2" xfId="32154" xr:uid="{7CA8374D-C93A-44A7-85D2-8A203B99AD28}"/>
    <cellStyle name="Note 3 5 2 4" xfId="9892" xr:uid="{BAF69531-17B1-4B61-ACEB-62CB2339BE01}"/>
    <cellStyle name="Note 3 5 2 4 2" xfId="32155" xr:uid="{749AB1D0-6585-41DD-BE72-1A77B0915B2B}"/>
    <cellStyle name="Note 3 5 2 5" xfId="9893" xr:uid="{CA005ED0-0AE2-45E9-B374-0868B022A984}"/>
    <cellStyle name="Note 3 5 2 5 2" xfId="32156" xr:uid="{D6965D2B-D9B1-4E44-B81E-9DFCF553D52D}"/>
    <cellStyle name="Note 3 5 2 6" xfId="9894" xr:uid="{DEB85C40-8C39-415A-8A2E-F70FA8C30AF0}"/>
    <cellStyle name="Note 3 5 2 6 2" xfId="32157" xr:uid="{67B34A38-1409-4095-9B24-0C0DFD1E31BE}"/>
    <cellStyle name="Note 3 5 2 7" xfId="9895" xr:uid="{81F659A7-A5EE-4A40-A182-DF9B9D5A2C7C}"/>
    <cellStyle name="Note 3 5 2 7 2" xfId="32158" xr:uid="{ECCFF842-E596-4CEA-B661-EFD495CFC071}"/>
    <cellStyle name="Note 3 5 2 8" xfId="9896" xr:uid="{07136C3C-2EFD-45E0-967F-95A637525262}"/>
    <cellStyle name="Note 3 5 2 8 2" xfId="32159" xr:uid="{C3CCB6F1-BE4B-48A5-A033-441AA1E98BBC}"/>
    <cellStyle name="Note 3 5 2 9" xfId="23604" xr:uid="{7F8308DF-FBAE-4C9D-8762-E22B28AB3916}"/>
    <cellStyle name="Note 3 5 2 9 2" xfId="40735" xr:uid="{CFF603FB-B4BC-4C2F-911C-92D5D0265FCA}"/>
    <cellStyle name="Note 3 5 3" xfId="9897" xr:uid="{9745BED8-865A-402C-83D8-B7B268BF4A1A}"/>
    <cellStyle name="Note 3 5 3 2" xfId="32160" xr:uid="{3AE7528D-CB77-4D48-89D6-A3C839F54F98}"/>
    <cellStyle name="Note 3 5 4" xfId="9898" xr:uid="{C684797F-A9A7-4FD1-97C1-DB0B24350AEE}"/>
    <cellStyle name="Note 3 5 4 2" xfId="32161" xr:uid="{BAAB4BD8-972E-41CC-A03D-052FBEEA3265}"/>
    <cellStyle name="Note 3 5 5" xfId="9899" xr:uid="{946D4A21-C08D-447D-A123-125C740F3132}"/>
    <cellStyle name="Note 3 5 5 2" xfId="32162" xr:uid="{D7385D04-265D-4CE4-97DE-F613470FE2A5}"/>
    <cellStyle name="Note 3 5 6" xfId="9900" xr:uid="{53D8B61F-660F-4F39-BA19-58DDFECAEE6C}"/>
    <cellStyle name="Note 3 5 6 2" xfId="32163" xr:uid="{977674CF-AFD8-40C5-AE19-B6ED6441E281}"/>
    <cellStyle name="Note 3 5 7" xfId="9901" xr:uid="{4E4EB1B9-39EC-44E5-9B32-E5AA4DB425DA}"/>
    <cellStyle name="Note 3 5 7 2" xfId="32164" xr:uid="{FCAEE7BC-2B15-45DF-9F18-E6F014645DEF}"/>
    <cellStyle name="Note 3 5 8" xfId="9902" xr:uid="{3EA74FAE-F5C0-49C9-AE7F-C4362D47A6C9}"/>
    <cellStyle name="Note 3 5 8 2" xfId="32165" xr:uid="{482386E0-0970-4329-9DCE-9D2182D6719F}"/>
    <cellStyle name="Note 3 5 9" xfId="9903" xr:uid="{FF1A5DC8-FA23-4D1E-810E-C56E5DC52967}"/>
    <cellStyle name="Note 3 5 9 2" xfId="32166" xr:uid="{9922C284-2FB9-4C37-BEBC-77DA79EC8B1B}"/>
    <cellStyle name="Note 3 6" xfId="9904" xr:uid="{7A46EF85-B9E6-4559-9DB8-870C54ED1638}"/>
    <cellStyle name="Note 3 6 10" xfId="23605" xr:uid="{5FF466A2-C2A8-47C4-BF6C-C371B132D51D}"/>
    <cellStyle name="Note 3 6 10 2" xfId="40736" xr:uid="{A719627A-E13E-4453-81EF-40360AA5F623}"/>
    <cellStyle name="Note 3 6 11" xfId="32167" xr:uid="{C2B04FA2-F10A-472E-8552-B289C1138C88}"/>
    <cellStyle name="Note 3 6 2" xfId="9905" xr:uid="{93EAD70E-86F5-4A54-BA21-E77515E0B35E}"/>
    <cellStyle name="Note 3 6 2 10" xfId="32168" xr:uid="{AFE4E903-1886-4600-9FE9-9042B205F17E}"/>
    <cellStyle name="Note 3 6 2 2" xfId="9906" xr:uid="{3C5F6D55-57CB-4474-A070-E7F17C30735B}"/>
    <cellStyle name="Note 3 6 2 2 2" xfId="32169" xr:uid="{2A61E15A-FF1B-4C0F-8CDA-E6659C7A615E}"/>
    <cellStyle name="Note 3 6 2 3" xfId="9907" xr:uid="{5FF97CA2-17DB-4727-BF93-FB00DFE6CA1C}"/>
    <cellStyle name="Note 3 6 2 3 2" xfId="32170" xr:uid="{C361ECCC-DCEA-46B8-9160-B1F4F9D86CE5}"/>
    <cellStyle name="Note 3 6 2 4" xfId="9908" xr:uid="{A40A4E26-D5AC-41A8-875B-BEF9A5D160D9}"/>
    <cellStyle name="Note 3 6 2 4 2" xfId="32171" xr:uid="{C3D4DBAE-8571-417A-BD6C-67087D916FC2}"/>
    <cellStyle name="Note 3 6 2 5" xfId="9909" xr:uid="{28598A1E-08D3-4E57-9FD0-135F34BA3469}"/>
    <cellStyle name="Note 3 6 2 5 2" xfId="32172" xr:uid="{439EACEE-70A5-4E60-878C-642262162D88}"/>
    <cellStyle name="Note 3 6 2 6" xfId="9910" xr:uid="{8977B128-460F-4FFB-9687-0F5EEB61DB0A}"/>
    <cellStyle name="Note 3 6 2 6 2" xfId="32173" xr:uid="{F4FE741E-066A-4DBF-AE1D-5A1A3BB527E2}"/>
    <cellStyle name="Note 3 6 2 7" xfId="9911" xr:uid="{D6D84F91-F70F-454F-8027-6DBBB577EFDD}"/>
    <cellStyle name="Note 3 6 2 7 2" xfId="32174" xr:uid="{851A7946-8679-4AB1-AC06-1A8AF38BDACD}"/>
    <cellStyle name="Note 3 6 2 8" xfId="9912" xr:uid="{60E33BC4-AA2C-44C1-A6CD-2A16A6B18E51}"/>
    <cellStyle name="Note 3 6 2 8 2" xfId="32175" xr:uid="{C2897687-3EDE-47B3-92CC-A3B1152DC41C}"/>
    <cellStyle name="Note 3 6 2 9" xfId="23606" xr:uid="{6207314F-1CC8-471C-8042-39A17FF56A1C}"/>
    <cellStyle name="Note 3 6 2 9 2" xfId="40737" xr:uid="{FEDFD167-C66C-4534-AA08-6DCBF5B6EBD6}"/>
    <cellStyle name="Note 3 6 3" xfId="9913" xr:uid="{666792DB-FF74-4DC5-9635-CBE090869F85}"/>
    <cellStyle name="Note 3 6 3 2" xfId="32176" xr:uid="{583BEC13-EBD0-456F-824E-0CD0C24838F4}"/>
    <cellStyle name="Note 3 6 4" xfId="9914" xr:uid="{F63E6D34-8335-4F0E-A54C-BD401361F2E1}"/>
    <cellStyle name="Note 3 6 4 2" xfId="32177" xr:uid="{7EDB2019-8C18-4E30-8F27-6E797FCB0B82}"/>
    <cellStyle name="Note 3 6 5" xfId="9915" xr:uid="{5E7A405D-9D5D-4FA9-B018-76597B8D2594}"/>
    <cellStyle name="Note 3 6 5 2" xfId="32178" xr:uid="{81700555-9641-4C5C-BA43-F4DF8579A483}"/>
    <cellStyle name="Note 3 6 6" xfId="9916" xr:uid="{0D2DB017-F198-40DA-A3FB-C8208627386E}"/>
    <cellStyle name="Note 3 6 6 2" xfId="32179" xr:uid="{87E76F79-A557-4298-B6FE-916408682B6F}"/>
    <cellStyle name="Note 3 6 7" xfId="9917" xr:uid="{C33FC919-F2CB-44F2-B8DA-7DF399C663FD}"/>
    <cellStyle name="Note 3 6 7 2" xfId="32180" xr:uid="{D16A403F-1416-49E2-8006-D4681B933706}"/>
    <cellStyle name="Note 3 6 8" xfId="9918" xr:uid="{EE0A0AC2-20EF-4256-8E4E-CF0FA4EDED49}"/>
    <cellStyle name="Note 3 6 8 2" xfId="32181" xr:uid="{D99F2E36-BC02-4E71-8B16-34CA8A9835EC}"/>
    <cellStyle name="Note 3 6 9" xfId="9919" xr:uid="{D662C9C0-122A-435A-A2E3-D9B86F756AD1}"/>
    <cellStyle name="Note 3 6 9 2" xfId="32182" xr:uid="{ED17414E-8CBE-42ED-AACA-B2F1A0D51E05}"/>
    <cellStyle name="Note 3 7" xfId="9920" xr:uid="{8E90D591-6E37-4749-837F-B6BEFB2F94B7}"/>
    <cellStyle name="Note 3 7 10" xfId="32183" xr:uid="{D982A90B-6718-4371-8EA4-9C472AC0B91E}"/>
    <cellStyle name="Note 3 7 2" xfId="9921" xr:uid="{B72F7456-1A48-4AE5-BBDF-8F9B6D57BC23}"/>
    <cellStyle name="Note 3 7 2 2" xfId="32184" xr:uid="{7A02689D-409D-497B-AF34-868FA5CB53D9}"/>
    <cellStyle name="Note 3 7 3" xfId="9922" xr:uid="{5A4805F7-18BE-4B70-A01F-6B0726333DD7}"/>
    <cellStyle name="Note 3 7 3 2" xfId="32185" xr:uid="{44F53BDE-64AE-4F3E-9216-D1E61C2AC499}"/>
    <cellStyle name="Note 3 7 4" xfId="9923" xr:uid="{A20C00B3-33FC-40FE-A301-666AC61F599B}"/>
    <cellStyle name="Note 3 7 4 2" xfId="32186" xr:uid="{5BEAB57A-D1D4-4971-8AE0-8FEA6539FE0A}"/>
    <cellStyle name="Note 3 7 5" xfId="9924" xr:uid="{B0BFB8CC-E25B-4723-8CB6-670F969E0CF0}"/>
    <cellStyle name="Note 3 7 5 2" xfId="32187" xr:uid="{FF51EEA5-9751-4C7A-A8F7-A43E38C0C86C}"/>
    <cellStyle name="Note 3 7 6" xfId="9925" xr:uid="{CC95D657-EC40-4A45-9D8C-A7ACCB8D2EA0}"/>
    <cellStyle name="Note 3 7 6 2" xfId="32188" xr:uid="{34D8AB2E-A4E4-43C8-AE59-714DF71133EC}"/>
    <cellStyle name="Note 3 7 7" xfId="9926" xr:uid="{C0D8856A-46C5-43C2-AA16-38EFC9451E93}"/>
    <cellStyle name="Note 3 7 7 2" xfId="32189" xr:uid="{60DCF371-98CA-4871-A955-C91E87986B72}"/>
    <cellStyle name="Note 3 7 8" xfId="9927" xr:uid="{394A598F-5CA1-4488-B455-0E9DDF7272A6}"/>
    <cellStyle name="Note 3 7 8 2" xfId="32190" xr:uid="{E5AFE88F-57D2-4BEF-9B3A-D4BFB34AC6CD}"/>
    <cellStyle name="Note 3 7 9" xfId="23607" xr:uid="{9D1C8CB8-A2AD-44EF-BED9-082891DF01B8}"/>
    <cellStyle name="Note 3 7 9 2" xfId="40738" xr:uid="{18238D87-A044-4EAC-AED7-E5B253606469}"/>
    <cellStyle name="Note 3 8" xfId="9928" xr:uid="{C1840912-AB62-4F77-8D47-BAFA04181255}"/>
    <cellStyle name="Note 3 8 2" xfId="32191" xr:uid="{92AB2FBE-F093-4A8B-B000-DC9E107503EF}"/>
    <cellStyle name="Note 3 9" xfId="9929" xr:uid="{085F6DEA-56E7-49C7-B14D-6AA674A44467}"/>
    <cellStyle name="Note 3 9 2" xfId="32192" xr:uid="{E6A23FD1-DC60-4B1D-8DEE-7EFAA351C988}"/>
    <cellStyle name="Note 4" xfId="9930" xr:uid="{74AA156F-C997-4022-95A8-49052A6AE3D2}"/>
    <cellStyle name="Note 4 10" xfId="9931" xr:uid="{C1FC248A-6D8B-4D7A-94A3-A9E84030ED8B}"/>
    <cellStyle name="Note 4 10 2" xfId="32194" xr:uid="{43100D6F-ADFC-4244-AD27-36C9F50F80C0}"/>
    <cellStyle name="Note 4 11" xfId="9932" xr:uid="{B596B2E7-9833-4720-BF0F-6FF156F6D72C}"/>
    <cellStyle name="Note 4 11 2" xfId="32195" xr:uid="{10C0B78C-03DC-4B4D-A053-D838C0988826}"/>
    <cellStyle name="Note 4 12" xfId="9933" xr:uid="{9A0416DB-2C0F-46D1-BFFB-CE34056B8489}"/>
    <cellStyle name="Note 4 12 2" xfId="32196" xr:uid="{9A18E4EC-A179-4D20-AAFB-C5BDF9132660}"/>
    <cellStyle name="Note 4 13" xfId="9934" xr:uid="{960361DC-07D1-4381-9648-4BD1F0D27A35}"/>
    <cellStyle name="Note 4 13 2" xfId="32197" xr:uid="{9143CF60-B1BD-4527-9523-B9E217AED730}"/>
    <cellStyle name="Note 4 14" xfId="9935" xr:uid="{8E92749D-77B3-4E26-AF41-57E7D7570954}"/>
    <cellStyle name="Note 4 14 2" xfId="32198" xr:uid="{895FE308-E83F-49A0-9145-60B352D4ED35}"/>
    <cellStyle name="Note 4 15" xfId="9936" xr:uid="{A43798B9-941E-4BB0-A384-6FBEA74BEF28}"/>
    <cellStyle name="Note 4 15 2" xfId="32199" xr:uid="{77268FBC-6A56-41E8-A518-D59E85D911A3}"/>
    <cellStyle name="Note 4 16" xfId="9937" xr:uid="{DED3A248-E171-4ABA-8C90-EDE7B6CD7DDA}"/>
    <cellStyle name="Note 4 16 2" xfId="32200" xr:uid="{8EAF26C9-0DEA-4D32-A716-CA8A692AD134}"/>
    <cellStyle name="Note 4 17" xfId="23608" xr:uid="{2D2581A2-0FB2-4A95-BF46-5BBCF3F0D4C7}"/>
    <cellStyle name="Note 4 17 2" xfId="40739" xr:uid="{5D215C60-5545-4854-B346-6CCC8A316C26}"/>
    <cellStyle name="Note 4 18" xfId="32193" xr:uid="{7C99D2F7-154A-4113-9E58-7EF99A571EE8}"/>
    <cellStyle name="Note 4 2" xfId="9938" xr:uid="{959594DE-C06A-4742-9644-7829D2ACA939}"/>
    <cellStyle name="Note 4 2 10" xfId="9939" xr:uid="{4329B3F8-37FF-4B9A-98F4-1DE06EFF5F62}"/>
    <cellStyle name="Note 4 2 10 2" xfId="32202" xr:uid="{626D9C7C-93C0-4F10-8598-531C3E6C368F}"/>
    <cellStyle name="Note 4 2 11" xfId="9940" xr:uid="{AD4CA55C-7693-494E-A7E6-083C946C3610}"/>
    <cellStyle name="Note 4 2 11 2" xfId="32203" xr:uid="{31F8DB45-559E-44F5-8CEF-5F624FCFF066}"/>
    <cellStyle name="Note 4 2 12" xfId="23609" xr:uid="{6FBD73AD-9BFA-4819-A4C5-3922BCDFACFF}"/>
    <cellStyle name="Note 4 2 12 2" xfId="40740" xr:uid="{4A4D78A9-A4D7-4D84-A826-B30F7ED03A62}"/>
    <cellStyle name="Note 4 2 13" xfId="32201" xr:uid="{065F5808-BEE8-4C28-89D2-C80ADA464F0D}"/>
    <cellStyle name="Note 4 2 2" xfId="9941" xr:uid="{9B6028F8-3582-4EA8-B59A-1E06C5AF895E}"/>
    <cellStyle name="Note 4 2 2 10" xfId="23610" xr:uid="{D021F1F7-8681-4D20-AC35-BA05EC4DA184}"/>
    <cellStyle name="Note 4 2 2 10 2" xfId="40741" xr:uid="{69ED969E-B03F-48DD-AE49-A3CCE09CEE82}"/>
    <cellStyle name="Note 4 2 2 11" xfId="32204" xr:uid="{756F6672-09AB-4F06-A22B-216CFCFBF7A7}"/>
    <cellStyle name="Note 4 2 2 2" xfId="9942" xr:uid="{3D1A5945-D844-4BB8-9AE1-CFBED18DAC9D}"/>
    <cellStyle name="Note 4 2 2 2 10" xfId="32205" xr:uid="{0A94604E-5BC8-45AD-AAC8-06464E528378}"/>
    <cellStyle name="Note 4 2 2 2 2" xfId="9943" xr:uid="{DE60C144-70E1-4F8F-B597-8288405D19D8}"/>
    <cellStyle name="Note 4 2 2 2 2 2" xfId="32206" xr:uid="{CB504944-026F-49EF-9D4D-0E49F28CBC31}"/>
    <cellStyle name="Note 4 2 2 2 3" xfId="9944" xr:uid="{F1531BA1-A00F-47E6-9526-AF54A2E55269}"/>
    <cellStyle name="Note 4 2 2 2 3 2" xfId="32207" xr:uid="{2DE478F9-96E7-48CB-A456-C80B657405A0}"/>
    <cellStyle name="Note 4 2 2 2 4" xfId="9945" xr:uid="{D9E3FFA4-0044-4A43-9DB1-29B5C36673D9}"/>
    <cellStyle name="Note 4 2 2 2 4 2" xfId="32208" xr:uid="{423F3D25-0E27-4C1F-B3D7-7245E334E909}"/>
    <cellStyle name="Note 4 2 2 2 5" xfId="9946" xr:uid="{F02000A7-C63F-4B8E-B0E3-3813BCB0822B}"/>
    <cellStyle name="Note 4 2 2 2 5 2" xfId="32209" xr:uid="{BDE75070-8931-4752-A102-95D282EF7011}"/>
    <cellStyle name="Note 4 2 2 2 6" xfId="9947" xr:uid="{8C22CC7A-C7F6-4CFF-9D69-45C7AE354B74}"/>
    <cellStyle name="Note 4 2 2 2 6 2" xfId="32210" xr:uid="{F76E6A2F-F993-4940-95C4-1B4F36853C80}"/>
    <cellStyle name="Note 4 2 2 2 7" xfId="9948" xr:uid="{1810062B-7D76-41A5-8FB2-D6BC8156F840}"/>
    <cellStyle name="Note 4 2 2 2 7 2" xfId="32211" xr:uid="{AF0B7C47-E047-4F17-83D3-E1B51EF608FB}"/>
    <cellStyle name="Note 4 2 2 2 8" xfId="9949" xr:uid="{281B1E24-D38F-492C-A117-10D18B309270}"/>
    <cellStyle name="Note 4 2 2 2 8 2" xfId="32212" xr:uid="{6FE23FC1-2E3F-46C7-843C-7DF2318974F4}"/>
    <cellStyle name="Note 4 2 2 2 9" xfId="23611" xr:uid="{397408EF-B603-43B7-8DE0-2099258C010A}"/>
    <cellStyle name="Note 4 2 2 2 9 2" xfId="40742" xr:uid="{E3A175DC-1608-4537-8B29-35B3EA665910}"/>
    <cellStyle name="Note 4 2 2 3" xfId="9950" xr:uid="{3209E914-635E-4F5A-B654-D928F3B0C934}"/>
    <cellStyle name="Note 4 2 2 3 2" xfId="32213" xr:uid="{A40AB684-07EB-4C75-A4E5-A1455DC513CA}"/>
    <cellStyle name="Note 4 2 2 4" xfId="9951" xr:uid="{28D65E56-D90D-4602-9DED-1353A9CEE614}"/>
    <cellStyle name="Note 4 2 2 4 2" xfId="32214" xr:uid="{D7CEE0D2-29B5-4BD9-A01B-A3CFA77F1884}"/>
    <cellStyle name="Note 4 2 2 5" xfId="9952" xr:uid="{9B0710EE-459A-4145-8565-EB930298F623}"/>
    <cellStyle name="Note 4 2 2 5 2" xfId="32215" xr:uid="{F3F14439-818D-4460-8861-4ED1CFDC706F}"/>
    <cellStyle name="Note 4 2 2 6" xfId="9953" xr:uid="{AF1B1847-5D48-4AA2-8F55-41318DDF7313}"/>
    <cellStyle name="Note 4 2 2 6 2" xfId="32216" xr:uid="{1368CA3C-AC64-46E9-8F01-2B705201C211}"/>
    <cellStyle name="Note 4 2 2 7" xfId="9954" xr:uid="{6460F1EA-AEDE-47A5-B29A-926EE30C3C3B}"/>
    <cellStyle name="Note 4 2 2 7 2" xfId="32217" xr:uid="{D5B9EF11-801B-4B14-A236-E366D30EB082}"/>
    <cellStyle name="Note 4 2 2 8" xfId="9955" xr:uid="{95C8044B-AE77-4093-8341-BFA3A0DF9D4F}"/>
    <cellStyle name="Note 4 2 2 8 2" xfId="32218" xr:uid="{075A5C0D-A9CD-41F9-A9D5-0053BB450097}"/>
    <cellStyle name="Note 4 2 2 9" xfId="9956" xr:uid="{33D78355-A612-4466-85F2-E428EC225C8E}"/>
    <cellStyle name="Note 4 2 2 9 2" xfId="32219" xr:uid="{8B2E7F12-0050-4EBE-B4B3-11A95D61C7A2}"/>
    <cellStyle name="Note 4 2 3" xfId="9957" xr:uid="{A7E357CC-64F3-4632-B92A-845DCC601FB5}"/>
    <cellStyle name="Note 4 2 3 10" xfId="23612" xr:uid="{C0B1BB53-3630-47C5-A24C-B4F0F188EF86}"/>
    <cellStyle name="Note 4 2 3 10 2" xfId="40743" xr:uid="{AB51A547-47BE-468B-A837-E3671B07D6D5}"/>
    <cellStyle name="Note 4 2 3 11" xfId="32220" xr:uid="{16B182FA-B295-4EDC-8429-D57A3360C664}"/>
    <cellStyle name="Note 4 2 3 2" xfId="9958" xr:uid="{02F749D5-D532-4004-B1FC-773557ABE099}"/>
    <cellStyle name="Note 4 2 3 2 10" xfId="32221" xr:uid="{B738BAE1-D1FF-44F1-9679-047A77A76474}"/>
    <cellStyle name="Note 4 2 3 2 2" xfId="9959" xr:uid="{AB5C55B6-84FF-4D17-BBD6-6F6BFFABEC83}"/>
    <cellStyle name="Note 4 2 3 2 2 2" xfId="32222" xr:uid="{D8AE47B9-61C8-48F1-A77D-DC0B42794212}"/>
    <cellStyle name="Note 4 2 3 2 3" xfId="9960" xr:uid="{CC7A6995-388B-473F-A8A0-7693569ADFF5}"/>
    <cellStyle name="Note 4 2 3 2 3 2" xfId="32223" xr:uid="{52082793-01EF-45CA-B22C-0260D61A3E2D}"/>
    <cellStyle name="Note 4 2 3 2 4" xfId="9961" xr:uid="{1AE31464-B868-4737-BB94-03436DE1A869}"/>
    <cellStyle name="Note 4 2 3 2 4 2" xfId="32224" xr:uid="{7E6A3A61-14A3-4107-B511-1ABC170680A1}"/>
    <cellStyle name="Note 4 2 3 2 5" xfId="9962" xr:uid="{77CAA1D4-313B-44EF-BA33-9650A537139A}"/>
    <cellStyle name="Note 4 2 3 2 5 2" xfId="32225" xr:uid="{F8A5F0E2-FB7E-4C3A-97E3-8758243CCE98}"/>
    <cellStyle name="Note 4 2 3 2 6" xfId="9963" xr:uid="{A46B9F89-F5AA-4BCC-BF54-11678426FAE8}"/>
    <cellStyle name="Note 4 2 3 2 6 2" xfId="32226" xr:uid="{BCE3CB0B-AC1A-4DC5-AE5B-08579DC85929}"/>
    <cellStyle name="Note 4 2 3 2 7" xfId="9964" xr:uid="{9F20F9F6-1A18-4FC8-B386-EE805077CB05}"/>
    <cellStyle name="Note 4 2 3 2 7 2" xfId="32227" xr:uid="{79CB6E88-AE81-48F3-A2B9-2122E8AC8142}"/>
    <cellStyle name="Note 4 2 3 2 8" xfId="9965" xr:uid="{4614A962-D043-4558-97B3-241E2F0ADD0B}"/>
    <cellStyle name="Note 4 2 3 2 8 2" xfId="32228" xr:uid="{636F06CF-6658-4D2C-842D-DA8B15FC7793}"/>
    <cellStyle name="Note 4 2 3 2 9" xfId="23613" xr:uid="{4702CEDB-B4CF-42D1-9E6A-A8B1BA4527D2}"/>
    <cellStyle name="Note 4 2 3 2 9 2" xfId="40744" xr:uid="{B975F689-75A7-4587-B065-CC8F48F31FEE}"/>
    <cellStyle name="Note 4 2 3 3" xfId="9966" xr:uid="{CC00C46D-14F7-4948-9CB5-7A1D4367E7F4}"/>
    <cellStyle name="Note 4 2 3 3 2" xfId="32229" xr:uid="{060A7E37-1848-4C73-A067-7DCDF5E5AEBB}"/>
    <cellStyle name="Note 4 2 3 4" xfId="9967" xr:uid="{1CEBB644-32FB-4811-99B5-12FC7F86DA2B}"/>
    <cellStyle name="Note 4 2 3 4 2" xfId="32230" xr:uid="{3C8035A9-512D-4480-9B8B-2F3419477141}"/>
    <cellStyle name="Note 4 2 3 5" xfId="9968" xr:uid="{B74D0C1A-0E38-4082-9157-DFCDBDF82203}"/>
    <cellStyle name="Note 4 2 3 5 2" xfId="32231" xr:uid="{36E9C5E0-4F79-4A78-BD76-0F24E513C8B2}"/>
    <cellStyle name="Note 4 2 3 6" xfId="9969" xr:uid="{42422F0F-48E3-4F6E-8344-DE48D03406D8}"/>
    <cellStyle name="Note 4 2 3 6 2" xfId="32232" xr:uid="{D2F22355-C4B1-4075-8FE7-B38C5510DC62}"/>
    <cellStyle name="Note 4 2 3 7" xfId="9970" xr:uid="{B7FA09FD-C681-4C3B-96B2-4855BF755D36}"/>
    <cellStyle name="Note 4 2 3 7 2" xfId="32233" xr:uid="{57CDCE48-D6A6-4E8E-85C1-5B39FD3BB228}"/>
    <cellStyle name="Note 4 2 3 8" xfId="9971" xr:uid="{795B4816-9026-45E1-96D6-891F33B56423}"/>
    <cellStyle name="Note 4 2 3 8 2" xfId="32234" xr:uid="{5AE24442-DB37-4020-88D9-C3285F92DF48}"/>
    <cellStyle name="Note 4 2 3 9" xfId="9972" xr:uid="{A09CFEDD-8121-4D16-87C3-9514DC3D72CF}"/>
    <cellStyle name="Note 4 2 3 9 2" xfId="32235" xr:uid="{723A4913-7085-495B-A1E4-0AB85FD254A7}"/>
    <cellStyle name="Note 4 2 4" xfId="9973" xr:uid="{5686D26F-F854-4878-8C95-660063104BDE}"/>
    <cellStyle name="Note 4 2 4 10" xfId="32236" xr:uid="{16F3E4EB-78E3-4D61-ABF4-E544BCD2B876}"/>
    <cellStyle name="Note 4 2 4 2" xfId="9974" xr:uid="{1009D608-FD50-46A9-A283-02107FEDFCF7}"/>
    <cellStyle name="Note 4 2 4 2 2" xfId="32237" xr:uid="{1A5395DB-7F11-41C6-BEFE-6A43663E38E7}"/>
    <cellStyle name="Note 4 2 4 3" xfId="9975" xr:uid="{88D8D33A-9AC9-4D8C-85ED-FF352824E4F3}"/>
    <cellStyle name="Note 4 2 4 3 2" xfId="32238" xr:uid="{25562D79-BD9E-48C3-AC43-82D5A2F3F892}"/>
    <cellStyle name="Note 4 2 4 4" xfId="9976" xr:uid="{DA97695B-63AA-4A28-9E08-4AC54AB5A076}"/>
    <cellStyle name="Note 4 2 4 4 2" xfId="32239" xr:uid="{4A9676EF-7ECA-44E1-B3F0-17DFC62DD458}"/>
    <cellStyle name="Note 4 2 4 5" xfId="9977" xr:uid="{D1AEC393-CC5B-49A2-9A85-203BED04DC95}"/>
    <cellStyle name="Note 4 2 4 5 2" xfId="32240" xr:uid="{BE87092A-4D08-4D94-B820-C3D5B5966D58}"/>
    <cellStyle name="Note 4 2 4 6" xfId="9978" xr:uid="{3F63D21D-FE36-406D-8A94-17FFDF37801D}"/>
    <cellStyle name="Note 4 2 4 6 2" xfId="32241" xr:uid="{448C2D17-48FC-4434-A891-06B25CF70272}"/>
    <cellStyle name="Note 4 2 4 7" xfId="9979" xr:uid="{CF4293F8-F15E-4AFF-841F-0CA22FC6E1EE}"/>
    <cellStyle name="Note 4 2 4 7 2" xfId="32242" xr:uid="{C363A219-9600-45DA-BC78-F9A5B6DB94B9}"/>
    <cellStyle name="Note 4 2 4 8" xfId="9980" xr:uid="{9F03D164-86D8-48F5-96BE-214B82150461}"/>
    <cellStyle name="Note 4 2 4 8 2" xfId="32243" xr:uid="{E194DDAC-A9A2-44FE-8565-B9A1CEA9ED14}"/>
    <cellStyle name="Note 4 2 4 9" xfId="23614" xr:uid="{8364E23B-A64B-4B18-998F-30EAB0C169DF}"/>
    <cellStyle name="Note 4 2 4 9 2" xfId="40745" xr:uid="{EE8A4E29-A032-4347-8F1F-271829634ECA}"/>
    <cellStyle name="Note 4 2 5" xfId="9981" xr:uid="{98BF0EC7-7A12-4E74-8824-8CE83290A5F0}"/>
    <cellStyle name="Note 4 2 5 2" xfId="32244" xr:uid="{B4FEFE9A-8F82-4397-A8A7-8438AC55CADB}"/>
    <cellStyle name="Note 4 2 6" xfId="9982" xr:uid="{210090EA-061A-4F3A-9408-042D6F4B0C33}"/>
    <cellStyle name="Note 4 2 6 2" xfId="32245" xr:uid="{0B5C8D92-0B34-4974-A12B-AD908386F25B}"/>
    <cellStyle name="Note 4 2 7" xfId="9983" xr:uid="{8BDE28B7-A909-4FC0-82FC-DB987979D927}"/>
    <cellStyle name="Note 4 2 7 2" xfId="32246" xr:uid="{731B4B25-E608-4B13-8D0B-C6E792377814}"/>
    <cellStyle name="Note 4 2 8" xfId="9984" xr:uid="{8DCA5339-8437-43D3-BD94-0070A2D0604D}"/>
    <cellStyle name="Note 4 2 8 2" xfId="32247" xr:uid="{0A5D41EF-69F2-4759-8842-54E612B2F7C5}"/>
    <cellStyle name="Note 4 2 9" xfId="9985" xr:uid="{F8C492F8-BED1-471C-ABB1-C456A0412CC8}"/>
    <cellStyle name="Note 4 2 9 2" xfId="32248" xr:uid="{2410DC32-5753-49FF-A9F0-37C0F8771835}"/>
    <cellStyle name="Note 4 3" xfId="9986" xr:uid="{EEAD04CA-E27D-40A4-94C6-993A99E14DC2}"/>
    <cellStyle name="Note 4 3 10" xfId="9987" xr:uid="{D04144DF-D3BD-4198-9BF5-CEE972AA1ACC}"/>
    <cellStyle name="Note 4 3 10 2" xfId="32250" xr:uid="{F0C068C2-6AA0-46CC-9581-10BD5BF8FD49}"/>
    <cellStyle name="Note 4 3 11" xfId="23615" xr:uid="{858D4A9C-2E75-4DB8-9D62-6DC4D590A4A6}"/>
    <cellStyle name="Note 4 3 11 2" xfId="40746" xr:uid="{8EC9521B-B092-4D09-8BCA-CB11B8DA49B6}"/>
    <cellStyle name="Note 4 3 12" xfId="32249" xr:uid="{660749E1-FB2E-4958-8290-337F2A0BB1AD}"/>
    <cellStyle name="Note 4 3 2" xfId="9988" xr:uid="{473013FF-3E7B-491B-AB62-720424C4FCD2}"/>
    <cellStyle name="Note 4 3 2 10" xfId="23616" xr:uid="{BAC2A967-E27B-4CFE-8079-B8FA497B4E95}"/>
    <cellStyle name="Note 4 3 2 10 2" xfId="40747" xr:uid="{5CFB9B8E-2169-4AF8-96A2-A624451A42FB}"/>
    <cellStyle name="Note 4 3 2 11" xfId="32251" xr:uid="{E964AEF2-ABF5-431A-9CC0-48C137E218AC}"/>
    <cellStyle name="Note 4 3 2 2" xfId="9989" xr:uid="{F2322F11-144B-4F44-B8CF-06BF6E7B0368}"/>
    <cellStyle name="Note 4 3 2 2 10" xfId="32252" xr:uid="{5105FC2C-B27F-43D9-B4B7-4F164CAEA8A4}"/>
    <cellStyle name="Note 4 3 2 2 2" xfId="9990" xr:uid="{CA5EDF11-93B4-4520-BEEF-9067CCC9242E}"/>
    <cellStyle name="Note 4 3 2 2 2 2" xfId="32253" xr:uid="{C897BAD8-71F0-4F06-A486-D6E1EADC1190}"/>
    <cellStyle name="Note 4 3 2 2 3" xfId="9991" xr:uid="{CFDE1B4D-BD29-4BBF-9056-8D00ECA93FA1}"/>
    <cellStyle name="Note 4 3 2 2 3 2" xfId="32254" xr:uid="{B0B9BD70-929C-4718-A9B9-1BA1D387ED9B}"/>
    <cellStyle name="Note 4 3 2 2 4" xfId="9992" xr:uid="{8FE3DF5C-9F25-45ED-A06B-38CA4A1C668A}"/>
    <cellStyle name="Note 4 3 2 2 4 2" xfId="32255" xr:uid="{83837AC0-DDB2-43D7-9569-033B45FE1D16}"/>
    <cellStyle name="Note 4 3 2 2 5" xfId="9993" xr:uid="{B974406B-42B9-41BA-A76D-4C9441F6EEB5}"/>
    <cellStyle name="Note 4 3 2 2 5 2" xfId="32256" xr:uid="{7B770126-EA0A-4E62-BD06-49FA9171AE89}"/>
    <cellStyle name="Note 4 3 2 2 6" xfId="9994" xr:uid="{31E9A676-0429-48E5-8757-6B676EBC21FD}"/>
    <cellStyle name="Note 4 3 2 2 6 2" xfId="32257" xr:uid="{804B6655-15C6-4ECD-B14E-1E50AAD5DBFB}"/>
    <cellStyle name="Note 4 3 2 2 7" xfId="9995" xr:uid="{AB8C2850-6B4C-4FA6-87AD-AEB4F51A46D9}"/>
    <cellStyle name="Note 4 3 2 2 7 2" xfId="32258" xr:uid="{FE56BF05-8BF2-472C-B207-42F06559EBBD}"/>
    <cellStyle name="Note 4 3 2 2 8" xfId="9996" xr:uid="{3F6DC233-B19C-4BEA-AB8F-0D9C4A7EF13C}"/>
    <cellStyle name="Note 4 3 2 2 8 2" xfId="32259" xr:uid="{593B7873-141D-47E1-A048-0F927F33353D}"/>
    <cellStyle name="Note 4 3 2 2 9" xfId="23617" xr:uid="{4C4065B9-12D5-4BD8-9D82-27C75766CA3A}"/>
    <cellStyle name="Note 4 3 2 2 9 2" xfId="40748" xr:uid="{D65751F7-B905-44E5-B421-73D90AC669FF}"/>
    <cellStyle name="Note 4 3 2 3" xfId="9997" xr:uid="{F625302E-46F3-4F84-95F8-5CDA44EE6345}"/>
    <cellStyle name="Note 4 3 2 3 2" xfId="32260" xr:uid="{3B1832E8-AA21-45B7-82F1-6C8184CDA3D5}"/>
    <cellStyle name="Note 4 3 2 4" xfId="9998" xr:uid="{1EA0D901-A315-4D43-B2CB-A7270A1ED1A5}"/>
    <cellStyle name="Note 4 3 2 4 2" xfId="32261" xr:uid="{B46F7F53-054D-462F-9293-C5C7CF90CD59}"/>
    <cellStyle name="Note 4 3 2 5" xfId="9999" xr:uid="{7FC3348F-2001-498F-A35B-43D5703E98BD}"/>
    <cellStyle name="Note 4 3 2 5 2" xfId="32262" xr:uid="{CC36EA63-2894-46BC-9538-0E1D0058B81F}"/>
    <cellStyle name="Note 4 3 2 6" xfId="10000" xr:uid="{D002AC3D-6164-45CE-9177-1B410FEB11B2}"/>
    <cellStyle name="Note 4 3 2 6 2" xfId="32263" xr:uid="{23D0DD0B-06BA-48A2-92C3-7C0020FFEEED}"/>
    <cellStyle name="Note 4 3 2 7" xfId="10001" xr:uid="{E43A2318-994C-4D85-B6A5-388F4D07DD3E}"/>
    <cellStyle name="Note 4 3 2 7 2" xfId="32264" xr:uid="{36720A2F-814C-4592-A8D5-D7E0285698AA}"/>
    <cellStyle name="Note 4 3 2 8" xfId="10002" xr:uid="{F544A854-E9E5-47A2-8723-B8840BEAF002}"/>
    <cellStyle name="Note 4 3 2 8 2" xfId="32265" xr:uid="{C597F0D0-10CA-4515-8CEC-DB214C986CB7}"/>
    <cellStyle name="Note 4 3 2 9" xfId="10003" xr:uid="{C23D05E2-DCC8-4BB4-9534-585EF4D3505B}"/>
    <cellStyle name="Note 4 3 2 9 2" xfId="32266" xr:uid="{67C49AF6-AA59-4D04-B721-141777D13EB7}"/>
    <cellStyle name="Note 4 3 3" xfId="10004" xr:uid="{224BDE71-2EC7-4F41-9746-F7987515A52F}"/>
    <cellStyle name="Note 4 3 3 10" xfId="32267" xr:uid="{C711B1B8-F838-41E6-842F-367506F10D3C}"/>
    <cellStyle name="Note 4 3 3 2" xfId="10005" xr:uid="{4F1B303A-998F-4FDC-A762-B0128313C1B1}"/>
    <cellStyle name="Note 4 3 3 2 2" xfId="32268" xr:uid="{076531A4-1D53-4A73-8D1D-70B500A51B3F}"/>
    <cellStyle name="Note 4 3 3 3" xfId="10006" xr:uid="{B72310B1-8EE7-4618-BB32-1856BD65B2F8}"/>
    <cellStyle name="Note 4 3 3 3 2" xfId="32269" xr:uid="{595E36E0-27F7-42FD-BC05-F33720ED3A86}"/>
    <cellStyle name="Note 4 3 3 4" xfId="10007" xr:uid="{3F026431-5D45-40EB-95C7-3B35C8461933}"/>
    <cellStyle name="Note 4 3 3 4 2" xfId="32270" xr:uid="{A9790A89-1E84-4EA4-B9C4-8F45F8D22733}"/>
    <cellStyle name="Note 4 3 3 5" xfId="10008" xr:uid="{EE7E8108-A557-44DB-BC36-C81A4ECF60F3}"/>
    <cellStyle name="Note 4 3 3 5 2" xfId="32271" xr:uid="{C67D9FB1-4962-45D7-BB45-396EC745718A}"/>
    <cellStyle name="Note 4 3 3 6" xfId="10009" xr:uid="{5F55BD5B-F3D8-4E54-85E5-FB2AAB267848}"/>
    <cellStyle name="Note 4 3 3 6 2" xfId="32272" xr:uid="{94348272-6A48-474A-9AD1-3BB1697EA7A0}"/>
    <cellStyle name="Note 4 3 3 7" xfId="10010" xr:uid="{70089327-CCFE-4DA5-9FE7-64FD60DED9E2}"/>
    <cellStyle name="Note 4 3 3 7 2" xfId="32273" xr:uid="{F25C608A-E5C4-460C-A7F8-2D830136DADA}"/>
    <cellStyle name="Note 4 3 3 8" xfId="10011" xr:uid="{167C5E62-2B0F-4C4A-BC7F-5197FC3C8157}"/>
    <cellStyle name="Note 4 3 3 8 2" xfId="32274" xr:uid="{2BFB78D6-1F68-4346-AA14-B20E116A9A43}"/>
    <cellStyle name="Note 4 3 3 9" xfId="23618" xr:uid="{BBDC6FED-A8D1-4439-8E3C-5682A06B8590}"/>
    <cellStyle name="Note 4 3 3 9 2" xfId="40749" xr:uid="{12D32DB7-0A5D-4666-BB47-3BC122B76233}"/>
    <cellStyle name="Note 4 3 4" xfId="10012" xr:uid="{7A6A5B4E-D072-4F6E-8501-9366492DFF6F}"/>
    <cellStyle name="Note 4 3 4 2" xfId="32275" xr:uid="{3825C26C-B684-481A-9674-62C2C55AD226}"/>
    <cellStyle name="Note 4 3 5" xfId="10013" xr:uid="{1B5EA16B-BB57-4B07-A1AD-EEDADB2A954F}"/>
    <cellStyle name="Note 4 3 5 2" xfId="32276" xr:uid="{F980F0D2-D8BC-445B-B5CA-43E5D3044548}"/>
    <cellStyle name="Note 4 3 6" xfId="10014" xr:uid="{3D8744F7-2596-494D-B19F-31BB29F0693D}"/>
    <cellStyle name="Note 4 3 6 2" xfId="32277" xr:uid="{02BD6CFD-6786-45F7-A0DB-A7B367BDF2CB}"/>
    <cellStyle name="Note 4 3 7" xfId="10015" xr:uid="{772C0226-50CC-49DC-BFCC-77736F153399}"/>
    <cellStyle name="Note 4 3 7 2" xfId="32278" xr:uid="{BA2D8E9F-EE17-446C-9923-331E4F75A3D5}"/>
    <cellStyle name="Note 4 3 8" xfId="10016" xr:uid="{6559A9C1-BB1F-490F-A242-A4B08D157389}"/>
    <cellStyle name="Note 4 3 8 2" xfId="32279" xr:uid="{15BDDD06-90A9-42A5-B3C2-9D165F6283E0}"/>
    <cellStyle name="Note 4 3 9" xfId="10017" xr:uid="{A3EA16E3-85AB-411B-A08D-D7961845C43E}"/>
    <cellStyle name="Note 4 3 9 2" xfId="32280" xr:uid="{934E8384-CD70-4551-8D28-833738ACE341}"/>
    <cellStyle name="Note 4 4" xfId="10018" xr:uid="{6136B7F9-6DEA-4BEF-A046-DEFB4CE06795}"/>
    <cellStyle name="Note 4 4 10" xfId="10019" xr:uid="{22AAE366-1B37-423F-BFD6-F60D725E42B4}"/>
    <cellStyle name="Note 4 4 10 2" xfId="32282" xr:uid="{0031AE5E-76FF-4FCC-924E-F821C49A3777}"/>
    <cellStyle name="Note 4 4 11" xfId="23619" xr:uid="{8FF56527-2D7A-4626-9677-838EA7307BB1}"/>
    <cellStyle name="Note 4 4 11 2" xfId="40750" xr:uid="{86D334D3-759B-43A1-86AD-750E83EC67E1}"/>
    <cellStyle name="Note 4 4 12" xfId="32281" xr:uid="{B4B0449F-1483-4348-9ED9-F1EFAFE4A8ED}"/>
    <cellStyle name="Note 4 4 2" xfId="10020" xr:uid="{327A1CD4-F134-47D9-BB7F-EC4140B5EBD3}"/>
    <cellStyle name="Note 4 4 2 10" xfId="23620" xr:uid="{FA501F61-B297-4595-8F43-F9BD11FE35CB}"/>
    <cellStyle name="Note 4 4 2 10 2" xfId="40751" xr:uid="{98E57DCA-CC26-4DFA-95F7-4A3C52073F7A}"/>
    <cellStyle name="Note 4 4 2 11" xfId="32283" xr:uid="{4B9C2FC3-6963-414A-8838-0470CDD619FE}"/>
    <cellStyle name="Note 4 4 2 2" xfId="10021" xr:uid="{A1D2A882-6786-40EE-A964-03884BF279A6}"/>
    <cellStyle name="Note 4 4 2 2 10" xfId="32284" xr:uid="{A1A878A2-0A82-472B-9D12-586E1C83757C}"/>
    <cellStyle name="Note 4 4 2 2 2" xfId="10022" xr:uid="{FCA0659E-81EA-41AA-88E5-6C47B9DE912B}"/>
    <cellStyle name="Note 4 4 2 2 2 2" xfId="32285" xr:uid="{7CCC891A-55A4-462C-9A05-7868A1298450}"/>
    <cellStyle name="Note 4 4 2 2 3" xfId="10023" xr:uid="{27920B4F-C9D8-40AB-822D-058F42A205FF}"/>
    <cellStyle name="Note 4 4 2 2 3 2" xfId="32286" xr:uid="{0ADB6107-AB29-44B2-B33A-128E3C358F1C}"/>
    <cellStyle name="Note 4 4 2 2 4" xfId="10024" xr:uid="{F4F5BCEB-87D3-4CCF-B428-818740E795DC}"/>
    <cellStyle name="Note 4 4 2 2 4 2" xfId="32287" xr:uid="{C4DC02D6-1178-43F6-B431-BD95F913CFF6}"/>
    <cellStyle name="Note 4 4 2 2 5" xfId="10025" xr:uid="{156709A5-83DC-41B0-9FA6-1D0AC54CC904}"/>
    <cellStyle name="Note 4 4 2 2 5 2" xfId="32288" xr:uid="{D6C03748-9F08-404C-8A16-9E3F5149337C}"/>
    <cellStyle name="Note 4 4 2 2 6" xfId="10026" xr:uid="{24A42786-3A91-41DD-B08B-00BC2C51B98D}"/>
    <cellStyle name="Note 4 4 2 2 6 2" xfId="32289" xr:uid="{2A2B140E-2AAE-486F-9385-73F70CD9496A}"/>
    <cellStyle name="Note 4 4 2 2 7" xfId="10027" xr:uid="{95F1939E-DD6D-4055-86F7-5419037A707B}"/>
    <cellStyle name="Note 4 4 2 2 7 2" xfId="32290" xr:uid="{6DFB78DA-7164-4076-BE44-1CC9EEE1C7AF}"/>
    <cellStyle name="Note 4 4 2 2 8" xfId="10028" xr:uid="{3B75D009-6185-4DA5-B824-0F2FBB29110D}"/>
    <cellStyle name="Note 4 4 2 2 8 2" xfId="32291" xr:uid="{5C160AA2-BF05-4F7F-B0AE-1A9057B10CD0}"/>
    <cellStyle name="Note 4 4 2 2 9" xfId="23621" xr:uid="{E9590D54-4CA1-4F19-BA42-CE0198C03F51}"/>
    <cellStyle name="Note 4 4 2 2 9 2" xfId="40752" xr:uid="{B53B7AB6-ECA9-45C0-8E91-05D16833730A}"/>
    <cellStyle name="Note 4 4 2 3" xfId="10029" xr:uid="{A9B476A5-2AFC-4FC7-B19B-C9213BA7E280}"/>
    <cellStyle name="Note 4 4 2 3 2" xfId="32292" xr:uid="{E89691E0-297C-420E-A463-1F957B68EB6D}"/>
    <cellStyle name="Note 4 4 2 4" xfId="10030" xr:uid="{B3F3706E-4956-47B6-B602-804925582C5C}"/>
    <cellStyle name="Note 4 4 2 4 2" xfId="32293" xr:uid="{F621788A-C73F-4E77-AB2C-290C55A4827B}"/>
    <cellStyle name="Note 4 4 2 5" xfId="10031" xr:uid="{09E9FB7C-8F51-4906-9776-AE66823E9305}"/>
    <cellStyle name="Note 4 4 2 5 2" xfId="32294" xr:uid="{C1BF13E0-126E-49B5-820E-896110CB0573}"/>
    <cellStyle name="Note 4 4 2 6" xfId="10032" xr:uid="{765D630E-1B97-4404-8445-E7BCDF29A5DE}"/>
    <cellStyle name="Note 4 4 2 6 2" xfId="32295" xr:uid="{69C74298-9A7D-4F4E-913D-1F2EF820A248}"/>
    <cellStyle name="Note 4 4 2 7" xfId="10033" xr:uid="{BB764D56-DE0F-4B59-9586-6E93CC50FE0E}"/>
    <cellStyle name="Note 4 4 2 7 2" xfId="32296" xr:uid="{3977F05A-401D-442A-B3DF-8FC887E6A382}"/>
    <cellStyle name="Note 4 4 2 8" xfId="10034" xr:uid="{3B419354-8584-43FE-B84D-3E8435C1B86A}"/>
    <cellStyle name="Note 4 4 2 8 2" xfId="32297" xr:uid="{E345F190-F314-4487-B34C-654F1547A68E}"/>
    <cellStyle name="Note 4 4 2 9" xfId="10035" xr:uid="{1F19EB75-924B-4E94-9EAF-686C623A17F3}"/>
    <cellStyle name="Note 4 4 2 9 2" xfId="32298" xr:uid="{3E7422C3-93C3-4673-B8D0-F9D5C2C5D9C8}"/>
    <cellStyle name="Note 4 4 3" xfId="10036" xr:uid="{B7341736-34B6-4DE4-AD0B-A6BE979FFE1A}"/>
    <cellStyle name="Note 4 4 3 10" xfId="32299" xr:uid="{D794E60B-BE93-46DF-A734-BEDD9016BE97}"/>
    <cellStyle name="Note 4 4 3 2" xfId="10037" xr:uid="{8E1009C1-58B9-4892-94EA-72FFD69BA980}"/>
    <cellStyle name="Note 4 4 3 2 2" xfId="32300" xr:uid="{61476362-DFD7-4741-AEBE-64C06B7154B1}"/>
    <cellStyle name="Note 4 4 3 3" xfId="10038" xr:uid="{B4C021EE-F358-4172-BB3B-CC840C91F0D8}"/>
    <cellStyle name="Note 4 4 3 3 2" xfId="32301" xr:uid="{877C4082-1A50-4A91-9503-D3F678E3F9F7}"/>
    <cellStyle name="Note 4 4 3 4" xfId="10039" xr:uid="{4A56B13F-6E51-4877-A8B4-F7F06B162FA0}"/>
    <cellStyle name="Note 4 4 3 4 2" xfId="32302" xr:uid="{6ABA5DAB-9F32-45D8-BAB3-22CB44E71ED1}"/>
    <cellStyle name="Note 4 4 3 5" xfId="10040" xr:uid="{A7F44D0A-E6E7-423C-AAD6-2F011E802A1F}"/>
    <cellStyle name="Note 4 4 3 5 2" xfId="32303" xr:uid="{E2EE5AE5-318C-443F-BD21-D492DDD1C69B}"/>
    <cellStyle name="Note 4 4 3 6" xfId="10041" xr:uid="{181A3191-FA0C-461B-B1E1-5949E74EBC6C}"/>
    <cellStyle name="Note 4 4 3 6 2" xfId="32304" xr:uid="{4E68CCCA-73BC-4F5F-A6B1-356FF507DAA9}"/>
    <cellStyle name="Note 4 4 3 7" xfId="10042" xr:uid="{786E6DC2-CDBB-4A3D-B579-333913440E2C}"/>
    <cellStyle name="Note 4 4 3 7 2" xfId="32305" xr:uid="{2EEAECB7-1EB3-49B0-A9BC-5C71ECFC6503}"/>
    <cellStyle name="Note 4 4 3 8" xfId="10043" xr:uid="{AC15655C-78C1-4240-AFAF-1A3469517078}"/>
    <cellStyle name="Note 4 4 3 8 2" xfId="32306" xr:uid="{B4039C1E-64F5-4E28-8AF9-813D39B48AC2}"/>
    <cellStyle name="Note 4 4 3 9" xfId="23622" xr:uid="{467ABDF7-20F2-4896-873B-0F742B2372AC}"/>
    <cellStyle name="Note 4 4 3 9 2" xfId="40753" xr:uid="{E5D17C83-FE3B-4B62-A04E-C0DFCA778E5E}"/>
    <cellStyle name="Note 4 4 4" xfId="10044" xr:uid="{6490F6A7-F9A1-4A69-AE84-934AB7A3DCD1}"/>
    <cellStyle name="Note 4 4 4 2" xfId="32307" xr:uid="{7B381727-B61D-48FF-BB32-9B94249B7D4C}"/>
    <cellStyle name="Note 4 4 5" xfId="10045" xr:uid="{E8AA2552-93EC-4C64-BADD-72D55E78880C}"/>
    <cellStyle name="Note 4 4 5 2" xfId="32308" xr:uid="{5316513D-9096-442C-AD48-B1D7B63EF7EA}"/>
    <cellStyle name="Note 4 4 6" xfId="10046" xr:uid="{7087F182-F7DA-4809-AE5C-799C2C298C3A}"/>
    <cellStyle name="Note 4 4 6 2" xfId="32309" xr:uid="{DEE5537D-6C18-4323-BAE1-C90C24582447}"/>
    <cellStyle name="Note 4 4 7" xfId="10047" xr:uid="{2E91019C-9198-48F0-99AE-2625F85A556C}"/>
    <cellStyle name="Note 4 4 7 2" xfId="32310" xr:uid="{E0A159BF-53B8-418D-89DD-15E59A88ADEB}"/>
    <cellStyle name="Note 4 4 8" xfId="10048" xr:uid="{83CE1E2E-02C7-4B6B-8462-48C8C4710368}"/>
    <cellStyle name="Note 4 4 8 2" xfId="32311" xr:uid="{8635918E-FF07-4F28-8414-34ABBAAA0B91}"/>
    <cellStyle name="Note 4 4 9" xfId="10049" xr:uid="{23E6A997-8C61-47A8-B2E8-8C5C50C58BE1}"/>
    <cellStyle name="Note 4 4 9 2" xfId="32312" xr:uid="{AAF56A07-5B6B-4C90-A063-266B66354365}"/>
    <cellStyle name="Note 4 5" xfId="10050" xr:uid="{FF5DE44F-B795-4A88-8A63-6EA71CFFBB5C}"/>
    <cellStyle name="Note 4 5 10" xfId="23623" xr:uid="{DE03C570-200B-4C35-934C-E733DD953086}"/>
    <cellStyle name="Note 4 5 10 2" xfId="40754" xr:uid="{1FCEEFF2-7856-4283-AA0B-A929C23BF54A}"/>
    <cellStyle name="Note 4 5 11" xfId="32313" xr:uid="{E3B4E0F2-D616-40F5-B803-59202C5A7DDB}"/>
    <cellStyle name="Note 4 5 2" xfId="10051" xr:uid="{A66D4D27-171E-429F-828B-79055EC2C3CC}"/>
    <cellStyle name="Note 4 5 2 10" xfId="32314" xr:uid="{7281E62F-0ED8-4D01-BD93-02834B5F3824}"/>
    <cellStyle name="Note 4 5 2 2" xfId="10052" xr:uid="{A7C20608-134F-4193-B78C-523678AF54AB}"/>
    <cellStyle name="Note 4 5 2 2 2" xfId="32315" xr:uid="{E928A74C-8B3F-4EF3-AAA7-22E3C9A4BBE1}"/>
    <cellStyle name="Note 4 5 2 3" xfId="10053" xr:uid="{A801DFF2-79AD-42CA-959A-666C8A5D8348}"/>
    <cellStyle name="Note 4 5 2 3 2" xfId="32316" xr:uid="{002AE176-06D8-4E98-8248-B64E89652F95}"/>
    <cellStyle name="Note 4 5 2 4" xfId="10054" xr:uid="{210239DD-D4A8-4379-A334-971E40AA96F1}"/>
    <cellStyle name="Note 4 5 2 4 2" xfId="32317" xr:uid="{F2DFFA8C-877D-41E6-B187-0FCE41BE62BC}"/>
    <cellStyle name="Note 4 5 2 5" xfId="10055" xr:uid="{85213019-6FD0-4E77-AB2A-4F06DDCEFA40}"/>
    <cellStyle name="Note 4 5 2 5 2" xfId="32318" xr:uid="{8452C13D-BE9C-4F34-A80B-99859FDD09EC}"/>
    <cellStyle name="Note 4 5 2 6" xfId="10056" xr:uid="{A314E42D-5636-49E3-9DFF-554E50379C46}"/>
    <cellStyle name="Note 4 5 2 6 2" xfId="32319" xr:uid="{E1326FF0-C92A-48F1-8899-F08B7653A48A}"/>
    <cellStyle name="Note 4 5 2 7" xfId="10057" xr:uid="{3C691B89-D0C9-41D8-B2FF-ACCA6133BAF0}"/>
    <cellStyle name="Note 4 5 2 7 2" xfId="32320" xr:uid="{0CD36509-1C76-4AF6-BA67-D3FEB2B80D60}"/>
    <cellStyle name="Note 4 5 2 8" xfId="10058" xr:uid="{7288D5E9-1F60-40B8-B316-704F708A4396}"/>
    <cellStyle name="Note 4 5 2 8 2" xfId="32321" xr:uid="{C871F446-D010-401F-B7D6-D8265F649737}"/>
    <cellStyle name="Note 4 5 2 9" xfId="23624" xr:uid="{F51DD2DB-14BA-4610-ADCA-4E96C0EDDC12}"/>
    <cellStyle name="Note 4 5 2 9 2" xfId="40755" xr:uid="{B015AF9E-5260-42F3-ADA6-AFFCB3DF3523}"/>
    <cellStyle name="Note 4 5 3" xfId="10059" xr:uid="{02B532E8-2AF4-43FA-AF6E-2F5F84CCB625}"/>
    <cellStyle name="Note 4 5 3 2" xfId="32322" xr:uid="{AB67D8EA-74FE-4EA6-86B3-D665CD08CC21}"/>
    <cellStyle name="Note 4 5 4" xfId="10060" xr:uid="{FE91085F-A5A4-482E-819F-9A336D2F0671}"/>
    <cellStyle name="Note 4 5 4 2" xfId="32323" xr:uid="{59BA1F4A-49FE-4339-B7A1-D48693C8A25C}"/>
    <cellStyle name="Note 4 5 5" xfId="10061" xr:uid="{A04310E5-10E2-478D-A99B-ADC74C04114B}"/>
    <cellStyle name="Note 4 5 5 2" xfId="32324" xr:uid="{9DBAC77F-AC16-410E-94B6-CA551D2155E8}"/>
    <cellStyle name="Note 4 5 6" xfId="10062" xr:uid="{B8C6FA83-F109-42CF-8A4B-BABB010E7075}"/>
    <cellStyle name="Note 4 5 6 2" xfId="32325" xr:uid="{218E4D23-B9D4-4CB1-9D3B-E7649467008E}"/>
    <cellStyle name="Note 4 5 7" xfId="10063" xr:uid="{746B0E09-8C33-4C51-B4D5-FD5649CE838F}"/>
    <cellStyle name="Note 4 5 7 2" xfId="32326" xr:uid="{8C797056-83B7-4B79-A5F8-DAEF30D43DC3}"/>
    <cellStyle name="Note 4 5 8" xfId="10064" xr:uid="{86794EB4-A2FD-4504-957D-D2EAB063E3C3}"/>
    <cellStyle name="Note 4 5 8 2" xfId="32327" xr:uid="{CD6E598C-BF3F-4A41-9CCA-5D6DB6773001}"/>
    <cellStyle name="Note 4 5 9" xfId="10065" xr:uid="{B54DFFDA-E908-412C-A7FD-3B94CC2E813D}"/>
    <cellStyle name="Note 4 5 9 2" xfId="32328" xr:uid="{D4AB9140-40D9-4998-8D81-FB3DDAD0F525}"/>
    <cellStyle name="Note 4 6" xfId="10066" xr:uid="{79752C4E-025C-4F79-9E0A-5D13B950CB43}"/>
    <cellStyle name="Note 4 6 10" xfId="23625" xr:uid="{5D3855AA-E71F-463B-822C-C88B8F959F96}"/>
    <cellStyle name="Note 4 6 10 2" xfId="40756" xr:uid="{3FB1682D-4760-4828-A51A-B399A0E103BD}"/>
    <cellStyle name="Note 4 6 11" xfId="32329" xr:uid="{A6DEBD67-4BD6-494C-9091-F186C34C7977}"/>
    <cellStyle name="Note 4 6 2" xfId="10067" xr:uid="{3938D91F-9B3C-4767-8E7B-2081E71836DE}"/>
    <cellStyle name="Note 4 6 2 10" xfId="32330" xr:uid="{440F017C-8442-4222-943C-8589C513C01E}"/>
    <cellStyle name="Note 4 6 2 2" xfId="10068" xr:uid="{EDA740F0-026D-439C-814C-0560848A4F99}"/>
    <cellStyle name="Note 4 6 2 2 2" xfId="32331" xr:uid="{70165C78-66E3-49D3-8964-E41D9F63EADA}"/>
    <cellStyle name="Note 4 6 2 3" xfId="10069" xr:uid="{510FE8ED-B7A2-4251-A0D4-D9AA82084277}"/>
    <cellStyle name="Note 4 6 2 3 2" xfId="32332" xr:uid="{034F8B32-99E1-4784-9849-03B526813CB4}"/>
    <cellStyle name="Note 4 6 2 4" xfId="10070" xr:uid="{75BC1979-3B95-4CD8-8BBA-FDE75C09E822}"/>
    <cellStyle name="Note 4 6 2 4 2" xfId="32333" xr:uid="{DDFD6901-7C3B-4771-80B8-D1846B7E19D8}"/>
    <cellStyle name="Note 4 6 2 5" xfId="10071" xr:uid="{46DEDB46-82E2-4AB3-96A1-8356501421A6}"/>
    <cellStyle name="Note 4 6 2 5 2" xfId="32334" xr:uid="{CE9BDDE2-0ECF-40A4-BC03-945C4DDD7496}"/>
    <cellStyle name="Note 4 6 2 6" xfId="10072" xr:uid="{1BE284AA-DE78-4D11-A91D-17DA771AC88D}"/>
    <cellStyle name="Note 4 6 2 6 2" xfId="32335" xr:uid="{4100C2CC-DA89-425F-85D2-C93860F783A0}"/>
    <cellStyle name="Note 4 6 2 7" xfId="10073" xr:uid="{48F9B64F-C3DF-4DE9-A998-A3B5715BA0B1}"/>
    <cellStyle name="Note 4 6 2 7 2" xfId="32336" xr:uid="{AE28E434-9976-4968-BF1D-F95993B790C8}"/>
    <cellStyle name="Note 4 6 2 8" xfId="10074" xr:uid="{94FE3147-A390-4DFD-BCAB-A0A9EBCFC9A9}"/>
    <cellStyle name="Note 4 6 2 8 2" xfId="32337" xr:uid="{8D8E05FF-29A6-4D7A-811B-49DD4A1896AA}"/>
    <cellStyle name="Note 4 6 2 9" xfId="23626" xr:uid="{9054E8A4-EA55-4430-B7DD-6EA4C6F6882E}"/>
    <cellStyle name="Note 4 6 2 9 2" xfId="40757" xr:uid="{6425E7F0-3528-415B-B339-791BAB51C49D}"/>
    <cellStyle name="Note 4 6 3" xfId="10075" xr:uid="{0C9AA63C-1A59-4DA6-A7A0-406E800F2DDD}"/>
    <cellStyle name="Note 4 6 3 2" xfId="32338" xr:uid="{4E37A362-34BB-43EE-A9E2-558F3A3E2DC8}"/>
    <cellStyle name="Note 4 6 4" xfId="10076" xr:uid="{E6139EA3-427A-413C-AD40-A882D6495988}"/>
    <cellStyle name="Note 4 6 4 2" xfId="32339" xr:uid="{F90F0568-7A27-4633-B8E2-55211F99BBAE}"/>
    <cellStyle name="Note 4 6 5" xfId="10077" xr:uid="{01CE020E-F8AA-4EF2-B6E0-54CB8C40D660}"/>
    <cellStyle name="Note 4 6 5 2" xfId="32340" xr:uid="{82AFAF49-A487-4D07-9CAE-638CC92021B6}"/>
    <cellStyle name="Note 4 6 6" xfId="10078" xr:uid="{0CB8E1FA-B192-4A9D-853B-2279D072BE83}"/>
    <cellStyle name="Note 4 6 6 2" xfId="32341" xr:uid="{7105C403-7174-4907-9560-3F5BA421C9B4}"/>
    <cellStyle name="Note 4 6 7" xfId="10079" xr:uid="{E927D08B-3F6B-4940-B2BB-D9CD12F05CC4}"/>
    <cellStyle name="Note 4 6 7 2" xfId="32342" xr:uid="{007CC7CE-0829-4702-AB50-46074C6C0206}"/>
    <cellStyle name="Note 4 6 8" xfId="10080" xr:uid="{3042762F-0EC6-4134-8A7D-604819C62EF7}"/>
    <cellStyle name="Note 4 6 8 2" xfId="32343" xr:uid="{C9444563-1F23-46DF-A8C1-F1EF468C9BE3}"/>
    <cellStyle name="Note 4 6 9" xfId="10081" xr:uid="{2415C071-2EAA-4F85-97DD-7A190DB2C660}"/>
    <cellStyle name="Note 4 6 9 2" xfId="32344" xr:uid="{EE904A07-7ED4-4F30-9329-B2674320EA84}"/>
    <cellStyle name="Note 4 7" xfId="10082" xr:uid="{2EC95F10-0444-4DB0-94AB-D26F8E772684}"/>
    <cellStyle name="Note 4 7 10" xfId="23627" xr:uid="{3FF31B9B-8414-4130-A8A8-12F74F5BE2B6}"/>
    <cellStyle name="Note 4 7 10 2" xfId="40758" xr:uid="{55F9E1FB-969F-4BE7-A3A3-F1971661C66E}"/>
    <cellStyle name="Note 4 7 11" xfId="32345" xr:uid="{C0B57FAF-22B4-4653-BDDC-A253D1AD4DB8}"/>
    <cellStyle name="Note 4 7 2" xfId="10083" xr:uid="{FFA3FE67-CAE1-4CCD-B8B0-FAE3CAAFF0E3}"/>
    <cellStyle name="Note 4 7 2 10" xfId="32346" xr:uid="{9562B52A-FE76-44A0-9943-0E3C76232EE8}"/>
    <cellStyle name="Note 4 7 2 2" xfId="10084" xr:uid="{75C9100A-97D8-4706-9E30-568B44D82CB0}"/>
    <cellStyle name="Note 4 7 2 2 2" xfId="32347" xr:uid="{CE4C7EAE-E502-4D0C-97DE-FAA81F16B348}"/>
    <cellStyle name="Note 4 7 2 3" xfId="10085" xr:uid="{60E60616-2FC7-41FA-BDB0-45D38AF9E424}"/>
    <cellStyle name="Note 4 7 2 3 2" xfId="32348" xr:uid="{30C31DCD-9651-43DD-A648-BB4AA8B4C7D1}"/>
    <cellStyle name="Note 4 7 2 4" xfId="10086" xr:uid="{352B0A34-59D6-4F1B-B6A5-3DC62220D888}"/>
    <cellStyle name="Note 4 7 2 4 2" xfId="32349" xr:uid="{E3251C60-7B74-48AD-BA97-5DDA1FA90F40}"/>
    <cellStyle name="Note 4 7 2 5" xfId="10087" xr:uid="{0CF0E9C7-2499-4763-99F3-B4BB00E4F88D}"/>
    <cellStyle name="Note 4 7 2 5 2" xfId="32350" xr:uid="{2A8CD512-93D4-47BB-A6B8-0D5A0267D2B7}"/>
    <cellStyle name="Note 4 7 2 6" xfId="10088" xr:uid="{9E53E608-645F-4C37-9C49-D576AE92DF98}"/>
    <cellStyle name="Note 4 7 2 6 2" xfId="32351" xr:uid="{D2CDA706-1F5D-458C-9F30-80934AB41BC2}"/>
    <cellStyle name="Note 4 7 2 7" xfId="10089" xr:uid="{57D9BC58-BDCA-402F-B78A-3AC78AE9FBA8}"/>
    <cellStyle name="Note 4 7 2 7 2" xfId="32352" xr:uid="{A8BA6013-79B0-4208-9B98-10D21F2B4D0D}"/>
    <cellStyle name="Note 4 7 2 8" xfId="10090" xr:uid="{31290186-6ED5-4010-A9D3-9837DB8F6025}"/>
    <cellStyle name="Note 4 7 2 8 2" xfId="32353" xr:uid="{FE29B6DB-46A1-42A5-A5A6-9718D7ACC80C}"/>
    <cellStyle name="Note 4 7 2 9" xfId="23628" xr:uid="{EAB609E5-AE91-48F7-9DC4-1DF8DEFA488E}"/>
    <cellStyle name="Note 4 7 2 9 2" xfId="40759" xr:uid="{5277C086-55EC-4AA6-BC84-E02BB48749DE}"/>
    <cellStyle name="Note 4 7 3" xfId="10091" xr:uid="{F5F7B6F7-E26B-4A00-9607-C13AD6E5C721}"/>
    <cellStyle name="Note 4 7 3 2" xfId="32354" xr:uid="{D22B66A1-B39A-4CE1-A3FB-9D30E367A177}"/>
    <cellStyle name="Note 4 7 4" xfId="10092" xr:uid="{19FB618B-6D06-4B97-ACD3-5503390436D2}"/>
    <cellStyle name="Note 4 7 4 2" xfId="32355" xr:uid="{977307C2-BEDC-4965-929C-51C146DC58C1}"/>
    <cellStyle name="Note 4 7 5" xfId="10093" xr:uid="{80245C14-E36D-4FB8-9215-1F938AC504B3}"/>
    <cellStyle name="Note 4 7 5 2" xfId="32356" xr:uid="{EDFD791D-A044-4BED-84D4-3FB192B44780}"/>
    <cellStyle name="Note 4 7 6" xfId="10094" xr:uid="{87B749C2-919C-4F7C-841E-760152D3DF41}"/>
    <cellStyle name="Note 4 7 6 2" xfId="32357" xr:uid="{3E0169A7-307C-422B-9CD8-818C17C14633}"/>
    <cellStyle name="Note 4 7 7" xfId="10095" xr:uid="{DB090E3E-E5FB-4838-BCED-C02587ACE89B}"/>
    <cellStyle name="Note 4 7 7 2" xfId="32358" xr:uid="{77497644-6CB6-4949-BB39-CD104B43DE8A}"/>
    <cellStyle name="Note 4 7 8" xfId="10096" xr:uid="{58335921-2DA6-4F33-BAA9-5DDE176C7071}"/>
    <cellStyle name="Note 4 7 8 2" xfId="32359" xr:uid="{3611F135-2390-49B6-BFE5-D8F1E2C810FC}"/>
    <cellStyle name="Note 4 7 9" xfId="10097" xr:uid="{8686EF00-1E3D-4B87-8039-2D1CA88E9D91}"/>
    <cellStyle name="Note 4 7 9 2" xfId="32360" xr:uid="{276466E7-7FFD-4A1B-B00D-219E452A35AD}"/>
    <cellStyle name="Note 4 8" xfId="10098" xr:uid="{62696240-5A80-4087-A0AB-C903118EED16}"/>
    <cellStyle name="Note 4 8 10" xfId="23629" xr:uid="{98D6D4D8-7430-44D8-A1DC-D8D0FA473A7C}"/>
    <cellStyle name="Note 4 8 10 2" xfId="40760" xr:uid="{5DD79284-7BBC-4163-ABD5-BBFF441C8782}"/>
    <cellStyle name="Note 4 8 11" xfId="32361" xr:uid="{A61CB92A-5494-403B-A284-F0F29BC383BF}"/>
    <cellStyle name="Note 4 8 2" xfId="10099" xr:uid="{6A91EF9F-19EA-418A-8012-196C0BD9CCF1}"/>
    <cellStyle name="Note 4 8 2 10" xfId="32362" xr:uid="{A6DA0CAA-44A3-416B-8A3F-97520326CFF7}"/>
    <cellStyle name="Note 4 8 2 2" xfId="10100" xr:uid="{16B77D35-7EE9-40F0-8569-43F556021D0F}"/>
    <cellStyle name="Note 4 8 2 2 2" xfId="32363" xr:uid="{C25E3501-BB9C-4F18-B0EF-5338824441DC}"/>
    <cellStyle name="Note 4 8 2 3" xfId="10101" xr:uid="{4A2027BF-A7E3-4DAF-AC83-3EAACE1E4E0B}"/>
    <cellStyle name="Note 4 8 2 3 2" xfId="32364" xr:uid="{73A8A31C-58EE-4F89-A7F9-B5F71E269F8E}"/>
    <cellStyle name="Note 4 8 2 4" xfId="10102" xr:uid="{38F28A7E-43A3-430B-BC53-626FF39A45C9}"/>
    <cellStyle name="Note 4 8 2 4 2" xfId="32365" xr:uid="{0A0F041A-0282-4DA2-8E5A-A9D13253F27A}"/>
    <cellStyle name="Note 4 8 2 5" xfId="10103" xr:uid="{2D0631C8-EF9E-4B71-A0BA-71705C9A02D2}"/>
    <cellStyle name="Note 4 8 2 5 2" xfId="32366" xr:uid="{2B4D7827-BA93-460A-A33A-65325F61D3E8}"/>
    <cellStyle name="Note 4 8 2 6" xfId="10104" xr:uid="{D4EFA1CD-E2DC-46D4-8023-156C2369A59C}"/>
    <cellStyle name="Note 4 8 2 6 2" xfId="32367" xr:uid="{9B0B79B1-93F6-4041-B0EF-2457F211E151}"/>
    <cellStyle name="Note 4 8 2 7" xfId="10105" xr:uid="{8D13E1E2-701C-406E-B8AF-BB9679AA0C5C}"/>
    <cellStyle name="Note 4 8 2 7 2" xfId="32368" xr:uid="{30808DD9-9FE2-4312-8181-F62C950021A4}"/>
    <cellStyle name="Note 4 8 2 8" xfId="10106" xr:uid="{6E5E9457-51B3-4168-88FE-D396E1E3475B}"/>
    <cellStyle name="Note 4 8 2 8 2" xfId="32369" xr:uid="{8D2541CB-2729-423A-9F6D-0B316484074A}"/>
    <cellStyle name="Note 4 8 2 9" xfId="23630" xr:uid="{EF70C12B-66B6-41D5-A423-41F9A469B93F}"/>
    <cellStyle name="Note 4 8 2 9 2" xfId="40761" xr:uid="{1642388D-7F6A-4DDB-BFF0-C5DB6E430993}"/>
    <cellStyle name="Note 4 8 3" xfId="10107" xr:uid="{7416BA8D-6987-4F05-A1E6-EA8B675488BD}"/>
    <cellStyle name="Note 4 8 3 2" xfId="32370" xr:uid="{1B554140-9510-40A2-A9C5-EC75A700E62F}"/>
    <cellStyle name="Note 4 8 4" xfId="10108" xr:uid="{22923EE9-9D04-4ADF-BD18-D0EB3356F556}"/>
    <cellStyle name="Note 4 8 4 2" xfId="32371" xr:uid="{A0C1EDC6-FC82-4F99-AE06-48F98D2B0D2A}"/>
    <cellStyle name="Note 4 8 5" xfId="10109" xr:uid="{272AD783-EC6B-44DA-BA4A-274774F62F83}"/>
    <cellStyle name="Note 4 8 5 2" xfId="32372" xr:uid="{2C133313-C74C-4442-8D45-937D9EFB7B39}"/>
    <cellStyle name="Note 4 8 6" xfId="10110" xr:uid="{2FE2FF47-5B1B-4EC6-9948-558DC10F463A}"/>
    <cellStyle name="Note 4 8 6 2" xfId="32373" xr:uid="{C5162624-DCD4-4AA9-865E-833BF1F0E1D5}"/>
    <cellStyle name="Note 4 8 7" xfId="10111" xr:uid="{C74A04B8-55A8-4028-A510-B5E2898B9759}"/>
    <cellStyle name="Note 4 8 7 2" xfId="32374" xr:uid="{39D84055-2E63-4B6D-A34F-389316321E7C}"/>
    <cellStyle name="Note 4 8 8" xfId="10112" xr:uid="{435F4C92-76F3-4AA7-8662-C7D926B9EDE9}"/>
    <cellStyle name="Note 4 8 8 2" xfId="32375" xr:uid="{141DED90-5D2F-4A3A-B275-DFCE08EBB4C7}"/>
    <cellStyle name="Note 4 8 9" xfId="10113" xr:uid="{1408376D-0D6D-4FE9-8217-A150C82679D8}"/>
    <cellStyle name="Note 4 8 9 2" xfId="32376" xr:uid="{5DEAB4DA-CB7B-431C-9DE6-1DC8F9856183}"/>
    <cellStyle name="Note 4 9" xfId="10114" xr:uid="{29A82E5E-FEDA-4227-BD6A-10AE6D559AC0}"/>
    <cellStyle name="Note 4 9 10" xfId="32377" xr:uid="{90A21B8E-1869-4D2F-85B7-BA9BBA714C35}"/>
    <cellStyle name="Note 4 9 2" xfId="10115" xr:uid="{2A01159B-18AF-4C48-B041-FCD5BEAE876A}"/>
    <cellStyle name="Note 4 9 2 2" xfId="32378" xr:uid="{CDE47842-06D6-46E7-98F9-1DE5FEAAFB05}"/>
    <cellStyle name="Note 4 9 3" xfId="10116" xr:uid="{0F00E367-2F4D-4E9E-B0F2-1A0D6912C2B1}"/>
    <cellStyle name="Note 4 9 3 2" xfId="32379" xr:uid="{91C3E8C8-9639-4E36-BAE6-C432BD96A919}"/>
    <cellStyle name="Note 4 9 4" xfId="10117" xr:uid="{B9F10757-0AD7-41F9-ACAC-B279F09C4BBC}"/>
    <cellStyle name="Note 4 9 4 2" xfId="32380" xr:uid="{95A40C85-0F98-42EE-8458-73F2E02E7CEC}"/>
    <cellStyle name="Note 4 9 5" xfId="10118" xr:uid="{F87F14A6-F365-40F9-A9D1-134FF2C67487}"/>
    <cellStyle name="Note 4 9 5 2" xfId="32381" xr:uid="{F09C76DE-4B06-4684-8DA0-F1BB13072DB4}"/>
    <cellStyle name="Note 4 9 6" xfId="10119" xr:uid="{7C3FFB0E-6D57-4E9C-B932-27D925470555}"/>
    <cellStyle name="Note 4 9 6 2" xfId="32382" xr:uid="{A58EE347-D03C-4D69-992F-D6A11B81D7F9}"/>
    <cellStyle name="Note 4 9 7" xfId="10120" xr:uid="{F718D07C-F99C-4904-ACF0-BBE80A8A0617}"/>
    <cellStyle name="Note 4 9 7 2" xfId="32383" xr:uid="{79171438-E339-4D87-A736-8294E88D2E35}"/>
    <cellStyle name="Note 4 9 8" xfId="10121" xr:uid="{16F4FB3D-01A4-4E95-81DC-10C5BEAE123B}"/>
    <cellStyle name="Note 4 9 8 2" xfId="32384" xr:uid="{C8D3998E-13EE-40EE-8A73-95CAD2655FE1}"/>
    <cellStyle name="Note 4 9 9" xfId="23631" xr:uid="{9BD79EA4-BE11-46DB-A268-E1AC8C29B6B2}"/>
    <cellStyle name="Note 4 9 9 2" xfId="40762" xr:uid="{BBDE8A69-1C64-47FB-B753-C13A03042515}"/>
    <cellStyle name="Note 5" xfId="10122" xr:uid="{B45098C2-16DE-43B1-ADF6-91E9DC7C939E}"/>
    <cellStyle name="Note 5 10" xfId="10123" xr:uid="{C8F8AFA0-C080-405A-8F2C-5B87F8ECEAAC}"/>
    <cellStyle name="Note 5 10 2" xfId="32386" xr:uid="{2EB5BA43-FF2D-4E98-9680-A0C415F163E8}"/>
    <cellStyle name="Note 5 11" xfId="10124" xr:uid="{3306A15C-BB2F-40EA-AFAD-0370616B2D6F}"/>
    <cellStyle name="Note 5 11 2" xfId="32387" xr:uid="{BE39D673-CFAC-4370-836D-5ED2367BCE58}"/>
    <cellStyle name="Note 5 12" xfId="10125" xr:uid="{97868439-7DB6-4E9E-96C1-42218DCE0ABE}"/>
    <cellStyle name="Note 5 12 2" xfId="32388" xr:uid="{F3333499-AFD2-49AA-806F-8FB34B0B3257}"/>
    <cellStyle name="Note 5 13" xfId="10126" xr:uid="{FED69309-3F35-4B53-99EF-60DC8AFC2F4D}"/>
    <cellStyle name="Note 5 13 2" xfId="32389" xr:uid="{CC14C4BA-10C6-46E7-B3F9-94CAEB92C2D5}"/>
    <cellStyle name="Note 5 14" xfId="10127" xr:uid="{46563A79-CD8D-42E0-8EAF-AAFD66CA6EB0}"/>
    <cellStyle name="Note 5 14 2" xfId="32390" xr:uid="{F2473356-AAEA-4167-A853-451EDE03E277}"/>
    <cellStyle name="Note 5 15" xfId="10128" xr:uid="{88864BD5-A5E5-45B1-A0FD-8E2D323D6D92}"/>
    <cellStyle name="Note 5 15 2" xfId="32391" xr:uid="{FF107D14-D0D4-41D0-9E28-FF4A33B2D727}"/>
    <cellStyle name="Note 5 16" xfId="23632" xr:uid="{D16B4AB4-F8F7-47BD-AEE1-4BCEE228C1EB}"/>
    <cellStyle name="Note 5 16 2" xfId="40763" xr:uid="{1DB27872-3D1C-46CE-8F42-9898C4908C86}"/>
    <cellStyle name="Note 5 17" xfId="32385" xr:uid="{66931726-3861-4E95-A771-1F54115F40C0}"/>
    <cellStyle name="Note 5 2" xfId="10129" xr:uid="{B261F9A0-006D-4F93-BBA3-F6DB193D15A7}"/>
    <cellStyle name="Note 5 2 10" xfId="10130" xr:uid="{115014FF-505D-45ED-AE92-713E71709098}"/>
    <cellStyle name="Note 5 2 10 2" xfId="32393" xr:uid="{D0B3B28A-D1CD-412C-9E2C-4981D9A68F2E}"/>
    <cellStyle name="Note 5 2 11" xfId="23633" xr:uid="{B0CE8708-C1E1-4E15-BE44-0A9F7E794356}"/>
    <cellStyle name="Note 5 2 11 2" xfId="40764" xr:uid="{9DD21140-F405-46A6-B9EC-2C121066EDED}"/>
    <cellStyle name="Note 5 2 12" xfId="32392" xr:uid="{4464B70E-3778-4AAB-9B21-13BABDEF0EB2}"/>
    <cellStyle name="Note 5 2 2" xfId="10131" xr:uid="{50F1B6D3-1FE6-4A71-95F8-E24DC3958293}"/>
    <cellStyle name="Note 5 2 2 10" xfId="23634" xr:uid="{0EE94A6B-91E9-4798-94DD-E7B2326147C7}"/>
    <cellStyle name="Note 5 2 2 10 2" xfId="40765" xr:uid="{35C2C757-7C13-4060-96A7-563396BC2D66}"/>
    <cellStyle name="Note 5 2 2 11" xfId="32394" xr:uid="{7EE1A06B-67C0-4291-8C91-FAE1BCA608D6}"/>
    <cellStyle name="Note 5 2 2 2" xfId="10132" xr:uid="{13920CAB-213F-431C-B442-CF57EB1F6DBB}"/>
    <cellStyle name="Note 5 2 2 2 10" xfId="32395" xr:uid="{CB01162A-CE1C-4E04-9EF0-6EBC1D02BDEA}"/>
    <cellStyle name="Note 5 2 2 2 2" xfId="10133" xr:uid="{7F71EC01-8457-42A4-BE4A-9FE73DCD6A61}"/>
    <cellStyle name="Note 5 2 2 2 2 2" xfId="32396" xr:uid="{0126980F-EE63-4AB8-BC55-1298CAE2E666}"/>
    <cellStyle name="Note 5 2 2 2 3" xfId="10134" xr:uid="{F2C13C7F-E1D5-4555-9F05-0EE482B3535E}"/>
    <cellStyle name="Note 5 2 2 2 3 2" xfId="32397" xr:uid="{837620CF-E599-4E5A-A16C-93F583D71C3F}"/>
    <cellStyle name="Note 5 2 2 2 4" xfId="10135" xr:uid="{4F3C3BD0-0F2C-4C59-96AD-99A96A1BFEED}"/>
    <cellStyle name="Note 5 2 2 2 4 2" xfId="32398" xr:uid="{9D04046C-7710-45E8-AEE8-B0E12CF61683}"/>
    <cellStyle name="Note 5 2 2 2 5" xfId="10136" xr:uid="{59153939-8061-4110-A9EC-252746CF542C}"/>
    <cellStyle name="Note 5 2 2 2 5 2" xfId="32399" xr:uid="{C702C143-1075-4543-89C8-7BC37B220603}"/>
    <cellStyle name="Note 5 2 2 2 6" xfId="10137" xr:uid="{FB3F137E-895B-48F6-BEE4-AA892DA1CEEB}"/>
    <cellStyle name="Note 5 2 2 2 6 2" xfId="32400" xr:uid="{B19C6648-0787-4725-8E13-F261DE7ADA25}"/>
    <cellStyle name="Note 5 2 2 2 7" xfId="10138" xr:uid="{9B737B51-A16D-4194-9601-F3FB85438044}"/>
    <cellStyle name="Note 5 2 2 2 7 2" xfId="32401" xr:uid="{DB8B7B8B-A32C-4454-8DD5-E1637D15EC54}"/>
    <cellStyle name="Note 5 2 2 2 8" xfId="10139" xr:uid="{FB2E7BF8-AC76-406A-86C3-53D3A45E3C04}"/>
    <cellStyle name="Note 5 2 2 2 8 2" xfId="32402" xr:uid="{01585911-A74B-4318-BAE3-D51044D518C5}"/>
    <cellStyle name="Note 5 2 2 2 9" xfId="23635" xr:uid="{C633CB70-971F-4C3A-8C42-AE6B45E24ADE}"/>
    <cellStyle name="Note 5 2 2 2 9 2" xfId="40766" xr:uid="{08BDB1CA-4A3B-4534-9900-159A56032267}"/>
    <cellStyle name="Note 5 2 2 3" xfId="10140" xr:uid="{DD6630D1-05E1-419C-A9C3-6E29C6D2C444}"/>
    <cellStyle name="Note 5 2 2 3 2" xfId="32403" xr:uid="{0DC1572D-BE85-4112-A3D3-FBB1DB975EC6}"/>
    <cellStyle name="Note 5 2 2 4" xfId="10141" xr:uid="{56730FC8-073B-4677-BF4C-54921506A6FC}"/>
    <cellStyle name="Note 5 2 2 4 2" xfId="32404" xr:uid="{4BB24B4C-86A6-493B-9F4B-306F70068907}"/>
    <cellStyle name="Note 5 2 2 5" xfId="10142" xr:uid="{65EBF1E9-6730-475E-BD32-848A7BA80E3B}"/>
    <cellStyle name="Note 5 2 2 5 2" xfId="32405" xr:uid="{85F295EC-2564-4440-8A1D-9BDDE8519D18}"/>
    <cellStyle name="Note 5 2 2 6" xfId="10143" xr:uid="{531F8D42-F5F9-4700-8173-B571B1BE5933}"/>
    <cellStyle name="Note 5 2 2 6 2" xfId="32406" xr:uid="{A4F3F28E-7F02-413F-AEDC-FDBFFB350304}"/>
    <cellStyle name="Note 5 2 2 7" xfId="10144" xr:uid="{3E5F0CB5-EA8E-4511-BB9C-F2C0C6BB3C87}"/>
    <cellStyle name="Note 5 2 2 7 2" xfId="32407" xr:uid="{698D28B9-8D93-417A-9901-21B5C7CA6197}"/>
    <cellStyle name="Note 5 2 2 8" xfId="10145" xr:uid="{211103B1-054F-4F3C-99D1-4BA8616647F3}"/>
    <cellStyle name="Note 5 2 2 8 2" xfId="32408" xr:uid="{0C0FAF94-1AA9-44EE-84C1-F251A80E370B}"/>
    <cellStyle name="Note 5 2 2 9" xfId="10146" xr:uid="{D7EC0DE6-11F8-4509-AA6E-D4B732E9D9A0}"/>
    <cellStyle name="Note 5 2 2 9 2" xfId="32409" xr:uid="{3630D689-9B9A-43C2-B763-0AB3D5A0E42F}"/>
    <cellStyle name="Note 5 2 3" xfId="10147" xr:uid="{5057CF91-10A5-4C22-BCE1-E98DD8027A66}"/>
    <cellStyle name="Note 5 2 3 10" xfId="32410" xr:uid="{571463C1-F067-487C-B225-A9E07D94836F}"/>
    <cellStyle name="Note 5 2 3 2" xfId="10148" xr:uid="{EE154F23-6992-41D1-8CA4-96982B1096B6}"/>
    <cellStyle name="Note 5 2 3 2 2" xfId="32411" xr:uid="{237E0A9A-E817-4C9D-951A-212CB6D5AF51}"/>
    <cellStyle name="Note 5 2 3 3" xfId="10149" xr:uid="{7994E465-BF7B-4A1B-A78E-B41CEB8BD16F}"/>
    <cellStyle name="Note 5 2 3 3 2" xfId="32412" xr:uid="{E1BC1FD9-9468-43CA-B83E-21FB995990D7}"/>
    <cellStyle name="Note 5 2 3 4" xfId="10150" xr:uid="{1C144571-507E-4220-861E-F1E52B50F8E7}"/>
    <cellStyle name="Note 5 2 3 4 2" xfId="32413" xr:uid="{AE362A50-3067-4C57-9D55-6820631A2DBD}"/>
    <cellStyle name="Note 5 2 3 5" xfId="10151" xr:uid="{C5B9AA79-C011-4279-B28A-33AF28956820}"/>
    <cellStyle name="Note 5 2 3 5 2" xfId="32414" xr:uid="{CC405D7F-6902-4E08-AC18-2AD95FF6F4F7}"/>
    <cellStyle name="Note 5 2 3 6" xfId="10152" xr:uid="{F94203C4-5AA9-43AE-9F02-56D9CA862EA2}"/>
    <cellStyle name="Note 5 2 3 6 2" xfId="32415" xr:uid="{AA191CB1-E6DE-49BC-B657-CE2E641E2EC4}"/>
    <cellStyle name="Note 5 2 3 7" xfId="10153" xr:uid="{F1660AB9-A03F-4D35-80E9-A9902BA02D8F}"/>
    <cellStyle name="Note 5 2 3 7 2" xfId="32416" xr:uid="{D9C177DD-F83D-48BE-BADC-49D2B15D155D}"/>
    <cellStyle name="Note 5 2 3 8" xfId="10154" xr:uid="{3ADDE245-4474-400E-A09E-138C734C1608}"/>
    <cellStyle name="Note 5 2 3 8 2" xfId="32417" xr:uid="{0E97E33F-BAF0-41AC-86E3-54CC9E08C811}"/>
    <cellStyle name="Note 5 2 3 9" xfId="23636" xr:uid="{368147B9-095D-488E-8626-81CA6093B19D}"/>
    <cellStyle name="Note 5 2 3 9 2" xfId="40767" xr:uid="{B2B38E7A-F8BB-4D8E-AD85-23BCD156F40A}"/>
    <cellStyle name="Note 5 2 4" xfId="10155" xr:uid="{607550DB-9C90-438E-B48E-AB7237EDFD7D}"/>
    <cellStyle name="Note 5 2 4 2" xfId="32418" xr:uid="{867C1BD1-0247-4E69-B991-C5D254959B70}"/>
    <cellStyle name="Note 5 2 5" xfId="10156" xr:uid="{585C6A18-635A-4EDC-A9B7-617B26AF72EA}"/>
    <cellStyle name="Note 5 2 5 2" xfId="32419" xr:uid="{A312EE8A-FB8A-4289-9D22-78E72F5ED8DB}"/>
    <cellStyle name="Note 5 2 6" xfId="10157" xr:uid="{6F4640CE-4D14-472D-A46C-E62F1944EFB0}"/>
    <cellStyle name="Note 5 2 6 2" xfId="32420" xr:uid="{F8E411BA-198D-49B7-BA58-0DF46EDE735F}"/>
    <cellStyle name="Note 5 2 7" xfId="10158" xr:uid="{750551F9-A480-438F-97DC-F109C586BFB7}"/>
    <cellStyle name="Note 5 2 7 2" xfId="32421" xr:uid="{B6F3974B-5B7F-459D-8179-BB6F690385B9}"/>
    <cellStyle name="Note 5 2 8" xfId="10159" xr:uid="{9B06FBB9-6D9A-4B27-A117-FF49B9CB4B1F}"/>
    <cellStyle name="Note 5 2 8 2" xfId="32422" xr:uid="{FBCFF2A8-9782-46DA-99F9-1FAE116C94F8}"/>
    <cellStyle name="Note 5 2 9" xfId="10160" xr:uid="{B397294F-AEE5-484D-A201-BED54AF0646D}"/>
    <cellStyle name="Note 5 2 9 2" xfId="32423" xr:uid="{EFE21A6C-7EED-4350-B30E-5D3C50561CAC}"/>
    <cellStyle name="Note 5 3" xfId="10161" xr:uid="{3A4436DF-E5B3-4B09-819E-4CEFC76F41DA}"/>
    <cellStyle name="Note 5 3 10" xfId="10162" xr:uid="{EF58CE8B-44A9-4F58-87C0-6A252776DAFE}"/>
    <cellStyle name="Note 5 3 10 2" xfId="32425" xr:uid="{ACD26E6E-6B7C-423F-8AE8-D5BD674E5B5A}"/>
    <cellStyle name="Note 5 3 11" xfId="23637" xr:uid="{867CC1C9-634D-43E2-A494-A1A7CACA8BE4}"/>
    <cellStyle name="Note 5 3 11 2" xfId="40768" xr:uid="{F187D3F5-6E5F-40D5-AC25-A1E94BE70A8E}"/>
    <cellStyle name="Note 5 3 12" xfId="32424" xr:uid="{1F5F9974-B8AF-47F4-A18A-4C0BAE8F2529}"/>
    <cellStyle name="Note 5 3 2" xfId="10163" xr:uid="{18BB77F0-67C2-4970-9D76-E95BB76EF876}"/>
    <cellStyle name="Note 5 3 2 10" xfId="23638" xr:uid="{06C8CF8C-E4F0-4225-B500-3F98AE4B7B1C}"/>
    <cellStyle name="Note 5 3 2 10 2" xfId="40769" xr:uid="{657CB21F-45C1-4869-ADE6-CD568E8B2BC1}"/>
    <cellStyle name="Note 5 3 2 11" xfId="32426" xr:uid="{ED8990C4-B24E-43C9-9920-519C275EB8E5}"/>
    <cellStyle name="Note 5 3 2 2" xfId="10164" xr:uid="{CBAE7AEF-C02B-47A4-8016-8925D2202B5E}"/>
    <cellStyle name="Note 5 3 2 2 10" xfId="32427" xr:uid="{99A06783-6684-4001-87F3-11F8A4EDF58C}"/>
    <cellStyle name="Note 5 3 2 2 2" xfId="10165" xr:uid="{8559F3CD-1952-4030-A9ED-E708BA26EC9E}"/>
    <cellStyle name="Note 5 3 2 2 2 2" xfId="32428" xr:uid="{298DCE75-F9C2-4A67-85E3-738573550184}"/>
    <cellStyle name="Note 5 3 2 2 3" xfId="10166" xr:uid="{D78DD0A1-6AAF-4E96-B9EB-66A10888914D}"/>
    <cellStyle name="Note 5 3 2 2 3 2" xfId="32429" xr:uid="{4F024C8E-E116-4801-9FCC-3F463CDAEB63}"/>
    <cellStyle name="Note 5 3 2 2 4" xfId="10167" xr:uid="{0B178372-28BE-4E4A-8EC5-CE64719CCF2F}"/>
    <cellStyle name="Note 5 3 2 2 4 2" xfId="32430" xr:uid="{2A3DC9A9-1257-4D9B-A2D0-C09E480FC363}"/>
    <cellStyle name="Note 5 3 2 2 5" xfId="10168" xr:uid="{38E31F8C-C487-47AC-BFFD-A07F54FE3CBA}"/>
    <cellStyle name="Note 5 3 2 2 5 2" xfId="32431" xr:uid="{E5813925-9E03-48D2-8EC0-31079DC3C9D8}"/>
    <cellStyle name="Note 5 3 2 2 6" xfId="10169" xr:uid="{0D8EFD47-CA24-40ED-84F8-280CF7D7A4C7}"/>
    <cellStyle name="Note 5 3 2 2 6 2" xfId="32432" xr:uid="{3B6798A7-5D16-481A-827D-9FC010F4F6D6}"/>
    <cellStyle name="Note 5 3 2 2 7" xfId="10170" xr:uid="{008CC47B-6310-49CB-9BC0-38AB63BF8D01}"/>
    <cellStyle name="Note 5 3 2 2 7 2" xfId="32433" xr:uid="{7D256141-4FFB-4F0B-A0A9-5605C2836C9C}"/>
    <cellStyle name="Note 5 3 2 2 8" xfId="10171" xr:uid="{4705F2DF-81DD-40FB-84F7-C72C302E0079}"/>
    <cellStyle name="Note 5 3 2 2 8 2" xfId="32434" xr:uid="{F3147655-0E4A-43AE-B8CC-B8348A298CA3}"/>
    <cellStyle name="Note 5 3 2 2 9" xfId="23639" xr:uid="{A5377164-D00F-43DC-85C5-AF968095E13B}"/>
    <cellStyle name="Note 5 3 2 2 9 2" xfId="40770" xr:uid="{0A3CBD28-2002-4049-A380-E10E95F6779B}"/>
    <cellStyle name="Note 5 3 2 3" xfId="10172" xr:uid="{E8A3830D-6F17-4A83-A578-FBAFE189A9FC}"/>
    <cellStyle name="Note 5 3 2 3 2" xfId="32435" xr:uid="{65A0F552-8C0F-419A-9025-41470DF1DD30}"/>
    <cellStyle name="Note 5 3 2 4" xfId="10173" xr:uid="{8ED6C6F8-4E5B-4F61-959B-F908221832F2}"/>
    <cellStyle name="Note 5 3 2 4 2" xfId="32436" xr:uid="{3999E947-9565-47C8-8A9D-A18431EBC301}"/>
    <cellStyle name="Note 5 3 2 5" xfId="10174" xr:uid="{615A06F8-4FC0-4787-B17D-7A4BA6C64C41}"/>
    <cellStyle name="Note 5 3 2 5 2" xfId="32437" xr:uid="{FE42AF5D-EA05-4C1A-AF64-6674898BF424}"/>
    <cellStyle name="Note 5 3 2 6" xfId="10175" xr:uid="{8583C533-8EB5-410B-AE1E-E7A96C988CCF}"/>
    <cellStyle name="Note 5 3 2 6 2" xfId="32438" xr:uid="{80AC1495-2E1F-4CE4-B654-723F06FC6CEF}"/>
    <cellStyle name="Note 5 3 2 7" xfId="10176" xr:uid="{37808416-9FC7-41B9-A758-B1A19E11DF55}"/>
    <cellStyle name="Note 5 3 2 7 2" xfId="32439" xr:uid="{6F4CF8B3-4ED4-4430-8D3F-DC61F1326EE4}"/>
    <cellStyle name="Note 5 3 2 8" xfId="10177" xr:uid="{5B923106-C2D4-4877-86E3-9FA20B4FE470}"/>
    <cellStyle name="Note 5 3 2 8 2" xfId="32440" xr:uid="{B0B32D3C-133D-4758-B5BF-F77B97264C46}"/>
    <cellStyle name="Note 5 3 2 9" xfId="10178" xr:uid="{1963F6AB-C453-40F2-9066-CD94F02017E6}"/>
    <cellStyle name="Note 5 3 2 9 2" xfId="32441" xr:uid="{F547949B-7C3D-4E56-8AA4-D2509E1BAD06}"/>
    <cellStyle name="Note 5 3 3" xfId="10179" xr:uid="{2B68DA20-976B-4B20-9C79-9C7F167B6102}"/>
    <cellStyle name="Note 5 3 3 10" xfId="32442" xr:uid="{65435A3A-B57B-453A-8A43-A401D635919C}"/>
    <cellStyle name="Note 5 3 3 2" xfId="10180" xr:uid="{A13D6D58-1387-4E97-AC67-A7C824716692}"/>
    <cellStyle name="Note 5 3 3 2 2" xfId="32443" xr:uid="{E9BF1D42-92F3-4A31-A5D7-48F113D31452}"/>
    <cellStyle name="Note 5 3 3 3" xfId="10181" xr:uid="{FB34A7E3-00BF-4ABF-A3E3-735E672E4DBF}"/>
    <cellStyle name="Note 5 3 3 3 2" xfId="32444" xr:uid="{91CE70FF-A055-4749-88A6-01F83D2DA3B4}"/>
    <cellStyle name="Note 5 3 3 4" xfId="10182" xr:uid="{C74D9E86-B6A7-4A82-A3F1-90E4FF20A78A}"/>
    <cellStyle name="Note 5 3 3 4 2" xfId="32445" xr:uid="{69537FE3-AFB6-4793-A71B-2ABB4D74DD64}"/>
    <cellStyle name="Note 5 3 3 5" xfId="10183" xr:uid="{BE41B47A-9D55-4FF0-BD75-1D3D2CD8BFA9}"/>
    <cellStyle name="Note 5 3 3 5 2" xfId="32446" xr:uid="{37B52E0E-6990-4814-BF8F-FFF26D0BB294}"/>
    <cellStyle name="Note 5 3 3 6" xfId="10184" xr:uid="{3F4E65B6-BB23-4C5D-B0B2-EB45C8526048}"/>
    <cellStyle name="Note 5 3 3 6 2" xfId="32447" xr:uid="{6397291F-4A10-4122-ACC8-A7A40CCF524E}"/>
    <cellStyle name="Note 5 3 3 7" xfId="10185" xr:uid="{3EF76B7C-3233-40D4-9BDD-16FE5682927D}"/>
    <cellStyle name="Note 5 3 3 7 2" xfId="32448" xr:uid="{433290D1-0867-496E-A9DD-DDE863EB448D}"/>
    <cellStyle name="Note 5 3 3 8" xfId="10186" xr:uid="{ABB1BB06-9A68-40AA-8E19-121CD04E8B90}"/>
    <cellStyle name="Note 5 3 3 8 2" xfId="32449" xr:uid="{9389724C-A598-4780-91A1-D79D0624B6FF}"/>
    <cellStyle name="Note 5 3 3 9" xfId="23640" xr:uid="{D99D58FE-0A44-4E65-8DA0-2405A5A42AB6}"/>
    <cellStyle name="Note 5 3 3 9 2" xfId="40771" xr:uid="{C60D6E32-5E7B-465D-A33C-E85051198E77}"/>
    <cellStyle name="Note 5 3 4" xfId="10187" xr:uid="{6C4B2675-3AD2-4305-B1DC-77AB03EF6FB2}"/>
    <cellStyle name="Note 5 3 4 2" xfId="32450" xr:uid="{888C23B9-654D-4413-B805-71CCC8E8AFB7}"/>
    <cellStyle name="Note 5 3 5" xfId="10188" xr:uid="{A6CD578F-933D-4A9A-9333-398953EDE138}"/>
    <cellStyle name="Note 5 3 5 2" xfId="32451" xr:uid="{A04CC85A-DF21-44D5-8C68-B6A0E3960457}"/>
    <cellStyle name="Note 5 3 6" xfId="10189" xr:uid="{7B155357-8589-42D4-8DFA-8D2DA9711A4B}"/>
    <cellStyle name="Note 5 3 6 2" xfId="32452" xr:uid="{9CA3BA9C-E6D3-43C3-B6B5-31A21788238E}"/>
    <cellStyle name="Note 5 3 7" xfId="10190" xr:uid="{9A5F0557-B52D-45A6-B766-DB5553BB337B}"/>
    <cellStyle name="Note 5 3 7 2" xfId="32453" xr:uid="{E2738C8D-20A6-472D-B6A9-0F81F52D72DA}"/>
    <cellStyle name="Note 5 3 8" xfId="10191" xr:uid="{0DC3D83E-B860-4440-AB61-E6D6C39B9E56}"/>
    <cellStyle name="Note 5 3 8 2" xfId="32454" xr:uid="{3C9B91F4-F006-4F3C-BBC3-C1D6BCAE6982}"/>
    <cellStyle name="Note 5 3 9" xfId="10192" xr:uid="{633E448C-CAD1-4874-92D4-C1D6A702DA58}"/>
    <cellStyle name="Note 5 3 9 2" xfId="32455" xr:uid="{035A433D-1A96-4A0E-91CC-6E687EC311F1}"/>
    <cellStyle name="Note 5 4" xfId="10193" xr:uid="{C3080839-D5E8-475D-80B3-1B60B932BF96}"/>
    <cellStyle name="Note 5 4 10" xfId="23641" xr:uid="{C615D116-F4D7-4A0F-A3AC-193BD28071BF}"/>
    <cellStyle name="Note 5 4 10 2" xfId="40772" xr:uid="{78838FCF-E2E9-46B9-99C1-483B6703BE24}"/>
    <cellStyle name="Note 5 4 11" xfId="32456" xr:uid="{E5567B04-5DCC-4313-9E0E-054C6A490053}"/>
    <cellStyle name="Note 5 4 2" xfId="10194" xr:uid="{505D70F6-6B00-4409-B71A-0B22F0DDEBE3}"/>
    <cellStyle name="Note 5 4 2 10" xfId="32457" xr:uid="{5BE3448E-B084-4068-92DA-0B18AC203DFB}"/>
    <cellStyle name="Note 5 4 2 2" xfId="10195" xr:uid="{BBC6C921-3D28-431A-BA60-345E6652BDA5}"/>
    <cellStyle name="Note 5 4 2 2 2" xfId="32458" xr:uid="{02CB9841-8D82-410A-AFCD-26BAFBC1DA12}"/>
    <cellStyle name="Note 5 4 2 3" xfId="10196" xr:uid="{E7857DDD-AD75-4792-BF28-6F2FC71D6343}"/>
    <cellStyle name="Note 5 4 2 3 2" xfId="32459" xr:uid="{C84EA7D3-F5C9-4C6C-84C2-63E4F3DFE8D7}"/>
    <cellStyle name="Note 5 4 2 4" xfId="10197" xr:uid="{58BCD3E7-B3F5-44AB-B8D4-8145E3FBBB92}"/>
    <cellStyle name="Note 5 4 2 4 2" xfId="32460" xr:uid="{79DA5E8C-9412-40FA-982B-7E3ACD00C3EC}"/>
    <cellStyle name="Note 5 4 2 5" xfId="10198" xr:uid="{1577B857-E278-4EAC-B635-B1A8613A44A6}"/>
    <cellStyle name="Note 5 4 2 5 2" xfId="32461" xr:uid="{0190EBB2-B145-407F-BD65-FB8385498938}"/>
    <cellStyle name="Note 5 4 2 6" xfId="10199" xr:uid="{E3668E34-7150-406A-996C-001620A3E24E}"/>
    <cellStyle name="Note 5 4 2 6 2" xfId="32462" xr:uid="{B1A6ACB1-1D7F-4D2E-BA1D-08EAB7D1B187}"/>
    <cellStyle name="Note 5 4 2 7" xfId="10200" xr:uid="{4714EF5A-E0BD-407F-8A80-3954A4B57529}"/>
    <cellStyle name="Note 5 4 2 7 2" xfId="32463" xr:uid="{76EB45D1-4232-4D3E-8675-AA32812D89D1}"/>
    <cellStyle name="Note 5 4 2 8" xfId="10201" xr:uid="{058F0E5D-FE5E-493E-8A3D-F09C35013B85}"/>
    <cellStyle name="Note 5 4 2 8 2" xfId="32464" xr:uid="{68F34B9A-3E8E-408E-AAF0-FC9DBE61E764}"/>
    <cellStyle name="Note 5 4 2 9" xfId="23642" xr:uid="{6A4C8A4B-A5D4-419A-8C96-91E2435D9CEB}"/>
    <cellStyle name="Note 5 4 2 9 2" xfId="40773" xr:uid="{4FDCF015-A4C8-4894-BCD9-73A91198E976}"/>
    <cellStyle name="Note 5 4 3" xfId="10202" xr:uid="{B850B786-803A-451C-B8B9-D09C3390D784}"/>
    <cellStyle name="Note 5 4 3 2" xfId="32465" xr:uid="{565AB93B-74E8-4438-AE0B-A1EF0C731A3D}"/>
    <cellStyle name="Note 5 4 4" xfId="10203" xr:uid="{478C7219-90FC-45FA-8FFB-E3D271BCE896}"/>
    <cellStyle name="Note 5 4 4 2" xfId="32466" xr:uid="{BA8D017D-0654-4BD7-B446-59EF516A3DFC}"/>
    <cellStyle name="Note 5 4 5" xfId="10204" xr:uid="{DA40C547-29A8-4385-83CD-160E6333C620}"/>
    <cellStyle name="Note 5 4 5 2" xfId="32467" xr:uid="{771BE085-1534-4C0B-BEC9-D1ACD313479E}"/>
    <cellStyle name="Note 5 4 6" xfId="10205" xr:uid="{78F502A0-4717-47FF-A35A-D1225B8DD28D}"/>
    <cellStyle name="Note 5 4 6 2" xfId="32468" xr:uid="{D2DC3491-CB17-4059-8CCE-0A0FE2648F77}"/>
    <cellStyle name="Note 5 4 7" xfId="10206" xr:uid="{7773C583-C869-44EB-93BE-26973FD739AE}"/>
    <cellStyle name="Note 5 4 7 2" xfId="32469" xr:uid="{C90EF420-56B0-478E-A7A7-955D47C36A77}"/>
    <cellStyle name="Note 5 4 8" xfId="10207" xr:uid="{B22DB67F-CB3F-4921-AE51-110858BC0E14}"/>
    <cellStyle name="Note 5 4 8 2" xfId="32470" xr:uid="{111BDB46-B94E-4620-9CFA-7831FB0ADC0D}"/>
    <cellStyle name="Note 5 4 9" xfId="10208" xr:uid="{BD547E8D-3BDC-49E6-B3D4-CFF2A3752099}"/>
    <cellStyle name="Note 5 4 9 2" xfId="32471" xr:uid="{3FCDE900-A5B5-41D0-B8DD-1345106FF941}"/>
    <cellStyle name="Note 5 5" xfId="10209" xr:uid="{FE8AF62D-F0EA-4E83-87D9-AEA092348756}"/>
    <cellStyle name="Note 5 5 10" xfId="23643" xr:uid="{4C1155B4-4662-4D3B-9879-812B9F2B2EFF}"/>
    <cellStyle name="Note 5 5 10 2" xfId="40774" xr:uid="{F4E43299-BA50-400C-B841-DE8792603E62}"/>
    <cellStyle name="Note 5 5 11" xfId="32472" xr:uid="{D5E863FD-4AC2-4EDE-AD28-722802200214}"/>
    <cellStyle name="Note 5 5 2" xfId="10210" xr:uid="{3A6DAFCB-05BD-49C4-ADF0-84652E02F568}"/>
    <cellStyle name="Note 5 5 2 10" xfId="32473" xr:uid="{C3D630E4-B4E2-4B9E-B1D3-B81D4248DD26}"/>
    <cellStyle name="Note 5 5 2 2" xfId="10211" xr:uid="{909CFF58-7B3F-4FD1-8092-A58001E7F953}"/>
    <cellStyle name="Note 5 5 2 2 2" xfId="32474" xr:uid="{908758FD-3188-4912-B5BF-2E8BE75E96DD}"/>
    <cellStyle name="Note 5 5 2 3" xfId="10212" xr:uid="{D38210C0-8038-4048-A25D-99054BB2C42D}"/>
    <cellStyle name="Note 5 5 2 3 2" xfId="32475" xr:uid="{508A20C9-9543-46B8-917E-A1412C1A13A8}"/>
    <cellStyle name="Note 5 5 2 4" xfId="10213" xr:uid="{9F9741BA-5D9B-45B3-9668-2F69976E2CCC}"/>
    <cellStyle name="Note 5 5 2 4 2" xfId="32476" xr:uid="{59384537-6FA2-4DC7-B53D-CB002C3A784B}"/>
    <cellStyle name="Note 5 5 2 5" xfId="10214" xr:uid="{2D7A0F33-9460-4102-A808-9C6389D05503}"/>
    <cellStyle name="Note 5 5 2 5 2" xfId="32477" xr:uid="{09B90E35-8341-4ABE-A92D-05F5BDFA5899}"/>
    <cellStyle name="Note 5 5 2 6" xfId="10215" xr:uid="{B76EA1D7-76B5-4F62-A48B-C8A1C9DBB09A}"/>
    <cellStyle name="Note 5 5 2 6 2" xfId="32478" xr:uid="{EE1EEA58-3C23-4A9B-A1A3-66A1E523FD3E}"/>
    <cellStyle name="Note 5 5 2 7" xfId="10216" xr:uid="{52813751-D8FF-4E8C-AE9A-E3877ED98EEB}"/>
    <cellStyle name="Note 5 5 2 7 2" xfId="32479" xr:uid="{52432A2D-261B-4C61-8DAB-B83D5C1451AC}"/>
    <cellStyle name="Note 5 5 2 8" xfId="10217" xr:uid="{B2461C4B-2B03-49AA-A3D1-CF86F129D94E}"/>
    <cellStyle name="Note 5 5 2 8 2" xfId="32480" xr:uid="{60BB36CD-C897-4ED6-BA1D-BD3AEF32CF2F}"/>
    <cellStyle name="Note 5 5 2 9" xfId="23644" xr:uid="{D2817F4B-14AC-45F2-A698-9C942A102567}"/>
    <cellStyle name="Note 5 5 2 9 2" xfId="40775" xr:uid="{C0B61D3B-075A-43C2-B58B-663470B842E8}"/>
    <cellStyle name="Note 5 5 3" xfId="10218" xr:uid="{E7655026-FFB2-489A-89D6-59780F4D32F3}"/>
    <cellStyle name="Note 5 5 3 2" xfId="32481" xr:uid="{684CFC2A-2F36-40FF-9E27-E88911EADEA1}"/>
    <cellStyle name="Note 5 5 4" xfId="10219" xr:uid="{3736D221-FB49-405F-ABEB-4A77FBFB8FED}"/>
    <cellStyle name="Note 5 5 4 2" xfId="32482" xr:uid="{5F81A785-18AD-4FF1-A348-C66768A408B4}"/>
    <cellStyle name="Note 5 5 5" xfId="10220" xr:uid="{3D7B3F31-C69F-40D5-B2B3-793E27E785F3}"/>
    <cellStyle name="Note 5 5 5 2" xfId="32483" xr:uid="{A2132412-B658-4161-A16A-D1FD4A19B9E6}"/>
    <cellStyle name="Note 5 5 6" xfId="10221" xr:uid="{ADA75B27-E641-4EDF-A725-E09517816E47}"/>
    <cellStyle name="Note 5 5 6 2" xfId="32484" xr:uid="{24431A34-AAAE-499A-890F-326A69D64E1D}"/>
    <cellStyle name="Note 5 5 7" xfId="10222" xr:uid="{D7C70BCA-60EB-421F-A82F-58EB79DDDAE5}"/>
    <cellStyle name="Note 5 5 7 2" xfId="32485" xr:uid="{AAFC9246-1868-44EE-962E-8A1FE68FBA30}"/>
    <cellStyle name="Note 5 5 8" xfId="10223" xr:uid="{8F0EBA70-6E73-4F32-BB2C-00DEE6674512}"/>
    <cellStyle name="Note 5 5 8 2" xfId="32486" xr:uid="{2C84AAD0-D668-43DB-9E4C-57E382608FBF}"/>
    <cellStyle name="Note 5 5 9" xfId="10224" xr:uid="{7056F617-2924-4E73-A80E-C4D34E300EA8}"/>
    <cellStyle name="Note 5 5 9 2" xfId="32487" xr:uid="{DCB28B29-BF81-4E81-85EF-9DF96BBF0493}"/>
    <cellStyle name="Note 5 6" xfId="10225" xr:uid="{590625E2-BDB3-49F0-84F4-456DBFC24DF7}"/>
    <cellStyle name="Note 5 6 10" xfId="23645" xr:uid="{19D47BE0-0CCB-4E30-B808-A7976754BCE2}"/>
    <cellStyle name="Note 5 6 10 2" xfId="40776" xr:uid="{4F191A0F-4F9F-4F3A-AC4C-C41A63329FF3}"/>
    <cellStyle name="Note 5 6 11" xfId="32488" xr:uid="{78820487-B51B-47DC-9DE9-2BE0BD067C47}"/>
    <cellStyle name="Note 5 6 2" xfId="10226" xr:uid="{6BE3EF2A-99ED-458A-9348-EFBD085DBCB6}"/>
    <cellStyle name="Note 5 6 2 10" xfId="32489" xr:uid="{67251B0F-B5B0-4AEB-8BA3-894964607B03}"/>
    <cellStyle name="Note 5 6 2 2" xfId="10227" xr:uid="{6DC0C735-CB7C-4587-8094-8BE586213654}"/>
    <cellStyle name="Note 5 6 2 2 2" xfId="32490" xr:uid="{69820DA4-40B0-4961-BFCB-013D54020477}"/>
    <cellStyle name="Note 5 6 2 3" xfId="10228" xr:uid="{55C4C7C9-4E28-4B97-A1D2-B6E2440F79BE}"/>
    <cellStyle name="Note 5 6 2 3 2" xfId="32491" xr:uid="{ED705DE6-BD37-4B75-979E-82DA1B91A8EE}"/>
    <cellStyle name="Note 5 6 2 4" xfId="10229" xr:uid="{A41F772B-A529-4B7F-BFB3-6E7948EBC259}"/>
    <cellStyle name="Note 5 6 2 4 2" xfId="32492" xr:uid="{F3335120-4D25-4D13-B65D-AD576A75663A}"/>
    <cellStyle name="Note 5 6 2 5" xfId="10230" xr:uid="{C9769343-45EA-49C5-8525-A080C71E5E3D}"/>
    <cellStyle name="Note 5 6 2 5 2" xfId="32493" xr:uid="{A9D3B187-5208-47D2-83BC-F3BE3A02FCE2}"/>
    <cellStyle name="Note 5 6 2 6" xfId="10231" xr:uid="{0AB69B54-3CF9-4229-A876-39DE0C407836}"/>
    <cellStyle name="Note 5 6 2 6 2" xfId="32494" xr:uid="{D8A2E58F-E95E-4EBE-8842-D9732A34D85F}"/>
    <cellStyle name="Note 5 6 2 7" xfId="10232" xr:uid="{3EAEA4F9-B622-4A62-A952-54B0FA981297}"/>
    <cellStyle name="Note 5 6 2 7 2" xfId="32495" xr:uid="{E24AB9F6-FB91-46DD-BA3D-70A6E0EBD267}"/>
    <cellStyle name="Note 5 6 2 8" xfId="10233" xr:uid="{81848DC4-4B20-45AE-A2C2-D4619011783E}"/>
    <cellStyle name="Note 5 6 2 8 2" xfId="32496" xr:uid="{3BF1E7D3-8440-4A72-B177-E4D6D6537B82}"/>
    <cellStyle name="Note 5 6 2 9" xfId="23646" xr:uid="{8E3FCAA4-C1EC-47FB-8836-57FD946C6F54}"/>
    <cellStyle name="Note 5 6 2 9 2" xfId="40777" xr:uid="{C2F3C401-DD93-47F0-885F-E885AF647A4B}"/>
    <cellStyle name="Note 5 6 3" xfId="10234" xr:uid="{3513AADF-D2D0-4664-85A4-7FB5C79A4167}"/>
    <cellStyle name="Note 5 6 3 2" xfId="32497" xr:uid="{CB4FD9BD-E7BD-4EE6-9FF2-BA99744E4434}"/>
    <cellStyle name="Note 5 6 4" xfId="10235" xr:uid="{44EBF6B0-277B-404D-9101-69771E23E8F7}"/>
    <cellStyle name="Note 5 6 4 2" xfId="32498" xr:uid="{B14352FD-F7D8-46E0-B3B3-65E1DBF06EB8}"/>
    <cellStyle name="Note 5 6 5" xfId="10236" xr:uid="{0495DB14-83BB-4E2A-A1B7-B9868C66B6C0}"/>
    <cellStyle name="Note 5 6 5 2" xfId="32499" xr:uid="{CF592E3F-F6F8-46D8-8C16-F24FD88AF763}"/>
    <cellStyle name="Note 5 6 6" xfId="10237" xr:uid="{871FF0B5-7EA1-441C-88F4-04DF4F7938DB}"/>
    <cellStyle name="Note 5 6 6 2" xfId="32500" xr:uid="{B35D9765-66DB-4CEF-B8DC-1E785F0ABB08}"/>
    <cellStyle name="Note 5 6 7" xfId="10238" xr:uid="{5E9A1E71-6BA1-4C9A-A376-6975707C3BB4}"/>
    <cellStyle name="Note 5 6 7 2" xfId="32501" xr:uid="{DDCC33C6-AC8E-4E83-B493-F2679B2709C5}"/>
    <cellStyle name="Note 5 6 8" xfId="10239" xr:uid="{05F63F7E-4CBF-4939-BB47-A886925842EA}"/>
    <cellStyle name="Note 5 6 8 2" xfId="32502" xr:uid="{DA5FD64F-7D15-4C27-8403-D82432AF56A5}"/>
    <cellStyle name="Note 5 6 9" xfId="10240" xr:uid="{8B7B350D-159D-4BE3-A263-C4AFF0604261}"/>
    <cellStyle name="Note 5 6 9 2" xfId="32503" xr:uid="{FBCA4BE6-B42D-4CA8-A2A5-70B5B4402C43}"/>
    <cellStyle name="Note 5 7" xfId="10241" xr:uid="{C8D688C0-C61B-4CA7-A8F2-4C0879D1ACC4}"/>
    <cellStyle name="Note 5 7 10" xfId="23647" xr:uid="{0A0F39E7-A43B-4C91-9DDF-2491129233EF}"/>
    <cellStyle name="Note 5 7 10 2" xfId="40778" xr:uid="{E57BC34F-12B0-4069-B81B-AA5B82F1A0B0}"/>
    <cellStyle name="Note 5 7 11" xfId="32504" xr:uid="{1BF03DED-E0C4-4E6E-8002-FA136A1674F2}"/>
    <cellStyle name="Note 5 7 2" xfId="10242" xr:uid="{14001E31-2A5F-47E9-851B-E9B9EC1F38AD}"/>
    <cellStyle name="Note 5 7 2 10" xfId="32505" xr:uid="{14E1D971-4FD5-42B7-8C05-D70166F075E1}"/>
    <cellStyle name="Note 5 7 2 2" xfId="10243" xr:uid="{02ACDB77-4AD6-4DC8-92B2-82FA46B515E7}"/>
    <cellStyle name="Note 5 7 2 2 2" xfId="32506" xr:uid="{34FBF833-7EEC-4991-B3AC-2366E2DE6EF7}"/>
    <cellStyle name="Note 5 7 2 3" xfId="10244" xr:uid="{EE08DE20-5F32-4C00-845B-95A6D95C762C}"/>
    <cellStyle name="Note 5 7 2 3 2" xfId="32507" xr:uid="{24903C28-1D06-4B48-B5C4-950A6748F7E9}"/>
    <cellStyle name="Note 5 7 2 4" xfId="10245" xr:uid="{A6947873-D50D-486D-96ED-5BFD820D6AF1}"/>
    <cellStyle name="Note 5 7 2 4 2" xfId="32508" xr:uid="{9146707D-7C72-4154-B780-A5E6B3DADD68}"/>
    <cellStyle name="Note 5 7 2 5" xfId="10246" xr:uid="{BD8949BB-54A2-4104-A305-D945F6565CC9}"/>
    <cellStyle name="Note 5 7 2 5 2" xfId="32509" xr:uid="{593EEB76-DA9C-4FA7-B16E-C01CC9D6CFD8}"/>
    <cellStyle name="Note 5 7 2 6" xfId="10247" xr:uid="{15443D13-9170-4C1B-B81F-E4EEE46ABE29}"/>
    <cellStyle name="Note 5 7 2 6 2" xfId="32510" xr:uid="{B98F7FD1-6D0A-4196-932D-93B5CD3F7E13}"/>
    <cellStyle name="Note 5 7 2 7" xfId="10248" xr:uid="{572A0D15-525C-4DE2-A1E6-0BB4863BFEEE}"/>
    <cellStyle name="Note 5 7 2 7 2" xfId="32511" xr:uid="{ED3A383A-4C8A-43C0-8740-E6143F37D236}"/>
    <cellStyle name="Note 5 7 2 8" xfId="10249" xr:uid="{1C574ED2-FF08-49EE-88B1-777043024D26}"/>
    <cellStyle name="Note 5 7 2 8 2" xfId="32512" xr:uid="{318763D6-A009-4EC9-802C-C9924093F4B7}"/>
    <cellStyle name="Note 5 7 2 9" xfId="23648" xr:uid="{2F46EEC9-6E20-4A55-B2F4-8F955D0B6B70}"/>
    <cellStyle name="Note 5 7 2 9 2" xfId="40779" xr:uid="{B6F4719A-EE89-4267-8B1A-6B4B30A82C2E}"/>
    <cellStyle name="Note 5 7 3" xfId="10250" xr:uid="{10DB9835-E11C-4899-AD92-0C8F0EA6118D}"/>
    <cellStyle name="Note 5 7 3 2" xfId="32513" xr:uid="{CFF19CC3-3B62-4F48-AA96-364689497908}"/>
    <cellStyle name="Note 5 7 4" xfId="10251" xr:uid="{F5301AFB-A207-49FA-9213-3AECAD062B8F}"/>
    <cellStyle name="Note 5 7 4 2" xfId="32514" xr:uid="{38CE6558-90EC-4E12-8BD7-67B944468960}"/>
    <cellStyle name="Note 5 7 5" xfId="10252" xr:uid="{04B5753D-E9BD-4383-94E1-F99C2C9FD28D}"/>
    <cellStyle name="Note 5 7 5 2" xfId="32515" xr:uid="{9DFA32ED-E4EF-46AC-9408-1356D8BC21D7}"/>
    <cellStyle name="Note 5 7 6" xfId="10253" xr:uid="{72D4503B-4CB6-4F28-A3C1-C701BE1D7464}"/>
    <cellStyle name="Note 5 7 6 2" xfId="32516" xr:uid="{C22CBFF5-6055-4FA5-AB00-830A25084064}"/>
    <cellStyle name="Note 5 7 7" xfId="10254" xr:uid="{E6746EC1-775B-40C7-B5DB-E0B248C55D6E}"/>
    <cellStyle name="Note 5 7 7 2" xfId="32517" xr:uid="{46AF5107-FED4-4C94-9332-34B0D8CBB53B}"/>
    <cellStyle name="Note 5 7 8" xfId="10255" xr:uid="{23CDDEBB-D3BC-4498-BB9A-4C3B42794C69}"/>
    <cellStyle name="Note 5 7 8 2" xfId="32518" xr:uid="{C186B872-D186-4AD7-9BF5-7FB75F78C874}"/>
    <cellStyle name="Note 5 7 9" xfId="10256" xr:uid="{1419843B-1EE2-4FED-8EB2-5603B59FA299}"/>
    <cellStyle name="Note 5 7 9 2" xfId="32519" xr:uid="{73001EE7-824B-4ADD-9E29-D4B834A8B7A1}"/>
    <cellStyle name="Note 5 8" xfId="10257" xr:uid="{12415800-19D1-4BEA-8B3F-95AD77DD8292}"/>
    <cellStyle name="Note 5 8 10" xfId="32520" xr:uid="{9EDE8870-5F00-4319-AA2A-20225231FE9C}"/>
    <cellStyle name="Note 5 8 2" xfId="10258" xr:uid="{0B6F6EA3-97BD-4CEB-AD68-730A053B83BC}"/>
    <cellStyle name="Note 5 8 2 2" xfId="32521" xr:uid="{C803DEE1-42C8-4B37-9215-04A52787A24E}"/>
    <cellStyle name="Note 5 8 3" xfId="10259" xr:uid="{C9D09A8E-AC47-4F13-844E-88A7B6D5F3E7}"/>
    <cellStyle name="Note 5 8 3 2" xfId="32522" xr:uid="{E9B6DCAE-5A4E-430B-9D73-23B0D412CA42}"/>
    <cellStyle name="Note 5 8 4" xfId="10260" xr:uid="{0274A76F-BB7C-42BE-88D6-D64287E9D335}"/>
    <cellStyle name="Note 5 8 4 2" xfId="32523" xr:uid="{FFEEA24F-FFC5-4F7F-A117-FF0136F68EFC}"/>
    <cellStyle name="Note 5 8 5" xfId="10261" xr:uid="{C309AB42-1CB5-41C9-B3BE-59FED68BFBB0}"/>
    <cellStyle name="Note 5 8 5 2" xfId="32524" xr:uid="{61766AB6-247E-4E39-8359-88F02199EB1D}"/>
    <cellStyle name="Note 5 8 6" xfId="10262" xr:uid="{3820860F-24D8-4157-93A0-4111A2937725}"/>
    <cellStyle name="Note 5 8 6 2" xfId="32525" xr:uid="{A954159D-59DE-4D6A-A93F-1F6B1E009493}"/>
    <cellStyle name="Note 5 8 7" xfId="10263" xr:uid="{DE0D1BEE-996B-4AF5-8A0F-1F87EE16B8B8}"/>
    <cellStyle name="Note 5 8 7 2" xfId="32526" xr:uid="{182E1CCF-815B-4089-B472-6231BBE1CE0D}"/>
    <cellStyle name="Note 5 8 8" xfId="10264" xr:uid="{F4EA2A80-4BE2-46B4-A07D-94F82C89FD56}"/>
    <cellStyle name="Note 5 8 8 2" xfId="32527" xr:uid="{9534A4F8-2109-4E0A-ABC5-FB8D5556DB34}"/>
    <cellStyle name="Note 5 8 9" xfId="23649" xr:uid="{FB2EE621-0CF6-4813-A6C9-FDA316B6EA0D}"/>
    <cellStyle name="Note 5 8 9 2" xfId="40780" xr:uid="{DDB0E2BA-CD17-4613-82E4-4984C1EFCB89}"/>
    <cellStyle name="Note 5 9" xfId="10265" xr:uid="{0542A081-5BAA-42A7-A893-345960695459}"/>
    <cellStyle name="Note 5 9 2" xfId="32528" xr:uid="{431E98A1-6AFB-43F4-B49D-8660A386AA61}"/>
    <cellStyle name="Note 6" xfId="10266" xr:uid="{688667B8-C517-4664-903E-2184CE8DBD16}"/>
    <cellStyle name="Note 6 10" xfId="10267" xr:uid="{93D29D8A-7A94-4F05-A47C-0B839A6E28D9}"/>
    <cellStyle name="Note 6 10 2" xfId="32530" xr:uid="{C23ED1EA-5316-4A4D-AE39-213064D9A2BC}"/>
    <cellStyle name="Note 6 11" xfId="10268" xr:uid="{4C932A30-0152-49DC-8DD7-92E497F20928}"/>
    <cellStyle name="Note 6 11 2" xfId="32531" xr:uid="{249F0057-96A1-4C37-B173-EA112E46FAD0}"/>
    <cellStyle name="Note 6 12" xfId="10269" xr:uid="{63721AF4-B2A4-4ABD-9C8F-1A48F022F1C4}"/>
    <cellStyle name="Note 6 12 2" xfId="32532" xr:uid="{2A1327BE-F3E8-4F9F-B2AC-B6DFA68B9E30}"/>
    <cellStyle name="Note 6 13" xfId="10270" xr:uid="{5FA5C210-6755-43DB-91E5-378F870FC726}"/>
    <cellStyle name="Note 6 13 2" xfId="32533" xr:uid="{FFEDB938-1489-4CA3-9A6A-0BC0CE093B56}"/>
    <cellStyle name="Note 6 14" xfId="23650" xr:uid="{41263BCA-6E44-4468-8578-402312ED8072}"/>
    <cellStyle name="Note 6 14 2" xfId="40781" xr:uid="{7FEF8304-7487-4D02-901E-18198E4163B4}"/>
    <cellStyle name="Note 6 15" xfId="32529" xr:uid="{7FCDE105-6990-4221-93E1-77B9C8895961}"/>
    <cellStyle name="Note 6 2" xfId="10271" xr:uid="{5D823507-1F85-46EF-BA25-87C5191FFFE5}"/>
    <cellStyle name="Note 6 2 10" xfId="10272" xr:uid="{1FA12D13-FDC6-47E5-BFB8-E22672E7DF89}"/>
    <cellStyle name="Note 6 2 10 2" xfId="32535" xr:uid="{63D62C32-4E98-4FEF-90AD-3C55D2E66B84}"/>
    <cellStyle name="Note 6 2 11" xfId="23651" xr:uid="{9F9FFDDD-9FB6-4410-9B2A-B053A01ABB6E}"/>
    <cellStyle name="Note 6 2 11 2" xfId="40782" xr:uid="{3E7D2334-D28D-4685-B2E0-8782D3CE2DDF}"/>
    <cellStyle name="Note 6 2 12" xfId="32534" xr:uid="{BE610193-978D-4EAC-995E-3C468459B55F}"/>
    <cellStyle name="Note 6 2 2" xfId="10273" xr:uid="{9697ED70-1241-4B17-8A7D-2AC70A269AB4}"/>
    <cellStyle name="Note 6 2 2 10" xfId="23652" xr:uid="{A6C86716-EE29-454B-9253-89583E1D3496}"/>
    <cellStyle name="Note 6 2 2 10 2" xfId="40783" xr:uid="{4B6AF678-7AAB-4A1A-8BFC-07088C59487C}"/>
    <cellStyle name="Note 6 2 2 11" xfId="32536" xr:uid="{A2ACFEF3-32FF-472B-9436-1ADFBFB90B8A}"/>
    <cellStyle name="Note 6 2 2 2" xfId="10274" xr:uid="{6625AAC6-5183-477B-BE0B-AFD030641F5A}"/>
    <cellStyle name="Note 6 2 2 2 10" xfId="32537" xr:uid="{254AD2C0-A2F4-4ADB-917C-92733C239196}"/>
    <cellStyle name="Note 6 2 2 2 2" xfId="10275" xr:uid="{9C4AA04A-62DE-470F-AD4A-A3917B5A9353}"/>
    <cellStyle name="Note 6 2 2 2 2 2" xfId="32538" xr:uid="{D18B13E0-CCBE-48B2-AAE5-8513062A3F98}"/>
    <cellStyle name="Note 6 2 2 2 3" xfId="10276" xr:uid="{044EE812-FF9D-4B1F-AD46-053A6BB8258B}"/>
    <cellStyle name="Note 6 2 2 2 3 2" xfId="32539" xr:uid="{3841568C-8DFF-438F-904E-88855B357E0C}"/>
    <cellStyle name="Note 6 2 2 2 4" xfId="10277" xr:uid="{35AAAC66-8641-48E9-B6F1-D7A8D3521F1E}"/>
    <cellStyle name="Note 6 2 2 2 4 2" xfId="32540" xr:uid="{26C8F41F-B6BF-4CB0-A677-4BEE9D9DF803}"/>
    <cellStyle name="Note 6 2 2 2 5" xfId="10278" xr:uid="{974C13C6-EEB8-44B5-A38F-EE6832410487}"/>
    <cellStyle name="Note 6 2 2 2 5 2" xfId="32541" xr:uid="{C460EBCB-9D9C-4487-8513-9E757E12ED8F}"/>
    <cellStyle name="Note 6 2 2 2 6" xfId="10279" xr:uid="{9318B7D8-3EE5-4DC9-96AD-99C7D8F8E88C}"/>
    <cellStyle name="Note 6 2 2 2 6 2" xfId="32542" xr:uid="{E17CDE30-3CA8-4637-9E3A-0B9684DB40FB}"/>
    <cellStyle name="Note 6 2 2 2 7" xfId="10280" xr:uid="{B32F55CC-E518-4501-8547-12283364758A}"/>
    <cellStyle name="Note 6 2 2 2 7 2" xfId="32543" xr:uid="{0AAA2731-AB20-4774-84A9-F7A3D2232CA0}"/>
    <cellStyle name="Note 6 2 2 2 8" xfId="10281" xr:uid="{44DEDABB-0637-4A98-90A3-97272B1DBDB7}"/>
    <cellStyle name="Note 6 2 2 2 8 2" xfId="32544" xr:uid="{AE3C14F0-449A-43F9-8BDE-E19F20630BA6}"/>
    <cellStyle name="Note 6 2 2 2 9" xfId="23653" xr:uid="{B15992A2-095C-4F5B-879C-F989E8CCA052}"/>
    <cellStyle name="Note 6 2 2 2 9 2" xfId="40784" xr:uid="{B7F18DA0-4AA7-4160-A4E6-ED3D3B6E7EB0}"/>
    <cellStyle name="Note 6 2 2 3" xfId="10282" xr:uid="{32D59CBD-01BF-4E06-9093-5CD2CE2EAB5D}"/>
    <cellStyle name="Note 6 2 2 3 2" xfId="32545" xr:uid="{0FDE22C3-DCAC-46FB-B8D0-A3F2C1CFCF46}"/>
    <cellStyle name="Note 6 2 2 4" xfId="10283" xr:uid="{9CFCA049-E59E-41E4-A507-943B31EDA628}"/>
    <cellStyle name="Note 6 2 2 4 2" xfId="32546" xr:uid="{332E71A8-C5AA-4B9D-B425-5829C41C53CB}"/>
    <cellStyle name="Note 6 2 2 5" xfId="10284" xr:uid="{10D3D466-17E8-4A33-AB11-304A68B17FC1}"/>
    <cellStyle name="Note 6 2 2 5 2" xfId="32547" xr:uid="{4515C14E-B4BE-4CBE-8E42-FD4EC9D3D3A4}"/>
    <cellStyle name="Note 6 2 2 6" xfId="10285" xr:uid="{F976A172-7012-4457-B6C0-E03BFB2430A0}"/>
    <cellStyle name="Note 6 2 2 6 2" xfId="32548" xr:uid="{8AFECAA7-CF40-40EA-9404-787F02CE244E}"/>
    <cellStyle name="Note 6 2 2 7" xfId="10286" xr:uid="{5B4A86F0-D4E2-4155-8F87-4CC0A3CBBC21}"/>
    <cellStyle name="Note 6 2 2 7 2" xfId="32549" xr:uid="{8E56D447-B6FE-4954-A8A2-E2F855723EA3}"/>
    <cellStyle name="Note 6 2 2 8" xfId="10287" xr:uid="{2D3D7453-6B6D-4C67-AE6F-F8C9FE76C79E}"/>
    <cellStyle name="Note 6 2 2 8 2" xfId="32550" xr:uid="{5920B797-0CB2-4710-AA87-DC7FBA0C2A47}"/>
    <cellStyle name="Note 6 2 2 9" xfId="10288" xr:uid="{5321F5B0-EA6D-46DF-BAE6-A17A91F11F85}"/>
    <cellStyle name="Note 6 2 2 9 2" xfId="32551" xr:uid="{2F3C9AE3-52D0-4342-9455-F9A90E3A42D2}"/>
    <cellStyle name="Note 6 2 3" xfId="10289" xr:uid="{E4F8F463-8C14-4964-A41E-B286DBDB5C76}"/>
    <cellStyle name="Note 6 2 3 10" xfId="32552" xr:uid="{FFBF86E3-11C3-4ABB-A885-D05C1CD3AC7D}"/>
    <cellStyle name="Note 6 2 3 2" xfId="10290" xr:uid="{ECEE3999-D844-4CAE-845E-35B833800A89}"/>
    <cellStyle name="Note 6 2 3 2 2" xfId="32553" xr:uid="{5A21C4B0-975F-4103-AA3E-AC32F0DAFFFA}"/>
    <cellStyle name="Note 6 2 3 3" xfId="10291" xr:uid="{EA51628E-7992-462D-B10B-D6F4DEADF3CB}"/>
    <cellStyle name="Note 6 2 3 3 2" xfId="32554" xr:uid="{B1C5A774-085E-4939-8DBF-EBBF4717B4EE}"/>
    <cellStyle name="Note 6 2 3 4" xfId="10292" xr:uid="{3E3DB351-4B4D-41CE-8BCD-65966D0E85E6}"/>
    <cellStyle name="Note 6 2 3 4 2" xfId="32555" xr:uid="{F75037B0-BB4E-4DE0-AAD9-3A7B4523AFBE}"/>
    <cellStyle name="Note 6 2 3 5" xfId="10293" xr:uid="{48123E11-10EB-449D-AA38-499F62B73555}"/>
    <cellStyle name="Note 6 2 3 5 2" xfId="32556" xr:uid="{6B1428C3-9AD9-4A4D-A547-1FBEEE952CA6}"/>
    <cellStyle name="Note 6 2 3 6" xfId="10294" xr:uid="{24224BF2-383D-445E-8CF1-1265D3C6AAB3}"/>
    <cellStyle name="Note 6 2 3 6 2" xfId="32557" xr:uid="{E94EA5EC-DB6B-4338-9CAB-19763E0EA219}"/>
    <cellStyle name="Note 6 2 3 7" xfId="10295" xr:uid="{2F0B3F41-610D-41B2-8C56-8D836CE5331C}"/>
    <cellStyle name="Note 6 2 3 7 2" xfId="32558" xr:uid="{12506298-ED91-4867-B2D4-8A563A987A30}"/>
    <cellStyle name="Note 6 2 3 8" xfId="10296" xr:uid="{C3B229B0-08D2-4E18-91B2-F956784AC591}"/>
    <cellStyle name="Note 6 2 3 8 2" xfId="32559" xr:uid="{0E97C9D2-D7BF-4B1F-A0F7-8F9B2DB810CD}"/>
    <cellStyle name="Note 6 2 3 9" xfId="23654" xr:uid="{9EB2A8D8-B8DC-44A0-BA1D-66ACF38FF023}"/>
    <cellStyle name="Note 6 2 3 9 2" xfId="40785" xr:uid="{22D3A375-5D5C-4C25-9AA6-F58DEE941F8F}"/>
    <cellStyle name="Note 6 2 4" xfId="10297" xr:uid="{4FBD61CD-4735-4180-A628-269ED41E92BC}"/>
    <cellStyle name="Note 6 2 4 2" xfId="32560" xr:uid="{2960A90E-AF9E-4D65-98F7-91927332F3B2}"/>
    <cellStyle name="Note 6 2 5" xfId="10298" xr:uid="{BD5F941F-DEA8-454F-A0C2-43EE9E9162D4}"/>
    <cellStyle name="Note 6 2 5 2" xfId="32561" xr:uid="{572D43B6-A424-44B1-A9C2-A85AFD7030B8}"/>
    <cellStyle name="Note 6 2 6" xfId="10299" xr:uid="{CB965CFF-DD75-49C6-8FDF-1F456A167001}"/>
    <cellStyle name="Note 6 2 6 2" xfId="32562" xr:uid="{1217A4DE-D28A-45C3-9DEE-131BEBA51D52}"/>
    <cellStyle name="Note 6 2 7" xfId="10300" xr:uid="{E8558B13-93D6-4DE9-847B-A268F1326CA6}"/>
    <cellStyle name="Note 6 2 7 2" xfId="32563" xr:uid="{E2E07998-B25D-41A0-8A08-CD72E95BCD9B}"/>
    <cellStyle name="Note 6 2 8" xfId="10301" xr:uid="{F5A51078-B91F-4A62-9C60-AA5015018BA5}"/>
    <cellStyle name="Note 6 2 8 2" xfId="32564" xr:uid="{AB497ADF-F028-46E6-BA53-3B7CB2A9BFD8}"/>
    <cellStyle name="Note 6 2 9" xfId="10302" xr:uid="{CBFFA62E-AF47-46B0-ADAA-5EFCA65D8639}"/>
    <cellStyle name="Note 6 2 9 2" xfId="32565" xr:uid="{D88ED539-2D8F-4CC8-9BE9-4A225E9B1127}"/>
    <cellStyle name="Note 6 3" xfId="10303" xr:uid="{68EBE536-C09B-4468-8B80-5129E2E824BE}"/>
    <cellStyle name="Note 6 3 10" xfId="23655" xr:uid="{053ABC5F-AD57-44BE-8D3C-AEB7088AED0E}"/>
    <cellStyle name="Note 6 3 10 2" xfId="40786" xr:uid="{CD42382E-1C97-421B-954B-D4BE0CF547D5}"/>
    <cellStyle name="Note 6 3 11" xfId="32566" xr:uid="{5A6AB371-33CC-427E-9020-1E1092F2F788}"/>
    <cellStyle name="Note 6 3 2" xfId="10304" xr:uid="{57F61A06-3A60-451E-8BAB-3184B3A62EFF}"/>
    <cellStyle name="Note 6 3 2 10" xfId="32567" xr:uid="{C5B78123-2934-47B0-BB43-81A37CF4B0A7}"/>
    <cellStyle name="Note 6 3 2 2" xfId="10305" xr:uid="{F68142EB-7B7F-4DBD-9216-74779274A011}"/>
    <cellStyle name="Note 6 3 2 2 2" xfId="32568" xr:uid="{1BB31379-FC94-42AE-9A0D-79B559F745A6}"/>
    <cellStyle name="Note 6 3 2 3" xfId="10306" xr:uid="{21D99575-822C-4E7C-BE19-8A5C364712BB}"/>
    <cellStyle name="Note 6 3 2 3 2" xfId="32569" xr:uid="{AF7E88BA-B017-4CB1-AE40-0140C4872271}"/>
    <cellStyle name="Note 6 3 2 4" xfId="10307" xr:uid="{6FDDC644-AFD0-440E-80DE-A96D8928EA56}"/>
    <cellStyle name="Note 6 3 2 4 2" xfId="32570" xr:uid="{C0909042-6254-402F-A426-3A274BBE18A6}"/>
    <cellStyle name="Note 6 3 2 5" xfId="10308" xr:uid="{525DCEE9-E3C6-49AC-B65F-3CC4093BEC95}"/>
    <cellStyle name="Note 6 3 2 5 2" xfId="32571" xr:uid="{DAFDD058-E5A7-4AFA-B8B3-F5E97818B0AA}"/>
    <cellStyle name="Note 6 3 2 6" xfId="10309" xr:uid="{776319E9-4903-46B1-88AE-880E47B92B84}"/>
    <cellStyle name="Note 6 3 2 6 2" xfId="32572" xr:uid="{28AF9744-7FFD-44E4-9FFC-B1FB81BA6D64}"/>
    <cellStyle name="Note 6 3 2 7" xfId="10310" xr:uid="{08C55FB0-A30E-42BE-84BB-ECE167A86CF2}"/>
    <cellStyle name="Note 6 3 2 7 2" xfId="32573" xr:uid="{3B3CF71E-8B5A-4343-8903-48B11C2CA41D}"/>
    <cellStyle name="Note 6 3 2 8" xfId="10311" xr:uid="{68A52ADC-E3FD-430A-B905-98CCF2E8DFC0}"/>
    <cellStyle name="Note 6 3 2 8 2" xfId="32574" xr:uid="{92719B5C-E35C-45AE-8E0D-7030CFF8B8F9}"/>
    <cellStyle name="Note 6 3 2 9" xfId="23656" xr:uid="{5B0E1185-E48D-486D-8DA3-1243B9700268}"/>
    <cellStyle name="Note 6 3 2 9 2" xfId="40787" xr:uid="{BDB80E5D-29DB-4A04-948E-6812849C51F6}"/>
    <cellStyle name="Note 6 3 3" xfId="10312" xr:uid="{34A897CC-A89C-4018-839C-78C04EEEAFCB}"/>
    <cellStyle name="Note 6 3 3 2" xfId="32575" xr:uid="{5D4E15D3-590A-4B17-943A-F4284D488B40}"/>
    <cellStyle name="Note 6 3 4" xfId="10313" xr:uid="{C2FDC4EB-E4DC-417C-ABB3-D41ED8661BA7}"/>
    <cellStyle name="Note 6 3 4 2" xfId="32576" xr:uid="{E05D6DDD-9119-4174-80E0-ACBE61A86CBB}"/>
    <cellStyle name="Note 6 3 5" xfId="10314" xr:uid="{59C738CE-5FC4-421B-8FA8-448DEACC17FB}"/>
    <cellStyle name="Note 6 3 5 2" xfId="32577" xr:uid="{7EF31644-C3E7-43A9-884E-F2160AC0404B}"/>
    <cellStyle name="Note 6 3 6" xfId="10315" xr:uid="{DF477FDB-BD2E-439C-9C68-76141FC96EFB}"/>
    <cellStyle name="Note 6 3 6 2" xfId="32578" xr:uid="{ED1A8928-6EB6-47E8-832E-59C8BCA23097}"/>
    <cellStyle name="Note 6 3 7" xfId="10316" xr:uid="{F24C9943-AF5E-4C48-87C1-A6B6C73185AD}"/>
    <cellStyle name="Note 6 3 7 2" xfId="32579" xr:uid="{A87B5E10-9E79-4CB1-A9A2-53F81C3E2E3B}"/>
    <cellStyle name="Note 6 3 8" xfId="10317" xr:uid="{6A9DF3E8-2D9F-4DD1-8DE2-C53DBB3B627C}"/>
    <cellStyle name="Note 6 3 8 2" xfId="32580" xr:uid="{606AE4AA-5C08-4914-913F-527C8796933D}"/>
    <cellStyle name="Note 6 3 9" xfId="10318" xr:uid="{C686220C-3414-4755-AD5F-FB78193B7966}"/>
    <cellStyle name="Note 6 3 9 2" xfId="32581" xr:uid="{9D2EA923-E517-4257-BB1E-9ED80654802D}"/>
    <cellStyle name="Note 6 4" xfId="10319" xr:uid="{D0ACF223-AB98-4C60-90DF-1F56F5ECF50F}"/>
    <cellStyle name="Note 6 4 10" xfId="23657" xr:uid="{449294CE-3F3F-4E00-B8D8-0AECBE52CD84}"/>
    <cellStyle name="Note 6 4 10 2" xfId="40788" xr:uid="{95C505C9-F0F5-411F-9537-C369707ECB11}"/>
    <cellStyle name="Note 6 4 11" xfId="32582" xr:uid="{DBBD38EF-BDB2-4515-AC60-0F65F3F3151D}"/>
    <cellStyle name="Note 6 4 2" xfId="10320" xr:uid="{B3C9F8CB-9346-491A-B2E8-0B585E6D62F8}"/>
    <cellStyle name="Note 6 4 2 10" xfId="32583" xr:uid="{AB03215C-E3B3-4FC6-8F68-657BB5B66B4D}"/>
    <cellStyle name="Note 6 4 2 2" xfId="10321" xr:uid="{A20E6179-476C-4844-8D42-6D92C782288A}"/>
    <cellStyle name="Note 6 4 2 2 2" xfId="32584" xr:uid="{50683B52-8C12-4D50-9175-A4843F56EB4B}"/>
    <cellStyle name="Note 6 4 2 3" xfId="10322" xr:uid="{86DD1AE3-C7D6-4D1B-BA22-A962FB54D281}"/>
    <cellStyle name="Note 6 4 2 3 2" xfId="32585" xr:uid="{0F290274-05E6-4691-86BB-1DA42AC56142}"/>
    <cellStyle name="Note 6 4 2 4" xfId="10323" xr:uid="{51AF4D19-E74D-4542-AA33-66DDD6BDD49E}"/>
    <cellStyle name="Note 6 4 2 4 2" xfId="32586" xr:uid="{C3180B2F-F8C4-4F29-B2C1-28E67AE2D1E5}"/>
    <cellStyle name="Note 6 4 2 5" xfId="10324" xr:uid="{8010B3A0-1A20-492F-A7C8-27B96552811A}"/>
    <cellStyle name="Note 6 4 2 5 2" xfId="32587" xr:uid="{1870D5D5-A07D-40A8-8E4D-21CA3A873F9A}"/>
    <cellStyle name="Note 6 4 2 6" xfId="10325" xr:uid="{FA3C03E4-8FA4-471A-9454-2AC5B198EC5B}"/>
    <cellStyle name="Note 6 4 2 6 2" xfId="32588" xr:uid="{4C9C6D2E-6534-4F73-8A81-103503DCEF46}"/>
    <cellStyle name="Note 6 4 2 7" xfId="10326" xr:uid="{4C3934F3-5093-468A-8EA0-81F512D64D00}"/>
    <cellStyle name="Note 6 4 2 7 2" xfId="32589" xr:uid="{1EB00446-36F5-44B0-A49A-535AD17A9FC3}"/>
    <cellStyle name="Note 6 4 2 8" xfId="10327" xr:uid="{43CB600D-9F91-435C-B0FC-9032F6F5F530}"/>
    <cellStyle name="Note 6 4 2 8 2" xfId="32590" xr:uid="{B34A3244-70A7-46F4-8BAD-F6A24E058E56}"/>
    <cellStyle name="Note 6 4 2 9" xfId="23658" xr:uid="{76B6FDE0-3009-4F7A-B67E-829BEC695CF3}"/>
    <cellStyle name="Note 6 4 2 9 2" xfId="40789" xr:uid="{889A97B7-AC89-43B6-B09D-201837A1EC0C}"/>
    <cellStyle name="Note 6 4 3" xfId="10328" xr:uid="{C1C8EB51-2FDE-4A96-B6BB-EC8004219F09}"/>
    <cellStyle name="Note 6 4 3 2" xfId="32591" xr:uid="{C491121D-8B99-403C-BAE5-DC4B618F1CE8}"/>
    <cellStyle name="Note 6 4 4" xfId="10329" xr:uid="{DA482AAC-F7B8-4650-9A3F-0A944378ECB3}"/>
    <cellStyle name="Note 6 4 4 2" xfId="32592" xr:uid="{B8DF6BA4-BC5C-4938-AAED-0A586168C4FD}"/>
    <cellStyle name="Note 6 4 5" xfId="10330" xr:uid="{8FFAB3DE-8AB8-4EE4-928C-5FE2059D54CB}"/>
    <cellStyle name="Note 6 4 5 2" xfId="32593" xr:uid="{455A46EE-55A4-46B3-8496-A91E69414C54}"/>
    <cellStyle name="Note 6 4 6" xfId="10331" xr:uid="{30AB1D3A-637F-44C5-91EA-31D8A10F6E31}"/>
    <cellStyle name="Note 6 4 6 2" xfId="32594" xr:uid="{A64B80DD-FD7E-421F-9690-A50289857524}"/>
    <cellStyle name="Note 6 4 7" xfId="10332" xr:uid="{65903989-7D88-4430-8422-53355941BBCB}"/>
    <cellStyle name="Note 6 4 7 2" xfId="32595" xr:uid="{F647E0AF-AA1D-4552-979B-80EEFF77D951}"/>
    <cellStyle name="Note 6 4 8" xfId="10333" xr:uid="{963FD49D-65E5-47BE-85B4-FA2116B10BAC}"/>
    <cellStyle name="Note 6 4 8 2" xfId="32596" xr:uid="{AC6FF157-348A-4E17-A910-D64D784A30AF}"/>
    <cellStyle name="Note 6 4 9" xfId="10334" xr:uid="{6C922D10-9D4E-43C6-A3DF-C6DACC001CE4}"/>
    <cellStyle name="Note 6 4 9 2" xfId="32597" xr:uid="{91206E95-0853-440C-92CA-A11F94053520}"/>
    <cellStyle name="Note 6 5" xfId="10335" xr:uid="{90348A1A-B4F7-427D-BE90-4E8CDD8F61DC}"/>
    <cellStyle name="Note 6 5 10" xfId="23659" xr:uid="{09EE2485-DFC5-46A7-A777-55183C31CFD2}"/>
    <cellStyle name="Note 6 5 10 2" xfId="40790" xr:uid="{4212B885-FF3D-4298-AABB-7AE78CCC5689}"/>
    <cellStyle name="Note 6 5 11" xfId="32598" xr:uid="{D19F0FD5-3C60-4F4A-B939-9626D315A7DE}"/>
    <cellStyle name="Note 6 5 2" xfId="10336" xr:uid="{EB791D44-2173-4160-9E41-2E1DDD1EA049}"/>
    <cellStyle name="Note 6 5 2 10" xfId="32599" xr:uid="{4B8780FA-615E-49F9-8A46-F4081D46DA37}"/>
    <cellStyle name="Note 6 5 2 2" xfId="10337" xr:uid="{4D049B9B-87C8-4977-8763-6C231A0B4100}"/>
    <cellStyle name="Note 6 5 2 2 2" xfId="32600" xr:uid="{968F0438-5B85-4AD5-A389-30E4FDC169AD}"/>
    <cellStyle name="Note 6 5 2 3" xfId="10338" xr:uid="{A35B16D0-4A9F-439B-A7A6-590849F604C1}"/>
    <cellStyle name="Note 6 5 2 3 2" xfId="32601" xr:uid="{544A7846-5656-47DC-ABF1-D2C8C5799F52}"/>
    <cellStyle name="Note 6 5 2 4" xfId="10339" xr:uid="{4172C9EF-D0C8-4A25-80A1-E33F0CB1A26E}"/>
    <cellStyle name="Note 6 5 2 4 2" xfId="32602" xr:uid="{0BF7DC94-84E9-43A2-A428-55DD01EA6ECF}"/>
    <cellStyle name="Note 6 5 2 5" xfId="10340" xr:uid="{509A28EA-A74F-42CB-8266-43F5A0525E95}"/>
    <cellStyle name="Note 6 5 2 5 2" xfId="32603" xr:uid="{68EA8FA2-F236-4FB0-9113-818EBFF90116}"/>
    <cellStyle name="Note 6 5 2 6" xfId="10341" xr:uid="{E12CEC10-1EBF-47C8-9266-6A94CA30CB3A}"/>
    <cellStyle name="Note 6 5 2 6 2" xfId="32604" xr:uid="{7771C524-2DC4-4508-8A45-B172AC17E3C4}"/>
    <cellStyle name="Note 6 5 2 7" xfId="10342" xr:uid="{AC4BC477-194C-4F73-BD1B-D11DD1BCF786}"/>
    <cellStyle name="Note 6 5 2 7 2" xfId="32605" xr:uid="{B40F41A8-A2CC-4E50-A3A4-73242A05650A}"/>
    <cellStyle name="Note 6 5 2 8" xfId="10343" xr:uid="{AE694997-750B-4E10-AA27-7CAB85E97C82}"/>
    <cellStyle name="Note 6 5 2 8 2" xfId="32606" xr:uid="{F15604EA-0922-4424-B594-55CE490B15DB}"/>
    <cellStyle name="Note 6 5 2 9" xfId="23660" xr:uid="{E94A697C-445A-482D-9DA3-633D6694B5C0}"/>
    <cellStyle name="Note 6 5 2 9 2" xfId="40791" xr:uid="{4317F1A2-1366-4D6D-B5B9-84E898308BC1}"/>
    <cellStyle name="Note 6 5 3" xfId="10344" xr:uid="{2A593092-CE33-4D48-A3B9-6F0D049AA68F}"/>
    <cellStyle name="Note 6 5 3 2" xfId="32607" xr:uid="{9688E3BA-AB32-4DE3-8515-B14DF7B77021}"/>
    <cellStyle name="Note 6 5 4" xfId="10345" xr:uid="{792FBC9A-DD04-4F60-9438-3437FEDE4CDB}"/>
    <cellStyle name="Note 6 5 4 2" xfId="32608" xr:uid="{BB358392-9672-4ABB-B6CD-6FB60FAEF554}"/>
    <cellStyle name="Note 6 5 5" xfId="10346" xr:uid="{F24128EC-58DA-41E6-91AA-F5A7F71AD489}"/>
    <cellStyle name="Note 6 5 5 2" xfId="32609" xr:uid="{CE7D2B86-6592-42AD-B651-331C2A698E2B}"/>
    <cellStyle name="Note 6 5 6" xfId="10347" xr:uid="{A79EB7E6-5E3C-40A9-AFAF-B024447CFC52}"/>
    <cellStyle name="Note 6 5 6 2" xfId="32610" xr:uid="{876FA07E-2BBC-401A-82B2-22D3EC625A11}"/>
    <cellStyle name="Note 6 5 7" xfId="10348" xr:uid="{997FCB1A-69A4-452D-B12E-2DDC0589BD02}"/>
    <cellStyle name="Note 6 5 7 2" xfId="32611" xr:uid="{987C271A-8046-445E-86BD-A29764A1DE2B}"/>
    <cellStyle name="Note 6 5 8" xfId="10349" xr:uid="{25D74AFC-5D0D-4E12-B288-332C92480626}"/>
    <cellStyle name="Note 6 5 8 2" xfId="32612" xr:uid="{F855E01B-57A6-43EC-8CC8-88FD6DAA49AA}"/>
    <cellStyle name="Note 6 5 9" xfId="10350" xr:uid="{AB6D504C-E46A-4B4F-A47D-B3E8EB1372EB}"/>
    <cellStyle name="Note 6 5 9 2" xfId="32613" xr:uid="{664F57D9-B1F6-4D74-9A71-57293239F1AB}"/>
    <cellStyle name="Note 6 6" xfId="10351" xr:uid="{832A562F-1392-4C43-BB10-00C996A2E928}"/>
    <cellStyle name="Note 6 6 10" xfId="32614" xr:uid="{8528347A-AEB0-4D0A-997F-A4C6F20FA8AE}"/>
    <cellStyle name="Note 6 6 2" xfId="10352" xr:uid="{7AF6B68B-0084-4DA0-85E9-65006E866682}"/>
    <cellStyle name="Note 6 6 2 2" xfId="32615" xr:uid="{1AD60818-EAFE-413A-879E-DBEA4ABCDEBB}"/>
    <cellStyle name="Note 6 6 3" xfId="10353" xr:uid="{BBB74121-7795-4BCE-BB8A-D6E7BCC58481}"/>
    <cellStyle name="Note 6 6 3 2" xfId="32616" xr:uid="{C037F559-DFEF-4F29-943E-976CBA1C43B2}"/>
    <cellStyle name="Note 6 6 4" xfId="10354" xr:uid="{28E8B78D-1297-49A0-8A1B-160A2470A5B6}"/>
    <cellStyle name="Note 6 6 4 2" xfId="32617" xr:uid="{3E250823-B8E4-4921-87F9-4981F64630DF}"/>
    <cellStyle name="Note 6 6 5" xfId="10355" xr:uid="{2A873D58-33A3-4A18-A088-73338D76DC9F}"/>
    <cellStyle name="Note 6 6 5 2" xfId="32618" xr:uid="{BEA5DE44-3C1B-4FA6-9184-62D6345BA091}"/>
    <cellStyle name="Note 6 6 6" xfId="10356" xr:uid="{C031335D-9E4F-4448-95DB-8F0179AF2C44}"/>
    <cellStyle name="Note 6 6 6 2" xfId="32619" xr:uid="{10CBEC3F-E704-4AED-A065-9213E051AA14}"/>
    <cellStyle name="Note 6 6 7" xfId="10357" xr:uid="{B9C36E0F-F293-4978-BEEC-4A0392B667B3}"/>
    <cellStyle name="Note 6 6 7 2" xfId="32620" xr:uid="{B4C662AD-24E1-4E64-8DA2-8871FA65018C}"/>
    <cellStyle name="Note 6 6 8" xfId="10358" xr:uid="{F8360C33-0AB0-478C-91AA-8E3E0BD9B37E}"/>
    <cellStyle name="Note 6 6 8 2" xfId="32621" xr:uid="{AEC7101C-76E6-44FC-9BBC-CA1CE2D11CBF}"/>
    <cellStyle name="Note 6 6 9" xfId="23661" xr:uid="{FDED814B-4536-42B1-B166-C7443B5A5099}"/>
    <cellStyle name="Note 6 6 9 2" xfId="40792" xr:uid="{4067EF2C-C9B8-4389-AD44-242DBF77461B}"/>
    <cellStyle name="Note 6 7" xfId="10359" xr:uid="{9F9DE5F0-C3EB-47C4-A75B-F6E53F7C649F}"/>
    <cellStyle name="Note 6 7 2" xfId="32622" xr:uid="{A6BB42C3-283E-475F-8C6A-3ABC871FC6D8}"/>
    <cellStyle name="Note 6 8" xfId="10360" xr:uid="{3A2CD4E5-79CB-4D56-AE4D-53744E60D638}"/>
    <cellStyle name="Note 6 8 2" xfId="32623" xr:uid="{C1531921-8B4A-4455-B26A-DF05B1C4E780}"/>
    <cellStyle name="Note 6 9" xfId="10361" xr:uid="{758EAF75-A8F7-401B-A2C2-2FE39BCA6E4B}"/>
    <cellStyle name="Note 6 9 2" xfId="32624" xr:uid="{5208CEBC-D285-45F7-9ADB-DAF8F3BA67DD}"/>
    <cellStyle name="Note 7" xfId="10362" xr:uid="{4D016A5B-437A-4307-A187-F93A4A49292D}"/>
    <cellStyle name="Note 7 10" xfId="10363" xr:uid="{6213D40F-CE90-46E4-8EF0-400B23D53575}"/>
    <cellStyle name="Note 7 10 2" xfId="32626" xr:uid="{59D8180E-BCF4-48FA-98FF-F3FFA84EDDD9}"/>
    <cellStyle name="Note 7 11" xfId="10364" xr:uid="{8254765F-F4CE-4894-ABCC-402CCDD74032}"/>
    <cellStyle name="Note 7 11 2" xfId="32627" xr:uid="{35190005-3FBD-4D0D-B8F3-4540A9DE7295}"/>
    <cellStyle name="Note 7 12" xfId="10365" xr:uid="{A5DCD2BC-1F38-4FD4-9BAD-F7300F28C323}"/>
    <cellStyle name="Note 7 12 2" xfId="32628" xr:uid="{3667D1B6-24D2-4100-AAA5-11196AF0E66D}"/>
    <cellStyle name="Note 7 13" xfId="10366" xr:uid="{94C75328-61E2-4D79-A544-E23F8A4AF832}"/>
    <cellStyle name="Note 7 13 2" xfId="32629" xr:uid="{730CBA01-C56B-4EE1-A53B-5C5F219A7D83}"/>
    <cellStyle name="Note 7 14" xfId="23662" xr:uid="{201D65C7-907F-4168-934A-66325B530FE9}"/>
    <cellStyle name="Note 7 14 2" xfId="40793" xr:uid="{F6423355-B24C-4E3B-9ED5-22D080C60040}"/>
    <cellStyle name="Note 7 15" xfId="32625" xr:uid="{731498AB-1262-4844-8142-042E3D900C2B}"/>
    <cellStyle name="Note 7 2" xfId="10367" xr:uid="{9DB29CEF-B03B-4532-A496-DD35630B25CA}"/>
    <cellStyle name="Note 7 2 10" xfId="10368" xr:uid="{7B38768C-0A5E-4A3B-A087-2D5D23E09F3A}"/>
    <cellStyle name="Note 7 2 10 2" xfId="32631" xr:uid="{A3D6A08F-A320-4CE8-8440-C7A9E9A7A6F2}"/>
    <cellStyle name="Note 7 2 11" xfId="23663" xr:uid="{62E9022E-4B58-485A-BB1A-C71ED567CFB5}"/>
    <cellStyle name="Note 7 2 11 2" xfId="40794" xr:uid="{98CA40F6-588B-4CC4-80F2-145A21DB06FD}"/>
    <cellStyle name="Note 7 2 12" xfId="32630" xr:uid="{6BE6EB85-5B2F-4224-9309-C821F330B79A}"/>
    <cellStyle name="Note 7 2 2" xfId="10369" xr:uid="{54B7DD4F-0EC8-472F-9BCA-5A5C2D0F6C4F}"/>
    <cellStyle name="Note 7 2 2 10" xfId="23664" xr:uid="{5015F1A8-8D57-4D56-B317-ED1A4B83BDEB}"/>
    <cellStyle name="Note 7 2 2 10 2" xfId="40795" xr:uid="{1F6DF918-0FF9-4F6D-B346-81E6315F21DC}"/>
    <cellStyle name="Note 7 2 2 11" xfId="32632" xr:uid="{93FD707F-D2B5-42EB-8DA8-9B50334D9B0F}"/>
    <cellStyle name="Note 7 2 2 2" xfId="10370" xr:uid="{38C17783-6B1D-45EB-86F1-CB891A7FE3F0}"/>
    <cellStyle name="Note 7 2 2 2 10" xfId="32633" xr:uid="{3294B0DB-30D0-4D53-9CEB-8508D5DE2E27}"/>
    <cellStyle name="Note 7 2 2 2 2" xfId="10371" xr:uid="{8400B3C8-4222-4E42-9451-7A4EAB05069A}"/>
    <cellStyle name="Note 7 2 2 2 2 2" xfId="32634" xr:uid="{AAA88440-2DBD-4FC5-A539-FC9F479AAD34}"/>
    <cellStyle name="Note 7 2 2 2 3" xfId="10372" xr:uid="{D14788D3-F5BA-496D-AE79-44A087DEE5A5}"/>
    <cellStyle name="Note 7 2 2 2 3 2" xfId="32635" xr:uid="{2FE041AB-51C2-4CA2-9271-7828A235E0E5}"/>
    <cellStyle name="Note 7 2 2 2 4" xfId="10373" xr:uid="{297A19C0-BAA0-4C74-B47F-C9CE918C63FF}"/>
    <cellStyle name="Note 7 2 2 2 4 2" xfId="32636" xr:uid="{0570A313-350D-4CEF-A2E8-91E1BC8A9E48}"/>
    <cellStyle name="Note 7 2 2 2 5" xfId="10374" xr:uid="{F266E8B4-F248-44C4-A4FF-114FE9EB1901}"/>
    <cellStyle name="Note 7 2 2 2 5 2" xfId="32637" xr:uid="{C436A7BC-38E0-4AFB-B4E4-25ED402A0644}"/>
    <cellStyle name="Note 7 2 2 2 6" xfId="10375" xr:uid="{C54C2DC8-9574-4573-92E9-6F1F1FDA6295}"/>
    <cellStyle name="Note 7 2 2 2 6 2" xfId="32638" xr:uid="{B1BE95FC-ED52-4429-AA5C-FF7A508F217B}"/>
    <cellStyle name="Note 7 2 2 2 7" xfId="10376" xr:uid="{67A10DB2-833C-440E-AEF9-6D3B22E7FBC5}"/>
    <cellStyle name="Note 7 2 2 2 7 2" xfId="32639" xr:uid="{A90129ED-1962-4EE0-BD0A-23B28A3D7A08}"/>
    <cellStyle name="Note 7 2 2 2 8" xfId="10377" xr:uid="{6CEC8672-D70E-45A7-9145-9B50F1102B4A}"/>
    <cellStyle name="Note 7 2 2 2 8 2" xfId="32640" xr:uid="{464C05F4-3DAB-4A56-B234-4577DC51BE91}"/>
    <cellStyle name="Note 7 2 2 2 9" xfId="23665" xr:uid="{F45D375A-8FEA-4C72-A386-D2DB6E505A61}"/>
    <cellStyle name="Note 7 2 2 2 9 2" xfId="40796" xr:uid="{BD213F2B-EC37-4341-B545-BB3334119A94}"/>
    <cellStyle name="Note 7 2 2 3" xfId="10378" xr:uid="{DB7060B4-06A8-48CD-B610-7787389E04F5}"/>
    <cellStyle name="Note 7 2 2 3 2" xfId="32641" xr:uid="{0B42D523-FDDC-432D-8B97-B1435EEC8124}"/>
    <cellStyle name="Note 7 2 2 4" xfId="10379" xr:uid="{C742D905-FAB1-4D78-A437-609CA1E8AD46}"/>
    <cellStyle name="Note 7 2 2 4 2" xfId="32642" xr:uid="{45450339-DA6A-48E7-98E0-D7DFCE7DD3B1}"/>
    <cellStyle name="Note 7 2 2 5" xfId="10380" xr:uid="{9BD28AF6-D451-4493-8BC7-4504913C7FF6}"/>
    <cellStyle name="Note 7 2 2 5 2" xfId="32643" xr:uid="{1FC3A89F-BC60-4DB5-A9EF-C853081D895A}"/>
    <cellStyle name="Note 7 2 2 6" xfId="10381" xr:uid="{8C55AF19-76C5-447C-A017-7C13DDD58E74}"/>
    <cellStyle name="Note 7 2 2 6 2" xfId="32644" xr:uid="{A743BBEF-03F3-48A6-978F-FAB5CC09BD45}"/>
    <cellStyle name="Note 7 2 2 7" xfId="10382" xr:uid="{6388553F-9B19-44B4-A26E-90CDE7BF23F4}"/>
    <cellStyle name="Note 7 2 2 7 2" xfId="32645" xr:uid="{831C405F-FA61-4654-9FE2-AD7A1967D85E}"/>
    <cellStyle name="Note 7 2 2 8" xfId="10383" xr:uid="{AE8B8442-A5EB-45E0-9E7A-0BF6C7C19436}"/>
    <cellStyle name="Note 7 2 2 8 2" xfId="32646" xr:uid="{5ABA1A82-398F-4271-8850-B78D7A089587}"/>
    <cellStyle name="Note 7 2 2 9" xfId="10384" xr:uid="{E65F3EF8-67BE-4C67-962D-BDB2195AD4B0}"/>
    <cellStyle name="Note 7 2 2 9 2" xfId="32647" xr:uid="{EFB1AF38-919B-4F7F-AF26-D3E13CC3BD98}"/>
    <cellStyle name="Note 7 2 3" xfId="10385" xr:uid="{5BD82CA9-B2DC-4572-B5C0-A29475DF7365}"/>
    <cellStyle name="Note 7 2 3 10" xfId="32648" xr:uid="{E3E227E6-FAC2-4A97-B24B-77C05E583E6E}"/>
    <cellStyle name="Note 7 2 3 2" xfId="10386" xr:uid="{9AFD87EB-D13B-4282-9A1D-6E4BA32207AE}"/>
    <cellStyle name="Note 7 2 3 2 2" xfId="32649" xr:uid="{190899F4-F403-4A35-AD83-B07AED798642}"/>
    <cellStyle name="Note 7 2 3 3" xfId="10387" xr:uid="{B348EBE1-6357-4BED-84D8-2E02342B2295}"/>
    <cellStyle name="Note 7 2 3 3 2" xfId="32650" xr:uid="{69141F72-5609-4033-85FE-4FD6F92881D2}"/>
    <cellStyle name="Note 7 2 3 4" xfId="10388" xr:uid="{DCFEF2D7-C56E-4A08-9335-A2AAAD800129}"/>
    <cellStyle name="Note 7 2 3 4 2" xfId="32651" xr:uid="{5EE3E31B-D5FC-4782-995B-EF1BF6495D1C}"/>
    <cellStyle name="Note 7 2 3 5" xfId="10389" xr:uid="{D59A5644-50B8-451A-BF35-098A59D57D5F}"/>
    <cellStyle name="Note 7 2 3 5 2" xfId="32652" xr:uid="{938EDDB6-DD5A-4CDB-BFC5-CAE24D5FFBDC}"/>
    <cellStyle name="Note 7 2 3 6" xfId="10390" xr:uid="{ADB10369-71B8-4C4A-912E-EC5D12E97EA8}"/>
    <cellStyle name="Note 7 2 3 6 2" xfId="32653" xr:uid="{52EC0A85-9A61-43FC-91A6-A32C69C9D093}"/>
    <cellStyle name="Note 7 2 3 7" xfId="10391" xr:uid="{BECAE855-4F9F-4C59-97DC-AA019731E0A0}"/>
    <cellStyle name="Note 7 2 3 7 2" xfId="32654" xr:uid="{69A1A1C6-7643-4C94-A723-E764B1F77814}"/>
    <cellStyle name="Note 7 2 3 8" xfId="10392" xr:uid="{57AC36E6-5BD3-4A6F-A7AA-73BCFED2D4CC}"/>
    <cellStyle name="Note 7 2 3 8 2" xfId="32655" xr:uid="{5BABF5AE-9186-4A64-9994-E4482560D6FC}"/>
    <cellStyle name="Note 7 2 3 9" xfId="23666" xr:uid="{A9C56829-5C55-4D6D-8B00-D4FC33D0AD7F}"/>
    <cellStyle name="Note 7 2 3 9 2" xfId="40797" xr:uid="{77DBFCAB-A543-4479-BE30-F894E874C37A}"/>
    <cellStyle name="Note 7 2 4" xfId="10393" xr:uid="{BBF15211-1C68-4F9C-8EE1-F154FE108F79}"/>
    <cellStyle name="Note 7 2 4 2" xfId="32656" xr:uid="{120940A0-A90A-4860-B743-C58671C9B8A5}"/>
    <cellStyle name="Note 7 2 5" xfId="10394" xr:uid="{D771F42B-64D4-478D-A170-D97C54D6DCB0}"/>
    <cellStyle name="Note 7 2 5 2" xfId="32657" xr:uid="{7109AE98-5910-4227-AE3A-3559C2263494}"/>
    <cellStyle name="Note 7 2 6" xfId="10395" xr:uid="{77683311-3421-4754-95BB-F1D30D85809B}"/>
    <cellStyle name="Note 7 2 6 2" xfId="32658" xr:uid="{7993EBC4-DDAD-4DCD-878E-2F260672B28B}"/>
    <cellStyle name="Note 7 2 7" xfId="10396" xr:uid="{A6991021-2F96-4410-AD57-E76AF87FD093}"/>
    <cellStyle name="Note 7 2 7 2" xfId="32659" xr:uid="{7D4E5CA7-F63A-40B4-BEAD-6FF59C2FAC6F}"/>
    <cellStyle name="Note 7 2 8" xfId="10397" xr:uid="{13BC0913-857C-4A9F-99F9-4BB3741935FD}"/>
    <cellStyle name="Note 7 2 8 2" xfId="32660" xr:uid="{50AA5013-65D2-4B18-8750-8A31CB54D871}"/>
    <cellStyle name="Note 7 2 9" xfId="10398" xr:uid="{F368E77D-34D8-4C1C-BD50-8479A791A76D}"/>
    <cellStyle name="Note 7 2 9 2" xfId="32661" xr:uid="{24C880C3-4046-4E90-B215-9631A35E4D73}"/>
    <cellStyle name="Note 7 3" xfId="10399" xr:uid="{98328241-8D79-4FD4-9ACF-F6752DBC98DC}"/>
    <cellStyle name="Note 7 3 10" xfId="23667" xr:uid="{6E01EA9A-5464-49E9-88C7-F2AA210AEE59}"/>
    <cellStyle name="Note 7 3 10 2" xfId="40798" xr:uid="{23DEA830-6F87-4CBD-90A8-00842EE2DAEA}"/>
    <cellStyle name="Note 7 3 11" xfId="32662" xr:uid="{4DFAC6B9-36EE-4A1E-ADA6-A43452B2CA30}"/>
    <cellStyle name="Note 7 3 2" xfId="10400" xr:uid="{49516742-4F36-45CD-8FC5-4609C6C12111}"/>
    <cellStyle name="Note 7 3 2 10" xfId="32663" xr:uid="{C7948F88-09DB-4276-B878-C5CC459B72EA}"/>
    <cellStyle name="Note 7 3 2 2" xfId="10401" xr:uid="{A134D7B5-9FC1-4120-994B-47E372998970}"/>
    <cellStyle name="Note 7 3 2 2 2" xfId="32664" xr:uid="{2AEFF15A-5BDC-4471-B111-5E507DF6E6BE}"/>
    <cellStyle name="Note 7 3 2 3" xfId="10402" xr:uid="{A05B8737-DE84-4CE6-AC9C-BB61AFB7D5A6}"/>
    <cellStyle name="Note 7 3 2 3 2" xfId="32665" xr:uid="{87DE7821-1492-4A3B-804E-61946151173B}"/>
    <cellStyle name="Note 7 3 2 4" xfId="10403" xr:uid="{DC96A510-6AB3-436A-A44C-995B88BE1DC0}"/>
    <cellStyle name="Note 7 3 2 4 2" xfId="32666" xr:uid="{33DC42A1-61DE-4741-A829-C8268313275C}"/>
    <cellStyle name="Note 7 3 2 5" xfId="10404" xr:uid="{977F6EC7-E524-4231-BA3D-CC3070B773EF}"/>
    <cellStyle name="Note 7 3 2 5 2" xfId="32667" xr:uid="{0221497B-BFEA-4959-A48C-2140472A3E75}"/>
    <cellStyle name="Note 7 3 2 6" xfId="10405" xr:uid="{3961CE43-C6FB-44F2-8E94-C5DA3561E8A0}"/>
    <cellStyle name="Note 7 3 2 6 2" xfId="32668" xr:uid="{41FD3394-D0B7-4B91-9BBB-A5BC8394B528}"/>
    <cellStyle name="Note 7 3 2 7" xfId="10406" xr:uid="{F534D08C-AD9D-4AF6-BDC2-FE2BBACD219D}"/>
    <cellStyle name="Note 7 3 2 7 2" xfId="32669" xr:uid="{37B72318-BCD5-443B-8B6E-EBE72CED3067}"/>
    <cellStyle name="Note 7 3 2 8" xfId="10407" xr:uid="{B5CA54E6-3952-498A-ACD0-FA1A3530E423}"/>
    <cellStyle name="Note 7 3 2 8 2" xfId="32670" xr:uid="{D3F099BC-B443-43AB-B854-13970A19C51B}"/>
    <cellStyle name="Note 7 3 2 9" xfId="23668" xr:uid="{7FE8619D-1DA2-4C02-BED1-5578F570AA99}"/>
    <cellStyle name="Note 7 3 2 9 2" xfId="40799" xr:uid="{9F2BFC50-39DC-4DA4-B721-B76AF2FE2670}"/>
    <cellStyle name="Note 7 3 3" xfId="10408" xr:uid="{FDF51A88-83E9-4685-B44F-1ED978587CB9}"/>
    <cellStyle name="Note 7 3 3 2" xfId="32671" xr:uid="{1E2C9680-EE4C-49A6-A51C-44698E6116E4}"/>
    <cellStyle name="Note 7 3 4" xfId="10409" xr:uid="{0CDC880D-A89E-4D50-B631-98EF09C974DD}"/>
    <cellStyle name="Note 7 3 4 2" xfId="32672" xr:uid="{745EEAF3-1900-4B85-812A-CFFBF7FD62C2}"/>
    <cellStyle name="Note 7 3 5" xfId="10410" xr:uid="{6D290B7F-1070-4279-9886-953FBAA2FB36}"/>
    <cellStyle name="Note 7 3 5 2" xfId="32673" xr:uid="{3D58DA78-342C-448A-B7BA-44FA8C48687F}"/>
    <cellStyle name="Note 7 3 6" xfId="10411" xr:uid="{1471C60D-E989-4C76-A928-6793A015D6AD}"/>
    <cellStyle name="Note 7 3 6 2" xfId="32674" xr:uid="{AB262495-B2E6-4A9C-9997-0A3E7943BA87}"/>
    <cellStyle name="Note 7 3 7" xfId="10412" xr:uid="{EDF175C8-1348-498D-82F0-2C98D90499A9}"/>
    <cellStyle name="Note 7 3 7 2" xfId="32675" xr:uid="{0D2928D0-45E5-4D2F-A170-58CBD5EC5197}"/>
    <cellStyle name="Note 7 3 8" xfId="10413" xr:uid="{FE108A97-0DBC-423A-8930-9965CC0B592F}"/>
    <cellStyle name="Note 7 3 8 2" xfId="32676" xr:uid="{53A19FCD-BC91-4739-B3AA-C96BA903A558}"/>
    <cellStyle name="Note 7 3 9" xfId="10414" xr:uid="{4D0F7F01-05A6-4E65-88D2-953E49BCCC29}"/>
    <cellStyle name="Note 7 3 9 2" xfId="32677" xr:uid="{0153723A-E217-4F81-A303-FF3876E01AB6}"/>
    <cellStyle name="Note 7 4" xfId="10415" xr:uid="{7CBF7C65-174A-4407-BDE3-35A4B8C5005F}"/>
    <cellStyle name="Note 7 4 10" xfId="23669" xr:uid="{DF30981D-0BA4-4338-8573-DDE7545EEAF4}"/>
    <cellStyle name="Note 7 4 10 2" xfId="40800" xr:uid="{5D143164-5881-4F2B-B701-7A7744732A2C}"/>
    <cellStyle name="Note 7 4 11" xfId="32678" xr:uid="{93CD93A9-C9BD-4C50-BF6D-8CEDD30DDF59}"/>
    <cellStyle name="Note 7 4 2" xfId="10416" xr:uid="{F243031F-BD2F-474F-9DA5-28085951EA1E}"/>
    <cellStyle name="Note 7 4 2 10" xfId="32679" xr:uid="{328C33DA-6BD7-43A7-91EA-4A69298FDE98}"/>
    <cellStyle name="Note 7 4 2 2" xfId="10417" xr:uid="{15EEA734-2700-43D4-A871-BB7C411A1B5C}"/>
    <cellStyle name="Note 7 4 2 2 2" xfId="32680" xr:uid="{F78BAE5E-8BCF-4735-8DEA-3F8DB5B86D9A}"/>
    <cellStyle name="Note 7 4 2 3" xfId="10418" xr:uid="{90CED59D-362E-4AC4-A2A5-FA7F3C321A75}"/>
    <cellStyle name="Note 7 4 2 3 2" xfId="32681" xr:uid="{5AE8B621-1076-4578-B2C7-C02AD86B615A}"/>
    <cellStyle name="Note 7 4 2 4" xfId="10419" xr:uid="{C9D5417F-C5E8-4F58-A667-596C909F55AE}"/>
    <cellStyle name="Note 7 4 2 4 2" xfId="32682" xr:uid="{77567A20-86CF-493F-B70A-2FE4473E1257}"/>
    <cellStyle name="Note 7 4 2 5" xfId="10420" xr:uid="{0E829063-A5EC-40AB-9CB4-54F3BC1C98EF}"/>
    <cellStyle name="Note 7 4 2 5 2" xfId="32683" xr:uid="{67D302BA-D7F9-470A-BE51-B91D97CED602}"/>
    <cellStyle name="Note 7 4 2 6" xfId="10421" xr:uid="{23A7EC9D-C9C4-4F1B-8E9C-6D35EE7DE988}"/>
    <cellStyle name="Note 7 4 2 6 2" xfId="32684" xr:uid="{1C10D19E-334D-4AE3-B467-27113366291B}"/>
    <cellStyle name="Note 7 4 2 7" xfId="10422" xr:uid="{5FC6A561-A4FE-4877-B73A-697BF10D30AD}"/>
    <cellStyle name="Note 7 4 2 7 2" xfId="32685" xr:uid="{E6637F10-2D07-4534-8840-7E1B1B64401F}"/>
    <cellStyle name="Note 7 4 2 8" xfId="10423" xr:uid="{B4C852C7-D48F-4769-8F53-2D70B076D975}"/>
    <cellStyle name="Note 7 4 2 8 2" xfId="32686" xr:uid="{16F0A4C3-A044-44C9-A205-4B78A550BA43}"/>
    <cellStyle name="Note 7 4 2 9" xfId="23670" xr:uid="{0A9CD16E-83F4-4CC2-88E3-5E72C8126342}"/>
    <cellStyle name="Note 7 4 2 9 2" xfId="40801" xr:uid="{998E04CA-B1E1-4B34-A6C7-A31CB8EE1BCA}"/>
    <cellStyle name="Note 7 4 3" xfId="10424" xr:uid="{A431F9B0-D8CB-4B3F-89D6-12212B230BE8}"/>
    <cellStyle name="Note 7 4 3 2" xfId="32687" xr:uid="{7E9ED48D-F909-4A78-B976-C8CCF2867241}"/>
    <cellStyle name="Note 7 4 4" xfId="10425" xr:uid="{D939B753-A20F-4218-9B66-9B5ADB1DEB43}"/>
    <cellStyle name="Note 7 4 4 2" xfId="32688" xr:uid="{CC4835E2-0631-44DB-985C-15CE4D9E214E}"/>
    <cellStyle name="Note 7 4 5" xfId="10426" xr:uid="{B490912F-E45F-4BD1-AE9A-D9E7D44BA15F}"/>
    <cellStyle name="Note 7 4 5 2" xfId="32689" xr:uid="{2090FAE7-26FE-4CFA-B2F2-B2819ADA5E55}"/>
    <cellStyle name="Note 7 4 6" xfId="10427" xr:uid="{5FE69D2E-5A0F-4B72-A664-EE0E9F8DEF7B}"/>
    <cellStyle name="Note 7 4 6 2" xfId="32690" xr:uid="{F7D206E0-6288-42B9-9AAF-B573F828A481}"/>
    <cellStyle name="Note 7 4 7" xfId="10428" xr:uid="{FF8251EE-88B0-473A-B3C6-EB3C5EC89CCF}"/>
    <cellStyle name="Note 7 4 7 2" xfId="32691" xr:uid="{05075F9A-DB21-431E-ABC2-148D3C32B473}"/>
    <cellStyle name="Note 7 4 8" xfId="10429" xr:uid="{9EBB5369-1255-4177-AC9D-FA2959923DEA}"/>
    <cellStyle name="Note 7 4 8 2" xfId="32692" xr:uid="{4D888F57-58D1-43AA-8768-AEDAA8C365A6}"/>
    <cellStyle name="Note 7 4 9" xfId="10430" xr:uid="{0672625C-C91B-4F2B-8225-C923B4E99353}"/>
    <cellStyle name="Note 7 4 9 2" xfId="32693" xr:uid="{03C6436B-CF04-44D1-95D2-BC53D680718D}"/>
    <cellStyle name="Note 7 5" xfId="10431" xr:uid="{333D6516-FE87-487C-91CC-073A2054F5FE}"/>
    <cellStyle name="Note 7 5 10" xfId="23671" xr:uid="{C0273C5D-BEB9-48B6-AB6A-28669A458519}"/>
    <cellStyle name="Note 7 5 10 2" xfId="40802" xr:uid="{0996EA08-12A6-45B5-BFE2-A04436EE25D7}"/>
    <cellStyle name="Note 7 5 11" xfId="32694" xr:uid="{0653BFEF-9AEC-4F08-90FF-691F3185B7F7}"/>
    <cellStyle name="Note 7 5 2" xfId="10432" xr:uid="{95A9BD07-62A3-4708-B977-B34B9D5373AE}"/>
    <cellStyle name="Note 7 5 2 10" xfId="32695" xr:uid="{5A7C291A-1AC6-4BF5-9BF8-00B23E2F8D7F}"/>
    <cellStyle name="Note 7 5 2 2" xfId="10433" xr:uid="{DB45558A-C110-4AB2-A962-96DDE89B7096}"/>
    <cellStyle name="Note 7 5 2 2 2" xfId="32696" xr:uid="{148A15F0-F2AD-4128-93C6-725B02167B0A}"/>
    <cellStyle name="Note 7 5 2 3" xfId="10434" xr:uid="{58EE93DB-C4F1-45B5-995A-F3F86E939D7C}"/>
    <cellStyle name="Note 7 5 2 3 2" xfId="32697" xr:uid="{8478D085-C3DD-46EE-A7AA-62F1D699F21C}"/>
    <cellStyle name="Note 7 5 2 4" xfId="10435" xr:uid="{46AB2B8D-D1C2-4124-A6FD-E14FCAB5C12C}"/>
    <cellStyle name="Note 7 5 2 4 2" xfId="32698" xr:uid="{F4FD2840-41F5-419A-93E7-AF17B669520B}"/>
    <cellStyle name="Note 7 5 2 5" xfId="10436" xr:uid="{BE78C4B3-7054-45F5-A6C9-2FD2EFB2AE7F}"/>
    <cellStyle name="Note 7 5 2 5 2" xfId="32699" xr:uid="{593B15D9-8770-4F56-A777-5E1566AA14C0}"/>
    <cellStyle name="Note 7 5 2 6" xfId="10437" xr:uid="{140D580E-FFAF-4CE8-916D-3B605414A621}"/>
    <cellStyle name="Note 7 5 2 6 2" xfId="32700" xr:uid="{E98A82F8-6CDD-4A22-ABF8-02A297A7491B}"/>
    <cellStyle name="Note 7 5 2 7" xfId="10438" xr:uid="{E459A085-53DE-49BF-B534-4594DC63E141}"/>
    <cellStyle name="Note 7 5 2 7 2" xfId="32701" xr:uid="{A9CEB94B-819E-4A6C-9BDD-843DB1537580}"/>
    <cellStyle name="Note 7 5 2 8" xfId="10439" xr:uid="{B183AD35-97A0-4F57-839C-0AC8AA92CDB7}"/>
    <cellStyle name="Note 7 5 2 8 2" xfId="32702" xr:uid="{C8D50E5A-F33B-4376-9A24-5F34BF9E1A3A}"/>
    <cellStyle name="Note 7 5 2 9" xfId="23672" xr:uid="{4BF11CBD-A409-4243-A295-D997E55AD1F1}"/>
    <cellStyle name="Note 7 5 2 9 2" xfId="40803" xr:uid="{BD9B8C8A-6619-48AA-9DDD-13FDB75EC871}"/>
    <cellStyle name="Note 7 5 3" xfId="10440" xr:uid="{DA7A406F-2707-414E-8A5B-D79D43118D49}"/>
    <cellStyle name="Note 7 5 3 2" xfId="32703" xr:uid="{C7463D62-77E1-4AEC-A51A-544D46E5F817}"/>
    <cellStyle name="Note 7 5 4" xfId="10441" xr:uid="{27C25D72-4D5E-453E-B30A-C767E90ADBA4}"/>
    <cellStyle name="Note 7 5 4 2" xfId="32704" xr:uid="{6537EA14-6D82-438D-8C1F-ADBCA5FCD74D}"/>
    <cellStyle name="Note 7 5 5" xfId="10442" xr:uid="{395A86EB-F9D3-4451-A695-823A7D6B673D}"/>
    <cellStyle name="Note 7 5 5 2" xfId="32705" xr:uid="{52FC8E8A-2869-422D-A345-FC660FDE5726}"/>
    <cellStyle name="Note 7 5 6" xfId="10443" xr:uid="{70F42238-13A1-4E88-8C1F-F34479CD0C01}"/>
    <cellStyle name="Note 7 5 6 2" xfId="32706" xr:uid="{028F7320-E07E-4C6A-9BE9-DD000E1D0A0A}"/>
    <cellStyle name="Note 7 5 7" xfId="10444" xr:uid="{2E21FF7B-13B8-4995-A02B-29310C1DAE2A}"/>
    <cellStyle name="Note 7 5 7 2" xfId="32707" xr:uid="{686AE91D-F2C4-457C-B0A6-091D23936635}"/>
    <cellStyle name="Note 7 5 8" xfId="10445" xr:uid="{2F3D95CA-FB72-4D23-B74E-84DF2E4E336C}"/>
    <cellStyle name="Note 7 5 8 2" xfId="32708" xr:uid="{793771F3-9997-49DF-A1F2-B41C9201FB5E}"/>
    <cellStyle name="Note 7 5 9" xfId="10446" xr:uid="{F0020BB0-4C21-48E5-B3A2-C405E2748583}"/>
    <cellStyle name="Note 7 5 9 2" xfId="32709" xr:uid="{80B29C88-8E6D-4AF5-B8DB-6AA7A8BD1D08}"/>
    <cellStyle name="Note 7 6" xfId="10447" xr:uid="{02CE74C8-E382-4EAE-8C62-B169ECD1E46C}"/>
    <cellStyle name="Note 7 6 10" xfId="32710" xr:uid="{6DEA396D-EB31-4FB0-8671-BC25491847DA}"/>
    <cellStyle name="Note 7 6 2" xfId="10448" xr:uid="{D021E371-ED33-4893-8094-36EBF05D4979}"/>
    <cellStyle name="Note 7 6 2 2" xfId="32711" xr:uid="{52FD4F59-6707-4D43-B303-22EC1EE2B3A3}"/>
    <cellStyle name="Note 7 6 3" xfId="10449" xr:uid="{B232FBB2-7158-4DE4-95FD-32114E80A172}"/>
    <cellStyle name="Note 7 6 3 2" xfId="32712" xr:uid="{CD87CCE1-C1AA-4541-8E78-91A530306488}"/>
    <cellStyle name="Note 7 6 4" xfId="10450" xr:uid="{E566DA90-9234-433D-A448-3573DADA0029}"/>
    <cellStyle name="Note 7 6 4 2" xfId="32713" xr:uid="{34106D3F-2F37-4FC1-90BE-B645E63F071D}"/>
    <cellStyle name="Note 7 6 5" xfId="10451" xr:uid="{5F946F55-6E50-48A4-918A-B53C6914C6E1}"/>
    <cellStyle name="Note 7 6 5 2" xfId="32714" xr:uid="{052DD7D7-3B34-40FF-A375-DAB516DF00B2}"/>
    <cellStyle name="Note 7 6 6" xfId="10452" xr:uid="{76C8C48B-8E96-4EF8-B818-405216FFCD78}"/>
    <cellStyle name="Note 7 6 6 2" xfId="32715" xr:uid="{A5CA0681-1584-4B83-B308-8AA54253FE19}"/>
    <cellStyle name="Note 7 6 7" xfId="10453" xr:uid="{1F26A55D-D6EE-4201-B62A-EE9151C06414}"/>
    <cellStyle name="Note 7 6 7 2" xfId="32716" xr:uid="{CFA03727-0C20-4737-AE68-912F1AD1CA50}"/>
    <cellStyle name="Note 7 6 8" xfId="10454" xr:uid="{D4792775-7448-477E-A187-BBEB373C5762}"/>
    <cellStyle name="Note 7 6 8 2" xfId="32717" xr:uid="{BDE97D68-A9EE-40A8-A41A-7B18C38FDCF6}"/>
    <cellStyle name="Note 7 6 9" xfId="23673" xr:uid="{2F0F83E9-409F-4571-85D5-EF78574BBB6B}"/>
    <cellStyle name="Note 7 6 9 2" xfId="40804" xr:uid="{4235A5D1-9B6E-4E49-A188-414B6C07D747}"/>
    <cellStyle name="Note 7 7" xfId="10455" xr:uid="{EBE43546-F460-4B51-A33E-EE3F5D8276B5}"/>
    <cellStyle name="Note 7 7 2" xfId="32718" xr:uid="{12C0A201-9D9C-4336-BCC3-9547475C036B}"/>
    <cellStyle name="Note 7 8" xfId="10456" xr:uid="{1FA6DC9D-7CAE-42ED-8B0C-E5E31C0BFA9B}"/>
    <cellStyle name="Note 7 8 2" xfId="32719" xr:uid="{DD1D0103-388D-428D-AC2E-21B283FF918B}"/>
    <cellStyle name="Note 7 9" xfId="10457" xr:uid="{E79481BC-BAD4-4A86-AF28-849B0D0286FA}"/>
    <cellStyle name="Note 7 9 2" xfId="32720" xr:uid="{3BF38BE0-0E70-4F7F-970B-B4333F9EECA9}"/>
    <cellStyle name="Note 8" xfId="10458" xr:uid="{89DC5C40-3C54-46FE-842C-C0C57AD8FA41}"/>
    <cellStyle name="Note 8 10" xfId="10459" xr:uid="{699AFD21-3954-4E59-B215-8CB2527C434E}"/>
    <cellStyle name="Note 8 10 2" xfId="32722" xr:uid="{A7AB41EE-614F-4E10-9A0D-5AC1E3F653DB}"/>
    <cellStyle name="Note 8 11" xfId="23674" xr:uid="{39924DBC-5461-44EA-939F-073872839E2C}"/>
    <cellStyle name="Note 8 11 2" xfId="40805" xr:uid="{7D0EFD1E-29B2-4813-9D98-5F7E4CBA8CF5}"/>
    <cellStyle name="Note 8 12" xfId="32721" xr:uid="{698276AF-A5C5-4338-A67D-EE22B7F4F21E}"/>
    <cellStyle name="Note 8 2" xfId="10460" xr:uid="{22F62547-1CA3-4E44-AAA6-182B1AF882ED}"/>
    <cellStyle name="Note 8 2 10" xfId="23675" xr:uid="{1E59A9BC-9895-49ED-AD58-A11AA6599BF7}"/>
    <cellStyle name="Note 8 2 10 2" xfId="40806" xr:uid="{64727922-10FA-48D6-9CC5-8BBFB7CE6F0A}"/>
    <cellStyle name="Note 8 2 11" xfId="32723" xr:uid="{EEEE14A3-0295-4179-9896-BA3B157489E4}"/>
    <cellStyle name="Note 8 2 2" xfId="10461" xr:uid="{265A12CB-38A7-403A-BC85-17CB269F3B02}"/>
    <cellStyle name="Note 8 2 2 10" xfId="32724" xr:uid="{6E048BEA-F86B-48D5-81B0-75A93F3E2448}"/>
    <cellStyle name="Note 8 2 2 2" xfId="10462" xr:uid="{640C0F7B-8D20-41E7-AEC3-C458051CB7E1}"/>
    <cellStyle name="Note 8 2 2 2 2" xfId="32725" xr:uid="{F6A29F19-8312-4744-A87B-35E26F3DB65E}"/>
    <cellStyle name="Note 8 2 2 3" xfId="10463" xr:uid="{1B4481B0-050F-4E7A-86CE-0488224AF212}"/>
    <cellStyle name="Note 8 2 2 3 2" xfId="32726" xr:uid="{D79DC817-C55D-488D-9860-4A21220725F5}"/>
    <cellStyle name="Note 8 2 2 4" xfId="10464" xr:uid="{B3056373-6DB6-4AB7-A908-3F88D068E2B9}"/>
    <cellStyle name="Note 8 2 2 4 2" xfId="32727" xr:uid="{625C2ADC-FE0C-4F35-8E6D-70CD0AA41817}"/>
    <cellStyle name="Note 8 2 2 5" xfId="10465" xr:uid="{38C391F7-740D-4B18-ABDD-F13EEABACC96}"/>
    <cellStyle name="Note 8 2 2 5 2" xfId="32728" xr:uid="{CC7D254F-587A-4705-9C32-79301A1052D4}"/>
    <cellStyle name="Note 8 2 2 6" xfId="10466" xr:uid="{65D9EE34-4EE9-4686-9B32-BC23FEE58C0A}"/>
    <cellStyle name="Note 8 2 2 6 2" xfId="32729" xr:uid="{91059A2F-E444-48F8-8CFC-DD3902193AD1}"/>
    <cellStyle name="Note 8 2 2 7" xfId="10467" xr:uid="{DE75C793-0666-44A7-9975-E480E34DF127}"/>
    <cellStyle name="Note 8 2 2 7 2" xfId="32730" xr:uid="{D596ABA2-88C3-401C-889F-A0F0EE787859}"/>
    <cellStyle name="Note 8 2 2 8" xfId="10468" xr:uid="{DC5A17AB-A6C0-484F-9846-C181A368A27F}"/>
    <cellStyle name="Note 8 2 2 8 2" xfId="32731" xr:uid="{B69B76DE-A55A-43C5-8F57-3516C2DF6B15}"/>
    <cellStyle name="Note 8 2 2 9" xfId="23676" xr:uid="{E03396FA-0711-41FB-BE66-E20573A78711}"/>
    <cellStyle name="Note 8 2 2 9 2" xfId="40807" xr:uid="{4DB61F9F-1142-4ACC-8392-DAD72DF485C6}"/>
    <cellStyle name="Note 8 2 3" xfId="10469" xr:uid="{9A9600E9-4D36-4EA9-BA80-8DAFF21906AC}"/>
    <cellStyle name="Note 8 2 3 2" xfId="32732" xr:uid="{5ED6ECDC-B138-4983-9892-ABD2DE758237}"/>
    <cellStyle name="Note 8 2 4" xfId="10470" xr:uid="{73197FB6-0DD3-4F28-8E41-AA29AA34E49B}"/>
    <cellStyle name="Note 8 2 4 2" xfId="32733" xr:uid="{E3F8F99D-C095-4CD4-BD69-81A426A72254}"/>
    <cellStyle name="Note 8 2 5" xfId="10471" xr:uid="{F67FA49C-C055-42D4-B0A8-0369F003DC16}"/>
    <cellStyle name="Note 8 2 5 2" xfId="32734" xr:uid="{68A741B3-03C0-4BD8-90AF-6A58C42D7006}"/>
    <cellStyle name="Note 8 2 6" xfId="10472" xr:uid="{0E74705F-46AC-4CF6-9C52-B4F200DBDC9F}"/>
    <cellStyle name="Note 8 2 6 2" xfId="32735" xr:uid="{AD624147-9F68-4EB0-839F-C63EC95EF735}"/>
    <cellStyle name="Note 8 2 7" xfId="10473" xr:uid="{7DCA69AE-B79F-4EF9-97A4-5F0F3CE4BD47}"/>
    <cellStyle name="Note 8 2 7 2" xfId="32736" xr:uid="{2B3885C0-B833-4D94-8E30-79206D9710BC}"/>
    <cellStyle name="Note 8 2 8" xfId="10474" xr:uid="{26B994EC-7A7C-4E2E-B4C5-AB4F9806F797}"/>
    <cellStyle name="Note 8 2 8 2" xfId="32737" xr:uid="{A08BC52D-3BAB-4C47-8F8C-A501089E5F70}"/>
    <cellStyle name="Note 8 2 9" xfId="10475" xr:uid="{484F9393-9CDF-447A-9A52-BB00E9D166E5}"/>
    <cellStyle name="Note 8 2 9 2" xfId="32738" xr:uid="{426A6D12-DEF0-45EA-8366-8266933B5294}"/>
    <cellStyle name="Note 8 3" xfId="10476" xr:uid="{3DE782F7-9076-457C-B6BD-C76CEBF0A2B3}"/>
    <cellStyle name="Note 8 3 10" xfId="32739" xr:uid="{3708C8B1-6156-460A-81B1-62F95D83661D}"/>
    <cellStyle name="Note 8 3 2" xfId="10477" xr:uid="{2A177CA7-73D9-4EB9-92BB-C6339795E1A9}"/>
    <cellStyle name="Note 8 3 2 2" xfId="32740" xr:uid="{35BBFD48-4FE4-40DD-94BF-148808F5B7E3}"/>
    <cellStyle name="Note 8 3 3" xfId="10478" xr:uid="{AE412918-3AA1-4185-9767-18574CD0DA3C}"/>
    <cellStyle name="Note 8 3 3 2" xfId="32741" xr:uid="{F95A2513-EB06-46AB-82C4-52F65559A82A}"/>
    <cellStyle name="Note 8 3 4" xfId="10479" xr:uid="{AD7DFA71-B125-464C-9CF4-AFD532A0973B}"/>
    <cellStyle name="Note 8 3 4 2" xfId="32742" xr:uid="{D3847813-AE06-4C24-9C50-01AF01BE5820}"/>
    <cellStyle name="Note 8 3 5" xfId="10480" xr:uid="{CB0F2069-B901-4358-847C-AF7F3FCB16B0}"/>
    <cellStyle name="Note 8 3 5 2" xfId="32743" xr:uid="{ACEBFB98-042A-4946-8A41-11EFB413359C}"/>
    <cellStyle name="Note 8 3 6" xfId="10481" xr:uid="{F3AF13CC-13BD-475D-9DAC-8B0996DD1B36}"/>
    <cellStyle name="Note 8 3 6 2" xfId="32744" xr:uid="{CE66EAB3-BF8C-422E-BE45-0F5BB9D38CC8}"/>
    <cellStyle name="Note 8 3 7" xfId="10482" xr:uid="{19F67527-1444-4A98-A09F-3B324DC9F97E}"/>
    <cellStyle name="Note 8 3 7 2" xfId="32745" xr:uid="{02656A30-6C11-4B8C-BC09-1E18A490DD2D}"/>
    <cellStyle name="Note 8 3 8" xfId="10483" xr:uid="{FBAEF7E1-78CC-4A52-A0CE-2D686266D92F}"/>
    <cellStyle name="Note 8 3 8 2" xfId="32746" xr:uid="{9BAE75F8-514B-4DEE-8256-DBBC9D0CA699}"/>
    <cellStyle name="Note 8 3 9" xfId="23677" xr:uid="{975F806E-AEF5-4F0F-BC63-D5D3BABAB2D6}"/>
    <cellStyle name="Note 8 3 9 2" xfId="40808" xr:uid="{D2122EC5-0C9A-40DF-8267-A7685D8F2719}"/>
    <cellStyle name="Note 8 4" xfId="10484" xr:uid="{8FA0C5A5-AF00-4ED3-B841-5BD30B195A6D}"/>
    <cellStyle name="Note 8 4 2" xfId="32747" xr:uid="{54AB182D-9F53-434E-A3FB-7EEA67790F4F}"/>
    <cellStyle name="Note 8 5" xfId="10485" xr:uid="{6A44E610-90CA-44DC-BEE7-2A3C4D7D4E50}"/>
    <cellStyle name="Note 8 5 2" xfId="32748" xr:uid="{91DD4BA2-7758-41BA-A164-40D6885D9EFB}"/>
    <cellStyle name="Note 8 6" xfId="10486" xr:uid="{C1ADDBC3-AF37-420F-BF62-18927730D55A}"/>
    <cellStyle name="Note 8 6 2" xfId="32749" xr:uid="{5F05D642-82DE-481A-9411-D2FF497A5FEE}"/>
    <cellStyle name="Note 8 7" xfId="10487" xr:uid="{C42C860B-2741-4009-B77F-554565388A18}"/>
    <cellStyle name="Note 8 7 2" xfId="32750" xr:uid="{8A17F4ED-FF7B-4B26-A83A-F9813A9E986C}"/>
    <cellStyle name="Note 8 8" xfId="10488" xr:uid="{20E7695A-151F-40F0-9B3A-9DEF20D5CEE7}"/>
    <cellStyle name="Note 8 8 2" xfId="32751" xr:uid="{F6A116F9-9D9B-42F7-AAEE-EA232A40432F}"/>
    <cellStyle name="Note 8 9" xfId="10489" xr:uid="{29E0EB48-DEB5-45C3-B156-69133F18A353}"/>
    <cellStyle name="Note 8 9 2" xfId="32752" xr:uid="{860D2158-C1DA-4C72-A069-DCB509D363A9}"/>
    <cellStyle name="Note 9" xfId="10490" xr:uid="{2719EF28-5DFB-4F8B-A5FB-4E94E1CA743E}"/>
    <cellStyle name="Note 9 10" xfId="10491" xr:uid="{2617AFC1-54F9-48C6-BFB1-E01F079F69A6}"/>
    <cellStyle name="Note 9 10 2" xfId="32754" xr:uid="{5143408A-958C-4811-AA83-3524FCBDCFCC}"/>
    <cellStyle name="Note 9 11" xfId="23678" xr:uid="{0FB0D125-1297-46C7-B9B8-AED57B17DADB}"/>
    <cellStyle name="Note 9 11 2" xfId="40809" xr:uid="{0B9A558F-3F6C-4493-A65C-8F32886C7798}"/>
    <cellStyle name="Note 9 12" xfId="32753" xr:uid="{9F9CC715-68DA-40A2-AB16-8409A97B692A}"/>
    <cellStyle name="Note 9 2" xfId="10492" xr:uid="{21117EA4-93D0-4709-A64D-F3CA5B7B42ED}"/>
    <cellStyle name="Note 9 2 10" xfId="23679" xr:uid="{7CEC2A97-201E-41F8-AEC5-0214A0E274AE}"/>
    <cellStyle name="Note 9 2 10 2" xfId="40810" xr:uid="{ED4EC54E-AA79-4DD4-AF64-527238DE0008}"/>
    <cellStyle name="Note 9 2 11" xfId="32755" xr:uid="{70FCB9E5-800C-47B0-82ED-E55CCCB20E22}"/>
    <cellStyle name="Note 9 2 2" xfId="10493" xr:uid="{10985497-9949-4FBA-940C-F1E2AECFAFDF}"/>
    <cellStyle name="Note 9 2 2 10" xfId="32756" xr:uid="{A9A276FE-20BC-4D4D-A968-FA36331A667B}"/>
    <cellStyle name="Note 9 2 2 2" xfId="10494" xr:uid="{BC9000A5-CC84-4651-84E6-F7191D9E0F40}"/>
    <cellStyle name="Note 9 2 2 2 2" xfId="32757" xr:uid="{4D23E733-F085-4089-A85C-95578810A275}"/>
    <cellStyle name="Note 9 2 2 3" xfId="10495" xr:uid="{2751DDF0-1B5B-42FD-842D-529220E8C095}"/>
    <cellStyle name="Note 9 2 2 3 2" xfId="32758" xr:uid="{3CD113D0-4303-47FE-AD3C-60463354F64C}"/>
    <cellStyle name="Note 9 2 2 4" xfId="10496" xr:uid="{07C42BB6-58A2-497D-AD55-F5618436E63A}"/>
    <cellStyle name="Note 9 2 2 4 2" xfId="32759" xr:uid="{291E17F2-020D-4700-95FB-D68F43F8B195}"/>
    <cellStyle name="Note 9 2 2 5" xfId="10497" xr:uid="{8D1DAC30-06B4-4AAF-81C1-8B964A527105}"/>
    <cellStyle name="Note 9 2 2 5 2" xfId="32760" xr:uid="{38D507A7-4C39-470E-B6CA-E9221F3FA466}"/>
    <cellStyle name="Note 9 2 2 6" xfId="10498" xr:uid="{7A9A3586-5BF4-41A0-8A58-40BDA2159CE9}"/>
    <cellStyle name="Note 9 2 2 6 2" xfId="32761" xr:uid="{7B8C69BB-0F64-43DF-8A64-1D08BDE26B00}"/>
    <cellStyle name="Note 9 2 2 7" xfId="10499" xr:uid="{89AA323A-984F-4F43-A681-51308FEBED85}"/>
    <cellStyle name="Note 9 2 2 7 2" xfId="32762" xr:uid="{D018EB84-4615-49BE-9A4F-D698AED8A162}"/>
    <cellStyle name="Note 9 2 2 8" xfId="10500" xr:uid="{435C039E-A7F2-4277-8633-1CCB77D2E4B6}"/>
    <cellStyle name="Note 9 2 2 8 2" xfId="32763" xr:uid="{022911E3-A1C2-4120-8347-87D189EBEE6D}"/>
    <cellStyle name="Note 9 2 2 9" xfId="23680" xr:uid="{1D2B8DB4-2831-4D24-9EF5-350AAF2C5495}"/>
    <cellStyle name="Note 9 2 2 9 2" xfId="40811" xr:uid="{720FD9E4-833E-4FE4-B8D2-8648EC0EA875}"/>
    <cellStyle name="Note 9 2 3" xfId="10501" xr:uid="{AB44A70E-D565-4790-ACD3-58F6A14B0227}"/>
    <cellStyle name="Note 9 2 3 2" xfId="32764" xr:uid="{005F9D4F-B443-4B0C-B410-84C3F9BCFA3D}"/>
    <cellStyle name="Note 9 2 4" xfId="10502" xr:uid="{512583EE-BC38-4499-9834-26E111368217}"/>
    <cellStyle name="Note 9 2 4 2" xfId="32765" xr:uid="{5F22D90E-251C-4637-8321-2014E2ABBA67}"/>
    <cellStyle name="Note 9 2 5" xfId="10503" xr:uid="{08996DA9-9485-4BAB-973F-BF6DFB742CDD}"/>
    <cellStyle name="Note 9 2 5 2" xfId="32766" xr:uid="{D9A752FD-1152-4F57-8F2C-6F8331C1FEC3}"/>
    <cellStyle name="Note 9 2 6" xfId="10504" xr:uid="{22EFF2B0-4C5B-4BD7-9810-97951588315A}"/>
    <cellStyle name="Note 9 2 6 2" xfId="32767" xr:uid="{E468A8C1-C4F6-463C-8E7B-B2F2A30762CA}"/>
    <cellStyle name="Note 9 2 7" xfId="10505" xr:uid="{F5AE3FDA-E511-44BC-8A95-DB2E159E2AEC}"/>
    <cellStyle name="Note 9 2 7 2" xfId="32768" xr:uid="{EE429199-6024-41E1-BD61-F97D18537839}"/>
    <cellStyle name="Note 9 2 8" xfId="10506" xr:uid="{DC64574D-8203-4545-AB4C-8B720AA89CD0}"/>
    <cellStyle name="Note 9 2 8 2" xfId="32769" xr:uid="{4818DDC5-5E9D-4CD4-B38F-A8B5B3257959}"/>
    <cellStyle name="Note 9 2 9" xfId="10507" xr:uid="{C6A2CD41-9D70-42CE-9F3C-10FE12FDB13A}"/>
    <cellStyle name="Note 9 2 9 2" xfId="32770" xr:uid="{B81F5F7B-0452-4079-A478-7FC81B4C66B7}"/>
    <cellStyle name="Note 9 3" xfId="10508" xr:uid="{2807B0CD-4101-454A-97A3-9DD381B94674}"/>
    <cellStyle name="Note 9 3 10" xfId="32771" xr:uid="{0D499DDF-44A8-406C-B90E-8C4B9534EDCD}"/>
    <cellStyle name="Note 9 3 2" xfId="10509" xr:uid="{432C4F89-032D-4DA3-899E-AFBB291E6C2D}"/>
    <cellStyle name="Note 9 3 2 2" xfId="32772" xr:uid="{A20DB3A1-4A88-4DB4-8E44-C05CA3A02BC4}"/>
    <cellStyle name="Note 9 3 3" xfId="10510" xr:uid="{B1ABED58-2FDA-4482-AA59-2B5E8184F4F8}"/>
    <cellStyle name="Note 9 3 3 2" xfId="32773" xr:uid="{A9F521FD-2D45-453F-95F0-F36FF4476326}"/>
    <cellStyle name="Note 9 3 4" xfId="10511" xr:uid="{0FB8D595-A5E6-41DA-8F8F-F94876A245E4}"/>
    <cellStyle name="Note 9 3 4 2" xfId="32774" xr:uid="{1542A434-0010-4F23-B3E4-7D0FFD5C5E03}"/>
    <cellStyle name="Note 9 3 5" xfId="10512" xr:uid="{2756CBAE-E83F-49C2-98A7-A74F1B7A0266}"/>
    <cellStyle name="Note 9 3 5 2" xfId="32775" xr:uid="{04669F62-0B08-4EBE-9FB2-8E311F550619}"/>
    <cellStyle name="Note 9 3 6" xfId="10513" xr:uid="{A7D5C14E-DBF8-42E1-ACDE-03782AE11F2A}"/>
    <cellStyle name="Note 9 3 6 2" xfId="32776" xr:uid="{BF85C8E0-FC8E-4553-BFBD-353409C0D89C}"/>
    <cellStyle name="Note 9 3 7" xfId="10514" xr:uid="{2AF0B061-2A33-482C-840A-2AF50BAA8475}"/>
    <cellStyle name="Note 9 3 7 2" xfId="32777" xr:uid="{CCB2BC03-B164-420F-BF31-853D0E80839A}"/>
    <cellStyle name="Note 9 3 8" xfId="10515" xr:uid="{82C20640-FF6D-4A62-801D-1BB3B108C9E3}"/>
    <cellStyle name="Note 9 3 8 2" xfId="32778" xr:uid="{7E09ACA1-9737-4769-AEDE-D552F5D4E5C4}"/>
    <cellStyle name="Note 9 3 9" xfId="23681" xr:uid="{798BCF9E-7416-49C7-90F7-B76BB7B9175E}"/>
    <cellStyle name="Note 9 3 9 2" xfId="40812" xr:uid="{E50151E6-CDA7-4FB2-ABB8-78600418A9BC}"/>
    <cellStyle name="Note 9 4" xfId="10516" xr:uid="{C58A2FDE-BE1D-4290-86D0-6044A723D14B}"/>
    <cellStyle name="Note 9 4 2" xfId="32779" xr:uid="{C7FA4082-6C4F-4137-9CEC-870D8429AD4E}"/>
    <cellStyle name="Note 9 5" xfId="10517" xr:uid="{1E628245-D6DB-4A6F-BBD5-418F31946200}"/>
    <cellStyle name="Note 9 5 2" xfId="32780" xr:uid="{52B54935-894B-4F66-88E1-0DBD1DCA4A96}"/>
    <cellStyle name="Note 9 6" xfId="10518" xr:uid="{44A5FEC0-F02A-4E41-BCFE-C1AF2610728F}"/>
    <cellStyle name="Note 9 6 2" xfId="32781" xr:uid="{DA7BEC65-6CE0-48EC-84B6-F251D462746F}"/>
    <cellStyle name="Note 9 7" xfId="10519" xr:uid="{602C927F-1FC4-4FBF-AEF1-BD5E08EFE6BB}"/>
    <cellStyle name="Note 9 7 2" xfId="32782" xr:uid="{9573F45F-9AB8-4F53-B4A4-0AD0A97837CA}"/>
    <cellStyle name="Note 9 8" xfId="10520" xr:uid="{77B08CEE-272C-4C28-A5C6-ACE087BEA5FF}"/>
    <cellStyle name="Note 9 8 2" xfId="32783" xr:uid="{A10EBADB-2D3F-4880-A5B7-16BA83419925}"/>
    <cellStyle name="Note 9 9" xfId="10521" xr:uid="{F8F66CE0-044E-416C-8059-9DFC65D514A5}"/>
    <cellStyle name="Note 9 9 2" xfId="32784" xr:uid="{AC681B4C-C323-4AF6-8B7D-C3E32ADE462A}"/>
    <cellStyle name="Nötr" xfId="10522" xr:uid="{2D33216E-C552-4A94-B97C-A28F6605183E}"/>
    <cellStyle name="Œ…‹æØ‚è [0.00]_4m stock" xfId="10523" xr:uid="{A95DBC77-84D1-4CD5-A3EF-C22CCA16D880}"/>
    <cellStyle name="Œ…‹æØ‚è_4m stock" xfId="10524" xr:uid="{38424840-7F7F-4543-946A-4F72976A3E03}"/>
    <cellStyle name="Option" xfId="10525" xr:uid="{A483E272-0508-491F-A8CE-0A968D5A9AD2}"/>
    <cellStyle name="OptionHeading" xfId="10526" xr:uid="{D5D50E39-B1E7-4765-8469-CFDD04566C78}"/>
    <cellStyle name="ori" xfId="10527" xr:uid="{AF4ABE41-25BB-4F7F-ABE4-0AA1EA448C33}"/>
    <cellStyle name="Output" xfId="10528" xr:uid="{6B16259A-7BA9-4821-AEBA-43BD8C8D8053}"/>
    <cellStyle name="Output 10" xfId="10529" xr:uid="{8F6497E6-BE5A-42C2-80F2-FDAD51A35122}"/>
    <cellStyle name="Output 10 10" xfId="32786" xr:uid="{4FE2D375-FD05-4757-8B54-2E87F598F20F}"/>
    <cellStyle name="Output 10 2" xfId="10530" xr:uid="{17E02290-EF56-4D32-8914-C21B8A84721F}"/>
    <cellStyle name="Output 10 2 2" xfId="32787" xr:uid="{79ADB8BF-2C8E-40AF-8945-9FA81E78AAAF}"/>
    <cellStyle name="Output 10 3" xfId="10531" xr:uid="{FC6E7133-8251-44B7-B0D6-FD5D5CD28607}"/>
    <cellStyle name="Output 10 3 2" xfId="32788" xr:uid="{1049A43C-AA87-4F6D-90C7-789FF9BCB676}"/>
    <cellStyle name="Output 10 4" xfId="10532" xr:uid="{A785684C-EC9D-4759-BC5F-8A176C7CE179}"/>
    <cellStyle name="Output 10 4 2" xfId="32789" xr:uid="{A742449C-80D0-4B7C-AF99-DFE084BA6923}"/>
    <cellStyle name="Output 10 5" xfId="10533" xr:uid="{B6568B8E-1F80-467B-9CE2-A63EA60139CA}"/>
    <cellStyle name="Output 10 5 2" xfId="32790" xr:uid="{EF3F1880-7DF6-4D88-B2B8-A185F2A864BE}"/>
    <cellStyle name="Output 10 6" xfId="10534" xr:uid="{54DBB91B-1809-422E-9B14-D25BC4562B53}"/>
    <cellStyle name="Output 10 6 2" xfId="32791" xr:uid="{A2F568C4-7811-479E-A2A8-A318AB99021B}"/>
    <cellStyle name="Output 10 7" xfId="10535" xr:uid="{F302C13F-6D6F-4C38-B3ED-B8C7FBB9D943}"/>
    <cellStyle name="Output 10 7 2" xfId="32792" xr:uid="{B784D40D-1BC1-4D77-97B6-20B9A153A7AF}"/>
    <cellStyle name="Output 10 8" xfId="10536" xr:uid="{DF0F9E93-7125-4D6A-9956-A765A1D47884}"/>
    <cellStyle name="Output 10 8 2" xfId="32793" xr:uid="{A62EB402-9246-4AA5-8447-EBAC095D56CC}"/>
    <cellStyle name="Output 10 9" xfId="10537" xr:uid="{A096F017-3C24-487F-B2D1-348029C8F6E4}"/>
    <cellStyle name="Output 10 9 2" xfId="32794" xr:uid="{D3C2E918-BB8E-4102-ACF6-3E5B0F9C033E}"/>
    <cellStyle name="Output 11" xfId="10538" xr:uid="{C8E0E1E4-7C35-473D-9279-1DD46F70C400}"/>
    <cellStyle name="Output 11 2" xfId="32795" xr:uid="{CB461525-0E2A-45AB-9CC0-45522953A96C}"/>
    <cellStyle name="Output 12" xfId="10539" xr:uid="{EEEDA9B9-B7D0-4A6E-82D0-F49BA22B75EB}"/>
    <cellStyle name="Output 12 2" xfId="32796" xr:uid="{EB63BD81-379D-4F67-9E18-095E0938CD59}"/>
    <cellStyle name="Output 13" xfId="10540" xr:uid="{770549F0-2144-46E0-B7F9-87FAC6138E1D}"/>
    <cellStyle name="Output 13 2" xfId="32797" xr:uid="{23BD5E6D-F3FC-4D0F-A66B-C0745AFB193E}"/>
    <cellStyle name="Output 14" xfId="10541" xr:uid="{9E04B23D-E5C2-47AB-96D3-34EB1FE406DA}"/>
    <cellStyle name="Output 14 2" xfId="32798" xr:uid="{06A42B3D-6305-43E1-94F9-1B2BD5CE3D83}"/>
    <cellStyle name="Output 15" xfId="10542" xr:uid="{5CF8A73B-EB7F-4C61-8841-2D07CC819D68}"/>
    <cellStyle name="Output 15 2" xfId="32799" xr:uid="{2617D814-4F5B-4F42-ACB7-77679C000E96}"/>
    <cellStyle name="Output 16" xfId="10543" xr:uid="{75C0F3EA-E89B-4603-B2BE-4DAD954DA5E3}"/>
    <cellStyle name="Output 16 2" xfId="32800" xr:uid="{C943B38A-2C76-4F51-BFD5-93E787474AD9}"/>
    <cellStyle name="Output 17" xfId="10544" xr:uid="{FCE14A09-F510-480E-9C58-DF069A5A2AF2}"/>
    <cellStyle name="Output 17 2" xfId="32801" xr:uid="{55DCA412-B0DA-43FB-A20B-B2D1CAD00F5C}"/>
    <cellStyle name="Output 18" xfId="10545" xr:uid="{26F16D17-4DBF-485F-8DF9-21AA4BF24A4A}"/>
    <cellStyle name="Output 18 2" xfId="32802" xr:uid="{C0E9D8CE-B9E9-4CB4-BDF4-46E63C902C17}"/>
    <cellStyle name="Output 19" xfId="32785" xr:uid="{FB32D69A-D145-4E03-949C-29A53D62DBAE}"/>
    <cellStyle name="Output 2" xfId="10546" xr:uid="{90B89CB3-DB3C-4B70-AF5D-96C874FFFB56}"/>
    <cellStyle name="Output 2 10" xfId="10547" xr:uid="{85E17225-7B41-4EF9-BFBB-710C059F9D00}"/>
    <cellStyle name="Output 2 10 2" xfId="32804" xr:uid="{CE615AF1-82B1-4726-B333-20CB20EEC278}"/>
    <cellStyle name="Output 2 11" xfId="10548" xr:uid="{C8C5E943-3CD7-4763-905C-4C01F365E440}"/>
    <cellStyle name="Output 2 11 2" xfId="32805" xr:uid="{98822B15-B2BD-4810-9AB9-9775AA957474}"/>
    <cellStyle name="Output 2 12" xfId="10549" xr:uid="{072342B5-EE8C-4AA7-9E1B-D94809C47277}"/>
    <cellStyle name="Output 2 12 2" xfId="32806" xr:uid="{7047745D-3FFA-4FF9-BCE5-865782147B16}"/>
    <cellStyle name="Output 2 13" xfId="10550" xr:uid="{863AD82C-FFFE-4AAB-BBE8-64444D3F9786}"/>
    <cellStyle name="Output 2 13 2" xfId="32807" xr:uid="{3134162C-664A-424A-870B-DAA09FF734F9}"/>
    <cellStyle name="Output 2 14" xfId="10551" xr:uid="{0CE14543-9EDE-4043-A0AD-F8407F4FC622}"/>
    <cellStyle name="Output 2 14 2" xfId="32808" xr:uid="{290AAA55-4A45-4E01-8E4E-FD4A59CAF793}"/>
    <cellStyle name="Output 2 15" xfId="10552" xr:uid="{7C494453-C59F-4D8F-8B9E-7FD18A27ADF3}"/>
    <cellStyle name="Output 2 15 2" xfId="32809" xr:uid="{7A2E4496-EC17-42AA-9355-FE724FC41BB8}"/>
    <cellStyle name="Output 2 16" xfId="32803" xr:uid="{A5DD938E-14D3-463F-811C-9251BBD34EA6}"/>
    <cellStyle name="Output 2 2" xfId="10553" xr:uid="{1E9A85FD-5194-4328-BB43-B3EEF28F2DBA}"/>
    <cellStyle name="Output 2 2 10" xfId="10554" xr:uid="{03D40D5F-0AE9-408C-A4CE-581BFB57185F}"/>
    <cellStyle name="Output 2 2 10 2" xfId="32811" xr:uid="{89CEA23A-BA68-4525-A160-43DC0399E133}"/>
    <cellStyle name="Output 2 2 11" xfId="10555" xr:uid="{1D2CB0B2-2FE5-482D-B763-4F27A9C0C826}"/>
    <cellStyle name="Output 2 2 11 2" xfId="32812" xr:uid="{A792880C-0F1C-4EB8-848E-E220FE425471}"/>
    <cellStyle name="Output 2 2 12" xfId="10556" xr:uid="{8C74404B-CCAB-42C5-A9C3-0C35F491BEF2}"/>
    <cellStyle name="Output 2 2 12 2" xfId="32813" xr:uid="{FB4CF005-2CF2-42D2-829B-E357339CDC0F}"/>
    <cellStyle name="Output 2 2 13" xfId="10557" xr:uid="{6BA32B82-2C67-4D33-952C-E11A8CA50724}"/>
    <cellStyle name="Output 2 2 13 2" xfId="32814" xr:uid="{EB7E1A5C-7D4F-48CC-A6F9-BBF9B0B85817}"/>
    <cellStyle name="Output 2 2 14" xfId="10558" xr:uid="{C9F9041E-2DEE-4611-B9F4-D01FBF6AE88F}"/>
    <cellStyle name="Output 2 2 14 2" xfId="32815" xr:uid="{527B64BE-C019-4C12-83BA-52A2065998EF}"/>
    <cellStyle name="Output 2 2 15" xfId="32810" xr:uid="{C6FE2154-C5AF-4F91-A450-C235AF23C7BE}"/>
    <cellStyle name="Output 2 2 2" xfId="10559" xr:uid="{606614BE-3EE1-4407-A039-58B5D55378BB}"/>
    <cellStyle name="Output 2 2 2 10" xfId="10560" xr:uid="{5A4BDDCC-2A31-4F94-8F0F-17200B8703DF}"/>
    <cellStyle name="Output 2 2 2 10 2" xfId="32817" xr:uid="{FBF33F00-DFCD-4A00-A434-E249F897B5FA}"/>
    <cellStyle name="Output 2 2 2 11" xfId="32816" xr:uid="{55FAA07F-D013-4693-A699-2047FE447E71}"/>
    <cellStyle name="Output 2 2 2 2" xfId="10561" xr:uid="{1D9F18FC-6791-43CA-9F66-6B9311496695}"/>
    <cellStyle name="Output 2 2 2 2 10" xfId="32818" xr:uid="{657EA0F7-AE78-45FF-9E0D-BC06356573B6}"/>
    <cellStyle name="Output 2 2 2 2 2" xfId="10562" xr:uid="{9E9B4C26-A109-4243-A26A-350C83356A7F}"/>
    <cellStyle name="Output 2 2 2 2 2 2" xfId="32819" xr:uid="{DA800AF7-9332-452C-95F0-38AB2EACFE61}"/>
    <cellStyle name="Output 2 2 2 2 3" xfId="10563" xr:uid="{44089C04-2C15-41C1-BA96-F220E91AE6D2}"/>
    <cellStyle name="Output 2 2 2 2 3 2" xfId="32820" xr:uid="{2BCF9E84-4048-4DB6-80A4-028816882E08}"/>
    <cellStyle name="Output 2 2 2 2 4" xfId="10564" xr:uid="{0EFE3519-1F2D-4211-B48D-C2488E1464AC}"/>
    <cellStyle name="Output 2 2 2 2 4 2" xfId="32821" xr:uid="{A52BA3CE-6AF2-4CAC-BFB1-129BD5BF6236}"/>
    <cellStyle name="Output 2 2 2 2 5" xfId="10565" xr:uid="{57183531-2D00-4A95-BC23-3DD2FDA54AB7}"/>
    <cellStyle name="Output 2 2 2 2 5 2" xfId="32822" xr:uid="{CBE90EEB-5AA1-4512-B715-84417B816D8D}"/>
    <cellStyle name="Output 2 2 2 2 6" xfId="10566" xr:uid="{3952332B-3DDD-4FF7-A03B-681ABF37036D}"/>
    <cellStyle name="Output 2 2 2 2 6 2" xfId="32823" xr:uid="{B3BE7D13-1865-497C-887C-C6B394B6EF4C}"/>
    <cellStyle name="Output 2 2 2 2 7" xfId="10567" xr:uid="{F9F0D89C-5E68-49B1-8DA0-6C54FD900AE6}"/>
    <cellStyle name="Output 2 2 2 2 7 2" xfId="32824" xr:uid="{53629D7A-D4D9-43EC-A22F-1F72F1C0E9EF}"/>
    <cellStyle name="Output 2 2 2 2 8" xfId="10568" xr:uid="{549D9DA0-D506-487E-865F-E1E3067FC25F}"/>
    <cellStyle name="Output 2 2 2 2 8 2" xfId="32825" xr:uid="{EEBA67F9-59D8-4B11-8260-F6D416552C0D}"/>
    <cellStyle name="Output 2 2 2 2 9" xfId="10569" xr:uid="{80A47FB8-0789-41A7-9C9E-B69F9235D70A}"/>
    <cellStyle name="Output 2 2 2 2 9 2" xfId="32826" xr:uid="{D57F9946-F8B5-4F04-B235-79890C3CCF73}"/>
    <cellStyle name="Output 2 2 2 3" xfId="10570" xr:uid="{0AD169CB-662D-4B68-9C80-E4ED4949FDE2}"/>
    <cellStyle name="Output 2 2 2 3 2" xfId="32827" xr:uid="{4D6233CD-AEE5-417D-95EF-E304210139ED}"/>
    <cellStyle name="Output 2 2 2 4" xfId="10571" xr:uid="{649D5296-11DD-427E-BA6F-4F1C9FC1E33E}"/>
    <cellStyle name="Output 2 2 2 4 2" xfId="32828" xr:uid="{8D2B9E30-FA42-4E50-9254-CABA3C6B6C2D}"/>
    <cellStyle name="Output 2 2 2 5" xfId="10572" xr:uid="{32DDEE48-2AB6-4DC4-AE37-2D60CFFF7097}"/>
    <cellStyle name="Output 2 2 2 5 2" xfId="32829" xr:uid="{ED991D67-56F8-4EC4-9C51-8CF6E3EB759F}"/>
    <cellStyle name="Output 2 2 2 6" xfId="10573" xr:uid="{D8873552-B2CE-4348-9478-C0AD4C3FD24E}"/>
    <cellStyle name="Output 2 2 2 6 2" xfId="32830" xr:uid="{B9B5350A-22C7-4927-952F-8B935421D153}"/>
    <cellStyle name="Output 2 2 2 7" xfId="10574" xr:uid="{1111EC10-01E0-4C69-8474-CFB9A4E52E66}"/>
    <cellStyle name="Output 2 2 2 7 2" xfId="32831" xr:uid="{C859A79C-CDB5-477B-B67D-2282B3B17D30}"/>
    <cellStyle name="Output 2 2 2 8" xfId="10575" xr:uid="{5C0F220F-1ADB-4EAC-A0D7-5F4F17F6754B}"/>
    <cellStyle name="Output 2 2 2 8 2" xfId="32832" xr:uid="{933C6F0D-5BB5-47CF-B2F1-2F3277FF9E27}"/>
    <cellStyle name="Output 2 2 2 9" xfId="10576" xr:uid="{85D056B8-F71B-46DF-ABAD-E1544BB47D25}"/>
    <cellStyle name="Output 2 2 2 9 2" xfId="32833" xr:uid="{DE6271D1-5051-48FE-955F-3764AEDC6977}"/>
    <cellStyle name="Output 2 2 3" xfId="10577" xr:uid="{9C359CF1-339A-44FC-A391-8268CB2311A2}"/>
    <cellStyle name="Output 2 2 3 10" xfId="32834" xr:uid="{4152101A-61E3-4D26-83FD-FB8F535B97DC}"/>
    <cellStyle name="Output 2 2 3 2" xfId="10578" xr:uid="{64758F7D-0D22-44AC-860A-DC1F1EBE1552}"/>
    <cellStyle name="Output 2 2 3 2 2" xfId="32835" xr:uid="{5DCE8DB2-96DA-4DB7-AE5F-21456BF4DC3A}"/>
    <cellStyle name="Output 2 2 3 3" xfId="10579" xr:uid="{1113C4F4-5B6A-4C8A-B052-D12999249A67}"/>
    <cellStyle name="Output 2 2 3 3 2" xfId="32836" xr:uid="{0358B29F-B59E-42CE-8961-7745D72FB0B3}"/>
    <cellStyle name="Output 2 2 3 4" xfId="10580" xr:uid="{320960E4-529C-4D93-9F17-93BFD570B51A}"/>
    <cellStyle name="Output 2 2 3 4 2" xfId="32837" xr:uid="{A0FC64F4-7A3E-44C5-95FC-F2704952394F}"/>
    <cellStyle name="Output 2 2 3 5" xfId="10581" xr:uid="{D09DA89D-0B35-40A9-9B23-248E36824923}"/>
    <cellStyle name="Output 2 2 3 5 2" xfId="32838" xr:uid="{BF6CF0B6-069D-446B-AB43-CD88204B2FF8}"/>
    <cellStyle name="Output 2 2 3 6" xfId="10582" xr:uid="{E04437CD-B607-434B-81F3-B2BCE60BC4E8}"/>
    <cellStyle name="Output 2 2 3 6 2" xfId="32839" xr:uid="{ADA5E3D8-D740-4BF9-B161-95318C9905B1}"/>
    <cellStyle name="Output 2 2 3 7" xfId="10583" xr:uid="{29B32194-708A-4B0D-A016-38B98908DE12}"/>
    <cellStyle name="Output 2 2 3 7 2" xfId="32840" xr:uid="{2BD1D645-6892-4E95-8617-50C2D0D5D083}"/>
    <cellStyle name="Output 2 2 3 8" xfId="10584" xr:uid="{74678AD0-4C22-4C1C-A8CE-3636CE810E05}"/>
    <cellStyle name="Output 2 2 3 8 2" xfId="32841" xr:uid="{EA2423CE-8B1A-4796-BB84-4C8DFE3E43BE}"/>
    <cellStyle name="Output 2 2 3 9" xfId="10585" xr:uid="{71927A8B-7C42-44A0-BCE2-AF06E21A986A}"/>
    <cellStyle name="Output 2 2 3 9 2" xfId="32842" xr:uid="{A8664650-410F-48A6-A99A-BEEA2C329515}"/>
    <cellStyle name="Output 2 2 4" xfId="10586" xr:uid="{CFFED8D1-14A0-4DF4-9AEA-4CEAA010524A}"/>
    <cellStyle name="Output 2 2 4 10" xfId="32843" xr:uid="{1FD23E3D-D0F6-468D-9D3D-030388455D94}"/>
    <cellStyle name="Output 2 2 4 2" xfId="10587" xr:uid="{CCE5978E-AD2A-421E-95F4-8FB26E2B34DE}"/>
    <cellStyle name="Output 2 2 4 2 2" xfId="32844" xr:uid="{1BA23D65-ED60-4746-AA9E-BA780A2EFCA8}"/>
    <cellStyle name="Output 2 2 4 3" xfId="10588" xr:uid="{74CC6501-F6EC-43A5-BD26-EC90D09C5AA4}"/>
    <cellStyle name="Output 2 2 4 3 2" xfId="32845" xr:uid="{09D8B324-07DC-474B-8051-E3420D396A19}"/>
    <cellStyle name="Output 2 2 4 4" xfId="10589" xr:uid="{F8E525F3-222B-43AE-9BA6-455FB1767602}"/>
    <cellStyle name="Output 2 2 4 4 2" xfId="32846" xr:uid="{E0C7A0F6-A734-496C-AF86-A70E6D96423E}"/>
    <cellStyle name="Output 2 2 4 5" xfId="10590" xr:uid="{8FA5C34F-E906-4E94-A990-212359EA2485}"/>
    <cellStyle name="Output 2 2 4 5 2" xfId="32847" xr:uid="{868229D2-C2CC-4B81-B39A-C3F552E31C34}"/>
    <cellStyle name="Output 2 2 4 6" xfId="10591" xr:uid="{9684EBDB-DB9C-4B7B-9914-BCF64DF14A52}"/>
    <cellStyle name="Output 2 2 4 6 2" xfId="32848" xr:uid="{1800325D-0269-4F27-A717-55928FEBB6D4}"/>
    <cellStyle name="Output 2 2 4 7" xfId="10592" xr:uid="{B88D3B7F-7735-48AF-92E0-6CAF156FD9B0}"/>
    <cellStyle name="Output 2 2 4 7 2" xfId="32849" xr:uid="{FD54E741-23BD-4DBC-96C1-5E72F5E1C531}"/>
    <cellStyle name="Output 2 2 4 8" xfId="10593" xr:uid="{A438272D-03DF-4A48-93B8-7E3395FA1A3B}"/>
    <cellStyle name="Output 2 2 4 8 2" xfId="32850" xr:uid="{9D9C8466-E43E-49F0-A22F-5F9D349BD7E7}"/>
    <cellStyle name="Output 2 2 4 9" xfId="10594" xr:uid="{F13C7E7B-2B3A-4274-B5DF-9EAB30F41934}"/>
    <cellStyle name="Output 2 2 4 9 2" xfId="32851" xr:uid="{0F767009-5A88-4280-8E42-EB7040669379}"/>
    <cellStyle name="Output 2 2 5" xfId="10595" xr:uid="{1EE87566-E80B-4D7C-A88B-43580EA59F76}"/>
    <cellStyle name="Output 2 2 5 10" xfId="32852" xr:uid="{A49EACB6-C217-4219-A876-100E3EE29F59}"/>
    <cellStyle name="Output 2 2 5 2" xfId="10596" xr:uid="{617E3487-6340-4CEE-BAF8-925856538086}"/>
    <cellStyle name="Output 2 2 5 2 2" xfId="32853" xr:uid="{2C81368A-3C8E-461A-9384-E39792BEE22E}"/>
    <cellStyle name="Output 2 2 5 3" xfId="10597" xr:uid="{0D439F51-F063-4097-A416-9FD6E6F7F452}"/>
    <cellStyle name="Output 2 2 5 3 2" xfId="32854" xr:uid="{F4F72B72-12D2-4937-A927-02F56EDA7186}"/>
    <cellStyle name="Output 2 2 5 4" xfId="10598" xr:uid="{A2154278-DEF1-49D5-B1BB-C3BAC7EAD5C5}"/>
    <cellStyle name="Output 2 2 5 4 2" xfId="32855" xr:uid="{500DC9A6-6311-4D75-A528-78746CA70997}"/>
    <cellStyle name="Output 2 2 5 5" xfId="10599" xr:uid="{28E11A2C-D53A-4419-B476-507BFAE1A2DA}"/>
    <cellStyle name="Output 2 2 5 5 2" xfId="32856" xr:uid="{49D9B135-321D-4328-ADBD-5FB0919F12BC}"/>
    <cellStyle name="Output 2 2 5 6" xfId="10600" xr:uid="{3CCA384F-D5CF-434A-A8DF-0BF546F999A6}"/>
    <cellStyle name="Output 2 2 5 6 2" xfId="32857" xr:uid="{5CE324CF-7B7C-4861-8FC1-9BFEDD8CFE9C}"/>
    <cellStyle name="Output 2 2 5 7" xfId="10601" xr:uid="{ED9FA56D-9D62-48B0-B671-5696315D8F93}"/>
    <cellStyle name="Output 2 2 5 7 2" xfId="32858" xr:uid="{05B5D645-3991-40D5-A829-D176F946C83B}"/>
    <cellStyle name="Output 2 2 5 8" xfId="10602" xr:uid="{DEBB8E67-3036-4A32-89BA-8ACD9FC4BBB5}"/>
    <cellStyle name="Output 2 2 5 8 2" xfId="32859" xr:uid="{066AECD0-E796-4DBA-8104-3C51C2562097}"/>
    <cellStyle name="Output 2 2 5 9" xfId="10603" xr:uid="{42E49D37-8F23-49F7-A1DB-2A57A3C55944}"/>
    <cellStyle name="Output 2 2 5 9 2" xfId="32860" xr:uid="{E05B7DA1-2DFD-4AD5-8561-D2F25450DC88}"/>
    <cellStyle name="Output 2 2 6" xfId="10604" xr:uid="{DF346F68-9E05-4954-9825-88401A8B9350}"/>
    <cellStyle name="Output 2 2 6 10" xfId="32861" xr:uid="{2AFF298D-B7E2-4C7F-9F8B-9200904FFB75}"/>
    <cellStyle name="Output 2 2 6 2" xfId="10605" xr:uid="{A1E6666E-BEFF-4429-B2C0-EC23F4AEE167}"/>
    <cellStyle name="Output 2 2 6 2 2" xfId="32862" xr:uid="{7965C4F1-F999-42BF-B4E6-88426977F75B}"/>
    <cellStyle name="Output 2 2 6 3" xfId="10606" xr:uid="{97021791-0923-4843-9B05-E751D2818BB7}"/>
    <cellStyle name="Output 2 2 6 3 2" xfId="32863" xr:uid="{F1F5B67D-5660-4E0C-8DA4-EEEAB23DDA6D}"/>
    <cellStyle name="Output 2 2 6 4" xfId="10607" xr:uid="{18881B9F-0676-4E58-937B-C79FF32E1F66}"/>
    <cellStyle name="Output 2 2 6 4 2" xfId="32864" xr:uid="{BB225339-2776-40B9-88D0-0B84C7E2EBAF}"/>
    <cellStyle name="Output 2 2 6 5" xfId="10608" xr:uid="{A2820930-5CE6-4C64-BE65-D959A1A0CD4C}"/>
    <cellStyle name="Output 2 2 6 5 2" xfId="32865" xr:uid="{519F5BFA-5E09-4E67-8ED0-940030BF3CB1}"/>
    <cellStyle name="Output 2 2 6 6" xfId="10609" xr:uid="{BD941A27-E970-4178-B9C5-9D6725C24F79}"/>
    <cellStyle name="Output 2 2 6 6 2" xfId="32866" xr:uid="{EB40E45C-7CAA-4383-A344-94713CC322D5}"/>
    <cellStyle name="Output 2 2 6 7" xfId="10610" xr:uid="{B3ACB846-0CFB-475B-8C65-84D934B9301A}"/>
    <cellStyle name="Output 2 2 6 7 2" xfId="32867" xr:uid="{33EA44D3-E98C-462E-9678-AEE00995B629}"/>
    <cellStyle name="Output 2 2 6 8" xfId="10611" xr:uid="{CCEA6C67-DCAC-40D0-9407-F20A2E936AFA}"/>
    <cellStyle name="Output 2 2 6 8 2" xfId="32868" xr:uid="{18A6947F-9DDE-4660-9362-6638D2A4DBD5}"/>
    <cellStyle name="Output 2 2 6 9" xfId="10612" xr:uid="{02732567-B137-4E4B-BB28-32A9720E2F2C}"/>
    <cellStyle name="Output 2 2 6 9 2" xfId="32869" xr:uid="{6E5FD046-5625-479D-9968-3EA25CFFF2A2}"/>
    <cellStyle name="Output 2 2 7" xfId="10613" xr:uid="{EC84EAA2-5F0F-47BF-A278-13D387DEF437}"/>
    <cellStyle name="Output 2 2 7 2" xfId="32870" xr:uid="{C67FB5C8-2209-48CE-A590-C0943E1B479D}"/>
    <cellStyle name="Output 2 2 8" xfId="10614" xr:uid="{7A7B1CB2-9C63-42EA-941C-0A80FAB12175}"/>
    <cellStyle name="Output 2 2 8 2" xfId="32871" xr:uid="{380D255E-C2AD-4642-A285-1C2522E5ED39}"/>
    <cellStyle name="Output 2 2 9" xfId="10615" xr:uid="{FEF24208-FC8B-4D01-8040-273AD0B8BC7D}"/>
    <cellStyle name="Output 2 2 9 2" xfId="32872" xr:uid="{87BC9044-1DD3-4695-9243-714F95F037D6}"/>
    <cellStyle name="Output 2 3" xfId="10616" xr:uid="{C7F5D53B-DBE2-4BC0-AA0F-5A0173A9EC56}"/>
    <cellStyle name="Output 2 3 10" xfId="10617" xr:uid="{88D5A2EA-2DA7-4D67-A730-AE9C60F77851}"/>
    <cellStyle name="Output 2 3 10 2" xfId="32874" xr:uid="{D091AB25-121E-4842-9EAC-761C5C7922CD}"/>
    <cellStyle name="Output 2 3 11" xfId="10618" xr:uid="{277FE245-626E-4054-9C7F-81D71BCAB643}"/>
    <cellStyle name="Output 2 3 11 2" xfId="32875" xr:uid="{8788E35C-0F6E-4C17-9C91-FB52EDDEA70C}"/>
    <cellStyle name="Output 2 3 12" xfId="10619" xr:uid="{B3B0A1DB-74DA-4652-9BF4-BC71D4EC60D9}"/>
    <cellStyle name="Output 2 3 12 2" xfId="32876" xr:uid="{3E73C83F-479F-4575-B771-A07C4E73998E}"/>
    <cellStyle name="Output 2 3 13" xfId="32873" xr:uid="{2EC80FBE-47FE-4B3C-97EF-EE624FEF334D}"/>
    <cellStyle name="Output 2 3 2" xfId="10620" xr:uid="{57B6D5FF-77BE-49E3-A392-5449DFFD7F05}"/>
    <cellStyle name="Output 2 3 2 10" xfId="32877" xr:uid="{83C540B2-D4C6-4BB5-BB62-EB3AC40FCFEC}"/>
    <cellStyle name="Output 2 3 2 2" xfId="10621" xr:uid="{21BD4D57-1360-47BE-A59F-A5C7B6F9F932}"/>
    <cellStyle name="Output 2 3 2 2 2" xfId="32878" xr:uid="{2CC74B13-B290-4DBC-87A0-B664EB0066EA}"/>
    <cellStyle name="Output 2 3 2 3" xfId="10622" xr:uid="{8BA4BD40-0F85-4F42-B8B1-6035EF8264BF}"/>
    <cellStyle name="Output 2 3 2 3 2" xfId="32879" xr:uid="{5580E44B-4B38-45F2-A8E4-7B1B64C78E46}"/>
    <cellStyle name="Output 2 3 2 4" xfId="10623" xr:uid="{55C24654-2F9E-48E3-9C2E-B0BE2417D3BA}"/>
    <cellStyle name="Output 2 3 2 4 2" xfId="32880" xr:uid="{C0384890-34D8-4D77-B63B-7E6DA582D6F4}"/>
    <cellStyle name="Output 2 3 2 5" xfId="10624" xr:uid="{29F5BD44-4B38-4F5B-9F44-BC605CBC68D9}"/>
    <cellStyle name="Output 2 3 2 5 2" xfId="32881" xr:uid="{7D951534-78EA-475B-8A53-8B7CCC7357B6}"/>
    <cellStyle name="Output 2 3 2 6" xfId="10625" xr:uid="{4732C790-1008-4403-8209-01E05482A3D7}"/>
    <cellStyle name="Output 2 3 2 6 2" xfId="32882" xr:uid="{8A87ECD1-96C8-4713-AC80-4A3A2CD3D805}"/>
    <cellStyle name="Output 2 3 2 7" xfId="10626" xr:uid="{ECCFD6FC-8073-49A1-96EF-5B4A042E7C13}"/>
    <cellStyle name="Output 2 3 2 7 2" xfId="32883" xr:uid="{1866A0BE-33B0-4BDA-8501-3B248B3096BB}"/>
    <cellStyle name="Output 2 3 2 8" xfId="10627" xr:uid="{A0C54589-A1DD-4D0E-B000-33C3CAD17634}"/>
    <cellStyle name="Output 2 3 2 8 2" xfId="32884" xr:uid="{53FA6A8D-408A-434F-9AEE-2A29A5973A58}"/>
    <cellStyle name="Output 2 3 2 9" xfId="10628" xr:uid="{5D12D636-3FAD-4BA6-A937-ABBD29FEE039}"/>
    <cellStyle name="Output 2 3 2 9 2" xfId="32885" xr:uid="{9AAC21F9-94E3-48AE-904D-DC04AAEF5ABF}"/>
    <cellStyle name="Output 2 3 3" xfId="10629" xr:uid="{9ED56CC6-1BEA-4392-83C6-24862799FC78}"/>
    <cellStyle name="Output 2 3 3 10" xfId="32886" xr:uid="{EE712BF1-A27D-4DDE-A42B-36659872CC7B}"/>
    <cellStyle name="Output 2 3 3 2" xfId="10630" xr:uid="{04FF5B9D-6DF5-4A2B-8A33-A85531F4A78C}"/>
    <cellStyle name="Output 2 3 3 2 2" xfId="32887" xr:uid="{11CCFBCB-707B-4B99-833E-937089BED729}"/>
    <cellStyle name="Output 2 3 3 3" xfId="10631" xr:uid="{D84E1513-1424-4FA7-9F08-25866E6FF6D7}"/>
    <cellStyle name="Output 2 3 3 3 2" xfId="32888" xr:uid="{E2E8EC9A-6FD7-47EF-8AAC-9E734936B693}"/>
    <cellStyle name="Output 2 3 3 4" xfId="10632" xr:uid="{4DC99387-BC46-409E-ACD9-BF3A98F6E7C0}"/>
    <cellStyle name="Output 2 3 3 4 2" xfId="32889" xr:uid="{BF55ED6B-20DD-4E86-B0C1-E824B4E4E09F}"/>
    <cellStyle name="Output 2 3 3 5" xfId="10633" xr:uid="{A925B755-9C67-4465-B3EE-035D5045624F}"/>
    <cellStyle name="Output 2 3 3 5 2" xfId="32890" xr:uid="{8650CF87-64E5-4D01-A12A-4E3623FED559}"/>
    <cellStyle name="Output 2 3 3 6" xfId="10634" xr:uid="{E37DDC02-1CD1-4402-8556-0638F25AB78E}"/>
    <cellStyle name="Output 2 3 3 6 2" xfId="32891" xr:uid="{816D82BE-BE60-4CBD-9E4C-4929AC5E0ED4}"/>
    <cellStyle name="Output 2 3 3 7" xfId="10635" xr:uid="{E99BADD7-E0E1-4254-AC5D-DA7F457F9E73}"/>
    <cellStyle name="Output 2 3 3 7 2" xfId="32892" xr:uid="{B0AA7324-4A3A-4A9E-9193-A9F3C3B0E4B0}"/>
    <cellStyle name="Output 2 3 3 8" xfId="10636" xr:uid="{A3C91ECE-C046-4182-95E5-AC1528D0F5E7}"/>
    <cellStyle name="Output 2 3 3 8 2" xfId="32893" xr:uid="{7B7441DB-C007-422A-97B7-97986B7D2DC0}"/>
    <cellStyle name="Output 2 3 3 9" xfId="10637" xr:uid="{85031CCB-AD6A-4436-BAAD-A175F956C1A2}"/>
    <cellStyle name="Output 2 3 3 9 2" xfId="32894" xr:uid="{6E615E90-45C1-44CA-B062-CC328F412D66}"/>
    <cellStyle name="Output 2 3 4" xfId="10638" xr:uid="{917A5D29-6787-466A-AB1E-5DFA5898A402}"/>
    <cellStyle name="Output 2 3 4 10" xfId="32895" xr:uid="{E3281884-D46F-408B-BFF9-6D3C671282FB}"/>
    <cellStyle name="Output 2 3 4 2" xfId="10639" xr:uid="{E801782F-84D1-4D53-A1AA-AC1FEAE7F715}"/>
    <cellStyle name="Output 2 3 4 2 2" xfId="32896" xr:uid="{12362A05-536A-4C0A-BCB3-A342D03D50BB}"/>
    <cellStyle name="Output 2 3 4 3" xfId="10640" xr:uid="{4BEE7035-1B99-41E9-BEB7-4D62ADB77149}"/>
    <cellStyle name="Output 2 3 4 3 2" xfId="32897" xr:uid="{36CF2687-6621-4BBA-A7CC-A654850E3D0A}"/>
    <cellStyle name="Output 2 3 4 4" xfId="10641" xr:uid="{712769DA-8110-46FE-ADB3-ECB5D2D5742F}"/>
    <cellStyle name="Output 2 3 4 4 2" xfId="32898" xr:uid="{C4405FFF-458A-49FB-ADFB-C7A9849ADE52}"/>
    <cellStyle name="Output 2 3 4 5" xfId="10642" xr:uid="{332654B9-D1B7-4B4A-BC14-C612F094D19B}"/>
    <cellStyle name="Output 2 3 4 5 2" xfId="32899" xr:uid="{6518ED0E-FD9F-48FC-A112-4F4CA12095F4}"/>
    <cellStyle name="Output 2 3 4 6" xfId="10643" xr:uid="{A47A2AD2-3CF0-4947-840C-0161B538522A}"/>
    <cellStyle name="Output 2 3 4 6 2" xfId="32900" xr:uid="{AE340BAE-96B0-4AFF-B410-9E2EE7A71B50}"/>
    <cellStyle name="Output 2 3 4 7" xfId="10644" xr:uid="{8BBBCB65-036F-4168-AD26-B2BB8C9B9E36}"/>
    <cellStyle name="Output 2 3 4 7 2" xfId="32901" xr:uid="{570571F0-A8CB-4FBC-AC72-57F5D6CC956E}"/>
    <cellStyle name="Output 2 3 4 8" xfId="10645" xr:uid="{C6C0C639-25D6-467D-ADE0-F0A6B590C56E}"/>
    <cellStyle name="Output 2 3 4 8 2" xfId="32902" xr:uid="{CD7200E9-22A9-4BBB-B5F5-D35614D0AFCE}"/>
    <cellStyle name="Output 2 3 4 9" xfId="10646" xr:uid="{831DD717-FFC6-46F1-B5CB-C409BC9D04EC}"/>
    <cellStyle name="Output 2 3 4 9 2" xfId="32903" xr:uid="{9ACFF5D8-2ACC-4181-9E67-D074311658A5}"/>
    <cellStyle name="Output 2 3 5" xfId="10647" xr:uid="{D2E8C57C-188B-49AC-A351-F70FE550B873}"/>
    <cellStyle name="Output 2 3 5 2" xfId="32904" xr:uid="{50BA2028-E8BA-4AD9-9367-8641A1424A03}"/>
    <cellStyle name="Output 2 3 6" xfId="10648" xr:uid="{CD250EE9-B4FC-4228-92FF-2A00BCEC4501}"/>
    <cellStyle name="Output 2 3 6 2" xfId="32905" xr:uid="{9611DF2B-D114-475A-824D-BDBDC290354F}"/>
    <cellStyle name="Output 2 3 7" xfId="10649" xr:uid="{E3A5071A-DB45-4775-BD11-FC8E4CC9E83B}"/>
    <cellStyle name="Output 2 3 7 2" xfId="32906" xr:uid="{75AAF0F5-0089-4837-A8F0-A1D6618E407A}"/>
    <cellStyle name="Output 2 3 8" xfId="10650" xr:uid="{E3B79509-F022-4902-ABD6-7AE7471CEFB7}"/>
    <cellStyle name="Output 2 3 8 2" xfId="32907" xr:uid="{D759D4DD-8268-4A25-883C-787658DCD4DC}"/>
    <cellStyle name="Output 2 3 9" xfId="10651" xr:uid="{AF087292-A588-4CBC-9AE8-33CAE1EFC7DE}"/>
    <cellStyle name="Output 2 3 9 2" xfId="32908" xr:uid="{F2A6BDD1-378D-4202-93B3-3F6D0C10C3AE}"/>
    <cellStyle name="Output 2 4" xfId="10652" xr:uid="{A68DC582-D028-408E-9FA6-BD730F56F99C}"/>
    <cellStyle name="Output 2 4 10" xfId="32909" xr:uid="{D3584C8C-A5C0-4178-B333-FED0D6242750}"/>
    <cellStyle name="Output 2 4 2" xfId="10653" xr:uid="{D1985117-5921-48B9-8C6F-5F5704DCCC5C}"/>
    <cellStyle name="Output 2 4 2 2" xfId="32910" xr:uid="{AD155D4E-7852-49EB-865E-604E3B2E0E0A}"/>
    <cellStyle name="Output 2 4 3" xfId="10654" xr:uid="{482F76F9-EA2F-4226-B4AF-B9F2DECB2E1D}"/>
    <cellStyle name="Output 2 4 3 2" xfId="32911" xr:uid="{81E05E34-F6CE-4978-A1DB-674390418B52}"/>
    <cellStyle name="Output 2 4 4" xfId="10655" xr:uid="{8D0B49DA-44F7-487F-BFB7-2B7FE74D32DA}"/>
    <cellStyle name="Output 2 4 4 2" xfId="32912" xr:uid="{DD3E555B-02CC-4E2B-8984-58CB98801D3D}"/>
    <cellStyle name="Output 2 4 5" xfId="10656" xr:uid="{62E3CD3F-0CF4-43E1-8CEE-D7CCA69D6606}"/>
    <cellStyle name="Output 2 4 5 2" xfId="32913" xr:uid="{F51FE152-9664-4709-A372-AB27083CA914}"/>
    <cellStyle name="Output 2 4 6" xfId="10657" xr:uid="{F0222A5D-FFC8-4026-A672-5790F51F99E9}"/>
    <cellStyle name="Output 2 4 6 2" xfId="32914" xr:uid="{64D4EAE8-FAEB-44F2-84AF-912C37E2234A}"/>
    <cellStyle name="Output 2 4 7" xfId="10658" xr:uid="{2BBE60D2-6D19-4681-890B-E6B23396FC36}"/>
    <cellStyle name="Output 2 4 7 2" xfId="32915" xr:uid="{A6ED6951-2263-48D7-88FB-1AA2BDB61A38}"/>
    <cellStyle name="Output 2 4 8" xfId="10659" xr:uid="{53CE5521-C04B-450B-81AA-BFCA95E7807C}"/>
    <cellStyle name="Output 2 4 8 2" xfId="32916" xr:uid="{5CC81339-664F-48D7-A449-DFB4ADCE1D9C}"/>
    <cellStyle name="Output 2 4 9" xfId="10660" xr:uid="{03BBD806-BF29-4317-A01E-86C906AAABB6}"/>
    <cellStyle name="Output 2 4 9 2" xfId="32917" xr:uid="{80632E93-DFA6-4B0B-A225-7C7554AD3F20}"/>
    <cellStyle name="Output 2 5" xfId="10661" xr:uid="{96DF3E7F-6C1D-4AA2-8B03-AB7E74566D80}"/>
    <cellStyle name="Output 2 5 10" xfId="32918" xr:uid="{12536DF6-4257-4627-B641-2D8053152BB8}"/>
    <cellStyle name="Output 2 5 2" xfId="10662" xr:uid="{9C432ABB-B79F-4377-BF32-DA7F09F9E695}"/>
    <cellStyle name="Output 2 5 2 2" xfId="32919" xr:uid="{B86DF216-AAC5-4AD8-83A0-14A7C8EB9613}"/>
    <cellStyle name="Output 2 5 3" xfId="10663" xr:uid="{AD429E08-034F-4439-831E-255F4B673527}"/>
    <cellStyle name="Output 2 5 3 2" xfId="32920" xr:uid="{C69965D1-400F-4218-A0B9-066A1679511C}"/>
    <cellStyle name="Output 2 5 4" xfId="10664" xr:uid="{57E2BC09-5F6B-48BC-8C86-7DC72A7A3539}"/>
    <cellStyle name="Output 2 5 4 2" xfId="32921" xr:uid="{775621BC-914B-45FF-8BC4-7A7FE43A2033}"/>
    <cellStyle name="Output 2 5 5" xfId="10665" xr:uid="{53DBAA5C-3F6E-4D9B-93B5-A25445E43CD5}"/>
    <cellStyle name="Output 2 5 5 2" xfId="32922" xr:uid="{0823DCD8-7A46-4C2F-89D1-A6A00D9B1CF2}"/>
    <cellStyle name="Output 2 5 6" xfId="10666" xr:uid="{D47ABC05-13AA-4AD7-911F-4988AD416B25}"/>
    <cellStyle name="Output 2 5 6 2" xfId="32923" xr:uid="{2630F474-BECF-448C-B414-C7A31E0F49BF}"/>
    <cellStyle name="Output 2 5 7" xfId="10667" xr:uid="{F769741A-BBB8-4AB1-BE78-7350608C2CBB}"/>
    <cellStyle name="Output 2 5 7 2" xfId="32924" xr:uid="{98DC87C5-E0AC-43D6-86DB-41643CECC75C}"/>
    <cellStyle name="Output 2 5 8" xfId="10668" xr:uid="{4AC5168C-7A11-4CE6-9966-D90330C56625}"/>
    <cellStyle name="Output 2 5 8 2" xfId="32925" xr:uid="{7CDE7A01-897E-4099-A51A-A023D88BD98C}"/>
    <cellStyle name="Output 2 5 9" xfId="10669" xr:uid="{E5AFA03A-DF44-45F3-8887-6B0B0E1B12A4}"/>
    <cellStyle name="Output 2 5 9 2" xfId="32926" xr:uid="{EC0050E9-8BBE-4FE7-A03E-15BF7B358D46}"/>
    <cellStyle name="Output 2 6" xfId="10670" xr:uid="{ADE8283D-9CF3-48A7-87B8-103F5237FBC6}"/>
    <cellStyle name="Output 2 6 10" xfId="32927" xr:uid="{3F208D80-F16A-44F8-86FA-A221412D2176}"/>
    <cellStyle name="Output 2 6 2" xfId="10671" xr:uid="{0D5F334D-0543-48FA-9FF7-E8B884389F37}"/>
    <cellStyle name="Output 2 6 2 2" xfId="32928" xr:uid="{B2D15033-26A3-400A-9F35-3F8A6386D2AB}"/>
    <cellStyle name="Output 2 6 3" xfId="10672" xr:uid="{8AC411D0-89BD-411B-A14B-E65DF3899886}"/>
    <cellStyle name="Output 2 6 3 2" xfId="32929" xr:uid="{0C5AAA3D-2816-49CA-BCF8-8FF455DCCE75}"/>
    <cellStyle name="Output 2 6 4" xfId="10673" xr:uid="{7020FC72-DB0A-462B-AF38-E73526023D64}"/>
    <cellStyle name="Output 2 6 4 2" xfId="32930" xr:uid="{97723845-3262-41F7-BA32-27574D200B7A}"/>
    <cellStyle name="Output 2 6 5" xfId="10674" xr:uid="{665A1309-37B8-4A49-9863-D402E5FDD194}"/>
    <cellStyle name="Output 2 6 5 2" xfId="32931" xr:uid="{AFC9446C-225E-4075-B70E-98AD5E51BEB3}"/>
    <cellStyle name="Output 2 6 6" xfId="10675" xr:uid="{66C230CC-AD6A-4805-9439-EC63B150A5D0}"/>
    <cellStyle name="Output 2 6 6 2" xfId="32932" xr:uid="{F04BD7B0-FBDD-4C8B-B5D0-3C91F1C9DEAF}"/>
    <cellStyle name="Output 2 6 7" xfId="10676" xr:uid="{9221D696-B967-4209-927A-F1CC2A456B62}"/>
    <cellStyle name="Output 2 6 7 2" xfId="32933" xr:uid="{3D39DF99-7949-4667-8297-885727982304}"/>
    <cellStyle name="Output 2 6 8" xfId="10677" xr:uid="{A772EB2E-905A-469F-9843-FF49B93BECA2}"/>
    <cellStyle name="Output 2 6 8 2" xfId="32934" xr:uid="{E823785B-B79E-46AF-B5E5-1D248A85C632}"/>
    <cellStyle name="Output 2 6 9" xfId="10678" xr:uid="{334A828D-C22A-4B72-BC72-6969855C6183}"/>
    <cellStyle name="Output 2 6 9 2" xfId="32935" xr:uid="{C3387C9D-6D16-45E6-B68B-B9E230CBEB5C}"/>
    <cellStyle name="Output 2 7" xfId="10679" xr:uid="{D72C3DAC-0153-4482-97DC-D8C899426EFC}"/>
    <cellStyle name="Output 2 7 10" xfId="32936" xr:uid="{AA7BABF7-C1BF-48C6-95A1-AEA70A6C85F6}"/>
    <cellStyle name="Output 2 7 2" xfId="10680" xr:uid="{6C2809A4-D7EF-4C85-B7AB-E40CAADF4E8C}"/>
    <cellStyle name="Output 2 7 2 2" xfId="32937" xr:uid="{668136C4-5B2D-43B4-AF0D-82E794078C44}"/>
    <cellStyle name="Output 2 7 3" xfId="10681" xr:uid="{D1EAC3F8-CC26-49E2-BF67-15BEEF649066}"/>
    <cellStyle name="Output 2 7 3 2" xfId="32938" xr:uid="{1A274579-1B6A-4283-B8FB-4D32B1C4F987}"/>
    <cellStyle name="Output 2 7 4" xfId="10682" xr:uid="{3F7E25E2-657C-45D1-88F9-F7D85001F32F}"/>
    <cellStyle name="Output 2 7 4 2" xfId="32939" xr:uid="{BE78DAAE-F64E-4891-94B5-67F358534BB0}"/>
    <cellStyle name="Output 2 7 5" xfId="10683" xr:uid="{97158172-DBC7-40DA-81F2-0F609F276CA4}"/>
    <cellStyle name="Output 2 7 5 2" xfId="32940" xr:uid="{44CA7F80-C152-4BDA-948F-D6A013C0130B}"/>
    <cellStyle name="Output 2 7 6" xfId="10684" xr:uid="{2FECBA23-7442-4516-B8F9-D9164B87D2E8}"/>
    <cellStyle name="Output 2 7 6 2" xfId="32941" xr:uid="{1B59F1C0-6F8A-45D8-B272-6AD4336827E1}"/>
    <cellStyle name="Output 2 7 7" xfId="10685" xr:uid="{548C597C-9577-435C-A0B4-1AA0C4F41E37}"/>
    <cellStyle name="Output 2 7 7 2" xfId="32942" xr:uid="{551AC1D6-787F-4053-81D3-BC676216B947}"/>
    <cellStyle name="Output 2 7 8" xfId="10686" xr:uid="{3C4CEC40-CDAE-40C4-BB7C-737DD3A44E30}"/>
    <cellStyle name="Output 2 7 8 2" xfId="32943" xr:uid="{395FC2A9-967D-43A3-B405-594939EC3668}"/>
    <cellStyle name="Output 2 7 9" xfId="10687" xr:uid="{098292A8-5359-4F53-8330-F447FA64EEAF}"/>
    <cellStyle name="Output 2 7 9 2" xfId="32944" xr:uid="{784AD112-9178-4771-930C-E597593CEEBC}"/>
    <cellStyle name="Output 2 8" xfId="10688" xr:uid="{22B816FD-5404-4CB5-A761-74516E6D30CD}"/>
    <cellStyle name="Output 2 8 2" xfId="32945" xr:uid="{8EC7DC64-FA57-4897-BA85-EFE1EF9BA4C6}"/>
    <cellStyle name="Output 2 9" xfId="10689" xr:uid="{B1C89676-448D-4E3F-872E-50B34C100979}"/>
    <cellStyle name="Output 2 9 2" xfId="32946" xr:uid="{7CA2EDFF-65F5-43C1-ACA1-138890CF043A}"/>
    <cellStyle name="Output 3" xfId="10690" xr:uid="{21F38DC5-4F41-4F44-9882-54A9649E0342}"/>
    <cellStyle name="Output 3 10" xfId="10691" xr:uid="{D9B903DD-3E75-4702-9DB3-E2CADE2B609A}"/>
    <cellStyle name="Output 3 10 2" xfId="32948" xr:uid="{CD24904B-879E-4908-93D7-FCA3FC155547}"/>
    <cellStyle name="Output 3 11" xfId="10692" xr:uid="{CABDFEB4-3019-48BB-AD9D-0A7C071895B3}"/>
    <cellStyle name="Output 3 11 2" xfId="32949" xr:uid="{CE907B41-C56A-48A0-932E-CA5C63FDC75F}"/>
    <cellStyle name="Output 3 12" xfId="10693" xr:uid="{7DF6FC02-9105-4D22-B6E3-C1E90F9DAE8C}"/>
    <cellStyle name="Output 3 12 2" xfId="32950" xr:uid="{F42C14BE-DB33-4FF7-A762-9983B6D0CDB1}"/>
    <cellStyle name="Output 3 13" xfId="10694" xr:uid="{9AFC9B55-128B-4CFC-B1DA-0879019C5974}"/>
    <cellStyle name="Output 3 13 2" xfId="32951" xr:uid="{163CDA58-22E2-4483-BFF5-3E3B4AAB6BDF}"/>
    <cellStyle name="Output 3 14" xfId="32947" xr:uid="{D09F9091-BC0A-40FB-85A1-DA3D80B40DC5}"/>
    <cellStyle name="Output 3 2" xfId="10695" xr:uid="{A8C82FC6-E1C9-4AA5-84CE-32866F6F0689}"/>
    <cellStyle name="Output 3 2 10" xfId="32952" xr:uid="{B87917C8-A8C1-4D03-A385-175B66124EEF}"/>
    <cellStyle name="Output 3 2 2" xfId="10696" xr:uid="{B12203D2-84BD-44CB-A15E-EDE4E47AC014}"/>
    <cellStyle name="Output 3 2 2 2" xfId="32953" xr:uid="{96B8D3FF-EE86-4682-B99E-2FEA8295070C}"/>
    <cellStyle name="Output 3 2 3" xfId="10697" xr:uid="{65670018-C735-47AE-B027-6D1404C763EE}"/>
    <cellStyle name="Output 3 2 3 2" xfId="32954" xr:uid="{7E4FC135-B39E-4C7F-AFB4-CE5CD9D2220C}"/>
    <cellStyle name="Output 3 2 4" xfId="10698" xr:uid="{4663ED1B-FFE9-4C88-AE11-14B99479E1AA}"/>
    <cellStyle name="Output 3 2 4 2" xfId="32955" xr:uid="{72A0B88F-9D30-412D-9030-8496B37F256B}"/>
    <cellStyle name="Output 3 2 5" xfId="10699" xr:uid="{98188F35-37E8-40AC-9F9A-BAE3A3C3D3CB}"/>
    <cellStyle name="Output 3 2 5 2" xfId="32956" xr:uid="{EE3E37B0-ADA4-4A67-B55F-A06A5BD4FBDC}"/>
    <cellStyle name="Output 3 2 6" xfId="10700" xr:uid="{9FD07352-01A5-4A17-AD24-062C8043B43E}"/>
    <cellStyle name="Output 3 2 6 2" xfId="32957" xr:uid="{02D695A8-83BE-44E1-9D11-F43F3D30F0CF}"/>
    <cellStyle name="Output 3 2 7" xfId="10701" xr:uid="{80C5197A-7550-4236-A5B3-436C502CC45B}"/>
    <cellStyle name="Output 3 2 7 2" xfId="32958" xr:uid="{36918625-21EA-4FB4-B88A-23534F3D9D01}"/>
    <cellStyle name="Output 3 2 8" xfId="10702" xr:uid="{584553D1-ABCA-4341-847D-AE518B044851}"/>
    <cellStyle name="Output 3 2 8 2" xfId="32959" xr:uid="{AD445576-B159-464B-9FE5-52190E9023FC}"/>
    <cellStyle name="Output 3 2 9" xfId="10703" xr:uid="{C9AF8253-41B4-4F86-9871-A8F122EAFACF}"/>
    <cellStyle name="Output 3 2 9 2" xfId="32960" xr:uid="{22C0101D-85E8-4528-B6AE-325EDCE6D26E}"/>
    <cellStyle name="Output 3 3" xfId="10704" xr:uid="{4ECE8AEF-6217-4A8C-B45E-14CC4D11C71C}"/>
    <cellStyle name="Output 3 3 10" xfId="32961" xr:uid="{C0B03309-434D-42DA-8F8C-E145797C4933}"/>
    <cellStyle name="Output 3 3 2" xfId="10705" xr:uid="{210E7E93-5924-47CA-A3B3-FEF057DED820}"/>
    <cellStyle name="Output 3 3 2 2" xfId="32962" xr:uid="{5E890B36-BAFA-48EB-9FD0-1235F1BFEB10}"/>
    <cellStyle name="Output 3 3 3" xfId="10706" xr:uid="{8C6AB459-E6B0-42F7-AED4-DC58D6F77079}"/>
    <cellStyle name="Output 3 3 3 2" xfId="32963" xr:uid="{497FE1F6-722E-46CC-8628-5832B18C48C0}"/>
    <cellStyle name="Output 3 3 4" xfId="10707" xr:uid="{069052AA-0A50-4EC2-B8F2-6D6F660D1DDC}"/>
    <cellStyle name="Output 3 3 4 2" xfId="32964" xr:uid="{A72F3A9C-10B5-46E3-BAB2-836937AB46EC}"/>
    <cellStyle name="Output 3 3 5" xfId="10708" xr:uid="{28A80FDE-E304-4961-A88F-3A03E2C2766C}"/>
    <cellStyle name="Output 3 3 5 2" xfId="32965" xr:uid="{B05B3F08-F87B-45BF-B399-A0F9ECF5D5CC}"/>
    <cellStyle name="Output 3 3 6" xfId="10709" xr:uid="{1BDAAD63-7E1A-4665-A273-5D6CA3AB6C29}"/>
    <cellStyle name="Output 3 3 6 2" xfId="32966" xr:uid="{63A0E749-43A6-49B0-B1C9-00BE2274DD4B}"/>
    <cellStyle name="Output 3 3 7" xfId="10710" xr:uid="{55309392-6D80-4F90-878D-6E94D7EAABDC}"/>
    <cellStyle name="Output 3 3 7 2" xfId="32967" xr:uid="{19382E7F-4652-4B41-BBDB-21C28D3035DC}"/>
    <cellStyle name="Output 3 3 8" xfId="10711" xr:uid="{023A8DDC-A47F-4A35-B58B-CBF0D56210EF}"/>
    <cellStyle name="Output 3 3 8 2" xfId="32968" xr:uid="{84B74EE7-9509-4A09-B2F8-48DFB2115763}"/>
    <cellStyle name="Output 3 3 9" xfId="10712" xr:uid="{F62C38F9-F08B-4132-A387-4FFAAAC08777}"/>
    <cellStyle name="Output 3 3 9 2" xfId="32969" xr:uid="{8CDAB674-BD05-4E08-86C8-B7D1C15995F7}"/>
    <cellStyle name="Output 3 4" xfId="10713" xr:uid="{612992AA-9CF8-4362-91AE-02A6FE1B066E}"/>
    <cellStyle name="Output 3 4 10" xfId="32970" xr:uid="{FCD4C2B8-16DA-4EC4-99E3-9981A9E36830}"/>
    <cellStyle name="Output 3 4 2" xfId="10714" xr:uid="{6F6B691D-AB95-43F2-A514-2FA747FC19B0}"/>
    <cellStyle name="Output 3 4 2 2" xfId="32971" xr:uid="{49359C00-AB84-453B-AA3F-B055B8250CD6}"/>
    <cellStyle name="Output 3 4 3" xfId="10715" xr:uid="{FB2556E3-F5E2-405E-B81C-7DF9A6C9800B}"/>
    <cellStyle name="Output 3 4 3 2" xfId="32972" xr:uid="{3FA1F27C-38E1-4253-BE43-CCAFEDF09C81}"/>
    <cellStyle name="Output 3 4 4" xfId="10716" xr:uid="{720AA011-70DC-407B-A9D3-5FBFD6B84B2E}"/>
    <cellStyle name="Output 3 4 4 2" xfId="32973" xr:uid="{DFE44AE0-A23E-4C13-B8E8-03A4BF0B1C47}"/>
    <cellStyle name="Output 3 4 5" xfId="10717" xr:uid="{053F3A2B-22AC-4795-8653-2368882ECD8E}"/>
    <cellStyle name="Output 3 4 5 2" xfId="32974" xr:uid="{9314F743-7584-44AF-A0C6-877FFC297F74}"/>
    <cellStyle name="Output 3 4 6" xfId="10718" xr:uid="{F8793B4B-6FCC-439B-9734-9AB339A57271}"/>
    <cellStyle name="Output 3 4 6 2" xfId="32975" xr:uid="{DD7A1911-69D4-4423-A6FA-540A650D1465}"/>
    <cellStyle name="Output 3 4 7" xfId="10719" xr:uid="{DCC3F088-4886-41B8-98BA-E24702BF4C36}"/>
    <cellStyle name="Output 3 4 7 2" xfId="32976" xr:uid="{A9E564A7-E173-4F9B-AE34-36E671D06248}"/>
    <cellStyle name="Output 3 4 8" xfId="10720" xr:uid="{186B02A7-1587-430C-B8F3-CF25A2EE2749}"/>
    <cellStyle name="Output 3 4 8 2" xfId="32977" xr:uid="{71AE626B-2804-4CCC-B8CB-D81A0E8CF54C}"/>
    <cellStyle name="Output 3 4 9" xfId="10721" xr:uid="{CEB3DA01-5744-4A81-BB53-E4AAE4FDAF00}"/>
    <cellStyle name="Output 3 4 9 2" xfId="32978" xr:uid="{E5B482F5-80FE-4D30-ACDD-6EBCC5E639D4}"/>
    <cellStyle name="Output 3 5" xfId="10722" xr:uid="{49134552-1754-4149-A4ED-3AEC08FF592B}"/>
    <cellStyle name="Output 3 5 10" xfId="32979" xr:uid="{EBCFF946-51A1-4AF9-954C-723704289B56}"/>
    <cellStyle name="Output 3 5 2" xfId="10723" xr:uid="{101787E4-D186-40AC-B258-6B532F9339B3}"/>
    <cellStyle name="Output 3 5 2 2" xfId="32980" xr:uid="{4250BF17-12AB-4E68-9100-4FD46F2B746A}"/>
    <cellStyle name="Output 3 5 3" xfId="10724" xr:uid="{F5D2871D-5F5A-477B-A75B-7EF4ACD186DC}"/>
    <cellStyle name="Output 3 5 3 2" xfId="32981" xr:uid="{1607E21A-5B5E-477C-9C52-2ECB7CA52BF7}"/>
    <cellStyle name="Output 3 5 4" xfId="10725" xr:uid="{6639C28F-D860-466C-9DC4-5CDB78B8D02F}"/>
    <cellStyle name="Output 3 5 4 2" xfId="32982" xr:uid="{FFE8FE02-B040-420B-B4C2-DFCCF320C50C}"/>
    <cellStyle name="Output 3 5 5" xfId="10726" xr:uid="{17B3236D-A0DA-48AE-B078-456CF34202F7}"/>
    <cellStyle name="Output 3 5 5 2" xfId="32983" xr:uid="{35F2CEB8-3186-4724-904C-3F1CE309450B}"/>
    <cellStyle name="Output 3 5 6" xfId="10727" xr:uid="{A3158A25-90DB-4845-83FC-5602BBD9EAFA}"/>
    <cellStyle name="Output 3 5 6 2" xfId="32984" xr:uid="{F15E94D3-9DA9-435C-9B59-11AA932C65E8}"/>
    <cellStyle name="Output 3 5 7" xfId="10728" xr:uid="{3ABC2D54-1336-45DC-A2A6-703554561B16}"/>
    <cellStyle name="Output 3 5 7 2" xfId="32985" xr:uid="{1DD52450-8FDD-4C54-9DF5-F5858835B97D}"/>
    <cellStyle name="Output 3 5 8" xfId="10729" xr:uid="{FD917D97-3FC1-476B-B298-D9B4B9D5C96C}"/>
    <cellStyle name="Output 3 5 8 2" xfId="32986" xr:uid="{128DC4CA-122B-4DE0-9C9C-FB8989934588}"/>
    <cellStyle name="Output 3 5 9" xfId="10730" xr:uid="{13A74159-2E7B-47C9-BC70-FA28A4A5BE12}"/>
    <cellStyle name="Output 3 5 9 2" xfId="32987" xr:uid="{6E7AE141-007A-4E78-8A37-68E0941D2808}"/>
    <cellStyle name="Output 3 6" xfId="10731" xr:uid="{894F6A6D-4060-4840-9692-12136F0BE6CB}"/>
    <cellStyle name="Output 3 6 2" xfId="32988" xr:uid="{C256572E-4656-4C2F-B904-A7B1DBA72AD4}"/>
    <cellStyle name="Output 3 7" xfId="10732" xr:uid="{9E92CCD8-4D48-4740-9CAA-0429333012F7}"/>
    <cellStyle name="Output 3 7 2" xfId="32989" xr:uid="{DE288FEE-D360-45A9-A4E5-DE4996B39BC5}"/>
    <cellStyle name="Output 3 8" xfId="10733" xr:uid="{53FA2234-32BD-4324-A6A8-E7CD78AE8EA2}"/>
    <cellStyle name="Output 3 8 2" xfId="32990" xr:uid="{0CD367DA-1A56-46D8-8A3F-CB0CDB584637}"/>
    <cellStyle name="Output 3 9" xfId="10734" xr:uid="{A00EC645-01E0-409D-B0EE-8D7992899EA8}"/>
    <cellStyle name="Output 3 9 2" xfId="32991" xr:uid="{231F007D-8E9B-4AC1-A93C-BB1A174CC470}"/>
    <cellStyle name="Output 4" xfId="10735" xr:uid="{AB337B57-0FE4-4059-BE1F-C67D239DD29B}"/>
    <cellStyle name="Output 4 10" xfId="10736" xr:uid="{49C92EF1-AE6F-4A0E-958B-D5CF8B7F8AE2}"/>
    <cellStyle name="Output 4 10 2" xfId="32993" xr:uid="{59F41212-1383-4FE8-94B2-F29AEC5D0CC0}"/>
    <cellStyle name="Output 4 11" xfId="10737" xr:uid="{3CED828E-5ABE-4398-82FF-5A4A005014D9}"/>
    <cellStyle name="Output 4 11 2" xfId="32994" xr:uid="{C5D6B647-2106-447E-997E-2F6BBD0C0A20}"/>
    <cellStyle name="Output 4 12" xfId="10738" xr:uid="{4269EF8A-9EEF-4FA5-9274-E4A54FF4C71C}"/>
    <cellStyle name="Output 4 12 2" xfId="32995" xr:uid="{5ABAF12D-EB91-4F25-B3AF-EAEA73DA17B7}"/>
    <cellStyle name="Output 4 13" xfId="10739" xr:uid="{DA2E7C75-80F2-468D-A9FE-083E47DE4686}"/>
    <cellStyle name="Output 4 13 2" xfId="32996" xr:uid="{F7AB54A7-50D5-4D1F-AA16-16CBAEDD9B49}"/>
    <cellStyle name="Output 4 14" xfId="10740" xr:uid="{E45BAA8B-00CB-4BFF-A3DB-766F86629778}"/>
    <cellStyle name="Output 4 14 2" xfId="32997" xr:uid="{C3A21187-6A8F-4DD8-9DC5-EC610E820945}"/>
    <cellStyle name="Output 4 15" xfId="32992" xr:uid="{B745116B-2F0A-4619-9AD0-EFE352C437CD}"/>
    <cellStyle name="Output 4 2" xfId="10741" xr:uid="{0DE9A7A2-31CC-4447-B7D7-D0E826259A60}"/>
    <cellStyle name="Output 4 2 10" xfId="10742" xr:uid="{07F07DE9-DC59-41C0-B735-287A7932ACA1}"/>
    <cellStyle name="Output 4 2 10 2" xfId="32999" xr:uid="{B62422B8-BDAF-412E-B4B4-38613D7C7DB0}"/>
    <cellStyle name="Output 4 2 11" xfId="32998" xr:uid="{C8227D37-4B4B-4DA9-B5AE-56BC15EF01BD}"/>
    <cellStyle name="Output 4 2 2" xfId="10743" xr:uid="{8A2ECF58-FB5A-49A7-8E46-D214D629E1DE}"/>
    <cellStyle name="Output 4 2 2 10" xfId="33000" xr:uid="{1BF16702-392A-4C4A-BADF-69EE3DD4B427}"/>
    <cellStyle name="Output 4 2 2 2" xfId="10744" xr:uid="{E921862E-97B5-4D3F-A97D-E26E780A8FD4}"/>
    <cellStyle name="Output 4 2 2 2 2" xfId="33001" xr:uid="{815CDD2B-A945-41B4-913A-329739A6D91D}"/>
    <cellStyle name="Output 4 2 2 3" xfId="10745" xr:uid="{44BCF564-AF76-4910-A4A4-DDABF407BFFB}"/>
    <cellStyle name="Output 4 2 2 3 2" xfId="33002" xr:uid="{EDE5E56C-9005-4A44-BC6F-ECCE82F6006B}"/>
    <cellStyle name="Output 4 2 2 4" xfId="10746" xr:uid="{AF4CA903-FED5-4AB9-808E-A03E1F2D6F49}"/>
    <cellStyle name="Output 4 2 2 4 2" xfId="33003" xr:uid="{0729FE56-5EC2-4B66-9EE8-B73C5DE5B131}"/>
    <cellStyle name="Output 4 2 2 5" xfId="10747" xr:uid="{8F7F6CD7-B368-4DD6-9F27-78EDF064AD58}"/>
    <cellStyle name="Output 4 2 2 5 2" xfId="33004" xr:uid="{0FEA6E4C-DFEC-4B06-9CA0-61851DE0F389}"/>
    <cellStyle name="Output 4 2 2 6" xfId="10748" xr:uid="{9A77CADC-5985-4E14-8DAB-9CB17A6ADE0D}"/>
    <cellStyle name="Output 4 2 2 6 2" xfId="33005" xr:uid="{D560F75D-0720-47CA-94B7-6EC31B111A63}"/>
    <cellStyle name="Output 4 2 2 7" xfId="10749" xr:uid="{5FCDF1E0-9B8A-48C8-A3BC-E6B00133608E}"/>
    <cellStyle name="Output 4 2 2 7 2" xfId="33006" xr:uid="{DBDB8400-2841-43FF-BFA2-54A67F53DF0B}"/>
    <cellStyle name="Output 4 2 2 8" xfId="10750" xr:uid="{6CB39841-F928-4D42-8219-6CE5D3A2828B}"/>
    <cellStyle name="Output 4 2 2 8 2" xfId="33007" xr:uid="{C23BCABA-D98E-499A-B60A-4638051DE0E5}"/>
    <cellStyle name="Output 4 2 2 9" xfId="10751" xr:uid="{2A2F1AFE-CA0E-47CE-AD52-21F0020293B1}"/>
    <cellStyle name="Output 4 2 2 9 2" xfId="33008" xr:uid="{8008CAFE-1496-4C2A-A9C0-8F8E8E919229}"/>
    <cellStyle name="Output 4 2 3" xfId="10752" xr:uid="{EDCE3106-D0BB-4B73-AD7A-2E4370519A89}"/>
    <cellStyle name="Output 4 2 3 2" xfId="33009" xr:uid="{18566711-8E95-47CB-BC46-8653FC3705DD}"/>
    <cellStyle name="Output 4 2 4" xfId="10753" xr:uid="{627337A6-E611-441F-9FCD-9357D507AC36}"/>
    <cellStyle name="Output 4 2 4 2" xfId="33010" xr:uid="{BB051900-C236-459D-9A28-71AE33D18111}"/>
    <cellStyle name="Output 4 2 5" xfId="10754" xr:uid="{4E645F58-BCB7-46AE-AD44-E3585480B01A}"/>
    <cellStyle name="Output 4 2 5 2" xfId="33011" xr:uid="{1DC362D1-F07F-4ED6-BAFE-12B35E7703B6}"/>
    <cellStyle name="Output 4 2 6" xfId="10755" xr:uid="{43CF8ADE-AF09-416F-883D-280266F50C74}"/>
    <cellStyle name="Output 4 2 6 2" xfId="33012" xr:uid="{F6F03C86-06BC-4A9B-ABD2-F087F4B2E9AD}"/>
    <cellStyle name="Output 4 2 7" xfId="10756" xr:uid="{40D8871E-D5A8-4194-B98C-6E5410E0252D}"/>
    <cellStyle name="Output 4 2 7 2" xfId="33013" xr:uid="{43254952-1845-49A5-B606-0E8D228BE9D9}"/>
    <cellStyle name="Output 4 2 8" xfId="10757" xr:uid="{EE94B975-0135-4292-9A97-5BD27CD68976}"/>
    <cellStyle name="Output 4 2 8 2" xfId="33014" xr:uid="{BC1ED00E-0557-4AD4-AD80-454C30F138A2}"/>
    <cellStyle name="Output 4 2 9" xfId="10758" xr:uid="{9206FD34-9385-43D1-8D36-ACB7701E55EC}"/>
    <cellStyle name="Output 4 2 9 2" xfId="33015" xr:uid="{0A86DAEC-5E2B-4546-B14C-135064002E01}"/>
    <cellStyle name="Output 4 3" xfId="10759" xr:uid="{0F18E204-FDC7-42D9-9110-50C314842986}"/>
    <cellStyle name="Output 4 3 10" xfId="33016" xr:uid="{2EBD9F81-8101-40F1-A387-1416178F44A8}"/>
    <cellStyle name="Output 4 3 2" xfId="10760" xr:uid="{FCE1A435-D3CA-47A0-9199-910755645DD8}"/>
    <cellStyle name="Output 4 3 2 2" xfId="33017" xr:uid="{D8DFDA81-B7EC-4962-A3F4-D0A1A0025188}"/>
    <cellStyle name="Output 4 3 3" xfId="10761" xr:uid="{B1C5614B-1C6B-42A2-9852-0D4BAEAD25FF}"/>
    <cellStyle name="Output 4 3 3 2" xfId="33018" xr:uid="{AE51FEC2-0A28-44DC-8D12-65124B6CEE8D}"/>
    <cellStyle name="Output 4 3 4" xfId="10762" xr:uid="{DBC0DBAB-2491-46E5-BD8F-39DDC9D6EA3F}"/>
    <cellStyle name="Output 4 3 4 2" xfId="33019" xr:uid="{F8152E3B-8F49-4A69-BA39-4FFE63460099}"/>
    <cellStyle name="Output 4 3 5" xfId="10763" xr:uid="{323B7144-EA1A-4160-A65C-513C79D266D7}"/>
    <cellStyle name="Output 4 3 5 2" xfId="33020" xr:uid="{168ED58E-D2B9-4410-8E8E-2D03E6A3FDFA}"/>
    <cellStyle name="Output 4 3 6" xfId="10764" xr:uid="{51BEEDFE-B07C-45D5-825F-38BE0B60DF0F}"/>
    <cellStyle name="Output 4 3 6 2" xfId="33021" xr:uid="{3A1A4302-8364-49E7-B362-B634EC6D4FBA}"/>
    <cellStyle name="Output 4 3 7" xfId="10765" xr:uid="{E6F336E7-33BF-4ADE-9CB7-4E81B6F3417D}"/>
    <cellStyle name="Output 4 3 7 2" xfId="33022" xr:uid="{2871C8FB-32E3-41D2-8326-1EC017A2C8BB}"/>
    <cellStyle name="Output 4 3 8" xfId="10766" xr:uid="{1C9C702A-C1ED-49DB-B777-EC602E30E195}"/>
    <cellStyle name="Output 4 3 8 2" xfId="33023" xr:uid="{438DEA4B-E2EA-4A86-B7EA-814DFBB71AFF}"/>
    <cellStyle name="Output 4 3 9" xfId="10767" xr:uid="{C151EC83-694D-4AA0-ACCC-4F8BDBEA1D42}"/>
    <cellStyle name="Output 4 3 9 2" xfId="33024" xr:uid="{72BA1D97-F0F2-43AF-8030-1045E08B6D4D}"/>
    <cellStyle name="Output 4 4" xfId="10768" xr:uid="{0195D7C4-CF4A-4551-A0FA-C48473B501F7}"/>
    <cellStyle name="Output 4 4 10" xfId="33025" xr:uid="{17B88764-67E0-4BD7-8979-21896DDE2384}"/>
    <cellStyle name="Output 4 4 2" xfId="10769" xr:uid="{9563A6DC-44C3-43CE-A079-1FAF63CE8946}"/>
    <cellStyle name="Output 4 4 2 2" xfId="33026" xr:uid="{D8E47C46-09D2-4CB1-A2FF-90431CAC1191}"/>
    <cellStyle name="Output 4 4 3" xfId="10770" xr:uid="{062BD49E-BFE4-4FD9-8842-7237BBB7D00B}"/>
    <cellStyle name="Output 4 4 3 2" xfId="33027" xr:uid="{DB9EE492-4B55-40FB-ACBE-7E8EBD55AA9D}"/>
    <cellStyle name="Output 4 4 4" xfId="10771" xr:uid="{16B83BBE-E26D-4164-ABD7-404C77F3A448}"/>
    <cellStyle name="Output 4 4 4 2" xfId="33028" xr:uid="{14D30942-24E4-490A-B735-C238926BF09F}"/>
    <cellStyle name="Output 4 4 5" xfId="10772" xr:uid="{E04BE586-3363-4327-B752-95B5ED25A055}"/>
    <cellStyle name="Output 4 4 5 2" xfId="33029" xr:uid="{CC1CAFCC-D032-49AA-A7C6-0D79C611BABB}"/>
    <cellStyle name="Output 4 4 6" xfId="10773" xr:uid="{384BB258-3DA4-4B31-8D13-C654A0BC216C}"/>
    <cellStyle name="Output 4 4 6 2" xfId="33030" xr:uid="{8C5ACF45-CC80-4300-B592-28FA24BD9187}"/>
    <cellStyle name="Output 4 4 7" xfId="10774" xr:uid="{03529919-9DC3-4E4A-B254-B9DBFD39A9DE}"/>
    <cellStyle name="Output 4 4 7 2" xfId="33031" xr:uid="{DB2453F3-E68A-4108-8056-AC6418865D70}"/>
    <cellStyle name="Output 4 4 8" xfId="10775" xr:uid="{57E9E247-7185-483A-8096-1901105B660D}"/>
    <cellStyle name="Output 4 4 8 2" xfId="33032" xr:uid="{BC311731-0D7D-4B01-83D2-36E1F3D71275}"/>
    <cellStyle name="Output 4 4 9" xfId="10776" xr:uid="{F563B005-11B4-48C9-A36F-C727288EC8A6}"/>
    <cellStyle name="Output 4 4 9 2" xfId="33033" xr:uid="{72984194-0BE9-4573-BA8F-0A5AE2A1289E}"/>
    <cellStyle name="Output 4 5" xfId="10777" xr:uid="{3590E9CC-D36C-4182-9E67-3CBA9DB8CCEE}"/>
    <cellStyle name="Output 4 5 10" xfId="33034" xr:uid="{99B25890-DEF2-447C-95B7-41A0FAED686C}"/>
    <cellStyle name="Output 4 5 2" xfId="10778" xr:uid="{08D6ACE9-0423-43C9-9C95-C48BEA683668}"/>
    <cellStyle name="Output 4 5 2 2" xfId="33035" xr:uid="{B0167345-C055-4A55-94D4-298EAD372B0F}"/>
    <cellStyle name="Output 4 5 3" xfId="10779" xr:uid="{21FB7BE4-1A32-4092-813E-A7F4A0683DB1}"/>
    <cellStyle name="Output 4 5 3 2" xfId="33036" xr:uid="{7A5B5482-8659-4083-86BC-7E1903859BDE}"/>
    <cellStyle name="Output 4 5 4" xfId="10780" xr:uid="{C2F9ED16-6A8B-481E-A734-3A1DB2C7BB3B}"/>
    <cellStyle name="Output 4 5 4 2" xfId="33037" xr:uid="{80123FA1-8D45-4958-A0EC-6C022AAAC05C}"/>
    <cellStyle name="Output 4 5 5" xfId="10781" xr:uid="{C978C1B5-FC8A-4E31-A349-073D0664783D}"/>
    <cellStyle name="Output 4 5 5 2" xfId="33038" xr:uid="{C50127E2-0171-45AA-B8FD-2FE260706542}"/>
    <cellStyle name="Output 4 5 6" xfId="10782" xr:uid="{9FAAE14F-A1BF-409B-88CB-9D57BC7F1AA7}"/>
    <cellStyle name="Output 4 5 6 2" xfId="33039" xr:uid="{755BFC70-70E6-43C5-A4ED-214250619BEF}"/>
    <cellStyle name="Output 4 5 7" xfId="10783" xr:uid="{71252872-DBF9-42E3-B4EF-BEC1AB545B7E}"/>
    <cellStyle name="Output 4 5 7 2" xfId="33040" xr:uid="{5739EC73-6EFE-4138-8F98-4A8E86728F90}"/>
    <cellStyle name="Output 4 5 8" xfId="10784" xr:uid="{458E65F0-A80B-48B3-943D-B02A70BC73EF}"/>
    <cellStyle name="Output 4 5 8 2" xfId="33041" xr:uid="{399BE47F-A05E-4FE6-8D10-F91D8EF73D58}"/>
    <cellStyle name="Output 4 5 9" xfId="10785" xr:uid="{7C174801-37A2-4364-80F4-79AFA540C3FF}"/>
    <cellStyle name="Output 4 5 9 2" xfId="33042" xr:uid="{AB988D6C-D846-460D-A38C-D9217C1217AC}"/>
    <cellStyle name="Output 4 6" xfId="10786" xr:uid="{009C3B1C-25C3-4154-A2AF-CD5F1504C82B}"/>
    <cellStyle name="Output 4 6 10" xfId="33043" xr:uid="{ED40E0EE-2538-4868-9875-DC7A5CED735B}"/>
    <cellStyle name="Output 4 6 2" xfId="10787" xr:uid="{DD8B4441-2E0B-4FB0-A830-7D5B82224709}"/>
    <cellStyle name="Output 4 6 2 2" xfId="33044" xr:uid="{56C5A3C8-A25C-44EC-868B-FF0DD9C511B5}"/>
    <cellStyle name="Output 4 6 3" xfId="10788" xr:uid="{71DCC624-6E9C-4FC8-A8A0-0655F0B07C08}"/>
    <cellStyle name="Output 4 6 3 2" xfId="33045" xr:uid="{1B5D7D3E-B598-46DB-9506-166438E56E8A}"/>
    <cellStyle name="Output 4 6 4" xfId="10789" xr:uid="{A4634C14-B9FB-4337-9C8E-8CCFEF733A46}"/>
    <cellStyle name="Output 4 6 4 2" xfId="33046" xr:uid="{012ECAF8-AF5B-47F5-96B4-6D9A5FF25A95}"/>
    <cellStyle name="Output 4 6 5" xfId="10790" xr:uid="{CC68EB1A-5C01-4FC9-BA1F-36172D74E714}"/>
    <cellStyle name="Output 4 6 5 2" xfId="33047" xr:uid="{8D639F8E-3116-4F9B-9D97-1E1C61C78F21}"/>
    <cellStyle name="Output 4 6 6" xfId="10791" xr:uid="{6C1C5A25-A48A-4825-AB38-E4F76FC562ED}"/>
    <cellStyle name="Output 4 6 6 2" xfId="33048" xr:uid="{221A342E-1D87-4BA1-8D2B-BEC7077AC5A5}"/>
    <cellStyle name="Output 4 6 7" xfId="10792" xr:uid="{3ABFD68F-03B4-46A9-8E89-5D354CFBB9DB}"/>
    <cellStyle name="Output 4 6 7 2" xfId="33049" xr:uid="{B6B93F5A-96B0-4A89-84A6-24936ECB05B2}"/>
    <cellStyle name="Output 4 6 8" xfId="10793" xr:uid="{4D7D6536-8303-4280-9162-495008D6100B}"/>
    <cellStyle name="Output 4 6 8 2" xfId="33050" xr:uid="{85D641BB-4623-4876-9196-725ABF2ED3BB}"/>
    <cellStyle name="Output 4 6 9" xfId="10794" xr:uid="{7C02B04E-3EA6-4CB9-99CB-B67E7DDA094E}"/>
    <cellStyle name="Output 4 6 9 2" xfId="33051" xr:uid="{D1135395-0F74-4744-AD68-A5D4449FE35B}"/>
    <cellStyle name="Output 4 7" xfId="10795" xr:uid="{3B872516-37D3-426D-AD1C-8252EBAFC09B}"/>
    <cellStyle name="Output 4 7 2" xfId="33052" xr:uid="{BE94A9EC-B920-4EDC-B873-CC52E027A6DC}"/>
    <cellStyle name="Output 4 8" xfId="10796" xr:uid="{F13F25D8-CD63-465F-A5B2-6373E9A1EE2A}"/>
    <cellStyle name="Output 4 8 2" xfId="33053" xr:uid="{6CC9B111-E272-444D-8A90-A872FA2D6D8D}"/>
    <cellStyle name="Output 4 9" xfId="10797" xr:uid="{4A300706-D8D4-4EBD-A314-7DA4EC6C7146}"/>
    <cellStyle name="Output 4 9 2" xfId="33054" xr:uid="{983B7B5D-40BD-40D3-A9A0-45BB0FA6B6D5}"/>
    <cellStyle name="Output 5" xfId="10798" xr:uid="{17B6E778-1141-4F9D-A3A4-D6073D98736A}"/>
    <cellStyle name="Output 5 10" xfId="10799" xr:uid="{BA6924A8-5F7D-468E-94F7-3981DF11274D}"/>
    <cellStyle name="Output 5 10 2" xfId="33056" xr:uid="{28AB87EC-8079-4B6E-A12B-63E0A77DCE08}"/>
    <cellStyle name="Output 5 11" xfId="10800" xr:uid="{5669A87F-045F-425D-8F60-CBCE5624252C}"/>
    <cellStyle name="Output 5 11 2" xfId="33057" xr:uid="{02AA374D-CE14-4DAE-AC4D-8987A0D75122}"/>
    <cellStyle name="Output 5 12" xfId="10801" xr:uid="{7183A689-A18C-4829-80AE-67466AAC9B14}"/>
    <cellStyle name="Output 5 12 2" xfId="33058" xr:uid="{97BBE737-1197-4E53-9342-DC71B4AEB75C}"/>
    <cellStyle name="Output 5 13" xfId="33055" xr:uid="{D1A8165B-C1B3-40AE-93B2-14F62A8A0B7F}"/>
    <cellStyle name="Output 5 2" xfId="10802" xr:uid="{91E235CC-296C-4565-8FFC-F01F25E9CA53}"/>
    <cellStyle name="Output 5 2 10" xfId="33059" xr:uid="{7029D0EF-97DD-4778-8BA7-A22FF5AB7752}"/>
    <cellStyle name="Output 5 2 2" xfId="10803" xr:uid="{6550B110-3641-46AB-8DA9-D3A2779BCD7C}"/>
    <cellStyle name="Output 5 2 2 2" xfId="33060" xr:uid="{0444470D-AB9F-4C20-92F0-03A1CAB1B640}"/>
    <cellStyle name="Output 5 2 3" xfId="10804" xr:uid="{6574598B-38E6-45E2-95FB-80FD3AC6D68E}"/>
    <cellStyle name="Output 5 2 3 2" xfId="33061" xr:uid="{8271195A-3133-44BB-82E5-FCF63E155760}"/>
    <cellStyle name="Output 5 2 4" xfId="10805" xr:uid="{698B780D-2389-4952-9F7C-F9E042275C9F}"/>
    <cellStyle name="Output 5 2 4 2" xfId="33062" xr:uid="{D9A25D4C-4083-46C9-8206-57A8DBE10D84}"/>
    <cellStyle name="Output 5 2 5" xfId="10806" xr:uid="{61614016-D37A-4B2F-9A7C-582C09BE5D0F}"/>
    <cellStyle name="Output 5 2 5 2" xfId="33063" xr:uid="{932F9D0D-38D9-490C-92CC-C5D0362C56B9}"/>
    <cellStyle name="Output 5 2 6" xfId="10807" xr:uid="{181EA805-4B69-4DCA-8C14-2E48F34E27C0}"/>
    <cellStyle name="Output 5 2 6 2" xfId="33064" xr:uid="{223DAA1C-6DF9-4D7C-95C2-D5DE87ECEEC0}"/>
    <cellStyle name="Output 5 2 7" xfId="10808" xr:uid="{66E30844-2F11-4E8E-B2BD-DE2F50F73B5B}"/>
    <cellStyle name="Output 5 2 7 2" xfId="33065" xr:uid="{4DF4E363-4260-469F-B96F-5EB0E9EE7B98}"/>
    <cellStyle name="Output 5 2 8" xfId="10809" xr:uid="{C2A4D450-DF1C-4309-ADC0-CE135B7AC15E}"/>
    <cellStyle name="Output 5 2 8 2" xfId="33066" xr:uid="{0B04336F-7255-4FE2-947D-8FF623BE10A7}"/>
    <cellStyle name="Output 5 2 9" xfId="10810" xr:uid="{059DC722-7490-4F28-8AD3-D7E57C238F98}"/>
    <cellStyle name="Output 5 2 9 2" xfId="33067" xr:uid="{76FD4B57-A999-48EC-8A39-D4EDAB13C54E}"/>
    <cellStyle name="Output 5 3" xfId="10811" xr:uid="{BD41E19A-68B7-49B4-AF6D-AAE31A1256E1}"/>
    <cellStyle name="Output 5 3 10" xfId="33068" xr:uid="{B540DAFB-1514-420A-B35A-5257959DE55D}"/>
    <cellStyle name="Output 5 3 2" xfId="10812" xr:uid="{118B9DF2-5FB3-409C-A636-B04C345F558B}"/>
    <cellStyle name="Output 5 3 2 2" xfId="33069" xr:uid="{648F69E7-37C1-4F83-8A4B-1DFEF3F52043}"/>
    <cellStyle name="Output 5 3 3" xfId="10813" xr:uid="{FBF8DB4C-C7BE-49FA-9889-A1EEC11342AC}"/>
    <cellStyle name="Output 5 3 3 2" xfId="33070" xr:uid="{B275B962-B99E-4215-ABDD-4A75FA2FB10C}"/>
    <cellStyle name="Output 5 3 4" xfId="10814" xr:uid="{AB24587B-CAC0-462B-BA1F-2675C4CB5E46}"/>
    <cellStyle name="Output 5 3 4 2" xfId="33071" xr:uid="{A8689591-E131-43E4-85E7-EB5B7FB514CC}"/>
    <cellStyle name="Output 5 3 5" xfId="10815" xr:uid="{59AF976E-52FE-4993-BCC8-C8CED6C15BD7}"/>
    <cellStyle name="Output 5 3 5 2" xfId="33072" xr:uid="{0214AFC6-A431-4437-BDEE-7CA9DDF250BB}"/>
    <cellStyle name="Output 5 3 6" xfId="10816" xr:uid="{5705ACF1-3DA7-4E75-84C0-9A7822E77B72}"/>
    <cellStyle name="Output 5 3 6 2" xfId="33073" xr:uid="{C49E6C6C-7868-4972-9582-7E2CF26154EF}"/>
    <cellStyle name="Output 5 3 7" xfId="10817" xr:uid="{F8512853-4725-42DB-BF14-71DC9165374D}"/>
    <cellStyle name="Output 5 3 7 2" xfId="33074" xr:uid="{1F18B1D9-7D05-447D-99CE-2744C6A99B86}"/>
    <cellStyle name="Output 5 3 8" xfId="10818" xr:uid="{BB84C19E-D2E1-4AF4-8D04-C8F8558E5D89}"/>
    <cellStyle name="Output 5 3 8 2" xfId="33075" xr:uid="{72041F71-61CE-4470-863C-DD9BF881997D}"/>
    <cellStyle name="Output 5 3 9" xfId="10819" xr:uid="{8571D4A4-B3BC-43BE-9439-67310E818A75}"/>
    <cellStyle name="Output 5 3 9 2" xfId="33076" xr:uid="{985E9582-4E96-4975-8A31-D65646E05A9F}"/>
    <cellStyle name="Output 5 4" xfId="10820" xr:uid="{ABF2FB11-C34F-44DD-BA5C-50823F98FA31}"/>
    <cellStyle name="Output 5 4 10" xfId="33077" xr:uid="{1A48DFE1-4E05-4A68-A84D-869C27C59BBC}"/>
    <cellStyle name="Output 5 4 2" xfId="10821" xr:uid="{A748338E-36D0-4AAC-AA6F-FB0482FA52DD}"/>
    <cellStyle name="Output 5 4 2 2" xfId="33078" xr:uid="{87D494CB-A547-49B7-8AE6-5DAEB1E40440}"/>
    <cellStyle name="Output 5 4 3" xfId="10822" xr:uid="{5D5B7608-4A47-4DFB-BD5D-8F42DA94EA21}"/>
    <cellStyle name="Output 5 4 3 2" xfId="33079" xr:uid="{3CC502D5-62B0-4BE4-8D8E-11565F6034C1}"/>
    <cellStyle name="Output 5 4 4" xfId="10823" xr:uid="{78A46513-3463-42D8-86D2-55D2B560D884}"/>
    <cellStyle name="Output 5 4 4 2" xfId="33080" xr:uid="{23EF4975-C34D-4852-876A-EAC74E9EC178}"/>
    <cellStyle name="Output 5 4 5" xfId="10824" xr:uid="{F8253328-14FA-4948-8E13-1F6934192CE5}"/>
    <cellStyle name="Output 5 4 5 2" xfId="33081" xr:uid="{5F3C73AD-C030-45A3-9C50-8DB7F1B971D0}"/>
    <cellStyle name="Output 5 4 6" xfId="10825" xr:uid="{5E742FBA-7EFD-4BD4-884A-869EBB2C4046}"/>
    <cellStyle name="Output 5 4 6 2" xfId="33082" xr:uid="{DB2497CC-ED68-4515-AA70-D5DFF4C27FFA}"/>
    <cellStyle name="Output 5 4 7" xfId="10826" xr:uid="{15F01D10-95AC-49AA-B63F-C8E69D0523ED}"/>
    <cellStyle name="Output 5 4 7 2" xfId="33083" xr:uid="{448F5486-2C9A-47B3-ADA4-BAC71A730338}"/>
    <cellStyle name="Output 5 4 8" xfId="10827" xr:uid="{7266D775-B946-43FA-BBA3-3666C7F6AA43}"/>
    <cellStyle name="Output 5 4 8 2" xfId="33084" xr:uid="{2F47C4AF-9C21-4F6F-B19C-86C1C61F7EB5}"/>
    <cellStyle name="Output 5 4 9" xfId="10828" xr:uid="{2E293A0D-F92D-492A-B7D3-89D71EDBA827}"/>
    <cellStyle name="Output 5 4 9 2" xfId="33085" xr:uid="{891BBDC9-65B2-4E59-A81F-745D4C87A9F2}"/>
    <cellStyle name="Output 5 5" xfId="10829" xr:uid="{2B075825-F8A4-412B-8376-10605DADB179}"/>
    <cellStyle name="Output 5 5 2" xfId="33086" xr:uid="{5D6BF3A2-AF42-464B-9F81-EB8CC665086D}"/>
    <cellStyle name="Output 5 6" xfId="10830" xr:uid="{8F551156-EA85-4D1C-8F38-F7B2D32B72CE}"/>
    <cellStyle name="Output 5 6 2" xfId="33087" xr:uid="{8A9638B4-3BC2-467D-A83E-BCA095AD5CD7}"/>
    <cellStyle name="Output 5 7" xfId="10831" xr:uid="{32D21E61-1E4D-4C35-8752-C2D41AD4E1CA}"/>
    <cellStyle name="Output 5 7 2" xfId="33088" xr:uid="{77BC11EE-1AB2-431B-84A1-68100D4FA107}"/>
    <cellStyle name="Output 5 8" xfId="10832" xr:uid="{C4EA4709-DE89-4395-8728-20EB6F7DBC77}"/>
    <cellStyle name="Output 5 8 2" xfId="33089" xr:uid="{A47C6857-9D91-4B9D-AE7F-A80E16F641CE}"/>
    <cellStyle name="Output 5 9" xfId="10833" xr:uid="{DD73C3EF-8048-4BB9-B48A-30FD018384A7}"/>
    <cellStyle name="Output 5 9 2" xfId="33090" xr:uid="{0F305E5D-CEEE-498B-AEED-8EE9D3855A82}"/>
    <cellStyle name="Output 6" xfId="10834" xr:uid="{48C4D84E-2B14-49B8-8AD7-135EEC93731C}"/>
    <cellStyle name="Output 6 10" xfId="10835" xr:uid="{6DC50F10-A5D1-4B15-A70F-E3604B114BF0}"/>
    <cellStyle name="Output 6 10 2" xfId="33092" xr:uid="{2EE0070C-88D2-46F8-9AE9-DDE049BBBE76}"/>
    <cellStyle name="Output 6 11" xfId="33091" xr:uid="{95344D7A-9006-4014-9626-1227653215C2}"/>
    <cellStyle name="Output 6 2" xfId="10836" xr:uid="{3C12ED05-D5A3-4809-A786-11B16C9474AE}"/>
    <cellStyle name="Output 6 2 10" xfId="33093" xr:uid="{250872D2-5DF5-466E-BE05-A88D28D85352}"/>
    <cellStyle name="Output 6 2 2" xfId="10837" xr:uid="{AAFEB7BC-453D-4EFE-BAB1-81ABB7C381EA}"/>
    <cellStyle name="Output 6 2 2 2" xfId="33094" xr:uid="{9CEB7743-0851-43CF-ACB7-F679B9ADCE34}"/>
    <cellStyle name="Output 6 2 3" xfId="10838" xr:uid="{FF54E66B-E17C-4695-90EC-52C10D841D29}"/>
    <cellStyle name="Output 6 2 3 2" xfId="33095" xr:uid="{01E390AD-1821-437F-B7B6-69CA86E9A2A2}"/>
    <cellStyle name="Output 6 2 4" xfId="10839" xr:uid="{1D1C71CD-49C1-40D3-B2F5-57912C61A209}"/>
    <cellStyle name="Output 6 2 4 2" xfId="33096" xr:uid="{A5EA0AD5-198B-40EB-83FA-545D742D92AE}"/>
    <cellStyle name="Output 6 2 5" xfId="10840" xr:uid="{7E305979-B451-480A-B0D9-674BFEA6C316}"/>
    <cellStyle name="Output 6 2 5 2" xfId="33097" xr:uid="{1E73B321-2560-4179-AFB2-C29F38A65A62}"/>
    <cellStyle name="Output 6 2 6" xfId="10841" xr:uid="{71F3F991-D633-4AAF-A09E-AEB76E74F679}"/>
    <cellStyle name="Output 6 2 6 2" xfId="33098" xr:uid="{D43627CC-900E-4645-95C8-ABD497B65DDF}"/>
    <cellStyle name="Output 6 2 7" xfId="10842" xr:uid="{D4230169-579E-4BB0-A2E1-B46838871142}"/>
    <cellStyle name="Output 6 2 7 2" xfId="33099" xr:uid="{CFE4A0F4-FF8F-4E30-92F4-FE095B8BB64E}"/>
    <cellStyle name="Output 6 2 8" xfId="10843" xr:uid="{5C211E7B-EC90-485B-BF6D-0DF7BDB336F4}"/>
    <cellStyle name="Output 6 2 8 2" xfId="33100" xr:uid="{253A467E-476F-48B9-8977-69450EAB913B}"/>
    <cellStyle name="Output 6 2 9" xfId="10844" xr:uid="{261677B2-844A-4D2B-ACC3-75C306B2DAAC}"/>
    <cellStyle name="Output 6 2 9 2" xfId="33101" xr:uid="{59984622-6002-416D-B9EA-D0C0B5582AB1}"/>
    <cellStyle name="Output 6 3" xfId="10845" xr:uid="{00A7EC8F-20FE-46C1-9B5E-DB6CE6B71BB1}"/>
    <cellStyle name="Output 6 3 2" xfId="33102" xr:uid="{17E62EBC-6DD4-46AC-9328-11BEC8C09EC4}"/>
    <cellStyle name="Output 6 4" xfId="10846" xr:uid="{FB339FE4-5C2A-4ACC-BBCA-79BBAF323FE4}"/>
    <cellStyle name="Output 6 4 2" xfId="33103" xr:uid="{1991C3C4-A5F6-40A8-9336-884325708781}"/>
    <cellStyle name="Output 6 5" xfId="10847" xr:uid="{BAFE4CB0-D894-4ADB-A752-13799D6C7503}"/>
    <cellStyle name="Output 6 5 2" xfId="33104" xr:uid="{8D64B4C7-AF5F-49E6-927F-10381A4B5B20}"/>
    <cellStyle name="Output 6 6" xfId="10848" xr:uid="{FA9902BF-ECE8-44B3-B697-B67C5794027A}"/>
    <cellStyle name="Output 6 6 2" xfId="33105" xr:uid="{3A5821F0-980C-46CC-BEE2-001F3DE141AF}"/>
    <cellStyle name="Output 6 7" xfId="10849" xr:uid="{FC069C88-417A-4CCC-A8DA-7F599C5AC24A}"/>
    <cellStyle name="Output 6 7 2" xfId="33106" xr:uid="{B430138E-9383-4B46-B1D8-728F402D5976}"/>
    <cellStyle name="Output 6 8" xfId="10850" xr:uid="{5A7FBAE1-3AAD-49B8-A879-F93BC5EE2E80}"/>
    <cellStyle name="Output 6 8 2" xfId="33107" xr:uid="{B4D5FF7A-0E77-4EA1-B26D-0520008A46A5}"/>
    <cellStyle name="Output 6 9" xfId="10851" xr:uid="{04EF6FB2-5825-4934-BBF4-18ABE91B1595}"/>
    <cellStyle name="Output 6 9 2" xfId="33108" xr:uid="{DF4978AB-99C2-4A93-98C6-696DF8C33503}"/>
    <cellStyle name="Output 7" xfId="10852" xr:uid="{4B801EE1-80C4-4F7B-93C3-2D878A69D8DB}"/>
    <cellStyle name="Output 7 10" xfId="33109" xr:uid="{F85A63C7-BB68-4519-BDF3-3A2A376A7145}"/>
    <cellStyle name="Output 7 2" xfId="10853" xr:uid="{D1A38C7A-2662-4676-8485-AA40A51C7064}"/>
    <cellStyle name="Output 7 2 2" xfId="33110" xr:uid="{A1E55213-6DD5-4C2C-ACAE-A7961D26A6EF}"/>
    <cellStyle name="Output 7 3" xfId="10854" xr:uid="{02758326-57AC-46B1-964D-78BED783D76A}"/>
    <cellStyle name="Output 7 3 2" xfId="33111" xr:uid="{6B9B427C-D1E7-44B7-BD3E-0AB48AC143D2}"/>
    <cellStyle name="Output 7 4" xfId="10855" xr:uid="{21317B5E-AF5B-411D-A4D5-55CE143B1E4E}"/>
    <cellStyle name="Output 7 4 2" xfId="33112" xr:uid="{D5B7FCAB-3A7F-4476-B24D-71E3E3A013D3}"/>
    <cellStyle name="Output 7 5" xfId="10856" xr:uid="{AC077C00-486C-41EB-997F-CF8CEAA3D30A}"/>
    <cellStyle name="Output 7 5 2" xfId="33113" xr:uid="{E63527C0-2DF9-4118-A0E9-98F906CE036A}"/>
    <cellStyle name="Output 7 6" xfId="10857" xr:uid="{550A1368-B84F-4B93-912F-18DBFA415AC9}"/>
    <cellStyle name="Output 7 6 2" xfId="33114" xr:uid="{4A57869F-6692-42A3-8DB4-2945ABB501C6}"/>
    <cellStyle name="Output 7 7" xfId="10858" xr:uid="{A9D22BEB-6013-4A64-9CF2-C707A099D608}"/>
    <cellStyle name="Output 7 7 2" xfId="33115" xr:uid="{5C32002D-CB6A-4F2A-93AE-5B1306F8BBFF}"/>
    <cellStyle name="Output 7 8" xfId="10859" xr:uid="{0406E5A6-6154-4226-BA84-71B6808426D8}"/>
    <cellStyle name="Output 7 8 2" xfId="33116" xr:uid="{4770E31C-8EFF-4E27-A640-B0C3229F3165}"/>
    <cellStyle name="Output 7 9" xfId="10860" xr:uid="{0FA8487E-A982-4330-A2AA-519D0C4C6360}"/>
    <cellStyle name="Output 7 9 2" xfId="33117" xr:uid="{4E9C5354-B591-443D-9D6D-8C4D3015A171}"/>
    <cellStyle name="Output 8" xfId="10861" xr:uid="{A3F438FF-F893-4072-80E0-938742EC0B1C}"/>
    <cellStyle name="Output 8 10" xfId="33118" xr:uid="{D8E6887B-597F-44DF-B75A-5546976E2233}"/>
    <cellStyle name="Output 8 2" xfId="10862" xr:uid="{52D9F56F-1111-4A6D-8E07-66D7775F6405}"/>
    <cellStyle name="Output 8 2 2" xfId="33119" xr:uid="{07AECC01-094F-4D4A-AF15-B2D068303673}"/>
    <cellStyle name="Output 8 3" xfId="10863" xr:uid="{36610572-0CA0-4209-8882-69B53F31CF67}"/>
    <cellStyle name="Output 8 3 2" xfId="33120" xr:uid="{6F97695C-6B3F-4A2E-A375-3DB10BF0E6EA}"/>
    <cellStyle name="Output 8 4" xfId="10864" xr:uid="{75E9B89D-8D6E-4633-A49D-9B1934897B26}"/>
    <cellStyle name="Output 8 4 2" xfId="33121" xr:uid="{9FFE6EF5-8FD5-46C2-AEED-D95638D1B99F}"/>
    <cellStyle name="Output 8 5" xfId="10865" xr:uid="{8E33F30A-E977-4331-8AA9-88B9A176786B}"/>
    <cellStyle name="Output 8 5 2" xfId="33122" xr:uid="{E4BB1C64-8E4F-42B7-9012-6521CD782F7F}"/>
    <cellStyle name="Output 8 6" xfId="10866" xr:uid="{A7FD6CBD-1816-4CB4-866A-7B8F07F6A8D1}"/>
    <cellStyle name="Output 8 6 2" xfId="33123" xr:uid="{D0F65044-7713-4D67-8B61-5CAD87151743}"/>
    <cellStyle name="Output 8 7" xfId="10867" xr:uid="{FCDBBA3D-CC4B-473E-9A42-68348CD521E6}"/>
    <cellStyle name="Output 8 7 2" xfId="33124" xr:uid="{816F4555-6BB4-49BC-A73C-A208078A7437}"/>
    <cellStyle name="Output 8 8" xfId="10868" xr:uid="{C644F7E0-8A41-478A-A268-8D11A2607F19}"/>
    <cellStyle name="Output 8 8 2" xfId="33125" xr:uid="{0CF60CAF-CFEB-450E-A26A-B333EC6195F0}"/>
    <cellStyle name="Output 8 9" xfId="10869" xr:uid="{FBD7FA02-6817-44E6-826A-4E0A2CB8AE68}"/>
    <cellStyle name="Output 8 9 2" xfId="33126" xr:uid="{18A34BB7-2390-46B2-9632-0CDEE74348C9}"/>
    <cellStyle name="Output 9" xfId="10870" xr:uid="{5A951D00-BD24-4D6F-B4D7-04ED497B33FD}"/>
    <cellStyle name="Output 9 10" xfId="33127" xr:uid="{D823D6FB-2E52-4570-AFED-C03467D64083}"/>
    <cellStyle name="Output 9 2" xfId="10871" xr:uid="{E6D1664B-B051-40F2-AC51-78CF341481E7}"/>
    <cellStyle name="Output 9 2 2" xfId="33128" xr:uid="{FCFF9B8E-E4B3-4387-A30F-BC0CE30441E6}"/>
    <cellStyle name="Output 9 3" xfId="10872" xr:uid="{6835096D-F442-444B-BB8D-10EB960254F7}"/>
    <cellStyle name="Output 9 3 2" xfId="33129" xr:uid="{E508079D-4064-467F-A910-EB134FE18888}"/>
    <cellStyle name="Output 9 4" xfId="10873" xr:uid="{3031AFDE-0444-4DD8-8444-0C6E3B396991}"/>
    <cellStyle name="Output 9 4 2" xfId="33130" xr:uid="{AD4AC184-F230-4E37-A3E0-0CECA9C9A92D}"/>
    <cellStyle name="Output 9 5" xfId="10874" xr:uid="{87E198B4-07AB-440E-9E1D-EACECED07FC6}"/>
    <cellStyle name="Output 9 5 2" xfId="33131" xr:uid="{39A0D71F-84D2-4379-B986-46B2493E3F49}"/>
    <cellStyle name="Output 9 6" xfId="10875" xr:uid="{B24269FE-9D11-4D9C-A64B-7B9D0C8AA80D}"/>
    <cellStyle name="Output 9 6 2" xfId="33132" xr:uid="{2EC42DD2-FD17-41B0-B6DD-AF26C766634E}"/>
    <cellStyle name="Output 9 7" xfId="10876" xr:uid="{F21B9377-21C6-4958-9F87-F42CC082D3D1}"/>
    <cellStyle name="Output 9 7 2" xfId="33133" xr:uid="{2F7CA83B-E29C-4FAB-BEDA-F1A0FCEDDDEF}"/>
    <cellStyle name="Output 9 8" xfId="10877" xr:uid="{049942B3-A90B-4F43-9CA2-18DBECADF12B}"/>
    <cellStyle name="Output 9 8 2" xfId="33134" xr:uid="{8D4016A3-1658-4194-BD74-3BB152CAA3D3}"/>
    <cellStyle name="Output 9 9" xfId="10878" xr:uid="{01F29906-25B6-4F79-AD8A-5C94A31909ED}"/>
    <cellStyle name="Output 9 9 2" xfId="33135" xr:uid="{705C0033-63DB-4320-9824-1624F19153D3}"/>
    <cellStyle name="ParaBirimi [0]_RESULTS" xfId="10879" xr:uid="{B2455B31-4645-474B-A175-2790C01BB6E6}"/>
    <cellStyle name="ParaBirimi_RESULTS" xfId="10880" xr:uid="{317A4A8C-E8D7-400C-BE6E-E6AABE5D95A8}"/>
    <cellStyle name="per.style" xfId="10881" xr:uid="{A57A99D2-70FE-4926-9831-4806E4DFEF35}"/>
    <cellStyle name="Percent [0]" xfId="10882" xr:uid="{31D18CEF-8313-47AF-9A9E-CE6008842DC3}"/>
    <cellStyle name="Percent [0] 2" xfId="10883" xr:uid="{A868780C-E9B4-4890-BCF0-88B42AE9132F}"/>
    <cellStyle name="Percent [0] 2 2" xfId="10884" xr:uid="{25EF1FCB-BCAF-46C1-B540-72CFF4CA91AC}"/>
    <cellStyle name="Percent [0] 2 3" xfId="10885" xr:uid="{0639A462-013F-477A-A2AE-20878604E62F}"/>
    <cellStyle name="Percent [0] 2 4" xfId="10886" xr:uid="{68850B85-326D-4205-82C9-F620591D4DF6}"/>
    <cellStyle name="Percent [0] 3" xfId="10887" xr:uid="{EA931AA8-9B97-4963-B8FD-44F15CDA070D}"/>
    <cellStyle name="Percent [0] 3 2" xfId="10888" xr:uid="{FD3B39D6-7DEF-455E-A79D-5D49B31B1F44}"/>
    <cellStyle name="Percent [0] 4" xfId="10889" xr:uid="{035390E9-F672-489B-88ED-894176FF3F74}"/>
    <cellStyle name="Percent [0] 5" xfId="10890" xr:uid="{2D0A9B40-9D73-435B-BA4D-FB161975C338}"/>
    <cellStyle name="Percent [00]" xfId="10891" xr:uid="{1661D61F-49F1-405B-A008-A0A006A6FAEA}"/>
    <cellStyle name="Percent [00] 2" xfId="10892" xr:uid="{8A722C08-A0FE-4DD4-A474-45C99D561DBC}"/>
    <cellStyle name="Percent [00] 2 2" xfId="10893" xr:uid="{85203767-FB65-4F82-BB04-C4367365C8C8}"/>
    <cellStyle name="Percent [00] 2 3" xfId="10894" xr:uid="{82C2F428-A412-4061-AB44-6A006DB311BA}"/>
    <cellStyle name="Percent [00] 2 4" xfId="10895" xr:uid="{5DDB7AA8-B859-432F-932B-138E27949AFD}"/>
    <cellStyle name="Percent [00] 3" xfId="10896" xr:uid="{7844D64C-DA99-4252-8BF8-69AC91B3327F}"/>
    <cellStyle name="Percent [00] 3 2" xfId="10897" xr:uid="{F3FE27EB-6AB7-4C9C-AE40-FBB3A01A5F04}"/>
    <cellStyle name="Percent [00] 4" xfId="10898" xr:uid="{40BFB811-15D7-4635-9306-CC3752A87942}"/>
    <cellStyle name="Percent [00] 5" xfId="10899" xr:uid="{C9E8372B-EFC2-4F1C-8137-2BEF35149245}"/>
    <cellStyle name="Percent [2]" xfId="10900" xr:uid="{CAFE04E7-9A09-4D7D-8BC5-DD08F05FA904}"/>
    <cellStyle name="Percent [2] 2" xfId="10901" xr:uid="{C73CC064-284D-4B9A-BC32-CC58102AAD4A}"/>
    <cellStyle name="Percent 10" xfId="10902" xr:uid="{D8F9F8AC-A373-41BD-A407-3E3063395F5C}"/>
    <cellStyle name="Percent 10 2" xfId="10903" xr:uid="{490274E1-F16A-48D1-9589-B2FE52528408}"/>
    <cellStyle name="Percent 10 2 2" xfId="10904" xr:uid="{A914E339-9C44-4F8E-9308-B921581A1835}"/>
    <cellStyle name="Percent 10 2 2 2" xfId="10905" xr:uid="{FB1C848F-7017-48B4-A6E8-C5ADC8D2C477}"/>
    <cellStyle name="Percent 10 2 2 2 2" xfId="10906" xr:uid="{F111EF29-96BA-4C8D-8491-C7319EB79386}"/>
    <cellStyle name="Percent 10 2 2 2 3" xfId="10907" xr:uid="{631B1AEF-4B98-43B2-A3B4-B19C62066FCB}"/>
    <cellStyle name="Percent 10 2 2 3" xfId="10908" xr:uid="{C503ECD4-3F5F-4430-A6EB-E6E691959BD2}"/>
    <cellStyle name="Percent 10 2 2 4" xfId="10909" xr:uid="{04F1C139-82BD-4826-8878-11F6599168F9}"/>
    <cellStyle name="Percent 10 2 3" xfId="10910" xr:uid="{D5D85CE2-71E5-48C8-87ED-6DBC6A64161C}"/>
    <cellStyle name="Percent 10 2 3 2" xfId="10911" xr:uid="{82BE09FD-4A26-4678-87F3-C9A2A091E58D}"/>
    <cellStyle name="Percent 10 2 3 3" xfId="10912" xr:uid="{B23BB1B9-2504-44EC-B1CB-6F049161A59B}"/>
    <cellStyle name="Percent 10 2 4" xfId="10913" xr:uid="{1A7A8D7F-624C-4173-B667-924898D028A3}"/>
    <cellStyle name="Percent 10 2 5" xfId="10914" xr:uid="{4F824010-5506-48F9-B16C-E3BC8F8E7FB5}"/>
    <cellStyle name="Percent 10 3" xfId="10915" xr:uid="{73DE207A-DD7E-4BAA-BFAE-A885A9813890}"/>
    <cellStyle name="Percent 10 3 2" xfId="10916" xr:uid="{5669454C-AF19-4B3E-A994-1A684410E85D}"/>
    <cellStyle name="Percent 10 3 2 2" xfId="10917" xr:uid="{AFFAF5E9-9F28-4EB2-83DE-7A09339FA1D0}"/>
    <cellStyle name="Percent 10 3 2 3" xfId="10918" xr:uid="{D7D87BE1-32A4-40CC-A7B4-D8F8E69B8066}"/>
    <cellStyle name="Percent 10 3 3" xfId="10919" xr:uid="{39F6113F-9ED9-41A3-9B81-A59CF762D9BB}"/>
    <cellStyle name="Percent 10 3 4" xfId="10920" xr:uid="{A151CE02-D41D-4B13-A700-B72ADAC98844}"/>
    <cellStyle name="Percent 10 4" xfId="10921" xr:uid="{23D22EC9-8975-4292-993C-C6613C1800E3}"/>
    <cellStyle name="Percent 11" xfId="10922" xr:uid="{E1185A13-9495-45E3-BFCC-36B9C6ECF7C8}"/>
    <cellStyle name="Percent 12" xfId="10923" xr:uid="{06C723BD-8C1A-44C9-9F54-A0A4CCDB8901}"/>
    <cellStyle name="Percent 12 2" xfId="10924" xr:uid="{55710E33-C086-4C6E-B78D-74C8BC2049BE}"/>
    <cellStyle name="Percent 12 2 2" xfId="10925" xr:uid="{F8002C03-EF78-491C-8A85-F0CB58573A9C}"/>
    <cellStyle name="Percent 12 2 2 2" xfId="10926" xr:uid="{5A6778B2-1FE1-4404-ACFF-8D63E0FEC538}"/>
    <cellStyle name="Percent 12 2 2 3" xfId="10927" xr:uid="{77061243-5404-4D5E-A01A-8CAF988B3DC1}"/>
    <cellStyle name="Percent 12 3" xfId="10928" xr:uid="{B0371F66-0044-4D1C-8B83-E4087C0C437E}"/>
    <cellStyle name="Percent 12 3 2" xfId="10929" xr:uid="{4EBEEC19-542B-4276-8670-59C759996C5E}"/>
    <cellStyle name="Percent 12 3 3" xfId="10930" xr:uid="{44B10834-C3E8-46BB-B3C7-F08EFA83030B}"/>
    <cellStyle name="Percent 12 4" xfId="10931" xr:uid="{E4CDE19E-3A86-4699-BDBB-BE19AAA7347A}"/>
    <cellStyle name="Percent 12 5" xfId="10932" xr:uid="{7A19D180-D758-49FA-AB22-ADC3DB3DDEC3}"/>
    <cellStyle name="Percent 12 6" xfId="10933" xr:uid="{836D79F0-660F-4FB1-879F-6D8B1B2FFD35}"/>
    <cellStyle name="Percent 13" xfId="10934" xr:uid="{25EC1F25-B622-494F-A7FC-08441D4F3223}"/>
    <cellStyle name="Percent 13 2" xfId="10935" xr:uid="{2E95AFAB-E177-413F-A434-94041B7A3389}"/>
    <cellStyle name="Percent 13 2 2" xfId="10936" xr:uid="{9ED0B6F5-A705-4F7B-AA7D-232D5740E03B}"/>
    <cellStyle name="Percent 13 2 3" xfId="10937" xr:uid="{4075D563-577A-4580-B37B-4EC19BF5FCC9}"/>
    <cellStyle name="Percent 13 2 4" xfId="10938" xr:uid="{625FFC47-0874-4982-80D3-8A68E132F73D}"/>
    <cellStyle name="Percent 13 2 4 2" xfId="10939" xr:uid="{2B263B14-0EFA-4293-B25E-6CD65B3F3584}"/>
    <cellStyle name="Percent 13 2 4 3" xfId="10940" xr:uid="{24CB1DC2-64B8-4283-8DE4-6675EE9E58F7}"/>
    <cellStyle name="Percent 13 2 5" xfId="10941" xr:uid="{87FC886C-3E64-4D55-A562-8FF0C8C6EA09}"/>
    <cellStyle name="Percent 13 2 5 2" xfId="10942" xr:uid="{C1305AFD-4558-4737-B0FC-F209ECA6F949}"/>
    <cellStyle name="Percent 13 2 5 3" xfId="10943" xr:uid="{E578D191-AA13-49E4-9446-0325E79EE82C}"/>
    <cellStyle name="Percent 13 2 6" xfId="10944" xr:uid="{DE555FD9-691F-4993-88C9-AF7A73BBED83}"/>
    <cellStyle name="Percent 13 2 7" xfId="10945" xr:uid="{45635823-9C35-4BB1-B110-530528BBF591}"/>
    <cellStyle name="Percent 13 3" xfId="10946" xr:uid="{366B2541-A62F-4D05-8D36-16033F9B00E1}"/>
    <cellStyle name="Percent 13 3 2" xfId="10947" xr:uid="{DE1876C7-B49F-45EC-BCFF-8C9F74AD879C}"/>
    <cellStyle name="Percent 13 3 2 2" xfId="10948" xr:uid="{8ECAE68D-9743-4506-800C-C752B059D74E}"/>
    <cellStyle name="Percent 13 3 2 3" xfId="10949" xr:uid="{04FE3834-C9AA-4395-9A56-42CB47BAB5CC}"/>
    <cellStyle name="Percent 13 4" xfId="10950" xr:uid="{EB7C3AF9-7673-458D-8F23-DED996614658}"/>
    <cellStyle name="Percent 13 5" xfId="10951" xr:uid="{9D8F6DCC-03FF-4B49-8265-22EFC9C3B6C0}"/>
    <cellStyle name="Percent 13 5 2" xfId="10952" xr:uid="{72D6DA17-66C5-45BA-8FBE-A4930480070B}"/>
    <cellStyle name="Percent 13 5 3" xfId="10953" xr:uid="{3FD062A6-B676-4C18-A1A1-A3773DC55490}"/>
    <cellStyle name="Percent 13 6" xfId="10954" xr:uid="{9C5AD593-890A-4E88-8FD0-0EC26EB2FB5A}"/>
    <cellStyle name="Percent 13 7" xfId="10955" xr:uid="{7D02B3A6-6320-4179-A507-B9F5D03F7BF9}"/>
    <cellStyle name="Percent 14" xfId="10956" xr:uid="{DB1DAD28-47F4-4B23-AFE0-DB14679021F0}"/>
    <cellStyle name="Percent 14 2" xfId="10957" xr:uid="{1DFD2895-9E1F-45A1-9D83-BCDCF66D6322}"/>
    <cellStyle name="Percent 14 2 2" xfId="10958" xr:uid="{7040F437-B673-4BAD-8AE0-2A82886B008A}"/>
    <cellStyle name="Percent 14 2 3" xfId="10959" xr:uid="{4687EC78-63BF-47BB-967C-EAB34A975668}"/>
    <cellStyle name="Percent 15" xfId="10960" xr:uid="{30BD49FB-3D79-4C34-8DC1-A98BDB781635}"/>
    <cellStyle name="Percent 15 2" xfId="10961" xr:uid="{62454CDA-2FF8-473A-80A8-EDBD583B6E92}"/>
    <cellStyle name="Percent 16" xfId="10962" xr:uid="{836824D8-961F-4A7C-8A8A-25ABB5BB1F6D}"/>
    <cellStyle name="Percent 17" xfId="10963" xr:uid="{1BE1942C-C8B9-4E57-8903-3ED484423137}"/>
    <cellStyle name="Percent 18" xfId="10964" xr:uid="{9200FA57-BE73-448D-B3A3-1DAE47679510}"/>
    <cellStyle name="Percent 19" xfId="10965" xr:uid="{259174D3-3CA6-4FB7-B164-A1B2C1F0F5A0}"/>
    <cellStyle name="Percent 2" xfId="10966" xr:uid="{B9AF6825-0BF7-4E4E-9D89-D7D158760ADF}"/>
    <cellStyle name="Percent 2 10" xfId="10967" xr:uid="{7F80AF1A-0A47-4504-99D9-6A6B6C1502B5}"/>
    <cellStyle name="Percent 2 11" xfId="10968" xr:uid="{B8E7A98D-9485-4427-B097-0D6F13F79EB9}"/>
    <cellStyle name="Percent 2 12" xfId="10969" xr:uid="{5D6EFE50-FB72-4D16-B72E-1ADCF7049A5A}"/>
    <cellStyle name="Percent 2 13" xfId="10970" xr:uid="{05DCEC42-4A67-440B-8AC4-9AB72D4BD39E}"/>
    <cellStyle name="Percent 2 14" xfId="10971" xr:uid="{D53651F8-3CBF-4D65-B04F-6D1F5B238287}"/>
    <cellStyle name="Percent 2 15" xfId="10972" xr:uid="{A598BF3C-5B66-4D4D-9D39-3D4A43AFE1F9}"/>
    <cellStyle name="Percent 2 16" xfId="10973" xr:uid="{05967BBC-DBAC-4D2E-94CD-FF1DF141AC20}"/>
    <cellStyle name="Percent 2 17" xfId="10974" xr:uid="{F99F69D8-F04B-46C2-B890-625713035F7E}"/>
    <cellStyle name="Percent 2 18" xfId="10975" xr:uid="{40DFA8D9-FF40-44C2-9E74-64C1DDA00B56}"/>
    <cellStyle name="Percent 2 19" xfId="10976" xr:uid="{953F14FF-FC49-4552-BD99-2A3E72EBD88D}"/>
    <cellStyle name="Percent 2 2" xfId="10977" xr:uid="{FA65F9CC-22D6-4E2D-9238-6A3095671D46}"/>
    <cellStyle name="Percent 2 2 2" xfId="10978" xr:uid="{4A25530A-C2A7-4B04-9F8D-8B60246245FC}"/>
    <cellStyle name="Percent 2 2 2 2" xfId="10979" xr:uid="{12691590-6652-40DC-9BA5-96D9C775AECA}"/>
    <cellStyle name="Percent 2 2 2 3" xfId="10980" xr:uid="{4372BAA2-072B-49B4-8625-61CD8CF5C34D}"/>
    <cellStyle name="Percent 2 2 3" xfId="10981" xr:uid="{FBFA5AA0-C292-4197-B7BA-4D4BE6CA1C12}"/>
    <cellStyle name="Percent 2 2 4" xfId="10982" xr:uid="{05610E85-78F9-4FD6-9459-DE5175886509}"/>
    <cellStyle name="Percent 2 20" xfId="10983" xr:uid="{F1AE0DD0-15A5-446A-905F-88BE3D12082C}"/>
    <cellStyle name="Percent 2 21" xfId="10984" xr:uid="{51DA0A7C-8126-4712-92F0-90FED7C04751}"/>
    <cellStyle name="Percent 2 22" xfId="10985" xr:uid="{734FF366-1624-4E76-AB66-F5BE282D103B}"/>
    <cellStyle name="Percent 2 23" xfId="10986" xr:uid="{A43BB2A2-2290-4F5D-B3E2-204B2D0068C0}"/>
    <cellStyle name="Percent 2 24" xfId="10987" xr:uid="{2E209279-54DF-480A-B6AD-27D46E75FE24}"/>
    <cellStyle name="Percent 2 25" xfId="10988" xr:uid="{6920A1AE-BAC7-4C1B-887F-6826B36C8A79}"/>
    <cellStyle name="Percent 2 3" xfId="10989" xr:uid="{093CD221-C410-48F1-B6FD-814EB892805B}"/>
    <cellStyle name="Percent 2 3 2" xfId="10990" xr:uid="{B96728F4-F740-4900-AA48-87E8EF30F8F2}"/>
    <cellStyle name="Percent 2 3 2 2" xfId="10991" xr:uid="{F7629060-8ABE-4259-A380-3B426E0CF140}"/>
    <cellStyle name="Percent 2 3 3" xfId="10992" xr:uid="{674FDAD9-6308-4109-8826-F859E2B822FB}"/>
    <cellStyle name="Percent 2 3 4" xfId="10993" xr:uid="{68A3DCBA-FA81-4404-A1E8-8B3B95C57A0E}"/>
    <cellStyle name="Percent 2 4" xfId="10994" xr:uid="{2BE28874-0F3C-46F6-8C03-59B8BA73162E}"/>
    <cellStyle name="Percent 2 4 2" xfId="10995" xr:uid="{28346E4B-099C-47FD-9106-DD8191FCD661}"/>
    <cellStyle name="Percent 2 5" xfId="10996" xr:uid="{5114D77C-81C6-4C22-A4F1-C2C012C031ED}"/>
    <cellStyle name="Percent 2 6" xfId="10997" xr:uid="{46BC710B-B861-47F7-8DAE-3411BE75D25B}"/>
    <cellStyle name="Percent 2 7" xfId="10998" xr:uid="{332CCFCD-8C64-4364-82AB-73682E10DEF6}"/>
    <cellStyle name="Percent 2 8" xfId="10999" xr:uid="{62C68E3D-60F1-4384-A6CB-57B3CFD5C74E}"/>
    <cellStyle name="Percent 2 9" xfId="11000" xr:uid="{BDFA5992-19E2-4E9E-89F9-B37AA4E536F0}"/>
    <cellStyle name="Percent 20" xfId="11001" xr:uid="{A23E92AC-99C7-418A-A429-61EFF8649B17}"/>
    <cellStyle name="Percent 21" xfId="11002" xr:uid="{1A15EFEF-4A2E-446E-AB88-42304BD4B6A8}"/>
    <cellStyle name="Percent 22" xfId="11003" xr:uid="{4D4B3075-96A7-4105-8C4C-D8A3BCCC11C8}"/>
    <cellStyle name="Percent 23" xfId="11004" xr:uid="{75984977-7BF0-4190-BF7D-F46BBC8FD99C}"/>
    <cellStyle name="Percent 24" xfId="11005" xr:uid="{310452B4-F459-4529-9D71-D367CE42AEE9}"/>
    <cellStyle name="Percent 25" xfId="11006" xr:uid="{EE1315BC-46C9-4EE4-A98D-226D12DC8211}"/>
    <cellStyle name="Percent 26" xfId="11007" xr:uid="{0D5F59B6-69E4-4DE7-A6FD-BF4C5A109245}"/>
    <cellStyle name="Percent 27" xfId="11008" xr:uid="{C213878E-738C-42EA-A126-D810F6EB7F77}"/>
    <cellStyle name="Percent 28" xfId="11009" xr:uid="{9BF4D4FE-2795-4AB9-8C70-54D3F6197C20}"/>
    <cellStyle name="Percent 29" xfId="11010" xr:uid="{6ACEEF55-2EF0-4394-98C1-9EB69EF6983F}"/>
    <cellStyle name="Percent 3" xfId="11011" xr:uid="{7A091467-5769-4FDF-A325-653B3F8257E5}"/>
    <cellStyle name="Percent 3 2" xfId="11012" xr:uid="{9E5AB24B-2A20-47A7-A521-2499DC911D79}"/>
    <cellStyle name="Percent 3 2 2" xfId="11013" xr:uid="{1E78115A-F921-4C69-8DBC-2320B1E8F423}"/>
    <cellStyle name="Percent 3 2 2 2" xfId="11014" xr:uid="{155C0D27-0F6C-41C5-8C86-D769AD3EB9D3}"/>
    <cellStyle name="Percent 3 2 3" xfId="11015" xr:uid="{5569D3AF-9407-4DC5-9E90-BD384E26301C}"/>
    <cellStyle name="Percent 3 3" xfId="11016" xr:uid="{36827F0F-C9F4-4238-8B18-9AAEDF61EBE1}"/>
    <cellStyle name="Percent 3 3 2" xfId="11017" xr:uid="{13DA78DF-D093-4386-AB48-7CD4BA06AB13}"/>
    <cellStyle name="Percent 3 4" xfId="11018" xr:uid="{1BE04D92-3B8E-4C5F-BBBB-3358C6A9FE8E}"/>
    <cellStyle name="Percent 3 4 2" xfId="11019" xr:uid="{81043267-0307-4641-87AF-9D350E47432D}"/>
    <cellStyle name="Percent 30" xfId="11020" xr:uid="{79AED402-DD89-436F-A2C4-6303879C44A1}"/>
    <cellStyle name="Percent 31" xfId="11021" xr:uid="{823DFFD2-2AF3-4E96-849A-8AB15561EB79}"/>
    <cellStyle name="Percent 32" xfId="11022" xr:uid="{92F0B788-AE88-42D6-98EC-045E3AE5C06D}"/>
    <cellStyle name="Percent 33" xfId="11023" xr:uid="{1185B0F0-8173-46F3-BBA4-E8EA38ADCCD3}"/>
    <cellStyle name="Percent 34" xfId="11024" xr:uid="{4F5A6D47-D1EE-4E27-B5CB-66EC131BBEDE}"/>
    <cellStyle name="Percent 35" xfId="11025" xr:uid="{513296E1-D190-40ED-98D5-74FDDE97E18B}"/>
    <cellStyle name="Percent 36" xfId="11026" xr:uid="{68F21E84-7744-422A-9EF0-FC8E0D4D2219}"/>
    <cellStyle name="Percent 37" xfId="11027" xr:uid="{0B7E603A-85F0-42B1-B670-0C215F2731CB}"/>
    <cellStyle name="Percent 38" xfId="11028" xr:uid="{E18E966F-7593-40FE-B40F-E8AB9D27C22F}"/>
    <cellStyle name="Percent 39" xfId="11029" xr:uid="{844E7E31-D37B-459B-B520-6C7A14BB81A2}"/>
    <cellStyle name="Percent 4" xfId="11030" xr:uid="{3F7E4269-B40D-4897-A82F-0D43AEB94155}"/>
    <cellStyle name="Percent 4 2" xfId="11031" xr:uid="{286E4EA5-7842-427A-8539-767653A012E3}"/>
    <cellStyle name="Percent 4 2 2" xfId="11032" xr:uid="{3B61F153-855D-4681-8D1A-9AA2A7353695}"/>
    <cellStyle name="Percent 4 2 3" xfId="11033" xr:uid="{B4D53D35-31DE-4D0D-9048-B08588F2FECC}"/>
    <cellStyle name="Percent 4 3" xfId="11034" xr:uid="{01157A50-F410-4B26-9E1C-6168F4DBE40E}"/>
    <cellStyle name="Percent 4 4" xfId="11035" xr:uid="{CD7E6425-9DAD-463C-B1BE-76511ACDC619}"/>
    <cellStyle name="Percent 4 5" xfId="11036" xr:uid="{0165F529-E3E0-410F-8DB1-E31B94585C57}"/>
    <cellStyle name="Percent 40" xfId="11037" xr:uid="{325A507A-2066-4CAA-B509-BB55798537E4}"/>
    <cellStyle name="Percent 41" xfId="11038" xr:uid="{422E5B2F-9011-4A06-BF76-262037F0F3D2}"/>
    <cellStyle name="Percent 42" xfId="11039" xr:uid="{193536DD-1710-49CF-B6B6-D953F5D8D527}"/>
    <cellStyle name="Percent 43" xfId="11040" xr:uid="{73418851-9749-42BF-81DA-923C3E86B4C2}"/>
    <cellStyle name="Percent 44" xfId="11041" xr:uid="{B7170D26-EEC8-4437-A419-9B154C1F236A}"/>
    <cellStyle name="Percent 45" xfId="11042" xr:uid="{E7D82531-1077-4CF7-A111-ACC1160E835B}"/>
    <cellStyle name="Percent 46" xfId="11043" xr:uid="{C2B6ED74-67A2-498B-92ED-67CED851A953}"/>
    <cellStyle name="Percent 47" xfId="11044" xr:uid="{BF875AE0-995A-4D27-AAA3-9172CCCE28D2}"/>
    <cellStyle name="Percent 48" xfId="11045" xr:uid="{78229D20-53A9-4B39-8C4B-439A89743F5E}"/>
    <cellStyle name="Percent 49" xfId="11046" xr:uid="{F3DC79C1-BE75-42C4-9F37-4C332DBDE845}"/>
    <cellStyle name="Percent 5" xfId="11047" xr:uid="{7F746C65-2217-4A22-B2CA-71857098332B}"/>
    <cellStyle name="Percent 5 2" xfId="11048" xr:uid="{096475E2-25D7-465E-802C-A8C86B42CF76}"/>
    <cellStyle name="Percent 5 2 2" xfId="11049" xr:uid="{EF3F902C-280D-4346-A246-03B31383F320}"/>
    <cellStyle name="Percent 5 2 2 2" xfId="11050" xr:uid="{A5D1F84F-98A0-4956-BA95-B91D6A61FC88}"/>
    <cellStyle name="Percent 5 2 3" xfId="11051" xr:uid="{52C5000A-2A75-4CF1-96EB-FA4B5F699AA7}"/>
    <cellStyle name="Percent 5 2 3 2" xfId="11052" xr:uid="{FA7DA5C4-4FAA-4FCB-8BB8-10E61318242B}"/>
    <cellStyle name="Percent 5 2 4" xfId="11053" xr:uid="{D9E1A566-EFD6-415D-9D36-C4C80DBCF398}"/>
    <cellStyle name="Percent 5 2 5" xfId="11054" xr:uid="{04FA7B3A-6B90-47D3-81E5-E1DB6A128537}"/>
    <cellStyle name="Percent 5 3" xfId="11055" xr:uid="{45AB6457-3455-4E90-9850-0AB021AC0BF7}"/>
    <cellStyle name="Percent 5 3 2" xfId="11056" xr:uid="{39EDF170-F01C-4F78-9F84-A696906FFF26}"/>
    <cellStyle name="Percent 5 3 3" xfId="11057" xr:uid="{70DC60B6-E4AB-4C26-8C99-586696780144}"/>
    <cellStyle name="Percent 5 4" xfId="11058" xr:uid="{2FFDE3EF-896D-4430-A3A4-7C876AAE44A4}"/>
    <cellStyle name="Percent 5 4 2" xfId="11059" xr:uid="{7DD67570-2AF5-4D81-A1F0-9EB1F6E39F2F}"/>
    <cellStyle name="Percent 5 5" xfId="11060" xr:uid="{1CA81842-5A68-4BA9-A6D8-E2AA0C77CFF1}"/>
    <cellStyle name="Percent 5 6" xfId="11061" xr:uid="{79ADA522-7962-4140-A35B-54EC953BD4D2}"/>
    <cellStyle name="Percent 5 7" xfId="11062" xr:uid="{E53E4372-3581-4F27-AAEB-E9063003F889}"/>
    <cellStyle name="Percent 50" xfId="11063" xr:uid="{921AE84A-1519-4889-90AC-0632D4493463}"/>
    <cellStyle name="Percent 51" xfId="11064" xr:uid="{7C9930E0-E9A4-405B-AB52-7563CCB6830D}"/>
    <cellStyle name="Percent 52" xfId="11065" xr:uid="{13E915C1-5235-4365-8684-6F1DE04B0BDE}"/>
    <cellStyle name="Percent 53" xfId="11066" xr:uid="{5773C19C-BEED-41AC-96E1-7323EB86AB83}"/>
    <cellStyle name="Percent 54" xfId="11067" xr:uid="{121B53EE-32B4-4B7D-B3EE-8B8EBE0737AC}"/>
    <cellStyle name="Percent 55" xfId="11068" xr:uid="{CE76C8BE-86D2-49AD-BCE8-77E14E7D2009}"/>
    <cellStyle name="Percent 56" xfId="11069" xr:uid="{9A31CC33-2AFA-405A-B93B-EE66777CD0BA}"/>
    <cellStyle name="Percent 57" xfId="11070" xr:uid="{BBC89C5B-232A-4F4B-9744-025589D1F997}"/>
    <cellStyle name="Percent 6" xfId="11071" xr:uid="{A001C31D-D123-4417-AE35-C6C2A1EF633F}"/>
    <cellStyle name="Percent 6 10" xfId="11072" xr:uid="{23E376A2-81B6-495C-8580-C5C5B0B4F802}"/>
    <cellStyle name="Percent 6 11" xfId="11073" xr:uid="{4EE3E93F-EB77-4213-9838-95938E47C2FF}"/>
    <cellStyle name="Percent 6 12" xfId="11074" xr:uid="{D0F21F91-8696-4433-9AD1-0F5F2A249B5F}"/>
    <cellStyle name="Percent 6 13" xfId="11075" xr:uid="{BD9EA6CB-427E-43DA-AB4C-6EA465C95702}"/>
    <cellStyle name="Percent 6 14" xfId="11076" xr:uid="{5EB4A24E-2F82-4336-AB9F-C4C5C7B306B7}"/>
    <cellStyle name="Percent 6 15" xfId="11077" xr:uid="{37D19BE4-4274-4FF3-8112-CE20BF347237}"/>
    <cellStyle name="Percent 6 16" xfId="11078" xr:uid="{5156BA53-962E-44D8-A359-FD5F98CAFC74}"/>
    <cellStyle name="Percent 6 17" xfId="11079" xr:uid="{F77A6374-9BC5-4FC5-B4FE-C5DC1A864527}"/>
    <cellStyle name="Percent 6 18" xfId="11080" xr:uid="{279465A8-AE8B-46F6-A874-8027EABB7289}"/>
    <cellStyle name="Percent 6 19" xfId="11081" xr:uid="{07586894-A18F-4D2F-9749-4854CCAE6530}"/>
    <cellStyle name="Percent 6 2" xfId="11082" xr:uid="{AE35BA98-CAEE-4B55-852E-66CC6EBAD749}"/>
    <cellStyle name="Percent 6 2 2" xfId="11083" xr:uid="{9F19CE6A-4FB8-4A3A-9C1A-9B95DB917E05}"/>
    <cellStyle name="Percent 6 20" xfId="11084" xr:uid="{A168A99C-D0C6-47F1-B8B1-B0294B962977}"/>
    <cellStyle name="Percent 6 21" xfId="11085" xr:uid="{365D2B39-711B-4E1B-8EB7-ADA6D1E3B2EF}"/>
    <cellStyle name="Percent 6 22" xfId="11086" xr:uid="{82130E8B-327E-49E9-B120-7F4E91C707FC}"/>
    <cellStyle name="Percent 6 23" xfId="11087" xr:uid="{1A9946B6-BD4D-493B-A32B-EF718BACFA4E}"/>
    <cellStyle name="Percent 6 24" xfId="11088" xr:uid="{43556529-18EB-4BEC-A2CD-C0E9CEEBB93F}"/>
    <cellStyle name="Percent 6 25" xfId="11089" xr:uid="{6FBE617F-44A0-422B-8825-9D6787B41502}"/>
    <cellStyle name="Percent 6 3" xfId="11090" xr:uid="{ACF72FA6-C3E5-46A9-A013-C2C0F6A4C790}"/>
    <cellStyle name="Percent 6 3 2" xfId="11091" xr:uid="{009E9C6E-807B-4583-84A0-8EB056F32350}"/>
    <cellStyle name="Percent 6 4" xfId="11092" xr:uid="{9375D90C-42C7-4F4F-8EEA-65FA035684FE}"/>
    <cellStyle name="Percent 6 5" xfId="11093" xr:uid="{A918BACA-75AD-4B17-A4BE-A7E60D675377}"/>
    <cellStyle name="Percent 6 6" xfId="11094" xr:uid="{F5BDEA58-3782-46BC-BA8A-7E1ADCBB448B}"/>
    <cellStyle name="Percent 6 7" xfId="11095" xr:uid="{F2E2FE10-7102-4028-9EBB-631FF85E8C6C}"/>
    <cellStyle name="Percent 6 8" xfId="11096" xr:uid="{1262A470-73CC-4099-9C0D-E44100BC8FA1}"/>
    <cellStyle name="Percent 6 9" xfId="11097" xr:uid="{7C25893D-3474-44AD-B51E-F3063DB98517}"/>
    <cellStyle name="Percent 7" xfId="11098" xr:uid="{572DBAAC-4D9A-40D3-A14F-3A9870320742}"/>
    <cellStyle name="Percent 7 10" xfId="11099" xr:uid="{C5D82ECC-216E-4FA8-9D4C-8DB70E3E9EC4}"/>
    <cellStyle name="Percent 7 10 2" xfId="11100" xr:uid="{4BCDB1A0-17D4-494A-860F-CBCF35809250}"/>
    <cellStyle name="Percent 7 10 3" xfId="11101" xr:uid="{85BDAF59-10C4-4E46-8CB2-24D57EED3565}"/>
    <cellStyle name="Percent 7 11" xfId="11102" xr:uid="{719F3AF2-7E75-4376-A2DD-E447F537D14B}"/>
    <cellStyle name="Percent 7 11 2" xfId="11103" xr:uid="{ABF06D83-FC77-4715-AD22-C1E54674F314}"/>
    <cellStyle name="Percent 7 11 3" xfId="11104" xr:uid="{F1FA0109-4B17-4C53-9A98-C69DE2E39F8E}"/>
    <cellStyle name="Percent 7 12" xfId="11105" xr:uid="{80922956-A1A0-4433-84CA-04C1B485E2D2}"/>
    <cellStyle name="Percent 7 12 2" xfId="11106" xr:uid="{1F309EA0-D878-49C4-899A-B1697B654757}"/>
    <cellStyle name="Percent 7 12 3" xfId="11107" xr:uid="{D4C94BC6-20BE-4D74-9D15-1BCFE01376FD}"/>
    <cellStyle name="Percent 7 13" xfId="11108" xr:uid="{09F2E25B-0159-465B-BE2C-7B791944CFEC}"/>
    <cellStyle name="Percent 7 13 2" xfId="11109" xr:uid="{739F55E3-874C-4146-9459-AF3B5CEE6837}"/>
    <cellStyle name="Percent 7 13 2 2" xfId="11110" xr:uid="{5FCB702B-94AC-4FEE-8ABE-3D5FD04254C1}"/>
    <cellStyle name="Percent 7 13 2 3" xfId="11111" xr:uid="{830AE9C2-E24D-46ED-9250-4256A864E303}"/>
    <cellStyle name="Percent 7 13 3" xfId="11112" xr:uid="{5116F0BE-428A-4A5B-83F2-A65471DA1C3D}"/>
    <cellStyle name="Percent 7 13 4" xfId="11113" xr:uid="{A24D6535-CA96-41DB-A408-D15622F63E62}"/>
    <cellStyle name="Percent 7 14" xfId="11114" xr:uid="{FDF99ECD-DC6B-4D8D-88F1-7F413F677FE2}"/>
    <cellStyle name="Percent 7 14 2" xfId="11115" xr:uid="{B74C95C1-2C16-4E97-BA52-A353547AA252}"/>
    <cellStyle name="Percent 7 14 3" xfId="11116" xr:uid="{45F38640-D319-4398-982E-5A4ECFCC464B}"/>
    <cellStyle name="Percent 7 2" xfId="11117" xr:uid="{5F0ABCA0-F0D3-4A8F-A830-C8836C97D43E}"/>
    <cellStyle name="Percent 7 2 2" xfId="11118" xr:uid="{A1706224-9536-4681-BE34-A0B2B1DB819F}"/>
    <cellStyle name="Percent 7 2 2 2" xfId="11119" xr:uid="{E65E546A-1D8D-4629-8CF0-C783432BDC1B}"/>
    <cellStyle name="Percent 7 2 2 2 2" xfId="11120" xr:uid="{3E316206-A5CC-4DF7-A03A-BB2F600FB178}"/>
    <cellStyle name="Percent 7 2 2 2 3" xfId="11121" xr:uid="{1014C0D2-CF41-4E64-9420-86039BE78461}"/>
    <cellStyle name="Percent 7 2 2 3" xfId="11122" xr:uid="{B19E8A8D-97AD-4A22-839B-AFF97191130B}"/>
    <cellStyle name="Percent 7 2 2 4" xfId="11123" xr:uid="{CAA58438-24DF-4F5E-816C-3EB6A5AC0438}"/>
    <cellStyle name="Percent 7 2 3" xfId="11124" xr:uid="{2424242E-677B-4843-B94D-4797E90DE65F}"/>
    <cellStyle name="Percent 7 2 3 2" xfId="11125" xr:uid="{5A58D222-03C8-4523-A535-DE76C7448728}"/>
    <cellStyle name="Percent 7 2 3 2 2" xfId="11126" xr:uid="{CF9A2767-99EB-4276-ADA5-3BFB0CBFF44D}"/>
    <cellStyle name="Percent 7 2 3 2 3" xfId="11127" xr:uid="{A01B639E-FF01-444D-B994-BE4764AA7BE0}"/>
    <cellStyle name="Percent 7 2 3 3" xfId="11128" xr:uid="{6B09A66D-7856-4384-89B6-016335CDC4D3}"/>
    <cellStyle name="Percent 7 2 3 4" xfId="11129" xr:uid="{BBF31741-FE78-4CC1-AD51-383C6616E40C}"/>
    <cellStyle name="Percent 7 2 4" xfId="11130" xr:uid="{5E9A1A15-DA55-4108-90A3-23DD633BEACC}"/>
    <cellStyle name="Percent 7 2 4 2" xfId="11131" xr:uid="{4FD4932D-C228-490C-9142-CF63CB103604}"/>
    <cellStyle name="Percent 7 2 4 3" xfId="11132" xr:uid="{E4F5E830-4D9C-4923-8AB4-1673DABBC05E}"/>
    <cellStyle name="Percent 7 2 5" xfId="11133" xr:uid="{75E08AB7-163E-4CC1-B895-8090BD96241C}"/>
    <cellStyle name="Percent 7 2 5 2" xfId="11134" xr:uid="{5963715B-C63C-49A7-9B86-A650CFA2C112}"/>
    <cellStyle name="Percent 7 2 5 3" xfId="11135" xr:uid="{2E2AE009-E67B-451E-A848-AE470B1E07EE}"/>
    <cellStyle name="Percent 7 2 6" xfId="11136" xr:uid="{86DAFB33-8420-48DA-8231-182C63C83032}"/>
    <cellStyle name="Percent 7 2 7" xfId="11137" xr:uid="{DE0A0C6F-35D8-4557-8157-8177488C832D}"/>
    <cellStyle name="Percent 7 3" xfId="11138" xr:uid="{22CDEDDB-68B8-472D-9C5E-9E97138DB14C}"/>
    <cellStyle name="Percent 7 3 2" xfId="11139" xr:uid="{3BE0CE2F-40A3-4867-BD61-560A758C4CE4}"/>
    <cellStyle name="Percent 7 3 2 2" xfId="11140" xr:uid="{08551F29-80B5-4533-880B-9794E19785BF}"/>
    <cellStyle name="Percent 7 3 2 3" xfId="11141" xr:uid="{1E5F327D-A54C-4DBA-8648-8A6132D40F29}"/>
    <cellStyle name="Percent 7 3 3" xfId="11142" xr:uid="{65E50D44-F1FB-4515-AC90-C890E9D22F49}"/>
    <cellStyle name="Percent 7 3 4" xfId="11143" xr:uid="{12586576-F7C7-4E6C-AF2D-C52935F8014F}"/>
    <cellStyle name="Percent 7 3 5" xfId="11144" xr:uid="{9D0ADA1C-D43F-4B5B-95C8-A2EFB67C92EB}"/>
    <cellStyle name="Percent 7 4" xfId="11145" xr:uid="{6B98E117-17B0-47B0-B374-172624844C96}"/>
    <cellStyle name="Percent 7 4 2" xfId="11146" xr:uid="{D6E10464-660D-4334-A096-EB9DFD9FF68A}"/>
    <cellStyle name="Percent 7 4 2 2" xfId="11147" xr:uid="{D3D6D1AE-1FB0-446F-80AC-AED191160BEE}"/>
    <cellStyle name="Percent 7 4 2 3" xfId="11148" xr:uid="{41250603-4D4C-4E16-A9B9-109399B61C74}"/>
    <cellStyle name="Percent 7 4 3" xfId="11149" xr:uid="{CAB57F8D-7030-4D34-A378-A7161BF6DB9B}"/>
    <cellStyle name="Percent 7 4 3 2" xfId="11150" xr:uid="{1F48FE34-7391-4F6B-B1AE-00A05F510414}"/>
    <cellStyle name="Percent 7 4 3 3" xfId="11151" xr:uid="{CF1B9B55-4DBB-49DD-9B45-E22A05205911}"/>
    <cellStyle name="Percent 7 4 4" xfId="11152" xr:uid="{E2683BDB-0C0C-4899-AF6C-170664F8FF5A}"/>
    <cellStyle name="Percent 7 4 5" xfId="11153" xr:uid="{4229A4D6-77A6-4827-B51E-92C18582E91A}"/>
    <cellStyle name="Percent 7 5" xfId="11154" xr:uid="{FC0AB174-7D59-4B69-BA37-F2EA6337522C}"/>
    <cellStyle name="Percent 7 5 2" xfId="11155" xr:uid="{717A3DA8-B023-4E36-AE49-095194A99404}"/>
    <cellStyle name="Percent 7 5 2 2" xfId="11156" xr:uid="{62E2D169-5D0D-4AC5-A000-8D5B7B776E37}"/>
    <cellStyle name="Percent 7 5 2 3" xfId="11157" xr:uid="{0C3A2506-2998-4DFE-899F-B4B144875CC0}"/>
    <cellStyle name="Percent 7 5 3" xfId="11158" xr:uid="{AD68C18D-B8C6-43D0-BBD1-229176A6E0BC}"/>
    <cellStyle name="Percent 7 5 3 2" xfId="11159" xr:uid="{0EB02185-9BC3-4AC7-869F-877F67FCAE6B}"/>
    <cellStyle name="Percent 7 5 3 3" xfId="11160" xr:uid="{8A91A48F-6C0B-4721-9325-596B09F3AAD2}"/>
    <cellStyle name="Percent 7 5 4" xfId="11161" xr:uid="{08935AF2-EA2A-4207-B222-7AC68BAF06CD}"/>
    <cellStyle name="Percent 7 5 5" xfId="11162" xr:uid="{0D783DA5-908E-4903-8902-3275977280D8}"/>
    <cellStyle name="Percent 7 6" xfId="11163" xr:uid="{90EE8053-353F-4973-9F23-9C469674A774}"/>
    <cellStyle name="Percent 7 6 2" xfId="11164" xr:uid="{36AC141D-1D48-4323-A513-0D064FD646D1}"/>
    <cellStyle name="Percent 7 6 2 2" xfId="11165" xr:uid="{E7102CB0-D10B-429F-A0CE-B04BB871CAEE}"/>
    <cellStyle name="Percent 7 6 2 3" xfId="11166" xr:uid="{16B24EA8-C3CE-4BFC-8569-234A906E64AB}"/>
    <cellStyle name="Percent 7 6 3" xfId="11167" xr:uid="{F5F66F62-1C54-45BA-BE87-59DEFA895597}"/>
    <cellStyle name="Percent 7 6 3 2" xfId="11168" xr:uid="{4D970D99-7A14-4BFB-8C05-D3B919B3506A}"/>
    <cellStyle name="Percent 7 6 3 3" xfId="11169" xr:uid="{E5637009-BE1B-4000-9106-68E25CE67838}"/>
    <cellStyle name="Percent 7 6 4" xfId="11170" xr:uid="{01BB7703-BDA5-45C1-B53F-404B9D915C60}"/>
    <cellStyle name="Percent 7 6 5" xfId="11171" xr:uid="{96D1A3C4-9983-44CF-959F-06EE4BA4C008}"/>
    <cellStyle name="Percent 7 7" xfId="11172" xr:uid="{3427C9E8-6CFC-4E04-AE70-6D6685ADCF91}"/>
    <cellStyle name="Percent 7 7 2" xfId="11173" xr:uid="{4AF8061E-7806-48E8-9B01-C8ADB5D0BE22}"/>
    <cellStyle name="Percent 7 7 3" xfId="11174" xr:uid="{75BFD37F-D80D-4FDB-B0B3-443E8DB0E58B}"/>
    <cellStyle name="Percent 7 7 3 2" xfId="11175" xr:uid="{37A3E7EC-A950-4775-90B8-A75D31D54BC5}"/>
    <cellStyle name="Percent 7 7 3 3" xfId="11176" xr:uid="{F4DF3AE2-EDA6-40D7-82E1-C34EC7D76F8E}"/>
    <cellStyle name="Percent 7 8" xfId="11177" xr:uid="{F45F3C2A-3E3A-45EA-A98E-0E3A315F02CC}"/>
    <cellStyle name="Percent 7 9" xfId="11178" xr:uid="{E581B6A1-3B89-4024-B7F6-EC55D27AD911}"/>
    <cellStyle name="Percent 7 9 2" xfId="11179" xr:uid="{74C79C5C-E2F7-4900-9344-69EEA92DE731}"/>
    <cellStyle name="Percent 7 9 2 2" xfId="11180" xr:uid="{6BDE0D85-6126-4CFF-8069-238C59DAB32D}"/>
    <cellStyle name="Percent 7 9 2 3" xfId="11181" xr:uid="{1CAE40E3-6F1C-44C5-BF61-4457ED3CB8A0}"/>
    <cellStyle name="Percent 8" xfId="11182" xr:uid="{DFE064B4-5E11-4B00-A9CD-175FB5BA9FF7}"/>
    <cellStyle name="Percent 8 2" xfId="11183" xr:uid="{DDBD82F9-8025-4705-8914-BA1112E692CC}"/>
    <cellStyle name="Percent 8 2 2" xfId="11184" xr:uid="{02B36C37-2C0D-4BF3-A670-E15F8370DC80}"/>
    <cellStyle name="Percent 8 2 2 2" xfId="11185" xr:uid="{A8A25597-DF0A-44BF-A936-0DB478CECE1D}"/>
    <cellStyle name="Percent 8 2 2 3" xfId="11186" xr:uid="{8C1735C7-1691-49BD-90DA-3557FD63907F}"/>
    <cellStyle name="Percent 8 2 2 3 2" xfId="11187" xr:uid="{A7FF420A-2F4B-4A7E-8B60-4B1892BA1079}"/>
    <cellStyle name="Percent 8 2 2 3 3" xfId="11188" xr:uid="{E8A84EA6-1649-4A44-A643-5B14B3CC81AC}"/>
    <cellStyle name="Percent 8 2 2 4" xfId="11189" xr:uid="{4343F85E-9A95-4059-A9B4-411B0D7C57C4}"/>
    <cellStyle name="Percent 8 2 2 5" xfId="11190" xr:uid="{F6E863EF-C862-4389-A39F-D62FA6802193}"/>
    <cellStyle name="Percent 8 2 3" xfId="11191" xr:uid="{A1C87700-649F-4737-82C5-39F2042BDCC6}"/>
    <cellStyle name="Percent 8 2 4" xfId="11192" xr:uid="{FAD5D95A-CBF9-4DD1-9531-DFCADA310BB8}"/>
    <cellStyle name="Percent 8 2 4 2" xfId="11193" xr:uid="{835A08AC-A89C-41CD-BE32-5F84DBA61118}"/>
    <cellStyle name="Percent 8 2 4 3" xfId="11194" xr:uid="{076486B4-F366-48D2-9C43-2A8D5EB13EFC}"/>
    <cellStyle name="Percent 8 3" xfId="11195" xr:uid="{842AE834-C9C0-449D-B70B-FEA237B22629}"/>
    <cellStyle name="Percent 8 3 2" xfId="11196" xr:uid="{954D003B-272B-45B8-855A-B74EB10E4E4D}"/>
    <cellStyle name="Percent 8 3 2 2" xfId="11197" xr:uid="{7EC3A44D-0C04-4D7B-AB85-171BF54801F3}"/>
    <cellStyle name="Percent 8 3 2 3" xfId="11198" xr:uid="{EA9F55EC-8B8B-4673-8706-F5ACF90CEE74}"/>
    <cellStyle name="Percent 8 3 3" xfId="11199" xr:uid="{5A777773-8103-4BE9-8AF6-030D3A1EB9C6}"/>
    <cellStyle name="Percent 8 3 4" xfId="11200" xr:uid="{F189A302-51AA-4500-B724-57D621C2C969}"/>
    <cellStyle name="Percent 8 4" xfId="11201" xr:uid="{8E87C37A-EC0E-4B42-B902-7E85BBA58031}"/>
    <cellStyle name="Percent 8 4 2" xfId="11202" xr:uid="{0F91955E-66F8-4507-A3B4-56BFCD944E6E}"/>
    <cellStyle name="Percent 9" xfId="11203" xr:uid="{A82E2180-71EC-4CC2-9B86-233286154A4C}"/>
    <cellStyle name="Percent 9 2" xfId="11204" xr:uid="{EBFA46DA-AECD-4B42-B7D3-003032A6943C}"/>
    <cellStyle name="Percent 9 2 2" xfId="11205" xr:uid="{800534A2-5FFF-4014-8F00-8D48DD4CC3AA}"/>
    <cellStyle name="Percent 9 2 2 2" xfId="11206" xr:uid="{2F88D7F7-E5BA-42CB-8E85-97BA49F11D95}"/>
    <cellStyle name="Percent 9 2 2 3" xfId="11207" xr:uid="{D089839D-29A1-4845-ADA3-75A1E9CF277A}"/>
    <cellStyle name="Percent 9 2 2 4" xfId="11208" xr:uid="{E22F2BF1-B623-4A02-9234-2FC87C1B28A9}"/>
    <cellStyle name="Percent 9 2 3" xfId="11209" xr:uid="{44267E8C-E326-4B18-996D-F4059F1FF222}"/>
    <cellStyle name="Percent 9 2 4" xfId="11210" xr:uid="{6E4CA9CA-B861-4192-85DF-2C6B0E5608F1}"/>
    <cellStyle name="Percent 9 3" xfId="11211" xr:uid="{F7C329B6-E4C1-45DF-893C-4D89E67A263C}"/>
    <cellStyle name="Percent 9 3 2" xfId="11212" xr:uid="{F7C4A3CA-AEF7-485C-9EFF-97D4199975A3}"/>
    <cellStyle name="Percent 9 3 2 2" xfId="11213" xr:uid="{FF719A1C-0D99-41D7-A81C-0A49732EAC3C}"/>
    <cellStyle name="Percent 9 3 2 3" xfId="11214" xr:uid="{3566AD45-90E0-47AF-B3E4-99E0B1E28CD2}"/>
    <cellStyle name="Percent 9 3 3" xfId="11215" xr:uid="{B09D0DCE-F925-48F8-AC71-EC7190676841}"/>
    <cellStyle name="Percent 9 3 4" xfId="11216" xr:uid="{A03F192A-A8D8-4B3E-B8EA-4F9A0E482112}"/>
    <cellStyle name="Percent 9 4" xfId="11217" xr:uid="{8E71C77A-CCF7-4F05-9640-75DD4973D98C}"/>
    <cellStyle name="Percent 9 4 2" xfId="11218" xr:uid="{DF0F7C8F-1F00-4E8A-9553-6ADED05D6C69}"/>
    <cellStyle name="PrePop Currency (0)" xfId="11219" xr:uid="{BD47842A-0AAE-4854-A870-8689E10445A0}"/>
    <cellStyle name="PrePop Currency (0) 2" xfId="11220" xr:uid="{D8ECFDF0-7CCF-4DEB-890D-19BBD32B99DB}"/>
    <cellStyle name="PrePop Currency (0) 2 2" xfId="11221" xr:uid="{88C50442-47FF-4166-8A5B-12D8D2DFFDA4}"/>
    <cellStyle name="PrePop Currency (0) 2 3" xfId="11222" xr:uid="{38CC6FCC-6F82-42AC-8654-983F63E77E4B}"/>
    <cellStyle name="PrePop Currency (0) 2 4" xfId="11223" xr:uid="{530AA3DB-0104-4E17-BA5F-90E09E3349FA}"/>
    <cellStyle name="PrePop Currency (0) 3" xfId="11224" xr:uid="{69821A5D-0175-4078-8982-88B03B5E6852}"/>
    <cellStyle name="PrePop Currency (0) 3 2" xfId="11225" xr:uid="{B97E17D1-456B-45CD-BD58-16A8B7286739}"/>
    <cellStyle name="PrePop Currency (0) 4" xfId="11226" xr:uid="{00F885BF-8357-4FDB-B58B-6301FF3B3C44}"/>
    <cellStyle name="PrePop Currency (0) 5" xfId="11227" xr:uid="{0BDB567D-05FC-477D-A0E2-C11F4DD9F7D4}"/>
    <cellStyle name="PrePop Currency (2)" xfId="11228" xr:uid="{07B1A60D-9C9B-482F-B8A2-24B186E517D1}"/>
    <cellStyle name="PrePop Currency (2) 2" xfId="11229" xr:uid="{D1D3A5B2-4004-451F-A535-47DBCF8EE314}"/>
    <cellStyle name="PrePop Currency (2) 2 2" xfId="11230" xr:uid="{9F0C1844-004D-447E-BA2A-895DB1BAFF54}"/>
    <cellStyle name="PrePop Currency (2) 2 3" xfId="11231" xr:uid="{236FDCBA-CB95-4A59-9081-77ADB87094FC}"/>
    <cellStyle name="PrePop Currency (2) 2 4" xfId="11232" xr:uid="{8DFED268-0A29-4644-B37B-D76DB41FA1DA}"/>
    <cellStyle name="PrePop Currency (2) 3" xfId="11233" xr:uid="{B6661CBA-9944-4D2A-A585-7F62AA554FAC}"/>
    <cellStyle name="PrePop Currency (2) 4" xfId="11234" xr:uid="{AB6936B6-07CD-4A2B-9B4E-79017727FFD2}"/>
    <cellStyle name="PrePop Units (0)" xfId="11235" xr:uid="{4270DFF8-4586-42F3-A44E-28DD55C2FD0B}"/>
    <cellStyle name="PrePop Units (0) 2" xfId="11236" xr:uid="{E7081F94-AA29-411C-98BA-4D8467C288D4}"/>
    <cellStyle name="PrePop Units (0) 2 2" xfId="11237" xr:uid="{CE94E385-2825-45AA-9626-C5A1E47C0C02}"/>
    <cellStyle name="PrePop Units (0) 2 3" xfId="11238" xr:uid="{4DC56636-5936-4DB1-8AF8-B2D57CFEAF37}"/>
    <cellStyle name="PrePop Units (0) 2 4" xfId="11239" xr:uid="{7EB6506A-385D-47A4-87AD-D20582E884A3}"/>
    <cellStyle name="PrePop Units (0) 3" xfId="11240" xr:uid="{78980934-6231-4670-907B-8E0C3B6E340F}"/>
    <cellStyle name="PrePop Units (0) 3 2" xfId="11241" xr:uid="{D70172ED-9AFD-4C66-8EAC-B70872432D23}"/>
    <cellStyle name="PrePop Units (0) 4" xfId="11242" xr:uid="{EA719F4F-5001-491A-8F14-39EBD6579E02}"/>
    <cellStyle name="PrePop Units (0) 5" xfId="11243" xr:uid="{A695FAEC-2CA2-4B41-8152-E90EBDF8BA88}"/>
    <cellStyle name="PrePop Units (1)" xfId="11244" xr:uid="{ED846DB4-9B97-498D-A38E-F2858E92B246}"/>
    <cellStyle name="PrePop Units (1) 2" xfId="11245" xr:uid="{6D812700-3AAC-4F44-BED0-2209D2FB1B49}"/>
    <cellStyle name="PrePop Units (1) 2 2" xfId="11246" xr:uid="{EB78F474-2E75-440E-9A57-E171A5B74F37}"/>
    <cellStyle name="PrePop Units (1) 2 3" xfId="11247" xr:uid="{9CB9723E-E5D3-4625-A06F-7D4E04BB5D11}"/>
    <cellStyle name="PrePop Units (1) 2 4" xfId="11248" xr:uid="{808CDE61-40D8-4AE1-BFA5-3DEACC5396C3}"/>
    <cellStyle name="PrePop Units (1) 3" xfId="11249" xr:uid="{5843601A-3DE5-4F68-8CA4-B16A9ACF62A8}"/>
    <cellStyle name="PrePop Units (1) 4" xfId="11250" xr:uid="{ABA81347-7419-47FA-BF36-F38A5B0CCCE4}"/>
    <cellStyle name="PrePop Units (1) 5" xfId="11251" xr:uid="{E7C1BF33-5B9D-4588-9B55-CA58AC7893FF}"/>
    <cellStyle name="PrePop Units (2)" xfId="11252" xr:uid="{405B04C4-4838-41A9-9E07-B7DF6F86B012}"/>
    <cellStyle name="PrePop Units (2) 2" xfId="11253" xr:uid="{9980388C-BE5E-43A1-BAD0-61FE208F5F20}"/>
    <cellStyle name="PrePop Units (2) 2 2" xfId="11254" xr:uid="{B0972ED4-86E8-4483-97EA-C8AA3740ECF0}"/>
    <cellStyle name="PrePop Units (2) 2 3" xfId="11255" xr:uid="{E563A4DE-24E4-4268-9DF5-EDF89798D549}"/>
    <cellStyle name="PrePop Units (2) 2 4" xfId="11256" xr:uid="{802DEFA6-089C-4CC6-B822-86CC688E9ABA}"/>
    <cellStyle name="PrePop Units (2) 3" xfId="11257" xr:uid="{787D48D0-3BBF-4581-95A5-CDD09A0CBA7C}"/>
    <cellStyle name="PrePop Units (2) 4" xfId="11258" xr:uid="{1018D41B-8444-431F-9E4D-BEAEAEF2B796}"/>
    <cellStyle name="Price" xfId="11259" xr:uid="{31434A7B-E99C-49D7-82DD-16F36B741D18}"/>
    <cellStyle name="price 2" xfId="11260" xr:uid="{37348857-3CAB-4908-BBF1-99B9264C98D7}"/>
    <cellStyle name="PSChar" xfId="11261" xr:uid="{96F50EEB-898C-4999-A9DB-A1DC02D22269}"/>
    <cellStyle name="PSChar 2" xfId="11262" xr:uid="{383CD146-9C9A-40A5-8610-17C4FBB8BBF4}"/>
    <cellStyle name="PSHeading" xfId="11263" xr:uid="{602FE324-2BF0-4C69-8FCB-6A2DA6B6943E}"/>
    <cellStyle name="PSHeading 2" xfId="11264" xr:uid="{22C34B43-C914-4246-803C-05D336B6FB0D}"/>
    <cellStyle name="PSHeading 2 2" xfId="11265" xr:uid="{12A7AAFF-AD0F-4FA3-816D-3EC4C628BC54}"/>
    <cellStyle name="PSHeading 2 3" xfId="11266" xr:uid="{D65AD3FD-D1A0-4B38-9B1C-8118048FEF3A}"/>
    <cellStyle name="PSHeading 2 4" xfId="11267" xr:uid="{17939CD1-E0ED-4842-B737-33FED55D832D}"/>
    <cellStyle name="PSHeading 2 5" xfId="11268" xr:uid="{580792D6-647E-4860-9210-7E8C9780A1B3}"/>
    <cellStyle name="PSHeading 2 6" xfId="11269" xr:uid="{5C45604C-92DA-40EA-B4EB-10872F641372}"/>
    <cellStyle name="PSHeading 2 7" xfId="11270" xr:uid="{39EB52D2-A9EE-4D73-99D6-7404870C2FAA}"/>
    <cellStyle name="PSHeading 3" xfId="11271" xr:uid="{A4ADB93D-CE47-4E3F-836A-115179AF57D6}"/>
    <cellStyle name="PSHeading 4" xfId="11272" xr:uid="{098A4C6F-06E9-4873-BE99-3305A98A1C40}"/>
    <cellStyle name="PSHeading 5" xfId="11273" xr:uid="{51A0BC6D-C7EA-47E4-9722-1FF44C2868D2}"/>
    <cellStyle name="PSHeading 6" xfId="11274" xr:uid="{6F31DA30-841A-4E64-9712-9ABE580CF18D}"/>
    <cellStyle name="PSHeading 7" xfId="11275" xr:uid="{F972B671-DFBD-4378-B258-C36966EB71B4}"/>
    <cellStyle name="PSHeading 8" xfId="11276" xr:uid="{6E66AC92-4450-4EB9-858D-D0AFCA8906D0}"/>
    <cellStyle name="pwstyle" xfId="11277" xr:uid="{7BCED40D-9BBE-4166-B52D-960F815690C4}"/>
    <cellStyle name="Quantity" xfId="11278" xr:uid="{1023E1DF-034C-4603-9A89-419CE6DB775D}"/>
    <cellStyle name="RangeName" xfId="11279" xr:uid="{EE1DE3BC-DA2B-4313-8DF7-74C9C654F031}"/>
    <cellStyle name="regstoresfromspecstores" xfId="11280" xr:uid="{9312A859-DCCC-48F7-A9BD-3810DCA8B6C3}"/>
    <cellStyle name="revised" xfId="11281" xr:uid="{9E9496EA-46FC-470D-B2F2-68677A63D080}"/>
    <cellStyle name="RevList" xfId="11282" xr:uid="{94D005C8-24DA-46E5-A840-38BCAA4C3015}"/>
    <cellStyle name="Salida" xfId="11283" xr:uid="{77FE4953-5B85-408F-9E56-FC1723C16BFC}"/>
    <cellStyle name="Salida 10" xfId="11284" xr:uid="{BAE6B285-D854-42D2-89E4-2564707E0B24}"/>
    <cellStyle name="Salida 10 2" xfId="33137" xr:uid="{3FC4AFFA-2F08-4C93-B224-8527C7F8F853}"/>
    <cellStyle name="Salida 11" xfId="11285" xr:uid="{98D39E81-7FF7-47A6-B2A2-E39B494A2EA5}"/>
    <cellStyle name="Salida 11 2" xfId="33138" xr:uid="{F4B10B1D-9CAE-413D-A591-8421969F18D1}"/>
    <cellStyle name="Salida 12" xfId="11286" xr:uid="{8D2B1F77-92B8-488D-9E9C-C0731E32F2C8}"/>
    <cellStyle name="Salida 12 2" xfId="33139" xr:uid="{522F74AF-B167-41D9-803A-2110AD46A956}"/>
    <cellStyle name="Salida 13" xfId="11287" xr:uid="{6D36D5D9-CE2C-44E4-926A-E0ECD1E13C51}"/>
    <cellStyle name="Salida 13 2" xfId="33140" xr:uid="{B6A93064-4ECA-4418-AEE2-42C3A238BF49}"/>
    <cellStyle name="Salida 14" xfId="11288" xr:uid="{76269FEE-7F6F-4CC9-A99A-A4D4CEBCFDC6}"/>
    <cellStyle name="Salida 14 2" xfId="33141" xr:uid="{601E945F-7C76-4750-B02A-08302D428A68}"/>
    <cellStyle name="Salida 15" xfId="11289" xr:uid="{0731E7DA-D628-4738-BA09-01FE41FD07C9}"/>
    <cellStyle name="Salida 15 2" xfId="33142" xr:uid="{C24E3F5E-1D90-4819-ACAD-10C5DA49CDCA}"/>
    <cellStyle name="Salida 16" xfId="33136" xr:uid="{A942D94C-6234-46C7-AA3E-386ED19CF03D}"/>
    <cellStyle name="Salida 2" xfId="11290" xr:uid="{DD873E2B-A4CC-4248-B986-8A8796F2B1E2}"/>
    <cellStyle name="Salida 2 10" xfId="11291" xr:uid="{1AF5C590-3882-4D7D-8CF8-FE4F6AD6CECF}"/>
    <cellStyle name="Salida 2 10 2" xfId="33144" xr:uid="{6923F6EE-C576-4ABF-B767-44B76CFD69A0}"/>
    <cellStyle name="Salida 2 11" xfId="11292" xr:uid="{8BE3CBFD-D0A0-4D2F-8DA5-5286CBD3319F}"/>
    <cellStyle name="Salida 2 11 2" xfId="33145" xr:uid="{0ACAACC2-39AD-469B-9906-506F00E255AC}"/>
    <cellStyle name="Salida 2 12" xfId="11293" xr:uid="{3AE6F5C7-4B36-4B05-9A70-28C4C59159A8}"/>
    <cellStyle name="Salida 2 12 2" xfId="33146" xr:uid="{7C4DEDA9-A7BF-4EDF-A9E7-CFFCB2D1D8B3}"/>
    <cellStyle name="Salida 2 13" xfId="11294" xr:uid="{697A371B-C044-44AE-A238-D1190FA0D5F5}"/>
    <cellStyle name="Salida 2 13 2" xfId="33147" xr:uid="{B8EF5BB2-FF32-493B-91C2-63A089F3F5C4}"/>
    <cellStyle name="Salida 2 14" xfId="11295" xr:uid="{488DE32E-FF38-421F-9ED0-25BCCEC22840}"/>
    <cellStyle name="Salida 2 14 2" xfId="33148" xr:uid="{F5DC2DCF-31B4-4E89-8C0A-DFA55823A5C8}"/>
    <cellStyle name="Salida 2 15" xfId="33143" xr:uid="{522953F5-B181-4BE0-BDE2-48FA12869739}"/>
    <cellStyle name="Salida 2 2" xfId="11296" xr:uid="{A142ABA8-8FAE-4067-8235-50C25523C985}"/>
    <cellStyle name="Salida 2 2 10" xfId="11297" xr:uid="{F7F39F61-5C84-4908-BAB1-EEC795A9D282}"/>
    <cellStyle name="Salida 2 2 10 2" xfId="33150" xr:uid="{DA740D95-EC82-49E5-8BEF-E6053B6524F0}"/>
    <cellStyle name="Salida 2 2 11" xfId="33149" xr:uid="{1402A1C2-1DA3-498A-9E19-54BEDBE557C7}"/>
    <cellStyle name="Salida 2 2 2" xfId="11298" xr:uid="{A60D7449-6800-4942-84F8-0B2D97A46E30}"/>
    <cellStyle name="Salida 2 2 2 10" xfId="33151" xr:uid="{737EC045-05E2-402E-B865-793D7F631848}"/>
    <cellStyle name="Salida 2 2 2 2" xfId="11299" xr:uid="{F2E95BD2-C446-4293-B8AE-F87C78C1D74E}"/>
    <cellStyle name="Salida 2 2 2 2 2" xfId="33152" xr:uid="{8AA03248-36DD-4B21-9815-B667FE14F84C}"/>
    <cellStyle name="Salida 2 2 2 3" xfId="11300" xr:uid="{E2E0A237-4CC2-4166-9D2E-28C05959AF0C}"/>
    <cellStyle name="Salida 2 2 2 3 2" xfId="33153" xr:uid="{E009C773-A8DD-4E88-9B52-E8D99E136491}"/>
    <cellStyle name="Salida 2 2 2 4" xfId="11301" xr:uid="{61BAACE9-7A4E-42A5-AFF9-63EA99622B05}"/>
    <cellStyle name="Salida 2 2 2 4 2" xfId="33154" xr:uid="{EF1891B3-F2D4-4CA6-A98E-6407C1749CCE}"/>
    <cellStyle name="Salida 2 2 2 5" xfId="11302" xr:uid="{A037793A-D229-433F-B4B6-0E9ADA08C531}"/>
    <cellStyle name="Salida 2 2 2 5 2" xfId="33155" xr:uid="{73C14FBD-7179-434B-B31B-261DD02C75F7}"/>
    <cellStyle name="Salida 2 2 2 6" xfId="11303" xr:uid="{0CC221F0-B7A3-47E6-936D-E005A0C9E0E6}"/>
    <cellStyle name="Salida 2 2 2 6 2" xfId="33156" xr:uid="{359EFBA6-7930-462C-9F35-00FAFA39F389}"/>
    <cellStyle name="Salida 2 2 2 7" xfId="11304" xr:uid="{F0CCD720-7C05-4E46-93A9-F9BAD572A90A}"/>
    <cellStyle name="Salida 2 2 2 7 2" xfId="33157" xr:uid="{AA70CB31-F05E-48B8-9C68-C7E0A562CDF4}"/>
    <cellStyle name="Salida 2 2 2 8" xfId="11305" xr:uid="{0DE8E17B-39F6-4525-9C99-4CD1757CF98A}"/>
    <cellStyle name="Salida 2 2 2 8 2" xfId="33158" xr:uid="{0DC518CB-C6A2-49C7-B2E0-AC048CE80062}"/>
    <cellStyle name="Salida 2 2 2 9" xfId="11306" xr:uid="{B4089021-35D1-4C02-9468-CE0259FE7ABC}"/>
    <cellStyle name="Salida 2 2 2 9 2" xfId="33159" xr:uid="{3CDE5A0F-5536-4B84-91C1-08CE9E9EAC89}"/>
    <cellStyle name="Salida 2 2 3" xfId="11307" xr:uid="{AB0852E4-3A72-4AD7-BAAD-1F4FBC4AAA91}"/>
    <cellStyle name="Salida 2 2 3 2" xfId="33160" xr:uid="{4297E0EA-2E58-42B7-A3DB-E2F480E7025A}"/>
    <cellStyle name="Salida 2 2 4" xfId="11308" xr:uid="{08DDAC28-822D-41E1-8E3F-E31B9E899432}"/>
    <cellStyle name="Salida 2 2 4 2" xfId="33161" xr:uid="{F3DA3092-5B6F-4ECA-836E-A06971019816}"/>
    <cellStyle name="Salida 2 2 5" xfId="11309" xr:uid="{4589F704-F28A-4AB6-9EB4-17248B7B5042}"/>
    <cellStyle name="Salida 2 2 5 2" xfId="33162" xr:uid="{3F05C67C-759A-4474-9260-29F3C58FDB3D}"/>
    <cellStyle name="Salida 2 2 6" xfId="11310" xr:uid="{8F3AA0DB-E133-4828-8D9B-93987D6F118C}"/>
    <cellStyle name="Salida 2 2 6 2" xfId="33163" xr:uid="{082CA7CB-01A0-47BB-A0E8-97A2B0BA7E03}"/>
    <cellStyle name="Salida 2 2 7" xfId="11311" xr:uid="{F4697356-35E4-4163-BD88-D6D370372EAC}"/>
    <cellStyle name="Salida 2 2 7 2" xfId="33164" xr:uid="{45333925-A9CA-4AB9-A442-4A4E5FB35D08}"/>
    <cellStyle name="Salida 2 2 8" xfId="11312" xr:uid="{2FB18157-0639-4B7A-9B2A-F66544FEB0D3}"/>
    <cellStyle name="Salida 2 2 8 2" xfId="33165" xr:uid="{4A3A2192-E623-4537-AE41-CD140F96A0E4}"/>
    <cellStyle name="Salida 2 2 9" xfId="11313" xr:uid="{7B90C26A-3F8A-47DF-BC40-BF8F04F784FC}"/>
    <cellStyle name="Salida 2 2 9 2" xfId="33166" xr:uid="{77BC7F19-7CF4-426B-830F-EACBBF4FB318}"/>
    <cellStyle name="Salida 2 3" xfId="11314" xr:uid="{BCBF8134-CD7E-4646-98B4-B751EF383DEE}"/>
    <cellStyle name="Salida 2 3 10" xfId="33167" xr:uid="{71391A41-D5D1-4C24-881E-EB9AC2013F29}"/>
    <cellStyle name="Salida 2 3 2" xfId="11315" xr:uid="{E2975028-30C4-40AD-8048-BA4001D0EFC1}"/>
    <cellStyle name="Salida 2 3 2 2" xfId="33168" xr:uid="{B15784C8-1272-48A9-B89B-A9D5B9D18450}"/>
    <cellStyle name="Salida 2 3 3" xfId="11316" xr:uid="{D0B7E2FF-4D55-48E0-9319-7074AC749950}"/>
    <cellStyle name="Salida 2 3 3 2" xfId="33169" xr:uid="{85BBB8BF-D635-4F89-B3FE-E40887BCD021}"/>
    <cellStyle name="Salida 2 3 4" xfId="11317" xr:uid="{64C9A8BF-4675-4967-B8D8-55448F7CAD25}"/>
    <cellStyle name="Salida 2 3 4 2" xfId="33170" xr:uid="{A430567E-7AEC-4368-A1C7-E503317315AC}"/>
    <cellStyle name="Salida 2 3 5" xfId="11318" xr:uid="{C315772F-9604-4410-BE6A-46AF95897222}"/>
    <cellStyle name="Salida 2 3 5 2" xfId="33171" xr:uid="{9F5CBD0F-5CE8-42E9-9BF7-B179EA689EB7}"/>
    <cellStyle name="Salida 2 3 6" xfId="11319" xr:uid="{D994A335-0969-4AAF-8440-0A0C39839000}"/>
    <cellStyle name="Salida 2 3 6 2" xfId="33172" xr:uid="{727A5E89-CC8B-49CC-A967-CBC5F40CBCD6}"/>
    <cellStyle name="Salida 2 3 7" xfId="11320" xr:uid="{2A6E64EB-9BC8-4EDE-B4B5-AA461C0BC263}"/>
    <cellStyle name="Salida 2 3 7 2" xfId="33173" xr:uid="{F3E237B1-C4D6-4D11-A5C1-1732D3718CE1}"/>
    <cellStyle name="Salida 2 3 8" xfId="11321" xr:uid="{A21EA10C-3906-4311-A28E-D184175CF1F1}"/>
    <cellStyle name="Salida 2 3 8 2" xfId="33174" xr:uid="{3CB0815F-0602-485D-B068-DDF04523A725}"/>
    <cellStyle name="Salida 2 3 9" xfId="11322" xr:uid="{9171BB23-ED68-4A44-9E44-AAEAD634AD23}"/>
    <cellStyle name="Salida 2 3 9 2" xfId="33175" xr:uid="{A8534FEA-FA8D-43D7-861D-BFDFF9C7A1C5}"/>
    <cellStyle name="Salida 2 4" xfId="11323" xr:uid="{B0AEFD66-5FC3-47F8-84E7-8839DC1F7474}"/>
    <cellStyle name="Salida 2 4 10" xfId="33176" xr:uid="{984255E9-B5D4-449E-B11B-8AC3A9930F67}"/>
    <cellStyle name="Salida 2 4 2" xfId="11324" xr:uid="{872D7204-D884-4191-A24E-A0E954FC1198}"/>
    <cellStyle name="Salida 2 4 2 2" xfId="33177" xr:uid="{E21D0516-C1CE-417D-92BB-D9774697BC33}"/>
    <cellStyle name="Salida 2 4 3" xfId="11325" xr:uid="{DD35C709-0048-4DD1-BF54-0E01CC878C83}"/>
    <cellStyle name="Salida 2 4 3 2" xfId="33178" xr:uid="{C7517BDB-42BF-4CCF-833A-C1668AF41625}"/>
    <cellStyle name="Salida 2 4 4" xfId="11326" xr:uid="{2AC9F913-06BF-4D93-B233-7694DB22B096}"/>
    <cellStyle name="Salida 2 4 4 2" xfId="33179" xr:uid="{9F12FE71-CE63-4A15-A4FC-91DCC753CC5D}"/>
    <cellStyle name="Salida 2 4 5" xfId="11327" xr:uid="{C0FF7AC1-31BF-4784-A19C-B53DA7C4D4DF}"/>
    <cellStyle name="Salida 2 4 5 2" xfId="33180" xr:uid="{322CA10D-D341-42EF-BDCC-6444ED32796D}"/>
    <cellStyle name="Salida 2 4 6" xfId="11328" xr:uid="{4DF98506-BA56-4137-864A-AE5FD6F80335}"/>
    <cellStyle name="Salida 2 4 6 2" xfId="33181" xr:uid="{8ADAB1F8-28A3-41BA-9135-5A5D6973FB0F}"/>
    <cellStyle name="Salida 2 4 7" xfId="11329" xr:uid="{327FFD49-1941-4348-9344-61004D8F0957}"/>
    <cellStyle name="Salida 2 4 7 2" xfId="33182" xr:uid="{0C6EC9D5-89B4-432A-A6A4-F4065914EBE0}"/>
    <cellStyle name="Salida 2 4 8" xfId="11330" xr:uid="{A23EF509-F239-43CB-B78B-C1310D8C7E5D}"/>
    <cellStyle name="Salida 2 4 8 2" xfId="33183" xr:uid="{FF410627-3776-4A77-8AAC-3F8A2E638716}"/>
    <cellStyle name="Salida 2 4 9" xfId="11331" xr:uid="{30782A5F-7BED-47CF-BEC7-32BE4B860939}"/>
    <cellStyle name="Salida 2 4 9 2" xfId="33184" xr:uid="{6B2FD871-79C6-41A2-984C-73516482DAE8}"/>
    <cellStyle name="Salida 2 5" xfId="11332" xr:uid="{2E4FD35C-DFE0-4E36-AFFD-9A93101B9E69}"/>
    <cellStyle name="Salida 2 5 10" xfId="33185" xr:uid="{9E41F02C-F5A8-41E7-8F88-4F8EEAA32354}"/>
    <cellStyle name="Salida 2 5 2" xfId="11333" xr:uid="{5D8DAE40-95EE-49A6-AC0C-4A022252E1B8}"/>
    <cellStyle name="Salida 2 5 2 2" xfId="33186" xr:uid="{E2ED7244-D757-4E43-910A-B271048801A6}"/>
    <cellStyle name="Salida 2 5 3" xfId="11334" xr:uid="{714CA2BD-0B6A-40D9-98B8-8425D8D359AE}"/>
    <cellStyle name="Salida 2 5 3 2" xfId="33187" xr:uid="{D1E1BD92-0AD2-4128-926F-CACBD24FA4F8}"/>
    <cellStyle name="Salida 2 5 4" xfId="11335" xr:uid="{74B841C8-4556-426A-AF0C-F161427F8A25}"/>
    <cellStyle name="Salida 2 5 4 2" xfId="33188" xr:uid="{B774433B-9EC0-4EC2-8FE8-9039F0EBBB13}"/>
    <cellStyle name="Salida 2 5 5" xfId="11336" xr:uid="{03981819-BAAA-4B38-806D-213D4E82B382}"/>
    <cellStyle name="Salida 2 5 5 2" xfId="33189" xr:uid="{15E86267-C5FE-4391-AF41-66DAFC7D2998}"/>
    <cellStyle name="Salida 2 5 6" xfId="11337" xr:uid="{0337BA83-B98C-4A04-B6E7-BBB078DB773C}"/>
    <cellStyle name="Salida 2 5 6 2" xfId="33190" xr:uid="{B26B6A97-F427-4DB9-8477-C90BCE752B0C}"/>
    <cellStyle name="Salida 2 5 7" xfId="11338" xr:uid="{E1A9CC6F-C4BE-4A6E-BC34-286EEB6E9967}"/>
    <cellStyle name="Salida 2 5 7 2" xfId="33191" xr:uid="{29ED3776-7C43-412E-8036-4AA71A58EAF2}"/>
    <cellStyle name="Salida 2 5 8" xfId="11339" xr:uid="{83D10B92-0DAA-4F82-84B1-1D18B04AE0A5}"/>
    <cellStyle name="Salida 2 5 8 2" xfId="33192" xr:uid="{DF5CFA68-FDF9-48F4-9102-E308DC41BA2C}"/>
    <cellStyle name="Salida 2 5 9" xfId="11340" xr:uid="{CDFBCEBF-87E9-4D7A-8D86-89A273D97025}"/>
    <cellStyle name="Salida 2 5 9 2" xfId="33193" xr:uid="{A097EE24-4B28-48EB-B7AE-4DCA3B5F941A}"/>
    <cellStyle name="Salida 2 6" xfId="11341" xr:uid="{BE073073-1F24-4262-BA64-29AAC8F1BC20}"/>
    <cellStyle name="Salida 2 6 10" xfId="33194" xr:uid="{9739440E-D8F3-47EF-BEDA-D4F3BE11B2C5}"/>
    <cellStyle name="Salida 2 6 2" xfId="11342" xr:uid="{3DD0E7F4-83D9-4180-A406-34304784018D}"/>
    <cellStyle name="Salida 2 6 2 2" xfId="33195" xr:uid="{387A4F25-8CBD-4094-B60C-6679444626DD}"/>
    <cellStyle name="Salida 2 6 3" xfId="11343" xr:uid="{E4ED3508-BE60-468C-8BE0-CC9DE3893B6D}"/>
    <cellStyle name="Salida 2 6 3 2" xfId="33196" xr:uid="{B3B522F8-7B4B-4F0D-A75A-A26E663497FB}"/>
    <cellStyle name="Salida 2 6 4" xfId="11344" xr:uid="{D6FB8841-7D3A-4F30-988F-F9BAC2CDAF9F}"/>
    <cellStyle name="Salida 2 6 4 2" xfId="33197" xr:uid="{E6848692-52BE-46D4-8DBB-1F4BF4D6137D}"/>
    <cellStyle name="Salida 2 6 5" xfId="11345" xr:uid="{71CC52D3-77EC-4F9C-B1A8-7514F2257369}"/>
    <cellStyle name="Salida 2 6 5 2" xfId="33198" xr:uid="{314776FC-E91C-419A-9A80-B3D8F163D69C}"/>
    <cellStyle name="Salida 2 6 6" xfId="11346" xr:uid="{0A69ED51-1B58-4EBD-81AB-9EE42E5A1413}"/>
    <cellStyle name="Salida 2 6 6 2" xfId="33199" xr:uid="{A847A106-B79B-46B3-B671-464B7279F067}"/>
    <cellStyle name="Salida 2 6 7" xfId="11347" xr:uid="{4BB10824-2A6F-423D-883A-AD85CB2AF9DD}"/>
    <cellStyle name="Salida 2 6 7 2" xfId="33200" xr:uid="{72920830-3003-42C8-9225-D403DB8E4A8B}"/>
    <cellStyle name="Salida 2 6 8" xfId="11348" xr:uid="{B39BEFD0-1553-4DF4-8DFE-8E9AD4E78E45}"/>
    <cellStyle name="Salida 2 6 8 2" xfId="33201" xr:uid="{FA24030B-41E4-49B8-8D78-3D75B089FA7B}"/>
    <cellStyle name="Salida 2 6 9" xfId="11349" xr:uid="{7A62E6A2-F8D4-49FB-9003-8612044647D5}"/>
    <cellStyle name="Salida 2 6 9 2" xfId="33202" xr:uid="{860E6B5F-B663-466B-A34B-BBF9752054CE}"/>
    <cellStyle name="Salida 2 7" xfId="11350" xr:uid="{D375E5DC-A5C0-4996-A62E-2D63AD32EA9B}"/>
    <cellStyle name="Salida 2 7 2" xfId="33203" xr:uid="{AF31DC32-0E3F-4F74-BD99-7040CC98D8CD}"/>
    <cellStyle name="Salida 2 8" xfId="11351" xr:uid="{4F14E33A-A49B-4669-B9F2-975545A60416}"/>
    <cellStyle name="Salida 2 8 2" xfId="33204" xr:uid="{750329E9-5340-4855-9DE5-57A0B877A8DC}"/>
    <cellStyle name="Salida 2 9" xfId="11352" xr:uid="{19B5D26F-1FE2-4E79-89B7-555A383E8B8F}"/>
    <cellStyle name="Salida 2 9 2" xfId="33205" xr:uid="{77219867-4FE0-4748-A016-19FC7054B956}"/>
    <cellStyle name="Salida 3" xfId="11353" xr:uid="{744C23D3-6E48-4852-9E45-C80B29624BFE}"/>
    <cellStyle name="Salida 3 10" xfId="11354" xr:uid="{DFB64E73-1B6F-4FC2-B166-30D4A81B0FF1}"/>
    <cellStyle name="Salida 3 10 2" xfId="33207" xr:uid="{F1FE6858-49FE-45A1-8718-730695D45885}"/>
    <cellStyle name="Salida 3 11" xfId="11355" xr:uid="{7E8CC05D-0476-4694-8615-A1B5D444EAC5}"/>
    <cellStyle name="Salida 3 11 2" xfId="33208" xr:uid="{11B3D404-5285-4A7E-82CE-52540FE6E84D}"/>
    <cellStyle name="Salida 3 12" xfId="11356" xr:uid="{D6266446-392F-48B6-AF52-541D0E78E067}"/>
    <cellStyle name="Salida 3 12 2" xfId="33209" xr:uid="{CBCC672A-EB82-4974-B815-03E0780CD0E1}"/>
    <cellStyle name="Salida 3 13" xfId="33206" xr:uid="{8321E51F-135E-4FFA-B2AC-F1AA7D428CD1}"/>
    <cellStyle name="Salida 3 2" xfId="11357" xr:uid="{B8514D18-E978-4F24-B151-03AB033FB735}"/>
    <cellStyle name="Salida 3 2 10" xfId="33210" xr:uid="{C996569F-6149-417C-94AA-FD70E1122BA3}"/>
    <cellStyle name="Salida 3 2 2" xfId="11358" xr:uid="{3A3ECC5B-9ABD-484E-BC6E-6FC26E20DDE4}"/>
    <cellStyle name="Salida 3 2 2 2" xfId="33211" xr:uid="{6EDA85CC-3B82-4FBB-A290-8729EA868A20}"/>
    <cellStyle name="Salida 3 2 3" xfId="11359" xr:uid="{E4301393-1AF8-40DF-B64C-70C511C1FAE0}"/>
    <cellStyle name="Salida 3 2 3 2" xfId="33212" xr:uid="{F5CA2D0C-B9D9-4112-8D1C-3AC5045AC66F}"/>
    <cellStyle name="Salida 3 2 4" xfId="11360" xr:uid="{0945FE6B-717C-40DC-9D16-7533AD3B7E84}"/>
    <cellStyle name="Salida 3 2 4 2" xfId="33213" xr:uid="{A4FB59AD-D9D9-48A3-9C9E-CBEECF89223F}"/>
    <cellStyle name="Salida 3 2 5" xfId="11361" xr:uid="{4025AB8D-5068-4424-BA8F-7EAE0967AAA6}"/>
    <cellStyle name="Salida 3 2 5 2" xfId="33214" xr:uid="{6582C16B-002E-4710-9C00-A66ED87843F2}"/>
    <cellStyle name="Salida 3 2 6" xfId="11362" xr:uid="{2C387199-8AA8-47F3-B40F-F9CEAE2CE7C1}"/>
    <cellStyle name="Salida 3 2 6 2" xfId="33215" xr:uid="{1F3E71B4-B936-4895-B518-E2836FE841EE}"/>
    <cellStyle name="Salida 3 2 7" xfId="11363" xr:uid="{1FF3BE48-B570-44C9-959B-D2FD5D80F397}"/>
    <cellStyle name="Salida 3 2 7 2" xfId="33216" xr:uid="{58089A3F-8513-4ECB-AA18-08F430212652}"/>
    <cellStyle name="Salida 3 2 8" xfId="11364" xr:uid="{C8E68A78-E044-4187-874E-9C74DBE54462}"/>
    <cellStyle name="Salida 3 2 8 2" xfId="33217" xr:uid="{4000B130-A260-41E6-AAC9-3C563C1C298F}"/>
    <cellStyle name="Salida 3 2 9" xfId="11365" xr:uid="{6F83C033-9ABD-4394-B44F-811036221C62}"/>
    <cellStyle name="Salida 3 2 9 2" xfId="33218" xr:uid="{B1DBE852-10CC-4FCF-93C1-900B77ACE636}"/>
    <cellStyle name="Salida 3 3" xfId="11366" xr:uid="{F5AAC8FB-6AD9-42D4-BF5B-CC294D55B05B}"/>
    <cellStyle name="Salida 3 3 10" xfId="33219" xr:uid="{C834036B-0F1E-4B82-B71E-E2C0CCA6818C}"/>
    <cellStyle name="Salida 3 3 2" xfId="11367" xr:uid="{2BE10CA9-DFC7-4C81-9A66-36AB85A8C720}"/>
    <cellStyle name="Salida 3 3 2 2" xfId="33220" xr:uid="{78BAC39C-775A-4136-9BB0-68A4B31570C7}"/>
    <cellStyle name="Salida 3 3 3" xfId="11368" xr:uid="{2D71DC18-779D-4477-9E0E-10FBA80301A7}"/>
    <cellStyle name="Salida 3 3 3 2" xfId="33221" xr:uid="{231D2800-7531-4D5F-9E5C-0963780F7756}"/>
    <cellStyle name="Salida 3 3 4" xfId="11369" xr:uid="{FD7D682A-4CAF-4F17-A1C6-FB513A41224B}"/>
    <cellStyle name="Salida 3 3 4 2" xfId="33222" xr:uid="{91DC4935-7CC6-4C46-8DFF-0F705C479597}"/>
    <cellStyle name="Salida 3 3 5" xfId="11370" xr:uid="{543F5DAD-521D-4EA7-AA35-4D53A8060F94}"/>
    <cellStyle name="Salida 3 3 5 2" xfId="33223" xr:uid="{3AD59B83-5E44-4E89-8458-492A79C900DD}"/>
    <cellStyle name="Salida 3 3 6" xfId="11371" xr:uid="{48E1D9E4-BB2B-4ADB-BAD1-3FD5DA80A919}"/>
    <cellStyle name="Salida 3 3 6 2" xfId="33224" xr:uid="{2DF6F8DF-ECE6-474B-840D-F9903362EA07}"/>
    <cellStyle name="Salida 3 3 7" xfId="11372" xr:uid="{BB4D2FEA-A8D0-432F-9B8F-55F231250C1F}"/>
    <cellStyle name="Salida 3 3 7 2" xfId="33225" xr:uid="{79396AB3-A048-4B6F-87ED-10076E61CD69}"/>
    <cellStyle name="Salida 3 3 8" xfId="11373" xr:uid="{193C468A-EFB3-47E1-93EC-94AD9E6689CC}"/>
    <cellStyle name="Salida 3 3 8 2" xfId="33226" xr:uid="{28483735-9618-40D3-B3B1-7C0559F8BA84}"/>
    <cellStyle name="Salida 3 3 9" xfId="11374" xr:uid="{3E655EAB-BDC9-4FAD-B475-09C5D34D57E5}"/>
    <cellStyle name="Salida 3 3 9 2" xfId="33227" xr:uid="{D689C0D9-377A-41F2-9C1A-47F810CDD22E}"/>
    <cellStyle name="Salida 3 4" xfId="11375" xr:uid="{8DC8AC44-635E-46B0-A340-4BBE1DC54677}"/>
    <cellStyle name="Salida 3 4 10" xfId="33228" xr:uid="{2E8F2178-4849-4D99-94CE-30203D2799FB}"/>
    <cellStyle name="Salida 3 4 2" xfId="11376" xr:uid="{35E64FCA-7AB1-4C4D-ABA3-AFC2C2479F53}"/>
    <cellStyle name="Salida 3 4 2 2" xfId="33229" xr:uid="{2B8085F0-7D66-4811-8AA0-949EE4BA2E31}"/>
    <cellStyle name="Salida 3 4 3" xfId="11377" xr:uid="{7F09BEC1-8D0D-4C74-803A-DE7CCF2441AC}"/>
    <cellStyle name="Salida 3 4 3 2" xfId="33230" xr:uid="{0CD87843-F813-449F-AEF4-98D082936927}"/>
    <cellStyle name="Salida 3 4 4" xfId="11378" xr:uid="{95183DC3-F36D-4ADA-B5EC-AECC08AF0FEA}"/>
    <cellStyle name="Salida 3 4 4 2" xfId="33231" xr:uid="{22D5CE4D-D911-456E-BD14-5D2B70BB2D2E}"/>
    <cellStyle name="Salida 3 4 5" xfId="11379" xr:uid="{8B3C1B87-7BB0-4C4F-8BED-863E05896676}"/>
    <cellStyle name="Salida 3 4 5 2" xfId="33232" xr:uid="{ED26CDFA-C754-4308-AE3A-D5A1B44A8A86}"/>
    <cellStyle name="Salida 3 4 6" xfId="11380" xr:uid="{2FC2DEED-8D01-462A-8C02-A4E4E2493DE6}"/>
    <cellStyle name="Salida 3 4 6 2" xfId="33233" xr:uid="{8B16A8B2-9FEB-42DF-B8FC-C1E82F3F68B4}"/>
    <cellStyle name="Salida 3 4 7" xfId="11381" xr:uid="{7044697B-8105-4FC6-82E6-BDCA0CCF500E}"/>
    <cellStyle name="Salida 3 4 7 2" xfId="33234" xr:uid="{6BFCECDC-EDD7-4C67-92FA-9F491A4B7B46}"/>
    <cellStyle name="Salida 3 4 8" xfId="11382" xr:uid="{92164081-7F53-41AD-9D65-57AB2B8C5B78}"/>
    <cellStyle name="Salida 3 4 8 2" xfId="33235" xr:uid="{C43A22B9-7348-445C-83F3-530EEA55A5DC}"/>
    <cellStyle name="Salida 3 4 9" xfId="11383" xr:uid="{9A8E415B-E583-43CD-A8B6-D256DF1E6EBF}"/>
    <cellStyle name="Salida 3 4 9 2" xfId="33236" xr:uid="{E9389028-FED8-4172-A39C-6F6FC10E14AD}"/>
    <cellStyle name="Salida 3 5" xfId="11384" xr:uid="{6A87EE74-6193-4842-856A-2A887DA68C5D}"/>
    <cellStyle name="Salida 3 5 2" xfId="33237" xr:uid="{63064C11-436E-47CC-A014-DEA515F335D0}"/>
    <cellStyle name="Salida 3 6" xfId="11385" xr:uid="{362CC0F7-C599-457D-808D-77F3B5131CFE}"/>
    <cellStyle name="Salida 3 6 2" xfId="33238" xr:uid="{683A485F-D316-4564-AF18-D768A021B131}"/>
    <cellStyle name="Salida 3 7" xfId="11386" xr:uid="{3CB21574-E06E-4961-A5CF-48905FB08EB8}"/>
    <cellStyle name="Salida 3 7 2" xfId="33239" xr:uid="{C89F34D3-15DF-441F-B29B-2287E238AA39}"/>
    <cellStyle name="Salida 3 8" xfId="11387" xr:uid="{4DED2E8E-0C78-4855-8912-49820DB1093B}"/>
    <cellStyle name="Salida 3 8 2" xfId="33240" xr:uid="{C5572149-F00B-46B4-9845-31C6DE6077E4}"/>
    <cellStyle name="Salida 3 9" xfId="11388" xr:uid="{8CD86B3F-135F-420E-85F6-7C938F917920}"/>
    <cellStyle name="Salida 3 9 2" xfId="33241" xr:uid="{CFD88F65-4179-4C6E-ACA2-AE66BA39E8A8}"/>
    <cellStyle name="Salida 4" xfId="11389" xr:uid="{9D150E2E-561B-4D66-BF20-15BEBCB23DAA}"/>
    <cellStyle name="Salida 4 10" xfId="33242" xr:uid="{9A899E4E-756A-496B-A75C-3352C104D4ED}"/>
    <cellStyle name="Salida 4 2" xfId="11390" xr:uid="{2BB8990D-4E86-43D8-92BE-144E5394E9E6}"/>
    <cellStyle name="Salida 4 2 2" xfId="33243" xr:uid="{2FE73EB8-44DE-41E0-8E41-7704DE15BEE6}"/>
    <cellStyle name="Salida 4 3" xfId="11391" xr:uid="{B2C5D435-2186-4551-A02F-A9954BC7A6EF}"/>
    <cellStyle name="Salida 4 3 2" xfId="33244" xr:uid="{7BBEB3E4-4DD7-4121-8E6F-B329E2AB9F85}"/>
    <cellStyle name="Salida 4 4" xfId="11392" xr:uid="{95ADAC64-2E53-4B30-A0E5-E8E24C9DF7A6}"/>
    <cellStyle name="Salida 4 4 2" xfId="33245" xr:uid="{C7565B4F-BE5B-4288-B432-1E097DAEC648}"/>
    <cellStyle name="Salida 4 5" xfId="11393" xr:uid="{0E01D10A-44D5-4F57-A9D4-E6E48B8CA09B}"/>
    <cellStyle name="Salida 4 5 2" xfId="33246" xr:uid="{D3AE472D-CE44-490C-B508-B893811D2CA1}"/>
    <cellStyle name="Salida 4 6" xfId="11394" xr:uid="{A626DE2E-62E4-402A-9D1D-8AA95C2F6DF7}"/>
    <cellStyle name="Salida 4 6 2" xfId="33247" xr:uid="{F49136A4-5B26-4594-B7A8-FAD1C23F2953}"/>
    <cellStyle name="Salida 4 7" xfId="11395" xr:uid="{12AE4759-1997-4886-BE58-33929804DC40}"/>
    <cellStyle name="Salida 4 7 2" xfId="33248" xr:uid="{90FCCFF4-7136-41ED-AF5A-4DFA66435E9D}"/>
    <cellStyle name="Salida 4 8" xfId="11396" xr:uid="{88D296EF-49F9-46AB-92CF-B54000C18230}"/>
    <cellStyle name="Salida 4 8 2" xfId="33249" xr:uid="{1017A1AF-A6E2-435A-BA31-DFD7CA4BD191}"/>
    <cellStyle name="Salida 4 9" xfId="11397" xr:uid="{3B1C8C02-F87A-4952-91FD-58653B5E7DCD}"/>
    <cellStyle name="Salida 4 9 2" xfId="33250" xr:uid="{D10CB046-7B97-4C3E-ACB3-BCEC709C41F4}"/>
    <cellStyle name="Salida 5" xfId="11398" xr:uid="{E7573118-4FD0-4331-AC97-22989457BEFD}"/>
    <cellStyle name="Salida 5 10" xfId="33251" xr:uid="{00C66889-D069-4421-8E38-6276204310D2}"/>
    <cellStyle name="Salida 5 2" xfId="11399" xr:uid="{CA67E3AF-B9F8-470F-AD74-2F90DCC84F1E}"/>
    <cellStyle name="Salida 5 2 2" xfId="33252" xr:uid="{3B8AFE6F-2583-47CB-BE90-ED299366D14B}"/>
    <cellStyle name="Salida 5 3" xfId="11400" xr:uid="{232B447D-2B95-4CBF-A98D-6F5EB75EAF1C}"/>
    <cellStyle name="Salida 5 3 2" xfId="33253" xr:uid="{D3171933-6A5B-4030-B270-3073787864AB}"/>
    <cellStyle name="Salida 5 4" xfId="11401" xr:uid="{CA778534-1EEA-4412-A473-F62817974623}"/>
    <cellStyle name="Salida 5 4 2" xfId="33254" xr:uid="{B05E2C29-6B77-4AEB-8B66-35D1D2715841}"/>
    <cellStyle name="Salida 5 5" xfId="11402" xr:uid="{55D70824-B86F-44A8-97FC-052F5C381FDA}"/>
    <cellStyle name="Salida 5 5 2" xfId="33255" xr:uid="{AD2DB37C-BA0D-4850-8D9E-E6328DDFAAF9}"/>
    <cellStyle name="Salida 5 6" xfId="11403" xr:uid="{097487B9-720C-4BDA-AB01-2373D1115A63}"/>
    <cellStyle name="Salida 5 6 2" xfId="33256" xr:uid="{1B7D9E91-0286-4249-A925-A155EE057CDA}"/>
    <cellStyle name="Salida 5 7" xfId="11404" xr:uid="{BCF48CD3-5992-42A3-8251-8B6732FF2C5D}"/>
    <cellStyle name="Salida 5 7 2" xfId="33257" xr:uid="{7C32DD68-DC14-4060-BD08-AAFF92ECA4FA}"/>
    <cellStyle name="Salida 5 8" xfId="11405" xr:uid="{118BE412-3F47-483D-9E4B-ADC5B22350B8}"/>
    <cellStyle name="Salida 5 8 2" xfId="33258" xr:uid="{0513779A-FDD9-4464-AA54-25988A049E2E}"/>
    <cellStyle name="Salida 5 9" xfId="11406" xr:uid="{09C64727-00B6-4B64-BC7E-08EA9EA59945}"/>
    <cellStyle name="Salida 5 9 2" xfId="33259" xr:uid="{95DEE198-5C5A-412B-8977-7F37505681D2}"/>
    <cellStyle name="Salida 6" xfId="11407" xr:uid="{EBD2A648-ECD8-4CEB-B84B-8C66F883B738}"/>
    <cellStyle name="Salida 6 10" xfId="33260" xr:uid="{0EB3FF7E-F67A-425A-83D6-37F6A30666EB}"/>
    <cellStyle name="Salida 6 2" xfId="11408" xr:uid="{C958DC4C-1040-498B-80C5-6CFF01563E71}"/>
    <cellStyle name="Salida 6 2 2" xfId="33261" xr:uid="{0A988597-90E8-4946-B8F6-585CA8ADB83F}"/>
    <cellStyle name="Salida 6 3" xfId="11409" xr:uid="{92D7C4E0-E1EC-41F8-BFDF-0C8C2F4E8D94}"/>
    <cellStyle name="Salida 6 3 2" xfId="33262" xr:uid="{3342841E-F41D-47DC-925E-A556935F9696}"/>
    <cellStyle name="Salida 6 4" xfId="11410" xr:uid="{EEB62BDB-3CD4-4056-8900-D7B3FAB1F1BB}"/>
    <cellStyle name="Salida 6 4 2" xfId="33263" xr:uid="{E9CC87DC-7138-416F-A012-F572EE104729}"/>
    <cellStyle name="Salida 6 5" xfId="11411" xr:uid="{5069CDD0-A137-46CA-B28F-CA5CD89AB28A}"/>
    <cellStyle name="Salida 6 5 2" xfId="33264" xr:uid="{94766C96-9DE9-48E1-B373-57A28D75C31F}"/>
    <cellStyle name="Salida 6 6" xfId="11412" xr:uid="{EDF55520-D1B2-4477-A8AD-4949CF5C6E75}"/>
    <cellStyle name="Salida 6 6 2" xfId="33265" xr:uid="{AE2B6FB1-B575-4199-9182-B8AD52E957CE}"/>
    <cellStyle name="Salida 6 7" xfId="11413" xr:uid="{2CB84137-B6C7-4911-96CE-1BFFC1927311}"/>
    <cellStyle name="Salida 6 7 2" xfId="33266" xr:uid="{F4D6253C-D16F-48E0-9B31-5092CACA37B4}"/>
    <cellStyle name="Salida 6 8" xfId="11414" xr:uid="{9A65C997-BF61-4E24-978E-C017E9903233}"/>
    <cellStyle name="Salida 6 8 2" xfId="33267" xr:uid="{63A6958E-B51E-4821-B76A-792DC21DA28A}"/>
    <cellStyle name="Salida 6 9" xfId="11415" xr:uid="{CFA3EE80-DDA2-4038-BCEF-B61BAF895776}"/>
    <cellStyle name="Salida 6 9 2" xfId="33268" xr:uid="{9D909997-6538-4F55-A662-7E246D4B9DF8}"/>
    <cellStyle name="Salida 7" xfId="11416" xr:uid="{921096C3-A3C3-4A02-918A-989DA1D05862}"/>
    <cellStyle name="Salida 7 10" xfId="33269" xr:uid="{542C7B7F-B163-43FF-9FC0-F20D8059313F}"/>
    <cellStyle name="Salida 7 2" xfId="11417" xr:uid="{11E5DF0F-3A83-4814-83A3-DA3D9319C2F2}"/>
    <cellStyle name="Salida 7 2 2" xfId="33270" xr:uid="{B651CDB9-4FE7-412B-92CC-603213B253CC}"/>
    <cellStyle name="Salida 7 3" xfId="11418" xr:uid="{C588909A-1A40-4BD9-8B6C-A2DF1E639409}"/>
    <cellStyle name="Salida 7 3 2" xfId="33271" xr:uid="{90F13555-11A9-4C25-B2DF-CF1C5D9B1827}"/>
    <cellStyle name="Salida 7 4" xfId="11419" xr:uid="{A901D30D-5126-4EE7-B82C-C3DD2A0CC134}"/>
    <cellStyle name="Salida 7 4 2" xfId="33272" xr:uid="{48E8A792-C051-401C-A894-B71DD5D53F55}"/>
    <cellStyle name="Salida 7 5" xfId="11420" xr:uid="{1B603BA6-983A-4498-B4B6-273256BF1B6F}"/>
    <cellStyle name="Salida 7 5 2" xfId="33273" xr:uid="{2AE5FFBE-8B3D-4157-A2CF-17D7A5E57918}"/>
    <cellStyle name="Salida 7 6" xfId="11421" xr:uid="{F8B542D5-7D9C-4395-909D-E9D9F4502E76}"/>
    <cellStyle name="Salida 7 6 2" xfId="33274" xr:uid="{4C431CDD-C9ED-40B7-98E5-9DA985B11974}"/>
    <cellStyle name="Salida 7 7" xfId="11422" xr:uid="{C3AEF6A1-C499-4171-8F33-7F41FA13D480}"/>
    <cellStyle name="Salida 7 7 2" xfId="33275" xr:uid="{85751BC5-B217-480C-978F-F894FAB3FBC1}"/>
    <cellStyle name="Salida 7 8" xfId="11423" xr:uid="{99A00DD4-9E19-4E41-B8C0-9B9C81704F2A}"/>
    <cellStyle name="Salida 7 8 2" xfId="33276" xr:uid="{8F835D26-7F0C-4602-BEC9-77AA8A2C6782}"/>
    <cellStyle name="Salida 7 9" xfId="11424" xr:uid="{2FEDB15F-CEFE-4230-8D87-1A05F6391FED}"/>
    <cellStyle name="Salida 7 9 2" xfId="33277" xr:uid="{4095D09F-DFD0-4C98-9DB1-C58FF99C7C47}"/>
    <cellStyle name="Salida 8" xfId="11425" xr:uid="{723DAAC7-7841-43BD-BE56-088CE7590996}"/>
    <cellStyle name="Salida 8 2" xfId="33278" xr:uid="{7D291A71-3A12-4106-ACA3-E00CD648E9CA}"/>
    <cellStyle name="Salida 9" xfId="11426" xr:uid="{F15BFDEB-E3F7-4120-A9BC-74F2E3E3CA0B}"/>
    <cellStyle name="Salida 9 2" xfId="33279" xr:uid="{485D2CF3-B04A-4034-9790-8C43320798F3}"/>
    <cellStyle name="SAPBEXchaText" xfId="23682" xr:uid="{4413E3E3-BE0A-444E-83C5-1ED44653F798}"/>
    <cellStyle name="SAPBEXfilterDrill" xfId="23683" xr:uid="{D009E828-15E1-436C-A96E-29F5388CA87A}"/>
    <cellStyle name="SAPBEXfilterItem" xfId="23684" xr:uid="{86EB0ECB-44B9-401F-B222-7E9E12D07C16}"/>
    <cellStyle name="SAPBEXfilterText" xfId="23685" xr:uid="{6F3BF113-CAAD-4DB2-8267-DAEFBDCDEE3B}"/>
    <cellStyle name="SAPBEXstdData" xfId="23686" xr:uid="{AC866A8A-F18E-49D6-8A66-D57E305C0AB4}"/>
    <cellStyle name="SAPBEXstdItem" xfId="23687" xr:uid="{CBA2D2D2-6AD9-4551-A1BC-CE23EAC29FCC}"/>
    <cellStyle name="section" xfId="11427" xr:uid="{6E048A60-368F-438D-8A3B-1A4902C1BDDD}"/>
    <cellStyle name="Separador de milhares_BFLA strategic mix variance (2)" xfId="11428" xr:uid="{67D229FC-1F72-46F4-9D53-00F43212D4A5}"/>
    <cellStyle name="SHADEDSTORES" xfId="11429" xr:uid="{80E15696-E40E-4EC8-BE46-533F14BD0E29}"/>
    <cellStyle name="SHADEDSTORES 10" xfId="11430" xr:uid="{7451502D-3890-4B12-82CA-F360AC34AFF1}"/>
    <cellStyle name="SHADEDSTORES 11" xfId="11431" xr:uid="{DD0B2EDC-B6AC-47CE-953B-9917798B19D2}"/>
    <cellStyle name="SHADEDSTORES 2" xfId="11432" xr:uid="{F1A74040-5330-4B6A-9DE9-A4FCE7EBAF02}"/>
    <cellStyle name="SHADEDSTORES 3" xfId="11433" xr:uid="{05982891-0ED8-4B2F-969C-DF097D77C36E}"/>
    <cellStyle name="SHADEDSTORES 4" xfId="11434" xr:uid="{0AB99A4A-A538-4D2B-922D-BAB39E21D294}"/>
    <cellStyle name="SHADEDSTORES 5" xfId="11435" xr:uid="{A5A02311-2AC2-462F-A420-063DA0D7E8CA}"/>
    <cellStyle name="SHADEDSTORES 6" xfId="11436" xr:uid="{C5C6F5E5-D13F-4A11-9E9A-918B8CAECEC6}"/>
    <cellStyle name="SHADEDSTORES 7" xfId="11437" xr:uid="{81F86003-C6A7-431C-A0A4-58F3C047AA9A}"/>
    <cellStyle name="SHADEDSTORES 8" xfId="11438" xr:uid="{874F917A-A1CB-4715-B423-4B0405CB5C8F}"/>
    <cellStyle name="SHADEDSTORES 9" xfId="11439" xr:uid="{733BD4EE-A95F-4FA8-9E5C-F9E6B936AABF}"/>
    <cellStyle name="specstores" xfId="11440" xr:uid="{65CDE5D7-779F-431B-9609-8D6EA11AEC5F}"/>
    <cellStyle name="standard" xfId="11441" xr:uid="{F77DA454-7FC4-4650-817E-4CDB009BF11A}"/>
    <cellStyle name="standard 2" xfId="11442" xr:uid="{2211197E-52FE-4BAB-A477-9051FFB8840B}"/>
    <cellStyle name="standard 3" xfId="11443" xr:uid="{A9751914-D0B1-40B0-A325-A5CD2FBB9DFF}"/>
    <cellStyle name="Style 1" xfId="11444" xr:uid="{C09DE5A5-50EF-4E9C-A2BF-990FD1A4E9AC}"/>
    <cellStyle name="Style 1 5" xfId="11445" xr:uid="{7D1C26EE-0E3A-46E3-8121-C6572E7CD210}"/>
    <cellStyle name="subhead" xfId="11446" xr:uid="{44D1F623-F326-437D-8F8F-E5CEDF3D9421}"/>
    <cellStyle name="SUBSISTENCE" xfId="11447" xr:uid="{DC3CBEFA-9F73-4C41-B2E5-161B508183AB}"/>
    <cellStyle name="Subtotal" xfId="11448" xr:uid="{EF8A8295-3719-4467-911D-B450C87D9DF4}"/>
    <cellStyle name="Table Entry" xfId="11449" xr:uid="{B0962984-D2B8-4F8A-B7B0-8A77C4E35B71}"/>
    <cellStyle name="Table Entry 2" xfId="11450" xr:uid="{06F19C39-FAE2-464E-8FC5-C87FB34E51AB}"/>
    <cellStyle name="Table Entry 2 2" xfId="11451" xr:uid="{B27189D2-98CF-468B-86E3-6966F48DB771}"/>
    <cellStyle name="Table Entry 2 3" xfId="11452" xr:uid="{15D4B602-F474-4385-B890-51390FC10D4D}"/>
    <cellStyle name="Table Entry 2 4" xfId="11453" xr:uid="{30B5531D-EC95-4B96-91FA-844282148969}"/>
    <cellStyle name="Table Entry 2 5" xfId="11454" xr:uid="{327D8293-2FFD-4D34-A526-538E8350353F}"/>
    <cellStyle name="Table Entry 2 6" xfId="11455" xr:uid="{5FE87DBA-ADAF-4BCD-BED0-C865E26F3F3C}"/>
    <cellStyle name="Table Entry 3" xfId="11456" xr:uid="{04B6805C-0A45-4911-8ED7-824042117AF3}"/>
    <cellStyle name="Table Entry 3 2" xfId="11457" xr:uid="{86A32823-D88B-4636-9B97-D0E9BE6206C2}"/>
    <cellStyle name="Table Entry 3 3" xfId="11458" xr:uid="{147E8582-0D36-46A9-B34F-0012454A3319}"/>
    <cellStyle name="Table Entry 3 4" xfId="11459" xr:uid="{FE6705B8-06C0-4F13-95F4-5D1F0227E37F}"/>
    <cellStyle name="Table Entry 3 5" xfId="11460" xr:uid="{8036E020-B591-4322-AC02-07950BC7EC10}"/>
    <cellStyle name="Table Entry 3 6" xfId="11461" xr:uid="{D1651DB2-2D9A-4A0B-947C-A9FFC4C2E3D8}"/>
    <cellStyle name="Table Entry 4" xfId="11462" xr:uid="{7859DAC6-8C6F-44B1-938B-1AEAE4B14FF2}"/>
    <cellStyle name="Table Entry 4 2" xfId="11463" xr:uid="{9B30A0CF-A736-4E37-AA9B-448CE2F3181A}"/>
    <cellStyle name="Table Entry 4 3" xfId="11464" xr:uid="{87E8CF53-CE40-45E6-B71A-8F3EE8DD423C}"/>
    <cellStyle name="Table Entry 4 4" xfId="11465" xr:uid="{FE50D329-D498-4996-8671-9965CBAAC1BC}"/>
    <cellStyle name="Table Entry 4 5" xfId="11466" xr:uid="{CA456310-9084-4952-82E4-B55EF2010B07}"/>
    <cellStyle name="Table Entry 4 6" xfId="11467" xr:uid="{30D5D6FC-9641-43B5-ACBB-3F48F079E1A1}"/>
    <cellStyle name="Table Entry 5" xfId="11468" xr:uid="{CE2F82DD-BA9B-4DA5-AE91-B5A9BD3824CC}"/>
    <cellStyle name="Table Entry 6" xfId="11469" xr:uid="{EA3EE106-57D6-4894-B863-7E36DCDBF3BB}"/>
    <cellStyle name="Table Entry 7" xfId="11470" xr:uid="{8D56CB24-BCDB-46B4-8738-904DB51C25DF}"/>
    <cellStyle name="Table Entry 8" xfId="11471" xr:uid="{034FCB3A-2733-4A55-A3FE-7FFC7A504447}"/>
    <cellStyle name="Table Entry 9" xfId="11472" xr:uid="{383215A4-9E5F-4F70-A11D-6FD0A2E9A8AC}"/>
    <cellStyle name="Table Heading" xfId="11473" xr:uid="{4FB9A435-CE90-42EE-A06B-88B1FD4CBDCD}"/>
    <cellStyle name="Table Heading Center" xfId="11474" xr:uid="{BC85BA61-1747-4028-A9EC-26CCE93A5558}"/>
    <cellStyle name="Table Medium" xfId="11475" xr:uid="{61A7B130-8AF6-4E86-B465-C57C7DC5F426}"/>
    <cellStyle name="Table Medium 10" xfId="11476" xr:uid="{58A0C203-9870-4997-BEB9-6FC8B6FBAEF2}"/>
    <cellStyle name="Table Medium 10 2" xfId="33281" xr:uid="{CB1144F7-CF2A-4FCA-9893-385C11AA43B8}"/>
    <cellStyle name="Table Medium 11" xfId="23688" xr:uid="{DA35419B-1D70-454E-AFB5-09C947A6341F}"/>
    <cellStyle name="Table Medium 11 2" xfId="40813" xr:uid="{E69889BE-53B6-4830-B550-FCF3AEBAF955}"/>
    <cellStyle name="Table Medium 12" xfId="33280" xr:uid="{0B75E991-68DD-4C38-806D-23C7B63A537D}"/>
    <cellStyle name="Table Medium 2" xfId="11477" xr:uid="{DD3273E6-F8D6-49BD-BBDD-2D6C01F3CE3F}"/>
    <cellStyle name="Table Medium 2 10" xfId="33282" xr:uid="{FF823618-1380-473C-87BA-ED693890AD73}"/>
    <cellStyle name="Table Medium 2 2" xfId="11478" xr:uid="{62EEC163-9D74-4033-AFC2-7C6EE0F03BD7}"/>
    <cellStyle name="Table Medium 2 2 2" xfId="33283" xr:uid="{6066B399-E775-4779-8938-88D2F40FD70D}"/>
    <cellStyle name="Table Medium 2 3" xfId="11479" xr:uid="{E12B8EF2-075E-405C-82BE-184FE7E61323}"/>
    <cellStyle name="Table Medium 2 3 2" xfId="33284" xr:uid="{7AC02243-0CEF-46CF-A5FD-10F8E1A3C389}"/>
    <cellStyle name="Table Medium 2 4" xfId="11480" xr:uid="{D37536F5-3EFA-4258-923D-60356402519C}"/>
    <cellStyle name="Table Medium 2 4 2" xfId="33285" xr:uid="{584C5A43-748D-4471-81F0-0E3EF28903DD}"/>
    <cellStyle name="Table Medium 2 5" xfId="11481" xr:uid="{DEDA5081-8304-4ACE-BB1C-9B2C95D0A60A}"/>
    <cellStyle name="Table Medium 2 5 2" xfId="33286" xr:uid="{5A0832E7-44E5-4268-9C9F-23A83C4B81DE}"/>
    <cellStyle name="Table Medium 2 6" xfId="11482" xr:uid="{87E9D2B4-E08F-46D9-B346-8031364688D7}"/>
    <cellStyle name="Table Medium 2 6 2" xfId="33287" xr:uid="{79D9ACE0-4931-494D-86CF-CA56F78D0CD5}"/>
    <cellStyle name="Table Medium 2 7" xfId="11483" xr:uid="{4B91AADB-0D73-450E-A51C-4ED15688A491}"/>
    <cellStyle name="Table Medium 2 7 2" xfId="33288" xr:uid="{C593DA43-FF2A-49EB-A144-93632EA77785}"/>
    <cellStyle name="Table Medium 2 8" xfId="11484" xr:uid="{8555DEB0-C9B1-4D9F-850C-06A61383A539}"/>
    <cellStyle name="Table Medium 2 8 2" xfId="33289" xr:uid="{27D41A00-2C0A-4378-B0A0-076D157F3449}"/>
    <cellStyle name="Table Medium 2 9" xfId="23689" xr:uid="{B181D462-78D7-4B86-8361-7D6D7D5053B2}"/>
    <cellStyle name="Table Medium 2 9 2" xfId="40814" xr:uid="{C5E67940-F1F5-4FC7-80AC-24233C06C719}"/>
    <cellStyle name="Table Medium 3" xfId="11485" xr:uid="{4F1714C8-98B2-4656-B84F-2E82BEF92E30}"/>
    <cellStyle name="Table Medium 3 10" xfId="33290" xr:uid="{FAB32D2A-5F6F-4263-84E1-2822A4E974F2}"/>
    <cellStyle name="Table Medium 3 2" xfId="11486" xr:uid="{591605D8-EBDC-4756-821F-3A73C6F535DF}"/>
    <cellStyle name="Table Medium 3 2 2" xfId="33291" xr:uid="{878635A9-5989-4CD8-9D16-0A4B777201E7}"/>
    <cellStyle name="Table Medium 3 3" xfId="11487" xr:uid="{5AB68579-4E37-4CA6-A1E2-A4ACE556C9D2}"/>
    <cellStyle name="Table Medium 3 3 2" xfId="33292" xr:uid="{92F59840-0139-46C7-8610-415E47FA2091}"/>
    <cellStyle name="Table Medium 3 4" xfId="11488" xr:uid="{654E9B8E-F708-4821-B2EB-27303BB6D7DB}"/>
    <cellStyle name="Table Medium 3 4 2" xfId="33293" xr:uid="{F893AFE2-AE5D-41A4-8551-F7E8E5D26F52}"/>
    <cellStyle name="Table Medium 3 5" xfId="11489" xr:uid="{9BFBC1E3-091F-45FF-BFF3-ABD9F5FD4F22}"/>
    <cellStyle name="Table Medium 3 5 2" xfId="33294" xr:uid="{237C7C4A-AA57-47FD-8224-DF5E9A1C4915}"/>
    <cellStyle name="Table Medium 3 6" xfId="11490" xr:uid="{A027E5DD-6836-47C4-9D9F-5B6C49499DBA}"/>
    <cellStyle name="Table Medium 3 6 2" xfId="33295" xr:uid="{F5EDB962-3F7D-4AEA-967D-17B4925AF9E1}"/>
    <cellStyle name="Table Medium 3 7" xfId="11491" xr:uid="{94378B38-C238-4740-A6B7-88A7280F0ADC}"/>
    <cellStyle name="Table Medium 3 7 2" xfId="33296" xr:uid="{9EFD1791-3B88-4E33-B582-DC6AEFC4A0EA}"/>
    <cellStyle name="Table Medium 3 8" xfId="11492" xr:uid="{8F2F56AC-D9A2-4234-9A13-E8575EB7E23E}"/>
    <cellStyle name="Table Medium 3 8 2" xfId="33297" xr:uid="{9C24B7C4-6F43-4F41-BF51-1F00C2BA504F}"/>
    <cellStyle name="Table Medium 3 9" xfId="23690" xr:uid="{0868039D-3C5B-4E16-8781-523AF305F590}"/>
    <cellStyle name="Table Medium 3 9 2" xfId="40815" xr:uid="{42ABB47D-6C2E-470D-977C-79E5018B9CB6}"/>
    <cellStyle name="Table Medium 4" xfId="11493" xr:uid="{5EF06E6C-DEA1-400D-A023-A5655A021A6D}"/>
    <cellStyle name="Table Medium 4 2" xfId="33298" xr:uid="{490E1C33-6C75-43BC-A6E2-6E7C0DA373C9}"/>
    <cellStyle name="Table Medium 5" xfId="11494" xr:uid="{978E588F-213F-4422-A8F3-2181E237D031}"/>
    <cellStyle name="Table Medium 5 2" xfId="33299" xr:uid="{217078EA-7249-4991-92B1-7A573A271C6F}"/>
    <cellStyle name="Table Medium 6" xfId="11495" xr:uid="{42782B07-91D1-44DF-9AF1-29A09DAAF360}"/>
    <cellStyle name="Table Medium 6 2" xfId="33300" xr:uid="{A55B5689-5A05-4B1F-BD80-A00E099D2F08}"/>
    <cellStyle name="Table Medium 7" xfId="11496" xr:uid="{85AA87CA-6592-4B3D-A107-63EDA6542453}"/>
    <cellStyle name="Table Medium 7 2" xfId="33301" xr:uid="{84641EA1-077F-4A66-8C85-2F80401BFA24}"/>
    <cellStyle name="Table Medium 8" xfId="11497" xr:uid="{17718A41-6838-4B46-AF76-23F931E5E175}"/>
    <cellStyle name="Table Medium 8 2" xfId="33302" xr:uid="{3928FA8A-DBDF-40EE-BFC9-185627F7FFD0}"/>
    <cellStyle name="Table Medium 9" xfId="11498" xr:uid="{F4AF4E75-5DB8-435E-BFEF-9EDFC53BEE8B}"/>
    <cellStyle name="Table Medium 9 2" xfId="33303" xr:uid="{80FC4BC6-E781-4ABF-A72A-57B37FD4B015}"/>
    <cellStyle name="Table Normal" xfId="11499" xr:uid="{B6DCDE8C-C299-4BDB-82B9-5680E3F4D52E}"/>
    <cellStyle name="Table Normal 2" xfId="11500" xr:uid="{833783C7-BE8E-4ABE-82DA-EDA9AE9D0596}"/>
    <cellStyle name="Table Normal 2 2" xfId="11501" xr:uid="{9BAE1053-B75D-4D0E-B5F3-CAEAF051915C}"/>
    <cellStyle name="Table Normal 2 3" xfId="11502" xr:uid="{7D9DA012-1E71-4328-989B-4D24045802C4}"/>
    <cellStyle name="Table Normal 2 4" xfId="11503" xr:uid="{EAC62E29-8764-48CE-841F-ACE838CF991B}"/>
    <cellStyle name="Table Normal 2 5" xfId="11504" xr:uid="{3BB751B9-740A-498D-9141-F56749C54411}"/>
    <cellStyle name="Table Normal 2 6" xfId="11505" xr:uid="{03C0070C-E0CC-4960-802F-C4EAC92EEF58}"/>
    <cellStyle name="Table Normal 3" xfId="11506" xr:uid="{A9E981CD-AB6A-4B4E-93C4-145188D85D81}"/>
    <cellStyle name="Table Normal 3 2" xfId="11507" xr:uid="{3D6E9870-595B-450A-873A-20935A54C26C}"/>
    <cellStyle name="Table Normal 3 3" xfId="11508" xr:uid="{29811218-63F1-43BC-8DB6-AC224CAC3853}"/>
    <cellStyle name="Table Normal 3 4" xfId="11509" xr:uid="{3F3141F8-990A-4B31-8131-AE7CDAA3C59C}"/>
    <cellStyle name="Table Normal 3 5" xfId="11510" xr:uid="{E4D76EDA-6C91-4B31-8A8B-FE5EC30405B9}"/>
    <cellStyle name="Table Normal 3 6" xfId="11511" xr:uid="{3646C832-08DE-4307-8007-952EEC8DB733}"/>
    <cellStyle name="Table Normal 4" xfId="11512" xr:uid="{1DE87C41-58B8-4523-903C-8F9311095E0A}"/>
    <cellStyle name="Table Normal 4 2" xfId="11513" xr:uid="{13945259-290E-4829-B2E0-020DF74BB922}"/>
    <cellStyle name="Table Normal 4 3" xfId="11514" xr:uid="{4712928D-0AF7-4A0F-A530-4BE01BBA748D}"/>
    <cellStyle name="Table Normal 4 4" xfId="11515" xr:uid="{C3DEA15E-3F20-45F0-8C8D-11C9DF0EBDA2}"/>
    <cellStyle name="Table Normal 4 5" xfId="11516" xr:uid="{F163849B-7602-4548-A4EB-6E6648ABD4A0}"/>
    <cellStyle name="Table Normal 4 6" xfId="11517" xr:uid="{083545EF-15A7-4837-BAF3-1CC0E236EA2C}"/>
    <cellStyle name="Table Normal 5" xfId="11518" xr:uid="{0127F502-0FE8-41F5-8AEC-C1DA031C28A1}"/>
    <cellStyle name="Table Normal 6" xfId="11519" xr:uid="{205B06BD-DE3E-4D06-A44E-EB9D69E274C0}"/>
    <cellStyle name="Table Normal 7" xfId="11520" xr:uid="{F040233A-59D2-4B06-A733-A0DA573448D9}"/>
    <cellStyle name="Table Normal 8" xfId="11521" xr:uid="{15BC9F8C-0C8B-468B-AC11-17FEC8C865AE}"/>
    <cellStyle name="Table Normal 9" xfId="11522" xr:uid="{813C29B7-3872-4945-84A1-856C9859B1E9}"/>
    <cellStyle name="Table Small" xfId="11523" xr:uid="{F6603A97-7688-48B4-96DD-71F556C350DB}"/>
    <cellStyle name="Table Small Bold" xfId="11524" xr:uid="{EA6611C7-8F24-47BA-9C55-2B63EF5838BB}"/>
    <cellStyle name="Table Small Bold 10" xfId="11525" xr:uid="{56D4C867-D945-4869-B986-F1AAEF1E1961}"/>
    <cellStyle name="Table Small Bold 10 2" xfId="33305" xr:uid="{8CA66171-DD2C-42D8-BFAB-FD03F7DBB66E}"/>
    <cellStyle name="Table Small Bold 11" xfId="23691" xr:uid="{CBF8C1B3-2569-49F8-93F2-10B184F36CAE}"/>
    <cellStyle name="Table Small Bold 11 2" xfId="40816" xr:uid="{CF5F413E-0633-4B28-8A31-77EC4627C12B}"/>
    <cellStyle name="Table Small Bold 12" xfId="33304" xr:uid="{467522A0-978F-486C-A045-F8BC0168E883}"/>
    <cellStyle name="Table Small Bold 2" xfId="11526" xr:uid="{BA7A6AB6-B5CF-4E4D-ADBA-2B6E4CE4CCAB}"/>
    <cellStyle name="Table Small Bold 2 10" xfId="33306" xr:uid="{44A1BB4D-2F30-4E14-A309-6F0BE52EF8D5}"/>
    <cellStyle name="Table Small Bold 2 2" xfId="11527" xr:uid="{F362F75C-97E9-4FA9-8013-9C8DB49A08E8}"/>
    <cellStyle name="Table Small Bold 2 2 2" xfId="33307" xr:uid="{3711C1FE-9576-4EB8-B641-AEA2A352C38E}"/>
    <cellStyle name="Table Small Bold 2 3" xfId="11528" xr:uid="{9098E144-3DBA-4896-A37D-BE1E14F50542}"/>
    <cellStyle name="Table Small Bold 2 3 2" xfId="33308" xr:uid="{B999E5FA-E16E-4A8F-B881-DDB95EEAC3A3}"/>
    <cellStyle name="Table Small Bold 2 4" xfId="11529" xr:uid="{5338AA0C-2FF7-4A10-AAE8-075835E1BC0F}"/>
    <cellStyle name="Table Small Bold 2 4 2" xfId="33309" xr:uid="{5A806301-9180-468C-B554-75E95EDE9BF3}"/>
    <cellStyle name="Table Small Bold 2 5" xfId="11530" xr:uid="{DFEE2B42-E9E3-4C39-BE6A-B01F5343D6BE}"/>
    <cellStyle name="Table Small Bold 2 5 2" xfId="33310" xr:uid="{049145A2-8692-492B-ADDD-4BE73E5B098A}"/>
    <cellStyle name="Table Small Bold 2 6" xfId="11531" xr:uid="{2F50CCCB-0F8E-4014-96E2-EB467138E526}"/>
    <cellStyle name="Table Small Bold 2 6 2" xfId="33311" xr:uid="{9EDA4AE1-08A3-4DC6-951A-B45335F66A9E}"/>
    <cellStyle name="Table Small Bold 2 7" xfId="11532" xr:uid="{E63592D2-1B67-43F4-9953-A6C67FDC301C}"/>
    <cellStyle name="Table Small Bold 2 7 2" xfId="33312" xr:uid="{AAE9BD60-D8B7-404F-A2F9-214C83583C99}"/>
    <cellStyle name="Table Small Bold 2 8" xfId="11533" xr:uid="{3D1E70A1-BE64-48B5-A6D5-51BFBB547F6C}"/>
    <cellStyle name="Table Small Bold 2 8 2" xfId="33313" xr:uid="{663DFC00-57F5-4ED1-80DE-AB06D8AEFEDF}"/>
    <cellStyle name="Table Small Bold 2 9" xfId="23692" xr:uid="{60187F14-DAF2-42C8-A26F-C7361C8CFEB1}"/>
    <cellStyle name="Table Small Bold 2 9 2" xfId="40817" xr:uid="{31B3433B-0FD3-4934-96F2-5C4B6D515374}"/>
    <cellStyle name="Table Small Bold 3" xfId="11534" xr:uid="{066B463E-1939-4858-B196-6FFCE2140952}"/>
    <cellStyle name="Table Small Bold 3 10" xfId="33314" xr:uid="{163C48E8-8245-4927-BE73-FA6DD019395E}"/>
    <cellStyle name="Table Small Bold 3 2" xfId="11535" xr:uid="{A4C14F13-9822-47B8-9B1B-9C29F5A074B1}"/>
    <cellStyle name="Table Small Bold 3 2 2" xfId="33315" xr:uid="{41BF9292-FFBC-4647-B547-68E7968876A9}"/>
    <cellStyle name="Table Small Bold 3 3" xfId="11536" xr:uid="{796915CC-4125-42BD-A577-799155707929}"/>
    <cellStyle name="Table Small Bold 3 3 2" xfId="33316" xr:uid="{F25DCFD4-8AA9-4184-BDAC-6244BE0C93B2}"/>
    <cellStyle name="Table Small Bold 3 4" xfId="11537" xr:uid="{FA136788-6E52-416A-BE6E-12E81B8C9497}"/>
    <cellStyle name="Table Small Bold 3 4 2" xfId="33317" xr:uid="{D712A519-BFC1-4ED1-ACF7-F0A86784EFFB}"/>
    <cellStyle name="Table Small Bold 3 5" xfId="11538" xr:uid="{F3312BCF-32CD-40AF-9AE9-1673C8D55752}"/>
    <cellStyle name="Table Small Bold 3 5 2" xfId="33318" xr:uid="{D8CF2A65-DAA4-42F8-B9B5-200C204553D9}"/>
    <cellStyle name="Table Small Bold 3 6" xfId="11539" xr:uid="{4AFDDC68-D2EA-4C7A-B53D-1B8F86F201F2}"/>
    <cellStyle name="Table Small Bold 3 6 2" xfId="33319" xr:uid="{6433D57C-26DA-41B3-8F87-62B44D9932E9}"/>
    <cellStyle name="Table Small Bold 3 7" xfId="11540" xr:uid="{10E0AFB2-D964-4143-91D5-06A5758F82E7}"/>
    <cellStyle name="Table Small Bold 3 7 2" xfId="33320" xr:uid="{B3B17A11-104C-4CF8-9AB6-C110EA8AC00F}"/>
    <cellStyle name="Table Small Bold 3 8" xfId="11541" xr:uid="{1D6C95DE-F518-4C61-8D5A-105CD585FA18}"/>
    <cellStyle name="Table Small Bold 3 8 2" xfId="33321" xr:uid="{0D1DD8CC-C4A3-4AC7-A7A9-00282D8107B2}"/>
    <cellStyle name="Table Small Bold 3 9" xfId="23693" xr:uid="{2BAF17AF-10BA-4569-911D-5F5FA996DD77}"/>
    <cellStyle name="Table Small Bold 3 9 2" xfId="40818" xr:uid="{459BD416-06AE-4286-BDC7-8C977BAB536A}"/>
    <cellStyle name="Table Small Bold 4" xfId="11542" xr:uid="{67E0CA42-75B9-46CE-A09A-4B186CE0BC14}"/>
    <cellStyle name="Table Small Bold 4 2" xfId="33322" xr:uid="{B7111CDA-F787-4E8C-9885-C7111D4DAC33}"/>
    <cellStyle name="Table Small Bold 5" xfId="11543" xr:uid="{C1DAA119-9EC3-4FC2-B5D2-75FE7123E74C}"/>
    <cellStyle name="Table Small Bold 5 2" xfId="33323" xr:uid="{8FB05AF4-91E5-4E57-AEED-74AFAACBBEC2}"/>
    <cellStyle name="Table Small Bold 6" xfId="11544" xr:uid="{409E9B54-697E-4A28-8C56-CFF9B91AE4CA}"/>
    <cellStyle name="Table Small Bold 6 2" xfId="33324" xr:uid="{413967E3-246D-41FA-BA40-F602BA07EB87}"/>
    <cellStyle name="Table Small Bold 7" xfId="11545" xr:uid="{59CCC366-EDCC-4DBB-83DA-AC0F1CDF3612}"/>
    <cellStyle name="Table Small Bold 7 2" xfId="33325" xr:uid="{F5E5090E-372A-4228-8786-9C870C614E4F}"/>
    <cellStyle name="Table Small Bold 8" xfId="11546" xr:uid="{D38B938B-FAB0-436E-914E-3F59BE45C639}"/>
    <cellStyle name="Table Small Bold 8 2" xfId="33326" xr:uid="{BAC29488-4383-4B86-882B-A6773039DE59}"/>
    <cellStyle name="Table Small Bold 9" xfId="11547" xr:uid="{3B4554D1-C38E-4A3E-B8A1-C98E53C82392}"/>
    <cellStyle name="Table Small Bold 9 2" xfId="33327" xr:uid="{88CA6926-A49D-4CB4-A80C-5C410983FE2C}"/>
    <cellStyle name="Table Small Center" xfId="11548" xr:uid="{A8640F50-7721-4F37-B2D4-F52032393919}"/>
    <cellStyle name="Table Title" xfId="11549" xr:uid="{4A21CE5A-5AE8-478E-9FB5-1D94D87E80FF}"/>
    <cellStyle name="Text Indent A" xfId="11550" xr:uid="{8432CECC-71C0-40F8-B3AB-6B3CC84E52C0}"/>
    <cellStyle name="Text Indent A 2" xfId="11551" xr:uid="{483F8295-8C6E-4F63-A071-CA342E5DEA82}"/>
    <cellStyle name="Text Indent B" xfId="11552" xr:uid="{5068CE29-6807-438E-A6FF-665B257C0CAE}"/>
    <cellStyle name="Text Indent B 2" xfId="11553" xr:uid="{F337AC5E-BB0F-4364-B054-640AD8660638}"/>
    <cellStyle name="Text Indent B 2 2" xfId="11554" xr:uid="{7F6CF887-E17D-4D5A-BD02-7716FED4466F}"/>
    <cellStyle name="Text Indent B 2 3" xfId="11555" xr:uid="{74A9C0CF-1F20-4205-81D2-941B02D76CA8}"/>
    <cellStyle name="Text Indent B 2 4" xfId="11556" xr:uid="{AC3D5EEE-CDB3-4A9A-BFBB-2A087BAF9316}"/>
    <cellStyle name="Text Indent B 3" xfId="11557" xr:uid="{268E88BD-6F0A-4FE8-8FA4-CE9936BA1DF8}"/>
    <cellStyle name="Text Indent B 3 2" xfId="11558" xr:uid="{E04FE870-1F49-41B1-AA84-C78A52766969}"/>
    <cellStyle name="Text Indent B 4" xfId="11559" xr:uid="{30293865-1BB9-455A-B3D7-7E7DBA7368B6}"/>
    <cellStyle name="Text Indent B 5" xfId="11560" xr:uid="{607EEBB5-74DA-43C1-B88F-EF6DA34439D7}"/>
    <cellStyle name="Text Indent C" xfId="11561" xr:uid="{96005C46-4621-44F0-9E0A-A4D6936AF0D5}"/>
    <cellStyle name="Text Indent C 2" xfId="11562" xr:uid="{09717FC4-8F2C-4D50-85D2-7E313A3031A9}"/>
    <cellStyle name="Text Indent C 2 2" xfId="11563" xr:uid="{4F0D5EA4-7E1A-44B1-9AB4-0449D51A9A1D}"/>
    <cellStyle name="Text Indent C 2 3" xfId="11564" xr:uid="{8C8CE18B-29FD-4DFF-AC29-5E6CB455F694}"/>
    <cellStyle name="Text Indent C 2 4" xfId="11565" xr:uid="{AA904D88-4967-493B-9B51-DB59988720CD}"/>
    <cellStyle name="Text Indent C 3" xfId="11566" xr:uid="{FDF4BD0F-FC59-4B18-ABD6-F00188DC91E4}"/>
    <cellStyle name="Text Indent C 3 2" xfId="11567" xr:uid="{2C6A4FBD-664E-4AF6-97A5-2E5AEE42F7D2}"/>
    <cellStyle name="Text Indent C 4" xfId="11568" xr:uid="{3F91C7AD-91A0-47B4-AA7E-CB103C61831E}"/>
    <cellStyle name="Text Indent C 5" xfId="11569" xr:uid="{42723864-878D-4588-9CE6-499DE77D32CD}"/>
    <cellStyle name="Text Indent C 6" xfId="11570" xr:uid="{6E3F8E54-181B-4C13-8F1B-41063800E20F}"/>
    <cellStyle name="Texto de advertencia" xfId="11571" xr:uid="{47546347-6CED-4C39-B73C-CA8262EE0FBE}"/>
    <cellStyle name="Texto de advertencia 2" xfId="11572" xr:uid="{A0AFE91F-91E1-49C0-9C84-A9B7A578FE7C}"/>
    <cellStyle name="Texto explicativo" xfId="11573" xr:uid="{A97D9A73-3D5D-4803-AAD2-58C15B1457B9}"/>
    <cellStyle name="Texto explicativo 2" xfId="11574" xr:uid="{3A4E86D1-A701-449B-AC1C-07CA75605B3A}"/>
    <cellStyle name="Title" xfId="11575" xr:uid="{92B700DE-EAA5-4BD0-BA39-2637F1B5DBDA}"/>
    <cellStyle name="Title 2" xfId="11576" xr:uid="{5A60B1B1-4B5D-4711-9F71-941B81E42837}"/>
    <cellStyle name="Title 2 2" xfId="11577" xr:uid="{14A576F5-48A1-4C1E-A973-B78CBAF442E6}"/>
    <cellStyle name="Title 3" xfId="11578" xr:uid="{8335A7DE-784C-492F-9050-F15382EB371C}"/>
    <cellStyle name="Title 4" xfId="11579" xr:uid="{7C33E3F2-E60B-4612-BC2B-4A846D50075A}"/>
    <cellStyle name="Title 5" xfId="11580" xr:uid="{BC51B24D-D0D1-4E38-B195-7B73AE4D3062}"/>
    <cellStyle name="Title 6" xfId="11581" xr:uid="{BC39DBCD-E81D-418D-8C8D-E5AA885C8735}"/>
    <cellStyle name="Título" xfId="11582" xr:uid="{A534EBA9-5FA3-4FD4-BBAF-604B5D000240}"/>
    <cellStyle name="Título 1" xfId="11583" xr:uid="{59BC636A-8505-4C8B-992B-95FEBED2F081}"/>
    <cellStyle name="Título 1 2" xfId="11584" xr:uid="{87094D61-EE66-4F7A-961C-81BDC4D17B0C}"/>
    <cellStyle name="Título 1 2 2" xfId="11585" xr:uid="{D8B8066C-3758-4556-BDD3-DF05F3B99624}"/>
    <cellStyle name="Título 1 2 2 2" xfId="11586" xr:uid="{6FA588F0-F39D-4828-9B3B-AD82DB68E696}"/>
    <cellStyle name="Título 1 2 2 2 2" xfId="11587" xr:uid="{6261933B-741F-47BB-8DF8-0A037F857555}"/>
    <cellStyle name="Título 1 2 2 3" xfId="11588" xr:uid="{C3D1792A-2080-43C9-8061-E4C6FF9F6651}"/>
    <cellStyle name="Título 1 2 2 3 2" xfId="11589" xr:uid="{290A229A-A667-4111-96C6-E162210D5300}"/>
    <cellStyle name="Título 1 2 2 4" xfId="11590" xr:uid="{864B5C25-0334-42CD-B951-3540EEFEE965}"/>
    <cellStyle name="Título 1 2 2 4 2" xfId="11591" xr:uid="{D2C5819B-70E4-4B9E-B875-FA8670ABEE38}"/>
    <cellStyle name="Título 1 2 2 5" xfId="11592" xr:uid="{371C5DDE-6D94-4306-BC5A-E02B4D61B3E6}"/>
    <cellStyle name="Título 1 2 3" xfId="11593" xr:uid="{2DFF8F0A-57EB-49C4-BD8A-2A05C53B25CF}"/>
    <cellStyle name="Título 1 2 3 2" xfId="11594" xr:uid="{4E99D945-DE37-40B5-B351-434720139709}"/>
    <cellStyle name="Título 1 2 4" xfId="11595" xr:uid="{C49A9267-CD02-4612-80D1-B6E640FEFE57}"/>
    <cellStyle name="Título 1 2 4 2" xfId="11596" xr:uid="{8DDF09B0-1886-4875-8012-A4FF8636E8FF}"/>
    <cellStyle name="Título 1 2 5" xfId="11597" xr:uid="{0B9E0DB4-0056-4BE9-8879-181C0FE0BC9C}"/>
    <cellStyle name="Título 1 2 5 2" xfId="11598" xr:uid="{EB99C14D-A34C-4505-88FE-E5DD6128FD3D}"/>
    <cellStyle name="Título 1 2 6" xfId="11599" xr:uid="{2A23F58D-4807-4A2A-BE36-2AF3C3AC20D1}"/>
    <cellStyle name="Título 1 2 6 2" xfId="11600" xr:uid="{7A04BA07-7347-4B63-8032-405C94A6206D}"/>
    <cellStyle name="Título 1 3" xfId="11601" xr:uid="{2CA3F4FF-A355-4016-AC26-DA427B6C4B54}"/>
    <cellStyle name="Título 1 3 2" xfId="11602" xr:uid="{ECFBB7D6-C985-46F8-9EDB-04F46339ACFA}"/>
    <cellStyle name="Título 1 3 2 2" xfId="11603" xr:uid="{49E98969-EBF8-4F88-A42A-A4F3BCB61EC9}"/>
    <cellStyle name="Título 1 3 3" xfId="11604" xr:uid="{372F0806-527F-4B20-8937-21F5420010CB}"/>
    <cellStyle name="Título 1 3 3 2" xfId="11605" xr:uid="{A3E25EAF-F56B-450B-958A-8692956E32E1}"/>
    <cellStyle name="Título 1 3 4" xfId="11606" xr:uid="{9A63BB65-0430-45E6-AECF-33EC3CEE9A75}"/>
    <cellStyle name="Título 1 3 4 2" xfId="11607" xr:uid="{CEDD0EB3-58D1-41A8-94AB-4D991A091195}"/>
    <cellStyle name="Título 1 3 5" xfId="11608" xr:uid="{C6870917-2796-41B1-B649-1BF317845C6A}"/>
    <cellStyle name="Título 1 4" xfId="11609" xr:uid="{A34BD482-0AF1-43C5-876E-8B81E253D885}"/>
    <cellStyle name="Título 1 4 2" xfId="11610" xr:uid="{11F09A76-B6AA-4383-87A0-425C0BAC2FA0}"/>
    <cellStyle name="Título 1 5" xfId="11611" xr:uid="{4FBA8FB6-2B74-468B-BE77-D23FB2B2D108}"/>
    <cellStyle name="Título 1 5 2" xfId="11612" xr:uid="{662FCBA5-2C84-4BB8-AEDA-1E53069F34E2}"/>
    <cellStyle name="Título 1 6" xfId="11613" xr:uid="{481F741B-D00F-4C02-9601-85014D8A6D8B}"/>
    <cellStyle name="Título 1 6 2" xfId="11614" xr:uid="{FBA9F236-C3F7-4B03-8742-22ECC793C1C4}"/>
    <cellStyle name="Título 1 7" xfId="11615" xr:uid="{05124FB0-B36E-4A85-9129-45497FDC9C59}"/>
    <cellStyle name="Título 1 7 2" xfId="11616" xr:uid="{D09AE1AF-2A52-4B8C-8090-7E1AF1EF0ADB}"/>
    <cellStyle name="Título 2" xfId="11617" xr:uid="{6DE76E97-9376-4DD9-84F6-71EA62D918FD}"/>
    <cellStyle name="Título 2 2" xfId="11618" xr:uid="{6E360159-BB96-4A9F-AC24-C701A1AFD9C3}"/>
    <cellStyle name="Título 2 2 2" xfId="11619" xr:uid="{A8276CDC-6ED2-4F0A-8616-5D5667DF9FC3}"/>
    <cellStyle name="Título 2 2 2 2" xfId="11620" xr:uid="{7AB9FEAD-CD33-4F16-8602-7AF8B5DCCB31}"/>
    <cellStyle name="Título 2 2 2 2 2" xfId="11621" xr:uid="{E0A5A4D6-9388-4502-B392-6ADB6A2DC569}"/>
    <cellStyle name="Título 2 2 2 3" xfId="11622" xr:uid="{7D22B990-DD69-4AC3-843C-43A0EC7D5153}"/>
    <cellStyle name="Título 2 2 2 3 2" xfId="11623" xr:uid="{15D6CEFA-0A61-4786-AF57-94A61D412171}"/>
    <cellStyle name="Título 2 2 2 4" xfId="11624" xr:uid="{96644334-F622-4DE2-A176-9E7632D598E1}"/>
    <cellStyle name="Título 2 2 3" xfId="11625" xr:uid="{C24861A6-DC51-4C4C-8132-3789677BE22C}"/>
    <cellStyle name="Título 2 2 3 2" xfId="11626" xr:uid="{2ECF6F26-F153-43D2-9A73-AAD72880C543}"/>
    <cellStyle name="Título 2 2 4" xfId="11627" xr:uid="{1C85C4D6-AD4C-4519-BF0E-63B6CB8F7565}"/>
    <cellStyle name="Título 2 2 4 2" xfId="11628" xr:uid="{D5091EE3-219D-47D4-920C-E8D92969E87B}"/>
    <cellStyle name="Título 2 2 5" xfId="11629" xr:uid="{DF4B3EF2-936E-44D8-BB99-4E2F1AEAEBEC}"/>
    <cellStyle name="Título 2 2 5 2" xfId="11630" xr:uid="{8F595161-A2A1-491D-8EA3-C1F730FA9CED}"/>
    <cellStyle name="Título 2 2 6" xfId="11631" xr:uid="{DD434485-A5AA-45A4-933E-3BAC554F80B3}"/>
    <cellStyle name="Título 2 2 6 2" xfId="11632" xr:uid="{6CC87F55-3301-442F-9166-1622ECEA4071}"/>
    <cellStyle name="Título 2 3" xfId="11633" xr:uid="{6BD75B12-CF33-4EBD-A725-E1C60922B692}"/>
    <cellStyle name="Título 2 3 2" xfId="11634" xr:uid="{C75EBF3E-F106-4E28-804B-EB3CF1D07F04}"/>
    <cellStyle name="Título 2 3 2 2" xfId="11635" xr:uid="{0C3F0CA8-5F62-42C4-9BBD-D3729C829319}"/>
    <cellStyle name="Título 2 3 3" xfId="11636" xr:uid="{742D3F77-CD50-4371-BBEC-6E4831167F94}"/>
    <cellStyle name="Título 2 3 3 2" xfId="11637" xr:uid="{DAC67026-0AAB-4873-98FD-567835A99CE8}"/>
    <cellStyle name="Título 2 3 4" xfId="11638" xr:uid="{AFA22FD3-E03B-4A79-807A-EABFA6F9F358}"/>
    <cellStyle name="Título 2 4" xfId="11639" xr:uid="{9439C631-BB22-42FC-B564-2647138CAD8B}"/>
    <cellStyle name="Título 2 4 2" xfId="11640" xr:uid="{CB32A93A-7D50-42AC-A316-59F488617DB6}"/>
    <cellStyle name="Título 2 5" xfId="11641" xr:uid="{01F2241A-8E4C-4100-9A39-F539A5E8468E}"/>
    <cellStyle name="Título 2 5 2" xfId="11642" xr:uid="{BA2D4FCC-DDA1-46A7-89D8-7AE60F25C15E}"/>
    <cellStyle name="Título 2 6" xfId="11643" xr:uid="{72C56302-4DDF-4699-8134-EAC8E5A325A4}"/>
    <cellStyle name="Título 2 6 2" xfId="11644" xr:uid="{29D5CAC9-EFE9-4F93-A9FD-E0A2245C4413}"/>
    <cellStyle name="Título 2 7" xfId="11645" xr:uid="{D095FBDD-9DE0-4D53-8724-8D6A47090ADF}"/>
    <cellStyle name="Título 2 7 2" xfId="11646" xr:uid="{DF65E41C-E308-4D29-89C3-180BAE9AA5C8}"/>
    <cellStyle name="Título 3" xfId="11647" xr:uid="{80D4F8D2-EA92-436A-9A85-D3B6B8989411}"/>
    <cellStyle name="Título 3 2" xfId="11648" xr:uid="{95F69DC6-7081-4FDD-A515-46E3726A3FFB}"/>
    <cellStyle name="Título 3 2 2" xfId="11649" xr:uid="{FC24F9A9-F250-4091-A763-F9C15EBA79C7}"/>
    <cellStyle name="Título 3 2 2 2" xfId="11650" xr:uid="{E24C3BCC-AE0B-4FA9-A015-6D5E9E504AEE}"/>
    <cellStyle name="Título 3 2 2 3" xfId="11651" xr:uid="{7BC60633-6E01-4288-95E9-B656DA9E005C}"/>
    <cellStyle name="Título 3 2 2 4" xfId="11652" xr:uid="{BACC6416-F73A-47FC-8002-84EE78F57DE5}"/>
    <cellStyle name="Título 3 2 2 5" xfId="11653" xr:uid="{12270819-AEED-43FB-B4E7-034D0FC08A18}"/>
    <cellStyle name="Título 3 2 2 6" xfId="11654" xr:uid="{37496BA4-E890-4C42-8704-FB2DC1502623}"/>
    <cellStyle name="Título 3 2 2 7" xfId="11655" xr:uid="{A2D524CB-93F8-449C-AFDA-386F3A43D048}"/>
    <cellStyle name="Título 3 2 3" xfId="11656" xr:uid="{A2ED1CA0-94B1-4313-B5B4-27F4387E5CCC}"/>
    <cellStyle name="Título 3 2 4" xfId="11657" xr:uid="{1F53B97F-694B-4CE8-ADF1-9F29C026E92E}"/>
    <cellStyle name="Título 3 2 5" xfId="11658" xr:uid="{81CB66A0-8FC3-47F5-A6A1-0F3FC518354A}"/>
    <cellStyle name="Título 3 2 6" xfId="11659" xr:uid="{A4CBFC2E-D79F-4E61-B2C5-6579D7B3968B}"/>
    <cellStyle name="Título 3 2 7" xfId="11660" xr:uid="{1A39B653-52D0-4F07-8D39-965AD293EA18}"/>
    <cellStyle name="Título 3 2 8" xfId="11661" xr:uid="{A429E8B9-A05E-4666-B764-72E06003E1DD}"/>
    <cellStyle name="Título 3 3" xfId="11662" xr:uid="{1D5BF637-5C69-42AF-852E-D8B5193FCF7F}"/>
    <cellStyle name="Título 3 3 2" xfId="11663" xr:uid="{CA9019AF-3D77-42BA-A537-58F84B8F21BB}"/>
    <cellStyle name="Título 3 3 3" xfId="11664" xr:uid="{884798A6-4045-4D6F-B463-F8CC8A2ADC49}"/>
    <cellStyle name="Título 3 3 4" xfId="11665" xr:uid="{BE4AFE2F-7E62-44D3-998F-1F347A9C7A7B}"/>
    <cellStyle name="Título 3 3 5" xfId="11666" xr:uid="{609D13D0-0F59-4C79-91E0-DCC2F53C12C1}"/>
    <cellStyle name="Título 3 3 6" xfId="11667" xr:uid="{17169A46-6A37-4058-8059-B1D2F08B1D2A}"/>
    <cellStyle name="Título 3 3 7" xfId="11668" xr:uid="{7C189D38-BE2E-435D-8B8A-5D81E05788F8}"/>
    <cellStyle name="Título 3 4" xfId="11669" xr:uid="{35E70EF1-7180-4CD1-8FF6-0FD317CA5913}"/>
    <cellStyle name="Título 3 5" xfId="11670" xr:uid="{805E07D5-CF63-40D1-9D72-E42560BA833A}"/>
    <cellStyle name="Título 3 6" xfId="11671" xr:uid="{12452F2B-2F2B-40BD-A0EC-1053206C8AD6}"/>
    <cellStyle name="Título 3 7" xfId="11672" xr:uid="{754F8418-E646-44C1-B7A2-F883A31EF853}"/>
    <cellStyle name="Título 3 8" xfId="11673" xr:uid="{236ECF61-8366-4F31-93E3-84B956E4A8FF}"/>
    <cellStyle name="Título 3 9" xfId="11674" xr:uid="{A17514E6-48B3-4699-ACCB-D713486F6384}"/>
    <cellStyle name="Título 4" xfId="11675" xr:uid="{733B0C72-B7D9-43D2-AA14-03B8E32A93A9}"/>
    <cellStyle name="Título 5" xfId="11676" xr:uid="{7B261116-953D-4460-AE10-C340990485BA}"/>
    <cellStyle name="Título_Monterrey_Capex_08FCST09OB" xfId="11677" xr:uid="{B761BA75-1E94-4CB7-80B1-43566F1392B6}"/>
    <cellStyle name="Toplam" xfId="11678" xr:uid="{5E6860EB-079C-4FB7-A750-288567A530EC}"/>
    <cellStyle name="Toplam 10" xfId="11679" xr:uid="{5EFF34F2-E9B9-44D5-93D7-EF209AD2839A}"/>
    <cellStyle name="Toplam 10 2" xfId="33329" xr:uid="{2A601BD3-A069-4CDE-9B19-44B2370E5C2D}"/>
    <cellStyle name="Toplam 11" xfId="11680" xr:uid="{958CDD9D-AC8F-41F0-9BBB-EF0D653BB5EE}"/>
    <cellStyle name="Toplam 11 2" xfId="33330" xr:uid="{0F402109-7113-4B36-8F7E-2064356B8016}"/>
    <cellStyle name="Toplam 12" xfId="11681" xr:uid="{7095EAC0-B0A1-44B5-8CF8-7E885460CB68}"/>
    <cellStyle name="Toplam 12 2" xfId="33331" xr:uid="{3A1B48B8-546C-480E-AEA0-DB0FF9080C40}"/>
    <cellStyle name="Toplam 13" xfId="11682" xr:uid="{D77B8AB4-5923-48D9-B524-D40E0E55AABC}"/>
    <cellStyle name="Toplam 13 2" xfId="33332" xr:uid="{37A14D99-A411-4C98-AC67-F2825E4EE1D7}"/>
    <cellStyle name="Toplam 14" xfId="23694" xr:uid="{6AD36F1D-8A83-41EF-8F2B-8B90DEB3EA78}"/>
    <cellStyle name="Toplam 14 2" xfId="40819" xr:uid="{C772C9B2-207C-4B71-B30E-1F7B826A91E5}"/>
    <cellStyle name="Toplam 15" xfId="33328" xr:uid="{E85EA7BF-1F00-40B2-822F-822F517852EF}"/>
    <cellStyle name="Toplam 2" xfId="11683" xr:uid="{8D849395-174F-48B0-97AA-2FC86F4A6C41}"/>
    <cellStyle name="Toplam 2 10" xfId="23695" xr:uid="{274D40A5-7F6E-4197-A412-4E02027CD79E}"/>
    <cellStyle name="Toplam 2 10 2" xfId="40820" xr:uid="{AA25D7ED-B7FA-4770-A79D-105712BBDA74}"/>
    <cellStyle name="Toplam 2 11" xfId="33333" xr:uid="{D611EDA5-83C4-420D-AE5C-FDFA3BEA8416}"/>
    <cellStyle name="Toplam 2 2" xfId="11684" xr:uid="{296BC84A-D7D9-4E4E-AA18-75DD69A3AEE8}"/>
    <cellStyle name="Toplam 2 2 10" xfId="33334" xr:uid="{C6E8CBDB-71CE-43F4-905E-1592A3F821C2}"/>
    <cellStyle name="Toplam 2 2 2" xfId="11685" xr:uid="{1A053C34-8DE9-40E1-A5A1-EC497AB25068}"/>
    <cellStyle name="Toplam 2 2 2 2" xfId="33335" xr:uid="{CE3F5307-9A46-41DF-A4A4-96E7216F01A1}"/>
    <cellStyle name="Toplam 2 2 3" xfId="11686" xr:uid="{A252BCF6-9E79-4D10-9080-359E2412C579}"/>
    <cellStyle name="Toplam 2 2 3 2" xfId="33336" xr:uid="{A0E4429C-689C-4B0D-97CB-7A4884B30898}"/>
    <cellStyle name="Toplam 2 2 4" xfId="11687" xr:uid="{9B0489F9-ED4F-4ACC-8E43-C84FDF89CBF9}"/>
    <cellStyle name="Toplam 2 2 4 2" xfId="33337" xr:uid="{F3C05A79-97EA-46A7-963C-70CFFC7B554D}"/>
    <cellStyle name="Toplam 2 2 5" xfId="11688" xr:uid="{776FFF5B-69B2-4FB5-A1DE-BD09A7F6F8B2}"/>
    <cellStyle name="Toplam 2 2 5 2" xfId="33338" xr:uid="{BECD1821-DB4B-4A09-99A7-FCC70424B326}"/>
    <cellStyle name="Toplam 2 2 6" xfId="11689" xr:uid="{9B6D1EDE-A805-4EF5-B485-9F84792564EB}"/>
    <cellStyle name="Toplam 2 2 6 2" xfId="33339" xr:uid="{7D54C751-0FDC-44E1-A3D2-716D2200196E}"/>
    <cellStyle name="Toplam 2 2 7" xfId="11690" xr:uid="{109237D9-0D16-4BFD-8A43-48B180321D20}"/>
    <cellStyle name="Toplam 2 2 7 2" xfId="33340" xr:uid="{E09D078D-927D-4CEA-8D2B-0F660977094A}"/>
    <cellStyle name="Toplam 2 2 8" xfId="11691" xr:uid="{A6A079B2-E5E9-47A0-B642-AE70E53CD710}"/>
    <cellStyle name="Toplam 2 2 8 2" xfId="33341" xr:uid="{C44C4FFC-61DE-4C74-8E6A-30AA885078B5}"/>
    <cellStyle name="Toplam 2 2 9" xfId="23696" xr:uid="{6A54AD09-1F5E-4065-BC0D-9DCAAE3E130B}"/>
    <cellStyle name="Toplam 2 2 9 2" xfId="40821" xr:uid="{8BE37DF7-FC62-4B75-97F7-D9F78A7A1CD9}"/>
    <cellStyle name="Toplam 2 3" xfId="11692" xr:uid="{10421D1B-D1D5-4981-B413-ED0A16F5B018}"/>
    <cellStyle name="Toplam 2 3 2" xfId="33342" xr:uid="{C149A47E-DED2-4C54-915F-87C0D78A2A50}"/>
    <cellStyle name="Toplam 2 4" xfId="11693" xr:uid="{18868E5E-0491-40BF-B6A0-053B4345A693}"/>
    <cellStyle name="Toplam 2 4 2" xfId="33343" xr:uid="{FDF468F6-C332-40D1-967C-E0DE7C43BF59}"/>
    <cellStyle name="Toplam 2 5" xfId="11694" xr:uid="{E48C43BD-B735-4191-BF63-FE9D7983EB27}"/>
    <cellStyle name="Toplam 2 5 2" xfId="33344" xr:uid="{345B64F1-B541-4DE2-9265-B5D6B6470087}"/>
    <cellStyle name="Toplam 2 6" xfId="11695" xr:uid="{FA0EC0F5-8D35-4873-8576-8933972E6EF7}"/>
    <cellStyle name="Toplam 2 6 2" xfId="33345" xr:uid="{CA91F65E-744A-45C4-A4D4-8705B6837A5F}"/>
    <cellStyle name="Toplam 2 7" xfId="11696" xr:uid="{468ED7A2-B63E-4EE5-B05D-BE75B626193C}"/>
    <cellStyle name="Toplam 2 7 2" xfId="33346" xr:uid="{0C9C1C6D-FE0B-4300-9681-6CA3657B8649}"/>
    <cellStyle name="Toplam 2 8" xfId="11697" xr:uid="{8F8B187C-0BB0-4C82-96B1-75F5908ED9A5}"/>
    <cellStyle name="Toplam 2 8 2" xfId="33347" xr:uid="{EF2791F5-5D74-47BA-B4DF-1ED1B74E0D0A}"/>
    <cellStyle name="Toplam 2 9" xfId="11698" xr:uid="{EA9F2EFA-952B-4D17-A7B8-3690960914B0}"/>
    <cellStyle name="Toplam 2 9 2" xfId="33348" xr:uid="{6811BD39-2649-49D0-A5DA-D05834FE54B1}"/>
    <cellStyle name="Toplam 3" xfId="11699" xr:uid="{CE4B56FE-34AD-4F41-A6AD-EF76AB923DB3}"/>
    <cellStyle name="Toplam 3 10" xfId="33349" xr:uid="{C5CCF73C-B0D2-466D-8BB8-1990BBBAD04B}"/>
    <cellStyle name="Toplam 3 2" xfId="11700" xr:uid="{22395CEB-0ADA-44AE-BF09-967DA03E6EE7}"/>
    <cellStyle name="Toplam 3 2 2" xfId="33350" xr:uid="{844B98C8-9D64-46B8-9692-40E6755D43C8}"/>
    <cellStyle name="Toplam 3 3" xfId="11701" xr:uid="{409CA0DE-5D32-432E-9E5F-B8E79AC29678}"/>
    <cellStyle name="Toplam 3 3 2" xfId="33351" xr:uid="{45B76A8B-A48C-46DA-945A-3C96F44EB478}"/>
    <cellStyle name="Toplam 3 4" xfId="11702" xr:uid="{4F69EAD5-BF66-4B9A-86A6-C122D4EB7FDE}"/>
    <cellStyle name="Toplam 3 4 2" xfId="33352" xr:uid="{981075AF-98BF-41F4-91C1-3701F4DCB6DF}"/>
    <cellStyle name="Toplam 3 5" xfId="11703" xr:uid="{F4CAB389-970C-41DA-9C4A-9422EF0225F2}"/>
    <cellStyle name="Toplam 3 5 2" xfId="33353" xr:uid="{E6138490-8315-411C-A64A-42849D34D30E}"/>
    <cellStyle name="Toplam 3 6" xfId="11704" xr:uid="{160E4A46-8AB8-4604-BABB-28343BCDC9B9}"/>
    <cellStyle name="Toplam 3 6 2" xfId="33354" xr:uid="{7446E3A7-5B97-42F0-B76E-F303D626ACDE}"/>
    <cellStyle name="Toplam 3 7" xfId="11705" xr:uid="{B40D7C63-8671-4024-AAE7-F93F1D2C861A}"/>
    <cellStyle name="Toplam 3 7 2" xfId="33355" xr:uid="{6A14663D-1489-4CE9-B1A0-6F9F461E94CE}"/>
    <cellStyle name="Toplam 3 8" xfId="11706" xr:uid="{B20EAE93-5A11-42C6-B465-AB3E1AB2F5F1}"/>
    <cellStyle name="Toplam 3 8 2" xfId="33356" xr:uid="{0A809DA6-E7A3-4F7B-B63D-DA8AA5C4F435}"/>
    <cellStyle name="Toplam 3 9" xfId="23697" xr:uid="{8968BB09-DC06-4F94-80BB-D4E682239E9A}"/>
    <cellStyle name="Toplam 3 9 2" xfId="40822" xr:uid="{BE5535D3-A880-4A28-9257-321CC2063401}"/>
    <cellStyle name="Toplam 4" xfId="11707" xr:uid="{7EC7E173-4D0F-48B7-B467-C0AEA2EC43AB}"/>
    <cellStyle name="Toplam 4 10" xfId="33357" xr:uid="{4334444D-9CC3-4A18-9CAF-2D7FC8FEA4E3}"/>
    <cellStyle name="Toplam 4 2" xfId="11708" xr:uid="{D5B6A5A6-AFD7-4773-986E-7DA06A147C1B}"/>
    <cellStyle name="Toplam 4 2 2" xfId="33358" xr:uid="{CEEBDCEF-A3AA-427C-A9F0-87B676CB8B36}"/>
    <cellStyle name="Toplam 4 3" xfId="11709" xr:uid="{EE2B8B78-D5DB-4298-BB75-54330DAD909C}"/>
    <cellStyle name="Toplam 4 3 2" xfId="33359" xr:uid="{0429B9B6-61D5-4002-BAA0-4FA187C21DD0}"/>
    <cellStyle name="Toplam 4 4" xfId="11710" xr:uid="{27E512A5-2194-46B9-8ADA-135295FEBA37}"/>
    <cellStyle name="Toplam 4 4 2" xfId="33360" xr:uid="{8494B7CA-7895-4FB9-88F5-A40349122C31}"/>
    <cellStyle name="Toplam 4 5" xfId="11711" xr:uid="{1D6B83D8-AEB2-48B3-856B-3B47BECF9BD0}"/>
    <cellStyle name="Toplam 4 5 2" xfId="33361" xr:uid="{802F9FF1-B27B-4827-99CD-63D19499E857}"/>
    <cellStyle name="Toplam 4 6" xfId="11712" xr:uid="{B4DBAB85-FF0F-40A7-B173-6A7DCD88B193}"/>
    <cellStyle name="Toplam 4 6 2" xfId="33362" xr:uid="{5DB3658B-6046-474A-803C-0EA9F9C57A8E}"/>
    <cellStyle name="Toplam 4 7" xfId="11713" xr:uid="{22D0CE55-84B5-4F43-AA88-D4BDB25617AB}"/>
    <cellStyle name="Toplam 4 7 2" xfId="33363" xr:uid="{63ECE1BB-C249-4688-93ED-1F95802B01D5}"/>
    <cellStyle name="Toplam 4 8" xfId="11714" xr:uid="{8F16D5E7-F25C-48EC-9243-C5ADE5C8BFC2}"/>
    <cellStyle name="Toplam 4 8 2" xfId="33364" xr:uid="{6AC72BDF-31B2-4FB5-8CC3-8FC25840CEB6}"/>
    <cellStyle name="Toplam 4 9" xfId="23698" xr:uid="{B07E6446-8CC7-4D60-B383-92C03FBB4652}"/>
    <cellStyle name="Toplam 4 9 2" xfId="40823" xr:uid="{912A90C6-BC3C-45A4-80BF-49A3FF7F1EC0}"/>
    <cellStyle name="Toplam 5" xfId="11715" xr:uid="{127D9512-EE13-4AE7-893B-170F7F8FFAA1}"/>
    <cellStyle name="Toplam 5 10" xfId="33365" xr:uid="{E6451CB6-0C54-4EE4-8F8E-76F331DE8155}"/>
    <cellStyle name="Toplam 5 2" xfId="11716" xr:uid="{639D0648-9B52-4716-80F0-E91C79C324E8}"/>
    <cellStyle name="Toplam 5 2 2" xfId="33366" xr:uid="{C74223E2-2041-4D3E-9E9D-3DBB0EC69B15}"/>
    <cellStyle name="Toplam 5 3" xfId="11717" xr:uid="{B0CBE546-D77D-4438-A61E-417A467DB085}"/>
    <cellStyle name="Toplam 5 3 2" xfId="33367" xr:uid="{91EB315A-F983-4FED-B806-29F8C731C189}"/>
    <cellStyle name="Toplam 5 4" xfId="11718" xr:uid="{8441BB99-BDFD-41E6-A364-851AB9E0E2E5}"/>
    <cellStyle name="Toplam 5 4 2" xfId="33368" xr:uid="{A498CEF5-3D20-4B30-9C73-A01B97E3CA76}"/>
    <cellStyle name="Toplam 5 5" xfId="11719" xr:uid="{6BAFDC28-1CF2-4143-ABEE-101D121A858B}"/>
    <cellStyle name="Toplam 5 5 2" xfId="33369" xr:uid="{55D25E48-BFFA-4983-AD31-487746BE6833}"/>
    <cellStyle name="Toplam 5 6" xfId="11720" xr:uid="{9A74C3D6-81E6-4AD1-BF55-FBEF799182BD}"/>
    <cellStyle name="Toplam 5 6 2" xfId="33370" xr:uid="{8A6B5965-BFBD-4844-A79F-978E6E462309}"/>
    <cellStyle name="Toplam 5 7" xfId="11721" xr:uid="{B0EBF336-8763-4936-962B-1747CF10B7E0}"/>
    <cellStyle name="Toplam 5 7 2" xfId="33371" xr:uid="{097536B8-4D0D-409B-BEF0-AAD879E4EF26}"/>
    <cellStyle name="Toplam 5 8" xfId="11722" xr:uid="{C6CD5E62-30D3-4F97-9DD5-9F88BA8DEF28}"/>
    <cellStyle name="Toplam 5 8 2" xfId="33372" xr:uid="{B4E56479-6DC3-4CA5-B2B4-61E30C6A1222}"/>
    <cellStyle name="Toplam 5 9" xfId="23699" xr:uid="{582383E9-594D-4386-950F-AD4D3022B5BE}"/>
    <cellStyle name="Toplam 5 9 2" xfId="40824" xr:uid="{8F827608-93C2-4E05-B9AB-41BB35834687}"/>
    <cellStyle name="Toplam 6" xfId="11723" xr:uid="{CD35F5D8-C79A-47AC-AA72-CC725280D213}"/>
    <cellStyle name="Toplam 6 10" xfId="33373" xr:uid="{3618D344-FE7B-42B2-9A4F-760578621847}"/>
    <cellStyle name="Toplam 6 2" xfId="11724" xr:uid="{D3F7858C-9169-4383-862C-7AA5695D13F7}"/>
    <cellStyle name="Toplam 6 2 2" xfId="33374" xr:uid="{253B09CA-03DF-4B13-8973-A45AC3A4B1C4}"/>
    <cellStyle name="Toplam 6 3" xfId="11725" xr:uid="{D87C85FF-4C7D-4736-8483-2B9E8E9F53E3}"/>
    <cellStyle name="Toplam 6 3 2" xfId="33375" xr:uid="{FD32D1A6-B883-44A9-926C-DA2C06C62275}"/>
    <cellStyle name="Toplam 6 4" xfId="11726" xr:uid="{569BB4FB-C2A3-42F3-B1C9-018FE1DA543C}"/>
    <cellStyle name="Toplam 6 4 2" xfId="33376" xr:uid="{04C8D475-C719-46C1-9BCC-A07BBDCE12F1}"/>
    <cellStyle name="Toplam 6 5" xfId="11727" xr:uid="{127D8D60-FBD6-4D0F-BB29-11AA7F993568}"/>
    <cellStyle name="Toplam 6 5 2" xfId="33377" xr:uid="{76516F39-0BAD-4A9C-BA3C-3659DA205D83}"/>
    <cellStyle name="Toplam 6 6" xfId="11728" xr:uid="{37230A6E-9B30-4398-B664-844068A13802}"/>
    <cellStyle name="Toplam 6 6 2" xfId="33378" xr:uid="{948A8DC8-6DB2-4599-B190-5D4714873AC3}"/>
    <cellStyle name="Toplam 6 7" xfId="11729" xr:uid="{E03D7AB3-4633-4F43-B401-5A80006F4791}"/>
    <cellStyle name="Toplam 6 7 2" xfId="33379" xr:uid="{3EFE435F-6614-4A3E-A9D8-F1E3D9ADCC9D}"/>
    <cellStyle name="Toplam 6 8" xfId="11730" xr:uid="{96440CC0-5DAD-4574-AE37-7EBDC20177B4}"/>
    <cellStyle name="Toplam 6 8 2" xfId="33380" xr:uid="{6676BE22-EBE4-4B79-AC79-864815AA491E}"/>
    <cellStyle name="Toplam 6 9" xfId="23700" xr:uid="{969024DB-2209-4B52-85EC-21FBE981321E}"/>
    <cellStyle name="Toplam 6 9 2" xfId="40825" xr:uid="{7CA36257-1652-45EA-A807-05057CB4FDB0}"/>
    <cellStyle name="Toplam 7" xfId="11731" xr:uid="{A7B84F0C-0523-4F1C-9B81-5099C7F3E44D}"/>
    <cellStyle name="Toplam 7 2" xfId="33381" xr:uid="{E04659F8-BAE6-491B-A84E-7015656F4BF9}"/>
    <cellStyle name="Toplam 8" xfId="11732" xr:uid="{0B143FAD-E1B2-41A6-81F2-31A5371E83FD}"/>
    <cellStyle name="Toplam 8 2" xfId="33382" xr:uid="{0241A80F-9E36-4151-B361-7FFB2AC7DC66}"/>
    <cellStyle name="Toplam 9" xfId="11733" xr:uid="{D4AF8AE9-8D42-4EF2-811F-FEEECEBF27B0}"/>
    <cellStyle name="Toplam 9 2" xfId="33383" xr:uid="{19956CD9-DEE3-4DB3-A879-BBB08A990BAF}"/>
    <cellStyle name="Total" xfId="11734" xr:uid="{351E7E8F-17E7-45BB-BBFB-54A611F9370F}"/>
    <cellStyle name="Total 10" xfId="11735" xr:uid="{ED2B3B28-F762-45CF-A717-894EDCE842F9}"/>
    <cellStyle name="Total 10 10" xfId="33385" xr:uid="{B6910A54-E34C-435B-99FD-497364BFAF70}"/>
    <cellStyle name="Total 10 2" xfId="11736" xr:uid="{8DC73319-FC59-49D9-900E-00C3C1BE5B57}"/>
    <cellStyle name="Total 10 2 2" xfId="33386" xr:uid="{A1B5FF06-7226-4BE5-B7D6-AF4EB3D8FF6F}"/>
    <cellStyle name="Total 10 3" xfId="11737" xr:uid="{9C84E37B-CFE4-4305-AD57-6EE495BC110C}"/>
    <cellStyle name="Total 10 3 2" xfId="33387" xr:uid="{6123DDE7-DA1F-4BE5-83B8-E97BDF862B4B}"/>
    <cellStyle name="Total 10 4" xfId="11738" xr:uid="{83059DFA-239E-40FB-8A87-AA079AD0E8E8}"/>
    <cellStyle name="Total 10 4 2" xfId="33388" xr:uid="{2375117F-4107-403A-AEAE-2303C58C09F6}"/>
    <cellStyle name="Total 10 5" xfId="11739" xr:uid="{83F46A17-E776-4C6F-8903-11D91C63A162}"/>
    <cellStyle name="Total 10 5 2" xfId="33389" xr:uid="{80620E75-932C-42E5-9EAE-2A9AF270F990}"/>
    <cellStyle name="Total 10 6" xfId="11740" xr:uid="{2E197D21-7E70-4AD6-AC22-2888DCA34DB4}"/>
    <cellStyle name="Total 10 6 2" xfId="33390" xr:uid="{15A3C32A-65D6-4F60-8BFE-0E2D1D9A9779}"/>
    <cellStyle name="Total 10 7" xfId="11741" xr:uid="{AF9D7E9E-944E-4023-88EC-28D5DAB73621}"/>
    <cellStyle name="Total 10 7 2" xfId="33391" xr:uid="{F9EB1820-F90B-45F1-B3C4-A43642967542}"/>
    <cellStyle name="Total 10 8" xfId="11742" xr:uid="{6BE5CD01-50ED-4396-ADED-488F9B334F52}"/>
    <cellStyle name="Total 10 8 2" xfId="33392" xr:uid="{18967FE0-A64B-4C0A-A364-B6A6E2CA67BC}"/>
    <cellStyle name="Total 10 9" xfId="23701" xr:uid="{1524B0F7-8848-4D03-AA20-13A68E0E23EE}"/>
    <cellStyle name="Total 10 9 2" xfId="40826" xr:uid="{A6DBDFD9-8F7C-4BF9-B398-D40B2E08702B}"/>
    <cellStyle name="Total 11" xfId="11743" xr:uid="{D47E3D7F-261B-4099-ADD8-7D91CD8800DC}"/>
    <cellStyle name="Total 11 10" xfId="33393" xr:uid="{8F9F27A7-2306-4916-B212-3ADC2E766B11}"/>
    <cellStyle name="Total 11 2" xfId="11744" xr:uid="{A428F63A-566F-4601-99C4-51E16B1250F2}"/>
    <cellStyle name="Total 11 2 2" xfId="33394" xr:uid="{4A576BDA-56CF-4719-9944-03997CEDF0B4}"/>
    <cellStyle name="Total 11 3" xfId="11745" xr:uid="{1602D57F-D7CA-4596-9371-99ED590D33BD}"/>
    <cellStyle name="Total 11 3 2" xfId="33395" xr:uid="{2733D6DA-FD59-4B1A-9979-ADD295361B94}"/>
    <cellStyle name="Total 11 4" xfId="11746" xr:uid="{631680FB-0B9F-414A-BA61-17F3B87041B7}"/>
    <cellStyle name="Total 11 4 2" xfId="33396" xr:uid="{5159C70F-D66A-4714-A7A8-2FD6CE5968E3}"/>
    <cellStyle name="Total 11 5" xfId="11747" xr:uid="{29B348BC-F9EF-43C3-A7B3-4A47AAE23516}"/>
    <cellStyle name="Total 11 5 2" xfId="33397" xr:uid="{583AE1BF-EB17-4D8C-884A-30356AAB5118}"/>
    <cellStyle name="Total 11 6" xfId="11748" xr:uid="{7D866011-3ED4-4B3A-AD32-3B302BBF3459}"/>
    <cellStyle name="Total 11 6 2" xfId="33398" xr:uid="{65F31A30-E19F-44AD-922B-6C8D3ADC3C77}"/>
    <cellStyle name="Total 11 7" xfId="11749" xr:uid="{0BE240D7-08BD-45DA-8B45-25C58E618CA5}"/>
    <cellStyle name="Total 11 7 2" xfId="33399" xr:uid="{B0F6ADCF-FFEE-4BE0-845E-DFEFDEC36C7C}"/>
    <cellStyle name="Total 11 8" xfId="11750" xr:uid="{82C8C4AC-2945-4183-BF9D-D13F97EFE004}"/>
    <cellStyle name="Total 11 8 2" xfId="33400" xr:uid="{84D911F9-F2A9-42A0-A007-791D7D8014DE}"/>
    <cellStyle name="Total 11 9" xfId="23702" xr:uid="{AF5F6A3C-D2D0-481A-BC96-028193E75D66}"/>
    <cellStyle name="Total 11 9 2" xfId="40827" xr:uid="{C6ECF35F-76A0-445D-91B2-DDDE1B0CAF06}"/>
    <cellStyle name="Total 12" xfId="11751" xr:uid="{F9782DA3-EF91-48CC-86B8-7B3C67C9D341}"/>
    <cellStyle name="Total 12 10" xfId="33401" xr:uid="{359D7EA3-262A-44AC-A64F-F92BB0C1CC32}"/>
    <cellStyle name="Total 12 2" xfId="11752" xr:uid="{DCAF549C-BCAB-49A1-AA09-E15A6326F245}"/>
    <cellStyle name="Total 12 2 2" xfId="33402" xr:uid="{B7B9E050-8721-4F60-892F-5A55EA4A1E24}"/>
    <cellStyle name="Total 12 3" xfId="11753" xr:uid="{393433B0-BB37-4F77-922B-FD04FAA834EB}"/>
    <cellStyle name="Total 12 3 2" xfId="33403" xr:uid="{E994DEF9-9404-42E7-AB4A-882D3378C2CB}"/>
    <cellStyle name="Total 12 4" xfId="11754" xr:uid="{36C31D9A-7DB7-4BAD-A3F8-4138F37762DE}"/>
    <cellStyle name="Total 12 4 2" xfId="33404" xr:uid="{7BA739E4-7901-455E-A2A1-49EF15F303AC}"/>
    <cellStyle name="Total 12 5" xfId="11755" xr:uid="{769FB1FB-5BDE-4A7A-B7AE-42327DAB3BDD}"/>
    <cellStyle name="Total 12 5 2" xfId="33405" xr:uid="{4CAE37F9-BB3B-474E-B9C2-25106C3DA29A}"/>
    <cellStyle name="Total 12 6" xfId="11756" xr:uid="{79DB1A3B-8080-41D2-886D-E161DFF10A45}"/>
    <cellStyle name="Total 12 6 2" xfId="33406" xr:uid="{61C52CB2-2E3B-43AD-A8B1-D156D2601F38}"/>
    <cellStyle name="Total 12 7" xfId="11757" xr:uid="{8C18E64B-D9F9-4544-9FA1-2FDF7B3A995D}"/>
    <cellStyle name="Total 12 7 2" xfId="33407" xr:uid="{7F307830-1C6D-472D-A957-65328BC6F852}"/>
    <cellStyle name="Total 12 8" xfId="11758" xr:uid="{B2CD1860-A2D2-4806-80DC-439D6E816D74}"/>
    <cellStyle name="Total 12 8 2" xfId="33408" xr:uid="{CBF96237-5C1F-4983-8020-ABD13F27B1C7}"/>
    <cellStyle name="Total 12 9" xfId="23703" xr:uid="{8CCEDE06-3740-4CB3-8440-1D4AD6A480A6}"/>
    <cellStyle name="Total 12 9 2" xfId="40828" xr:uid="{F1B312D0-A78A-439B-9A01-AA83E7BEA598}"/>
    <cellStyle name="Total 13" xfId="11759" xr:uid="{A64D891B-A46A-4E22-AAC9-AC0FE25327FB}"/>
    <cellStyle name="Total 13 10" xfId="33409" xr:uid="{41506B86-90C5-4DD4-A8D4-780BF92242FA}"/>
    <cellStyle name="Total 13 2" xfId="11760" xr:uid="{FE85B575-C91F-42C1-8CFB-CC77A7D9B0FB}"/>
    <cellStyle name="Total 13 2 2" xfId="33410" xr:uid="{15231E14-D5AD-43A7-816B-10BF9BDA080F}"/>
    <cellStyle name="Total 13 3" xfId="11761" xr:uid="{1CE9186B-539C-40A1-9821-83988BCD930D}"/>
    <cellStyle name="Total 13 3 2" xfId="33411" xr:uid="{D0F6638A-F03F-4916-A4BB-D677F3C18CD8}"/>
    <cellStyle name="Total 13 4" xfId="11762" xr:uid="{AC7F1FBE-B064-4CA0-B997-A169FE751E1A}"/>
    <cellStyle name="Total 13 4 2" xfId="33412" xr:uid="{57FE568F-2779-4AF8-B98F-AE8FD15AAEA5}"/>
    <cellStyle name="Total 13 5" xfId="11763" xr:uid="{26158C9F-84B1-41BC-8F5D-A78B1385EAB9}"/>
    <cellStyle name="Total 13 5 2" xfId="33413" xr:uid="{0342E7CA-58E2-4989-8C67-0E8657A56994}"/>
    <cellStyle name="Total 13 6" xfId="11764" xr:uid="{741B5911-425F-4DBA-8652-5DF9D3B953FC}"/>
    <cellStyle name="Total 13 6 2" xfId="33414" xr:uid="{C958BB4F-D0AA-46FB-AD15-8D9C34A06616}"/>
    <cellStyle name="Total 13 7" xfId="11765" xr:uid="{11977743-FAA2-44F4-BE06-7880DF356D52}"/>
    <cellStyle name="Total 13 7 2" xfId="33415" xr:uid="{2EB1DB13-961E-4DA9-B09A-ABBFF3447A4E}"/>
    <cellStyle name="Total 13 8" xfId="11766" xr:uid="{1CB03BF7-1AF0-4A45-9EC6-EA84E1F0622A}"/>
    <cellStyle name="Total 13 8 2" xfId="33416" xr:uid="{F2C4BED7-83B6-47AF-9D99-415713F415A1}"/>
    <cellStyle name="Total 13 9" xfId="23704" xr:uid="{EDFF5127-321D-4428-8DD8-AC5A0E95CF90}"/>
    <cellStyle name="Total 13 9 2" xfId="40829" xr:uid="{91338310-DDC7-4C57-B993-CA87F0601047}"/>
    <cellStyle name="Total 14" xfId="11767" xr:uid="{538BEA9F-3043-4795-9583-179386508012}"/>
    <cellStyle name="Total 14 2" xfId="33417" xr:uid="{78AEF61C-8459-4B09-806D-0CFDEE50B50A}"/>
    <cellStyle name="Total 15" xfId="11768" xr:uid="{FAB157C3-B79F-42A4-AAA3-FEF6D1C17B8B}"/>
    <cellStyle name="Total 15 2" xfId="33418" xr:uid="{F2D66E11-A8CE-4D4E-9952-86BA165CB58C}"/>
    <cellStyle name="Total 16" xfId="11769" xr:uid="{5EDAD79B-7AB3-4AC5-AE52-6C6F5FDE9341}"/>
    <cellStyle name="Total 16 2" xfId="33419" xr:uid="{205F446C-40D5-46BD-814C-84CFD59FB2DC}"/>
    <cellStyle name="Total 17" xfId="11770" xr:uid="{486A5805-6A0D-4F35-B72E-88A131928947}"/>
    <cellStyle name="Total 17 2" xfId="33420" xr:uid="{B3D3DA95-88FB-451E-AF45-23DEE6198048}"/>
    <cellStyle name="Total 18" xfId="11771" xr:uid="{CA88A8C3-98F3-4102-950B-5F1B5380FE3B}"/>
    <cellStyle name="Total 18 2" xfId="33421" xr:uid="{0D68E9A6-443D-479D-A0DA-7A9DA4D131E0}"/>
    <cellStyle name="Total 19" xfId="11772" xr:uid="{6D01D9DA-768D-48B8-A5DA-71E6B372B56F}"/>
    <cellStyle name="Total 19 2" xfId="33422" xr:uid="{F8B6D545-6838-467B-A303-406CA0FF0C83}"/>
    <cellStyle name="Total 2" xfId="11773" xr:uid="{9B064D2A-1071-4B6D-BFD6-7FDD6324AE13}"/>
    <cellStyle name="Total 2 10" xfId="11774" xr:uid="{2022CB03-9FE2-4592-A4DC-1C0931748BCF}"/>
    <cellStyle name="Total 2 10 2" xfId="33424" xr:uid="{B9F5BC09-C7C0-44FD-8D0E-9AEFEF20DE48}"/>
    <cellStyle name="Total 2 11" xfId="11775" xr:uid="{25E443D4-EEDF-4356-83CE-E4F1C5D5CC64}"/>
    <cellStyle name="Total 2 11 2" xfId="33425" xr:uid="{8E8394B4-7DCB-4FD9-A8B6-EF621491EEAE}"/>
    <cellStyle name="Total 2 12" xfId="11776" xr:uid="{74A41530-70C5-4F84-B60B-775833004279}"/>
    <cellStyle name="Total 2 12 2" xfId="33426" xr:uid="{B575DD3F-FBDC-453E-AB4D-ED8468608D85}"/>
    <cellStyle name="Total 2 13" xfId="11777" xr:uid="{623D2294-4985-43EB-81D4-5F2704FC463E}"/>
    <cellStyle name="Total 2 13 2" xfId="33427" xr:uid="{07EBF055-090F-470D-8FFB-7EE740089A44}"/>
    <cellStyle name="Total 2 14" xfId="11778" xr:uid="{A5B2FE8D-D8AD-4857-A5B0-DCEF933F9764}"/>
    <cellStyle name="Total 2 14 2" xfId="33428" xr:uid="{C75818EB-6814-4319-BEDD-9F93B269989A}"/>
    <cellStyle name="Total 2 15" xfId="23705" xr:uid="{9AF40F01-034E-4651-9F4C-E9B2386318CD}"/>
    <cellStyle name="Total 2 15 2" xfId="40830" xr:uid="{6D7ECA8C-8D41-4CEF-9438-B186C3678801}"/>
    <cellStyle name="Total 2 16" xfId="33423" xr:uid="{DC0D1D2C-80FD-4D93-82CD-5D93519BF952}"/>
    <cellStyle name="Total 2 2" xfId="11779" xr:uid="{39D023C5-05F8-43CC-AE1C-6AF9993E7EE5}"/>
    <cellStyle name="Total 2 2 10" xfId="11780" xr:uid="{47818A9B-CAA4-43FE-B5BA-E9FEFAA8BE84}"/>
    <cellStyle name="Total 2 2 10 2" xfId="33430" xr:uid="{BA92935E-171D-4C5E-9016-D9D966032CBB}"/>
    <cellStyle name="Total 2 2 11" xfId="11781" xr:uid="{1EC9C8E4-F2C5-408A-835A-7CB6CF5FA804}"/>
    <cellStyle name="Total 2 2 11 2" xfId="33431" xr:uid="{B9154BA4-B9AA-4A26-AD99-200F11E92E84}"/>
    <cellStyle name="Total 2 2 12" xfId="11782" xr:uid="{C1E22F70-F4A8-4A5F-9C5D-2F8483AF3239}"/>
    <cellStyle name="Total 2 2 12 2" xfId="33432" xr:uid="{F9061B7D-4FE0-4C34-87B8-5A1601826FED}"/>
    <cellStyle name="Total 2 2 13" xfId="11783" xr:uid="{E1AB3E2E-2F2D-421B-A247-33C15156A017}"/>
    <cellStyle name="Total 2 2 13 2" xfId="33433" xr:uid="{3564A821-E62A-4E24-A73A-7F8E72324EE2}"/>
    <cellStyle name="Total 2 2 14" xfId="23706" xr:uid="{D0528FB9-0E66-47EF-BC26-83C8B8F4D19E}"/>
    <cellStyle name="Total 2 2 14 2" xfId="40831" xr:uid="{6734C931-A1EC-4F1E-A59E-5AC9B9221572}"/>
    <cellStyle name="Total 2 2 15" xfId="33429" xr:uid="{46F19AD6-459F-4097-8476-0A5BB3808B5A}"/>
    <cellStyle name="Total 2 2 2" xfId="11784" xr:uid="{99D9229C-7EFC-4664-B122-0680DB4943C1}"/>
    <cellStyle name="Total 2 2 2 10" xfId="23707" xr:uid="{5D778FB0-BBF2-4235-B8D2-BC46A41AAA7F}"/>
    <cellStyle name="Total 2 2 2 10 2" xfId="40832" xr:uid="{A2B109EB-C063-4C39-97AC-DFCBBD764DF5}"/>
    <cellStyle name="Total 2 2 2 11" xfId="33434" xr:uid="{70216451-4B2E-4160-BA4A-0B5CD5F81FA8}"/>
    <cellStyle name="Total 2 2 2 2" xfId="11785" xr:uid="{D260BB50-E187-4E30-8076-05441499568F}"/>
    <cellStyle name="Total 2 2 2 2 10" xfId="33435" xr:uid="{E251B287-12BF-4052-94A6-528A760852C2}"/>
    <cellStyle name="Total 2 2 2 2 2" xfId="11786" xr:uid="{7127CFD4-F9A8-4FCE-B012-C645A48EC1E5}"/>
    <cellStyle name="Total 2 2 2 2 2 2" xfId="33436" xr:uid="{CE1C85DF-760F-4DEA-AA1A-DA1940A62CCE}"/>
    <cellStyle name="Total 2 2 2 2 3" xfId="11787" xr:uid="{D559077A-F4DB-4044-9A84-21C16F2F9CAE}"/>
    <cellStyle name="Total 2 2 2 2 3 2" xfId="33437" xr:uid="{FD7DB483-7009-4EC7-9C03-D196E8C2ACC0}"/>
    <cellStyle name="Total 2 2 2 2 4" xfId="11788" xr:uid="{D3E060F7-C2E3-4732-813C-F5953E76CF70}"/>
    <cellStyle name="Total 2 2 2 2 4 2" xfId="33438" xr:uid="{9B95588F-3EFC-492C-94A3-993DDD1EB98C}"/>
    <cellStyle name="Total 2 2 2 2 5" xfId="11789" xr:uid="{165352BC-C912-42C0-A3AE-5EDF733577F9}"/>
    <cellStyle name="Total 2 2 2 2 5 2" xfId="33439" xr:uid="{9FE80778-005B-4D5D-BF02-CE53F2D5E488}"/>
    <cellStyle name="Total 2 2 2 2 6" xfId="11790" xr:uid="{FF50F9D6-2E8D-41D9-ABE9-597C8A63997A}"/>
    <cellStyle name="Total 2 2 2 2 6 2" xfId="33440" xr:uid="{F36D59A2-E64D-4E56-AADB-8F32CB035BE0}"/>
    <cellStyle name="Total 2 2 2 2 7" xfId="11791" xr:uid="{DA4A8BF5-AFE0-4C42-B600-33D57CEFC449}"/>
    <cellStyle name="Total 2 2 2 2 7 2" xfId="33441" xr:uid="{5CF0A035-49CF-4B77-B473-323DFAA679ED}"/>
    <cellStyle name="Total 2 2 2 2 8" xfId="11792" xr:uid="{715D44FA-1E03-4A52-9534-12193822B2FC}"/>
    <cellStyle name="Total 2 2 2 2 8 2" xfId="33442" xr:uid="{E86F49BD-7CB3-4D47-8405-B40B3D1BEA41}"/>
    <cellStyle name="Total 2 2 2 2 9" xfId="23708" xr:uid="{23A9B6E7-B94C-411A-8C6C-253A0079E437}"/>
    <cellStyle name="Total 2 2 2 2 9 2" xfId="40833" xr:uid="{660B33B1-89E0-4FED-8DF0-534B34F8A186}"/>
    <cellStyle name="Total 2 2 2 3" xfId="11793" xr:uid="{8B2CA96E-AFD8-4E22-8996-6246B4CCC8C6}"/>
    <cellStyle name="Total 2 2 2 3 2" xfId="33443" xr:uid="{1A5EEAA9-B96C-4068-A4C8-F4AFABEAD377}"/>
    <cellStyle name="Total 2 2 2 4" xfId="11794" xr:uid="{15F9790C-D362-40ED-A85E-C29404FC3243}"/>
    <cellStyle name="Total 2 2 2 4 2" xfId="33444" xr:uid="{00DDD3DD-A8E4-49C2-8935-F42474EB3151}"/>
    <cellStyle name="Total 2 2 2 5" xfId="11795" xr:uid="{B75FE69F-E32F-4C63-8B1C-8A854F80A78B}"/>
    <cellStyle name="Total 2 2 2 5 2" xfId="33445" xr:uid="{94EA788E-7067-4563-8201-53DE95FEC44C}"/>
    <cellStyle name="Total 2 2 2 6" xfId="11796" xr:uid="{E1EED7CB-5B11-40CC-9AFF-7154F8623533}"/>
    <cellStyle name="Total 2 2 2 6 2" xfId="33446" xr:uid="{BAE40056-65C4-4787-8E50-6C3217C28363}"/>
    <cellStyle name="Total 2 2 2 7" xfId="11797" xr:uid="{7432BCCE-5857-4E3E-9ACD-032A57109DC3}"/>
    <cellStyle name="Total 2 2 2 7 2" xfId="33447" xr:uid="{75BB5BB6-506B-43BA-A78C-D69021C665BE}"/>
    <cellStyle name="Total 2 2 2 8" xfId="11798" xr:uid="{052AE83F-EFB8-4577-B579-6689E5DADBC5}"/>
    <cellStyle name="Total 2 2 2 8 2" xfId="33448" xr:uid="{1745BA60-231E-4F19-BE63-01CFAE36D8BB}"/>
    <cellStyle name="Total 2 2 2 9" xfId="11799" xr:uid="{8E651689-2BFC-4886-914A-40740489B0FB}"/>
    <cellStyle name="Total 2 2 2 9 2" xfId="33449" xr:uid="{3088613B-4BAB-4239-AC4B-5996174C44AD}"/>
    <cellStyle name="Total 2 2 3" xfId="11800" xr:uid="{5E58CB47-AED2-4349-A30F-F3F3DD7FF9F9}"/>
    <cellStyle name="Total 2 2 3 10" xfId="33450" xr:uid="{36273717-35DC-47A3-A718-B34B84CCD401}"/>
    <cellStyle name="Total 2 2 3 2" xfId="11801" xr:uid="{122D332A-7543-4C65-8278-E02F6830333D}"/>
    <cellStyle name="Total 2 2 3 2 2" xfId="33451" xr:uid="{B100935A-7D75-403A-88FD-1F3380EA32CD}"/>
    <cellStyle name="Total 2 2 3 3" xfId="11802" xr:uid="{F8491BD2-2953-4BC7-B68B-0298ABB15232}"/>
    <cellStyle name="Total 2 2 3 3 2" xfId="33452" xr:uid="{AF21BD6F-6729-4BC8-A78C-DB650BDB7682}"/>
    <cellStyle name="Total 2 2 3 4" xfId="11803" xr:uid="{1E32F2EA-E917-4EEB-8521-DCCD4668A366}"/>
    <cellStyle name="Total 2 2 3 4 2" xfId="33453" xr:uid="{F760294A-E7FD-4B7E-95F7-78EBAB943B4E}"/>
    <cellStyle name="Total 2 2 3 5" xfId="11804" xr:uid="{7DBE97E4-6770-48A6-A978-E3E6E9912377}"/>
    <cellStyle name="Total 2 2 3 5 2" xfId="33454" xr:uid="{D1FDF061-6C44-47A4-A693-CC45A4212EC0}"/>
    <cellStyle name="Total 2 2 3 6" xfId="11805" xr:uid="{34751B73-F1E6-4BB2-84AC-34F0D99E7252}"/>
    <cellStyle name="Total 2 2 3 6 2" xfId="33455" xr:uid="{3ED9E41F-CFBD-4C35-9AC0-FFB6133BA2B9}"/>
    <cellStyle name="Total 2 2 3 7" xfId="11806" xr:uid="{2921EA2D-D79C-4437-A003-AC4F7F8D53A6}"/>
    <cellStyle name="Total 2 2 3 7 2" xfId="33456" xr:uid="{FD63DD61-733F-46B2-AF4A-764610513C8B}"/>
    <cellStyle name="Total 2 2 3 8" xfId="11807" xr:uid="{08B3A430-678A-40DE-BD6E-14C15CBE9339}"/>
    <cellStyle name="Total 2 2 3 8 2" xfId="33457" xr:uid="{980EC7CC-5ECD-4695-8F6F-E472B2BDF333}"/>
    <cellStyle name="Total 2 2 3 9" xfId="23709" xr:uid="{9A285AC8-B67F-4697-90C3-85EBFD1FF748}"/>
    <cellStyle name="Total 2 2 3 9 2" xfId="40834" xr:uid="{BB2A7C74-DDEB-4318-A338-DA8C43ACEA0E}"/>
    <cellStyle name="Total 2 2 4" xfId="11808" xr:uid="{A356AFA2-A778-4A01-99DD-560B62FEC34C}"/>
    <cellStyle name="Total 2 2 4 10" xfId="33458" xr:uid="{B1D38932-A2C5-44D1-8FFD-143D81F71F67}"/>
    <cellStyle name="Total 2 2 4 2" xfId="11809" xr:uid="{FA99F963-91B0-4E73-A1CF-E70889221CEE}"/>
    <cellStyle name="Total 2 2 4 2 2" xfId="33459" xr:uid="{DEBF45F8-3B1A-458B-BC1A-371558D16AAA}"/>
    <cellStyle name="Total 2 2 4 3" xfId="11810" xr:uid="{ADBD9567-F955-4251-92D1-9372DAEFABD3}"/>
    <cellStyle name="Total 2 2 4 3 2" xfId="33460" xr:uid="{2B5A1909-674D-43DB-AF1F-053CCD3E1156}"/>
    <cellStyle name="Total 2 2 4 4" xfId="11811" xr:uid="{2DBC1243-EA64-485C-B4CE-7CF45E5B03CD}"/>
    <cellStyle name="Total 2 2 4 4 2" xfId="33461" xr:uid="{255EBF8D-9106-4CEF-8341-3C7EE3A4A61F}"/>
    <cellStyle name="Total 2 2 4 5" xfId="11812" xr:uid="{29A57164-1DDC-4129-BAF6-F733FDD16E32}"/>
    <cellStyle name="Total 2 2 4 5 2" xfId="33462" xr:uid="{0AB47250-9801-4530-80E5-D306C4507B69}"/>
    <cellStyle name="Total 2 2 4 6" xfId="11813" xr:uid="{A977FC6F-2FB2-4652-9811-C7378FCA7CBE}"/>
    <cellStyle name="Total 2 2 4 6 2" xfId="33463" xr:uid="{CC2D88EE-B78F-4A8D-8FD6-34005DB1BD5E}"/>
    <cellStyle name="Total 2 2 4 7" xfId="11814" xr:uid="{930A3E72-6ADF-4D40-8CC8-DD7214B4C7B6}"/>
    <cellStyle name="Total 2 2 4 7 2" xfId="33464" xr:uid="{BFAA29FE-33CA-457A-851D-A1C7E73E567B}"/>
    <cellStyle name="Total 2 2 4 8" xfId="11815" xr:uid="{1C6861F5-F5FD-4DAF-8CD0-804739841432}"/>
    <cellStyle name="Total 2 2 4 8 2" xfId="33465" xr:uid="{7C98B4DB-7A94-4ECA-8EDF-2639A928EEB3}"/>
    <cellStyle name="Total 2 2 4 9" xfId="23710" xr:uid="{4FC47BB3-DDEC-4011-8983-A27FEAF9FD6D}"/>
    <cellStyle name="Total 2 2 4 9 2" xfId="40835" xr:uid="{6F1F1D77-EC42-4BCF-8D84-00250113CE0D}"/>
    <cellStyle name="Total 2 2 5" xfId="11816" xr:uid="{FB53D8D1-E56C-4FA2-B2DA-034C33FB04F3}"/>
    <cellStyle name="Total 2 2 5 10" xfId="33466" xr:uid="{3C495A2F-0C90-46EA-BEDA-BBD382A9FBAD}"/>
    <cellStyle name="Total 2 2 5 2" xfId="11817" xr:uid="{11114196-B4BE-4F63-99E5-78E0673A7D72}"/>
    <cellStyle name="Total 2 2 5 2 2" xfId="33467" xr:uid="{82B18F6A-EED8-465A-9D3D-0D5C46AC7174}"/>
    <cellStyle name="Total 2 2 5 3" xfId="11818" xr:uid="{82591D2F-F26C-4379-AA46-EA860124C0A6}"/>
    <cellStyle name="Total 2 2 5 3 2" xfId="33468" xr:uid="{EC980450-6D54-46FB-905E-86B7850E69F9}"/>
    <cellStyle name="Total 2 2 5 4" xfId="11819" xr:uid="{58E03C44-91E0-4ABF-A810-5CB8B08C7DCD}"/>
    <cellStyle name="Total 2 2 5 4 2" xfId="33469" xr:uid="{C2342998-0499-44E7-90CA-7DEF020DA35A}"/>
    <cellStyle name="Total 2 2 5 5" xfId="11820" xr:uid="{F1B7733B-7F62-4C3D-AD0E-C41DB2F3A37A}"/>
    <cellStyle name="Total 2 2 5 5 2" xfId="33470" xr:uid="{F060C1FA-EAE0-46C8-B1BA-91A7DC8E7CA4}"/>
    <cellStyle name="Total 2 2 5 6" xfId="11821" xr:uid="{BCE683A0-455A-4DC6-A65C-CF939B6661E9}"/>
    <cellStyle name="Total 2 2 5 6 2" xfId="33471" xr:uid="{17DC0FE8-DA4E-4BC5-BF05-B1A93697A8E9}"/>
    <cellStyle name="Total 2 2 5 7" xfId="11822" xr:uid="{B7A3CA32-C0F2-4B20-BD6A-888D3C9962FE}"/>
    <cellStyle name="Total 2 2 5 7 2" xfId="33472" xr:uid="{69226A17-2836-4C21-A55A-D0B572285FED}"/>
    <cellStyle name="Total 2 2 5 8" xfId="11823" xr:uid="{A55914AA-2A8B-4FD7-8253-BF075B9B74B7}"/>
    <cellStyle name="Total 2 2 5 8 2" xfId="33473" xr:uid="{29A86090-23F5-4781-BE39-FC95BEF3D6DB}"/>
    <cellStyle name="Total 2 2 5 9" xfId="23711" xr:uid="{25C215E3-BC18-468E-8790-BF3D782BCA58}"/>
    <cellStyle name="Total 2 2 5 9 2" xfId="40836" xr:uid="{7952B74F-FDB5-4FA1-A7D4-DA32D64C12B0}"/>
    <cellStyle name="Total 2 2 6" xfId="11824" xr:uid="{A83733E6-2F8E-4849-927B-B74D1626EF67}"/>
    <cellStyle name="Total 2 2 6 10" xfId="33474" xr:uid="{39B56AAD-8B37-4495-9F1A-8EACA9AC684D}"/>
    <cellStyle name="Total 2 2 6 2" xfId="11825" xr:uid="{023D84C7-69D6-425F-9707-2E1BE1A60BD9}"/>
    <cellStyle name="Total 2 2 6 2 2" xfId="33475" xr:uid="{6A82DBEE-EF85-4680-8CAC-8E1B146F6ACD}"/>
    <cellStyle name="Total 2 2 6 3" xfId="11826" xr:uid="{8FA60B0F-0E25-4742-8CA1-3F83AE5A2E66}"/>
    <cellStyle name="Total 2 2 6 3 2" xfId="33476" xr:uid="{A319CFF7-A329-4D92-8BD3-1634F585B372}"/>
    <cellStyle name="Total 2 2 6 4" xfId="11827" xr:uid="{710575FC-4BD8-4CC3-AE31-CF2B887ED44C}"/>
    <cellStyle name="Total 2 2 6 4 2" xfId="33477" xr:uid="{6FB75AEA-B356-4BBF-ABDA-BA69F12FED0D}"/>
    <cellStyle name="Total 2 2 6 5" xfId="11828" xr:uid="{4210E282-D9A8-4F48-B210-DF975FA1784F}"/>
    <cellStyle name="Total 2 2 6 5 2" xfId="33478" xr:uid="{9F4D36D1-79CD-4E7D-9365-AE33009D8A13}"/>
    <cellStyle name="Total 2 2 6 6" xfId="11829" xr:uid="{AA1E7650-320F-477F-876D-78B719B500EF}"/>
    <cellStyle name="Total 2 2 6 6 2" xfId="33479" xr:uid="{ACCF513F-27FF-4204-B669-64D32138F018}"/>
    <cellStyle name="Total 2 2 6 7" xfId="11830" xr:uid="{F0016533-7E4D-4094-9A58-E5A687806F60}"/>
    <cellStyle name="Total 2 2 6 7 2" xfId="33480" xr:uid="{760D08B1-B053-4F0F-8AC5-72D17CE0651D}"/>
    <cellStyle name="Total 2 2 6 8" xfId="11831" xr:uid="{0585B44F-623F-4D3B-904A-16E9B9369136}"/>
    <cellStyle name="Total 2 2 6 8 2" xfId="33481" xr:uid="{25BD581F-B736-4EC8-A394-CC8E4F20B5D3}"/>
    <cellStyle name="Total 2 2 6 9" xfId="23712" xr:uid="{9E996E2F-BC93-4070-8210-72CD34D455DE}"/>
    <cellStyle name="Total 2 2 6 9 2" xfId="40837" xr:uid="{1C53D73B-D0DE-4BA3-A607-3A4F50B2E1E9}"/>
    <cellStyle name="Total 2 2 7" xfId="11832" xr:uid="{5B19C4FD-28F1-453D-901B-AA0D158AF78A}"/>
    <cellStyle name="Total 2 2 7 2" xfId="33482" xr:uid="{C13DB57C-0FB9-47D6-88FE-862AB43CAEE4}"/>
    <cellStyle name="Total 2 2 8" xfId="11833" xr:uid="{47850EBB-B26A-48BB-A35D-7935976D21F5}"/>
    <cellStyle name="Total 2 2 8 2" xfId="33483" xr:uid="{B6FDE802-E779-43DB-B9BB-F24F5F2B1970}"/>
    <cellStyle name="Total 2 2 9" xfId="11834" xr:uid="{47B99AA5-4F07-4166-BDCE-EB582D7BA219}"/>
    <cellStyle name="Total 2 2 9 2" xfId="33484" xr:uid="{FB33F038-9039-447D-AB61-243A01D8F7BC}"/>
    <cellStyle name="Total 2 3" xfId="11835" xr:uid="{B320DFB2-3351-4BF3-A386-5A2FCF3500CC}"/>
    <cellStyle name="Total 2 3 10" xfId="11836" xr:uid="{6124C012-F292-466E-9B9E-C1B5364F8C5E}"/>
    <cellStyle name="Total 2 3 10 2" xfId="33486" xr:uid="{8D53B965-D671-42D5-92DF-109C9BF5F48F}"/>
    <cellStyle name="Total 2 3 11" xfId="11837" xr:uid="{FC31742F-B3D8-491A-AF55-63C5498C48C0}"/>
    <cellStyle name="Total 2 3 11 2" xfId="33487" xr:uid="{F0B02C87-1335-4AB2-B358-3E8E514AD46A}"/>
    <cellStyle name="Total 2 3 12" xfId="23713" xr:uid="{91A8AC25-0301-4D76-8C4C-DB4E63ABE3B1}"/>
    <cellStyle name="Total 2 3 12 2" xfId="40838" xr:uid="{120EC430-B824-4B6C-B783-C3F72F168FDA}"/>
    <cellStyle name="Total 2 3 13" xfId="33485" xr:uid="{B3196C3B-BE88-4753-98E4-AEA15E14B57B}"/>
    <cellStyle name="Total 2 3 2" xfId="11838" xr:uid="{6D183239-2197-481E-B387-8DB9E7667B4B}"/>
    <cellStyle name="Total 2 3 2 10" xfId="33488" xr:uid="{61DE5907-ECD1-4074-9506-46990B1221DE}"/>
    <cellStyle name="Total 2 3 2 2" xfId="11839" xr:uid="{95B8F47B-1E31-4BD1-8B83-A46C1375218A}"/>
    <cellStyle name="Total 2 3 2 2 2" xfId="33489" xr:uid="{CF84BB28-CD05-42AC-9487-CCCC101AB0CD}"/>
    <cellStyle name="Total 2 3 2 3" xfId="11840" xr:uid="{652ACCB0-C03C-4F95-8569-29BF8566A791}"/>
    <cellStyle name="Total 2 3 2 3 2" xfId="33490" xr:uid="{7B3A8F50-33CB-42B9-A355-D0BFB3DCE172}"/>
    <cellStyle name="Total 2 3 2 4" xfId="11841" xr:uid="{2D788FAA-3E83-4799-B2E9-65FE84661617}"/>
    <cellStyle name="Total 2 3 2 4 2" xfId="33491" xr:uid="{663B6F04-6627-439E-AD7F-C17368E77C97}"/>
    <cellStyle name="Total 2 3 2 5" xfId="11842" xr:uid="{A311F64E-3D32-42A5-AC57-AA94194AB2C9}"/>
    <cellStyle name="Total 2 3 2 5 2" xfId="33492" xr:uid="{A8F405D8-B22F-4B91-B858-9F3775E323E5}"/>
    <cellStyle name="Total 2 3 2 6" xfId="11843" xr:uid="{78F6C912-2580-447C-9433-AECD8094C2E0}"/>
    <cellStyle name="Total 2 3 2 6 2" xfId="33493" xr:uid="{9CD00138-7123-472F-8321-97FB03623272}"/>
    <cellStyle name="Total 2 3 2 7" xfId="11844" xr:uid="{E61E8AFD-E9FF-405B-8B1E-A6C4CFA276B5}"/>
    <cellStyle name="Total 2 3 2 7 2" xfId="33494" xr:uid="{BC1B9B98-B967-4356-9FDC-990F96A4470C}"/>
    <cellStyle name="Total 2 3 2 8" xfId="11845" xr:uid="{C910018B-E8FB-4988-8DD5-217E8F2A3867}"/>
    <cellStyle name="Total 2 3 2 8 2" xfId="33495" xr:uid="{DB4565D6-3470-44C4-B21A-76F3CFFC9C9A}"/>
    <cellStyle name="Total 2 3 2 9" xfId="23714" xr:uid="{27F4411D-4719-40BD-9A4C-B06E348B263C}"/>
    <cellStyle name="Total 2 3 2 9 2" xfId="40839" xr:uid="{26F79D43-1570-4470-BF30-36B7E35DD024}"/>
    <cellStyle name="Total 2 3 3" xfId="11846" xr:uid="{8E4B76BB-6AD2-4E0B-A37D-16F0A2E052AD}"/>
    <cellStyle name="Total 2 3 3 10" xfId="33496" xr:uid="{ED94751E-7DE0-44F2-8F4C-818EA34F4868}"/>
    <cellStyle name="Total 2 3 3 2" xfId="11847" xr:uid="{A3A3E60B-3E56-46CE-897A-3E19BE7A45F2}"/>
    <cellStyle name="Total 2 3 3 2 2" xfId="33497" xr:uid="{C46DF710-F68D-4E43-BD52-1081FA550FCE}"/>
    <cellStyle name="Total 2 3 3 3" xfId="11848" xr:uid="{D6255572-0EAC-4CDF-A45C-2ECB1A0747DF}"/>
    <cellStyle name="Total 2 3 3 3 2" xfId="33498" xr:uid="{7DEA3FF2-DDF2-4C34-A66C-D0042F2E3B6B}"/>
    <cellStyle name="Total 2 3 3 4" xfId="11849" xr:uid="{472D11CE-1814-4213-B77B-E5E614907F75}"/>
    <cellStyle name="Total 2 3 3 4 2" xfId="33499" xr:uid="{FBAA7DCA-365B-4D36-8D71-FE4FA830CAF6}"/>
    <cellStyle name="Total 2 3 3 5" xfId="11850" xr:uid="{E2736C5C-190E-4AD8-A9F2-137A189330A6}"/>
    <cellStyle name="Total 2 3 3 5 2" xfId="33500" xr:uid="{EC5B53E5-1EF9-4F8F-8538-0D5D0025DB97}"/>
    <cellStyle name="Total 2 3 3 6" xfId="11851" xr:uid="{A6BF7CE3-D9CD-4236-A5E9-79252FACC469}"/>
    <cellStyle name="Total 2 3 3 6 2" xfId="33501" xr:uid="{CC4124C9-2289-4EC4-BCFF-3A2C23CDD33D}"/>
    <cellStyle name="Total 2 3 3 7" xfId="11852" xr:uid="{C1369BAD-3CC7-46A8-94FC-30785B172B36}"/>
    <cellStyle name="Total 2 3 3 7 2" xfId="33502" xr:uid="{38D7923B-85DE-4AFD-8D21-002F1CE79373}"/>
    <cellStyle name="Total 2 3 3 8" xfId="11853" xr:uid="{59209C4B-79C4-450C-BC71-7E8BE34EF49D}"/>
    <cellStyle name="Total 2 3 3 8 2" xfId="33503" xr:uid="{8C341F6B-F7BC-4204-84AF-49D34DDFC3AD}"/>
    <cellStyle name="Total 2 3 3 9" xfId="23715" xr:uid="{9D3A6DAD-2F41-4C6F-B2C5-BD19E4290BC8}"/>
    <cellStyle name="Total 2 3 3 9 2" xfId="40840" xr:uid="{7433B65B-96AD-4B2D-9308-51FE2B4129B7}"/>
    <cellStyle name="Total 2 3 4" xfId="11854" xr:uid="{4CED4AB0-88E9-4F86-9626-BC701E850DCE}"/>
    <cellStyle name="Total 2 3 4 10" xfId="33504" xr:uid="{0AA36C2C-8BC9-4511-A273-2EBF5FA61B99}"/>
    <cellStyle name="Total 2 3 4 2" xfId="11855" xr:uid="{A3CF2BAF-6962-4C9E-8376-E74CC9C3E611}"/>
    <cellStyle name="Total 2 3 4 2 2" xfId="33505" xr:uid="{3B56AB3B-ADD0-4F63-B7AC-6AC0E8C69CB2}"/>
    <cellStyle name="Total 2 3 4 3" xfId="11856" xr:uid="{1FC2576C-6BDC-4995-8168-CF118BEDB0E2}"/>
    <cellStyle name="Total 2 3 4 3 2" xfId="33506" xr:uid="{4F4F5EEB-F79E-49D6-9DA3-18B15B34B2F8}"/>
    <cellStyle name="Total 2 3 4 4" xfId="11857" xr:uid="{1A86AECA-525D-4010-8465-D81BAE603D84}"/>
    <cellStyle name="Total 2 3 4 4 2" xfId="33507" xr:uid="{31F41433-870D-463D-9160-8E36807AB71C}"/>
    <cellStyle name="Total 2 3 4 5" xfId="11858" xr:uid="{389DD592-AB8C-4A07-958C-B35DF1BD75B3}"/>
    <cellStyle name="Total 2 3 4 5 2" xfId="33508" xr:uid="{61DFCEF5-1DB5-4EEF-BD9D-F4B883B30A1C}"/>
    <cellStyle name="Total 2 3 4 6" xfId="11859" xr:uid="{F3550B2A-F92F-4066-9180-2BC923004182}"/>
    <cellStyle name="Total 2 3 4 6 2" xfId="33509" xr:uid="{A8319C08-AFCB-479D-818D-9F6B8594A9CD}"/>
    <cellStyle name="Total 2 3 4 7" xfId="11860" xr:uid="{1A4F61A2-E347-4E4F-9CC7-D38238CDFCE0}"/>
    <cellStyle name="Total 2 3 4 7 2" xfId="33510" xr:uid="{5E82ED29-0423-4F82-904E-9F52108C35D1}"/>
    <cellStyle name="Total 2 3 4 8" xfId="11861" xr:uid="{5565CB9D-B0AD-4959-9B0B-BE4D8A8D6D6C}"/>
    <cellStyle name="Total 2 3 4 8 2" xfId="33511" xr:uid="{3BFD6C28-C160-495E-9B41-119F101346E1}"/>
    <cellStyle name="Total 2 3 4 9" xfId="23716" xr:uid="{0FA724BC-A66B-4D34-8298-5A967D6CA8EC}"/>
    <cellStyle name="Total 2 3 4 9 2" xfId="40841" xr:uid="{3E70277B-D56E-4575-A0CC-1DEAD0C968D7}"/>
    <cellStyle name="Total 2 3 5" xfId="11862" xr:uid="{3BAB9132-493F-4D4A-90BB-DB6CD270109A}"/>
    <cellStyle name="Total 2 3 5 2" xfId="33512" xr:uid="{6FB07E31-267A-4960-8E9A-78A1092CF7CB}"/>
    <cellStyle name="Total 2 3 6" xfId="11863" xr:uid="{E7EE88FE-AFE3-4E1A-9BEC-0AC5FD03ACCA}"/>
    <cellStyle name="Total 2 3 6 2" xfId="33513" xr:uid="{10E68AA6-3970-4E04-982A-57845EF907D8}"/>
    <cellStyle name="Total 2 3 7" xfId="11864" xr:uid="{96FABBF2-59A7-4B08-92BC-DC7E1B9AB69B}"/>
    <cellStyle name="Total 2 3 7 2" xfId="33514" xr:uid="{7BF783FD-F96C-487E-AC1B-A4B0DBF4DFDC}"/>
    <cellStyle name="Total 2 3 8" xfId="11865" xr:uid="{FD2B27D4-1F78-427A-883B-FAD1E63D6B80}"/>
    <cellStyle name="Total 2 3 8 2" xfId="33515" xr:uid="{1B53A310-66F1-4A84-9DB0-9D5226D76D50}"/>
    <cellStyle name="Total 2 3 9" xfId="11866" xr:uid="{CDF692F2-D40C-4580-81EC-4979AD9BEB81}"/>
    <cellStyle name="Total 2 3 9 2" xfId="33516" xr:uid="{95389F4E-5AB6-4298-BFDD-FA294EDF4AF5}"/>
    <cellStyle name="Total 2 4" xfId="11867" xr:uid="{98210AB6-B659-44DC-BDF6-F2725F84507E}"/>
    <cellStyle name="Total 2 4 10" xfId="33517" xr:uid="{090A62E5-95DD-49F7-B8ED-D3D5A08269DF}"/>
    <cellStyle name="Total 2 4 2" xfId="11868" xr:uid="{BFD94DB8-DB56-4BAC-9C09-6030D75E18FB}"/>
    <cellStyle name="Total 2 4 2 2" xfId="33518" xr:uid="{B6877078-0DCC-4EED-A525-6BC53DF10C04}"/>
    <cellStyle name="Total 2 4 3" xfId="11869" xr:uid="{7DEDFF2A-2340-4425-955A-B2C07C5A1293}"/>
    <cellStyle name="Total 2 4 3 2" xfId="33519" xr:uid="{6D4CD987-E842-4642-83D0-6871CD8506F9}"/>
    <cellStyle name="Total 2 4 4" xfId="11870" xr:uid="{4189B302-E61A-4828-AB73-D646804BF911}"/>
    <cellStyle name="Total 2 4 4 2" xfId="33520" xr:uid="{60CDF40A-D477-4A52-9740-CEB71BEDB6D9}"/>
    <cellStyle name="Total 2 4 5" xfId="11871" xr:uid="{36DFC99F-2019-4DE4-8545-EE88D5CBDC01}"/>
    <cellStyle name="Total 2 4 5 2" xfId="33521" xr:uid="{EC72E57D-14FA-48F1-8B3C-271F27D26356}"/>
    <cellStyle name="Total 2 4 6" xfId="11872" xr:uid="{2D8C2E50-5F93-4864-BFC5-807D2CF79197}"/>
    <cellStyle name="Total 2 4 6 2" xfId="33522" xr:uid="{A5BD1061-0BE9-4A4D-8014-4B22CAD887D0}"/>
    <cellStyle name="Total 2 4 7" xfId="11873" xr:uid="{2ECBB7FF-DE80-45A7-AA5A-EFC3E7098133}"/>
    <cellStyle name="Total 2 4 7 2" xfId="33523" xr:uid="{FAD519FC-3154-47E2-BDED-71E92348C704}"/>
    <cellStyle name="Total 2 4 8" xfId="11874" xr:uid="{529E5052-733C-408E-9B08-6754049A0E97}"/>
    <cellStyle name="Total 2 4 8 2" xfId="33524" xr:uid="{9D258F13-6716-4D35-B963-F5230B33E25F}"/>
    <cellStyle name="Total 2 4 9" xfId="23717" xr:uid="{1305421E-A786-47E3-8A42-E9785EEFF87D}"/>
    <cellStyle name="Total 2 4 9 2" xfId="40842" xr:uid="{2B86AE7F-7528-4E1D-BE88-8BDC08C3F8B0}"/>
    <cellStyle name="Total 2 5" xfId="11875" xr:uid="{66F806FF-E4FE-4925-ADA8-0E0215F056D5}"/>
    <cellStyle name="Total 2 5 10" xfId="33525" xr:uid="{65FC1498-3391-4CF2-8594-1FB7F676701D}"/>
    <cellStyle name="Total 2 5 2" xfId="11876" xr:uid="{B39F60A4-C4B4-40C8-8977-461DF40680D0}"/>
    <cellStyle name="Total 2 5 2 2" xfId="33526" xr:uid="{C38CFDE0-4380-4D72-BC09-57176CA377CE}"/>
    <cellStyle name="Total 2 5 3" xfId="11877" xr:uid="{BB46FA51-FDD0-4D57-851F-C947616CD588}"/>
    <cellStyle name="Total 2 5 3 2" xfId="33527" xr:uid="{E1E7030D-5CF1-42F9-96E4-C34BDF7F8FAE}"/>
    <cellStyle name="Total 2 5 4" xfId="11878" xr:uid="{24B3F427-FFA5-4316-96D0-5D0AB7BBE6E0}"/>
    <cellStyle name="Total 2 5 4 2" xfId="33528" xr:uid="{123DBF79-DC21-43A8-A13A-179A6D3E8356}"/>
    <cellStyle name="Total 2 5 5" xfId="11879" xr:uid="{71C32338-9B41-4283-A975-B0A552F222A1}"/>
    <cellStyle name="Total 2 5 5 2" xfId="33529" xr:uid="{8E748106-8C62-4FCF-B84A-01346F49F12F}"/>
    <cellStyle name="Total 2 5 6" xfId="11880" xr:uid="{E98AE084-8047-4B43-BDB4-F32116931B39}"/>
    <cellStyle name="Total 2 5 6 2" xfId="33530" xr:uid="{26C17D2F-D49D-4F88-BAA2-98F3B2341E5C}"/>
    <cellStyle name="Total 2 5 7" xfId="11881" xr:uid="{8C8F4B65-85F3-48AC-8092-45E8C3C57F36}"/>
    <cellStyle name="Total 2 5 7 2" xfId="33531" xr:uid="{F46D3315-3AE4-42A6-B687-D648B8F4FE2B}"/>
    <cellStyle name="Total 2 5 8" xfId="11882" xr:uid="{40552515-15A3-432D-AD93-6CECEC8EDB90}"/>
    <cellStyle name="Total 2 5 8 2" xfId="33532" xr:uid="{3D4F0A12-FA3A-4246-8D86-2DB613C2A93D}"/>
    <cellStyle name="Total 2 5 9" xfId="23718" xr:uid="{62198653-739E-45A9-B2C3-ACBA6F918ADC}"/>
    <cellStyle name="Total 2 5 9 2" xfId="40843" xr:uid="{6D90EFC8-9D1C-47E9-86C5-20201424858E}"/>
    <cellStyle name="Total 2 6" xfId="11883" xr:uid="{DF73CC09-4777-4F69-A8EE-0C01397C35FC}"/>
    <cellStyle name="Total 2 6 10" xfId="33533" xr:uid="{2FD9CF40-1AE7-4553-B462-6333E4C8B11F}"/>
    <cellStyle name="Total 2 6 2" xfId="11884" xr:uid="{35E726EF-8622-4630-BCD3-70E5CF27E580}"/>
    <cellStyle name="Total 2 6 2 2" xfId="33534" xr:uid="{9A876DB4-797D-486A-B80D-F2456AA8E720}"/>
    <cellStyle name="Total 2 6 3" xfId="11885" xr:uid="{C1A1310E-7DED-4A03-BD0C-FA282363E04F}"/>
    <cellStyle name="Total 2 6 3 2" xfId="33535" xr:uid="{031AD8F0-D4D1-4F64-A8AA-E78CC0C77371}"/>
    <cellStyle name="Total 2 6 4" xfId="11886" xr:uid="{B20BB500-04AC-4AC7-8024-8FD0FAD66A4E}"/>
    <cellStyle name="Total 2 6 4 2" xfId="33536" xr:uid="{5880C1E3-B943-4905-8F2D-F8DAD19E057A}"/>
    <cellStyle name="Total 2 6 5" xfId="11887" xr:uid="{4C081EDC-6DAC-40AF-B2F6-500E82671988}"/>
    <cellStyle name="Total 2 6 5 2" xfId="33537" xr:uid="{CEE5C13E-9145-4106-9DFB-898797328F97}"/>
    <cellStyle name="Total 2 6 6" xfId="11888" xr:uid="{6AA1B892-242D-4F31-8789-C3492AF99B9E}"/>
    <cellStyle name="Total 2 6 6 2" xfId="33538" xr:uid="{9B55CE7E-AEE7-4021-9423-BC9CA9DFC81E}"/>
    <cellStyle name="Total 2 6 7" xfId="11889" xr:uid="{21767D8D-7D7F-4384-9A5B-2F66AF505B40}"/>
    <cellStyle name="Total 2 6 7 2" xfId="33539" xr:uid="{FCC2B8B4-B727-48C9-8FBF-8A44DF30FA2F}"/>
    <cellStyle name="Total 2 6 8" xfId="11890" xr:uid="{31B8FC0D-B0F9-4258-96E3-FE2B3F4AB5FA}"/>
    <cellStyle name="Total 2 6 8 2" xfId="33540" xr:uid="{8A0A32FA-7BD5-4966-A996-B43B47093B0D}"/>
    <cellStyle name="Total 2 6 9" xfId="23719" xr:uid="{B33C2621-1A24-436A-A3FE-B3986D3EB586}"/>
    <cellStyle name="Total 2 6 9 2" xfId="40844" xr:uid="{DBB5D8E9-7D78-4144-BBC9-9082E496315A}"/>
    <cellStyle name="Total 2 7" xfId="11891" xr:uid="{29C02375-B0BE-46D8-B3C3-4177492C356C}"/>
    <cellStyle name="Total 2 7 10" xfId="33541" xr:uid="{AF6CC334-FCC6-4CC1-94C1-409ACFFCD5B2}"/>
    <cellStyle name="Total 2 7 2" xfId="11892" xr:uid="{A44074A0-3B47-441F-BCED-68C0E79D46A2}"/>
    <cellStyle name="Total 2 7 2 2" xfId="33542" xr:uid="{4D6761CC-E956-4B1B-B4FD-E81C981578E1}"/>
    <cellStyle name="Total 2 7 3" xfId="11893" xr:uid="{084382A8-2A17-4649-AD25-16A6363D99A7}"/>
    <cellStyle name="Total 2 7 3 2" xfId="33543" xr:uid="{056E6913-F580-4E7B-952B-94FD75F9A8A0}"/>
    <cellStyle name="Total 2 7 4" xfId="11894" xr:uid="{9B359165-FF4D-4867-A34E-0FF1A34F7DCB}"/>
    <cellStyle name="Total 2 7 4 2" xfId="33544" xr:uid="{18458ACC-F77B-4E7C-A7F4-8DA34FAF5E9A}"/>
    <cellStyle name="Total 2 7 5" xfId="11895" xr:uid="{2B2D5557-8EEB-454F-8276-931C0BCF4F20}"/>
    <cellStyle name="Total 2 7 5 2" xfId="33545" xr:uid="{0BF18870-D6FE-4A89-B4B7-E665C5C8BA72}"/>
    <cellStyle name="Total 2 7 6" xfId="11896" xr:uid="{FF80B450-4B42-48B2-8B7D-102BCF302C2B}"/>
    <cellStyle name="Total 2 7 6 2" xfId="33546" xr:uid="{E57B8686-159E-4475-9D29-C43125571168}"/>
    <cellStyle name="Total 2 7 7" xfId="11897" xr:uid="{CAC952CF-F05C-49BF-B043-FE289F40230C}"/>
    <cellStyle name="Total 2 7 7 2" xfId="33547" xr:uid="{AE5FC164-4972-4E11-B3C4-C5C65A197842}"/>
    <cellStyle name="Total 2 7 8" xfId="11898" xr:uid="{3C6CAA8D-F67D-4AF9-9488-A677B9DC92FB}"/>
    <cellStyle name="Total 2 7 8 2" xfId="33548" xr:uid="{DFC2BC0E-EAE0-41D2-B25C-B7D0F5AD2937}"/>
    <cellStyle name="Total 2 7 9" xfId="23720" xr:uid="{9AE5B499-806E-439C-94A9-94E73CD41A48}"/>
    <cellStyle name="Total 2 7 9 2" xfId="40845" xr:uid="{152C3F44-CAEA-4277-A280-805EC5FF903B}"/>
    <cellStyle name="Total 2 8" xfId="11899" xr:uid="{D2717904-A40B-4235-9464-7080E23A3797}"/>
    <cellStyle name="Total 2 8 2" xfId="33549" xr:uid="{936114F1-F64F-46D7-810C-8AB0D70CBAE7}"/>
    <cellStyle name="Total 2 9" xfId="11900" xr:uid="{221ACD54-AE18-43E8-80A0-17B5071D44B7}"/>
    <cellStyle name="Total 2 9 2" xfId="33550" xr:uid="{D59A536A-3048-4FA6-A9DA-717646D3F4F3}"/>
    <cellStyle name="Total 20" xfId="11901" xr:uid="{5429D9FA-CA6A-4112-A646-D817BE64F484}"/>
    <cellStyle name="Total 20 2" xfId="33551" xr:uid="{F3ACA635-7A6D-4BDC-9D85-BCB07337257E}"/>
    <cellStyle name="Total 21" xfId="23721" xr:uid="{673ED67E-F64F-48AD-A25A-9A50F89BEB01}"/>
    <cellStyle name="Total 21 2" xfId="40846" xr:uid="{C00E65C0-3B88-4701-80F9-2BED6BAFD115}"/>
    <cellStyle name="Total 22" xfId="33384" xr:uid="{979DC93B-5652-4374-9279-7438A708B916}"/>
    <cellStyle name="Total 3" xfId="11902" xr:uid="{9D417924-0891-4971-8674-F55F61EF6746}"/>
    <cellStyle name="Total 3 10" xfId="11903" xr:uid="{19D252F6-F409-4D4D-8296-788C6A718242}"/>
    <cellStyle name="Total 3 10 2" xfId="33553" xr:uid="{915D8CC9-F8BA-4A13-B5CB-015E24A4DC36}"/>
    <cellStyle name="Total 3 11" xfId="11904" xr:uid="{D90BEA0E-6CF6-4024-91E5-E3F48679DFA2}"/>
    <cellStyle name="Total 3 11 2" xfId="33554" xr:uid="{07E0086C-C887-4873-AD8C-98DBDD9AC73C}"/>
    <cellStyle name="Total 3 12" xfId="11905" xr:uid="{1F1CEBC3-58D4-4C04-8801-30ABA547311D}"/>
    <cellStyle name="Total 3 12 2" xfId="33555" xr:uid="{0CFCF7CD-AD65-4FCF-8CC6-C904DA71BAF1}"/>
    <cellStyle name="Total 3 13" xfId="23722" xr:uid="{D76A2939-D0D0-413B-B4FC-107659A35ED4}"/>
    <cellStyle name="Total 3 13 2" xfId="40847" xr:uid="{C6E9FFEF-3C41-40EF-8D1C-8E940FF7CA93}"/>
    <cellStyle name="Total 3 14" xfId="33552" xr:uid="{56573E06-E648-411E-A4D7-DB270AC668D2}"/>
    <cellStyle name="Total 3 2" xfId="11906" xr:uid="{0A3A6653-7481-45F0-A24F-32B544DAB2E7}"/>
    <cellStyle name="Total 3 2 10" xfId="33556" xr:uid="{2768031C-4BE3-4A82-927E-359875D776E0}"/>
    <cellStyle name="Total 3 2 2" xfId="11907" xr:uid="{1865A305-4CC6-4D58-A381-FD570C49CBA9}"/>
    <cellStyle name="Total 3 2 2 2" xfId="33557" xr:uid="{5218A0AB-A31D-4440-9BB9-B785650A4F03}"/>
    <cellStyle name="Total 3 2 3" xfId="11908" xr:uid="{E70ED23B-92C2-4E95-99F9-E7AB348D63EA}"/>
    <cellStyle name="Total 3 2 3 2" xfId="33558" xr:uid="{7BE5F558-F46A-45BE-B0ED-DCCD391A76A1}"/>
    <cellStyle name="Total 3 2 4" xfId="11909" xr:uid="{46C09E4C-0A79-4190-8117-26C6DEAC2C2E}"/>
    <cellStyle name="Total 3 2 4 2" xfId="33559" xr:uid="{84B6A0D8-7A77-40D9-8495-86D54BA7BD46}"/>
    <cellStyle name="Total 3 2 5" xfId="11910" xr:uid="{5561DDA7-53F1-4371-9D4C-A7405E7A0034}"/>
    <cellStyle name="Total 3 2 5 2" xfId="33560" xr:uid="{C3A2137C-37B2-436D-BD84-A90222D5285A}"/>
    <cellStyle name="Total 3 2 6" xfId="11911" xr:uid="{C512B441-CC4C-4673-94C4-5B6C7F5D687C}"/>
    <cellStyle name="Total 3 2 6 2" xfId="33561" xr:uid="{73EE0AAE-365E-4123-8EAA-9A62F485A800}"/>
    <cellStyle name="Total 3 2 7" xfId="11912" xr:uid="{65A04DF0-B224-4EA4-A317-58827EAB7837}"/>
    <cellStyle name="Total 3 2 7 2" xfId="33562" xr:uid="{80274668-7DF7-4F63-8B38-C62F47E65D8A}"/>
    <cellStyle name="Total 3 2 8" xfId="11913" xr:uid="{57E10497-2964-4DFA-A222-F41954DFFA2F}"/>
    <cellStyle name="Total 3 2 8 2" xfId="33563" xr:uid="{B4291EAB-011D-4937-AF81-5BDE00166D6B}"/>
    <cellStyle name="Total 3 2 9" xfId="23723" xr:uid="{D0324E2B-9DC5-413D-B782-D27C0E6D34C9}"/>
    <cellStyle name="Total 3 2 9 2" xfId="40848" xr:uid="{6FB55E37-8B45-49E8-8CCD-3B86E18EB15E}"/>
    <cellStyle name="Total 3 3" xfId="11914" xr:uid="{FC1001BC-4C66-40F2-8974-E14EAFA04263}"/>
    <cellStyle name="Total 3 3 10" xfId="33564" xr:uid="{996A1EE6-872F-4D9B-A0C5-0C67E1628037}"/>
    <cellStyle name="Total 3 3 2" xfId="11915" xr:uid="{A11BFF36-91FB-4BBB-9B39-91D3A0615E81}"/>
    <cellStyle name="Total 3 3 2 2" xfId="33565" xr:uid="{B70EBE1E-3196-46D9-945B-8BE935AB326F}"/>
    <cellStyle name="Total 3 3 3" xfId="11916" xr:uid="{617547D3-DD45-4F19-82ED-7E13738171DD}"/>
    <cellStyle name="Total 3 3 3 2" xfId="33566" xr:uid="{8B1A1B68-05D6-44F8-B9BC-166AFFC00499}"/>
    <cellStyle name="Total 3 3 4" xfId="11917" xr:uid="{32025482-FBAA-4F31-9CF5-E012F6E215BC}"/>
    <cellStyle name="Total 3 3 4 2" xfId="33567" xr:uid="{F966CB73-AD9D-4214-A2C9-4CBF1C777898}"/>
    <cellStyle name="Total 3 3 5" xfId="11918" xr:uid="{FD70DE04-5857-4C33-93EF-02B8248A0559}"/>
    <cellStyle name="Total 3 3 5 2" xfId="33568" xr:uid="{F1FC25F7-657F-46E8-A82F-C80E923D5AF6}"/>
    <cellStyle name="Total 3 3 6" xfId="11919" xr:uid="{769310F4-A3CF-4FB2-9280-428056ED9ED2}"/>
    <cellStyle name="Total 3 3 6 2" xfId="33569" xr:uid="{21D98A62-F4AC-450B-A649-E4A449448BD0}"/>
    <cellStyle name="Total 3 3 7" xfId="11920" xr:uid="{74144085-3931-4934-8F24-0DC7B94AAF80}"/>
    <cellStyle name="Total 3 3 7 2" xfId="33570" xr:uid="{C3A9349A-E091-4C30-A8EB-95BA8439518D}"/>
    <cellStyle name="Total 3 3 8" xfId="11921" xr:uid="{617242CB-D54C-4617-B0FB-DB3DA45B4FA0}"/>
    <cellStyle name="Total 3 3 8 2" xfId="33571" xr:uid="{8BEF7B2F-471A-4E5B-947E-3165030F88E9}"/>
    <cellStyle name="Total 3 3 9" xfId="23724" xr:uid="{83126419-22FE-45F5-933F-DD3D1FA58D7D}"/>
    <cellStyle name="Total 3 3 9 2" xfId="40849" xr:uid="{7DFBB146-CA99-461A-867B-2F0F7640D052}"/>
    <cellStyle name="Total 3 4" xfId="11922" xr:uid="{039EEE2B-750F-44DE-BFC9-35239804CD9E}"/>
    <cellStyle name="Total 3 4 10" xfId="33572" xr:uid="{A15C5083-88C3-4D80-8BDF-BFC184799C4F}"/>
    <cellStyle name="Total 3 4 2" xfId="11923" xr:uid="{8180A15A-FC7D-4F01-A1CA-395346DFB001}"/>
    <cellStyle name="Total 3 4 2 2" xfId="33573" xr:uid="{1ECFF479-A215-4F48-9DC6-E00CBF51F813}"/>
    <cellStyle name="Total 3 4 3" xfId="11924" xr:uid="{C39CBA32-9B6A-4F13-9BB2-64EA5A027CB4}"/>
    <cellStyle name="Total 3 4 3 2" xfId="33574" xr:uid="{2C1C0A99-18DB-4015-8E8B-FEF7582CBFD7}"/>
    <cellStyle name="Total 3 4 4" xfId="11925" xr:uid="{4BB5D090-FDE7-4ADB-8EF0-34ADACAD272E}"/>
    <cellStyle name="Total 3 4 4 2" xfId="33575" xr:uid="{1F6F28B1-BD51-4ADB-9ABE-EE250AA2D894}"/>
    <cellStyle name="Total 3 4 5" xfId="11926" xr:uid="{D454ACB2-B3B9-49E7-96D2-65AA07BEF186}"/>
    <cellStyle name="Total 3 4 5 2" xfId="33576" xr:uid="{F724609B-5351-49E9-99A1-2725F5353C62}"/>
    <cellStyle name="Total 3 4 6" xfId="11927" xr:uid="{2FEB32DC-3C87-47EC-8C6D-91E9B7FB8B51}"/>
    <cellStyle name="Total 3 4 6 2" xfId="33577" xr:uid="{620CCE8B-44D9-44B4-8EDB-4C565B6473B3}"/>
    <cellStyle name="Total 3 4 7" xfId="11928" xr:uid="{C79065F4-E2FE-4272-87AE-8C46B3865FDF}"/>
    <cellStyle name="Total 3 4 7 2" xfId="33578" xr:uid="{E6DFAF51-9010-4A68-8581-EA8743973268}"/>
    <cellStyle name="Total 3 4 8" xfId="11929" xr:uid="{429AEEA9-5716-440E-8E53-FD79D7D89D82}"/>
    <cellStyle name="Total 3 4 8 2" xfId="33579" xr:uid="{BB90A3AA-85BE-4E9F-8244-0106CC6B95DE}"/>
    <cellStyle name="Total 3 4 9" xfId="23725" xr:uid="{EBDF924D-77CB-47EE-9566-136F4A9F7C31}"/>
    <cellStyle name="Total 3 4 9 2" xfId="40850" xr:uid="{70478949-8ABF-4F22-8741-D486123E1BE3}"/>
    <cellStyle name="Total 3 5" xfId="11930" xr:uid="{8ADD7287-DCBF-44AF-A4D9-9FC27988B434}"/>
    <cellStyle name="Total 3 5 10" xfId="33580" xr:uid="{E59E8F5B-2C8C-4489-8625-3F86DCAE8750}"/>
    <cellStyle name="Total 3 5 2" xfId="11931" xr:uid="{12257831-01C4-4B96-B826-E24A777B31BF}"/>
    <cellStyle name="Total 3 5 2 2" xfId="33581" xr:uid="{E1AE4937-A5EA-477C-B607-C30403A2A558}"/>
    <cellStyle name="Total 3 5 3" xfId="11932" xr:uid="{D2EBF775-8D40-491D-91B8-C19D4301A29A}"/>
    <cellStyle name="Total 3 5 3 2" xfId="33582" xr:uid="{23D12451-EF7E-4C95-ABAE-2E90ABD9A2A7}"/>
    <cellStyle name="Total 3 5 4" xfId="11933" xr:uid="{098F6429-641B-42DD-90B6-44EB7D29867D}"/>
    <cellStyle name="Total 3 5 4 2" xfId="33583" xr:uid="{1E15A7AB-6946-489C-B173-8E233BC92DC2}"/>
    <cellStyle name="Total 3 5 5" xfId="11934" xr:uid="{A29DD55F-B22A-47B2-8B05-B9512EFB1F8E}"/>
    <cellStyle name="Total 3 5 5 2" xfId="33584" xr:uid="{464DCCB5-9CF6-48F0-951A-E2B643A8835F}"/>
    <cellStyle name="Total 3 5 6" xfId="11935" xr:uid="{E13E309C-7C76-415D-8B90-77DB58188D24}"/>
    <cellStyle name="Total 3 5 6 2" xfId="33585" xr:uid="{92D273A8-FE16-4399-947A-3EBA76C850F1}"/>
    <cellStyle name="Total 3 5 7" xfId="11936" xr:uid="{68B635D2-8FEA-4B1A-9061-5025996164FD}"/>
    <cellStyle name="Total 3 5 7 2" xfId="33586" xr:uid="{824E1984-68C9-41A7-8E8E-020536BA62FD}"/>
    <cellStyle name="Total 3 5 8" xfId="11937" xr:uid="{56475762-58CB-418B-BF66-CC61BD79FB11}"/>
    <cellStyle name="Total 3 5 8 2" xfId="33587" xr:uid="{36DC933A-9425-4620-92F5-4EB25019FC8F}"/>
    <cellStyle name="Total 3 5 9" xfId="23726" xr:uid="{6D6AE4E7-3A91-425E-939E-326C38263C39}"/>
    <cellStyle name="Total 3 5 9 2" xfId="40851" xr:uid="{A4502638-30B2-42F8-8688-01F938AC6C7F}"/>
    <cellStyle name="Total 3 6" xfId="11938" xr:uid="{8DB0F708-0646-4676-A817-1EE21A208DEF}"/>
    <cellStyle name="Total 3 6 2" xfId="33588" xr:uid="{52740C82-2A25-42FF-9777-039C8C3EB2AB}"/>
    <cellStyle name="Total 3 7" xfId="11939" xr:uid="{48B7FC5B-682A-40B4-8807-546ABDE70409}"/>
    <cellStyle name="Total 3 7 2" xfId="33589" xr:uid="{04E38FD8-0FB2-4BFA-85A1-2A5DA2AC4774}"/>
    <cellStyle name="Total 3 8" xfId="11940" xr:uid="{7DACBEF2-43E2-40B0-8030-A4AF2368D640}"/>
    <cellStyle name="Total 3 8 2" xfId="33590" xr:uid="{6DBDAE53-02BF-43B1-B422-53D89FB76F76}"/>
    <cellStyle name="Total 3 9" xfId="11941" xr:uid="{69F6E00D-E2FA-4310-B083-5EC0B37DC8B0}"/>
    <cellStyle name="Total 3 9 2" xfId="33591" xr:uid="{29B116CF-819E-4981-88EE-015934E63B5F}"/>
    <cellStyle name="Total 4" xfId="11942" xr:uid="{12EC4D87-D855-4D3B-92AD-BEAE7E335195}"/>
    <cellStyle name="Total 4 10" xfId="11943" xr:uid="{41D56CD3-EA80-4AAC-B8E1-38217D766A71}"/>
    <cellStyle name="Total 4 10 2" xfId="33593" xr:uid="{2BDD5B68-2ECE-4345-88EC-D4C4ED226A5E}"/>
    <cellStyle name="Total 4 11" xfId="11944" xr:uid="{DD6842D6-A4D4-4F9B-8DE4-8D4839DACA5B}"/>
    <cellStyle name="Total 4 11 2" xfId="33594" xr:uid="{41B8BD59-349A-4705-86EF-D3DC39115A36}"/>
    <cellStyle name="Total 4 12" xfId="11945" xr:uid="{C52BB6CA-251D-492C-B115-1E8026A03586}"/>
    <cellStyle name="Total 4 12 2" xfId="33595" xr:uid="{6441FD41-DF80-4AF5-A739-B05422524037}"/>
    <cellStyle name="Total 4 13" xfId="11946" xr:uid="{69115908-299A-4B52-AAD0-35AF7B68208A}"/>
    <cellStyle name="Total 4 13 2" xfId="33596" xr:uid="{F67BF4B3-CABF-473F-86C4-8D353AB7CFC4}"/>
    <cellStyle name="Total 4 14" xfId="11947" xr:uid="{EB932948-3DE8-4347-B83D-AB792DFC6BF8}"/>
    <cellStyle name="Total 4 14 2" xfId="33597" xr:uid="{6B6E75ED-F18A-4845-95C9-102EDCA452F9}"/>
    <cellStyle name="Total 4 15" xfId="11948" xr:uid="{2E9E3C51-7896-498A-AF2B-D8F93A30F428}"/>
    <cellStyle name="Total 4 15 2" xfId="33598" xr:uid="{623FBA38-426B-444D-9D70-1F4BBF18791F}"/>
    <cellStyle name="Total 4 16" xfId="11949" xr:uid="{433865FD-3D63-4097-94AC-5BAFC15BDD6C}"/>
    <cellStyle name="Total 4 16 2" xfId="33599" xr:uid="{F95CCF05-2754-4DA7-8B8A-D80D4C6D858D}"/>
    <cellStyle name="Total 4 17" xfId="23727" xr:uid="{1404BB71-C8D4-4376-AE5E-B82B445EEFBF}"/>
    <cellStyle name="Total 4 17 2" xfId="40852" xr:uid="{707CDA13-201B-4CE0-9829-183F567C6D26}"/>
    <cellStyle name="Total 4 18" xfId="33592" xr:uid="{AA1B5ABC-0528-4DEC-B3EB-6A0280ED27AA}"/>
    <cellStyle name="TOTAL 4 2" xfId="11950" xr:uid="{D1C15209-5F61-46BE-915D-83B37254E225}"/>
    <cellStyle name="Total 4 3" xfId="11951" xr:uid="{21F9067E-3E7B-4A0B-AC5D-3883F77AD0B1}"/>
    <cellStyle name="Total 4 3 10" xfId="33600" xr:uid="{639C9B97-F90B-46EE-BE6A-09E2D94CBCC0}"/>
    <cellStyle name="Total 4 3 2" xfId="11952" xr:uid="{BA28CC79-241A-45E3-92AB-9CFF2837A8AF}"/>
    <cellStyle name="Total 4 3 2 2" xfId="33601" xr:uid="{F8681F01-781D-458C-A60E-49FFC2EC24CF}"/>
    <cellStyle name="Total 4 3 3" xfId="11953" xr:uid="{0448AAF6-D873-4FBF-A4FC-1CA5C6887D0F}"/>
    <cellStyle name="Total 4 3 3 2" xfId="33602" xr:uid="{C1648FC1-303A-4197-ADF6-D442EA496A14}"/>
    <cellStyle name="Total 4 3 4" xfId="11954" xr:uid="{3AA3E3DC-6B5B-4A96-856A-D64C1A9AA3B2}"/>
    <cellStyle name="Total 4 3 4 2" xfId="33603" xr:uid="{C00B9A3B-047A-48AB-B5BD-1271B75E6027}"/>
    <cellStyle name="Total 4 3 5" xfId="11955" xr:uid="{B2B6C826-3D5E-46AE-92B6-DCF13BDBA58E}"/>
    <cellStyle name="Total 4 3 5 2" xfId="33604" xr:uid="{9B5E591B-C62B-4305-A8DA-85463341E426}"/>
    <cellStyle name="Total 4 3 6" xfId="11956" xr:uid="{993DFDAB-E679-4DCE-99E7-F9C5B888955F}"/>
    <cellStyle name="Total 4 3 6 2" xfId="33605" xr:uid="{48CF59FE-5088-4617-A052-4FA14DC4E50B}"/>
    <cellStyle name="Total 4 3 7" xfId="11957" xr:uid="{700E783D-9893-4A64-BC41-9BFD25721008}"/>
    <cellStyle name="Total 4 3 7 2" xfId="33606" xr:uid="{272DCD42-9819-4D1B-8C86-9D619D7CA5AB}"/>
    <cellStyle name="Total 4 3 8" xfId="11958" xr:uid="{43600D72-0343-4326-88D5-5C6BE226A9AA}"/>
    <cellStyle name="Total 4 3 8 2" xfId="33607" xr:uid="{4E1F4BD0-7A8C-463B-B183-B0751C1F9F13}"/>
    <cellStyle name="Total 4 3 9" xfId="23728" xr:uid="{34374724-790A-4F7A-9D18-8C0DB84648AF}"/>
    <cellStyle name="Total 4 3 9 2" xfId="40853" xr:uid="{47D483AC-D417-4F9A-8AC7-E8764E0B9E04}"/>
    <cellStyle name="Total 4 4" xfId="11959" xr:uid="{A581CC95-6820-4D92-88A1-7FD20AF1870B}"/>
    <cellStyle name="Total 4 4 10" xfId="33608" xr:uid="{D4C348C0-39EA-4F83-94A5-68DC3DDE58D4}"/>
    <cellStyle name="Total 4 4 2" xfId="11960" xr:uid="{DBC70058-0D11-4685-94D3-37F285915A74}"/>
    <cellStyle name="Total 4 4 2 2" xfId="33609" xr:uid="{77107E07-7FA7-4A40-B431-95F70CC4EEA5}"/>
    <cellStyle name="Total 4 4 3" xfId="11961" xr:uid="{FBEF09FF-0EDF-4AFF-9537-17C9CA22AE1C}"/>
    <cellStyle name="Total 4 4 3 2" xfId="33610" xr:uid="{86C9C799-451E-4D08-A510-90031BF6679C}"/>
    <cellStyle name="Total 4 4 4" xfId="11962" xr:uid="{2F084A28-8533-4FFE-84A7-577802012E1D}"/>
    <cellStyle name="Total 4 4 4 2" xfId="33611" xr:uid="{546A05F7-9627-4801-834A-2A80C3DC85CA}"/>
    <cellStyle name="Total 4 4 5" xfId="11963" xr:uid="{77BA02ED-C610-4FFA-8379-98EB9B6B00D8}"/>
    <cellStyle name="Total 4 4 5 2" xfId="33612" xr:uid="{30A486B5-9CFB-45BF-AC26-1DF1CEE82633}"/>
    <cellStyle name="Total 4 4 6" xfId="11964" xr:uid="{4C908236-BA6B-4D77-A7F8-E0A56788AC62}"/>
    <cellStyle name="Total 4 4 6 2" xfId="33613" xr:uid="{CD4580EF-2E26-4F76-9B3C-48F7B2F7B261}"/>
    <cellStyle name="Total 4 4 7" xfId="11965" xr:uid="{B8E8D8AB-0DB0-447E-8A2A-5C337FD9B1DE}"/>
    <cellStyle name="Total 4 4 7 2" xfId="33614" xr:uid="{EC87B198-8630-4B75-80A0-D628773D4CD3}"/>
    <cellStyle name="Total 4 4 8" xfId="11966" xr:uid="{1D13D57D-490F-4212-8D8C-5B828DAF8A85}"/>
    <cellStyle name="Total 4 4 8 2" xfId="33615" xr:uid="{499E3B37-4702-4394-BCB4-8AFE9AAC3143}"/>
    <cellStyle name="Total 4 4 9" xfId="23729" xr:uid="{509F02E7-5285-4C15-A40D-5F1C7E9886C0}"/>
    <cellStyle name="Total 4 4 9 2" xfId="40854" xr:uid="{EAC9022D-BA2E-428A-8414-D8C0F65A38D9}"/>
    <cellStyle name="Total 4 5" xfId="11967" xr:uid="{B0AAB431-82DC-4A7A-A30C-886B513E8258}"/>
    <cellStyle name="Total 4 5 10" xfId="33616" xr:uid="{4D04732D-9728-400B-9BFD-5E0AE3235668}"/>
    <cellStyle name="Total 4 5 2" xfId="11968" xr:uid="{AECE619F-6D10-44B8-846A-B05107AE4F6F}"/>
    <cellStyle name="Total 4 5 2 2" xfId="33617" xr:uid="{09BC8934-8862-4AF6-B9D6-2DE0B8C92770}"/>
    <cellStyle name="Total 4 5 3" xfId="11969" xr:uid="{415068D6-50EC-4D6D-9DF8-674EEBCF2E2F}"/>
    <cellStyle name="Total 4 5 3 2" xfId="33618" xr:uid="{F6D36137-5BAB-4D51-9169-3696EAD06B46}"/>
    <cellStyle name="Total 4 5 4" xfId="11970" xr:uid="{B69C2BFB-3037-41E9-90E0-712EDA6301D9}"/>
    <cellStyle name="Total 4 5 4 2" xfId="33619" xr:uid="{EE4B7485-DDEF-401B-A2F6-3574566E642B}"/>
    <cellStyle name="Total 4 5 5" xfId="11971" xr:uid="{3B661AC4-56B4-4664-81B1-D0D9E39F3F42}"/>
    <cellStyle name="Total 4 5 5 2" xfId="33620" xr:uid="{B76034C2-ADCE-4149-BC80-10D9E1B5EFD7}"/>
    <cellStyle name="Total 4 5 6" xfId="11972" xr:uid="{136D15F5-9E37-458F-9505-CFD6FEB6B2C9}"/>
    <cellStyle name="Total 4 5 6 2" xfId="33621" xr:uid="{89AB0E4A-E788-456D-9BF0-831D8F88E193}"/>
    <cellStyle name="Total 4 5 7" xfId="11973" xr:uid="{88004941-DBDA-4A8F-ADCB-880ED14FB88D}"/>
    <cellStyle name="Total 4 5 7 2" xfId="33622" xr:uid="{F4D8D17C-F3F1-4F7C-B021-D22BB8BAC03C}"/>
    <cellStyle name="Total 4 5 8" xfId="11974" xr:uid="{73EBDEBD-5142-46D3-A96A-55980BDFFE53}"/>
    <cellStyle name="Total 4 5 8 2" xfId="33623" xr:uid="{0A19AF77-BC2B-40AE-9743-1A319D31D48E}"/>
    <cellStyle name="Total 4 5 9" xfId="23730" xr:uid="{2238DD82-5799-4AC4-B909-007DC55E6A3A}"/>
    <cellStyle name="Total 4 5 9 2" xfId="40855" xr:uid="{311F1506-E1D8-4233-BA65-AD30DAC94AE9}"/>
    <cellStyle name="Total 4 6" xfId="11975" xr:uid="{E8670589-A59F-49F6-8261-1204E77C90BA}"/>
    <cellStyle name="Total 4 6 10" xfId="33624" xr:uid="{FEFCB85C-734B-4691-965A-8421F2C439B7}"/>
    <cellStyle name="Total 4 6 2" xfId="11976" xr:uid="{4991B78A-7DAE-4622-A8DF-BE52BF08B26E}"/>
    <cellStyle name="Total 4 6 2 2" xfId="33625" xr:uid="{E387E39D-36E7-443E-AA57-B3814B8FA9AA}"/>
    <cellStyle name="Total 4 6 3" xfId="11977" xr:uid="{3BD3654F-C208-438F-859F-F2295795A4A7}"/>
    <cellStyle name="Total 4 6 3 2" xfId="33626" xr:uid="{829E11CE-297B-40D0-92A5-7090A86504C0}"/>
    <cellStyle name="Total 4 6 4" xfId="11978" xr:uid="{1DECE5D2-89E7-46DF-B22D-5C0EA3CBAD7C}"/>
    <cellStyle name="Total 4 6 4 2" xfId="33627" xr:uid="{B3A62AC3-CAC7-45D6-A9EC-916ED9751866}"/>
    <cellStyle name="Total 4 6 5" xfId="11979" xr:uid="{6C153D55-F28C-4AEE-AFCF-874DA8074842}"/>
    <cellStyle name="Total 4 6 5 2" xfId="33628" xr:uid="{6348DB7F-323A-4810-AFF4-13E7531536A5}"/>
    <cellStyle name="Total 4 6 6" xfId="11980" xr:uid="{F3C903C2-ABED-4654-8822-C5FA2BF36B0C}"/>
    <cellStyle name="Total 4 6 6 2" xfId="33629" xr:uid="{FD7639E9-844E-46EE-BC72-23823C924660}"/>
    <cellStyle name="Total 4 6 7" xfId="11981" xr:uid="{F8323164-C461-4699-B2D9-52F8DD939E2C}"/>
    <cellStyle name="Total 4 6 7 2" xfId="33630" xr:uid="{2EB821CC-FF09-434E-8661-C7DC951E8678}"/>
    <cellStyle name="Total 4 6 8" xfId="11982" xr:uid="{862B77F2-49B6-40FB-BDD8-18F1D5B98229}"/>
    <cellStyle name="Total 4 6 8 2" xfId="33631" xr:uid="{D0218C99-572D-46C4-8529-5CAF5EB750F8}"/>
    <cellStyle name="Total 4 6 9" xfId="23731" xr:uid="{B47091F9-B826-4580-8BC2-FD3001A6C6CB}"/>
    <cellStyle name="Total 4 6 9 2" xfId="40856" xr:uid="{8E6A707C-904E-4CF4-9FCE-BC8CA7649FAE}"/>
    <cellStyle name="Total 4 7" xfId="11983" xr:uid="{ED5509DD-6942-4464-82EB-4220135E324B}"/>
    <cellStyle name="Total 4 7 10" xfId="33632" xr:uid="{310B224B-451D-4972-BE4A-F3A9109F2068}"/>
    <cellStyle name="Total 4 7 2" xfId="11984" xr:uid="{2ADD06C1-4C8C-47B0-98B6-0146ECB5343D}"/>
    <cellStyle name="Total 4 7 2 2" xfId="33633" xr:uid="{27B976F5-95F1-4BB3-893E-B08DBC31EABC}"/>
    <cellStyle name="Total 4 7 3" xfId="11985" xr:uid="{CC7E4DDC-300B-4D96-B9D5-3AB5DF7B4DBB}"/>
    <cellStyle name="Total 4 7 3 2" xfId="33634" xr:uid="{DFF8DBB5-4460-4C32-A9D6-C76E2762EF4F}"/>
    <cellStyle name="Total 4 7 4" xfId="11986" xr:uid="{E6CAC179-02EC-41A2-94AC-A03C94B26081}"/>
    <cellStyle name="Total 4 7 4 2" xfId="33635" xr:uid="{46A5A39D-3EA6-4F9D-B266-E5D02B8A8F22}"/>
    <cellStyle name="Total 4 7 5" xfId="11987" xr:uid="{28C5F7CD-E664-4DFB-B4FF-DD4F10607E7F}"/>
    <cellStyle name="Total 4 7 5 2" xfId="33636" xr:uid="{061A7699-7E04-4C10-9A93-BE337AA3264E}"/>
    <cellStyle name="Total 4 7 6" xfId="11988" xr:uid="{07DC20BC-4362-41E0-A36F-DDDE62D3800F}"/>
    <cellStyle name="Total 4 7 6 2" xfId="33637" xr:uid="{8278D2F1-8BF1-4CE6-8239-439B49D2A7A9}"/>
    <cellStyle name="Total 4 7 7" xfId="11989" xr:uid="{5FD59296-0948-409F-A7F7-A0F076777938}"/>
    <cellStyle name="Total 4 7 7 2" xfId="33638" xr:uid="{B51E4324-A7B3-45A1-A135-2B4C1277EE50}"/>
    <cellStyle name="Total 4 7 8" xfId="11990" xr:uid="{A3A7BBFC-13BB-40B8-9BC8-5ABAE94C376A}"/>
    <cellStyle name="Total 4 7 8 2" xfId="33639" xr:uid="{8D96E4FF-9602-470B-B534-99BEB5819EFB}"/>
    <cellStyle name="Total 4 7 9" xfId="23732" xr:uid="{6E391C7F-73B8-4FA3-A882-1144A5BCB130}"/>
    <cellStyle name="Total 4 7 9 2" xfId="40857" xr:uid="{4C81F905-FCCA-42E6-A379-AB4CC7BD2549}"/>
    <cellStyle name="Total 4 8" xfId="11991" xr:uid="{6374A434-19AC-4CBB-B19C-00669444BEE2}"/>
    <cellStyle name="Total 4 8 10" xfId="33640" xr:uid="{F9D84BA7-5E5E-4654-B5A3-9737C1E2F625}"/>
    <cellStyle name="Total 4 8 2" xfId="11992" xr:uid="{E7F1701D-9178-432F-8C82-FEF98EEB12BE}"/>
    <cellStyle name="Total 4 8 2 2" xfId="33641" xr:uid="{E35565A2-9523-468B-898A-92AB3EFBEE93}"/>
    <cellStyle name="Total 4 8 3" xfId="11993" xr:uid="{1BC05A39-FB8C-47A0-BF1A-D02839394A06}"/>
    <cellStyle name="Total 4 8 3 2" xfId="33642" xr:uid="{2FE303B4-2213-4BAD-936A-56D278D3B298}"/>
    <cellStyle name="Total 4 8 4" xfId="11994" xr:uid="{6F61C035-3A4D-4BA0-83EE-ABCDFC8FEB3E}"/>
    <cellStyle name="Total 4 8 4 2" xfId="33643" xr:uid="{72C726EF-A86A-4E06-A0AE-7993A24BF7E8}"/>
    <cellStyle name="Total 4 8 5" xfId="11995" xr:uid="{31A3F94A-1099-40D0-B551-D9EBDAFA6DED}"/>
    <cellStyle name="Total 4 8 5 2" xfId="33644" xr:uid="{29D8D39E-2786-4229-B6E2-E55790A5C822}"/>
    <cellStyle name="Total 4 8 6" xfId="11996" xr:uid="{A56BDD72-8BF2-428B-A935-14D847E0FAC0}"/>
    <cellStyle name="Total 4 8 6 2" xfId="33645" xr:uid="{79B682BB-6D02-49B2-939C-A81D259CA69A}"/>
    <cellStyle name="Total 4 8 7" xfId="11997" xr:uid="{978851C9-7F8B-431C-97E7-5FADC45D180B}"/>
    <cellStyle name="Total 4 8 7 2" xfId="33646" xr:uid="{8A74579D-4EB2-4805-B6CC-E2C148C27D1B}"/>
    <cellStyle name="Total 4 8 8" xfId="11998" xr:uid="{3090D212-A843-4ADD-9EA2-30B3447C63AC}"/>
    <cellStyle name="Total 4 8 8 2" xfId="33647" xr:uid="{49B3712F-111C-4F90-8361-CE5B4B9AD537}"/>
    <cellStyle name="Total 4 8 9" xfId="23733" xr:uid="{572C718C-A939-4788-9AEF-68F3817768A4}"/>
    <cellStyle name="Total 4 8 9 2" xfId="40858" xr:uid="{2BF83AF0-C529-4017-8166-1C407D7D310B}"/>
    <cellStyle name="Total 4 9" xfId="11999" xr:uid="{582CA709-A712-459B-A980-829938541017}"/>
    <cellStyle name="Total 4 9 10" xfId="33648" xr:uid="{DCCC9BCB-3316-4D11-9AB5-056B885209D8}"/>
    <cellStyle name="Total 4 9 2" xfId="12000" xr:uid="{5C9F252B-B7FC-4BF8-9215-68931AA816E1}"/>
    <cellStyle name="Total 4 9 2 2" xfId="33649" xr:uid="{1942A6AC-C58F-4AD0-AEE9-629546256DF7}"/>
    <cellStyle name="Total 4 9 3" xfId="12001" xr:uid="{476B19BE-5A27-42C7-99E4-39818DB331B1}"/>
    <cellStyle name="Total 4 9 3 2" xfId="33650" xr:uid="{34B928A9-8939-44F0-88C2-82C026554AFA}"/>
    <cellStyle name="Total 4 9 4" xfId="12002" xr:uid="{E6363AA7-2AFA-4B76-86B3-3E7BCBD4CE1F}"/>
    <cellStyle name="Total 4 9 4 2" xfId="33651" xr:uid="{2FF6CA08-990E-40F5-BDC9-FBC7E8EE7E98}"/>
    <cellStyle name="Total 4 9 5" xfId="12003" xr:uid="{6ABD0033-C3EF-47CC-AA42-F767080D7564}"/>
    <cellStyle name="Total 4 9 5 2" xfId="33652" xr:uid="{7007BC54-0A0F-430A-8788-501210FEC0C4}"/>
    <cellStyle name="Total 4 9 6" xfId="12004" xr:uid="{2698178D-459E-41A4-9030-CC61FA0FFCAC}"/>
    <cellStyle name="Total 4 9 6 2" xfId="33653" xr:uid="{F4575517-522E-476E-83AF-94B52CC83523}"/>
    <cellStyle name="Total 4 9 7" xfId="12005" xr:uid="{4A5A9CFE-602F-4ED0-B9C7-121775CAAB76}"/>
    <cellStyle name="Total 4 9 7 2" xfId="33654" xr:uid="{3EAF2410-C6C2-418E-B2AC-5B11E77AE924}"/>
    <cellStyle name="Total 4 9 8" xfId="12006" xr:uid="{95F2186B-1C4A-498C-A39E-4C27AB1B7A10}"/>
    <cellStyle name="Total 4 9 8 2" xfId="33655" xr:uid="{71DC457C-FDCA-4E87-A169-3377281565EB}"/>
    <cellStyle name="Total 4 9 9" xfId="23734" xr:uid="{6D5D5BB7-0ED7-4495-A1FB-092951D6DA83}"/>
    <cellStyle name="Total 4 9 9 2" xfId="40859" xr:uid="{43DD18BA-596F-4E45-8533-308D69A04A24}"/>
    <cellStyle name="TOTAL 5" xfId="12007" xr:uid="{84EF020F-EF38-4798-AD3B-744F33328D8F}"/>
    <cellStyle name="Total 5 2" xfId="23735" xr:uid="{0F183316-38E7-4B36-9CC2-031C008DCA4D}"/>
    <cellStyle name="Total 5 2 2" xfId="40860" xr:uid="{B2885D50-6A82-4843-BCD7-B5BDF5D214F8}"/>
    <cellStyle name="Total 5 3" xfId="23736" xr:uid="{9E501141-8898-4FD3-8DCD-2D52432643E6}"/>
    <cellStyle name="Total 5 3 2" xfId="40861" xr:uid="{A24110C8-EB4A-4671-B304-56CAF87C65A5}"/>
    <cellStyle name="Total 6" xfId="12008" xr:uid="{E0D72373-6577-412F-B297-1E7FFFD69A89}"/>
    <cellStyle name="Total 6 2" xfId="12009" xr:uid="{83B02F13-C769-46EC-82DE-D9F10787B417}"/>
    <cellStyle name="Total 6 2 2" xfId="12010" xr:uid="{7130612A-F699-4983-941D-236A183B687E}"/>
    <cellStyle name="Total 6 2 3" xfId="12011" xr:uid="{F2137712-A3F2-48A7-A1F0-92E0CDA7E17A}"/>
    <cellStyle name="Total 6 2 4" xfId="12012" xr:uid="{4988DB9F-A0B7-4047-8AAB-83F2A9534865}"/>
    <cellStyle name="Total 6 2 5" xfId="12013" xr:uid="{020B4104-0C17-4E99-B815-E9F1F21EDF21}"/>
    <cellStyle name="Total 6 3" xfId="12014" xr:uid="{0B24C25A-4009-46AF-A4A0-9A1E22D3FC51}"/>
    <cellStyle name="Total 6 3 2" xfId="12015" xr:uid="{917EF9A6-8CB5-4008-9576-242FC7DE6FD4}"/>
    <cellStyle name="Total 6 3 3" xfId="12016" xr:uid="{886110F1-7B08-4743-88C0-EF832D612A94}"/>
    <cellStyle name="Total 6 3 4" xfId="12017" xr:uid="{B05A6D19-333F-4AA5-B98A-87D5FE38C7AD}"/>
    <cellStyle name="Total 6 3 5" xfId="12018" xr:uid="{4E547749-6CA1-401F-B054-79001D847499}"/>
    <cellStyle name="Total 7" xfId="12019" xr:uid="{BCCBCE77-52FF-4720-90EC-0CB505944DD2}"/>
    <cellStyle name="Total 7 10" xfId="12020" xr:uid="{6CBFEBD7-D0FA-4C3B-A763-5845D5F53EF5}"/>
    <cellStyle name="Total 7 10 2" xfId="33657" xr:uid="{BC82CAD5-6A6A-419A-A983-A999E0303B64}"/>
    <cellStyle name="Total 7 11" xfId="12021" xr:uid="{3F58136A-DB45-4FF5-8519-8E0E81D74079}"/>
    <cellStyle name="Total 7 11 2" xfId="33658" xr:uid="{FE990B57-359B-48F0-A2FB-88C6CB0CC309}"/>
    <cellStyle name="Total 7 12" xfId="23737" xr:uid="{86E745D5-1D72-47BF-A0A6-42E16C82D5D4}"/>
    <cellStyle name="Total 7 12 2" xfId="40862" xr:uid="{5DFEE10C-9516-4108-AFA3-513444AC5361}"/>
    <cellStyle name="Total 7 13" xfId="33656" xr:uid="{72B597C2-D2D9-4860-9B06-93F9192F482D}"/>
    <cellStyle name="Total 7 2" xfId="12022" xr:uid="{7F396960-AC9E-4651-BF73-3E2934888B87}"/>
    <cellStyle name="Total 7 2 10" xfId="33659" xr:uid="{01079B35-4E65-4AD8-AD4A-4A744410D522}"/>
    <cellStyle name="Total 7 2 2" xfId="12023" xr:uid="{F6794CDD-771F-44CF-91A1-839151B7F58D}"/>
    <cellStyle name="Total 7 2 2 2" xfId="33660" xr:uid="{E8D670FC-066E-4EEF-84FC-77CF26C0D160}"/>
    <cellStyle name="Total 7 2 3" xfId="12024" xr:uid="{7BB8E884-73AF-4464-86DD-9E8B6229FFF0}"/>
    <cellStyle name="Total 7 2 3 2" xfId="33661" xr:uid="{67E4AEC3-C415-4792-97A0-0D1E19D89B0C}"/>
    <cellStyle name="Total 7 2 4" xfId="12025" xr:uid="{07FC782C-0659-47CC-A92C-3427670B2C5F}"/>
    <cellStyle name="Total 7 2 4 2" xfId="33662" xr:uid="{3153841F-F05E-428D-8DC3-431A59727A3F}"/>
    <cellStyle name="Total 7 2 5" xfId="12026" xr:uid="{18CBA0E2-729E-46D5-9F24-B75363BE1491}"/>
    <cellStyle name="Total 7 2 5 2" xfId="33663" xr:uid="{15C3E376-5BC2-4454-B025-341741DDF1CE}"/>
    <cellStyle name="Total 7 2 6" xfId="12027" xr:uid="{28F48E49-638A-4B6B-84A8-BC79FE46FC93}"/>
    <cellStyle name="Total 7 2 6 2" xfId="33664" xr:uid="{642BBCEC-1E60-4A05-B023-55E140A245D9}"/>
    <cellStyle name="Total 7 2 7" xfId="12028" xr:uid="{5FD58780-5D09-4252-B437-A3B084A915DE}"/>
    <cellStyle name="Total 7 2 7 2" xfId="33665" xr:uid="{72F7EAAB-B5A8-4222-9D7B-4A0B821ABC2A}"/>
    <cellStyle name="Total 7 2 8" xfId="12029" xr:uid="{55C0E9EB-FF15-414B-AF1F-C38B4C92C50D}"/>
    <cellStyle name="Total 7 2 8 2" xfId="33666" xr:uid="{A999B39C-C1B9-4997-8257-E8FFD04C2139}"/>
    <cellStyle name="Total 7 2 9" xfId="23738" xr:uid="{3D5BF0EA-D59B-453A-B754-BB9523530571}"/>
    <cellStyle name="Total 7 2 9 2" xfId="40863" xr:uid="{14F808DE-0538-4AC5-8F84-1E109572B4B4}"/>
    <cellStyle name="Total 7 3" xfId="12030" xr:uid="{FF04C0E5-AB94-4006-988C-4806CCC142CF}"/>
    <cellStyle name="Total 7 3 10" xfId="33667" xr:uid="{BDF86DAC-E4B5-4115-9F44-CBCA61D1ADE7}"/>
    <cellStyle name="Total 7 3 2" xfId="12031" xr:uid="{49633288-41DB-4E97-8B75-C948449D06DE}"/>
    <cellStyle name="Total 7 3 2 2" xfId="33668" xr:uid="{239CA16E-11C8-4E58-983A-B08D9AC4D00E}"/>
    <cellStyle name="Total 7 3 3" xfId="12032" xr:uid="{76F06B77-23FC-4FF6-BE82-8FEE8F26A293}"/>
    <cellStyle name="Total 7 3 3 2" xfId="33669" xr:uid="{43582640-0077-4602-A281-A13F7DDC04C5}"/>
    <cellStyle name="Total 7 3 4" xfId="12033" xr:uid="{F2FBA9A8-1DA3-4BCC-860C-18C60FB8B3F4}"/>
    <cellStyle name="Total 7 3 4 2" xfId="33670" xr:uid="{4946D56D-B248-44B2-ACBA-FF42F6C3CB3B}"/>
    <cellStyle name="Total 7 3 5" xfId="12034" xr:uid="{C337C00F-738D-4B30-A185-33225F9955FC}"/>
    <cellStyle name="Total 7 3 5 2" xfId="33671" xr:uid="{EBBCCD2B-3F0D-4A7D-8123-5AA028024CC7}"/>
    <cellStyle name="Total 7 3 6" xfId="12035" xr:uid="{DA3FB554-DDDC-4C6A-AED1-82F3CDE6B1B2}"/>
    <cellStyle name="Total 7 3 6 2" xfId="33672" xr:uid="{39213559-6F94-40EB-9B45-A36114231D35}"/>
    <cellStyle name="Total 7 3 7" xfId="12036" xr:uid="{7481A7A5-3204-4983-919F-6CECAE3B985C}"/>
    <cellStyle name="Total 7 3 7 2" xfId="33673" xr:uid="{DABB61C0-C083-473D-AFDC-CC773E96DF1E}"/>
    <cellStyle name="Total 7 3 8" xfId="12037" xr:uid="{70D56120-8E92-407C-83F7-53198C24D853}"/>
    <cellStyle name="Total 7 3 8 2" xfId="33674" xr:uid="{2218002A-572D-4415-AEFB-84B28A96AE74}"/>
    <cellStyle name="Total 7 3 9" xfId="23739" xr:uid="{D5B856AE-D824-4DA6-895E-0CEEC8597439}"/>
    <cellStyle name="Total 7 3 9 2" xfId="40864" xr:uid="{5522E64D-8E0F-48CA-8F9D-3E7A3F6F43B3}"/>
    <cellStyle name="Total 7 4" xfId="12038" xr:uid="{37BBF661-6C40-4B50-ADCE-85A219D714A9}"/>
    <cellStyle name="Total 7 4 10" xfId="33675" xr:uid="{B736219A-7DCE-4045-A9AE-D4F70072F94E}"/>
    <cellStyle name="Total 7 4 2" xfId="12039" xr:uid="{B69722E7-EA33-492A-B1B0-11D67EBEA6DA}"/>
    <cellStyle name="Total 7 4 2 2" xfId="33676" xr:uid="{4DF63EB2-F127-4426-B5F4-86E90B90FD48}"/>
    <cellStyle name="Total 7 4 3" xfId="12040" xr:uid="{0661A64C-4AC6-4A51-8876-9ACB0C60B537}"/>
    <cellStyle name="Total 7 4 3 2" xfId="33677" xr:uid="{CF77FAA0-10A7-4D89-A36C-2B995CCD1598}"/>
    <cellStyle name="Total 7 4 4" xfId="12041" xr:uid="{E1CCC962-78EF-4709-8AB6-F0A9BFDFBA4C}"/>
    <cellStyle name="Total 7 4 4 2" xfId="33678" xr:uid="{4EC254F7-8E17-4C78-8366-BB8A6276DA25}"/>
    <cellStyle name="Total 7 4 5" xfId="12042" xr:uid="{6B24AF2C-2C23-4118-99A5-CCB1062791F4}"/>
    <cellStyle name="Total 7 4 5 2" xfId="33679" xr:uid="{B39EDBB5-AE83-4041-941F-48992C5A9A18}"/>
    <cellStyle name="Total 7 4 6" xfId="12043" xr:uid="{4F033DF5-C33B-40AD-B27A-DAAE7F90D8AE}"/>
    <cellStyle name="Total 7 4 6 2" xfId="33680" xr:uid="{042A419B-16C8-438A-B551-ACCEA34287D1}"/>
    <cellStyle name="Total 7 4 7" xfId="12044" xr:uid="{536A96BC-A301-4035-9446-0542F458F3BB}"/>
    <cellStyle name="Total 7 4 7 2" xfId="33681" xr:uid="{BD2DEDA4-DBD6-4FAC-B3D2-E87881AEF46C}"/>
    <cellStyle name="Total 7 4 8" xfId="12045" xr:uid="{AB330303-9F51-4971-A6BA-B9F5B2E31E25}"/>
    <cellStyle name="Total 7 4 8 2" xfId="33682" xr:uid="{8408A87C-5792-4E9C-B751-A210E496DEB1}"/>
    <cellStyle name="Total 7 4 9" xfId="23740" xr:uid="{B72FE03C-4ED3-4A19-A324-62D446EB2FE4}"/>
    <cellStyle name="Total 7 4 9 2" xfId="40865" xr:uid="{9A04D282-6EEA-4AA0-9A15-EEF072BF651F}"/>
    <cellStyle name="Total 7 5" xfId="12046" xr:uid="{07110798-C386-4E62-B807-3E2687BA3F17}"/>
    <cellStyle name="Total 7 5 2" xfId="33683" xr:uid="{A30C05D4-C840-4824-9157-55CCB5D707A5}"/>
    <cellStyle name="Total 7 6" xfId="12047" xr:uid="{34285246-39C5-42C7-9A75-20107F23746D}"/>
    <cellStyle name="Total 7 6 2" xfId="33684" xr:uid="{7DB427D2-FB1D-4746-863D-3EA3A134D08A}"/>
    <cellStyle name="Total 7 7" xfId="12048" xr:uid="{435EB67D-8887-40A2-8AE6-E78BB3B7D286}"/>
    <cellStyle name="Total 7 7 2" xfId="33685" xr:uid="{C3392E20-C1F6-42E8-A907-4BD9507DD037}"/>
    <cellStyle name="Total 7 8" xfId="12049" xr:uid="{5AA241CC-CEE9-4836-A4FD-1E19B53A25C8}"/>
    <cellStyle name="Total 7 8 2" xfId="33686" xr:uid="{637E5819-F983-4A3D-AEF2-E0C73F77BA45}"/>
    <cellStyle name="Total 7 9" xfId="12050" xr:uid="{96549C80-A626-4592-9E64-49AD3E5A0662}"/>
    <cellStyle name="Total 7 9 2" xfId="33687" xr:uid="{2CB15033-F480-4392-8D28-37B8520FCEA4}"/>
    <cellStyle name="TOTAL 8" xfId="12051" xr:uid="{52ABA3E0-5211-4990-8535-0CBBB385A42C}"/>
    <cellStyle name="Total 9" xfId="12052" xr:uid="{E6BCBC87-B0B3-4393-A387-0004E83B5429}"/>
    <cellStyle name="Total 9 10" xfId="23741" xr:uid="{F06A5A38-A86A-49E7-8005-6FE80F18FD4B}"/>
    <cellStyle name="Total 9 10 2" xfId="40866" xr:uid="{ACAD31FB-3D6B-4E87-8AED-6C2A22500CF7}"/>
    <cellStyle name="Total 9 11" xfId="33688" xr:uid="{9DEC87EC-0F25-4BE9-BAE7-13DB79ED777B}"/>
    <cellStyle name="Total 9 2" xfId="12053" xr:uid="{37BE8D71-C053-4C27-818F-55660449C5CC}"/>
    <cellStyle name="Total 9 2 10" xfId="33689" xr:uid="{EF3FE333-D22F-4160-8B95-440A8994161E}"/>
    <cellStyle name="Total 9 2 2" xfId="12054" xr:uid="{1D51E245-3520-448A-B2D7-79DCC0ABE49E}"/>
    <cellStyle name="Total 9 2 2 2" xfId="33690" xr:uid="{A3217E68-8D80-4A11-8C50-AD361F390D4B}"/>
    <cellStyle name="Total 9 2 3" xfId="12055" xr:uid="{0155AA3A-759B-4553-B74F-E16543A53617}"/>
    <cellStyle name="Total 9 2 3 2" xfId="33691" xr:uid="{A08A7715-C575-4D73-BD33-EE228E79CD6D}"/>
    <cellStyle name="Total 9 2 4" xfId="12056" xr:uid="{CEEC41D5-F754-4EF1-A3B1-9C71C025BA45}"/>
    <cellStyle name="Total 9 2 4 2" xfId="33692" xr:uid="{61D0E7E4-62B4-458A-AD81-DB4EE4BA6468}"/>
    <cellStyle name="Total 9 2 5" xfId="12057" xr:uid="{B4238DF0-0964-43CE-9B3E-C71EAD9A3395}"/>
    <cellStyle name="Total 9 2 5 2" xfId="33693" xr:uid="{23AEC68B-A242-4014-B8B7-3A05A820F62E}"/>
    <cellStyle name="Total 9 2 6" xfId="12058" xr:uid="{AD73A7AE-DA99-40F1-AB0F-DA3F803D43AF}"/>
    <cellStyle name="Total 9 2 6 2" xfId="33694" xr:uid="{1F76A7F2-042E-4904-A30D-935ACEBECDF8}"/>
    <cellStyle name="Total 9 2 7" xfId="12059" xr:uid="{55E87606-8A24-47BB-B5E9-05CEACB4B391}"/>
    <cellStyle name="Total 9 2 7 2" xfId="33695" xr:uid="{F7600026-08F4-40C1-ABBC-2777224793A5}"/>
    <cellStyle name="Total 9 2 8" xfId="12060" xr:uid="{F8A217FD-97DA-4B51-AA03-9D93BC57CAD7}"/>
    <cellStyle name="Total 9 2 8 2" xfId="33696" xr:uid="{950E32A8-998E-405A-9E5F-179FC9DB462C}"/>
    <cellStyle name="Total 9 2 9" xfId="23742" xr:uid="{DAB57C7E-111E-40E8-A89B-E6DF533B9AC2}"/>
    <cellStyle name="Total 9 2 9 2" xfId="40867" xr:uid="{4A529818-BC8D-4AF3-A198-6BC8293ECFFA}"/>
    <cellStyle name="Total 9 3" xfId="12061" xr:uid="{6454044F-0889-4DF4-BC26-5F4FF37C4A15}"/>
    <cellStyle name="Total 9 3 2" xfId="33697" xr:uid="{15443172-2647-41AD-8923-8BECEC4A9A9D}"/>
    <cellStyle name="Total 9 4" xfId="12062" xr:uid="{0850DAE8-7915-44C4-AA6D-FAACF279E4C7}"/>
    <cellStyle name="Total 9 4 2" xfId="33698" xr:uid="{BF9E1E65-0404-459C-B57B-6303CADED696}"/>
    <cellStyle name="Total 9 5" xfId="12063" xr:uid="{A700D548-6715-4C54-BCE1-711A38579B76}"/>
    <cellStyle name="Total 9 5 2" xfId="33699" xr:uid="{C96281C8-7CD7-4F99-8DFB-1EAAA59BAA50}"/>
    <cellStyle name="Total 9 6" xfId="12064" xr:uid="{068E1C48-A75B-4C42-A41E-A34C0CDCFF42}"/>
    <cellStyle name="Total 9 6 2" xfId="33700" xr:uid="{A3AEC025-1537-48E6-835D-53317C9AC71C}"/>
    <cellStyle name="Total 9 7" xfId="12065" xr:uid="{4E0DE3D9-2076-4036-A191-20FC1ADF64EE}"/>
    <cellStyle name="Total 9 7 2" xfId="33701" xr:uid="{27746DEC-CC91-4A61-B990-EDCD75EFBCA5}"/>
    <cellStyle name="Total 9 8" xfId="12066" xr:uid="{DB3C264F-6F1C-49AE-9254-BDAEE571A060}"/>
    <cellStyle name="Total 9 8 2" xfId="33702" xr:uid="{C00A771E-AF0C-4587-9841-4677C448495D}"/>
    <cellStyle name="Total 9 9" xfId="12067" xr:uid="{00426258-2FD0-421B-9F92-43A98ABCE5F6}"/>
    <cellStyle name="Total 9 9 2" xfId="33703" xr:uid="{3BE33614-652E-4381-8E6B-A4E1C49C2086}"/>
    <cellStyle name="Total intermediaire" xfId="12068" xr:uid="{37A241D1-D4A2-4FD3-AA01-8F2F5A3C72F8}"/>
    <cellStyle name="Total intermediaire 2" xfId="12069" xr:uid="{0528AB8A-76FD-44C2-B0DA-9614A7D5B709}"/>
    <cellStyle name="Total0" xfId="12070" xr:uid="{787D8D91-E8A6-4FA0-BC63-3368777C6DA7}"/>
    <cellStyle name="Total0 2" xfId="12071" xr:uid="{E26F562E-B6E1-4FFB-AB37-E00470336C72}"/>
    <cellStyle name="Total2" xfId="12072" xr:uid="{DA6C50A1-02CD-4DCB-882F-656F85A9EDD5}"/>
    <cellStyle name="Total2 2" xfId="12073" xr:uid="{2DD1DA2E-ED4A-43AB-9EC3-5ECAACB1707A}"/>
    <cellStyle name="Undefined" xfId="12074" xr:uid="{61DBAAD0-B973-4E51-864C-FF189773902B}"/>
    <cellStyle name="Unit" xfId="12075" xr:uid="{7C33B18E-DA4A-4E0B-9893-37D240D40E3E}"/>
    <cellStyle name="Uyarı Metni" xfId="12076" xr:uid="{A7E00BA3-D8C1-4CA6-874B-B2E8066ABD2A}"/>
    <cellStyle name="Vertical" xfId="12077" xr:uid="{72C9CA9F-DC92-48A6-978F-2DF3D8200587}"/>
    <cellStyle name="Virg・ [0]_RESULTS" xfId="12078" xr:uid="{B1C55277-F6B6-4AC1-99D4-AFE2F5CCA51F}"/>
    <cellStyle name="Virg・_RESULTS" xfId="12079" xr:uid="{A71F40A0-6CFC-43D9-8737-6800679FEBC9}"/>
    <cellStyle name="Virgül [0]_01BultenGELİR" xfId="12080" xr:uid="{53CEA4E9-4FA3-4295-ABA8-B8B31B58422D}"/>
    <cellStyle name="Virgül_01BultenGELİR" xfId="12081" xr:uid="{4254F58F-EBF6-4695-898D-8095769B0E99}"/>
    <cellStyle name="Vurgu1" xfId="12082" xr:uid="{6FD56865-AF55-4027-B4E0-CE40FA740426}"/>
    <cellStyle name="Vurgu2" xfId="12083" xr:uid="{AB2BBD6A-C23D-4374-8074-131B53E885A9}"/>
    <cellStyle name="Vurgu3" xfId="12084" xr:uid="{D0210715-D5D5-4303-ADA2-CF809B4E14B0}"/>
    <cellStyle name="Vurgu4" xfId="12085" xr:uid="{99490633-0037-4A5E-A978-194C339B9347}"/>
    <cellStyle name="Vurgu5" xfId="12086" xr:uid="{9E9E339E-2064-42D3-AEDD-013689B089F2}"/>
    <cellStyle name="Vurgu6" xfId="12087" xr:uid="{1C34B177-DCD9-44F5-AD35-AE3439B17B5E}"/>
    <cellStyle name="Walutowy [0]_74007Feb03" xfId="12088" xr:uid="{185B591D-36DF-481F-BBD4-5AF4823F6F23}"/>
    <cellStyle name="Warning Text" xfId="12089" xr:uid="{29A7C0A7-804D-4820-A9DA-4410D63DD20B}"/>
    <cellStyle name="Warning Text 2" xfId="12090" xr:uid="{0131287D-BCB9-4848-B8CA-256C4028015B}"/>
    <cellStyle name="Warning Text 2 2" xfId="12091" xr:uid="{87CA3DAE-48D3-4530-83F9-BD36312ED28A}"/>
    <cellStyle name="Warning Text 3" xfId="12092" xr:uid="{FD6F83D1-4047-4CAC-BB78-EBB6B27A5C6B}"/>
    <cellStyle name="Warning Text 4" xfId="12093" xr:uid="{34C2661B-E432-44DC-B224-CEA01C4DACF8}"/>
    <cellStyle name="Warning Text 5" xfId="12094" xr:uid="{22330E56-1785-44A2-BE3F-98DB68E5E32C}"/>
    <cellStyle name="Warning Text 6" xfId="12095" xr:uid="{A5807ECE-6A3F-426C-B4F1-8D084996F317}"/>
    <cellStyle name="ymd" xfId="12096" xr:uid="{DD9DBE50-77D8-46B1-AA32-9C9753CF751A}"/>
    <cellStyle name="yy.mm.dd" xfId="12097" xr:uid="{0D832069-66C4-47D4-AAB1-1C7F4000AF0F}"/>
    <cellStyle name="yy/mm/dd" xfId="12098" xr:uid="{23A82B95-0588-4753-949C-81D3E54F137B}"/>
    <cellStyle name="yymmdd" xfId="12099" xr:uid="{39342B4C-4C78-4DC3-AEA8-8298A04AD5E4}"/>
    <cellStyle name="アクセント 1" xfId="12100" xr:uid="{23A7410B-A80C-4004-8D55-B9845F194160}"/>
    <cellStyle name="アクセント 1 2" xfId="12101" xr:uid="{CB1DFEEB-5C44-42CA-8270-1DD73B1C9EC4}"/>
    <cellStyle name="アクセント 1 2 2" xfId="12102" xr:uid="{D5B8B622-5F64-4A3B-B942-75F4630C0169}"/>
    <cellStyle name="アクセント 1 2 3" xfId="12103" xr:uid="{1570A6C0-3663-4CE6-9261-77BCA8E7BD2D}"/>
    <cellStyle name="アクセント 1 2 4" xfId="12104" xr:uid="{0F3DEE03-3977-42C0-BFDA-2F50B0784039}"/>
    <cellStyle name="アクセント 1 3" xfId="12105" xr:uid="{8622B33D-DCDE-43A9-AA80-537B6CAC7197}"/>
    <cellStyle name="アクセント 1 3 2" xfId="12106" xr:uid="{F6C31ADE-9C3C-49DD-B311-EBE83C4FB802}"/>
    <cellStyle name="アクセント 1 4" xfId="12107" xr:uid="{E8C8436B-5ADF-42E2-BDFA-CDA368F8616B}"/>
    <cellStyle name="アクセント 1 5" xfId="12108" xr:uid="{A19711CC-DBC6-4AEC-B8D8-1243A2D4DC9D}"/>
    <cellStyle name="アクセント 2" xfId="12109" xr:uid="{329730EB-173F-4733-93D3-48504D869FC0}"/>
    <cellStyle name="アクセント 2 2" xfId="12110" xr:uid="{B19CA653-B26F-4CCD-8F27-048067ADC7D1}"/>
    <cellStyle name="アクセント 2 2 2" xfId="12111" xr:uid="{0E17DFBA-D2EE-4520-8070-9E92381FF92B}"/>
    <cellStyle name="アクセント 2 2 3" xfId="12112" xr:uid="{89FDFF80-CC7F-462C-B45C-41BB4D2F5316}"/>
    <cellStyle name="アクセント 2 2 4" xfId="12113" xr:uid="{05AA5299-FAFE-4017-8868-AA956007BD8F}"/>
    <cellStyle name="アクセント 2 3" xfId="12114" xr:uid="{D7479772-39C1-4C87-8896-60097B5388C1}"/>
    <cellStyle name="アクセント 2 3 2" xfId="12115" xr:uid="{0B3C06B4-BEB0-4FDC-8AE4-118BCFF8A9C5}"/>
    <cellStyle name="アクセント 2 4" xfId="12116" xr:uid="{70D64E0F-CBDF-46CC-B552-2FE9E766AFCA}"/>
    <cellStyle name="アクセント 2 5" xfId="12117" xr:uid="{825A568D-E44D-48DD-B339-435485E49E28}"/>
    <cellStyle name="アクセント 3" xfId="12118" xr:uid="{142488E6-7895-4F3E-ADF7-FCD23EE500D5}"/>
    <cellStyle name="アクセント 3 2" xfId="12119" xr:uid="{D7A89AD3-B570-4A99-83A0-F509B2AF7768}"/>
    <cellStyle name="アクセント 3 2 2" xfId="12120" xr:uid="{2EA0F671-EFC0-4316-B94D-762C266566E1}"/>
    <cellStyle name="アクセント 3 2 3" xfId="12121" xr:uid="{94BC9BFC-4271-4872-8E02-91F013906277}"/>
    <cellStyle name="アクセント 3 2 4" xfId="12122" xr:uid="{1A6963C9-1487-4F4D-98B2-80E3E310034F}"/>
    <cellStyle name="アクセント 3 3" xfId="12123" xr:uid="{926D86F1-98D2-4ED9-9A9D-8F85FAA86D5C}"/>
    <cellStyle name="アクセント 3 3 2" xfId="12124" xr:uid="{48A14374-B5D8-4756-94A9-87A939BCEB02}"/>
    <cellStyle name="アクセント 3 4" xfId="12125" xr:uid="{C46543F2-CCD0-4401-99FC-770BDD6655CC}"/>
    <cellStyle name="アクセント 3 5" xfId="12126" xr:uid="{612961BD-30D6-4722-B48F-D55BF66E45FE}"/>
    <cellStyle name="アクセント 4" xfId="12127" xr:uid="{2A55CF88-919E-4C72-B650-F2C63B02CB0C}"/>
    <cellStyle name="アクセント 4 2" xfId="12128" xr:uid="{F25F938D-974C-41DE-AA71-B2612F933040}"/>
    <cellStyle name="アクセント 4 2 2" xfId="12129" xr:uid="{88521DD4-AE87-434A-A7D1-9CF46EB0B6F3}"/>
    <cellStyle name="アクセント 4 2 3" xfId="12130" xr:uid="{6054B1E4-86B1-4FF4-9B73-5BBD013CE79F}"/>
    <cellStyle name="アクセント 4 2 4" xfId="12131" xr:uid="{D15A2F28-40A4-42CA-B3B4-72D46F35FB35}"/>
    <cellStyle name="アクセント 4 3" xfId="12132" xr:uid="{2DCF1F94-A87B-4216-842B-C13F017F28C3}"/>
    <cellStyle name="アクセント 4 3 2" xfId="12133" xr:uid="{E4C83D34-89CB-429E-AC54-F6D319BAFE6B}"/>
    <cellStyle name="アクセント 4 4" xfId="12134" xr:uid="{7B1EFEA5-B662-4BFB-A8FB-3E97D1DBB66A}"/>
    <cellStyle name="アクセント 4 5" xfId="12135" xr:uid="{31FAA2D5-2BBF-437A-BDA6-C9E4EB885CC2}"/>
    <cellStyle name="アクセント 5" xfId="12136" xr:uid="{06D40682-3273-404E-BEFA-5F9269759321}"/>
    <cellStyle name="アクセント 5 2" xfId="12137" xr:uid="{4E10A4F0-84E4-42C7-9512-BB992C4DF070}"/>
    <cellStyle name="アクセント 5 2 2" xfId="12138" xr:uid="{22626DF3-7927-4029-988C-D8F0DCE6E76F}"/>
    <cellStyle name="アクセント 5 2 3" xfId="12139" xr:uid="{39A7134A-DF52-4F10-A07F-B61BCE365E5A}"/>
    <cellStyle name="アクセント 5 2 4" xfId="12140" xr:uid="{FA1A0E2F-0947-4495-B833-9E5858C0D3EE}"/>
    <cellStyle name="アクセント 5 3" xfId="12141" xr:uid="{28E9E5A6-4741-4D16-A298-3C47B327614A}"/>
    <cellStyle name="アクセント 5 3 2" xfId="12142" xr:uid="{CFD2B8D9-5582-46E9-B15E-044C0B96F9D7}"/>
    <cellStyle name="アクセント 5 4" xfId="12143" xr:uid="{60F61497-4FA1-4A1F-9A77-8B8F80B8FC69}"/>
    <cellStyle name="アクセント 5 5" xfId="12144" xr:uid="{AC5008A0-0E7B-4592-8CC2-B9910AAD8827}"/>
    <cellStyle name="アクセント 6" xfId="12145" xr:uid="{3867D0DF-D6A8-4216-A78F-410E04867C20}"/>
    <cellStyle name="アクセント 6 2" xfId="12146" xr:uid="{BB657B57-FF5D-49A8-9097-ED37E39D5CB8}"/>
    <cellStyle name="アクセント 6 2 2" xfId="12147" xr:uid="{145D968A-FC16-4DCB-8120-EE9E760C4F23}"/>
    <cellStyle name="アクセント 6 2 3" xfId="12148" xr:uid="{72576AED-DA8F-41E2-A41F-1DBBB25FF9A8}"/>
    <cellStyle name="アクセント 6 2 4" xfId="12149" xr:uid="{8B67345E-5AD6-4497-9CB3-A72679C5CBFA}"/>
    <cellStyle name="アクセント 6 3" xfId="12150" xr:uid="{5B1C2421-E7DC-499E-B9B2-7C95A9FD42A7}"/>
    <cellStyle name="アクセント 6 3 2" xfId="12151" xr:uid="{A8CF1E78-3947-4724-B3E3-E703F202DB4F}"/>
    <cellStyle name="アクセント 6 4" xfId="12152" xr:uid="{50EEC770-9E8F-4C3D-8DB9-CA845F79E013}"/>
    <cellStyle name="アクセント 6 5" xfId="12153" xr:uid="{6B8BBDC9-4959-4067-8033-09702DF8A645}"/>
    <cellStyle name="アンダーライン" xfId="12154" xr:uid="{66A7EA53-E484-4AF0-B0A6-C7FC3A7F0CE2}"/>
    <cellStyle name="アンダーライン 2" xfId="12155" xr:uid="{A62CDA37-F312-44E5-87C8-965B2A129828}"/>
    <cellStyle name="アンダーライン 3" xfId="12156" xr:uid="{D5D3C255-2366-4960-8BB0-CFEFF3418782}"/>
    <cellStyle name="イタリック" xfId="12157" xr:uid="{A0B405C0-28B9-4BBD-800E-D21406719A2B}"/>
    <cellStyle name="イタリック 2" xfId="12158" xr:uid="{30590940-F6DA-4DF9-9A0E-76B6934D790A}"/>
    <cellStyle name="イタリック 3" xfId="12159" xr:uid="{49158D92-A280-4DD7-AB76-DB797E95E54A}"/>
    <cellStyle name="スタイル 1" xfId="12160" xr:uid="{C16BBE0B-836D-4181-8A21-819E5887177F}"/>
    <cellStyle name="スタイル 1 2" xfId="12161" xr:uid="{16943AF1-5577-4FEB-A813-D7DCFCEF48B1}"/>
    <cellStyle name="タイトル" xfId="12162" xr:uid="{316E9EE6-2FBA-4714-B887-4C5129A89CF5}"/>
    <cellStyle name="タイトル 2" xfId="12163" xr:uid="{07A1F8DA-1DBE-4DAC-B0A2-BCAC6DCDD026}"/>
    <cellStyle name="タイトル 2 2" xfId="12164" xr:uid="{8331B536-1543-48CD-8A62-479B7FD86FBA}"/>
    <cellStyle name="タイトル 2 3" xfId="12165" xr:uid="{E0DDA865-1C3D-4C8B-86D5-131333DCD669}"/>
    <cellStyle name="タイトル 2 4" xfId="12166" xr:uid="{98865ED2-7A71-485F-A53C-DCB4CC0DF14C}"/>
    <cellStyle name="タイトル 3" xfId="12167" xr:uid="{98F5EE1E-CE94-40C4-9354-7C1C33EA140B}"/>
    <cellStyle name="タイトル 3 2" xfId="12168" xr:uid="{09F43D66-1664-4CD3-96F3-532677925653}"/>
    <cellStyle name="タイトル 4" xfId="12169" xr:uid="{7AC87846-C073-4ECE-ACA7-7B3ED6446758}"/>
    <cellStyle name="タイトル 5" xfId="12170" xr:uid="{F21D6A0B-7A08-4BC4-AEDD-E1FF2E1E7539}"/>
    <cellStyle name="チェック セル" xfId="12171" xr:uid="{5F86B105-C25B-4BCC-B013-D48F270AD35D}"/>
    <cellStyle name="チェック セル 2" xfId="12172" xr:uid="{000CDBF9-714C-4889-872F-C070D4AFE33D}"/>
    <cellStyle name="チェック セル 2 2" xfId="12173" xr:uid="{A40CB142-8199-480B-AA12-7AFC102C0E27}"/>
    <cellStyle name="チェック セル 2 2 2" xfId="12174" xr:uid="{23CB30DC-37CA-46FB-AEED-799417FFB44C}"/>
    <cellStyle name="チェック セル 2 2 2 2" xfId="12175" xr:uid="{F4A1CD70-3369-484D-9266-ACC0BE976756}"/>
    <cellStyle name="チェック セル 2 2 2 3" xfId="12176" xr:uid="{4A66EADE-3A25-4269-B269-B90F352C1B46}"/>
    <cellStyle name="チェック セル 2 2 2 4" xfId="12177" xr:uid="{38DF0F4C-78D9-4304-A265-88AE2E49AEAC}"/>
    <cellStyle name="チェック セル 2 2 2 5" xfId="12178" xr:uid="{927D8D57-07FC-4A9D-B737-94226837A17B}"/>
    <cellStyle name="チェック セル 2 2 3" xfId="12179" xr:uid="{3101CDC0-F48A-4EC9-BAE5-80CB781A79F0}"/>
    <cellStyle name="チェック セル 2 2 3 2" xfId="12180" xr:uid="{B46B1A2F-83B6-42AA-9846-04A49E5CF184}"/>
    <cellStyle name="チェック セル 2 2 3 3" xfId="12181" xr:uid="{1A078226-357C-418D-B839-3CFA4CB0CBE0}"/>
    <cellStyle name="チェック セル 2 2 3 4" xfId="12182" xr:uid="{7994359B-0022-411F-8358-025982321F45}"/>
    <cellStyle name="チェック セル 2 2 3 5" xfId="12183" xr:uid="{58BB8C86-DC36-4818-837F-2EB0BBFB0386}"/>
    <cellStyle name="チェック セル 2 3" xfId="12184" xr:uid="{71D30FCC-B32B-4B84-8EA8-76EA30C79239}"/>
    <cellStyle name="チェック セル 2 4" xfId="12185" xr:uid="{D298E23A-F5FA-486C-B8F8-182EE470DC15}"/>
    <cellStyle name="チェック セル 2 4 2" xfId="12186" xr:uid="{3BF66A5B-C9CA-44B2-A0F6-13607D501463}"/>
    <cellStyle name="チェック セル 2 4 3" xfId="12187" xr:uid="{EC48BAC5-2D56-403D-8954-2A5918E78C44}"/>
    <cellStyle name="チェック セル 2 4 4" xfId="12188" xr:uid="{4DF83F35-6554-4635-9CB9-9EADACFE5DAF}"/>
    <cellStyle name="チェック セル 2 4 5" xfId="12189" xr:uid="{68C6FCD6-4301-4EDA-AFAD-525A37DB45CA}"/>
    <cellStyle name="チェック セル 2 5" xfId="12190" xr:uid="{F5D0BDF7-A6DA-43A4-BCC6-B88DC315B9F0}"/>
    <cellStyle name="チェック セル 2 5 2" xfId="12191" xr:uid="{BDD72FC4-51AE-4EEB-AD42-C5DEFABAD22E}"/>
    <cellStyle name="チェック セル 2 5 3" xfId="12192" xr:uid="{2FC0F22B-D562-4E4F-B272-72B4810E29D5}"/>
    <cellStyle name="チェック セル 2 5 4" xfId="12193" xr:uid="{519E84AB-FB88-4BD7-B2A3-E878CCB8CE1C}"/>
    <cellStyle name="チェック セル 2 5 5" xfId="12194" xr:uid="{228DDCBF-FFD1-4CC7-8A10-EF931E293596}"/>
    <cellStyle name="チェック セル 2 6" xfId="12195" xr:uid="{B9590A98-BDB6-4D14-B855-AD72AE5DD7F6}"/>
    <cellStyle name="チェック セル 3" xfId="12196" xr:uid="{29286EEA-3072-4449-92C1-6B9A76A575CF}"/>
    <cellStyle name="チェック セル 3 2" xfId="12197" xr:uid="{0F63883A-BA88-4623-9CAD-DBE830685F95}"/>
    <cellStyle name="チェック セル 3 2 2" xfId="12198" xr:uid="{BE670CF4-9979-433F-B0E5-7A04BE519E59}"/>
    <cellStyle name="チェック セル 3 2 2 2" xfId="12199" xr:uid="{B7DA1012-BC21-4BCC-A9C8-62561D3BA575}"/>
    <cellStyle name="チェック セル 3 2 2 3" xfId="12200" xr:uid="{E9C6FBDE-383A-4410-A3B7-EF94069E7039}"/>
    <cellStyle name="チェック セル 3 2 2 4" xfId="12201" xr:uid="{AE2EDDE5-6413-4271-A48D-20A1BF14CEA7}"/>
    <cellStyle name="チェック セル 3 2 2 5" xfId="12202" xr:uid="{1727EE09-D817-47BA-B273-C1B90E28A609}"/>
    <cellStyle name="チェック セル 3 2 3" xfId="12203" xr:uid="{F73A8A0D-1417-4791-9E59-6529AD258020}"/>
    <cellStyle name="チェック セル 3 2 3 2" xfId="12204" xr:uid="{0144050D-80CE-4F59-A309-F2A27095E49C}"/>
    <cellStyle name="チェック セル 3 2 3 3" xfId="12205" xr:uid="{E207492D-BCB8-47A1-B529-00D230110344}"/>
    <cellStyle name="チェック セル 3 2 3 4" xfId="12206" xr:uid="{49800C5C-AC74-4E4E-9AD3-34A3867F1D46}"/>
    <cellStyle name="チェック セル 3 2 3 5" xfId="12207" xr:uid="{66566710-47FC-4E4D-82EC-F3BB817AA6AE}"/>
    <cellStyle name="チェック セル 3 3" xfId="12208" xr:uid="{FCA10E8F-F375-40F7-9ADD-D55DD4515883}"/>
    <cellStyle name="チェック セル 3 3 2" xfId="12209" xr:uid="{E9E956F1-638A-4EE7-954F-E987BFCBA485}"/>
    <cellStyle name="チェック セル 3 3 3" xfId="12210" xr:uid="{C0A0BD7E-61CE-474C-99F5-D574105649BA}"/>
    <cellStyle name="チェック セル 3 3 4" xfId="12211" xr:uid="{83D07E15-0B77-4D4D-B407-0BEE4CE19CB2}"/>
    <cellStyle name="チェック セル 3 3 5" xfId="12212" xr:uid="{C1BE7D22-7386-478D-AABF-458B759B63F1}"/>
    <cellStyle name="チェック セル 3 4" xfId="12213" xr:uid="{DB173C6F-C1CD-476D-8D40-CCE4F7A524D9}"/>
    <cellStyle name="チェック セル 3 4 2" xfId="12214" xr:uid="{22042BC2-A61E-4E21-94F9-0D875814BA2A}"/>
    <cellStyle name="チェック セル 3 4 3" xfId="12215" xr:uid="{3A21C03B-74D6-487F-8AAE-EDB04C424914}"/>
    <cellStyle name="チェック セル 3 4 4" xfId="12216" xr:uid="{5F515C46-12AC-482D-B6E3-AFB8730E6FDE}"/>
    <cellStyle name="チェック セル 3 4 5" xfId="12217" xr:uid="{1E27BA7A-5AEC-4969-97A3-53634452AD7A}"/>
    <cellStyle name="チェック セル 4" xfId="12218" xr:uid="{E5947367-ADDB-4B06-94B3-B1837596BF8B}"/>
    <cellStyle name="チェック セル 4 2" xfId="12219" xr:uid="{706DCB30-70BF-4ECF-BD3D-F41031787F1B}"/>
    <cellStyle name="チェック セル 4 2 2" xfId="12220" xr:uid="{802E7121-D663-45F3-8027-693716EB6611}"/>
    <cellStyle name="チェック セル 4 2 3" xfId="12221" xr:uid="{5618B1D3-A366-4E19-B887-C07F6C002E8E}"/>
    <cellStyle name="チェック セル 4 2 4" xfId="12222" xr:uid="{477CDE04-B172-4A09-A005-956422C85744}"/>
    <cellStyle name="チェック セル 4 2 5" xfId="12223" xr:uid="{D5D44363-FB7A-453F-BEC7-7D313661BC54}"/>
    <cellStyle name="チェック セル 4 3" xfId="12224" xr:uid="{FE71465F-D317-4354-956A-50B83640CD9A}"/>
    <cellStyle name="チェック セル 4 3 2" xfId="12225" xr:uid="{781BBAF8-D2A8-4054-A351-DC9C3CFEF622}"/>
    <cellStyle name="チェック セル 4 3 3" xfId="12226" xr:uid="{AC4A4E7D-54BD-4E6E-9E6E-D4A610266B0A}"/>
    <cellStyle name="チェック セル 4 3 4" xfId="12227" xr:uid="{ACFE7344-C23A-468F-B435-565AEBDFA99C}"/>
    <cellStyle name="チェック セル 4 3 5" xfId="12228" xr:uid="{3F7C3EDF-0ECD-490C-9471-5FEB5C33E577}"/>
    <cellStyle name="チェック セル 5" xfId="12229" xr:uid="{E3154A89-1BF1-4AD8-88B7-B0912DFE55C3}"/>
    <cellStyle name="チェック セル 5 2" xfId="12230" xr:uid="{1CF4057B-CC3B-4472-B654-8F45A0B207C6}"/>
    <cellStyle name="チェック セル 5 2 2" xfId="12231" xr:uid="{6FDF670C-8B68-4327-A430-E7B15022F24D}"/>
    <cellStyle name="チェック セル 5 2 3" xfId="12232" xr:uid="{B46A970E-39DB-465E-8064-A39ADE255D63}"/>
    <cellStyle name="チェック セル 5 2 4" xfId="12233" xr:uid="{E9E1257D-7B09-4A8B-B5F4-976E83A6EDC1}"/>
    <cellStyle name="チェック セル 5 2 5" xfId="12234" xr:uid="{503FF433-815E-4BE9-944C-6B57C2708963}"/>
    <cellStyle name="チェック セル 5 3" xfId="12235" xr:uid="{0DD17A0B-0E0E-48AA-8420-457A57E7B1B0}"/>
    <cellStyle name="チェック セル 5 3 2" xfId="12236" xr:uid="{95E05173-76D8-41D0-929B-1A6E2146E944}"/>
    <cellStyle name="チェック セル 5 3 3" xfId="12237" xr:uid="{3F1DCAEE-5EF2-4099-BFB1-938FF332FE72}"/>
    <cellStyle name="チェック セル 5 3 4" xfId="12238" xr:uid="{1D2CD721-8B52-4696-9A67-02E6E4AF6D47}"/>
    <cellStyle name="チェック セル 5 3 5" xfId="12239" xr:uid="{5CF2C31E-F9DB-46C0-A16A-70561AD1E3BC}"/>
    <cellStyle name="どちらでもない" xfId="12240" xr:uid="{2C1686C4-1B2E-4723-8DBF-DA08FD236DF3}"/>
    <cellStyle name="どちらでもない 2" xfId="12241" xr:uid="{F5BC56E5-4737-4F24-8301-6F6D39714B64}"/>
    <cellStyle name="どちらでもない 2 2" xfId="12242" xr:uid="{83660E28-5792-4E0F-AB91-853D4179C5C3}"/>
    <cellStyle name="どちらでもない 2 3" xfId="12243" xr:uid="{21E96041-8821-4C89-AB18-116484D7E3A7}"/>
    <cellStyle name="どちらでもない 2 4" xfId="12244" xr:uid="{E2D8DA7D-30C0-4E42-A284-A54FCFD0E390}"/>
    <cellStyle name="どちらでもない 3" xfId="12245" xr:uid="{6CAFB029-F8C2-4A3D-B9D3-6A9756368653}"/>
    <cellStyle name="どちらでもない 3 2" xfId="12246" xr:uid="{BB9BEF64-46F8-44E3-A6D3-14D41DCFE6FF}"/>
    <cellStyle name="どちらでもない 4" xfId="12247" xr:uid="{CAF9226D-238E-4079-BFB5-2BE34197D94F}"/>
    <cellStyle name="どちらでもない 5" xfId="12248" xr:uid="{22B3615C-C6C1-4163-9616-AB76C7E44EE4}"/>
    <cellStyle name="ﾄ褊褂燾・[0]_PERSONAL" xfId="12249" xr:uid="{496765DB-B3A6-4F3B-BCAF-A0B8FC2EF809}"/>
    <cellStyle name="ﾄ褊褂燾饑PERSONAL" xfId="12250" xr:uid="{7F34DD31-3063-4157-9E5A-BFF5A14DDC8B}"/>
    <cellStyle name="ﾄ褊褂燾饑PERSONAL 2" xfId="12251" xr:uid="{879D5E9F-E10E-498C-B69A-BCE55DBD42F8}"/>
    <cellStyle name="パーセント 2" xfId="12252" xr:uid="{80DD79A8-D5D1-40A0-A5EF-6D2BE9934BD2}"/>
    <cellStyle name="パーセント 2 10" xfId="23743" xr:uid="{6971A830-3E07-4E1B-9481-B25F09AC7C45}"/>
    <cellStyle name="パーセント 2 10 2" xfId="23744" xr:uid="{C41F3914-1953-4E0E-B2A4-52EB436F3F8B}"/>
    <cellStyle name="パーセント 2 10 2 2" xfId="23745" xr:uid="{401A7EED-7D31-4852-83B8-80E86BC8695C}"/>
    <cellStyle name="パーセント 2 10 2 3" xfId="23746" xr:uid="{9D45F2F0-2C75-4D19-96A7-17F37FF4B024}"/>
    <cellStyle name="パーセント 2 10 3" xfId="23747" xr:uid="{C65540AA-9F38-4117-9BCB-8E02E9169E7A}"/>
    <cellStyle name="パーセント 2 10 3 2" xfId="23748" xr:uid="{C3528FD7-4483-495D-9D80-6DA96A018D41}"/>
    <cellStyle name="パーセント 2 10 4" xfId="23749" xr:uid="{EEDF2738-8CC2-4761-87F7-BE1411CF739D}"/>
    <cellStyle name="パーセント 2 10 4 2" xfId="23750" xr:uid="{215E91C7-70B4-473F-A784-372B66195D75}"/>
    <cellStyle name="パーセント 2 10 5" xfId="23751" xr:uid="{791B330C-683A-4CFF-8FDF-698A2A87B78A}"/>
    <cellStyle name="パーセント 2 10 6" xfId="23752" xr:uid="{FF90076D-2B80-4C50-92AB-767622D81E21}"/>
    <cellStyle name="パーセント 2 11" xfId="23753" xr:uid="{C5CEE439-CE9A-4783-92E4-1BBFD7EC72A3}"/>
    <cellStyle name="パーセント 2 11 2" xfId="23754" xr:uid="{43F35067-29A2-4BA7-9BC8-15442EF4D415}"/>
    <cellStyle name="パーセント 2 11 2 2" xfId="23755" xr:uid="{1AE12771-14D1-406D-8C09-B6CA4E2B6209}"/>
    <cellStyle name="パーセント 2 11 3" xfId="23756" xr:uid="{3AF5F73F-5AC5-432F-997D-AEDF71181420}"/>
    <cellStyle name="パーセント 2 11 3 2" xfId="23757" xr:uid="{D579E7A7-8807-4C0B-8B00-FCAFF05475B3}"/>
    <cellStyle name="パーセント 2 11 4" xfId="23758" xr:uid="{AC6284CA-9E56-4355-BE40-D73CDB3C1EA6}"/>
    <cellStyle name="パーセント 2 12" xfId="23759" xr:uid="{B131FDC1-92B6-4162-92C5-6E4BDC474C2D}"/>
    <cellStyle name="パーセント 2 12 2" xfId="23760" xr:uid="{069CA526-2AAB-4AAA-8F9C-A795F836D0DC}"/>
    <cellStyle name="パーセント 2 12 2 2" xfId="23761" xr:uid="{955206CE-1AAC-4403-9A1B-258602ACDF0E}"/>
    <cellStyle name="パーセント 2 12 3" xfId="23762" xr:uid="{86C67AAD-FB14-4B8E-95ED-D58EE87794A9}"/>
    <cellStyle name="パーセント 2 12 3 2" xfId="23763" xr:uid="{5C7CDE30-23C9-42C5-BDB6-D7DEC26ED031}"/>
    <cellStyle name="パーセント 2 12 4" xfId="23764" xr:uid="{3AA5F3AF-D5F5-4275-97F8-850ADB98F898}"/>
    <cellStyle name="パーセント 2 13" xfId="23765" xr:uid="{06DCEF31-4861-4281-B6A7-4F7DC6FA8AA8}"/>
    <cellStyle name="パーセント 2 13 2" xfId="23766" xr:uid="{8D156F4B-C142-429A-9CF5-8192EF25AE6D}"/>
    <cellStyle name="パーセント 2 13 2 2" xfId="23767" xr:uid="{130AC550-90C4-40D0-AE0A-9E5EAC3BF60B}"/>
    <cellStyle name="パーセント 2 13 3" xfId="23768" xr:uid="{A9AB3671-5F82-43AD-B35F-E55C92E2CD9B}"/>
    <cellStyle name="パーセント 2 13 3 2" xfId="23769" xr:uid="{CD77E1F3-F0DD-4EB5-AAC1-2605C754B00C}"/>
    <cellStyle name="パーセント 2 13 4" xfId="23770" xr:uid="{863EEDEC-9F65-4A1B-905F-57915A98686E}"/>
    <cellStyle name="パーセント 2 14" xfId="23771" xr:uid="{AA36F0AA-B2B0-485E-9E16-9ECE71F564F7}"/>
    <cellStyle name="パーセント 2 14 2" xfId="23772" xr:uid="{25A22112-7E37-4F94-B2E5-283655A1D080}"/>
    <cellStyle name="パーセント 2 14 2 2" xfId="23773" xr:uid="{8830C640-2EFE-4DEE-8E6B-A7698785BD13}"/>
    <cellStyle name="パーセント 2 14 3" xfId="23774" xr:uid="{9629E99A-B203-4D8A-A6B8-DCACE01B198A}"/>
    <cellStyle name="パーセント 2 14 3 2" xfId="23775" xr:uid="{5916F8D2-556C-40CF-BD73-CC203E31F523}"/>
    <cellStyle name="パーセント 2 14 4" xfId="23776" xr:uid="{73018A7B-1EED-4AE3-8319-249D501F30FD}"/>
    <cellStyle name="パーセント 2 15" xfId="23777" xr:uid="{0FDA0622-9A10-4517-8563-270694ED23B9}"/>
    <cellStyle name="パーセント 2 15 2" xfId="23778" xr:uid="{DCE36208-F21F-428F-BA16-91B5E1A7D245}"/>
    <cellStyle name="パーセント 2 16" xfId="23779" xr:uid="{4E2E2822-99F7-49E7-8DB5-DBBE715584B1}"/>
    <cellStyle name="パーセント 2 16 2" xfId="23780" xr:uid="{EB7D50C7-675F-469B-9A84-E1EF754C81E1}"/>
    <cellStyle name="パーセント 2 17" xfId="23781" xr:uid="{293AAC19-A9A2-4E79-8CF4-BC2B4F01B182}"/>
    <cellStyle name="パーセント 2 17 2" xfId="23782" xr:uid="{917D9C91-5F58-4EA5-81E1-06FCA709CC36}"/>
    <cellStyle name="パーセント 2 18" xfId="23783" xr:uid="{1191A224-4D5A-4A28-B0E1-D2B13CE55915}"/>
    <cellStyle name="パーセント 2 18 2" xfId="23784" xr:uid="{A0B0B775-66DB-40B4-8EF5-9FE6CD47C5CE}"/>
    <cellStyle name="パーセント 2 19" xfId="23785" xr:uid="{180AC555-B3A8-42AE-9F6E-CE667175E0E9}"/>
    <cellStyle name="パーセント 2 2" xfId="12253" xr:uid="{1414BE61-221C-4262-B5B7-45BB2598E51C}"/>
    <cellStyle name="パーセント 2 2 10" xfId="23786" xr:uid="{D38FF96E-C983-440F-9574-03C83A5F4FFC}"/>
    <cellStyle name="パーセント 2 2 10 2" xfId="23787" xr:uid="{F3DA8792-D407-4FBE-BA22-1129AE583A25}"/>
    <cellStyle name="パーセント 2 2 10 2 2" xfId="23788" xr:uid="{1606D3AD-E2D4-405E-9AD2-A6BE7DF74DB4}"/>
    <cellStyle name="パーセント 2 2 10 3" xfId="23789" xr:uid="{EECCBFE8-8271-42FA-9BA1-4DE601C4E9D6}"/>
    <cellStyle name="パーセント 2 2 10 3 2" xfId="23790" xr:uid="{7F2EB194-C12C-4A6E-B4B1-068480A3B5AA}"/>
    <cellStyle name="パーセント 2 2 10 4" xfId="23791" xr:uid="{1A32DF69-1F24-4AB9-B805-C1FCECE458BD}"/>
    <cellStyle name="パーセント 2 2 11" xfId="23792" xr:uid="{1DB046FC-8C9E-4A51-9AEF-1BBC5B7DD167}"/>
    <cellStyle name="パーセント 2 2 11 2" xfId="23793" xr:uid="{99DF46D6-ADE8-4B03-BA53-46C02778CA9A}"/>
    <cellStyle name="パーセント 2 2 12" xfId="23794" xr:uid="{9107E644-C46B-4AAD-9D3E-60567B083F28}"/>
    <cellStyle name="パーセント 2 2 12 2" xfId="23795" xr:uid="{4B96FD45-4A2C-4318-812C-1864B18144E1}"/>
    <cellStyle name="パーセント 2 2 13" xfId="23796" xr:uid="{845331D3-A0F1-4BCF-B4DC-92210D7BC920}"/>
    <cellStyle name="パーセント 2 2 13 2" xfId="23797" xr:uid="{AD42FF55-9DCB-4081-8CF1-C2D47135BD71}"/>
    <cellStyle name="パーセント 2 2 14" xfId="23798" xr:uid="{6E8C3CAF-8A10-4FB5-A3FE-7CE7876ABB35}"/>
    <cellStyle name="パーセント 2 2 14 2" xfId="23799" xr:uid="{8A14B89C-4CEC-41B3-B4B2-CC10A5FDD2F5}"/>
    <cellStyle name="パーセント 2 2 15" xfId="23800" xr:uid="{1E4CC8CB-572B-4D1B-A4E9-CB398C6F76F4}"/>
    <cellStyle name="パーセント 2 2 2" xfId="12254" xr:uid="{AD83CDE2-BF6D-4812-96ED-88ECCB72EF6A}"/>
    <cellStyle name="パーセント 2 2 2 10" xfId="23801" xr:uid="{8769EAF6-A1C5-4A46-9258-7B678293F8D4}"/>
    <cellStyle name="パーセント 2 2 2 10 2" xfId="23802" xr:uid="{C0538D5D-CD52-43F1-8940-72C3C683B210}"/>
    <cellStyle name="パーセント 2 2 2 11" xfId="23803" xr:uid="{FBAF7139-FA98-47DE-89E3-74607269EB25}"/>
    <cellStyle name="パーセント 2 2 2 2" xfId="12255" xr:uid="{34C9BFE4-6C17-4463-9389-0E88DAEA39A0}"/>
    <cellStyle name="パーセント 2 2 2 2 2" xfId="23804" xr:uid="{B52AA00A-17B2-47C2-9175-9FDA85CBA771}"/>
    <cellStyle name="パーセント 2 2 2 2 2 2" xfId="23805" xr:uid="{D5119931-2266-47A8-A0F0-7020B4229D78}"/>
    <cellStyle name="パーセント 2 2 2 2 2 2 2" xfId="23806" xr:uid="{CC4208FB-9215-4ED0-B5E9-168B23F2BB3D}"/>
    <cellStyle name="パーセント 2 2 2 2 2 3" xfId="23807" xr:uid="{B43F1FFD-1E73-41CD-98F1-1B44ACDE8827}"/>
    <cellStyle name="パーセント 2 2 2 2 2 3 2" xfId="23808" xr:uid="{0CC4A38D-1891-4FF3-B2DD-47CFD924D4E0}"/>
    <cellStyle name="パーセント 2 2 2 2 2 4" xfId="23809" xr:uid="{F63B7EDF-E1F2-4B7E-923D-55A9E34B2891}"/>
    <cellStyle name="パーセント 2 2 2 2 3" xfId="23810" xr:uid="{CBF08B0C-82E4-4CF6-8580-0D7AB644D6C8}"/>
    <cellStyle name="パーセント 2 2 2 2 3 2" xfId="23811" xr:uid="{50F5A3E6-0C36-476E-9863-CE2E7525105D}"/>
    <cellStyle name="パーセント 2 2 2 2 4" xfId="23812" xr:uid="{A9C96597-E057-41AB-87E8-600F85847FC8}"/>
    <cellStyle name="パーセント 2 2 2 2 4 2" xfId="23813" xr:uid="{5D20FB97-E09F-4B20-BF91-EA401C664141}"/>
    <cellStyle name="パーセント 2 2 2 2 5" xfId="23814" xr:uid="{DCCF954F-FE2F-4A71-BADC-4ADEF549E87C}"/>
    <cellStyle name="パーセント 2 2 2 2 6" xfId="23815" xr:uid="{581F06F0-AFF0-4819-9CF4-13F344C9EF3D}"/>
    <cellStyle name="パーセント 2 2 2 3" xfId="23816" xr:uid="{7B526FD4-62D2-4127-AA7D-38FD72E4FF2E}"/>
    <cellStyle name="パーセント 2 2 2 3 2" xfId="23817" xr:uid="{517AF7EF-AF3B-4EFC-985E-C2303119D28C}"/>
    <cellStyle name="パーセント 2 2 2 3 2 2" xfId="23818" xr:uid="{21268CF6-AB87-4B22-9574-E22A1DF0111C}"/>
    <cellStyle name="パーセント 2 2 2 3 2 2 2" xfId="23819" xr:uid="{AFCCA9C4-E98C-47E7-95D3-8B9FFCAA0A24}"/>
    <cellStyle name="パーセント 2 2 2 3 2 3" xfId="23820" xr:uid="{02D77B4F-90EA-45FD-907F-085879A7AE50}"/>
    <cellStyle name="パーセント 2 2 2 3 2 3 2" xfId="23821" xr:uid="{71621D48-4806-40CE-8F97-2B94A536F5BC}"/>
    <cellStyle name="パーセント 2 2 2 3 2 4" xfId="23822" xr:uid="{DBAEA2C2-4D79-4563-905B-B3ACBC17DD78}"/>
    <cellStyle name="パーセント 2 2 2 3 3" xfId="23823" xr:uid="{A72F2539-735F-44AC-B175-31746BE63102}"/>
    <cellStyle name="パーセント 2 2 2 3 3 2" xfId="23824" xr:uid="{C8D8ECCD-9F43-44AE-8769-86772C5E42F2}"/>
    <cellStyle name="パーセント 2 2 2 3 4" xfId="23825" xr:uid="{9C4E9B79-77C5-4D53-BB4F-C45551F789AA}"/>
    <cellStyle name="パーセント 2 2 2 3 4 2" xfId="23826" xr:uid="{C5C0E9F2-7DCC-4B2D-8A0A-022A2135C8E1}"/>
    <cellStyle name="パーセント 2 2 2 3 5" xfId="23827" xr:uid="{1B8FADCC-AD58-4E24-8696-40F73FD2E49B}"/>
    <cellStyle name="パーセント 2 2 2 3 6" xfId="23828" xr:uid="{721165B8-3EC1-4164-B759-F8CFC228D927}"/>
    <cellStyle name="パーセント 2 2 2 4" xfId="23829" xr:uid="{E59835BC-B0FE-4A01-A013-E9BA4BA5CD6E}"/>
    <cellStyle name="パーセント 2 2 2 4 2" xfId="23830" xr:uid="{B638BE7B-9CC8-4FE1-BC23-A33C1A6417DA}"/>
    <cellStyle name="パーセント 2 2 2 4 2 2" xfId="23831" xr:uid="{5172E93A-92AB-4597-A762-34B25D747958}"/>
    <cellStyle name="パーセント 2 2 2 4 2 3" xfId="23832" xr:uid="{CA07AD88-E9BB-4F8D-9A4F-CB8FA802B3FC}"/>
    <cellStyle name="パーセント 2 2 2 4 3" xfId="23833" xr:uid="{419A7DB2-2F36-4A8D-AE22-2049CCEC89DF}"/>
    <cellStyle name="パーセント 2 2 2 4 3 2" xfId="23834" xr:uid="{EFBDD039-2504-49B4-B0FE-E7BEB7BDF5B8}"/>
    <cellStyle name="パーセント 2 2 2 4 4" xfId="23835" xr:uid="{F3703977-DD67-485A-A344-93128578C41D}"/>
    <cellStyle name="パーセント 2 2 2 4 4 2" xfId="23836" xr:uid="{9AF8F636-2156-47A2-9208-6D89A22009BF}"/>
    <cellStyle name="パーセント 2 2 2 4 5" xfId="23837" xr:uid="{0B9271D1-DC71-4FA1-9A52-7636CACD0269}"/>
    <cellStyle name="パーセント 2 2 2 4 6" xfId="23838" xr:uid="{2CFFB16E-5559-4F64-BE1C-802CD968E4DD}"/>
    <cellStyle name="パーセント 2 2 2 5" xfId="23839" xr:uid="{2B3996EC-DDF0-4B11-B8BF-AAC6926CA837}"/>
    <cellStyle name="パーセント 2 2 2 5 2" xfId="23840" xr:uid="{AC5014C2-F7CC-4D7B-9978-44FEDAFE2B1B}"/>
    <cellStyle name="パーセント 2 2 2 5 2 2" xfId="23841" xr:uid="{8FAD2FBA-37FA-48EB-8BDE-AFD68775EDB5}"/>
    <cellStyle name="パーセント 2 2 2 5 3" xfId="23842" xr:uid="{CCAA1916-D6BD-4C7F-BC90-3DF8E1EB24CF}"/>
    <cellStyle name="パーセント 2 2 2 5 3 2" xfId="23843" xr:uid="{34EA4DDF-14A0-49FA-B9BC-800AC5258C95}"/>
    <cellStyle name="パーセント 2 2 2 5 4" xfId="23844" xr:uid="{95F707C4-0BD7-469D-B4B7-225C1FBDDF87}"/>
    <cellStyle name="パーセント 2 2 2 6" xfId="23845" xr:uid="{AAC5CC2E-D807-41AA-BD90-AC341D6BDED6}"/>
    <cellStyle name="パーセント 2 2 2 6 2" xfId="23846" xr:uid="{C302F9A7-183D-4EE7-BF62-24E509878B02}"/>
    <cellStyle name="パーセント 2 2 2 6 2 2" xfId="23847" xr:uid="{D63BEDD6-258D-47DB-8874-9191D4795936}"/>
    <cellStyle name="パーセント 2 2 2 6 3" xfId="23848" xr:uid="{32564700-4626-48DB-B2F4-283848D2E70F}"/>
    <cellStyle name="パーセント 2 2 2 6 3 2" xfId="23849" xr:uid="{BD14333D-FCFF-4C53-9426-B1CCC77DAFC4}"/>
    <cellStyle name="パーセント 2 2 2 6 4" xfId="23850" xr:uid="{6B006AED-64B7-4F1A-B8E8-27A134E1FC38}"/>
    <cellStyle name="パーセント 2 2 2 7" xfId="23851" xr:uid="{F5930EC1-06DA-4181-99CB-AD6D81E35AA9}"/>
    <cellStyle name="パーセント 2 2 2 7 2" xfId="23852" xr:uid="{4EBEC511-55F0-4D83-8E8D-A86FFC333AA5}"/>
    <cellStyle name="パーセント 2 2 2 7 2 2" xfId="23853" xr:uid="{29F0CC95-C77A-4BAB-AD54-821E53576329}"/>
    <cellStyle name="パーセント 2 2 2 7 3" xfId="23854" xr:uid="{E1E973B5-837A-4756-A9BF-8B6267462B49}"/>
    <cellStyle name="パーセント 2 2 2 8" xfId="23855" xr:uid="{601A85B8-1A67-491D-8F69-B76A727C3FF0}"/>
    <cellStyle name="パーセント 2 2 2 8 2" xfId="23856" xr:uid="{A6CBDFEC-FD67-471F-8D5D-24798B4B8B2E}"/>
    <cellStyle name="パーセント 2 2 2 9" xfId="23857" xr:uid="{4DB02674-19BF-4359-B61F-904593E5793C}"/>
    <cellStyle name="パーセント 2 2 2 9 2" xfId="23858" xr:uid="{B5C05063-DDC9-496A-A1EC-39EFEBA28724}"/>
    <cellStyle name="パーセント 2 2 3" xfId="12256" xr:uid="{EE7AA1BB-7761-4D0A-B0BF-88B8537A8CA1}"/>
    <cellStyle name="パーセント 2 2 3 10" xfId="23859" xr:uid="{43E8EA42-CD13-4B74-A369-DDE584E4E538}"/>
    <cellStyle name="パーセント 2 2 3 2" xfId="12257" xr:uid="{8F096AA9-454E-4C52-A97D-11C91DBC59E6}"/>
    <cellStyle name="パーセント 2 2 3 2 2" xfId="23860" xr:uid="{FC9EAEF7-EC07-403B-8BB7-C254259521B1}"/>
    <cellStyle name="パーセント 2 2 3 2 2 2" xfId="23861" xr:uid="{95D4ED6C-DD1F-4798-83EB-C8DF94ADFB90}"/>
    <cellStyle name="パーセント 2 2 3 2 2 2 2" xfId="23862" xr:uid="{9CBCCC07-B134-4897-B9BF-A728D8ABE478}"/>
    <cellStyle name="パーセント 2 2 3 2 2 3" xfId="23863" xr:uid="{90236EDC-ACF7-4F46-B10C-6AE29D58CEEF}"/>
    <cellStyle name="パーセント 2 2 3 2 2 3 2" xfId="23864" xr:uid="{71015918-2585-4291-839E-FD14A08D1B1B}"/>
    <cellStyle name="パーセント 2 2 3 2 2 4" xfId="23865" xr:uid="{FC2A5608-12A5-4B81-AB79-1D819FB11386}"/>
    <cellStyle name="パーセント 2 2 3 2 3" xfId="23866" xr:uid="{BFE434B5-0FFF-4687-99C3-0AC7F464E6FD}"/>
    <cellStyle name="パーセント 2 2 3 2 3 2" xfId="23867" xr:uid="{D1FCD919-354B-4B4C-8445-8089BB3EC60A}"/>
    <cellStyle name="パーセント 2 2 3 2 4" xfId="23868" xr:uid="{ACBBE311-4E5C-427E-9EF0-72438A05ED90}"/>
    <cellStyle name="パーセント 2 2 3 2 4 2" xfId="23869" xr:uid="{A14E2142-534F-4721-9D95-777754222658}"/>
    <cellStyle name="パーセント 2 2 3 2 5" xfId="23870" xr:uid="{7C336AF6-8777-489D-AA11-3044FB0F1DFB}"/>
    <cellStyle name="パーセント 2 2 3 2 6" xfId="23871" xr:uid="{9F70785A-8E15-4665-AF08-60519EF7587E}"/>
    <cellStyle name="パーセント 2 2 3 3" xfId="12258" xr:uid="{26A5B957-AA6F-4ABE-88A5-14C60C9F157B}"/>
    <cellStyle name="パーセント 2 2 3 3 2" xfId="23872" xr:uid="{4C5C1600-3802-478F-B343-1E1792DEF18E}"/>
    <cellStyle name="パーセント 2 2 3 3 2 2" xfId="23873" xr:uid="{F08F2FD2-3EF8-4430-8867-258AED26DD5E}"/>
    <cellStyle name="パーセント 2 2 3 3 2 3" xfId="23874" xr:uid="{2815ADD6-E1A3-4B2F-A726-A1E13C0DD282}"/>
    <cellStyle name="パーセント 2 2 3 3 3" xfId="23875" xr:uid="{74A334CE-E1E2-42E0-A18B-486455645F71}"/>
    <cellStyle name="パーセント 2 2 3 3 3 2" xfId="23876" xr:uid="{8B6C1DCC-8293-4E40-A3D6-B0F2D158D073}"/>
    <cellStyle name="パーセント 2 2 3 3 4" xfId="23877" xr:uid="{9F49E638-A29B-4988-A818-083FB7B1EA2D}"/>
    <cellStyle name="パーセント 2 2 3 3 4 2" xfId="23878" xr:uid="{BFCDDE59-2FDB-41DD-84F9-DC45A83A8C1D}"/>
    <cellStyle name="パーセント 2 2 3 3 5" xfId="23879" xr:uid="{E3FDD0CE-2051-4BA4-8CCF-1D4AC2B47D4F}"/>
    <cellStyle name="パーセント 2 2 3 3 6" xfId="23880" xr:uid="{D3B05E07-8BC1-4E3F-871E-142487235CD4}"/>
    <cellStyle name="パーセント 2 2 3 4" xfId="12259" xr:uid="{FD99CCB5-6D5B-41CB-9F26-E6512C109086}"/>
    <cellStyle name="パーセント 2 2 3 4 2" xfId="23881" xr:uid="{AC419C31-F3D1-4B6D-BBA2-EB796C99DBEE}"/>
    <cellStyle name="パーセント 2 2 3 4 2 2" xfId="23882" xr:uid="{A892E2A0-D878-468F-9CC4-D4EEECAED0CB}"/>
    <cellStyle name="パーセント 2 2 3 4 2 3" xfId="23883" xr:uid="{8CF79982-40ED-4705-9BAF-EC40EEE9C1A7}"/>
    <cellStyle name="パーセント 2 2 3 4 3" xfId="23884" xr:uid="{7E11BDAE-70AA-40F0-93A7-78C7DBEA5D9F}"/>
    <cellStyle name="パーセント 2 2 3 4 3 2" xfId="23885" xr:uid="{71876A71-EB09-4CC1-A7B7-2384DA7693A0}"/>
    <cellStyle name="パーセント 2 2 3 4 4" xfId="23886" xr:uid="{735163A9-97C4-42D2-A244-1A02C32F41C9}"/>
    <cellStyle name="パーセント 2 2 3 4 4 2" xfId="23887" xr:uid="{A23ED2C4-548C-443D-8624-43245249A490}"/>
    <cellStyle name="パーセント 2 2 3 4 5" xfId="23888" xr:uid="{AD8823F5-C1DC-4841-A3FB-905006EECAC2}"/>
    <cellStyle name="パーセント 2 2 3 4 6" xfId="23889" xr:uid="{B87967B7-6759-469B-85A6-77B33BA3D4E1}"/>
    <cellStyle name="パーセント 2 2 3 5" xfId="23890" xr:uid="{B74FF241-8F7B-4F18-9DFA-284764D2111E}"/>
    <cellStyle name="パーセント 2 2 3 5 2" xfId="23891" xr:uid="{4CD0CADB-1AA3-41D8-8A90-AD6C308AF4E2}"/>
    <cellStyle name="パーセント 2 2 3 5 2 2" xfId="23892" xr:uid="{53F4F210-64AC-4960-9624-2C5A2EC4A889}"/>
    <cellStyle name="パーセント 2 2 3 5 3" xfId="23893" xr:uid="{D5A19B85-3D58-4142-83F9-EB50E128C464}"/>
    <cellStyle name="パーセント 2 2 3 5 3 2" xfId="23894" xr:uid="{7A711EA7-19E1-4DBA-854F-57A1D2A1F990}"/>
    <cellStyle name="パーセント 2 2 3 5 4" xfId="23895" xr:uid="{9E1B669A-22A6-4B31-870B-340D6FB3354E}"/>
    <cellStyle name="パーセント 2 2 3 6" xfId="23896" xr:uid="{162AE792-E74E-4785-9CC4-7A3DE8FBE8E3}"/>
    <cellStyle name="パーセント 2 2 3 6 2" xfId="23897" xr:uid="{EF0D45C0-5164-49B1-B826-39332C6D7626}"/>
    <cellStyle name="パーセント 2 2 3 6 3" xfId="23898" xr:uid="{14ECD957-FDA7-4370-BB30-D9E80A1B5F71}"/>
    <cellStyle name="パーセント 2 2 3 7" xfId="23899" xr:uid="{54C22761-93C2-4A45-B99F-089412641D35}"/>
    <cellStyle name="パーセント 2 2 3 7 2" xfId="23900" xr:uid="{C376A9DD-55C8-4250-9953-4D88EF471194}"/>
    <cellStyle name="パーセント 2 2 3 8" xfId="23901" xr:uid="{B81F484A-692F-4CA8-85DE-FBF4E5E15C8E}"/>
    <cellStyle name="パーセント 2 2 3 8 2" xfId="23902" xr:uid="{361224B0-13AF-4ABB-878F-A8A130E447CC}"/>
    <cellStyle name="パーセント 2 2 3 9" xfId="23903" xr:uid="{5578F101-B47C-4D6B-A0E6-BEE21BC06E51}"/>
    <cellStyle name="パーセント 2 2 4" xfId="12260" xr:uid="{0D3B765C-8605-4792-8227-0D8470657C32}"/>
    <cellStyle name="パーセント 2 2 4 2" xfId="23904" xr:uid="{B09A90D0-84B8-4F94-B658-36385014EA79}"/>
    <cellStyle name="パーセント 2 2 4 2 2" xfId="23905" xr:uid="{9EE96882-0136-4C56-A74A-811EF9E3F179}"/>
    <cellStyle name="パーセント 2 2 4 2 2 2" xfId="23906" xr:uid="{41EEFF15-D4A2-4E82-A0C5-794CABC388C4}"/>
    <cellStyle name="パーセント 2 2 4 2 2 3" xfId="23907" xr:uid="{E987FB9D-0D5C-4B1B-B747-E251851DD6B9}"/>
    <cellStyle name="パーセント 2 2 4 2 3" xfId="23908" xr:uid="{EDE94496-E151-4FD7-A046-1BB3DF683E19}"/>
    <cellStyle name="パーセント 2 2 4 2 3 2" xfId="23909" xr:uid="{F6AC79E3-B7E8-43AF-B819-0EFD86BB0459}"/>
    <cellStyle name="パーセント 2 2 4 2 4" xfId="23910" xr:uid="{74C06C7F-FA06-4552-ABD4-20B928854B8F}"/>
    <cellStyle name="パーセント 2 2 4 2 4 2" xfId="23911" xr:uid="{2C1B74EB-B916-4BCA-B6F6-D555DA677799}"/>
    <cellStyle name="パーセント 2 2 4 2 5" xfId="23912" xr:uid="{83620A97-22DE-4D17-BED4-40566714CC24}"/>
    <cellStyle name="パーセント 2 2 4 2 6" xfId="23913" xr:uid="{06D46E10-D6F5-4BC4-B992-9E02AB52EDEA}"/>
    <cellStyle name="パーセント 2 2 4 3" xfId="23914" xr:uid="{3D06A427-4FF3-4095-82F9-F36A77333341}"/>
    <cellStyle name="パーセント 2 2 4 3 2" xfId="23915" xr:uid="{4EEBA3F2-BF43-4766-91CB-B1CA71083B38}"/>
    <cellStyle name="パーセント 2 2 4 3 2 2" xfId="23916" xr:uid="{9FD22886-B0AA-4258-9653-38C8A8A18E4D}"/>
    <cellStyle name="パーセント 2 2 4 3 3" xfId="23917" xr:uid="{0C2D10D1-F6FF-4B0C-AFC7-8324884AA1D0}"/>
    <cellStyle name="パーセント 2 2 4 3 3 2" xfId="23918" xr:uid="{5415F6D7-3CFF-4298-A977-B6236EED9C52}"/>
    <cellStyle name="パーセント 2 2 4 3 4" xfId="23919" xr:uid="{A9758EBD-89C0-4AEC-8A2B-476F3CD3A1D7}"/>
    <cellStyle name="パーセント 2 2 4 4" xfId="23920" xr:uid="{C4C25FEB-1C12-4D42-BB1B-6A5E343D5B98}"/>
    <cellStyle name="パーセント 2 2 4 4 2" xfId="23921" xr:uid="{31190C41-ACC3-486F-8F82-BE46ADF6016E}"/>
    <cellStyle name="パーセント 2 2 4 4 2 2" xfId="23922" xr:uid="{13B066A1-67B7-4BF4-B1C0-58AF746DA9F4}"/>
    <cellStyle name="パーセント 2 2 4 4 3" xfId="23923" xr:uid="{B415234D-A7A6-4942-8036-DD71C5B61F03}"/>
    <cellStyle name="パーセント 2 2 4 4 3 2" xfId="23924" xr:uid="{5271E413-2A3E-49AC-A3A2-EC613F1998C4}"/>
    <cellStyle name="パーセント 2 2 4 4 4" xfId="23925" xr:uid="{AF6739AD-E8F9-483E-8600-8E0F05ADA9B7}"/>
    <cellStyle name="パーセント 2 2 4 5" xfId="23926" xr:uid="{7E2D537A-B91E-462C-8364-AAF2454F02B5}"/>
    <cellStyle name="パーセント 2 2 4 5 2" xfId="23927" xr:uid="{25ABAABF-0F91-4A04-9A45-F71FCF573759}"/>
    <cellStyle name="パーセント 2 2 4 6" xfId="23928" xr:uid="{E97AC9A3-05FC-450C-B2D9-E5A4200445BE}"/>
    <cellStyle name="パーセント 2 2 4 6 2" xfId="23929" xr:uid="{E42B70F8-3633-403A-B8C2-E3BA38B6CDB2}"/>
    <cellStyle name="パーセント 2 2 4 7" xfId="23930" xr:uid="{F16D18C9-1BF9-41A9-8D84-AC07479102ED}"/>
    <cellStyle name="パーセント 2 2 4 8" xfId="23931" xr:uid="{DB206ADF-CB3B-423E-A435-F5F526A84D21}"/>
    <cellStyle name="パーセント 2 2 5" xfId="12261" xr:uid="{6A2EE4B6-6B2E-48F2-AA8C-3A4D043674C0}"/>
    <cellStyle name="パーセント 2 2 5 2" xfId="23932" xr:uid="{DA2E322D-C576-4686-BACF-81FE59E3B54A}"/>
    <cellStyle name="パーセント 2 2 5 2 2" xfId="23933" xr:uid="{1B8B5398-A4CB-461C-8BC5-C1CCD1BADCBB}"/>
    <cellStyle name="パーセント 2 2 5 2 2 2" xfId="23934" xr:uid="{5273D27C-CB96-4CF5-97E8-C876324C28EE}"/>
    <cellStyle name="パーセント 2 2 5 2 2 3" xfId="23935" xr:uid="{39C57334-EB87-4FC1-8C7F-C8D5FE8D4D13}"/>
    <cellStyle name="パーセント 2 2 5 2 3" xfId="23936" xr:uid="{DF3A8430-C57D-4DAE-81E1-64674BE2CBA6}"/>
    <cellStyle name="パーセント 2 2 5 2 3 2" xfId="23937" xr:uid="{EA52457D-C403-409F-80AA-84C0CBC144B6}"/>
    <cellStyle name="パーセント 2 2 5 2 4" xfId="23938" xr:uid="{92C18AF0-3855-4338-BDAE-7D69F7BE1161}"/>
    <cellStyle name="パーセント 2 2 5 2 4 2" xfId="23939" xr:uid="{3A9DFFF2-EB18-4F0E-B8BF-1D542087C420}"/>
    <cellStyle name="パーセント 2 2 5 2 5" xfId="23940" xr:uid="{DA07C5B0-DBA1-48CE-89DC-FE7081DFD462}"/>
    <cellStyle name="パーセント 2 2 5 2 6" xfId="23941" xr:uid="{C9A2C661-3A23-48C8-8D55-A91D8ACE7803}"/>
    <cellStyle name="パーセント 2 2 5 3" xfId="23942" xr:uid="{5DA90EB2-522D-4D55-B513-A872D711EA7B}"/>
    <cellStyle name="パーセント 2 2 5 3 2" xfId="23943" xr:uid="{50B2908E-8343-4593-BC66-C84C4603A1B7}"/>
    <cellStyle name="パーセント 2 2 5 3 2 2" xfId="23944" xr:uid="{8673F0E5-ABB0-4FCB-ACC9-40A0399F8927}"/>
    <cellStyle name="パーセント 2 2 5 3 3" xfId="23945" xr:uid="{2C413D1A-79C4-4332-8867-BDB5A0ACC6B4}"/>
    <cellStyle name="パーセント 2 2 5 3 3 2" xfId="23946" xr:uid="{13E671DF-3ED1-4B98-9753-9D4B3ACC0774}"/>
    <cellStyle name="パーセント 2 2 5 3 4" xfId="23947" xr:uid="{A8C7F894-FFE6-4670-9CC3-9DC62131FC19}"/>
    <cellStyle name="パーセント 2 2 5 4" xfId="23948" xr:uid="{21DB2F3B-60EA-44A1-8A81-82E51B94CC71}"/>
    <cellStyle name="パーセント 2 2 5 4 2" xfId="23949" xr:uid="{E1C381D8-80F3-498D-8520-7A8DC9513EF0}"/>
    <cellStyle name="パーセント 2 2 5 5" xfId="23950" xr:uid="{17897414-A60E-417D-92F0-F3894C260D52}"/>
    <cellStyle name="パーセント 2 2 5 5 2" xfId="23951" xr:uid="{CAC707B6-6EBD-4398-BEE3-D3D13F3A3A42}"/>
    <cellStyle name="パーセント 2 2 5 6" xfId="23952" xr:uid="{F97039B1-4128-4A39-B949-5299A8FEEEA6}"/>
    <cellStyle name="パーセント 2 2 5 7" xfId="23953" xr:uid="{4FB60264-FF5A-4720-B7D1-7D8212FE780A}"/>
    <cellStyle name="パーセント 2 2 6" xfId="12262" xr:uid="{4F67D9B3-8189-4CF5-8A02-FEAC7F860A8D}"/>
    <cellStyle name="パーセント 2 2 6 2" xfId="23954" xr:uid="{E414B001-3684-4E3B-BEEF-4EF2697DBFC8}"/>
    <cellStyle name="パーセント 2 2 6 2 2" xfId="23955" xr:uid="{1F2EA08D-488E-426C-8697-4D77E53CB4BE}"/>
    <cellStyle name="パーセント 2 2 6 2 2 2" xfId="23956" xr:uid="{F25493DC-6D8F-4696-B655-5DB3BB005E1C}"/>
    <cellStyle name="パーセント 2 2 6 2 3" xfId="23957" xr:uid="{40570EEC-2BD1-4C0B-AC44-029A35400A42}"/>
    <cellStyle name="パーセント 2 2 6 2 3 2" xfId="23958" xr:uid="{48AFBDB0-C957-4BEB-910F-1096A107F0E1}"/>
    <cellStyle name="パーセント 2 2 6 2 4" xfId="23959" xr:uid="{8D3BBC9E-CC29-4BCC-A6B8-EF3D6BF022D7}"/>
    <cellStyle name="パーセント 2 2 6 3" xfId="23960" xr:uid="{91BD17B4-9567-48D9-8743-677FBD3120A2}"/>
    <cellStyle name="パーセント 2 2 6 3 2" xfId="23961" xr:uid="{A6EA5E2B-7FB8-40B1-8481-C5FFEE9DA1AA}"/>
    <cellStyle name="パーセント 2 2 6 4" xfId="23962" xr:uid="{3763287F-216E-418E-B0D4-3C078D35DCCA}"/>
    <cellStyle name="パーセント 2 2 6 4 2" xfId="23963" xr:uid="{C5D90EE4-4451-4D70-80A9-BAB3CE78744F}"/>
    <cellStyle name="パーセント 2 2 6 5" xfId="23964" xr:uid="{F9D2B472-C455-42D9-809E-A04095EA9A27}"/>
    <cellStyle name="パーセント 2 2 6 6" xfId="23965" xr:uid="{5F33FA39-F915-4757-82BC-72DD6E2F5939}"/>
    <cellStyle name="パーセント 2 2 7" xfId="23966" xr:uid="{116F9442-FE48-415D-BFBC-E813AF7E4B78}"/>
    <cellStyle name="パーセント 2 2 7 2" xfId="23967" xr:uid="{BDA3D491-312B-4DF2-9DEC-AEF2FEDC6A6A}"/>
    <cellStyle name="パーセント 2 2 7 2 2" xfId="23968" xr:uid="{70081491-9AC8-49D3-B846-0B4EE1425986}"/>
    <cellStyle name="パーセント 2 2 7 2 2 2" xfId="23969" xr:uid="{E8D015AF-9043-408C-B66B-6E96F05403A9}"/>
    <cellStyle name="パーセント 2 2 7 2 3" xfId="23970" xr:uid="{78CDBB13-51D1-4D7B-A06A-F6F2E92FCE36}"/>
    <cellStyle name="パーセント 2 2 7 2 3 2" xfId="23971" xr:uid="{EC786344-8FAF-43A9-BA65-3A4172DFDB84}"/>
    <cellStyle name="パーセント 2 2 7 2 4" xfId="23972" xr:uid="{16C60650-AD20-489E-8B96-1DB1688C311E}"/>
    <cellStyle name="パーセント 2 2 7 3" xfId="23973" xr:uid="{461E6F7D-43CE-4F8E-BDA8-68AF6936810D}"/>
    <cellStyle name="パーセント 2 2 7 3 2" xfId="23974" xr:uid="{BF2D9C38-84D4-43FF-8B98-779BC97D7917}"/>
    <cellStyle name="パーセント 2 2 7 4" xfId="23975" xr:uid="{0A931431-B477-468F-9538-40DD8E1B988E}"/>
    <cellStyle name="パーセント 2 2 7 4 2" xfId="23976" xr:uid="{988CCCF5-B43D-4A4C-A599-3EAACCA0F5B7}"/>
    <cellStyle name="パーセント 2 2 7 5" xfId="23977" xr:uid="{873D328D-ABAE-4C33-9D38-41792BF6FFBC}"/>
    <cellStyle name="パーセント 2 2 7 6" xfId="23978" xr:uid="{D46D31CD-968D-4519-8770-111B533893E4}"/>
    <cellStyle name="パーセント 2 2 8" xfId="23979" xr:uid="{430E9D2F-5A3A-4386-9997-7E4413451F66}"/>
    <cellStyle name="パーセント 2 2 8 2" xfId="23980" xr:uid="{4DDA6898-554E-49E3-87FF-597514DED8A6}"/>
    <cellStyle name="パーセント 2 2 8 2 2" xfId="23981" xr:uid="{BF970A1E-F55F-4A57-A778-D089CE3702F3}"/>
    <cellStyle name="パーセント 2 2 8 3" xfId="23982" xr:uid="{C09113B3-1EEA-4F57-A8D5-C588C2F7DBB7}"/>
    <cellStyle name="パーセント 2 2 8 3 2" xfId="23983" xr:uid="{AB54A6FC-5DA9-4CFA-8E6C-16B952A002BA}"/>
    <cellStyle name="パーセント 2 2 8 4" xfId="23984" xr:uid="{602C17B4-7DE1-493C-A421-423C889C00CE}"/>
    <cellStyle name="パーセント 2 2 9" xfId="23985" xr:uid="{BD489376-C626-4000-AABF-8B3E59D6EC5E}"/>
    <cellStyle name="パーセント 2 2 9 2" xfId="23986" xr:uid="{4186506A-CAD2-4F2C-B170-773013B8C370}"/>
    <cellStyle name="パーセント 2 2 9 2 2" xfId="23987" xr:uid="{775767E5-1548-4627-A71F-E919490DD463}"/>
    <cellStyle name="パーセント 2 2 9 3" xfId="23988" xr:uid="{73D6A80F-8814-4BAB-A21A-408DCE6619D7}"/>
    <cellStyle name="パーセント 2 2 9 3 2" xfId="23989" xr:uid="{83AC8EF7-05DA-4D75-ADF4-C34739AF1FFA}"/>
    <cellStyle name="パーセント 2 2 9 4" xfId="23990" xr:uid="{A44D4115-46AE-417F-9A84-2FB919DB69FE}"/>
    <cellStyle name="パーセント 2 3" xfId="12263" xr:uid="{E294EA92-66E3-4B37-8AC4-4EC56A45E9DD}"/>
    <cellStyle name="パーセント 2 3 10" xfId="23991" xr:uid="{2B8EDA8A-88B9-4E19-B230-98CF244809D5}"/>
    <cellStyle name="パーセント 2 3 10 2" xfId="23992" xr:uid="{C5970560-6001-46F0-98BE-C74DBAB29629}"/>
    <cellStyle name="パーセント 2 3 11" xfId="23993" xr:uid="{7035EBD1-2F20-42AB-9E4B-55D4C0BEE897}"/>
    <cellStyle name="パーセント 2 3 11 2" xfId="23994" xr:uid="{C51141C8-FD85-4E16-AA07-96D34C2977BE}"/>
    <cellStyle name="パーセント 2 3 12" xfId="23995" xr:uid="{125D1C42-8D14-4FD7-85B4-B363CA064E53}"/>
    <cellStyle name="パーセント 2 3 2" xfId="12264" xr:uid="{91381D9C-ED7B-4ECD-A109-937C666B6770}"/>
    <cellStyle name="パーセント 2 3 2 2" xfId="23996" xr:uid="{5525E106-F9FF-4418-AA93-29D5ADAA2701}"/>
    <cellStyle name="パーセント 2 3 2 2 2" xfId="23997" xr:uid="{1241CD38-D5FA-4605-912B-3586A11E16BA}"/>
    <cellStyle name="パーセント 2 3 2 2 2 2" xfId="23998" xr:uid="{D33BC1B3-365D-4689-BD25-4A1FA1F4620C}"/>
    <cellStyle name="パーセント 2 3 2 2 2 3" xfId="23999" xr:uid="{3B2DCB0B-6FC1-4986-B4DB-D85B9174CCC3}"/>
    <cellStyle name="パーセント 2 3 2 2 3" xfId="24000" xr:uid="{4FE30EC0-A20E-4AFF-B343-F3612205673A}"/>
    <cellStyle name="パーセント 2 3 2 2 3 2" xfId="24001" xr:uid="{BC02DAC0-1C58-4A4D-B335-76516D49B013}"/>
    <cellStyle name="パーセント 2 3 2 2 4" xfId="24002" xr:uid="{21C72AFC-8884-4973-B62E-4188945676BF}"/>
    <cellStyle name="パーセント 2 3 2 2 4 2" xfId="24003" xr:uid="{2C6AC365-26C3-4458-B435-63BE8AC12BF7}"/>
    <cellStyle name="パーセント 2 3 2 2 5" xfId="24004" xr:uid="{C73A51DC-CBAC-499C-AB2B-1ABA1D80C0AB}"/>
    <cellStyle name="パーセント 2 3 2 2 6" xfId="24005" xr:uid="{65F4081F-CB74-4532-B823-931DD3B2DD55}"/>
    <cellStyle name="パーセント 2 3 2 3" xfId="24006" xr:uid="{6F541703-2942-42C0-A862-4CD147C59834}"/>
    <cellStyle name="パーセント 2 3 2 3 2" xfId="24007" xr:uid="{916AF7D7-6ACA-4665-AF0F-E580A7D6506D}"/>
    <cellStyle name="パーセント 2 3 2 3 2 2" xfId="24008" xr:uid="{8D889DF8-7CA5-4A6C-9AEF-79A98104BC28}"/>
    <cellStyle name="パーセント 2 3 2 3 3" xfId="24009" xr:uid="{B6E03AEF-50EA-457E-A9BA-13C22DC9108B}"/>
    <cellStyle name="パーセント 2 3 2 3 3 2" xfId="24010" xr:uid="{6A346485-84FE-481C-9C64-935403621E63}"/>
    <cellStyle name="パーセント 2 3 2 3 4" xfId="24011" xr:uid="{000EDE82-9F95-4EC4-8151-5F290FA5F336}"/>
    <cellStyle name="パーセント 2 3 2 4" xfId="24012" xr:uid="{D78BF5A4-C6A0-48AC-A2CA-F0992124851F}"/>
    <cellStyle name="パーセント 2 3 2 4 2" xfId="24013" xr:uid="{69152C03-295C-4DE0-88E6-2C4D31BEBC19}"/>
    <cellStyle name="パーセント 2 3 2 4 2 2" xfId="24014" xr:uid="{09924817-DCFB-4E54-9AB8-150762EFD994}"/>
    <cellStyle name="パーセント 2 3 2 4 3" xfId="24015" xr:uid="{2353E115-7E0E-4C22-AF5D-4EC1FD4731A5}"/>
    <cellStyle name="パーセント 2 3 2 4 3 2" xfId="24016" xr:uid="{47DBB768-4723-4515-9D6D-A3BF215966E5}"/>
    <cellStyle name="パーセント 2 3 2 4 4" xfId="24017" xr:uid="{3DE372F9-5BF1-4281-A793-117AEF901258}"/>
    <cellStyle name="パーセント 2 3 2 5" xfId="24018" xr:uid="{2358BC30-5015-456F-88D0-BE37392E3EF8}"/>
    <cellStyle name="パーセント 2 3 2 5 2" xfId="24019" xr:uid="{A45AF5EB-509B-4B91-A548-F212815005F5}"/>
    <cellStyle name="パーセント 2 3 2 6" xfId="24020" xr:uid="{910145C3-FC1E-48F8-B8D7-16F1762841A1}"/>
    <cellStyle name="パーセント 2 3 2 6 2" xfId="24021" xr:uid="{BEF82D9C-1694-45AE-80C2-BEB1BDFF42B1}"/>
    <cellStyle name="パーセント 2 3 2 7" xfId="24022" xr:uid="{777F15CF-7890-48E3-B1B9-89E38201DA80}"/>
    <cellStyle name="パーセント 2 3 2 8" xfId="24023" xr:uid="{BD2116D5-44D9-47DC-8423-00FC58171B44}"/>
    <cellStyle name="パーセント 2 3 3" xfId="24024" xr:uid="{186F1ECC-F213-4850-B384-214208B0CE61}"/>
    <cellStyle name="パーセント 2 3 3 2" xfId="24025" xr:uid="{F317FB9D-19F9-4994-AD46-166E86AAA2BE}"/>
    <cellStyle name="パーセント 2 3 3 2 2" xfId="24026" xr:uid="{8ABE5DB9-B0A0-4DD3-B000-C212F5FF9C46}"/>
    <cellStyle name="パーセント 2 3 3 2 2 2" xfId="24027" xr:uid="{F0FBF18B-7C18-4282-A10A-15E0E587F3F4}"/>
    <cellStyle name="パーセント 2 3 3 2 2 3" xfId="24028" xr:uid="{E9CD6154-4492-476C-822E-CB6F6EFE7969}"/>
    <cellStyle name="パーセント 2 3 3 2 3" xfId="24029" xr:uid="{3908EFF4-CFE7-428D-BAE9-DB3B59899A5E}"/>
    <cellStyle name="パーセント 2 3 3 2 3 2" xfId="24030" xr:uid="{5CCC929B-49E5-4EBF-8389-424AE40FA437}"/>
    <cellStyle name="パーセント 2 3 3 2 4" xfId="24031" xr:uid="{696A7B56-FEBE-4C2A-89A2-CBFB3C3DC67D}"/>
    <cellStyle name="パーセント 2 3 3 2 4 2" xfId="24032" xr:uid="{03C9378F-AD7E-41F4-9A89-056E949048F4}"/>
    <cellStyle name="パーセント 2 3 3 2 5" xfId="24033" xr:uid="{06901303-6678-47FF-8DC8-3E7BAAF67E53}"/>
    <cellStyle name="パーセント 2 3 3 2 6" xfId="24034" xr:uid="{7D1DDC1F-A538-4E27-A87F-2C518AD85443}"/>
    <cellStyle name="パーセント 2 3 3 3" xfId="24035" xr:uid="{17753833-F88D-4243-BA46-53B4114C325C}"/>
    <cellStyle name="パーセント 2 3 3 3 2" xfId="24036" xr:uid="{2B38576B-8188-415F-AEF0-B98D3B60746E}"/>
    <cellStyle name="パーセント 2 3 3 3 2 2" xfId="24037" xr:uid="{CEE7E97C-BBC4-42A9-839A-C5E10C23DFAC}"/>
    <cellStyle name="パーセント 2 3 3 3 3" xfId="24038" xr:uid="{5A350AA0-773B-4194-B965-872E1F85A96A}"/>
    <cellStyle name="パーセント 2 3 3 3 3 2" xfId="24039" xr:uid="{9696476D-161C-4821-8727-8859D049B188}"/>
    <cellStyle name="パーセント 2 3 3 3 4" xfId="24040" xr:uid="{823A1C76-6431-4FF4-9E09-4278FF34ACAA}"/>
    <cellStyle name="パーセント 2 3 3 4" xfId="24041" xr:uid="{681E36F5-4A84-43AA-9366-E08A63ACE941}"/>
    <cellStyle name="パーセント 2 3 3 4 2" xfId="24042" xr:uid="{897A296B-E488-4B87-A7DB-E22F87A87C7C}"/>
    <cellStyle name="パーセント 2 3 3 5" xfId="24043" xr:uid="{CE362083-4FC2-4F72-B848-F0F3DCE255A8}"/>
    <cellStyle name="パーセント 2 3 3 5 2" xfId="24044" xr:uid="{383B547A-0298-4896-9CA5-F3646EDC854B}"/>
    <cellStyle name="パーセント 2 3 3 6" xfId="24045" xr:uid="{450B9E1B-1D3F-480D-9574-E8101BAF73F4}"/>
    <cellStyle name="パーセント 2 3 3 7" xfId="24046" xr:uid="{E2628285-9284-405B-A3FC-4F070139783A}"/>
    <cellStyle name="パーセント 2 3 4" xfId="24047" xr:uid="{65BE204E-F898-443C-A655-CAA59DFF30FC}"/>
    <cellStyle name="パーセント 2 3 4 2" xfId="24048" xr:uid="{67441199-6511-4C5D-B4D3-5A0F623D4AF9}"/>
    <cellStyle name="パーセント 2 3 4 2 2" xfId="24049" xr:uid="{C83C0270-B06B-44BE-BA56-11D759BF7FD6}"/>
    <cellStyle name="パーセント 2 3 4 2 3" xfId="24050" xr:uid="{334ED559-63B9-4D76-86A8-40A9118FE06A}"/>
    <cellStyle name="パーセント 2 3 4 3" xfId="24051" xr:uid="{C6B9D37D-D74F-4B1E-B6E9-E0C6835A9391}"/>
    <cellStyle name="パーセント 2 3 4 3 2" xfId="24052" xr:uid="{EF985A0C-1E30-43C0-8FC6-8F419104F25F}"/>
    <cellStyle name="パーセント 2 3 4 4" xfId="24053" xr:uid="{28AE8448-6FE5-4A30-BDCA-8DE17834AE52}"/>
    <cellStyle name="パーセント 2 3 4 4 2" xfId="24054" xr:uid="{814B9814-BBC8-433E-8E22-4E26C778CF0F}"/>
    <cellStyle name="パーセント 2 3 4 5" xfId="24055" xr:uid="{8F73A52F-FCF1-461D-8C95-FB4B47D0E5F9}"/>
    <cellStyle name="パーセント 2 3 4 6" xfId="24056" xr:uid="{003CBE2B-07B1-4F73-B753-BB6D102B7C95}"/>
    <cellStyle name="パーセント 2 3 5" xfId="24057" xr:uid="{FBBFC142-6410-45BA-AEDF-8D9EDBCAFA80}"/>
    <cellStyle name="パーセント 2 3 5 2" xfId="24058" xr:uid="{B9288854-DCD1-4296-BC5F-8F94A213C235}"/>
    <cellStyle name="パーセント 2 3 5 2 2" xfId="24059" xr:uid="{B9686A61-389E-42B8-A970-7FA697689A62}"/>
    <cellStyle name="パーセント 2 3 5 2 3" xfId="24060" xr:uid="{F355B547-0764-4344-A66D-578B3780A9D4}"/>
    <cellStyle name="パーセント 2 3 5 3" xfId="24061" xr:uid="{0FDD7C51-E72A-4DB9-8D1A-C2BECBCEE586}"/>
    <cellStyle name="パーセント 2 3 5 3 2" xfId="24062" xr:uid="{F73A5D58-094A-4F03-9AAA-60EB98FAC2E5}"/>
    <cellStyle name="パーセント 2 3 5 4" xfId="24063" xr:uid="{BE38656C-4ECB-4028-99D5-24D88E67B209}"/>
    <cellStyle name="パーセント 2 3 5 4 2" xfId="24064" xr:uid="{C23CFCFB-A3C0-40B3-8C29-406058686DCC}"/>
    <cellStyle name="パーセント 2 3 5 5" xfId="24065" xr:uid="{1CADF016-96A1-4DED-8FDC-F3605ED79168}"/>
    <cellStyle name="パーセント 2 3 5 6" xfId="24066" xr:uid="{82747A74-14C1-42B4-9FE5-0C8DD649EE89}"/>
    <cellStyle name="パーセント 2 3 6" xfId="24067" xr:uid="{5A8A6FC7-8B53-45F5-9568-6A0E826D4F66}"/>
    <cellStyle name="パーセント 2 3 6 2" xfId="24068" xr:uid="{1F2801D3-4B74-45A6-9E33-4DE9AEB7A69E}"/>
    <cellStyle name="パーセント 2 3 6 2 2" xfId="24069" xr:uid="{1111A25C-9C08-400E-8B8A-3FE709C51EC6}"/>
    <cellStyle name="パーセント 2 3 6 3" xfId="24070" xr:uid="{CF5700CD-EAB3-4A5D-947B-390905A858CE}"/>
    <cellStyle name="パーセント 2 3 6 3 2" xfId="24071" xr:uid="{0A3B1199-E367-4A09-97B5-B5AF417AF682}"/>
    <cellStyle name="パーセント 2 3 6 4" xfId="24072" xr:uid="{8725C923-6188-46C4-9A66-535C926FB5B9}"/>
    <cellStyle name="パーセント 2 3 7" xfId="24073" xr:uid="{FEA841D4-660F-4492-B796-2C4BB3297A4E}"/>
    <cellStyle name="パーセント 2 3 7 2" xfId="24074" xr:uid="{09AE0BAC-EA38-4DD3-90DD-9938C5759698}"/>
    <cellStyle name="パーセント 2 3 7 2 2" xfId="24075" xr:uid="{C39104BA-5FD0-4EE8-B5AB-46A456BCB513}"/>
    <cellStyle name="パーセント 2 3 7 3" xfId="24076" xr:uid="{ADD42187-D569-442C-923A-07D3DA9EB3C9}"/>
    <cellStyle name="パーセント 2 3 7 3 2" xfId="24077" xr:uid="{C9ABF6DE-48B0-43E1-A44C-7828DCA2A54C}"/>
    <cellStyle name="パーセント 2 3 7 4" xfId="24078" xr:uid="{142F1542-B681-48B8-88DC-0A9C76394B48}"/>
    <cellStyle name="パーセント 2 3 8" xfId="24079" xr:uid="{34468806-970B-4A10-9B60-F3AA52E77DE1}"/>
    <cellStyle name="パーセント 2 3 8 2" xfId="24080" xr:uid="{200FADC4-54A1-4538-BB5B-3B0186B371E7}"/>
    <cellStyle name="パーセント 2 3 8 2 2" xfId="24081" xr:uid="{893BDD7B-64E9-412A-B45B-047AF74B2C79}"/>
    <cellStyle name="パーセント 2 3 8 3" xfId="24082" xr:uid="{07D2EEB2-08A4-48A7-8585-B6517B9CBF19}"/>
    <cellStyle name="パーセント 2 3 9" xfId="24083" xr:uid="{956846A4-9DEE-4BFE-BE8A-054A83CE46B1}"/>
    <cellStyle name="パーセント 2 3 9 2" xfId="24084" xr:uid="{62DF2678-4710-4256-8DD2-785DA148470E}"/>
    <cellStyle name="パーセント 2 4" xfId="12265" xr:uid="{D598E69B-5BBE-4C78-B230-6717D10059E5}"/>
    <cellStyle name="パーセント 2 4 10" xfId="24085" xr:uid="{C2491D64-A376-4C82-950F-C067F9B8E8F7}"/>
    <cellStyle name="パーセント 2 4 11" xfId="24086" xr:uid="{C75F1817-C85F-4FB9-922D-E5EBF86CB173}"/>
    <cellStyle name="パーセント 2 4 2" xfId="12266" xr:uid="{6B771649-7391-48D9-8DDC-5ED4586DEA9F}"/>
    <cellStyle name="パーセント 2 4 2 2" xfId="24087" xr:uid="{8B20E9ED-E24C-4540-B0B6-8797A93EC5DB}"/>
    <cellStyle name="パーセント 2 4 2 2 2" xfId="24088" xr:uid="{D5EEF349-53BE-4174-B887-AE9DEECFDE27}"/>
    <cellStyle name="パーセント 2 4 2 2 2 2" xfId="24089" xr:uid="{DD6C103D-1D1A-43EC-877D-1715DC0FB0CB}"/>
    <cellStyle name="パーセント 2 4 2 2 2 3" xfId="24090" xr:uid="{43E9685C-8848-4BE4-88FF-8843E305B113}"/>
    <cellStyle name="パーセント 2 4 2 2 3" xfId="24091" xr:uid="{6DEBA70B-FFA6-4BBC-8423-AE3E435B6069}"/>
    <cellStyle name="パーセント 2 4 2 2 3 2" xfId="24092" xr:uid="{E3977790-2BE9-41F3-9C8C-0E0DAF8BBFC6}"/>
    <cellStyle name="パーセント 2 4 2 2 4" xfId="24093" xr:uid="{9EAA0F8C-209D-4D20-AC34-5E702AC0DBA6}"/>
    <cellStyle name="パーセント 2 4 2 2 4 2" xfId="24094" xr:uid="{B1D1E00B-1058-4695-8C63-AECC46BC703E}"/>
    <cellStyle name="パーセント 2 4 2 2 5" xfId="24095" xr:uid="{18E760BB-C4E2-4E35-93C7-5567BF74AB88}"/>
    <cellStyle name="パーセント 2 4 2 2 6" xfId="24096" xr:uid="{FE818FB0-1149-495A-BFE8-76309ACC0A48}"/>
    <cellStyle name="パーセント 2 4 2 3" xfId="24097" xr:uid="{E98693F0-BCCD-425E-B1C6-DF0AE05B0946}"/>
    <cellStyle name="パーセント 2 4 2 3 2" xfId="24098" xr:uid="{CF0A2A80-E5D5-41FD-9CA2-A6E38A068596}"/>
    <cellStyle name="パーセント 2 4 2 3 2 2" xfId="24099" xr:uid="{6ED558B5-5F23-4BDA-877A-0147D1D4AADD}"/>
    <cellStyle name="パーセント 2 4 2 3 3" xfId="24100" xr:uid="{3DE58209-E665-4A0A-A8DC-CD3EAC2EF99F}"/>
    <cellStyle name="パーセント 2 4 2 3 3 2" xfId="24101" xr:uid="{667EC970-CD4E-484C-8BAC-465F59FE6EC2}"/>
    <cellStyle name="パーセント 2 4 2 3 4" xfId="24102" xr:uid="{307E2A1F-16CE-4245-AD7D-6D21EB48ED00}"/>
    <cellStyle name="パーセント 2 4 2 4" xfId="24103" xr:uid="{82B38644-0F06-43BE-A1E2-E1F321E54A8E}"/>
    <cellStyle name="パーセント 2 4 2 4 2" xfId="24104" xr:uid="{B665D449-3AA2-418E-9506-9315131418F8}"/>
    <cellStyle name="パーセント 2 4 2 4 2 2" xfId="24105" xr:uid="{B63B6FF4-A85D-4CD7-8C3D-54CEE9E0EE59}"/>
    <cellStyle name="パーセント 2 4 2 4 3" xfId="24106" xr:uid="{BCB9A86F-884D-4581-B8E1-D3E7F41B4458}"/>
    <cellStyle name="パーセント 2 4 2 4 3 2" xfId="24107" xr:uid="{63C9C442-BD82-43ED-B40A-2CEE91E96127}"/>
    <cellStyle name="パーセント 2 4 2 4 4" xfId="24108" xr:uid="{78F8C85C-116F-4A10-AB28-842830CB3EE9}"/>
    <cellStyle name="パーセント 2 4 2 5" xfId="24109" xr:uid="{F5C0C5F7-2DF4-45AA-9090-C6670269D65B}"/>
    <cellStyle name="パーセント 2 4 2 5 2" xfId="24110" xr:uid="{C3D0A0E0-761A-46CF-91EE-29D4F4D174DA}"/>
    <cellStyle name="パーセント 2 4 2 6" xfId="24111" xr:uid="{324177F4-1F1D-4E1B-B82C-02398EB5E6D3}"/>
    <cellStyle name="パーセント 2 4 2 6 2" xfId="24112" xr:uid="{50836006-7B3F-425A-973C-784701161BE8}"/>
    <cellStyle name="パーセント 2 4 2 7" xfId="24113" xr:uid="{C1A24FDB-F552-403C-B19D-D93AD8FA13F7}"/>
    <cellStyle name="パーセント 2 4 2 8" xfId="24114" xr:uid="{A9CCA672-658D-4734-B146-26057614AED9}"/>
    <cellStyle name="パーセント 2 4 3" xfId="12267" xr:uid="{178C6BAB-DD7B-4F0D-A140-8DB4D9D93B7F}"/>
    <cellStyle name="パーセント 2 4 3 2" xfId="24115" xr:uid="{9763CCFA-B97A-4E88-BF1D-17281AD1BBC3}"/>
    <cellStyle name="パーセント 2 4 3 2 2" xfId="24116" xr:uid="{9BD78199-9701-4CFD-B59F-68CFE52B4308}"/>
    <cellStyle name="パーセント 2 4 3 2 2 2" xfId="24117" xr:uid="{738E6AAE-BA02-4BA3-8B40-EF3D475347AC}"/>
    <cellStyle name="パーセント 2 4 3 2 2 3" xfId="24118" xr:uid="{1BA2853A-B450-410E-8E1B-8FAC2FBAE819}"/>
    <cellStyle name="パーセント 2 4 3 2 3" xfId="24119" xr:uid="{88C34062-C9E9-454B-97A5-550A2B771E2D}"/>
    <cellStyle name="パーセント 2 4 3 2 3 2" xfId="24120" xr:uid="{621D2AA4-7F1E-4BA0-BC45-F59AC5ACB75D}"/>
    <cellStyle name="パーセント 2 4 3 2 4" xfId="24121" xr:uid="{92C5EFD1-585F-4117-87E6-F57149925320}"/>
    <cellStyle name="パーセント 2 4 3 2 4 2" xfId="24122" xr:uid="{56C110F4-8273-4C45-B6F1-1ED5AF2F46E5}"/>
    <cellStyle name="パーセント 2 4 3 2 5" xfId="24123" xr:uid="{5BC646D6-7E39-4456-B4C7-B8562D396184}"/>
    <cellStyle name="パーセント 2 4 3 2 6" xfId="24124" xr:uid="{33E847DE-DA18-4AE5-BF13-83C747BBC2DB}"/>
    <cellStyle name="パーセント 2 4 3 3" xfId="24125" xr:uid="{7CFAC952-75A6-468C-B011-A9F883ACD466}"/>
    <cellStyle name="パーセント 2 4 3 3 2" xfId="24126" xr:uid="{21BF8751-28BF-4DE7-A556-AC18A3B8AE67}"/>
    <cellStyle name="パーセント 2 4 3 3 3" xfId="24127" xr:uid="{84BEF21B-AA31-4E0D-8526-DF34A8BD1597}"/>
    <cellStyle name="パーセント 2 4 3 4" xfId="24128" xr:uid="{50575A0F-346D-4469-A8C4-E6FB1D23CC0D}"/>
    <cellStyle name="パーセント 2 4 3 4 2" xfId="24129" xr:uid="{FD4D17B9-D4B3-477A-B781-F1698CD2BB84}"/>
    <cellStyle name="パーセント 2 4 3 5" xfId="24130" xr:uid="{E7AF9025-6A32-49C6-B3F8-3E1768F0C9C6}"/>
    <cellStyle name="パーセント 2 4 3 5 2" xfId="24131" xr:uid="{EEBECA70-6C78-4B5A-A2DA-9DA8D6BD71AF}"/>
    <cellStyle name="パーセント 2 4 3 6" xfId="24132" xr:uid="{83638290-ED04-4EDB-90B2-79FEC7E48AF2}"/>
    <cellStyle name="パーセント 2 4 3 7" xfId="24133" xr:uid="{642FA55F-503F-48AF-A719-B58EA0932399}"/>
    <cellStyle name="パーセント 2 4 4" xfId="24134" xr:uid="{CCA0EEF2-1151-472C-83C1-1B09437E9092}"/>
    <cellStyle name="パーセント 2 4 4 2" xfId="24135" xr:uid="{BC2A2ADD-23A3-4455-B953-88651EC26989}"/>
    <cellStyle name="パーセント 2 4 4 2 2" xfId="24136" xr:uid="{B147E869-AC4B-4A56-A26F-96425F3163BE}"/>
    <cellStyle name="パーセント 2 4 4 2 3" xfId="24137" xr:uid="{0E8503CD-8D36-495F-9951-10721DF2C04C}"/>
    <cellStyle name="パーセント 2 4 4 3" xfId="24138" xr:uid="{EE49DC80-1B65-4CCB-9167-A1DEBB93E7DE}"/>
    <cellStyle name="パーセント 2 4 4 3 2" xfId="24139" xr:uid="{969126EA-B091-470F-98D0-B1E52B282789}"/>
    <cellStyle name="パーセント 2 4 4 4" xfId="24140" xr:uid="{41C4ADE9-0E1A-48BB-8FE3-C732D6ED0F31}"/>
    <cellStyle name="パーセント 2 4 4 4 2" xfId="24141" xr:uid="{BF910414-19EE-4F6D-BAE4-3AB074AEE99E}"/>
    <cellStyle name="パーセント 2 4 4 5" xfId="24142" xr:uid="{7B93CD4C-3310-417D-93E8-DE313FF467DD}"/>
    <cellStyle name="パーセント 2 4 4 6" xfId="24143" xr:uid="{B7A67803-E148-4A67-A58C-01E45DBCA52F}"/>
    <cellStyle name="パーセント 2 4 5" xfId="24144" xr:uid="{D645D533-8F90-4686-B48C-287C558BA112}"/>
    <cellStyle name="パーセント 2 4 5 2" xfId="24145" xr:uid="{6CFC6250-33F4-44EC-AFEE-EC0CF0133D2E}"/>
    <cellStyle name="パーセント 2 4 5 2 2" xfId="24146" xr:uid="{C3CF3972-10EA-4CD3-AF32-79AFBA01A846}"/>
    <cellStyle name="パーセント 2 4 5 2 3" xfId="24147" xr:uid="{B5092742-575A-421D-86C0-687DA616EECB}"/>
    <cellStyle name="パーセント 2 4 5 3" xfId="24148" xr:uid="{943907DB-BFC7-4C91-BD8E-32916C307CB5}"/>
    <cellStyle name="パーセント 2 4 5 3 2" xfId="24149" xr:uid="{7AE65047-2D92-4FAA-974A-FEC25DE14442}"/>
    <cellStyle name="パーセント 2 4 5 4" xfId="24150" xr:uid="{505733B3-AC55-4F29-A763-F367798BEFB7}"/>
    <cellStyle name="パーセント 2 4 5 4 2" xfId="24151" xr:uid="{0B77C859-A7F8-489F-815F-1ABE15C74213}"/>
    <cellStyle name="パーセント 2 4 5 5" xfId="24152" xr:uid="{097797CC-90AC-4D23-8063-67921B3E4394}"/>
    <cellStyle name="パーセント 2 4 5 6" xfId="24153" xr:uid="{DEC13771-A138-4F93-83AE-C2B8C1E31BAD}"/>
    <cellStyle name="パーセント 2 4 6" xfId="24154" xr:uid="{4156C75E-09B4-457E-83A5-755C680F3663}"/>
    <cellStyle name="パーセント 2 4 6 2" xfId="24155" xr:uid="{EADE7747-CB6B-447B-BC17-B956D4126DDE}"/>
    <cellStyle name="パーセント 2 4 6 2 2" xfId="24156" xr:uid="{1E42A154-8694-4A73-92D9-C18FDA6FB952}"/>
    <cellStyle name="パーセント 2 4 6 3" xfId="24157" xr:uid="{96EE30AF-9662-4C70-90C7-7D47DE28C620}"/>
    <cellStyle name="パーセント 2 4 6 3 2" xfId="24158" xr:uid="{CC0201EE-780A-4882-A7D9-866536CA17E8}"/>
    <cellStyle name="パーセント 2 4 6 4" xfId="24159" xr:uid="{B93027C6-8CB7-47E9-9AB9-4810F2BE52F2}"/>
    <cellStyle name="パーセント 2 4 7" xfId="24160" xr:uid="{E6716350-EED6-4087-AD32-B6FECE3F5653}"/>
    <cellStyle name="パーセント 2 4 7 2" xfId="24161" xr:uid="{46350FE1-2DB1-47FB-AB28-61C77FBE3585}"/>
    <cellStyle name="パーセント 2 4 7 3" xfId="24162" xr:uid="{3D845498-8F6E-4967-A0EC-566DC6C5EE6F}"/>
    <cellStyle name="パーセント 2 4 8" xfId="24163" xr:uid="{587FC5E3-3B4F-49EE-9625-E2938FFA0100}"/>
    <cellStyle name="パーセント 2 4 8 2" xfId="24164" xr:uid="{9F47B063-3385-49B3-AF11-A5310F1547E6}"/>
    <cellStyle name="パーセント 2 4 9" xfId="24165" xr:uid="{0D8F077B-75C2-48C0-9C25-D86271F83E2D}"/>
    <cellStyle name="パーセント 2 4 9 2" xfId="24166" xr:uid="{47CC77AF-E6EB-443A-9DE6-8FAAFB94F877}"/>
    <cellStyle name="パーセント 2 5" xfId="12268" xr:uid="{24DF9923-9E1B-47BE-B88C-5B431C4A27F1}"/>
    <cellStyle name="パーセント 2 5 10" xfId="24167" xr:uid="{8981C47F-60F9-4FC7-AEF1-3254E043572F}"/>
    <cellStyle name="パーセント 2 5 2" xfId="24168" xr:uid="{95D85C8A-4593-4FF0-B295-774B31D2801D}"/>
    <cellStyle name="パーセント 2 5 2 2" xfId="24169" xr:uid="{05689BD0-B91E-4BD4-B796-8807D333575A}"/>
    <cellStyle name="パーセント 2 5 2 2 2" xfId="24170" xr:uid="{5D40EE16-0D1E-46C9-9A75-C30D39B15967}"/>
    <cellStyle name="パーセント 2 5 2 2 3" xfId="24171" xr:uid="{398F7E86-B139-4860-8616-9CD7174DD902}"/>
    <cellStyle name="パーセント 2 5 2 3" xfId="24172" xr:uid="{9681D20F-0F51-459E-B9BF-D00E7FC0F45A}"/>
    <cellStyle name="パーセント 2 5 2 3 2" xfId="24173" xr:uid="{09720287-DBA4-4264-B508-EB968581CFF5}"/>
    <cellStyle name="パーセント 2 5 2 4" xfId="24174" xr:uid="{F6644D1F-0A20-43F3-81A5-E38FD959D223}"/>
    <cellStyle name="パーセント 2 5 2 4 2" xfId="24175" xr:uid="{3E041E8F-796D-4641-A4C9-9668BE13975F}"/>
    <cellStyle name="パーセント 2 5 2 5" xfId="24176" xr:uid="{1A08821E-4F05-42A1-86FF-1D8F13307968}"/>
    <cellStyle name="パーセント 2 5 2 6" xfId="24177" xr:uid="{0D833CA5-F83C-4F5B-A90C-75B4704CF5DC}"/>
    <cellStyle name="パーセント 2 5 3" xfId="24178" xr:uid="{6B4F021E-3BD8-4AA4-A791-4391980BEB52}"/>
    <cellStyle name="パーセント 2 5 3 2" xfId="24179" xr:uid="{2AC9AF4A-4971-4F17-9CEA-5299DE1AE01B}"/>
    <cellStyle name="パーセント 2 5 3 2 2" xfId="24180" xr:uid="{3557E0E0-3634-4352-A5D7-5ABF23601329}"/>
    <cellStyle name="パーセント 2 5 3 2 3" xfId="24181" xr:uid="{64C16EBF-E705-49DE-AE86-0590B1EC1722}"/>
    <cellStyle name="パーセント 2 5 3 3" xfId="24182" xr:uid="{0690B99D-F8D9-49EA-A495-FE1815D80449}"/>
    <cellStyle name="パーセント 2 5 3 3 2" xfId="24183" xr:uid="{FD5CEF34-A2D0-4F74-81F9-E47042E32611}"/>
    <cellStyle name="パーセント 2 5 3 4" xfId="24184" xr:uid="{8A41B4AB-79CD-48CA-93C1-91601E5F1DB1}"/>
    <cellStyle name="パーセント 2 5 3 4 2" xfId="24185" xr:uid="{881AE845-4482-40E9-BD0C-9F63F4AA4726}"/>
    <cellStyle name="パーセント 2 5 3 5" xfId="24186" xr:uid="{51FDE317-029B-4332-9B86-DC0BD90D8145}"/>
    <cellStyle name="パーセント 2 5 3 6" xfId="24187" xr:uid="{29BF7B59-9D85-4D48-A2A9-B4DA5D8CA046}"/>
    <cellStyle name="パーセント 2 5 4" xfId="24188" xr:uid="{9DFBE7AC-F99B-4B4A-B533-5A05CE682FCF}"/>
    <cellStyle name="パーセント 2 5 4 2" xfId="24189" xr:uid="{A5198600-8347-4CE7-A3F7-D01FB4BA64F8}"/>
    <cellStyle name="パーセント 2 5 4 2 2" xfId="24190" xr:uid="{72F33DA7-CA23-477B-B21E-60A535A9F507}"/>
    <cellStyle name="パーセント 2 5 4 2 3" xfId="24191" xr:uid="{40A3ED40-F025-4993-9894-B4BEF9893D85}"/>
    <cellStyle name="パーセント 2 5 4 3" xfId="24192" xr:uid="{7CEF9252-DC1F-44E1-999D-3CC1EDE9BA1F}"/>
    <cellStyle name="パーセント 2 5 4 3 2" xfId="24193" xr:uid="{45E05044-3DCF-468A-878A-0BA14EA63D0F}"/>
    <cellStyle name="パーセント 2 5 4 4" xfId="24194" xr:uid="{126D4128-48F5-4D47-83B9-CA8687455421}"/>
    <cellStyle name="パーセント 2 5 4 4 2" xfId="24195" xr:uid="{012D5DA9-438C-4FEA-A552-1573E775F481}"/>
    <cellStyle name="パーセント 2 5 4 5" xfId="24196" xr:uid="{0CECC1F1-1FED-489F-8FE3-E1D34CFAAC27}"/>
    <cellStyle name="パーセント 2 5 4 6" xfId="24197" xr:uid="{856876FE-1359-428F-8376-5675FFE3971C}"/>
    <cellStyle name="パーセント 2 5 5" xfId="24198" xr:uid="{752A92BD-0F84-41A5-9C37-857A3EFE2E12}"/>
    <cellStyle name="パーセント 2 5 5 2" xfId="24199" xr:uid="{59A57D96-2128-4BEB-BB19-1EF798771C42}"/>
    <cellStyle name="パーセント 2 5 5 2 2" xfId="24200" xr:uid="{227FDEC8-3830-484D-8C75-2BF91A73AEFE}"/>
    <cellStyle name="パーセント 2 5 5 3" xfId="24201" xr:uid="{4F0FF0C7-E9BE-4631-BB60-4C8A5FDBE35A}"/>
    <cellStyle name="パーセント 2 5 5 3 2" xfId="24202" xr:uid="{D7D27746-E00F-4F46-8FFB-23D955A71AB7}"/>
    <cellStyle name="パーセント 2 5 5 4" xfId="24203" xr:uid="{4A3ECDC1-DEAE-42C8-A692-FB9B11B0024A}"/>
    <cellStyle name="パーセント 2 5 6" xfId="24204" xr:uid="{88396375-2244-4A79-A90E-E025D97CF9D7}"/>
    <cellStyle name="パーセント 2 5 6 2" xfId="24205" xr:uid="{33CEC7DF-5DC5-4DB4-9DE9-4EB92A384225}"/>
    <cellStyle name="パーセント 2 5 6 3" xfId="24206" xr:uid="{C32411F7-62E8-45E4-8A3E-43339C4904AD}"/>
    <cellStyle name="パーセント 2 5 7" xfId="24207" xr:uid="{971A0733-3937-435F-BEC9-B06B83FB59AE}"/>
    <cellStyle name="パーセント 2 5 7 2" xfId="24208" xr:uid="{8FB70866-0854-41EE-8753-4D8568FB4380}"/>
    <cellStyle name="パーセント 2 5 8" xfId="24209" xr:uid="{3A4C49A3-B055-42AC-BC93-D7B45A9F515D}"/>
    <cellStyle name="パーセント 2 5 8 2" xfId="24210" xr:uid="{AD68E99B-FDC5-4870-A49A-68CB5CC184F8}"/>
    <cellStyle name="パーセント 2 5 9" xfId="24211" xr:uid="{0081ED89-9DCB-4F17-B3BB-9297795CA688}"/>
    <cellStyle name="パーセント 2 6" xfId="12269" xr:uid="{216B934A-B281-4143-A14B-B485AB024BD6}"/>
    <cellStyle name="パーセント 2 6 2" xfId="24212" xr:uid="{B1408D16-82D8-4FE1-8730-5512D34E77DB}"/>
    <cellStyle name="パーセント 2 6 2 2" xfId="24213" xr:uid="{458AF609-70C6-4709-8A94-A08AB963DC54}"/>
    <cellStyle name="パーセント 2 6 2 2 2" xfId="24214" xr:uid="{41EE54B3-B2AD-4CF8-A879-38F4183E2927}"/>
    <cellStyle name="パーセント 2 6 2 2 3" xfId="24215" xr:uid="{11E0EFD6-9C68-49E6-AC73-C6DD8C606E1D}"/>
    <cellStyle name="パーセント 2 6 2 3" xfId="24216" xr:uid="{A2BFE5C2-8C77-4070-AD9E-BE31B6946F2C}"/>
    <cellStyle name="パーセント 2 6 2 3 2" xfId="24217" xr:uid="{E04F4E3E-B81E-4C2D-8C97-144ED55B9457}"/>
    <cellStyle name="パーセント 2 6 2 4" xfId="24218" xr:uid="{31B991F8-F08A-4D39-8326-34FC1442D9F7}"/>
    <cellStyle name="パーセント 2 6 2 4 2" xfId="24219" xr:uid="{1F244AC7-E135-46E0-A7F9-7C1B77F35671}"/>
    <cellStyle name="パーセント 2 6 2 5" xfId="24220" xr:uid="{7413C03E-F35F-4B97-958E-E2C34530BAFD}"/>
    <cellStyle name="パーセント 2 6 2 6" xfId="24221" xr:uid="{0FFE895D-3A1F-4B6A-9BEA-DEE6C55256F0}"/>
    <cellStyle name="パーセント 2 6 3" xfId="24222" xr:uid="{620009A0-01A2-43B2-AD29-1753F90194E4}"/>
    <cellStyle name="パーセント 2 6 3 2" xfId="24223" xr:uid="{43874C25-BAD3-4DC4-931F-845FA27F4349}"/>
    <cellStyle name="パーセント 2 6 3 2 2" xfId="24224" xr:uid="{3D3C6FF9-04E9-4ED8-A37E-448DF874D0F8}"/>
    <cellStyle name="パーセント 2 6 3 3" xfId="24225" xr:uid="{B7B131C6-EA27-4D8D-BEE3-54D683686698}"/>
    <cellStyle name="パーセント 2 6 3 3 2" xfId="24226" xr:uid="{5C79693F-FF1A-4B76-9480-115F5D4D87B5}"/>
    <cellStyle name="パーセント 2 6 3 4" xfId="24227" xr:uid="{11FBD28D-7FF2-481E-BC92-79B1D2187D69}"/>
    <cellStyle name="パーセント 2 6 4" xfId="24228" xr:uid="{7548A33D-BFF0-44D5-8E0F-10DC2A12D923}"/>
    <cellStyle name="パーセント 2 6 4 2" xfId="24229" xr:uid="{0D208C19-1F6B-4996-B4BD-29B6158BE0D4}"/>
    <cellStyle name="パーセント 2 6 4 2 2" xfId="24230" xr:uid="{A0CAC78E-D0FB-41BF-BC99-2C167151ADB8}"/>
    <cellStyle name="パーセント 2 6 4 3" xfId="24231" xr:uid="{B9C94B3D-B157-41C0-865C-D2C5DDC123BD}"/>
    <cellStyle name="パーセント 2 6 4 3 2" xfId="24232" xr:uid="{970AFD9E-A8EB-41E9-B1EB-3D58871FC4FC}"/>
    <cellStyle name="パーセント 2 6 4 4" xfId="24233" xr:uid="{9D93240E-99B8-432A-876C-6EE5BB242013}"/>
    <cellStyle name="パーセント 2 6 5" xfId="24234" xr:uid="{38491635-A4D3-4023-9B2D-CF01615ABAFE}"/>
    <cellStyle name="パーセント 2 6 5 2" xfId="24235" xr:uid="{8874DD83-2BF0-4EA3-93F3-76F26169263A}"/>
    <cellStyle name="パーセント 2 6 6" xfId="24236" xr:uid="{07F6B6CC-2CF7-4D2E-9ABA-E3FA0A82A783}"/>
    <cellStyle name="パーセント 2 6 6 2" xfId="24237" xr:uid="{69B94B7A-DAF3-419A-8A46-75821B5DEFDF}"/>
    <cellStyle name="パーセント 2 6 7" xfId="24238" xr:uid="{3661E598-1A86-436A-A28E-78292945B3FB}"/>
    <cellStyle name="パーセント 2 6 8" xfId="24239" xr:uid="{2926A5C6-82B8-4FDF-981C-E69912923901}"/>
    <cellStyle name="パーセント 2 7" xfId="24240" xr:uid="{1A50AD6F-100A-4C98-B16F-34A384AC92FD}"/>
    <cellStyle name="パーセント 2 7 2" xfId="24241" xr:uid="{BF0507EE-369D-4888-B0C0-50C9EAE8A35B}"/>
    <cellStyle name="パーセント 2 7 2 2" xfId="24242" xr:uid="{D44D177A-699A-4DFE-AAD7-0F057D6EB2EF}"/>
    <cellStyle name="パーセント 2 7 2 2 2" xfId="24243" xr:uid="{070EF75F-C721-4410-8DC4-763967E4EA7D}"/>
    <cellStyle name="パーセント 2 7 2 2 3" xfId="24244" xr:uid="{120A4F14-7083-4654-90F2-C5C8F7EA15F8}"/>
    <cellStyle name="パーセント 2 7 2 3" xfId="24245" xr:uid="{EB72E3E1-7F5C-4D96-A32A-4CAEFF78BF5A}"/>
    <cellStyle name="パーセント 2 7 2 3 2" xfId="24246" xr:uid="{964D6654-70EC-4624-A3C5-5C5B50D83825}"/>
    <cellStyle name="パーセント 2 7 2 4" xfId="24247" xr:uid="{62E47830-DE6A-4FE0-B82C-B710ABDBF83C}"/>
    <cellStyle name="パーセント 2 7 2 4 2" xfId="24248" xr:uid="{C7060286-AF40-43C6-8547-7058536FA5EC}"/>
    <cellStyle name="パーセント 2 7 2 5" xfId="24249" xr:uid="{962502C0-D76E-4D58-9743-F77626BE5FA3}"/>
    <cellStyle name="パーセント 2 7 2 6" xfId="24250" xr:uid="{4309717E-7203-4FF7-9620-8A1516997A04}"/>
    <cellStyle name="パーセント 2 7 3" xfId="24251" xr:uid="{F361696F-C31C-4A17-9044-1B3BDE57B097}"/>
    <cellStyle name="パーセント 2 7 3 2" xfId="24252" xr:uid="{A427E16A-9563-4DF9-A7C1-85E60A4DA9C5}"/>
    <cellStyle name="パーセント 2 7 3 2 2" xfId="24253" xr:uid="{2CD066EE-F69B-4315-A7BB-DF860A780859}"/>
    <cellStyle name="パーセント 2 7 3 3" xfId="24254" xr:uid="{D699CDD0-E503-420C-A2A2-9E72164B7F70}"/>
    <cellStyle name="パーセント 2 7 3 3 2" xfId="24255" xr:uid="{B2B7E90D-949D-46BF-9587-4601BE45BBFF}"/>
    <cellStyle name="パーセント 2 7 3 4" xfId="24256" xr:uid="{FC7677F3-0698-40A9-9ED5-DC0B5639CD49}"/>
    <cellStyle name="パーセント 2 7 4" xfId="24257" xr:uid="{3D860D73-7413-43EB-82D3-6718F1948AB7}"/>
    <cellStyle name="パーセント 2 7 4 2" xfId="24258" xr:uid="{CD00AA8E-19E5-4072-9FFB-6FDC16B7BD8B}"/>
    <cellStyle name="パーセント 2 7 5" xfId="24259" xr:uid="{E0C99787-26FF-4C7F-99BA-3865CCAB16BF}"/>
    <cellStyle name="パーセント 2 7 5 2" xfId="24260" xr:uid="{4363865D-5814-4421-9913-E2ACB4F49FF7}"/>
    <cellStyle name="パーセント 2 7 6" xfId="24261" xr:uid="{0C518950-1EC1-4543-A903-7BD986C48518}"/>
    <cellStyle name="パーセント 2 7 7" xfId="24262" xr:uid="{D46586B1-EEC2-461F-9994-234DBD5240CA}"/>
    <cellStyle name="パーセント 2 8" xfId="24263" xr:uid="{9EB51476-8FD4-48CF-ACD8-7E52477E039F}"/>
    <cellStyle name="パーセント 2 8 2" xfId="24264" xr:uid="{7CC1126F-DC74-4E98-9786-A5BCDD5BD5FE}"/>
    <cellStyle name="パーセント 2 8 2 2" xfId="24265" xr:uid="{B4612095-8472-4557-90B1-0970B239466B}"/>
    <cellStyle name="パーセント 2 8 2 2 2" xfId="24266" xr:uid="{9045FF5F-9929-4D64-BAC4-F50DA1B83227}"/>
    <cellStyle name="パーセント 2 8 2 3" xfId="24267" xr:uid="{D7667909-C526-4C18-9F95-A5A500A416EC}"/>
    <cellStyle name="パーセント 2 8 2 3 2" xfId="24268" xr:uid="{7537D181-B9ED-446B-BE59-051DBB9AAAF3}"/>
    <cellStyle name="パーセント 2 8 2 4" xfId="24269" xr:uid="{B87E43C3-EEBE-4185-BD83-A472090AC69D}"/>
    <cellStyle name="パーセント 2 8 3" xfId="24270" xr:uid="{00F08751-6F9A-4BFE-8CF2-FB06C0C1FCD2}"/>
    <cellStyle name="パーセント 2 8 3 2" xfId="24271" xr:uid="{FDD696F9-5B4A-4F57-9EEC-7BC22402BE14}"/>
    <cellStyle name="パーセント 2 8 4" xfId="24272" xr:uid="{C875C59C-7261-443D-BF75-9CA0341539F3}"/>
    <cellStyle name="パーセント 2 8 4 2" xfId="24273" xr:uid="{7B5455EB-F0C0-49D8-AED6-8D5C50853C61}"/>
    <cellStyle name="パーセント 2 8 5" xfId="24274" xr:uid="{61BBD68C-4DA8-47FA-9D85-1C80BFAB26A8}"/>
    <cellStyle name="パーセント 2 8 6" xfId="24275" xr:uid="{B214487A-F18E-4F50-A994-D82982380273}"/>
    <cellStyle name="パーセント 2 9" xfId="24276" xr:uid="{72B0219B-9D2D-4AA7-ACD1-68141B8EC01C}"/>
    <cellStyle name="パーセント 2 9 2" xfId="24277" xr:uid="{26794753-5B29-449F-A95E-DC2C812E9079}"/>
    <cellStyle name="パーセント 2 9 2 2" xfId="24278" xr:uid="{07119FFC-CBD0-496D-BA63-4D516A647392}"/>
    <cellStyle name="パーセント 2 9 2 2 2" xfId="24279" xr:uid="{07FFD63B-9D08-41B8-ACE5-B427FA735353}"/>
    <cellStyle name="パーセント 2 9 2 3" xfId="24280" xr:uid="{F07C73AF-4689-4076-A25F-F59C073292F0}"/>
    <cellStyle name="パーセント 2 9 2 3 2" xfId="24281" xr:uid="{9AE99128-9FA3-47DC-AFFC-32E5C13C86DD}"/>
    <cellStyle name="パーセント 2 9 2 4" xfId="24282" xr:uid="{50069E9E-1F27-4E7A-B0B2-DC0F8B690EE2}"/>
    <cellStyle name="パーセント 2 9 3" xfId="24283" xr:uid="{37779D13-8ED5-4AF7-87E7-0A0DD6184A65}"/>
    <cellStyle name="パーセント 2 9 3 2" xfId="24284" xr:uid="{B3DC6DF6-8237-4562-8B75-B66DF1B87829}"/>
    <cellStyle name="パーセント 2 9 4" xfId="24285" xr:uid="{2308079D-6A23-4923-AE5D-AEB2BD265362}"/>
    <cellStyle name="パーセント 2 9 4 2" xfId="24286" xr:uid="{E0324EF9-9B48-4283-8FA7-5BBBCEF8959E}"/>
    <cellStyle name="パーセント 2 9 5" xfId="24287" xr:uid="{B39897B0-0AC4-4C99-8C12-4873A4061540}"/>
    <cellStyle name="パーセント 2 9 6" xfId="24288" xr:uid="{D0B34B03-BA1B-4343-8286-332B15A6F922}"/>
    <cellStyle name="パーセント 3" xfId="12270" xr:uid="{28FD1ADA-CCB3-48C4-8A3C-E97775CD4B91}"/>
    <cellStyle name="パーセント 3 2" xfId="12271" xr:uid="{E1AB8C0A-2FDC-4871-8E0A-7F3A4BCE524B}"/>
    <cellStyle name="パーセント 3 2 2" xfId="12272" xr:uid="{29B3F44B-2D55-47B8-AA26-164835EA5E2C}"/>
    <cellStyle name="パーセント 3 3" xfId="12273" xr:uid="{47806215-9683-4CD0-BE70-79B2FF44AF0E}"/>
    <cellStyle name="パーセント 3 4" xfId="12274" xr:uid="{4C3152A9-65DF-4765-8FB4-786BF32CFA1D}"/>
    <cellStyle name="パーセント 4" xfId="12275" xr:uid="{2AE538A9-E88D-4531-83CA-D36C011B59A6}"/>
    <cellStyle name="パーセント 4 2" xfId="12276" xr:uid="{235C17BE-4DED-421E-B87C-786FA871639D}"/>
    <cellStyle name="パーセント 4 3" xfId="12277" xr:uid="{392A6595-2A3F-4D44-819B-8EFEA4B59787}"/>
    <cellStyle name="パーセント 4 4" xfId="12278" xr:uid="{AB31004E-C393-428E-B1CD-50FF2AFEA26B}"/>
    <cellStyle name="パーセント 5" xfId="12279" xr:uid="{7537C213-1507-4FBB-814E-6AE63E13F822}"/>
    <cellStyle name="パーセント 5 2" xfId="12280" xr:uid="{163F860E-8B67-498E-968D-1219A5484611}"/>
    <cellStyle name="パーセント 6" xfId="12281" xr:uid="{59AA7D2F-DC46-481E-8AB1-C619A7E730FD}"/>
    <cellStyle name="パーセント 7" xfId="12282" xr:uid="{5E0D4205-ED73-4F07-B327-B4FBBED04D81}"/>
    <cellStyle name="パーセント 7 2" xfId="12283" xr:uid="{E1B1A65C-934F-42C5-888E-9CE000800A60}"/>
    <cellStyle name="パーセント 8" xfId="12284" xr:uid="{2B713DB2-7886-4226-8E90-9811CDAF4482}"/>
    <cellStyle name="パーセント()" xfId="12285" xr:uid="{6D272C0F-D9CC-4225-A71A-458EBAAEE513}"/>
    <cellStyle name="パーセント(0.00)" xfId="12286" xr:uid="{7536F52A-8F17-40DD-B25A-55BD4CA2F79B}"/>
    <cellStyle name="パーセント[0.00]" xfId="12287" xr:uid="{2F2C8745-D3F7-441C-BA3F-5C9D4F331765}"/>
    <cellStyle name="ハイパーリンク" xfId="12288" xr:uid="{9A671B3E-DA83-44CA-9536-6162EA032878}"/>
    <cellStyle name="ハイパーリンク 2" xfId="12289" xr:uid="{983940D6-5220-434B-83A6-0E85C1B38E0D}"/>
    <cellStyle name="ﾌﾟﾛｼﾞｪｸﾄ名" xfId="12290" xr:uid="{4F452558-D693-428A-A7BC-62B78D5FB0CA}"/>
    <cellStyle name="ﾌﾟﾛｼﾞｪｸﾄ名 2" xfId="12291" xr:uid="{44768D62-2361-4502-99F1-151DF00FD8BE}"/>
    <cellStyle name="ボールド" xfId="12292" xr:uid="{A0139A95-DB1C-4EB3-9F1B-5F3BAC89B35C}"/>
    <cellStyle name="ボールド 2" xfId="12293" xr:uid="{53CC1411-4C02-4942-A4B2-FE2CFE06297C}"/>
    <cellStyle name="ボールド 3" xfId="12294" xr:uid="{50643C6E-EC78-4C77-BA62-A380E6E68FEE}"/>
    <cellStyle name="ﾎ磊隆_PERSONAL" xfId="12295" xr:uid="{638A1B94-DA3D-40D3-9A5B-02058F1164AC}"/>
    <cellStyle name="メモ" xfId="12296" xr:uid="{503260EF-AE92-40C3-B5EA-5DD714FB1319}"/>
    <cellStyle name="メモ 10" xfId="12297" xr:uid="{FFBA6841-4500-4867-8E27-C152F3E9BAC0}"/>
    <cellStyle name="メモ 10 10" xfId="12298" xr:uid="{D4BC3996-0A4C-4914-AC8B-7DCEF5E794E0}"/>
    <cellStyle name="メモ 10 10 2" xfId="33706" xr:uid="{6DD8E4A5-0987-464B-AE73-06C8A5BD0A90}"/>
    <cellStyle name="メモ 10 11" xfId="12299" xr:uid="{20B9D034-5F20-4C94-9925-D3BF52E5B901}"/>
    <cellStyle name="メモ 10 11 2" xfId="33707" xr:uid="{05F4E9E8-E40F-4254-828C-12CD4947190E}"/>
    <cellStyle name="メモ 10 12" xfId="33705" xr:uid="{A0B2E282-9401-4070-9586-39B63C82132E}"/>
    <cellStyle name="メモ 10 2" xfId="12300" xr:uid="{98D9F9DF-26F0-4BCC-AE61-B982626C6D96}"/>
    <cellStyle name="メモ 10 2 2" xfId="33708" xr:uid="{5292D90D-0A3A-4218-9E9E-B994A81A60DD}"/>
    <cellStyle name="メモ 10 3" xfId="12301" xr:uid="{9E5C9559-8336-4A7E-82F4-19C0E40F7E58}"/>
    <cellStyle name="メモ 10 3 2" xfId="33709" xr:uid="{F37D5410-D234-445D-90D8-7EB253F18BA6}"/>
    <cellStyle name="メモ 10 4" xfId="12302" xr:uid="{11C6D5EE-8AEB-4ED8-B475-E96AD85052B4}"/>
    <cellStyle name="メモ 10 4 2" xfId="33710" xr:uid="{D18D9FDB-0F7C-4E80-8167-AB8C4755D839}"/>
    <cellStyle name="メモ 10 5" xfId="12303" xr:uid="{9F4DDDBC-554E-4761-86F7-A75F287D47A8}"/>
    <cellStyle name="メモ 10 5 2" xfId="33711" xr:uid="{64BD61B8-2A88-4F3F-8FCD-5F03FC612621}"/>
    <cellStyle name="メモ 10 6" xfId="12304" xr:uid="{29ADB136-EAD5-4C1C-857D-CC0BC7EA8F5A}"/>
    <cellStyle name="メモ 10 6 2" xfId="33712" xr:uid="{7582A7CC-4931-46A8-8741-D29DA62744FF}"/>
    <cellStyle name="メモ 10 7" xfId="12305" xr:uid="{4FEA879C-7345-4C08-88CA-BC834B76EE1C}"/>
    <cellStyle name="メモ 10 7 2" xfId="33713" xr:uid="{E2AC92CC-0617-44C7-A155-695B301EFD78}"/>
    <cellStyle name="メモ 10 8" xfId="12306" xr:uid="{48B53EBB-6D24-47BF-BAE5-F6E1DC5CD136}"/>
    <cellStyle name="メモ 10 8 2" xfId="33714" xr:uid="{2DE16217-1130-479C-959B-0235C2FCBE4E}"/>
    <cellStyle name="メモ 10 9" xfId="12307" xr:uid="{44B76C68-51DF-4F63-9229-2F6328D18EDF}"/>
    <cellStyle name="メモ 10 9 2" xfId="33715" xr:uid="{E31BE618-824A-4C8E-B53C-7DF517AF1B27}"/>
    <cellStyle name="メモ 11" xfId="12308" xr:uid="{1DB4E4E2-8EE0-4DE6-8696-8E46E11E2093}"/>
    <cellStyle name="メモ 11 2" xfId="33716" xr:uid="{D33048A9-80B0-4EB9-A36A-C7115620BE9F}"/>
    <cellStyle name="メモ 12" xfId="12309" xr:uid="{69EA29A3-62D6-4811-8252-8726DB723819}"/>
    <cellStyle name="メモ 12 2" xfId="33717" xr:uid="{131392BA-530E-4E27-8A1A-772AC48BBEDC}"/>
    <cellStyle name="メモ 13" xfId="12310" xr:uid="{CCF14F09-40B8-4E13-8501-1C0176379AD4}"/>
    <cellStyle name="メモ 13 2" xfId="33718" xr:uid="{696CF3AD-740A-4490-B2E6-683FC84C608B}"/>
    <cellStyle name="メモ 14" xfId="12311" xr:uid="{BA7A5B2B-1ED6-4DF9-8BB8-16624A30960E}"/>
    <cellStyle name="メモ 14 2" xfId="33719" xr:uid="{B3F27A9A-5447-4ACD-900E-8384A8AFAB76}"/>
    <cellStyle name="メモ 15" xfId="12312" xr:uid="{391CB28D-2AB7-45AD-9B74-A1AB65349920}"/>
    <cellStyle name="メモ 15 2" xfId="33720" xr:uid="{84F4306B-66A3-44BD-A689-AD244768ED44}"/>
    <cellStyle name="メモ 16" xfId="12313" xr:uid="{551CA733-557B-48B9-9CB8-7FF876DE7560}"/>
    <cellStyle name="メモ 16 2" xfId="33721" xr:uid="{69FB4287-6988-41B6-A34F-113BB7EB8BFB}"/>
    <cellStyle name="メモ 17" xfId="12314" xr:uid="{0F4021AD-84FE-4ABE-9945-90B61AEB10F9}"/>
    <cellStyle name="メモ 17 2" xfId="33722" xr:uid="{9C831AC4-30DE-4955-BFEA-E8A8CC292B39}"/>
    <cellStyle name="メモ 18" xfId="24289" xr:uid="{16C67BDA-95D9-4B5D-A255-A53A5E3FE4F6}"/>
    <cellStyle name="メモ 18 2" xfId="40868" xr:uid="{D6A3B6CF-D74A-4014-A2D6-763F61FB5EB2}"/>
    <cellStyle name="メモ 19" xfId="33704" xr:uid="{2938DF85-08E6-4F59-B9EC-8FE411D1BAFE}"/>
    <cellStyle name="メモ 2" xfId="12315" xr:uid="{A309FBC9-10FA-4B4F-9B15-8954FCCF0975}"/>
    <cellStyle name="メモ 2 10" xfId="12316" xr:uid="{08A6DA3C-1AD2-4AD6-8834-DBCD408868F1}"/>
    <cellStyle name="メモ 2 10 10" xfId="24290" xr:uid="{65AE06C5-7AB0-4694-ADE5-BBDB4BB69029}"/>
    <cellStyle name="メモ 2 10 10 2" xfId="40869" xr:uid="{1890682A-6340-472F-96D1-BA39DC679A3A}"/>
    <cellStyle name="メモ 2 10 11" xfId="33724" xr:uid="{463BC621-E996-410B-92C9-349A934496A0}"/>
    <cellStyle name="メモ 2 10 2" xfId="12317" xr:uid="{DA46E96F-AEA0-4866-947B-F34249E7BA45}"/>
    <cellStyle name="メモ 2 10 2 10" xfId="33725" xr:uid="{2B9EE424-F6B1-4E6A-AA15-707F0AFE6787}"/>
    <cellStyle name="メモ 2 10 2 2" xfId="12318" xr:uid="{F4E475CF-117C-422D-A629-44FA156DF73C}"/>
    <cellStyle name="メモ 2 10 2 2 2" xfId="33726" xr:uid="{A9B0D4C7-C824-4342-8BCF-2D8CF54596E9}"/>
    <cellStyle name="メモ 2 10 2 3" xfId="12319" xr:uid="{AB4696F3-2474-4F60-ACD6-8A0F6392FC84}"/>
    <cellStyle name="メモ 2 10 2 3 2" xfId="33727" xr:uid="{E810D30E-3D86-4174-8298-164AE84DFD09}"/>
    <cellStyle name="メモ 2 10 2 4" xfId="12320" xr:uid="{3CFF1D28-FA63-4913-8233-B1F4FB17A430}"/>
    <cellStyle name="メモ 2 10 2 4 2" xfId="33728" xr:uid="{A7D6BA42-7668-4D32-B304-344027C37684}"/>
    <cellStyle name="メモ 2 10 2 5" xfId="12321" xr:uid="{5122D52C-1425-46D6-802B-F6B83394B63E}"/>
    <cellStyle name="メモ 2 10 2 5 2" xfId="33729" xr:uid="{D764F089-C4BE-4EE9-884E-407BD58FBD23}"/>
    <cellStyle name="メモ 2 10 2 6" xfId="12322" xr:uid="{F290882F-0E1D-4C4C-95F4-35734AD23325}"/>
    <cellStyle name="メモ 2 10 2 6 2" xfId="33730" xr:uid="{1F0F8128-0CF4-4804-9108-D52C09FA0D63}"/>
    <cellStyle name="メモ 2 10 2 7" xfId="12323" xr:uid="{26E65D3B-62A4-4C3B-ACF0-E238334E1B47}"/>
    <cellStyle name="メモ 2 10 2 7 2" xfId="33731" xr:uid="{C6265E34-3EDE-421C-9F89-F586D4EBA166}"/>
    <cellStyle name="メモ 2 10 2 8" xfId="12324" xr:uid="{029678E8-095E-4B1B-B643-DA9E5AD70A31}"/>
    <cellStyle name="メモ 2 10 2 8 2" xfId="33732" xr:uid="{E52AA3C0-7981-47E6-961C-86141E45C1C3}"/>
    <cellStyle name="メモ 2 10 2 9" xfId="24291" xr:uid="{FA7CB0C8-26C5-4522-8A9B-E370D2A2CA98}"/>
    <cellStyle name="メモ 2 10 2 9 2" xfId="40870" xr:uid="{FA884F02-236C-439C-9D75-6382C12406E8}"/>
    <cellStyle name="メモ 2 10 3" xfId="12325" xr:uid="{C1B376D9-215D-469E-8218-4AD0FE12E224}"/>
    <cellStyle name="メモ 2 10 3 2" xfId="33733" xr:uid="{5FE69737-B514-430B-B464-253E5DDC508C}"/>
    <cellStyle name="メモ 2 10 4" xfId="12326" xr:uid="{2839FACB-0569-4DBA-8AD5-B4C69058922A}"/>
    <cellStyle name="メモ 2 10 4 2" xfId="33734" xr:uid="{9471CD4C-F264-4949-8872-65EC0306B677}"/>
    <cellStyle name="メモ 2 10 5" xfId="12327" xr:uid="{D955CE58-502B-431D-8DE3-74B03830FA1C}"/>
    <cellStyle name="メモ 2 10 5 2" xfId="33735" xr:uid="{2CCC1D6E-79E8-47F2-8BA9-2DBBBFBD0743}"/>
    <cellStyle name="メモ 2 10 6" xfId="12328" xr:uid="{789EE843-E37C-4B73-B748-2018CB443407}"/>
    <cellStyle name="メモ 2 10 6 2" xfId="33736" xr:uid="{8FCAE362-2C3D-414E-91EF-9F1D1F3D048F}"/>
    <cellStyle name="メモ 2 10 7" xfId="12329" xr:uid="{C6321BDC-0AA4-4C91-B5D3-941DD84C755E}"/>
    <cellStyle name="メモ 2 10 7 2" xfId="33737" xr:uid="{291FB8C9-6E42-413C-BAD7-D720D4EBB2F5}"/>
    <cellStyle name="メモ 2 10 8" xfId="12330" xr:uid="{7EAD8458-725D-49D0-8D97-F976DE9CB00E}"/>
    <cellStyle name="メモ 2 10 8 2" xfId="33738" xr:uid="{67833DB8-CE29-4EFD-90B1-443ED87C3D1D}"/>
    <cellStyle name="メモ 2 10 9" xfId="12331" xr:uid="{18784242-C97D-4CF2-AE87-C747E45C32F9}"/>
    <cellStyle name="メモ 2 10 9 2" xfId="33739" xr:uid="{DF90844A-1DD7-4223-AD96-0600B107FE2C}"/>
    <cellStyle name="メモ 2 11" xfId="12332" xr:uid="{5A559399-E7DC-4672-9F2C-465F8B13B3DB}"/>
    <cellStyle name="メモ 2 11 10" xfId="33740" xr:uid="{620E9C36-35CD-44D3-B5A3-E57926FA5B50}"/>
    <cellStyle name="メモ 2 11 2" xfId="12333" xr:uid="{0179D5B5-25F5-4A98-AB5B-ACC254F7F06B}"/>
    <cellStyle name="メモ 2 11 2 2" xfId="33741" xr:uid="{35EB1826-0931-4F0E-B621-5521794937E3}"/>
    <cellStyle name="メモ 2 11 3" xfId="12334" xr:uid="{E3B3D415-956D-4DC6-9657-996490F79E3E}"/>
    <cellStyle name="メモ 2 11 3 2" xfId="33742" xr:uid="{B5858C92-52F6-42E4-B8AC-AFCA6C754DFF}"/>
    <cellStyle name="メモ 2 11 4" xfId="12335" xr:uid="{97A186F6-F25B-40FF-A925-AF014A816C62}"/>
    <cellStyle name="メモ 2 11 4 2" xfId="33743" xr:uid="{99456C8D-87F9-455A-B704-47B0BAAABE29}"/>
    <cellStyle name="メモ 2 11 5" xfId="12336" xr:uid="{FDDAB451-E240-48E8-8CD3-6AAA306335D5}"/>
    <cellStyle name="メモ 2 11 5 2" xfId="33744" xr:uid="{C760ED06-D089-49F6-AE6B-C9C104237898}"/>
    <cellStyle name="メモ 2 11 6" xfId="12337" xr:uid="{EBF44A52-ECE2-4675-95EB-4D76A0F95858}"/>
    <cellStyle name="メモ 2 11 6 2" xfId="33745" xr:uid="{F74B97EA-1BF7-49FD-B2FC-EBEAB14C2241}"/>
    <cellStyle name="メモ 2 11 7" xfId="12338" xr:uid="{AA656A1B-D346-4405-94AF-7817D5311F4D}"/>
    <cellStyle name="メモ 2 11 7 2" xfId="33746" xr:uid="{5CD5A805-1B57-4806-8F18-578DD18EFBD4}"/>
    <cellStyle name="メモ 2 11 8" xfId="12339" xr:uid="{1114D506-089B-466F-999E-B88DD83C5BB5}"/>
    <cellStyle name="メモ 2 11 8 2" xfId="33747" xr:uid="{708B28CC-3BBA-46AA-BF3B-FA63665D83D2}"/>
    <cellStyle name="メモ 2 11 9" xfId="24292" xr:uid="{4BAB7537-B26B-4354-9858-239862308F53}"/>
    <cellStyle name="メモ 2 11 9 2" xfId="40871" xr:uid="{5E40EE56-790A-4266-AE67-69AE70B1C2AE}"/>
    <cellStyle name="メモ 2 12" xfId="12340" xr:uid="{620F3DB1-94E0-479A-AE66-C8F19A9141DF}"/>
    <cellStyle name="メモ 2 12 10" xfId="33748" xr:uid="{D9667A3D-B613-4318-ADDB-7F21926F3CE5}"/>
    <cellStyle name="メモ 2 12 2" xfId="12341" xr:uid="{97DEFC23-2BE9-4C0A-B8E4-59A5261F320B}"/>
    <cellStyle name="メモ 2 12 2 2" xfId="33749" xr:uid="{675EE0BD-77A1-47F3-9993-0193A17B5D98}"/>
    <cellStyle name="メモ 2 12 3" xfId="12342" xr:uid="{9AC6B6F8-D8A5-467B-ABAE-CB8C3AEEFCED}"/>
    <cellStyle name="メモ 2 12 3 2" xfId="33750" xr:uid="{50D19382-B2DC-466F-8394-06984AD48A25}"/>
    <cellStyle name="メモ 2 12 4" xfId="12343" xr:uid="{E9FE4C86-9F28-42FA-9FD2-49C56EF5229B}"/>
    <cellStyle name="メモ 2 12 4 2" xfId="33751" xr:uid="{C7F4DFAB-9A24-433B-A054-A04CDA87020E}"/>
    <cellStyle name="メモ 2 12 5" xfId="12344" xr:uid="{431305E1-136F-48D8-BC7B-6F44341D5795}"/>
    <cellStyle name="メモ 2 12 5 2" xfId="33752" xr:uid="{72B4B96D-6B77-423A-9F76-0D79733F3BBF}"/>
    <cellStyle name="メモ 2 12 6" xfId="12345" xr:uid="{D52261E5-9F1A-4B5B-8C8F-C128024E645A}"/>
    <cellStyle name="メモ 2 12 6 2" xfId="33753" xr:uid="{A9598384-D5DE-4330-831C-7B76903A3C52}"/>
    <cellStyle name="メモ 2 12 7" xfId="12346" xr:uid="{7A3E1CDB-1024-4F70-8F13-2021941D0394}"/>
    <cellStyle name="メモ 2 12 7 2" xfId="33754" xr:uid="{066BF237-A116-4EA9-B5CE-DD36D70A67B3}"/>
    <cellStyle name="メモ 2 12 8" xfId="12347" xr:uid="{A030157B-F72E-4485-AAB4-F7D9E0AD2A1F}"/>
    <cellStyle name="メモ 2 12 8 2" xfId="33755" xr:uid="{206D7ED6-8D00-4BF0-8521-BCF1504581ED}"/>
    <cellStyle name="メモ 2 12 9" xfId="24293" xr:uid="{9913AFE6-EDF6-4277-BD34-6F5C8B28F601}"/>
    <cellStyle name="メモ 2 12 9 2" xfId="40872" xr:uid="{1D4F0771-DAB3-4B28-9D74-220CAF7BB706}"/>
    <cellStyle name="メモ 2 13" xfId="12348" xr:uid="{EDA78294-9823-4521-B015-B6B93E8C1C65}"/>
    <cellStyle name="メモ 2 13 10" xfId="12349" xr:uid="{53FBCF82-13CC-49DD-BF13-A0DA1B140E17}"/>
    <cellStyle name="メモ 2 13 10 2" xfId="33757" xr:uid="{B0530DFB-6C5E-4D90-A15B-62613A0F84BB}"/>
    <cellStyle name="メモ 2 13 11" xfId="12350" xr:uid="{5C38B514-29F7-4096-895A-CADB289BB69F}"/>
    <cellStyle name="メモ 2 13 11 2" xfId="33758" xr:uid="{F8C3B9D2-E67E-46B2-8BD4-AAA8FD2A0470}"/>
    <cellStyle name="メモ 2 13 12" xfId="33756" xr:uid="{B5592174-965A-49AA-B2ED-A84BDD81D775}"/>
    <cellStyle name="メモ 2 13 2" xfId="12351" xr:uid="{96F8402D-2945-4447-9E10-9912F45D022B}"/>
    <cellStyle name="メモ 2 13 2 2" xfId="33759" xr:uid="{8B9BD04A-CCD1-4D5C-A773-75BD131646F2}"/>
    <cellStyle name="メモ 2 13 3" xfId="12352" xr:uid="{91C0A1BA-1E1C-49F5-B047-984EF0D12442}"/>
    <cellStyle name="メモ 2 13 3 2" xfId="33760" xr:uid="{086FA8DB-BB33-4819-BA63-85400FF5B980}"/>
    <cellStyle name="メモ 2 13 4" xfId="12353" xr:uid="{EE7A1A5E-CAB5-4B8A-BA73-BB48D21F199B}"/>
    <cellStyle name="メモ 2 13 4 2" xfId="33761" xr:uid="{CFBE8726-E298-40E2-9838-D101AEED9E53}"/>
    <cellStyle name="メモ 2 13 5" xfId="12354" xr:uid="{1D421D66-D074-437D-949F-EE6D44F6697E}"/>
    <cellStyle name="メモ 2 13 5 2" xfId="33762" xr:uid="{C0E0F69E-B7B8-40AB-96F5-2E82F390B9FB}"/>
    <cellStyle name="メモ 2 13 6" xfId="12355" xr:uid="{B3F2E9D2-23A3-47B7-ADCD-113BD096B954}"/>
    <cellStyle name="メモ 2 13 6 2" xfId="33763" xr:uid="{92DC8352-BC6E-483D-B5DC-9F604EF2FE64}"/>
    <cellStyle name="メモ 2 13 7" xfId="12356" xr:uid="{83B563CE-50C8-43A1-8E22-E0F6CA40387E}"/>
    <cellStyle name="メモ 2 13 7 2" xfId="33764" xr:uid="{4DF345F8-6ED0-4694-836C-BAAEF9E34B3D}"/>
    <cellStyle name="メモ 2 13 8" xfId="12357" xr:uid="{BB25F972-56E2-47C4-8397-ACBCCE79B60B}"/>
    <cellStyle name="メモ 2 13 8 2" xfId="33765" xr:uid="{CC328D77-8328-4DF9-B01B-941C61F88F8E}"/>
    <cellStyle name="メモ 2 13 9" xfId="12358" xr:uid="{76C96602-D6FE-42A6-A527-A9A7D0DC7B6F}"/>
    <cellStyle name="メモ 2 13 9 2" xfId="33766" xr:uid="{E830D301-5794-40D1-9E56-EE233DF82200}"/>
    <cellStyle name="メモ 2 14" xfId="12359" xr:uid="{E2533F4F-3366-4C96-959B-099D91BC8FF8}"/>
    <cellStyle name="メモ 2 14 2" xfId="33767" xr:uid="{2FD7E89B-FB41-4206-99ED-D15F8C900A66}"/>
    <cellStyle name="メモ 2 15" xfId="12360" xr:uid="{5304F533-ABCC-4D7E-91EE-547AE63AAE22}"/>
    <cellStyle name="メモ 2 15 2" xfId="33768" xr:uid="{4B6BFE00-256B-4BA3-AE38-C163EF45A47C}"/>
    <cellStyle name="メモ 2 16" xfId="12361" xr:uid="{1D075566-409C-4C14-A34A-116ACB3CD6D4}"/>
    <cellStyle name="メモ 2 16 2" xfId="33769" xr:uid="{2526A5AD-245C-4006-81AB-FC7583B79FBC}"/>
    <cellStyle name="メモ 2 17" xfId="12362" xr:uid="{CFEC71AA-91F4-4EDF-A812-C0D6D6CC472C}"/>
    <cellStyle name="メモ 2 17 2" xfId="33770" xr:uid="{B8EC2FA3-E996-4735-B339-1A271B70F5EB}"/>
    <cellStyle name="メモ 2 18" xfId="12363" xr:uid="{3837FECD-47F8-4D51-9789-C16E074DFF8A}"/>
    <cellStyle name="メモ 2 18 2" xfId="33771" xr:uid="{19ACA7A5-0588-45DC-9271-83AB04B882AE}"/>
    <cellStyle name="メモ 2 19" xfId="12364" xr:uid="{0A624B9B-269B-4A99-B824-00F781D4D75D}"/>
    <cellStyle name="メモ 2 19 2" xfId="33772" xr:uid="{C4098D9C-5F63-4CBD-97C7-5C828C2FCE13}"/>
    <cellStyle name="メモ 2 2" xfId="12365" xr:uid="{BE44A6B9-4710-48CD-823B-CB68D8CCEDA0}"/>
    <cellStyle name="メモ 2 2 10" xfId="12366" xr:uid="{717FABB1-1252-4942-862C-F7C3AFCD0F62}"/>
    <cellStyle name="メモ 2 2 10 2" xfId="33774" xr:uid="{36347BD6-016F-4C67-8F81-413ED96AF1C9}"/>
    <cellStyle name="メモ 2 2 11" xfId="12367" xr:uid="{3C0A6191-B4A1-4637-896F-4D55428EF15D}"/>
    <cellStyle name="メモ 2 2 11 2" xfId="33775" xr:uid="{F206D77B-54EB-4A65-B86E-56CB9B0E5E88}"/>
    <cellStyle name="メモ 2 2 12" xfId="12368" xr:uid="{D959BB0A-EC00-4099-8C1D-40441591FEA6}"/>
    <cellStyle name="メモ 2 2 12 2" xfId="33776" xr:uid="{ACFBCB27-C407-45E9-BF55-2F6D4CFD5BFB}"/>
    <cellStyle name="メモ 2 2 13" xfId="24294" xr:uid="{3E80857E-FDA7-4197-A283-AEC7CCA74F9E}"/>
    <cellStyle name="メモ 2 2 13 2" xfId="40873" xr:uid="{CD61DBA9-F0BF-498C-9193-F6F77F2CD0DD}"/>
    <cellStyle name="メモ 2 2 14" xfId="33773" xr:uid="{207026DB-B1D2-4A60-A145-003A04A4E2AF}"/>
    <cellStyle name="メモ 2 2 2" xfId="12369" xr:uid="{AD1A38E0-7756-4CB1-969D-606ECE4176D6}"/>
    <cellStyle name="メモ 2 2 3" xfId="12370" xr:uid="{A7DF95B0-40BB-4075-801D-84E5365D59A7}"/>
    <cellStyle name="メモ 2 2 3 10" xfId="24295" xr:uid="{A6EDAA7D-4F92-4CCE-BD28-DD9E523F093E}"/>
    <cellStyle name="メモ 2 2 3 10 2" xfId="40874" xr:uid="{08E194C2-FB29-4E07-831C-1725DC51F53F}"/>
    <cellStyle name="メモ 2 2 3 11" xfId="33777" xr:uid="{1EB182D1-1F7A-4CB3-A85A-E6B18C86E8B9}"/>
    <cellStyle name="メモ 2 2 3 2" xfId="12371" xr:uid="{4C190117-EF22-42B9-A679-433307B08787}"/>
    <cellStyle name="メモ 2 2 3 2 10" xfId="33778" xr:uid="{F9F6171C-A5F9-4B02-AA34-1193B173DE57}"/>
    <cellStyle name="メモ 2 2 3 2 2" xfId="12372" xr:uid="{56C112F8-C133-4F8B-9376-D7DB8C655C13}"/>
    <cellStyle name="メモ 2 2 3 2 2 2" xfId="33779" xr:uid="{E3647E1C-20C2-4782-8171-4B3BDF8851C3}"/>
    <cellStyle name="メモ 2 2 3 2 3" xfId="12373" xr:uid="{CC41CC16-DA39-44D9-8792-EBB5B9DB3411}"/>
    <cellStyle name="メモ 2 2 3 2 3 2" xfId="33780" xr:uid="{B0B80662-41CC-4E57-BA9A-0A3F630A1115}"/>
    <cellStyle name="メモ 2 2 3 2 4" xfId="12374" xr:uid="{138E9429-379D-463B-AD39-4B4030BF0050}"/>
    <cellStyle name="メモ 2 2 3 2 4 2" xfId="33781" xr:uid="{0CAB8564-CD6B-4BDE-A548-C633B855DB1F}"/>
    <cellStyle name="メモ 2 2 3 2 5" xfId="12375" xr:uid="{4A009E7E-514A-4374-8202-338A0CEE2332}"/>
    <cellStyle name="メモ 2 2 3 2 5 2" xfId="33782" xr:uid="{B0B18B46-276D-43B1-BFCC-C0808ACDEA5F}"/>
    <cellStyle name="メモ 2 2 3 2 6" xfId="12376" xr:uid="{2F56FB63-675E-4135-9173-7F357B1EC4B6}"/>
    <cellStyle name="メモ 2 2 3 2 6 2" xfId="33783" xr:uid="{7BE72DE4-7874-4E9E-9E63-7A18CF8490FB}"/>
    <cellStyle name="メモ 2 2 3 2 7" xfId="12377" xr:uid="{425544F0-AC43-4A51-B461-8BC133054A20}"/>
    <cellStyle name="メモ 2 2 3 2 7 2" xfId="33784" xr:uid="{92C17814-3A18-4082-9379-AAE7C6D2FCD3}"/>
    <cellStyle name="メモ 2 2 3 2 8" xfId="12378" xr:uid="{D41971F2-8CD1-44CF-B5ED-6F701DED008C}"/>
    <cellStyle name="メモ 2 2 3 2 8 2" xfId="33785" xr:uid="{C164C9D4-40E0-4008-AB73-3D3FB964F99A}"/>
    <cellStyle name="メモ 2 2 3 2 9" xfId="24296" xr:uid="{E8E8C8D9-8AF1-429C-A8CB-D512DCBBE046}"/>
    <cellStyle name="メモ 2 2 3 2 9 2" xfId="40875" xr:uid="{B7BD232B-CA69-4650-B652-5657DC7DFCE3}"/>
    <cellStyle name="メモ 2 2 3 3" xfId="12379" xr:uid="{2DFC6F77-E347-443A-98CF-EB4C0FEE4D08}"/>
    <cellStyle name="メモ 2 2 3 3 2" xfId="33786" xr:uid="{A38B3001-AC2D-4AAD-99E4-E197FEEB22D4}"/>
    <cellStyle name="メモ 2 2 3 4" xfId="12380" xr:uid="{AD30C7A2-D5C4-46B4-8470-15F4AD37FBAB}"/>
    <cellStyle name="メモ 2 2 3 4 2" xfId="33787" xr:uid="{835351B9-E765-4907-99FA-5DE6153437CB}"/>
    <cellStyle name="メモ 2 2 3 5" xfId="12381" xr:uid="{E1C080C1-E6B5-4BE2-B523-0FC50E76EDFC}"/>
    <cellStyle name="メモ 2 2 3 5 2" xfId="33788" xr:uid="{B8AC6B71-547E-4E04-B640-4C1221ABF1C3}"/>
    <cellStyle name="メモ 2 2 3 6" xfId="12382" xr:uid="{2BAF9E43-46A2-4300-8048-EEDF4E712398}"/>
    <cellStyle name="メモ 2 2 3 6 2" xfId="33789" xr:uid="{36C8112C-04EF-4049-849D-29E5D8641259}"/>
    <cellStyle name="メモ 2 2 3 7" xfId="12383" xr:uid="{F1BFD9F1-25B7-44CA-AE5E-F6D99D71B32A}"/>
    <cellStyle name="メモ 2 2 3 7 2" xfId="33790" xr:uid="{DBB136E5-3058-406B-9173-27C66F82B000}"/>
    <cellStyle name="メモ 2 2 3 8" xfId="12384" xr:uid="{5F9D7710-7B79-46FB-B391-AE5D8A85F2DD}"/>
    <cellStyle name="メモ 2 2 3 8 2" xfId="33791" xr:uid="{D41F80FA-1C18-4720-A9EF-6205F954099E}"/>
    <cellStyle name="メモ 2 2 3 9" xfId="12385" xr:uid="{EAA31686-A42A-4AD7-BB7D-C5CDB0BD046B}"/>
    <cellStyle name="メモ 2 2 3 9 2" xfId="33792" xr:uid="{3E719CA7-1BF0-4002-9C3B-6599671263B7}"/>
    <cellStyle name="メモ 2 2 4" xfId="12386" xr:uid="{6CF877CF-B118-45A8-8879-1F372B88A151}"/>
    <cellStyle name="メモ 2 2 4 10" xfId="24297" xr:uid="{98ABF5B5-562A-4AC0-A2DD-65B2E17EB2F4}"/>
    <cellStyle name="メモ 2 2 4 10 2" xfId="40876" xr:uid="{0CF186B1-A15F-4336-8A48-021328374C50}"/>
    <cellStyle name="メモ 2 2 4 11" xfId="33793" xr:uid="{1074F039-3968-46E1-A5EF-D1873A31DD4D}"/>
    <cellStyle name="メモ 2 2 4 2" xfId="12387" xr:uid="{373F3770-C50B-4EC3-A532-7CF49729DFD5}"/>
    <cellStyle name="メモ 2 2 4 2 10" xfId="33794" xr:uid="{3C8F3A26-9656-4DF9-A3B5-5166A60D52C3}"/>
    <cellStyle name="メモ 2 2 4 2 2" xfId="12388" xr:uid="{8B5821F5-9AE3-4D74-BE66-9D2BC08F6A78}"/>
    <cellStyle name="メモ 2 2 4 2 2 2" xfId="33795" xr:uid="{EE065948-E941-4658-95A1-AB3BFEFBC0ED}"/>
    <cellStyle name="メモ 2 2 4 2 3" xfId="12389" xr:uid="{E045EA99-45D6-4A13-A2F3-E3C93CEAE750}"/>
    <cellStyle name="メモ 2 2 4 2 3 2" xfId="33796" xr:uid="{419B4789-F172-471C-81C6-89915F02C3BA}"/>
    <cellStyle name="メモ 2 2 4 2 4" xfId="12390" xr:uid="{6EC636AD-9BE6-4E0A-BD77-AC7C16B34135}"/>
    <cellStyle name="メモ 2 2 4 2 4 2" xfId="33797" xr:uid="{762A166A-52CB-4191-98ED-CA1172F279CD}"/>
    <cellStyle name="メモ 2 2 4 2 5" xfId="12391" xr:uid="{2178091E-C512-4AF7-8331-936ABCC71D2B}"/>
    <cellStyle name="メモ 2 2 4 2 5 2" xfId="33798" xr:uid="{EC1D49BC-5195-4D8A-A4DC-04B7BF81D168}"/>
    <cellStyle name="メモ 2 2 4 2 6" xfId="12392" xr:uid="{616C4ACA-7E44-4385-B0F5-D8752B6052DF}"/>
    <cellStyle name="メモ 2 2 4 2 6 2" xfId="33799" xr:uid="{349E8830-8697-4C2E-A168-D6D7D08296A6}"/>
    <cellStyle name="メモ 2 2 4 2 7" xfId="12393" xr:uid="{ECE05CA9-13F8-407C-A5C3-3AA095563A10}"/>
    <cellStyle name="メモ 2 2 4 2 7 2" xfId="33800" xr:uid="{E7DD8548-6D8D-4AA6-B614-7C49E92E482F}"/>
    <cellStyle name="メモ 2 2 4 2 8" xfId="12394" xr:uid="{FD1F9558-AE2B-49FD-B5E8-CF8A120BFFA2}"/>
    <cellStyle name="メモ 2 2 4 2 8 2" xfId="33801" xr:uid="{45F126AB-2966-44C5-A483-7114C8569B0E}"/>
    <cellStyle name="メモ 2 2 4 2 9" xfId="24298" xr:uid="{9C1E73DB-19DE-46BC-B62C-41046A8977A2}"/>
    <cellStyle name="メモ 2 2 4 2 9 2" xfId="40877" xr:uid="{21C8590B-EC53-422F-AA82-A45EBF4EAAEF}"/>
    <cellStyle name="メモ 2 2 4 3" xfId="12395" xr:uid="{09765E20-9783-47A8-99D6-DA79924DD91D}"/>
    <cellStyle name="メモ 2 2 4 3 2" xfId="33802" xr:uid="{FCF0C582-7B00-4AAC-85FF-813F5421982D}"/>
    <cellStyle name="メモ 2 2 4 4" xfId="12396" xr:uid="{2E35E4CD-99A7-4147-A6DD-25B99A6E4BEC}"/>
    <cellStyle name="メモ 2 2 4 4 2" xfId="33803" xr:uid="{D06675B6-C360-450B-A206-00D754E2E3F8}"/>
    <cellStyle name="メモ 2 2 4 5" xfId="12397" xr:uid="{B7544AFD-B56C-4D59-8BEE-981D0E3B6ACB}"/>
    <cellStyle name="メモ 2 2 4 5 2" xfId="33804" xr:uid="{74592AEB-FD0B-44E5-975C-429FCE3AC766}"/>
    <cellStyle name="メモ 2 2 4 6" xfId="12398" xr:uid="{4839676E-1482-4563-B581-777FB435FCFD}"/>
    <cellStyle name="メモ 2 2 4 6 2" xfId="33805" xr:uid="{FD8EA701-2FB2-49BA-902D-8B77FB3FB845}"/>
    <cellStyle name="メモ 2 2 4 7" xfId="12399" xr:uid="{3B07175C-3C46-4A39-8495-C62F491BD82D}"/>
    <cellStyle name="メモ 2 2 4 7 2" xfId="33806" xr:uid="{8821DDE7-3B15-4F6A-AA5C-A02C13965AC8}"/>
    <cellStyle name="メモ 2 2 4 8" xfId="12400" xr:uid="{679BF8E2-EAA3-41B8-A5BF-77B28FAE24F9}"/>
    <cellStyle name="メモ 2 2 4 8 2" xfId="33807" xr:uid="{D8D02204-8211-44BF-AA0E-CE05E9D18476}"/>
    <cellStyle name="メモ 2 2 4 9" xfId="12401" xr:uid="{5A52FA7F-CC92-4D31-AD27-479E55A9F0E8}"/>
    <cellStyle name="メモ 2 2 4 9 2" xfId="33808" xr:uid="{057A3DAA-9DFC-4893-8DDB-580C29907CD3}"/>
    <cellStyle name="メモ 2 2 5" xfId="12402" xr:uid="{14843439-8155-46CC-8C81-785652BF5F31}"/>
    <cellStyle name="メモ 2 2 5 10" xfId="33809" xr:uid="{15CE0EB1-648A-4668-830E-C289BE801854}"/>
    <cellStyle name="メモ 2 2 5 2" xfId="12403" xr:uid="{392DF081-4C8E-4330-B006-99350F047732}"/>
    <cellStyle name="メモ 2 2 5 2 2" xfId="33810" xr:uid="{AD74020A-5807-4EF1-B497-28475957572E}"/>
    <cellStyle name="メモ 2 2 5 3" xfId="12404" xr:uid="{073E0545-4E1E-4663-A38A-CBB130E23C3B}"/>
    <cellStyle name="メモ 2 2 5 3 2" xfId="33811" xr:uid="{50B7C851-DC85-4BC1-98D6-A34505B8EBC5}"/>
    <cellStyle name="メモ 2 2 5 4" xfId="12405" xr:uid="{79BFA40E-08D8-4562-A78E-6568B7E1FEAB}"/>
    <cellStyle name="メモ 2 2 5 4 2" xfId="33812" xr:uid="{1B812CCD-95C6-4126-9A1B-38DF261FA990}"/>
    <cellStyle name="メモ 2 2 5 5" xfId="12406" xr:uid="{1C59FC11-3FC6-4A6E-87C1-B5F2D29A8F57}"/>
    <cellStyle name="メモ 2 2 5 5 2" xfId="33813" xr:uid="{EAF814A6-4501-42AE-8656-9C4EC4FD3045}"/>
    <cellStyle name="メモ 2 2 5 6" xfId="12407" xr:uid="{6C44C1C8-4386-433D-9811-321A513D1621}"/>
    <cellStyle name="メモ 2 2 5 6 2" xfId="33814" xr:uid="{F28566B4-5384-4172-880E-8AB2098C1E86}"/>
    <cellStyle name="メモ 2 2 5 7" xfId="12408" xr:uid="{13EE2A39-D187-415B-BA40-078673FF0D5B}"/>
    <cellStyle name="メモ 2 2 5 7 2" xfId="33815" xr:uid="{198BB78D-E055-436A-9ACD-91D452693A30}"/>
    <cellStyle name="メモ 2 2 5 8" xfId="12409" xr:uid="{E5F58A03-75CB-48E4-A9B1-58D1AAFA5042}"/>
    <cellStyle name="メモ 2 2 5 8 2" xfId="33816" xr:uid="{514A2399-68AE-403E-91B5-481F2634A80C}"/>
    <cellStyle name="メモ 2 2 5 9" xfId="24299" xr:uid="{2DD6DC0A-8624-4A7A-8913-7A109CF195B5}"/>
    <cellStyle name="メモ 2 2 5 9 2" xfId="40878" xr:uid="{84AC0610-0FB0-42F3-AA45-BAB8FF9CDAFA}"/>
    <cellStyle name="メモ 2 2 6" xfId="12410" xr:uid="{48B5C985-7736-4351-A175-8A8AA9B3A5B1}"/>
    <cellStyle name="メモ 2 2 6 2" xfId="33817" xr:uid="{EA20D81B-3242-4E83-A4DC-AEA5A60AA196}"/>
    <cellStyle name="メモ 2 2 7" xfId="12411" xr:uid="{1E8B1B2E-B5E8-4144-B451-94F9338F43E7}"/>
    <cellStyle name="メモ 2 2 7 2" xfId="33818" xr:uid="{AD6536DC-3FCB-46AB-B6FC-F4232F674CDF}"/>
    <cellStyle name="メモ 2 2 8" xfId="12412" xr:uid="{6263F3EC-9C83-4EAB-B17A-1F29E57F695A}"/>
    <cellStyle name="メモ 2 2 8 2" xfId="33819" xr:uid="{A8B49471-50C0-487E-9E77-0601C2DBCCE2}"/>
    <cellStyle name="メモ 2 2 9" xfId="12413" xr:uid="{29BAC5C4-D966-4DFD-8221-CED71C709465}"/>
    <cellStyle name="メモ 2 2 9 2" xfId="33820" xr:uid="{1A5CDCD6-EAAF-45DE-9438-EE5B778639D6}"/>
    <cellStyle name="メモ 2 20" xfId="12414" xr:uid="{18C00385-C718-470A-AB6E-37CA676CBD36}"/>
    <cellStyle name="メモ 2 20 2" xfId="33821" xr:uid="{89F76010-921C-44A1-8BF0-D06826E2611D}"/>
    <cellStyle name="メモ 2 21" xfId="24300" xr:uid="{638836D5-0027-4774-8F8F-82B68A37A95A}"/>
    <cellStyle name="メモ 2 21 2" xfId="40879" xr:uid="{44F0029E-BBED-4BBA-B16F-358D074CF9CF}"/>
    <cellStyle name="メモ 2 22" xfId="33723" xr:uid="{84F1BFEC-33A6-466F-9B0E-AD30A0B47207}"/>
    <cellStyle name="メモ 2 3" xfId="12415" xr:uid="{EC7CC474-21C4-4006-9584-2E0D23814F12}"/>
    <cellStyle name="メモ 2 4" xfId="12416" xr:uid="{9C4C5050-6470-47C4-B4AE-64374A8C7DCC}"/>
    <cellStyle name="メモ 2 4 10" xfId="12417" xr:uid="{0895E8AA-1B3B-4556-9C25-00E27EB604D4}"/>
    <cellStyle name="メモ 2 4 10 2" xfId="33823" xr:uid="{2E9E4831-DE47-4EE8-AD3A-203993FBEF63}"/>
    <cellStyle name="メモ 2 4 11" xfId="12418" xr:uid="{E3EB6A56-BE59-4097-B5C1-88562639B9C5}"/>
    <cellStyle name="メモ 2 4 11 2" xfId="33824" xr:uid="{41570481-10EF-4091-AF43-4C6F5580D0D3}"/>
    <cellStyle name="メモ 2 4 12" xfId="12419" xr:uid="{D936B1FC-E377-4D47-82C0-AD270FF07D74}"/>
    <cellStyle name="メモ 2 4 12 2" xfId="33825" xr:uid="{11BB64DA-AC6D-4381-8409-0BA4382635B0}"/>
    <cellStyle name="メモ 2 4 13" xfId="12420" xr:uid="{A3E9EA08-9382-486C-AFBB-6B0EC7CF8446}"/>
    <cellStyle name="メモ 2 4 13 2" xfId="33826" xr:uid="{AAD675C8-180D-4100-BAD8-21A7EE4E825F}"/>
    <cellStyle name="メモ 2 4 14" xfId="24301" xr:uid="{86242444-A3A9-4B90-B8F9-27B9ED5F3713}"/>
    <cellStyle name="メモ 2 4 14 2" xfId="40880" xr:uid="{7C6A0704-985E-440E-B8F3-3CD8B7DCAFD0}"/>
    <cellStyle name="メモ 2 4 15" xfId="33822" xr:uid="{C652DEA2-5C41-4E91-8D50-0EA041B157DE}"/>
    <cellStyle name="メモ 2 4 2" xfId="12421" xr:uid="{331E2EBD-FB89-43D5-8BFA-67F316608259}"/>
    <cellStyle name="メモ 2 4 2 10" xfId="12422" xr:uid="{10C73B2E-39F4-4CD1-BF31-9F1250118B64}"/>
    <cellStyle name="メモ 2 4 2 10 2" xfId="33828" xr:uid="{3E5ED169-1A7F-4680-8B6B-14631266DBD2}"/>
    <cellStyle name="メモ 2 4 2 11" xfId="24302" xr:uid="{D6B8AEF6-F4ED-4A56-AB4D-60A8662A972A}"/>
    <cellStyle name="メモ 2 4 2 11 2" xfId="40881" xr:uid="{AE8EA8E9-5495-4DA9-B1EE-56D40CD10616}"/>
    <cellStyle name="メモ 2 4 2 12" xfId="33827" xr:uid="{E0208A93-B9B8-4258-9995-05BD6399CD09}"/>
    <cellStyle name="メモ 2 4 2 2" xfId="12423" xr:uid="{D3DD041E-6D3F-4E4E-BBD4-4C8EB8718675}"/>
    <cellStyle name="メモ 2 4 2 2 10" xfId="24303" xr:uid="{FA02A07F-07B5-4740-92AF-AE692B5CCBFC}"/>
    <cellStyle name="メモ 2 4 2 2 10 2" xfId="40882" xr:uid="{13C19EAE-3288-4A2D-A561-43D26F62B663}"/>
    <cellStyle name="メモ 2 4 2 2 11" xfId="33829" xr:uid="{77CF6021-885F-4319-B42F-B655E4FE632B}"/>
    <cellStyle name="メモ 2 4 2 2 2" xfId="12424" xr:uid="{F0CDE7BF-FC3C-4284-B41D-EFEBED63FBFA}"/>
    <cellStyle name="メモ 2 4 2 2 2 10" xfId="33830" xr:uid="{46AD9485-48EF-48B3-8469-FB77473CFA5E}"/>
    <cellStyle name="メモ 2 4 2 2 2 2" xfId="12425" xr:uid="{131C6432-AC86-4796-A89D-6362B2702528}"/>
    <cellStyle name="メモ 2 4 2 2 2 2 2" xfId="33831" xr:uid="{AF744A50-46A8-448D-B5FB-0F80BD674760}"/>
    <cellStyle name="メモ 2 4 2 2 2 3" xfId="12426" xr:uid="{FFBE9DCD-50D2-43C9-80CE-D2A35C29B88E}"/>
    <cellStyle name="メモ 2 4 2 2 2 3 2" xfId="33832" xr:uid="{D6EAC2A9-B44E-4069-B0AF-82E549E256E7}"/>
    <cellStyle name="メモ 2 4 2 2 2 4" xfId="12427" xr:uid="{9AFE24C8-A587-4ADE-A092-8531B3EABA1E}"/>
    <cellStyle name="メモ 2 4 2 2 2 4 2" xfId="33833" xr:uid="{98AE326E-E7A6-4574-AB66-A7E92788830F}"/>
    <cellStyle name="メモ 2 4 2 2 2 5" xfId="12428" xr:uid="{2F181853-D0AF-4655-8E9D-2221CA9D9B96}"/>
    <cellStyle name="メモ 2 4 2 2 2 5 2" xfId="33834" xr:uid="{4B63F052-3CBC-4D62-8CB1-DC990B5DE20A}"/>
    <cellStyle name="メモ 2 4 2 2 2 6" xfId="12429" xr:uid="{8FDD8C21-E691-45D0-8261-92C69D24DBA4}"/>
    <cellStyle name="メモ 2 4 2 2 2 6 2" xfId="33835" xr:uid="{EED85837-53F8-4079-82E0-98D8C10E676C}"/>
    <cellStyle name="メモ 2 4 2 2 2 7" xfId="12430" xr:uid="{5969FEEF-4FED-4906-887E-BD1EE1AC9A8C}"/>
    <cellStyle name="メモ 2 4 2 2 2 7 2" xfId="33836" xr:uid="{504F436D-8D57-4443-B52D-F4CE6FEF135F}"/>
    <cellStyle name="メモ 2 4 2 2 2 8" xfId="12431" xr:uid="{5147186E-850F-4A92-919B-BCD6B800F2D8}"/>
    <cellStyle name="メモ 2 4 2 2 2 8 2" xfId="33837" xr:uid="{25F92E2B-D41B-471A-AAD1-0F4E62F49590}"/>
    <cellStyle name="メモ 2 4 2 2 2 9" xfId="24304" xr:uid="{B3E1D114-B076-4260-B01D-712368E40D4C}"/>
    <cellStyle name="メモ 2 4 2 2 2 9 2" xfId="40883" xr:uid="{35C083D8-F6EA-4CC2-BF28-322C1B6678DF}"/>
    <cellStyle name="メモ 2 4 2 2 3" xfId="12432" xr:uid="{79D4D282-2580-4F87-9891-39DFAA6E6D81}"/>
    <cellStyle name="メモ 2 4 2 2 3 2" xfId="33838" xr:uid="{A2BC6336-4EDB-4932-B697-E295F35B4E35}"/>
    <cellStyle name="メモ 2 4 2 2 4" xfId="12433" xr:uid="{A581E600-8039-420E-97F0-84FA1B4204E6}"/>
    <cellStyle name="メモ 2 4 2 2 4 2" xfId="33839" xr:uid="{9A56A69A-9281-40D8-98ED-BCF20F362E51}"/>
    <cellStyle name="メモ 2 4 2 2 5" xfId="12434" xr:uid="{817BC14F-C479-43A3-A7FE-760E2441DAEF}"/>
    <cellStyle name="メモ 2 4 2 2 5 2" xfId="33840" xr:uid="{93F749D7-F7FB-4FB3-9E79-A0DB054EF4CA}"/>
    <cellStyle name="メモ 2 4 2 2 6" xfId="12435" xr:uid="{A97F3436-D422-48EB-8010-4F65A97E9229}"/>
    <cellStyle name="メモ 2 4 2 2 6 2" xfId="33841" xr:uid="{41D7DE59-1081-47ED-BC08-8608F60010CE}"/>
    <cellStyle name="メモ 2 4 2 2 7" xfId="12436" xr:uid="{B46246CA-6EF8-43CF-91A2-F3C8A1EA3E3D}"/>
    <cellStyle name="メモ 2 4 2 2 7 2" xfId="33842" xr:uid="{F5BFB68E-9685-44AD-AD62-7907371FC4BA}"/>
    <cellStyle name="メモ 2 4 2 2 8" xfId="12437" xr:uid="{5CAB5607-B164-4B49-AAC6-EABE08FB00EC}"/>
    <cellStyle name="メモ 2 4 2 2 8 2" xfId="33843" xr:uid="{F5BC9298-73F0-4030-A753-A8C87A16DE13}"/>
    <cellStyle name="メモ 2 4 2 2 9" xfId="12438" xr:uid="{44D30589-C9B7-4D0E-96E5-4734A41C03B7}"/>
    <cellStyle name="メモ 2 4 2 2 9 2" xfId="33844" xr:uid="{278FBA2D-C553-4427-9F7A-EA1C53417DBD}"/>
    <cellStyle name="メモ 2 4 2 3" xfId="12439" xr:uid="{177FADB6-55E4-472E-B95B-EDAC7449CB2D}"/>
    <cellStyle name="メモ 2 4 2 3 10" xfId="33845" xr:uid="{1BFDE98B-5BB7-4970-A522-57E5C9EA0A08}"/>
    <cellStyle name="メモ 2 4 2 3 2" xfId="12440" xr:uid="{6EFC45AC-AE9E-40F4-94EA-ACA7A005683A}"/>
    <cellStyle name="メモ 2 4 2 3 2 2" xfId="33846" xr:uid="{0F63A38D-AECC-4C60-96D9-A0716FC2CA15}"/>
    <cellStyle name="メモ 2 4 2 3 3" xfId="12441" xr:uid="{D9B8C010-D4CD-46EE-9300-2ED19EDB2A71}"/>
    <cellStyle name="メモ 2 4 2 3 3 2" xfId="33847" xr:uid="{57EEC8EA-3F54-4B25-B8AB-0FCB0DD0A1AC}"/>
    <cellStyle name="メモ 2 4 2 3 4" xfId="12442" xr:uid="{6B71DA53-5F85-4DB7-BA63-5B9166298092}"/>
    <cellStyle name="メモ 2 4 2 3 4 2" xfId="33848" xr:uid="{7CF18DC2-21D8-428F-985A-B891519728D7}"/>
    <cellStyle name="メモ 2 4 2 3 5" xfId="12443" xr:uid="{DE9E4A2E-40B3-41CB-8EF3-DA7406F6A1C8}"/>
    <cellStyle name="メモ 2 4 2 3 5 2" xfId="33849" xr:uid="{C55334C5-9200-40FE-8BE8-28E6CC27EE9A}"/>
    <cellStyle name="メモ 2 4 2 3 6" xfId="12444" xr:uid="{CE47397B-D631-41C3-B3F9-CC6CC1485C4F}"/>
    <cellStyle name="メモ 2 4 2 3 6 2" xfId="33850" xr:uid="{D70CB639-74C8-4201-80AE-BC415DCE3C6B}"/>
    <cellStyle name="メモ 2 4 2 3 7" xfId="12445" xr:uid="{4CA0AE4F-5706-4E63-8A38-A905585BC84A}"/>
    <cellStyle name="メモ 2 4 2 3 7 2" xfId="33851" xr:uid="{9B9CD1BD-0C31-4071-B9FB-96101FF9CF82}"/>
    <cellStyle name="メモ 2 4 2 3 8" xfId="12446" xr:uid="{2D3F627C-5F20-41B6-87F8-6E681D19B4EE}"/>
    <cellStyle name="メモ 2 4 2 3 8 2" xfId="33852" xr:uid="{DA0A661A-9251-4D33-AB40-02B0D05ADBAC}"/>
    <cellStyle name="メモ 2 4 2 3 9" xfId="24305" xr:uid="{29E111E8-9ED3-44A0-829A-40EB7ED6E646}"/>
    <cellStyle name="メモ 2 4 2 3 9 2" xfId="40884" xr:uid="{02F1065E-51E7-4416-8139-A8015083253F}"/>
    <cellStyle name="メモ 2 4 2 4" xfId="12447" xr:uid="{BB4A2A7D-947B-4EF4-801A-D0C2717DD3D2}"/>
    <cellStyle name="メモ 2 4 2 4 2" xfId="33853" xr:uid="{1755364B-A41F-45B2-BA9A-639B7B6D1F5E}"/>
    <cellStyle name="メモ 2 4 2 5" xfId="12448" xr:uid="{A1AE5574-5FCC-473C-AF23-2B06BA550613}"/>
    <cellStyle name="メモ 2 4 2 5 2" xfId="33854" xr:uid="{6FBF461C-45A4-4404-9960-01C175A40308}"/>
    <cellStyle name="メモ 2 4 2 6" xfId="12449" xr:uid="{CE5E85B0-B8F2-466A-B460-1B003BCC645A}"/>
    <cellStyle name="メモ 2 4 2 6 2" xfId="33855" xr:uid="{546E402C-8B98-4E6E-9109-9DA6E8FB25F1}"/>
    <cellStyle name="メモ 2 4 2 7" xfId="12450" xr:uid="{0D0E0087-10A7-4BB5-BA16-DFEF1A9063C1}"/>
    <cellStyle name="メモ 2 4 2 7 2" xfId="33856" xr:uid="{FFD99916-2BB4-4F64-9F1F-C111169FFFE6}"/>
    <cellStyle name="メモ 2 4 2 8" xfId="12451" xr:uid="{90EC9675-4B7D-4A45-AB66-E431A84D5732}"/>
    <cellStyle name="メモ 2 4 2 8 2" xfId="33857" xr:uid="{793E12C0-51D8-4724-AA23-2E65CB0419D2}"/>
    <cellStyle name="メモ 2 4 2 9" xfId="12452" xr:uid="{683EED1D-15B6-435D-AE5B-9B144C55C310}"/>
    <cellStyle name="メモ 2 4 2 9 2" xfId="33858" xr:uid="{666802C2-1516-45E8-BA90-D0167056D41F}"/>
    <cellStyle name="メモ 2 4 3" xfId="12453" xr:uid="{ADE832FF-5E88-4F82-91DB-31B41ADF864A}"/>
    <cellStyle name="メモ 2 4 3 10" xfId="24306" xr:uid="{10B08850-E390-4559-BB16-637D054951C9}"/>
    <cellStyle name="メモ 2 4 3 10 2" xfId="40885" xr:uid="{C25E3DE8-3FF5-4A42-A6CC-3E41338F1AD2}"/>
    <cellStyle name="メモ 2 4 3 11" xfId="33859" xr:uid="{DD0C3AD8-5333-480E-8AC9-B8F12B2FA834}"/>
    <cellStyle name="メモ 2 4 3 2" xfId="12454" xr:uid="{F332FFF9-FF96-4390-A03B-035C2EF806A3}"/>
    <cellStyle name="メモ 2 4 3 2 10" xfId="33860" xr:uid="{F1AED699-A95D-4025-941B-BF50D55A1FBC}"/>
    <cellStyle name="メモ 2 4 3 2 2" xfId="12455" xr:uid="{1D62E8B0-EF12-4E34-8E0E-A0BDF34E6D63}"/>
    <cellStyle name="メモ 2 4 3 2 2 2" xfId="33861" xr:uid="{624A2538-ECE9-4066-850B-FBF50BDD3CB1}"/>
    <cellStyle name="メモ 2 4 3 2 3" xfId="12456" xr:uid="{3E021072-8033-426F-95E9-C9EED7E5325D}"/>
    <cellStyle name="メモ 2 4 3 2 3 2" xfId="33862" xr:uid="{B2D60AA2-D949-4ACF-93C2-B3ABE3AEB13B}"/>
    <cellStyle name="メモ 2 4 3 2 4" xfId="12457" xr:uid="{A97E716E-944C-499D-A8E1-CAC985337462}"/>
    <cellStyle name="メモ 2 4 3 2 4 2" xfId="33863" xr:uid="{68AFC158-01FD-4303-85E8-5F73B96F340C}"/>
    <cellStyle name="メモ 2 4 3 2 5" xfId="12458" xr:uid="{DBDE88A7-0874-4378-ABB3-DA5649DB7EE9}"/>
    <cellStyle name="メモ 2 4 3 2 5 2" xfId="33864" xr:uid="{F85B5C04-C231-4534-8BE4-C2E6391379F6}"/>
    <cellStyle name="メモ 2 4 3 2 6" xfId="12459" xr:uid="{DE2A5F35-1055-48D6-83CD-E460A4EBC400}"/>
    <cellStyle name="メモ 2 4 3 2 6 2" xfId="33865" xr:uid="{C88E008B-E3F0-42C5-8351-AB727A0F20A6}"/>
    <cellStyle name="メモ 2 4 3 2 7" xfId="12460" xr:uid="{5CF55F02-94D5-448B-8253-1323B20F9576}"/>
    <cellStyle name="メモ 2 4 3 2 7 2" xfId="33866" xr:uid="{82A50C22-3009-43B8-AFCA-457021E361EE}"/>
    <cellStyle name="メモ 2 4 3 2 8" xfId="12461" xr:uid="{D4912B93-1810-4408-894D-6D6B83A96C43}"/>
    <cellStyle name="メモ 2 4 3 2 8 2" xfId="33867" xr:uid="{49F65CC3-908D-45A0-B46E-BF278DB9C5AA}"/>
    <cellStyle name="メモ 2 4 3 2 9" xfId="24307" xr:uid="{7CABB83E-A559-4539-B584-8B530D1C5B38}"/>
    <cellStyle name="メモ 2 4 3 2 9 2" xfId="40886" xr:uid="{BD96024D-2CAC-4DFB-AA0C-8B4626D82049}"/>
    <cellStyle name="メモ 2 4 3 3" xfId="12462" xr:uid="{C01FB0D1-4E34-479C-9A8B-B6A6ABF05EB7}"/>
    <cellStyle name="メモ 2 4 3 3 2" xfId="33868" xr:uid="{C864779A-7CAC-41C4-86F8-07A41922BFCE}"/>
    <cellStyle name="メモ 2 4 3 4" xfId="12463" xr:uid="{C01DC7CA-9189-4463-8147-273B181187A0}"/>
    <cellStyle name="メモ 2 4 3 4 2" xfId="33869" xr:uid="{3779A57F-4D14-45BE-831B-9D9536E4196B}"/>
    <cellStyle name="メモ 2 4 3 5" xfId="12464" xr:uid="{C78A7C48-0F35-474E-B23D-BC0DAEA1B2B9}"/>
    <cellStyle name="メモ 2 4 3 5 2" xfId="33870" xr:uid="{6AD27D8F-B9C6-4BD0-ABCA-924BCFF4BC59}"/>
    <cellStyle name="メモ 2 4 3 6" xfId="12465" xr:uid="{449A60CD-7A38-4CEA-B68C-1973FAFE8C34}"/>
    <cellStyle name="メモ 2 4 3 6 2" xfId="33871" xr:uid="{A9927899-8910-4C70-AB18-51F773F30C3E}"/>
    <cellStyle name="メモ 2 4 3 7" xfId="12466" xr:uid="{D5A36176-D1A6-41B2-B955-5657133DAFBE}"/>
    <cellStyle name="メモ 2 4 3 7 2" xfId="33872" xr:uid="{4FD03EDF-85B8-401E-815A-5E1EDAB9084E}"/>
    <cellStyle name="メモ 2 4 3 8" xfId="12467" xr:uid="{B526B201-9226-40FF-B471-4C721CB412ED}"/>
    <cellStyle name="メモ 2 4 3 8 2" xfId="33873" xr:uid="{3124925A-4A0D-4DB0-84BF-D1A03820FA8C}"/>
    <cellStyle name="メモ 2 4 3 9" xfId="12468" xr:uid="{A746E102-1368-44DF-ACBD-9474A63B3E7C}"/>
    <cellStyle name="メモ 2 4 3 9 2" xfId="33874" xr:uid="{B1C838A7-181D-4BB1-AB39-734018B7BAC6}"/>
    <cellStyle name="メモ 2 4 4" xfId="12469" xr:uid="{9B418FDE-F8D2-429E-ADD6-B35AC04EBEA2}"/>
    <cellStyle name="メモ 2 4 4 10" xfId="24308" xr:uid="{2C887FF2-2E71-4D9D-932B-37FC87D78730}"/>
    <cellStyle name="メモ 2 4 4 10 2" xfId="40887" xr:uid="{07280514-5BCE-44CC-9DE4-9F0464F8A907}"/>
    <cellStyle name="メモ 2 4 4 11" xfId="33875" xr:uid="{3346703A-9BE5-4819-B3B9-DF9432F16B44}"/>
    <cellStyle name="メモ 2 4 4 2" xfId="12470" xr:uid="{B9FD0C77-5C68-4580-8174-009A1D6D02A0}"/>
    <cellStyle name="メモ 2 4 4 2 10" xfId="33876" xr:uid="{DB5C0688-A2D6-4DB5-9784-6591ED9D14AA}"/>
    <cellStyle name="メモ 2 4 4 2 2" xfId="12471" xr:uid="{05606F32-89CB-4507-A8B3-DC329916139F}"/>
    <cellStyle name="メモ 2 4 4 2 2 2" xfId="33877" xr:uid="{C69E5E23-D108-49EE-9D1D-65C3C35430D6}"/>
    <cellStyle name="メモ 2 4 4 2 3" xfId="12472" xr:uid="{20BDF950-8AEC-4444-BC2A-8BD7D741E7F5}"/>
    <cellStyle name="メモ 2 4 4 2 3 2" xfId="33878" xr:uid="{6FBAD935-37FE-4BE4-B19F-639B7456DFD6}"/>
    <cellStyle name="メモ 2 4 4 2 4" xfId="12473" xr:uid="{CA5915E5-FD9B-40D0-AD8A-BD401F3F97BE}"/>
    <cellStyle name="メモ 2 4 4 2 4 2" xfId="33879" xr:uid="{8D4DBC9C-2D8D-49F6-8CB3-671C3682D79B}"/>
    <cellStyle name="メモ 2 4 4 2 5" xfId="12474" xr:uid="{9882732F-3EAD-41FA-97CF-26AEE7D0090A}"/>
    <cellStyle name="メモ 2 4 4 2 5 2" xfId="33880" xr:uid="{03E607D0-8E16-4EE6-B6E9-B7E6508CF9B8}"/>
    <cellStyle name="メモ 2 4 4 2 6" xfId="12475" xr:uid="{C2C18E25-8174-448F-823A-8C3BFA41D475}"/>
    <cellStyle name="メモ 2 4 4 2 6 2" xfId="33881" xr:uid="{2F3E2785-CB90-4E77-8719-F4FB03528097}"/>
    <cellStyle name="メモ 2 4 4 2 7" xfId="12476" xr:uid="{44A46BE9-7624-493D-9F10-EB04520C2CDA}"/>
    <cellStyle name="メモ 2 4 4 2 7 2" xfId="33882" xr:uid="{A5945861-727B-4910-B38E-A6AD15B965AA}"/>
    <cellStyle name="メモ 2 4 4 2 8" xfId="12477" xr:uid="{080B2791-8F9F-45A5-9AB2-0BE6A186C7D2}"/>
    <cellStyle name="メモ 2 4 4 2 8 2" xfId="33883" xr:uid="{6BB3E71A-CA15-4C4C-BAC6-0F260C0A4657}"/>
    <cellStyle name="メモ 2 4 4 2 9" xfId="24309" xr:uid="{98556CD8-DC31-4CA6-939E-0C68F20884F1}"/>
    <cellStyle name="メモ 2 4 4 2 9 2" xfId="40888" xr:uid="{978CE8FF-B611-4C9A-AF02-3D840562038D}"/>
    <cellStyle name="メモ 2 4 4 3" xfId="12478" xr:uid="{EC967633-253E-469E-BB4F-05BA7ADF42C4}"/>
    <cellStyle name="メモ 2 4 4 3 2" xfId="33884" xr:uid="{413185AC-BC24-4899-98CF-6B4DD54FE584}"/>
    <cellStyle name="メモ 2 4 4 4" xfId="12479" xr:uid="{9753C48E-3E09-45FF-A3E8-5A9AB030D734}"/>
    <cellStyle name="メモ 2 4 4 4 2" xfId="33885" xr:uid="{CA08FCD0-54FC-46FA-B7F5-75B3481488BB}"/>
    <cellStyle name="メモ 2 4 4 5" xfId="12480" xr:uid="{0A43C343-B385-4640-973B-6D62C99F133F}"/>
    <cellStyle name="メモ 2 4 4 5 2" xfId="33886" xr:uid="{52509ED0-A1D7-42F3-B7CD-1BBBB15A9A15}"/>
    <cellStyle name="メモ 2 4 4 6" xfId="12481" xr:uid="{B64C8D22-1DD9-4FAD-A759-6BA3857351BF}"/>
    <cellStyle name="メモ 2 4 4 6 2" xfId="33887" xr:uid="{F4DE6886-A789-44E1-9069-201A3BC05EFA}"/>
    <cellStyle name="メモ 2 4 4 7" xfId="12482" xr:uid="{D38AE0C0-C1DD-4650-B238-6892A7AC8935}"/>
    <cellStyle name="メモ 2 4 4 7 2" xfId="33888" xr:uid="{45D954F3-9BC6-4872-A9A6-CEB3C3E09296}"/>
    <cellStyle name="メモ 2 4 4 8" xfId="12483" xr:uid="{62F025E6-AB00-461B-B5F7-E3B913E06FD0}"/>
    <cellStyle name="メモ 2 4 4 8 2" xfId="33889" xr:uid="{F57FFA18-6ED2-45C9-A91C-E6719AF589D5}"/>
    <cellStyle name="メモ 2 4 4 9" xfId="12484" xr:uid="{64E072A9-DF3D-47DD-8141-F2D3AE752923}"/>
    <cellStyle name="メモ 2 4 4 9 2" xfId="33890" xr:uid="{140024D5-9B8D-4864-ADA0-AF0136CAB63D}"/>
    <cellStyle name="メモ 2 4 5" xfId="12485" xr:uid="{0B7D1434-13B5-44C5-A8F7-60C964772B3C}"/>
    <cellStyle name="メモ 2 4 5 10" xfId="24310" xr:uid="{1204E5B8-7F66-4A12-9E7C-A6FF05B3D369}"/>
    <cellStyle name="メモ 2 4 5 10 2" xfId="40889" xr:uid="{A10790B6-5D24-4432-A116-8C6251E55300}"/>
    <cellStyle name="メモ 2 4 5 11" xfId="33891" xr:uid="{627F037D-B0C4-4A9C-AF62-747158405C28}"/>
    <cellStyle name="メモ 2 4 5 2" xfId="12486" xr:uid="{B664D1C6-232F-475C-BB0C-7FD96D767924}"/>
    <cellStyle name="メモ 2 4 5 2 10" xfId="33892" xr:uid="{848D3B08-9B2F-43F7-850A-6C848981EEB6}"/>
    <cellStyle name="メモ 2 4 5 2 2" xfId="12487" xr:uid="{3F0DA611-E3FB-4780-B68B-D867D0D6230C}"/>
    <cellStyle name="メモ 2 4 5 2 2 2" xfId="33893" xr:uid="{CF855AAB-190B-4530-AD36-25972CBB5F4B}"/>
    <cellStyle name="メモ 2 4 5 2 3" xfId="12488" xr:uid="{40D79091-8F2E-4ADF-85C8-F5931685EC6B}"/>
    <cellStyle name="メモ 2 4 5 2 3 2" xfId="33894" xr:uid="{AB6BD5E5-6621-407E-AA07-B128CA912FBC}"/>
    <cellStyle name="メモ 2 4 5 2 4" xfId="12489" xr:uid="{A7C6E310-E7A4-4EDA-97C3-13014E5E3D68}"/>
    <cellStyle name="メモ 2 4 5 2 4 2" xfId="33895" xr:uid="{9C031441-29DA-43C1-8FE9-69287824AB90}"/>
    <cellStyle name="メモ 2 4 5 2 5" xfId="12490" xr:uid="{8307C347-7FEC-43CA-B2E5-BC67AADCB54C}"/>
    <cellStyle name="メモ 2 4 5 2 5 2" xfId="33896" xr:uid="{23A1D984-1F5A-4ACD-A9BF-A5187279CA7E}"/>
    <cellStyle name="メモ 2 4 5 2 6" xfId="12491" xr:uid="{B1CA5A49-5E40-403A-9F94-F3B170CAC1FB}"/>
    <cellStyle name="メモ 2 4 5 2 6 2" xfId="33897" xr:uid="{40BC76A6-BE7F-4391-91CA-910F5C8AF91E}"/>
    <cellStyle name="メモ 2 4 5 2 7" xfId="12492" xr:uid="{A1193971-BC38-441B-A834-935CBFADEC18}"/>
    <cellStyle name="メモ 2 4 5 2 7 2" xfId="33898" xr:uid="{47CD42B4-1D66-45FD-B9D5-861B3176E379}"/>
    <cellStyle name="メモ 2 4 5 2 8" xfId="12493" xr:uid="{7957E2DA-FE3C-441D-8161-337D9BE5FFEF}"/>
    <cellStyle name="メモ 2 4 5 2 8 2" xfId="33899" xr:uid="{C5CEF519-0166-4F17-A918-87348FEEA5DC}"/>
    <cellStyle name="メモ 2 4 5 2 9" xfId="24311" xr:uid="{C8246E1F-994A-4969-8657-E728CF5576B8}"/>
    <cellStyle name="メモ 2 4 5 2 9 2" xfId="40890" xr:uid="{135A926C-17FD-4E81-BAB9-692858BAF435}"/>
    <cellStyle name="メモ 2 4 5 3" xfId="12494" xr:uid="{1B7FC1A9-6CE2-468B-A973-7BE7246E377E}"/>
    <cellStyle name="メモ 2 4 5 3 2" xfId="33900" xr:uid="{026071BE-BDDF-4F1B-845E-43080B6F1991}"/>
    <cellStyle name="メモ 2 4 5 4" xfId="12495" xr:uid="{E21EA021-DF3B-43D4-80D6-F3BF7CE353D7}"/>
    <cellStyle name="メモ 2 4 5 4 2" xfId="33901" xr:uid="{737D5E70-FCE1-44F8-90D4-788D6604C6AD}"/>
    <cellStyle name="メモ 2 4 5 5" xfId="12496" xr:uid="{3785D55D-E23B-4C58-9B28-FECC71701635}"/>
    <cellStyle name="メモ 2 4 5 5 2" xfId="33902" xr:uid="{C0979219-E2D5-46C4-81CC-EAF4E14C7161}"/>
    <cellStyle name="メモ 2 4 5 6" xfId="12497" xr:uid="{F74082F8-6154-4E82-B65D-AD51C7D0EC6E}"/>
    <cellStyle name="メモ 2 4 5 6 2" xfId="33903" xr:uid="{A68B9F25-3074-4B94-8013-A53B045EF646}"/>
    <cellStyle name="メモ 2 4 5 7" xfId="12498" xr:uid="{5C3A4B03-CDB3-4171-BE21-FB996765A714}"/>
    <cellStyle name="メモ 2 4 5 7 2" xfId="33904" xr:uid="{33621ADF-87ED-4A0D-B43C-BC9BB8D530C9}"/>
    <cellStyle name="メモ 2 4 5 8" xfId="12499" xr:uid="{66BCFE8F-D64B-4EA3-8870-4AEF49D151DB}"/>
    <cellStyle name="メモ 2 4 5 8 2" xfId="33905" xr:uid="{A8DADC78-6B07-42C5-9771-0F165B12F995}"/>
    <cellStyle name="メモ 2 4 5 9" xfId="12500" xr:uid="{04E9D2A1-21A0-4E77-90F3-4E3067F5CD37}"/>
    <cellStyle name="メモ 2 4 5 9 2" xfId="33906" xr:uid="{F86E69B4-BB2D-4EA2-A9CC-4D0BF138C4D7}"/>
    <cellStyle name="メモ 2 4 6" xfId="12501" xr:uid="{9E38B1C5-B055-4B9D-A07C-D0FF1384D3F0}"/>
    <cellStyle name="メモ 2 4 6 10" xfId="33907" xr:uid="{4B749317-241F-492C-9F68-0F26D9228376}"/>
    <cellStyle name="メモ 2 4 6 2" xfId="12502" xr:uid="{BF50647B-30A3-40DF-BCB1-BBDCF83C2A81}"/>
    <cellStyle name="メモ 2 4 6 2 2" xfId="33908" xr:uid="{2CB3687A-5C73-4C22-8CE2-344DE2E32175}"/>
    <cellStyle name="メモ 2 4 6 3" xfId="12503" xr:uid="{E0C43863-331F-49B9-85E4-5E6256EE882C}"/>
    <cellStyle name="メモ 2 4 6 3 2" xfId="33909" xr:uid="{DAE4FB43-17A4-4DAA-B46F-357A97CBFEB5}"/>
    <cellStyle name="メモ 2 4 6 4" xfId="12504" xr:uid="{7168EA00-0313-4C7A-9A0D-5CF6BA2DAF22}"/>
    <cellStyle name="メモ 2 4 6 4 2" xfId="33910" xr:uid="{97B14E53-A3A4-4C9D-B3D8-BCDCA001ED0E}"/>
    <cellStyle name="メモ 2 4 6 5" xfId="12505" xr:uid="{0C727B46-A916-4405-84F3-ABB2DF060CB2}"/>
    <cellStyle name="メモ 2 4 6 5 2" xfId="33911" xr:uid="{0C0B1FFB-E6A5-4AF5-8F2E-E95E54492557}"/>
    <cellStyle name="メモ 2 4 6 6" xfId="12506" xr:uid="{6EA714BC-5A59-419A-BBC7-420191734C94}"/>
    <cellStyle name="メモ 2 4 6 6 2" xfId="33912" xr:uid="{55C3C251-517D-4391-8653-504E8BE7E92E}"/>
    <cellStyle name="メモ 2 4 6 7" xfId="12507" xr:uid="{D3C47F59-05E5-4910-A65A-22525576BB2A}"/>
    <cellStyle name="メモ 2 4 6 7 2" xfId="33913" xr:uid="{6C93859A-9F5A-4FCB-A203-8962531C6AEE}"/>
    <cellStyle name="メモ 2 4 6 8" xfId="12508" xr:uid="{5793B053-41A7-491C-9FCA-6C7DF0603D46}"/>
    <cellStyle name="メモ 2 4 6 8 2" xfId="33914" xr:uid="{E556E868-CACD-426C-ADE1-63A553799190}"/>
    <cellStyle name="メモ 2 4 6 9" xfId="24312" xr:uid="{45379BE9-3C38-4F86-8D52-C2F77ECDBE99}"/>
    <cellStyle name="メモ 2 4 6 9 2" xfId="40891" xr:uid="{C7C5DE93-B051-42E1-9426-72A7DBB20009}"/>
    <cellStyle name="メモ 2 4 7" xfId="12509" xr:uid="{1884D4D5-9CFB-416E-9B61-010B1DC1E3D7}"/>
    <cellStyle name="メモ 2 4 7 2" xfId="33915" xr:uid="{82C7D4B8-F4D0-4275-9D35-316EC9D88212}"/>
    <cellStyle name="メモ 2 4 8" xfId="12510" xr:uid="{BB139C7B-91EA-4250-9735-2D4D21081BCD}"/>
    <cellStyle name="メモ 2 4 8 2" xfId="33916" xr:uid="{62FCB630-38DD-46FE-ADB4-CCFE240593D0}"/>
    <cellStyle name="メモ 2 4 9" xfId="12511" xr:uid="{D8052245-A813-4109-B664-C118C6401665}"/>
    <cellStyle name="メモ 2 4 9 2" xfId="33917" xr:uid="{2F4FBB95-3034-408C-A189-BA2252293B21}"/>
    <cellStyle name="メモ 2 5" xfId="12512" xr:uid="{E6A15876-BACA-454B-8D8C-92E345F1FF38}"/>
    <cellStyle name="メモ 2 5 10" xfId="12513" xr:uid="{876C6F02-7F60-4973-A24F-7C3E29DE2BEC}"/>
    <cellStyle name="メモ 2 5 10 2" xfId="33919" xr:uid="{DE0156AF-5E1F-4853-81F0-686AF98287C8}"/>
    <cellStyle name="メモ 2 5 11" xfId="24313" xr:uid="{A9DF06AC-9664-425C-811B-3E6271E33A9B}"/>
    <cellStyle name="メモ 2 5 11 2" xfId="40892" xr:uid="{DE289ACA-210B-4A01-907A-3D86D82421E3}"/>
    <cellStyle name="メモ 2 5 12" xfId="33918" xr:uid="{4B743427-A1A6-4C7F-BA1D-BA1A59A8CBAD}"/>
    <cellStyle name="メモ 2 5 2" xfId="12514" xr:uid="{7754CC92-3A3F-4154-A7D5-BC250627D78B}"/>
    <cellStyle name="メモ 2 5 2 10" xfId="24314" xr:uid="{FAC760E2-AEA3-44A0-AA9A-81F3BA274F01}"/>
    <cellStyle name="メモ 2 5 2 10 2" xfId="40893" xr:uid="{84427EE6-8C29-462F-AD27-8C3E739EF180}"/>
    <cellStyle name="メモ 2 5 2 11" xfId="33920" xr:uid="{64A42296-7315-4DA1-9138-2B004DC69FEE}"/>
    <cellStyle name="メモ 2 5 2 2" xfId="12515" xr:uid="{48359467-4E46-4B68-8B9E-0F185C41DCF5}"/>
    <cellStyle name="メモ 2 5 2 2 10" xfId="33921" xr:uid="{1707650E-AA3D-408D-91B8-2C87CCE2A849}"/>
    <cellStyle name="メモ 2 5 2 2 2" xfId="12516" xr:uid="{FC7EB236-7330-4207-A7CB-0A5BBDD679B9}"/>
    <cellStyle name="メモ 2 5 2 2 2 2" xfId="33922" xr:uid="{8EFE7E14-C315-4260-9275-AF443C4BD1B8}"/>
    <cellStyle name="メモ 2 5 2 2 3" xfId="12517" xr:uid="{23A37E04-327B-4BBA-8969-856501CEDA12}"/>
    <cellStyle name="メモ 2 5 2 2 3 2" xfId="33923" xr:uid="{6EFC02E1-AD51-4B1C-A237-0946F2DA363E}"/>
    <cellStyle name="メモ 2 5 2 2 4" xfId="12518" xr:uid="{D3541754-1AC2-4FD2-971E-43A93E4C4401}"/>
    <cellStyle name="メモ 2 5 2 2 4 2" xfId="33924" xr:uid="{BDD5BA27-E774-4E21-BAA2-0879B10FC2D8}"/>
    <cellStyle name="メモ 2 5 2 2 5" xfId="12519" xr:uid="{91A01310-B5CB-443C-82F8-7E5A5A3B0758}"/>
    <cellStyle name="メモ 2 5 2 2 5 2" xfId="33925" xr:uid="{73A4BE35-8194-4526-BBAB-40BC8D57BB7A}"/>
    <cellStyle name="メモ 2 5 2 2 6" xfId="12520" xr:uid="{8770FCCC-4271-40C6-9B81-A958912B3937}"/>
    <cellStyle name="メモ 2 5 2 2 6 2" xfId="33926" xr:uid="{45C0C8D3-EE10-46F3-AA4F-CF36DC632CF5}"/>
    <cellStyle name="メモ 2 5 2 2 7" xfId="12521" xr:uid="{F17262BD-D43B-430C-8533-DA8E04F63432}"/>
    <cellStyle name="メモ 2 5 2 2 7 2" xfId="33927" xr:uid="{FB541EA4-21CE-43ED-9590-3803E0289162}"/>
    <cellStyle name="メモ 2 5 2 2 8" xfId="12522" xr:uid="{BF878639-07D2-4E46-BCCD-1175C1BF810B}"/>
    <cellStyle name="メモ 2 5 2 2 8 2" xfId="33928" xr:uid="{AD69FFB3-8E23-4BFC-A08C-C5BEF994D562}"/>
    <cellStyle name="メモ 2 5 2 2 9" xfId="24315" xr:uid="{77D2DDFC-3785-4741-8BC3-80EB15348159}"/>
    <cellStyle name="メモ 2 5 2 2 9 2" xfId="40894" xr:uid="{A87AE224-5AC7-475D-B08D-D08627B803E1}"/>
    <cellStyle name="メモ 2 5 2 3" xfId="12523" xr:uid="{47A5CDD1-0965-439C-9917-301A1B9C2207}"/>
    <cellStyle name="メモ 2 5 2 3 2" xfId="33929" xr:uid="{D886A69F-A2C1-44FF-A89B-D7AEE5159503}"/>
    <cellStyle name="メモ 2 5 2 4" xfId="12524" xr:uid="{7D75A4E7-165F-42BF-93E1-A878FD0045FD}"/>
    <cellStyle name="メモ 2 5 2 4 2" xfId="33930" xr:uid="{2E90269E-8DFB-494A-8829-9CF74283F830}"/>
    <cellStyle name="メモ 2 5 2 5" xfId="12525" xr:uid="{50AEB6FD-15FA-4790-A4EF-54258A421C61}"/>
    <cellStyle name="メモ 2 5 2 5 2" xfId="33931" xr:uid="{BC501974-F0B6-4C1B-BA70-7C326BD69667}"/>
    <cellStyle name="メモ 2 5 2 6" xfId="12526" xr:uid="{A1E76A8A-1627-4A0C-83EE-DCA91CCF709D}"/>
    <cellStyle name="メモ 2 5 2 6 2" xfId="33932" xr:uid="{51A3B143-2779-4FC2-9CB5-142B2D3510BD}"/>
    <cellStyle name="メモ 2 5 2 7" xfId="12527" xr:uid="{EB655A18-B604-492F-8D7D-E2FF70B59B42}"/>
    <cellStyle name="メモ 2 5 2 7 2" xfId="33933" xr:uid="{71F20FC4-FD46-48AF-8EFB-978744184A6C}"/>
    <cellStyle name="メモ 2 5 2 8" xfId="12528" xr:uid="{A626A17B-E722-47A7-9B4D-C6D40A7F49C0}"/>
    <cellStyle name="メモ 2 5 2 8 2" xfId="33934" xr:uid="{3AA305F8-8FB8-460C-9665-ACC81D24F00B}"/>
    <cellStyle name="メモ 2 5 2 9" xfId="12529" xr:uid="{38B98E0C-0737-48F0-A61C-3638E15F9217}"/>
    <cellStyle name="メモ 2 5 2 9 2" xfId="33935" xr:uid="{B88B9931-B82E-47C1-981F-1EB6A153E4BF}"/>
    <cellStyle name="メモ 2 5 3" xfId="12530" xr:uid="{0279D549-4AF2-41D3-B97E-74D0AFA471A0}"/>
    <cellStyle name="メモ 2 5 3 10" xfId="33936" xr:uid="{406E6CA2-112B-40A9-B9D7-3FE2E0CF46DB}"/>
    <cellStyle name="メモ 2 5 3 2" xfId="12531" xr:uid="{18E5965E-2F9B-43D8-B37F-989ABB0F1F64}"/>
    <cellStyle name="メモ 2 5 3 2 2" xfId="33937" xr:uid="{9A34A6DF-794D-46FB-9DE3-E6A49AFE578B}"/>
    <cellStyle name="メモ 2 5 3 3" xfId="12532" xr:uid="{2C413FD4-A25E-44C2-95F4-18EC79283A78}"/>
    <cellStyle name="メモ 2 5 3 3 2" xfId="33938" xr:uid="{CB9075CA-36CF-4966-93C7-E4800D08726B}"/>
    <cellStyle name="メモ 2 5 3 4" xfId="12533" xr:uid="{02E38398-51E8-44EF-8E0E-3913DF298896}"/>
    <cellStyle name="メモ 2 5 3 4 2" xfId="33939" xr:uid="{0F2E66F9-72CE-4300-9455-468C6BAB5992}"/>
    <cellStyle name="メモ 2 5 3 5" xfId="12534" xr:uid="{7D45929C-5E6F-4E6F-841B-F19BC22BC529}"/>
    <cellStyle name="メモ 2 5 3 5 2" xfId="33940" xr:uid="{DDA03E44-77BB-4392-9EB2-621E5C67FE2A}"/>
    <cellStyle name="メモ 2 5 3 6" xfId="12535" xr:uid="{5ED9ACDF-5A49-427A-83A1-10EAF0FCA881}"/>
    <cellStyle name="メモ 2 5 3 6 2" xfId="33941" xr:uid="{3E2A4090-1A80-45E4-9DDE-9507ED9BF44D}"/>
    <cellStyle name="メモ 2 5 3 7" xfId="12536" xr:uid="{528477DB-75C2-4DC1-A998-B66B72E49557}"/>
    <cellStyle name="メモ 2 5 3 7 2" xfId="33942" xr:uid="{6F9EFC38-E1BD-48DB-B868-8A2305E4EABD}"/>
    <cellStyle name="メモ 2 5 3 8" xfId="12537" xr:uid="{495D187C-315E-4856-A8A4-DAEC75317A39}"/>
    <cellStyle name="メモ 2 5 3 8 2" xfId="33943" xr:uid="{EBCA5F79-0AA6-4809-8012-153C88DD08C3}"/>
    <cellStyle name="メモ 2 5 3 9" xfId="24316" xr:uid="{E8C85928-9DD8-4669-91E9-71A7004B85B9}"/>
    <cellStyle name="メモ 2 5 3 9 2" xfId="40895" xr:uid="{FABBDC60-EA8B-46A3-863B-079597D97092}"/>
    <cellStyle name="メモ 2 5 4" xfId="12538" xr:uid="{49824125-5F22-4100-BE21-CC35D02C35D8}"/>
    <cellStyle name="メモ 2 5 4 2" xfId="33944" xr:uid="{482B9FAE-598D-476F-8488-F2138EDE19D3}"/>
    <cellStyle name="メモ 2 5 5" xfId="12539" xr:uid="{91C2F824-F053-42A0-8B8F-3A9CC652FCC8}"/>
    <cellStyle name="メモ 2 5 5 2" xfId="33945" xr:uid="{5B53EF1C-1544-4E67-B057-A60158BBA7E9}"/>
    <cellStyle name="メモ 2 5 6" xfId="12540" xr:uid="{8485AD2F-66C6-43CC-A74A-021791CAA3D4}"/>
    <cellStyle name="メモ 2 5 6 2" xfId="33946" xr:uid="{446CCF57-49A2-472B-93F3-F6A634D1D747}"/>
    <cellStyle name="メモ 2 5 7" xfId="12541" xr:uid="{8DF61E9C-04BD-4D6C-939E-284FD7002D5A}"/>
    <cellStyle name="メモ 2 5 7 2" xfId="33947" xr:uid="{11AFB1F8-E239-4861-ACA8-CC3C61840E84}"/>
    <cellStyle name="メモ 2 5 8" xfId="12542" xr:uid="{54B5E278-7D99-4557-8656-2D0F65D0B3D7}"/>
    <cellStyle name="メモ 2 5 8 2" xfId="33948" xr:uid="{EBDB7B6C-CBE2-40DE-903C-8B5186BA90BE}"/>
    <cellStyle name="メモ 2 5 9" xfId="12543" xr:uid="{31475FB3-DCFF-4148-938B-A694DC11F263}"/>
    <cellStyle name="メモ 2 5 9 2" xfId="33949" xr:uid="{3DB6757C-B9BF-4AC5-9F09-9105A7D6A0F9}"/>
    <cellStyle name="メモ 2 6" xfId="12544" xr:uid="{B8427968-EF2F-4CAE-9C36-CFE85603275C}"/>
    <cellStyle name="メモ 2 6 10" xfId="12545" xr:uid="{109E0EF8-77EE-4143-A695-1B6B1DD6B130}"/>
    <cellStyle name="メモ 2 6 10 2" xfId="33951" xr:uid="{DEB02877-F484-47F1-94EA-6CBA0E35F112}"/>
    <cellStyle name="メモ 2 6 11" xfId="24317" xr:uid="{F7585BF6-8C87-4469-A1C7-22515747927E}"/>
    <cellStyle name="メモ 2 6 11 2" xfId="40896" xr:uid="{365CF25D-1122-49E6-8CFF-361553378B2A}"/>
    <cellStyle name="メモ 2 6 12" xfId="33950" xr:uid="{6CBAFA33-20AD-49D9-B844-5602D77923EA}"/>
    <cellStyle name="メモ 2 6 2" xfId="12546" xr:uid="{58D02BF0-5E5C-46D1-954C-46FEBB2E34B3}"/>
    <cellStyle name="メモ 2 6 2 10" xfId="24318" xr:uid="{3E7AAC23-61F2-4663-BC96-BA859804907C}"/>
    <cellStyle name="メモ 2 6 2 10 2" xfId="40897" xr:uid="{B3BEB54C-6171-48B8-9707-CFF84CD3D730}"/>
    <cellStyle name="メモ 2 6 2 11" xfId="33952" xr:uid="{C9391870-8F5E-46AA-B72A-0719EA1716E9}"/>
    <cellStyle name="メモ 2 6 2 2" xfId="12547" xr:uid="{053E2B7A-E6B5-4168-A4E4-F088180E9757}"/>
    <cellStyle name="メモ 2 6 2 2 10" xfId="33953" xr:uid="{5CBC4495-AFD1-4419-A92D-84F6C14A529C}"/>
    <cellStyle name="メモ 2 6 2 2 2" xfId="12548" xr:uid="{B7816688-D787-48C5-8059-9A9DA5FA7960}"/>
    <cellStyle name="メモ 2 6 2 2 2 2" xfId="33954" xr:uid="{6ED29AC2-677B-49B9-8B03-F7A43CAE203C}"/>
    <cellStyle name="メモ 2 6 2 2 3" xfId="12549" xr:uid="{798465AE-D153-4D12-98AE-45F0BDD8562C}"/>
    <cellStyle name="メモ 2 6 2 2 3 2" xfId="33955" xr:uid="{9F1EB56F-E97B-4C39-808F-09E7F1799F6D}"/>
    <cellStyle name="メモ 2 6 2 2 4" xfId="12550" xr:uid="{0F421D94-93BE-4299-A4CA-65DFDCCAA368}"/>
    <cellStyle name="メモ 2 6 2 2 4 2" xfId="33956" xr:uid="{D5A24D0A-B991-43DE-8FC3-33A6C23DA506}"/>
    <cellStyle name="メモ 2 6 2 2 5" xfId="12551" xr:uid="{C5092112-35F7-48E8-98A7-D94853F54CB7}"/>
    <cellStyle name="メモ 2 6 2 2 5 2" xfId="33957" xr:uid="{BF94C0E6-24B4-4322-8426-BC96755FB2DD}"/>
    <cellStyle name="メモ 2 6 2 2 6" xfId="12552" xr:uid="{49614A85-6F61-4146-A916-3FA371ADBA2F}"/>
    <cellStyle name="メモ 2 6 2 2 6 2" xfId="33958" xr:uid="{CD7D1561-5CBC-4A2C-8FBA-96B57AE91356}"/>
    <cellStyle name="メモ 2 6 2 2 7" xfId="12553" xr:uid="{027C2E00-80BD-47D4-95C3-3C6A61D62EB6}"/>
    <cellStyle name="メモ 2 6 2 2 7 2" xfId="33959" xr:uid="{DCF9556A-C39F-4278-A9B7-9970712C1278}"/>
    <cellStyle name="メモ 2 6 2 2 8" xfId="12554" xr:uid="{EA387533-AFB1-4170-8766-D9F8143885CE}"/>
    <cellStyle name="メモ 2 6 2 2 8 2" xfId="33960" xr:uid="{B86549E3-8E50-4753-B2CB-36452BF9EE2F}"/>
    <cellStyle name="メモ 2 6 2 2 9" xfId="24319" xr:uid="{62F9EFB6-BF85-4D3A-9096-7A91DB4AD687}"/>
    <cellStyle name="メモ 2 6 2 2 9 2" xfId="40898" xr:uid="{0765F4D2-B720-4533-B3D5-D55D551A4AE8}"/>
    <cellStyle name="メモ 2 6 2 3" xfId="12555" xr:uid="{7D24EB8A-A1AE-4B13-A11D-A3760EEEC1FE}"/>
    <cellStyle name="メモ 2 6 2 3 2" xfId="33961" xr:uid="{A673F1AB-4276-4C49-858B-F04C423CAC19}"/>
    <cellStyle name="メモ 2 6 2 4" xfId="12556" xr:uid="{DF38FA24-8C5C-4D0C-ADE2-8FB9DC5C3082}"/>
    <cellStyle name="メモ 2 6 2 4 2" xfId="33962" xr:uid="{E6E09161-D695-4C16-AEAB-6827C0B9E236}"/>
    <cellStyle name="メモ 2 6 2 5" xfId="12557" xr:uid="{13B3B6B0-C78F-4F40-BD12-FB23CAD6C2E4}"/>
    <cellStyle name="メモ 2 6 2 5 2" xfId="33963" xr:uid="{BBCB1F55-1210-4110-89B1-8435FAE4D334}"/>
    <cellStyle name="メモ 2 6 2 6" xfId="12558" xr:uid="{316B40F1-7DE3-48A1-9A64-56321D3F887C}"/>
    <cellStyle name="メモ 2 6 2 6 2" xfId="33964" xr:uid="{96A046DB-E60F-4930-93C8-CD87648394EB}"/>
    <cellStyle name="メモ 2 6 2 7" xfId="12559" xr:uid="{75706CA6-A6BF-4790-AE18-AE1E1D61B65D}"/>
    <cellStyle name="メモ 2 6 2 7 2" xfId="33965" xr:uid="{40AA94FA-1B0D-4069-A595-987FE4EF678B}"/>
    <cellStyle name="メモ 2 6 2 8" xfId="12560" xr:uid="{0A66871A-EAF1-4857-8EB3-37EA31BECCBC}"/>
    <cellStyle name="メモ 2 6 2 8 2" xfId="33966" xr:uid="{95CA897B-95F4-4DD9-BA13-14DCBD870F25}"/>
    <cellStyle name="メモ 2 6 2 9" xfId="12561" xr:uid="{602AA34D-F183-4C63-BBFE-DB71FDDBF030}"/>
    <cellStyle name="メモ 2 6 2 9 2" xfId="33967" xr:uid="{7A78895E-7FD1-4093-BEA2-E5FDE0AD8850}"/>
    <cellStyle name="メモ 2 6 3" xfId="12562" xr:uid="{9012C438-5A09-49E5-95A0-0D08CCED1808}"/>
    <cellStyle name="メモ 2 6 3 10" xfId="33968" xr:uid="{912C3953-7990-42A7-9E59-BFEFBF30210F}"/>
    <cellStyle name="メモ 2 6 3 2" xfId="12563" xr:uid="{ECDD991E-7622-463D-A137-587650B9A49B}"/>
    <cellStyle name="メモ 2 6 3 2 2" xfId="33969" xr:uid="{B2E77D31-2987-464A-8FC2-DAB549BCD19F}"/>
    <cellStyle name="メモ 2 6 3 3" xfId="12564" xr:uid="{8F2A1B06-6377-43CA-8FFF-C4CD65762D0F}"/>
    <cellStyle name="メモ 2 6 3 3 2" xfId="33970" xr:uid="{AC76D8D1-AE3B-474F-9E4E-9461EE0F6F51}"/>
    <cellStyle name="メモ 2 6 3 4" xfId="12565" xr:uid="{FD55DB37-4B6F-4467-84CD-BA9F6D3E7823}"/>
    <cellStyle name="メモ 2 6 3 4 2" xfId="33971" xr:uid="{A8A31796-4B95-4379-8919-10F72E107D9E}"/>
    <cellStyle name="メモ 2 6 3 5" xfId="12566" xr:uid="{1F02F4DE-E96F-49A0-9D83-84F9C41565F4}"/>
    <cellStyle name="メモ 2 6 3 5 2" xfId="33972" xr:uid="{CA27F369-470B-45FB-A745-1EA39235A358}"/>
    <cellStyle name="メモ 2 6 3 6" xfId="12567" xr:uid="{C8A463F4-1666-4B88-AD52-E7F66D197FE5}"/>
    <cellStyle name="メモ 2 6 3 6 2" xfId="33973" xr:uid="{7AED9484-8B42-407F-B493-8DE5AAB00D97}"/>
    <cellStyle name="メモ 2 6 3 7" xfId="12568" xr:uid="{BDC212A7-79A2-4620-8834-0A30E5EC71E7}"/>
    <cellStyle name="メモ 2 6 3 7 2" xfId="33974" xr:uid="{5B8FF771-A4F4-40D3-B7C1-4132F31814FA}"/>
    <cellStyle name="メモ 2 6 3 8" xfId="12569" xr:uid="{3A8FA3EB-0479-459D-A187-CF229B9843C2}"/>
    <cellStyle name="メモ 2 6 3 8 2" xfId="33975" xr:uid="{2044D4EC-2692-4CBF-B693-A6146C416AAB}"/>
    <cellStyle name="メモ 2 6 3 9" xfId="24320" xr:uid="{C13360A3-8089-4675-9D8C-FAAA3B4FB637}"/>
    <cellStyle name="メモ 2 6 3 9 2" xfId="40899" xr:uid="{CE7691F4-8233-40DA-BAC9-08BC9A111346}"/>
    <cellStyle name="メモ 2 6 4" xfId="12570" xr:uid="{3B141591-EEF9-48D7-8993-864ED59893DA}"/>
    <cellStyle name="メモ 2 6 4 2" xfId="33976" xr:uid="{1634F89A-5ACD-45E2-AF9B-D2C30C70482A}"/>
    <cellStyle name="メモ 2 6 5" xfId="12571" xr:uid="{931C01F5-379C-4286-80B2-F3C3DA4C40ED}"/>
    <cellStyle name="メモ 2 6 5 2" xfId="33977" xr:uid="{43203992-4BAB-4CF1-8EF2-8BB4D6B97D08}"/>
    <cellStyle name="メモ 2 6 6" xfId="12572" xr:uid="{D6D33EE3-A752-4DD6-A320-85B908D0AD75}"/>
    <cellStyle name="メモ 2 6 6 2" xfId="33978" xr:uid="{E49F5F3F-448F-4B39-964D-229500B97FF2}"/>
    <cellStyle name="メモ 2 6 7" xfId="12573" xr:uid="{0CB4098F-D1F1-43E9-8FFC-2B30C86AC2D4}"/>
    <cellStyle name="メモ 2 6 7 2" xfId="33979" xr:uid="{D90B1E45-6D71-4DBB-A7E3-0D442FCCF4D9}"/>
    <cellStyle name="メモ 2 6 8" xfId="12574" xr:uid="{BEBF0EFF-0EE2-423B-B5A3-B477506CB0EA}"/>
    <cellStyle name="メモ 2 6 8 2" xfId="33980" xr:uid="{CB3EEC01-289B-4190-873C-1FCF2838DF02}"/>
    <cellStyle name="メモ 2 6 9" xfId="12575" xr:uid="{C44F6211-4483-4582-B9FD-BDE2B9145F0C}"/>
    <cellStyle name="メモ 2 6 9 2" xfId="33981" xr:uid="{4E562886-CA60-4596-8B8C-C4B6DF23F8D8}"/>
    <cellStyle name="メモ 2 7" xfId="12576" xr:uid="{8ABCDF8D-DC2A-4886-9A3E-EDD169FFFB02}"/>
    <cellStyle name="メモ 2 7 10" xfId="24321" xr:uid="{DB26B765-4638-43A6-BC4B-46D28871335E}"/>
    <cellStyle name="メモ 2 7 10 2" xfId="40900" xr:uid="{C6CB7260-FF4B-46B1-86C5-CC88F2289DE4}"/>
    <cellStyle name="メモ 2 7 11" xfId="33982" xr:uid="{39F8E587-D564-4977-BBF6-EC2B9C22D260}"/>
    <cellStyle name="メモ 2 7 2" xfId="12577" xr:uid="{00F92B3F-98B3-49CD-A323-92371BFB955F}"/>
    <cellStyle name="メモ 2 7 2 10" xfId="33983" xr:uid="{8867D7FC-4A82-46A8-84B4-2AF0AB8C0BC1}"/>
    <cellStyle name="メモ 2 7 2 2" xfId="12578" xr:uid="{DC08936C-FF5C-479F-B638-F1E35EBC6F66}"/>
    <cellStyle name="メモ 2 7 2 2 2" xfId="33984" xr:uid="{6BE1985B-1AFE-4A2D-BBDA-0913BCBDDA17}"/>
    <cellStyle name="メモ 2 7 2 3" xfId="12579" xr:uid="{241885B0-E064-4390-BCF3-B3F28C8290D7}"/>
    <cellStyle name="メモ 2 7 2 3 2" xfId="33985" xr:uid="{5A419CB8-345F-47CF-9340-B562FB4F4729}"/>
    <cellStyle name="メモ 2 7 2 4" xfId="12580" xr:uid="{D3267469-C132-49AF-BF18-D5976B4184E8}"/>
    <cellStyle name="メモ 2 7 2 4 2" xfId="33986" xr:uid="{0AD951B3-019C-4724-A07C-9B16D3CB8E2A}"/>
    <cellStyle name="メモ 2 7 2 5" xfId="12581" xr:uid="{7DDF693C-31B3-40C6-8B0C-3B50549911BC}"/>
    <cellStyle name="メモ 2 7 2 5 2" xfId="33987" xr:uid="{E2CAE2D6-B65F-4874-9C45-782A13C48261}"/>
    <cellStyle name="メモ 2 7 2 6" xfId="12582" xr:uid="{F604C81C-9A6A-4E56-951B-776F02E4BFBB}"/>
    <cellStyle name="メモ 2 7 2 6 2" xfId="33988" xr:uid="{79806319-07EE-4090-AEBA-9DC7148B5994}"/>
    <cellStyle name="メモ 2 7 2 7" xfId="12583" xr:uid="{5D517F83-9EE8-4958-B96D-DDE3350ADB10}"/>
    <cellStyle name="メモ 2 7 2 7 2" xfId="33989" xr:uid="{58EE18EC-4E24-4EA1-939F-EDAA5044FF87}"/>
    <cellStyle name="メモ 2 7 2 8" xfId="12584" xr:uid="{D0E15A5C-D2FE-4E5D-B50F-3189EB7ED1D1}"/>
    <cellStyle name="メモ 2 7 2 8 2" xfId="33990" xr:uid="{D9466C7E-0BFE-4706-902C-B71DDF47D156}"/>
    <cellStyle name="メモ 2 7 2 9" xfId="24322" xr:uid="{0FE67E7C-1E2E-4DE5-9677-4A59A69BC7E1}"/>
    <cellStyle name="メモ 2 7 2 9 2" xfId="40901" xr:uid="{FD9DE73F-F45B-4D3D-A7FC-0B0FB5F873B9}"/>
    <cellStyle name="メモ 2 7 3" xfId="12585" xr:uid="{3D13F85A-2A84-4FC0-B843-7FC5D33E3908}"/>
    <cellStyle name="メモ 2 7 3 2" xfId="33991" xr:uid="{1DF36DF8-00DD-4AD4-AD50-22DCC42FF299}"/>
    <cellStyle name="メモ 2 7 4" xfId="12586" xr:uid="{3FB69559-E749-46F1-A300-8B6B2FC1CDDD}"/>
    <cellStyle name="メモ 2 7 4 2" xfId="33992" xr:uid="{BC30A43E-FFC3-4897-9F61-B7E619E960D1}"/>
    <cellStyle name="メモ 2 7 5" xfId="12587" xr:uid="{360EE2FA-1FC9-4A83-8374-CCD8F5239E03}"/>
    <cellStyle name="メモ 2 7 5 2" xfId="33993" xr:uid="{41A14B8B-A928-42C0-BF1E-45DAA5992E3B}"/>
    <cellStyle name="メモ 2 7 6" xfId="12588" xr:uid="{B8F97316-65C2-4919-8013-B8B8594A7852}"/>
    <cellStyle name="メモ 2 7 6 2" xfId="33994" xr:uid="{C8961B44-7367-427E-B98E-2F749DEBCF80}"/>
    <cellStyle name="メモ 2 7 7" xfId="12589" xr:uid="{62574FF2-BE6C-44DD-BE3F-5F4906B847EB}"/>
    <cellStyle name="メモ 2 7 7 2" xfId="33995" xr:uid="{8C848EAC-6752-48A8-A5EE-16AF434409A0}"/>
    <cellStyle name="メモ 2 7 8" xfId="12590" xr:uid="{697F80A2-CB68-4734-A705-156EE0127349}"/>
    <cellStyle name="メモ 2 7 8 2" xfId="33996" xr:uid="{1849EC7A-25A4-4A92-B467-96C312DF9D3F}"/>
    <cellStyle name="メモ 2 7 9" xfId="12591" xr:uid="{17151986-3CAC-4EC6-8F52-CF26902C2E09}"/>
    <cellStyle name="メモ 2 7 9 2" xfId="33997" xr:uid="{4617DAAC-186C-4A17-87C3-D9BBDF2808F7}"/>
    <cellStyle name="メモ 2 8" xfId="12592" xr:uid="{2C810244-718E-4168-B0A3-B1ADA723A5E9}"/>
    <cellStyle name="メモ 2 8 10" xfId="24323" xr:uid="{075E17D7-2FD7-4721-8636-4653C32CEDC2}"/>
    <cellStyle name="メモ 2 8 10 2" xfId="40902" xr:uid="{5745CF69-280B-46E2-AFB4-FAF7832EF23E}"/>
    <cellStyle name="メモ 2 8 11" xfId="33998" xr:uid="{2D9FCE6A-C3BB-4A29-8233-8C1A73B7DC6C}"/>
    <cellStyle name="メモ 2 8 2" xfId="12593" xr:uid="{0D6C38E8-1100-4246-A642-5F43B10268E3}"/>
    <cellStyle name="メモ 2 8 2 10" xfId="33999" xr:uid="{4A2E8E60-4BE5-4484-A92A-1A4F4A6F12EC}"/>
    <cellStyle name="メモ 2 8 2 2" xfId="12594" xr:uid="{0F44590F-9D54-40BC-B53D-38F1590445FA}"/>
    <cellStyle name="メモ 2 8 2 2 2" xfId="34000" xr:uid="{05F47D70-C62C-45A1-A715-B8DC1BDA1609}"/>
    <cellStyle name="メモ 2 8 2 3" xfId="12595" xr:uid="{AD0C7B7A-CFB8-4B07-95D8-4F72E605C145}"/>
    <cellStyle name="メモ 2 8 2 3 2" xfId="34001" xr:uid="{0C2CADC9-AFB8-4FB1-B06A-3D6CA4AFD8F2}"/>
    <cellStyle name="メモ 2 8 2 4" xfId="12596" xr:uid="{60C9961D-99FB-43ED-B9AF-7FFCB18E539C}"/>
    <cellStyle name="メモ 2 8 2 4 2" xfId="34002" xr:uid="{B9C03067-9272-413F-9073-BAAFD4481A2C}"/>
    <cellStyle name="メモ 2 8 2 5" xfId="12597" xr:uid="{C133F358-33EB-4AF1-B615-AF7C64823AC1}"/>
    <cellStyle name="メモ 2 8 2 5 2" xfId="34003" xr:uid="{59289F89-BB4A-4AD3-ABCD-22E377927DC8}"/>
    <cellStyle name="メモ 2 8 2 6" xfId="12598" xr:uid="{9F119C27-F9D5-4C4D-B135-81B8D4772DEA}"/>
    <cellStyle name="メモ 2 8 2 6 2" xfId="34004" xr:uid="{9D007DB4-5D48-4437-AC44-F4710ECE0B4F}"/>
    <cellStyle name="メモ 2 8 2 7" xfId="12599" xr:uid="{477BE80B-7BD8-417D-A0A9-7E405A1A2C4B}"/>
    <cellStyle name="メモ 2 8 2 7 2" xfId="34005" xr:uid="{AA1661EB-925F-4C28-B2EE-D077BADB2EE2}"/>
    <cellStyle name="メモ 2 8 2 8" xfId="12600" xr:uid="{D67AE035-EC60-40DD-98DC-E8698DAA3E2D}"/>
    <cellStyle name="メモ 2 8 2 8 2" xfId="34006" xr:uid="{BB8078BF-66DE-437E-9A46-6C090E4394D1}"/>
    <cellStyle name="メモ 2 8 2 9" xfId="24324" xr:uid="{9393D6B7-C677-40A8-BA5E-615568332C17}"/>
    <cellStyle name="メモ 2 8 2 9 2" xfId="40903" xr:uid="{8900D17B-FFC4-4900-834F-BA22E7BC130D}"/>
    <cellStyle name="メモ 2 8 3" xfId="12601" xr:uid="{2916A50B-67A3-42F3-825E-95A67866475E}"/>
    <cellStyle name="メモ 2 8 3 2" xfId="34007" xr:uid="{0349514D-4612-4319-A9EF-382C932A621F}"/>
    <cellStyle name="メモ 2 8 4" xfId="12602" xr:uid="{8D5FECA9-3D09-42AB-B0F0-BF90AA359073}"/>
    <cellStyle name="メモ 2 8 4 2" xfId="34008" xr:uid="{572D642B-F142-4E24-BA62-CA6F47B67CFC}"/>
    <cellStyle name="メモ 2 8 5" xfId="12603" xr:uid="{27206940-32AB-4530-8549-7BCE8EFFC4CA}"/>
    <cellStyle name="メモ 2 8 5 2" xfId="34009" xr:uid="{AA76828A-DD6D-4A73-A259-34A4E6A172A2}"/>
    <cellStyle name="メモ 2 8 6" xfId="12604" xr:uid="{F13C18F5-79AF-4E70-A610-B48B2B37FC5A}"/>
    <cellStyle name="メモ 2 8 6 2" xfId="34010" xr:uid="{5B56982B-37CF-4603-9630-4ADF4FF17CD6}"/>
    <cellStyle name="メモ 2 8 7" xfId="12605" xr:uid="{4C74F059-8571-43E7-A40E-22CB2A8FF996}"/>
    <cellStyle name="メモ 2 8 7 2" xfId="34011" xr:uid="{1CFADE7F-3147-4634-AEDA-5D2D5D15A3C4}"/>
    <cellStyle name="メモ 2 8 8" xfId="12606" xr:uid="{1D1AECC1-ACC9-4277-9D72-9732E804D159}"/>
    <cellStyle name="メモ 2 8 8 2" xfId="34012" xr:uid="{AD2523B3-3575-40F3-AF8E-BF659A5DFA0B}"/>
    <cellStyle name="メモ 2 8 9" xfId="12607" xr:uid="{4FC0C43A-C15C-4FD5-91BC-9666B88410E7}"/>
    <cellStyle name="メモ 2 8 9 2" xfId="34013" xr:uid="{5E9F9476-0BBA-46B2-8030-64FD243CD357}"/>
    <cellStyle name="メモ 2 9" xfId="12608" xr:uid="{FDF51C23-8B4A-451A-8688-8A7AD3932A64}"/>
    <cellStyle name="メモ 2 9 10" xfId="24325" xr:uid="{38DEE114-160E-4331-B314-8D9D2029524B}"/>
    <cellStyle name="メモ 2 9 10 2" xfId="40904" xr:uid="{D2E0E3A0-E616-46CC-9D10-08637A954A18}"/>
    <cellStyle name="メモ 2 9 11" xfId="34014" xr:uid="{7AF01ECB-6857-43CA-9200-9B6C3D9467E8}"/>
    <cellStyle name="メモ 2 9 2" xfId="12609" xr:uid="{F974377D-DA39-421A-BC9F-7B3F66EAF084}"/>
    <cellStyle name="メモ 2 9 2 10" xfId="34015" xr:uid="{E9DFC25D-18CE-47CB-9F9A-9E68CF3FA849}"/>
    <cellStyle name="メモ 2 9 2 2" xfId="12610" xr:uid="{C37F7EC8-6EFB-4A8B-AECA-6DEB28D18155}"/>
    <cellStyle name="メモ 2 9 2 2 2" xfId="34016" xr:uid="{536C939E-FC5B-49BE-AFE7-F35AD0FEF93F}"/>
    <cellStyle name="メモ 2 9 2 3" xfId="12611" xr:uid="{ADB9D82A-B531-4DDA-BC13-F2B82CDD5C46}"/>
    <cellStyle name="メモ 2 9 2 3 2" xfId="34017" xr:uid="{5EF2AA5C-021B-410C-B692-C5D06F2519FF}"/>
    <cellStyle name="メモ 2 9 2 4" xfId="12612" xr:uid="{9F3D1613-31FA-4041-AE64-7B85AA22E6A2}"/>
    <cellStyle name="メモ 2 9 2 4 2" xfId="34018" xr:uid="{3653FFA4-80D8-4367-8EAC-655AF5953FCD}"/>
    <cellStyle name="メモ 2 9 2 5" xfId="12613" xr:uid="{CEDF916F-69E2-44B7-BD4E-700EA219A128}"/>
    <cellStyle name="メモ 2 9 2 5 2" xfId="34019" xr:uid="{05FA54E8-64CC-455D-AAC4-3456550D402D}"/>
    <cellStyle name="メモ 2 9 2 6" xfId="12614" xr:uid="{28EC76F6-3413-4560-BC1C-D1D7985B9EF3}"/>
    <cellStyle name="メモ 2 9 2 6 2" xfId="34020" xr:uid="{7460D647-4952-4A9B-80C1-557A41A8C7CD}"/>
    <cellStyle name="メモ 2 9 2 7" xfId="12615" xr:uid="{B5734235-0025-4EE0-B9CE-CFCA26DEE678}"/>
    <cellStyle name="メモ 2 9 2 7 2" xfId="34021" xr:uid="{A92E96EA-54B4-41C5-8788-6C11390D75F3}"/>
    <cellStyle name="メモ 2 9 2 8" xfId="12616" xr:uid="{B210D1AE-F9BD-4FB0-A29D-9DB855753E50}"/>
    <cellStyle name="メモ 2 9 2 8 2" xfId="34022" xr:uid="{AD1C2F03-6763-456B-89C7-42D87372797C}"/>
    <cellStyle name="メモ 2 9 2 9" xfId="24326" xr:uid="{F3DCAC38-CBC7-449B-A391-2CDE909CAA48}"/>
    <cellStyle name="メモ 2 9 2 9 2" xfId="40905" xr:uid="{13F6D674-1F00-44A5-9A29-398DF052E460}"/>
    <cellStyle name="メモ 2 9 3" xfId="12617" xr:uid="{6CC09C07-9A5B-4F31-B132-1B5AD67AB14C}"/>
    <cellStyle name="メモ 2 9 3 2" xfId="34023" xr:uid="{530537ED-605A-42F0-BA17-FC6C1381E517}"/>
    <cellStyle name="メモ 2 9 4" xfId="12618" xr:uid="{BC0E28FD-AEF4-4A03-95C1-79477AD2D888}"/>
    <cellStyle name="メモ 2 9 4 2" xfId="34024" xr:uid="{730B8491-F091-4DBC-BB0D-68AFC4105096}"/>
    <cellStyle name="メモ 2 9 5" xfId="12619" xr:uid="{0C92A503-F420-4BB1-98E8-E78393D1E208}"/>
    <cellStyle name="メモ 2 9 5 2" xfId="34025" xr:uid="{A56FA9A6-32B6-4515-B611-8CC8115A1795}"/>
    <cellStyle name="メモ 2 9 6" xfId="12620" xr:uid="{11157E63-4C7B-4EE3-A9FC-FFDF60E2BD25}"/>
    <cellStyle name="メモ 2 9 6 2" xfId="34026" xr:uid="{15CF4EF7-6444-4652-A469-7784A9D5B005}"/>
    <cellStyle name="メモ 2 9 7" xfId="12621" xr:uid="{859F9ABB-1070-40C8-918A-1C0DDDAE518B}"/>
    <cellStyle name="メモ 2 9 7 2" xfId="34027" xr:uid="{E51AD53A-DDEE-46EE-A7AA-79BA229DEFFD}"/>
    <cellStyle name="メモ 2 9 8" xfId="12622" xr:uid="{B99F44C8-EB0E-4E9D-97FB-5A6E1E18489D}"/>
    <cellStyle name="メモ 2 9 8 2" xfId="34028" xr:uid="{B574320E-4FFA-4A4F-9852-D73FB52E6C3D}"/>
    <cellStyle name="メモ 2 9 9" xfId="12623" xr:uid="{F24128A5-00DF-427B-87D5-04D892E76144}"/>
    <cellStyle name="メモ 2 9 9 2" xfId="34029" xr:uid="{8B7265A4-0791-43B1-8EA4-1931B1339C0F}"/>
    <cellStyle name="メモ 3" xfId="12624" xr:uid="{34892E38-A926-438B-8C65-F81E643C9D47}"/>
    <cellStyle name="メモ 3 10" xfId="12625" xr:uid="{2779432A-7F73-4D43-925E-99FDC113BB63}"/>
    <cellStyle name="メモ 3 10 2" xfId="34031" xr:uid="{593E285A-DEBA-44F2-945B-BF6BDA65DEB9}"/>
    <cellStyle name="メモ 3 11" xfId="12626" xr:uid="{46022292-F62B-4FF3-A136-68CA80CAF44D}"/>
    <cellStyle name="メモ 3 11 2" xfId="34032" xr:uid="{6F675DBE-C7DC-49BD-A7C9-CC1291B5E7EE}"/>
    <cellStyle name="メモ 3 12" xfId="12627" xr:uid="{C830E82A-EABE-444A-96A4-E923977A4EF4}"/>
    <cellStyle name="メモ 3 12 2" xfId="34033" xr:uid="{3BFB3F60-8D7C-4C00-9F2F-F5FDDE3D5DB2}"/>
    <cellStyle name="メモ 3 13" xfId="12628" xr:uid="{B4C557D9-0A4D-41ED-8EBE-815FB4E94859}"/>
    <cellStyle name="メモ 3 13 2" xfId="34034" xr:uid="{82C05AAE-DD5B-4806-97F9-15AAF257BBE5}"/>
    <cellStyle name="メモ 3 14" xfId="12629" xr:uid="{2DBE0F13-5254-4526-98A2-D78A3CDD7170}"/>
    <cellStyle name="メモ 3 14 2" xfId="34035" xr:uid="{EDB7D0A6-0EA7-421D-92E9-9836510B056A}"/>
    <cellStyle name="メモ 3 15" xfId="12630" xr:uid="{DEEB7DC1-ADF7-4221-9244-25AD397073CD}"/>
    <cellStyle name="メモ 3 15 2" xfId="34036" xr:uid="{03D7632A-1FA2-4136-9650-A0D65241C16F}"/>
    <cellStyle name="メモ 3 16" xfId="12631" xr:uid="{D05262E1-64F8-46E2-AF6F-AF62483716D3}"/>
    <cellStyle name="メモ 3 16 2" xfId="34037" xr:uid="{BE0ECFF4-4321-49BC-B170-FDFBC2FDA0E5}"/>
    <cellStyle name="メモ 3 17" xfId="24327" xr:uid="{D3664C10-D154-45B9-B374-7E0BDFD9E4F4}"/>
    <cellStyle name="メモ 3 17 2" xfId="40906" xr:uid="{53B21D33-BD88-42B5-A317-966A6561DF0D}"/>
    <cellStyle name="メモ 3 18" xfId="34030" xr:uid="{2308B36F-08C6-4BF1-BB49-871DE5F010A2}"/>
    <cellStyle name="メモ 3 2" xfId="12632" xr:uid="{261326BC-FC23-485C-B178-C2CB1BF20F54}"/>
    <cellStyle name="メモ 3 2 10" xfId="12633" xr:uid="{77BFA3E7-A11F-4AD9-9B80-788D7DB89137}"/>
    <cellStyle name="メモ 3 2 10 2" xfId="34039" xr:uid="{CEF30CD8-6DEA-4BAE-9AA7-946975C90C12}"/>
    <cellStyle name="メモ 3 2 11" xfId="12634" xr:uid="{23CFAE06-F353-4FC9-86EB-5301DDA7DDEE}"/>
    <cellStyle name="メモ 3 2 11 2" xfId="34040" xr:uid="{CCFE7108-9525-4BF7-AFB3-2CEFBF0D0508}"/>
    <cellStyle name="メモ 3 2 12" xfId="24328" xr:uid="{FA0DABA8-10E8-4F90-AED7-88519A71D058}"/>
    <cellStyle name="メモ 3 2 12 2" xfId="40907" xr:uid="{CF89FCF6-A634-43ED-81AF-AF90A1D071AE}"/>
    <cellStyle name="メモ 3 2 13" xfId="34038" xr:uid="{B5DF256D-BDBD-4FBE-B59D-D3C97E926A53}"/>
    <cellStyle name="メモ 3 2 2" xfId="12635" xr:uid="{3BAD171E-9D7A-4817-B935-AE6BED68A841}"/>
    <cellStyle name="メモ 3 2 2 10" xfId="24329" xr:uid="{683786B5-B850-43F9-8219-7908A4174528}"/>
    <cellStyle name="メモ 3 2 2 10 2" xfId="40908" xr:uid="{2E92079C-9E37-4EE0-A652-2942A4C56E03}"/>
    <cellStyle name="メモ 3 2 2 11" xfId="34041" xr:uid="{7D470743-9A3B-4B5A-B9B6-EF98CDD284DC}"/>
    <cellStyle name="メモ 3 2 2 2" xfId="12636" xr:uid="{313727F0-AEB6-487A-A1FC-135945BD1F60}"/>
    <cellStyle name="メモ 3 2 2 2 10" xfId="34042" xr:uid="{F3EA2DCC-9C4D-49C4-896C-0D354C462094}"/>
    <cellStyle name="メモ 3 2 2 2 2" xfId="12637" xr:uid="{470B2810-1195-495F-A54C-2F80EFEB739B}"/>
    <cellStyle name="メモ 3 2 2 2 2 2" xfId="34043" xr:uid="{F48A8F67-5DB2-4817-A19E-04D3807EA8BA}"/>
    <cellStyle name="メモ 3 2 2 2 3" xfId="12638" xr:uid="{56CC523A-452E-42EB-B1C8-928524538E76}"/>
    <cellStyle name="メモ 3 2 2 2 3 2" xfId="34044" xr:uid="{0B678759-EF36-493F-87AA-D8E40675D381}"/>
    <cellStyle name="メモ 3 2 2 2 4" xfId="12639" xr:uid="{E06DEBC5-AB93-4F44-9216-0469D4427047}"/>
    <cellStyle name="メモ 3 2 2 2 4 2" xfId="34045" xr:uid="{D4B32D28-8096-4335-AB4D-45F35E3FE2A3}"/>
    <cellStyle name="メモ 3 2 2 2 5" xfId="12640" xr:uid="{AEB4E6D4-0BEE-40EB-A9AA-DC9214451614}"/>
    <cellStyle name="メモ 3 2 2 2 5 2" xfId="34046" xr:uid="{C0926413-2564-497B-BFF5-8CFAF48733FC}"/>
    <cellStyle name="メモ 3 2 2 2 6" xfId="12641" xr:uid="{75DCF80B-ABA7-4D22-BBAD-F86142D50B4D}"/>
    <cellStyle name="メモ 3 2 2 2 6 2" xfId="34047" xr:uid="{D7867742-436D-4FB1-A83E-B65935F7F2D4}"/>
    <cellStyle name="メモ 3 2 2 2 7" xfId="12642" xr:uid="{36355389-9CED-4BFF-A29A-B9163300C991}"/>
    <cellStyle name="メモ 3 2 2 2 7 2" xfId="34048" xr:uid="{008542BC-2058-4FC6-B9B6-C5170C68ABF6}"/>
    <cellStyle name="メモ 3 2 2 2 8" xfId="12643" xr:uid="{289C50D0-51A3-43FA-9640-27437DCD4203}"/>
    <cellStyle name="メモ 3 2 2 2 8 2" xfId="34049" xr:uid="{1CABD202-6139-461F-A902-AFC8268C7F8E}"/>
    <cellStyle name="メモ 3 2 2 2 9" xfId="24330" xr:uid="{F38AD371-1C89-41A9-A143-BEE2D5D1F781}"/>
    <cellStyle name="メモ 3 2 2 2 9 2" xfId="40909" xr:uid="{4AACC2F0-9A74-40D6-BBDB-33B61865A93B}"/>
    <cellStyle name="メモ 3 2 2 3" xfId="12644" xr:uid="{99C03CF1-BD95-48EB-BE0F-CE6BA6C8FB26}"/>
    <cellStyle name="メモ 3 2 2 3 2" xfId="34050" xr:uid="{64DF7717-13C6-41B6-B4D6-251F22BECDDB}"/>
    <cellStyle name="メモ 3 2 2 4" xfId="12645" xr:uid="{4A4B341F-BF8A-436D-859F-AA6E00A7E9E1}"/>
    <cellStyle name="メモ 3 2 2 4 2" xfId="34051" xr:uid="{F4F76446-13C0-4194-8D64-73116F8C97D1}"/>
    <cellStyle name="メモ 3 2 2 5" xfId="12646" xr:uid="{FB287447-3ECB-46A2-936B-47A93DBA0ACE}"/>
    <cellStyle name="メモ 3 2 2 5 2" xfId="34052" xr:uid="{1EE99C0F-4175-4A96-B0A2-4F323CC19F6D}"/>
    <cellStyle name="メモ 3 2 2 6" xfId="12647" xr:uid="{BDBE2182-6D90-476B-BE66-29E27526D7CB}"/>
    <cellStyle name="メモ 3 2 2 6 2" xfId="34053" xr:uid="{34F617D2-546E-46F1-A1C6-64352B7B6C4F}"/>
    <cellStyle name="メモ 3 2 2 7" xfId="12648" xr:uid="{BD62A90B-7FBB-4877-AC37-EC658F21E7A5}"/>
    <cellStyle name="メモ 3 2 2 7 2" xfId="34054" xr:uid="{09AF13D4-E804-4F99-97EC-9B845E2E37B0}"/>
    <cellStyle name="メモ 3 2 2 8" xfId="12649" xr:uid="{BC1D3C43-63DB-4DEA-8485-5D4F327E07A1}"/>
    <cellStyle name="メモ 3 2 2 8 2" xfId="34055" xr:uid="{D4E25941-FC5C-4BDA-AB34-EBF6877BF543}"/>
    <cellStyle name="メモ 3 2 2 9" xfId="12650" xr:uid="{099DE2F4-4447-4A69-9D7F-964D267AB5FA}"/>
    <cellStyle name="メモ 3 2 2 9 2" xfId="34056" xr:uid="{459C43E3-8A32-479C-A555-7481D2F19C73}"/>
    <cellStyle name="メモ 3 2 3" xfId="12651" xr:uid="{9069668A-21A4-4589-A74B-0496CDBD557E}"/>
    <cellStyle name="メモ 3 2 3 10" xfId="24331" xr:uid="{AA7B81D7-B5CF-4E99-AC6C-3FA5399D805D}"/>
    <cellStyle name="メモ 3 2 3 10 2" xfId="40910" xr:uid="{55A2D7E8-6746-4FBB-B925-1193D189C7C5}"/>
    <cellStyle name="メモ 3 2 3 11" xfId="34057" xr:uid="{A33B6C92-8F0C-4194-A642-033882F42815}"/>
    <cellStyle name="メモ 3 2 3 2" xfId="12652" xr:uid="{2815C641-D613-47E1-A436-E70702D1D0F2}"/>
    <cellStyle name="メモ 3 2 3 2 10" xfId="34058" xr:uid="{B04E1896-E10A-4C37-B6A1-65785E9E9F6C}"/>
    <cellStyle name="メモ 3 2 3 2 2" xfId="12653" xr:uid="{8D146301-53D8-4C73-9D87-9A0360FAC0CD}"/>
    <cellStyle name="メモ 3 2 3 2 2 2" xfId="34059" xr:uid="{E444F68C-4464-4A50-B17A-1D5C23ED3962}"/>
    <cellStyle name="メモ 3 2 3 2 3" xfId="12654" xr:uid="{9450750E-C134-4A4F-B425-FA7636AC5F80}"/>
    <cellStyle name="メモ 3 2 3 2 3 2" xfId="34060" xr:uid="{33AE7CEB-F55D-4EBE-A23B-0DB682C7BAD5}"/>
    <cellStyle name="メモ 3 2 3 2 4" xfId="12655" xr:uid="{C49E2C05-E069-4F43-AA2E-790944A4CC16}"/>
    <cellStyle name="メモ 3 2 3 2 4 2" xfId="34061" xr:uid="{3CC7066B-4532-48A7-B880-B310F5597ABE}"/>
    <cellStyle name="メモ 3 2 3 2 5" xfId="12656" xr:uid="{71886A8D-BDA8-4E29-A6AF-BD020E5A15CF}"/>
    <cellStyle name="メモ 3 2 3 2 5 2" xfId="34062" xr:uid="{1EBA6EDA-CA14-4E95-8E8A-83A06E2E2D7C}"/>
    <cellStyle name="メモ 3 2 3 2 6" xfId="12657" xr:uid="{4E0CFDF8-F63E-4FB4-AF3C-5B2B0B2F3857}"/>
    <cellStyle name="メモ 3 2 3 2 6 2" xfId="34063" xr:uid="{A8F620E6-82CF-4C2B-978E-5D01BF6891D0}"/>
    <cellStyle name="メモ 3 2 3 2 7" xfId="12658" xr:uid="{2926538A-E0EE-43A0-AD27-4996EE5B4B8D}"/>
    <cellStyle name="メモ 3 2 3 2 7 2" xfId="34064" xr:uid="{78FFA5C1-D7AB-4FE9-866D-5519C48FFD85}"/>
    <cellStyle name="メモ 3 2 3 2 8" xfId="12659" xr:uid="{4864993B-676E-4164-AD00-ACE53732629E}"/>
    <cellStyle name="メモ 3 2 3 2 8 2" xfId="34065" xr:uid="{4BFED934-C036-4B2C-994C-0598F35EBBCE}"/>
    <cellStyle name="メモ 3 2 3 2 9" xfId="24332" xr:uid="{677C4738-CFA3-4326-9460-78310BA1CFEC}"/>
    <cellStyle name="メモ 3 2 3 2 9 2" xfId="40911" xr:uid="{60FC5844-F9A5-4DF9-BBC5-7692BA472788}"/>
    <cellStyle name="メモ 3 2 3 3" xfId="12660" xr:uid="{7813C1E2-23AC-4DFA-8832-6FB0EB46B0CD}"/>
    <cellStyle name="メモ 3 2 3 3 2" xfId="34066" xr:uid="{C0FDF964-37A2-4A71-9D97-A79C6EC02EDC}"/>
    <cellStyle name="メモ 3 2 3 4" xfId="12661" xr:uid="{59DFD559-17EF-4A63-9DD0-52F3D3E30327}"/>
    <cellStyle name="メモ 3 2 3 4 2" xfId="34067" xr:uid="{D7AF28BB-EA03-4A65-BDE6-4041668E4449}"/>
    <cellStyle name="メモ 3 2 3 5" xfId="12662" xr:uid="{767137C5-20EB-4FC2-9874-E909B382C059}"/>
    <cellStyle name="メモ 3 2 3 5 2" xfId="34068" xr:uid="{37CD291C-9ECF-4F3F-8F1F-76B2E7368053}"/>
    <cellStyle name="メモ 3 2 3 6" xfId="12663" xr:uid="{B7B75A28-2129-4865-8729-1A86F4923E28}"/>
    <cellStyle name="メモ 3 2 3 6 2" xfId="34069" xr:uid="{B8DEA745-90FE-426A-BAE5-6981CCFE31EA}"/>
    <cellStyle name="メモ 3 2 3 7" xfId="12664" xr:uid="{844B8FEF-1983-4FF5-8FA5-943F52A9CEDC}"/>
    <cellStyle name="メモ 3 2 3 7 2" xfId="34070" xr:uid="{0DAE90D5-0790-45E6-BB89-1A2A10AE93E7}"/>
    <cellStyle name="メモ 3 2 3 8" xfId="12665" xr:uid="{8412B680-D7CF-4C1A-BC20-4D981A1B2FE6}"/>
    <cellStyle name="メモ 3 2 3 8 2" xfId="34071" xr:uid="{ED866561-503A-458E-9D90-6C4E26CBF7BB}"/>
    <cellStyle name="メモ 3 2 3 9" xfId="12666" xr:uid="{ED964FDC-A0F9-49D3-A45D-2CB455C40A2B}"/>
    <cellStyle name="メモ 3 2 3 9 2" xfId="34072" xr:uid="{DDDDB78D-0F17-4CF2-83AD-EC57B2694C05}"/>
    <cellStyle name="メモ 3 2 4" xfId="12667" xr:uid="{569B1072-B6DF-4184-A487-DE75847DC8DA}"/>
    <cellStyle name="メモ 3 2 4 10" xfId="34073" xr:uid="{DD764824-D772-4C22-9A32-9DBAE6B92C8C}"/>
    <cellStyle name="メモ 3 2 4 2" xfId="12668" xr:uid="{0CA9C3FC-DA55-4105-BFD7-E48D0B5B6090}"/>
    <cellStyle name="メモ 3 2 4 2 2" xfId="34074" xr:uid="{4F93F89F-F094-4D2D-A6AF-EEB0B85FCB07}"/>
    <cellStyle name="メモ 3 2 4 3" xfId="12669" xr:uid="{19017C9D-427F-44A1-879A-A3176461F556}"/>
    <cellStyle name="メモ 3 2 4 3 2" xfId="34075" xr:uid="{E453DE0A-998B-4CB9-A344-7B274C4B0E7B}"/>
    <cellStyle name="メモ 3 2 4 4" xfId="12670" xr:uid="{C1C23E00-C4F1-4C77-9CEB-E21DB54BD27F}"/>
    <cellStyle name="メモ 3 2 4 4 2" xfId="34076" xr:uid="{6E3BEE92-2288-4B65-85FA-9B22E4E7216D}"/>
    <cellStyle name="メモ 3 2 4 5" xfId="12671" xr:uid="{3B7B9381-761E-4243-A5B0-0218D7B8BD16}"/>
    <cellStyle name="メモ 3 2 4 5 2" xfId="34077" xr:uid="{BE346690-8E2F-4DB3-8042-5F0C35667936}"/>
    <cellStyle name="メモ 3 2 4 6" xfId="12672" xr:uid="{2884C973-77CE-40CB-B144-414F659BF82A}"/>
    <cellStyle name="メモ 3 2 4 6 2" xfId="34078" xr:uid="{A9E93732-108E-48D4-9956-14E74CF196C7}"/>
    <cellStyle name="メモ 3 2 4 7" xfId="12673" xr:uid="{142EBEFE-3101-4733-B1A1-E4FFC6793B97}"/>
    <cellStyle name="メモ 3 2 4 7 2" xfId="34079" xr:uid="{F169AB5B-9966-4EC8-AFFE-31670F150A5A}"/>
    <cellStyle name="メモ 3 2 4 8" xfId="12674" xr:uid="{2F97D1D8-AC80-49AE-ADC9-0A10218EFD99}"/>
    <cellStyle name="メモ 3 2 4 8 2" xfId="34080" xr:uid="{2A1CBBA6-FA68-4E88-AFC9-8E213579E070}"/>
    <cellStyle name="メモ 3 2 4 9" xfId="24333" xr:uid="{C339D52D-FB27-420B-8E28-A33C1D9C4F18}"/>
    <cellStyle name="メモ 3 2 4 9 2" xfId="40912" xr:uid="{D8364FFE-C581-46F0-879D-F77784F8F83F}"/>
    <cellStyle name="メモ 3 2 5" xfId="12675" xr:uid="{8AA0FCD3-993A-4805-8053-0DFFBA6C0470}"/>
    <cellStyle name="メモ 3 2 5 2" xfId="34081" xr:uid="{4501547B-8E52-4A2B-9A0B-A19753085C12}"/>
    <cellStyle name="メモ 3 2 6" xfId="12676" xr:uid="{E5207E52-3767-46B5-B324-CB7AE78DD784}"/>
    <cellStyle name="メモ 3 2 6 2" xfId="34082" xr:uid="{C6377F9E-47EF-445B-8ADA-485D5535FB76}"/>
    <cellStyle name="メモ 3 2 7" xfId="12677" xr:uid="{37DCDED3-C09F-461F-83A2-20537514238D}"/>
    <cellStyle name="メモ 3 2 7 2" xfId="34083" xr:uid="{CB26F35D-EB65-4B11-A896-BCCDDD085334}"/>
    <cellStyle name="メモ 3 2 8" xfId="12678" xr:uid="{27E3BBE4-7C1B-47BC-882D-316FFB1E5B15}"/>
    <cellStyle name="メモ 3 2 8 2" xfId="34084" xr:uid="{F0F6456B-EA58-4F75-ADAE-72491CF9606F}"/>
    <cellStyle name="メモ 3 2 9" xfId="12679" xr:uid="{F24C3385-2755-4AE9-B733-E91E3A53CACB}"/>
    <cellStyle name="メモ 3 2 9 2" xfId="34085" xr:uid="{E16374BB-6ABD-4EE9-857D-5525FFC5E127}"/>
    <cellStyle name="メモ 3 3" xfId="12680" xr:uid="{03A62D22-9463-4FCD-9A8A-003C2F3963B5}"/>
    <cellStyle name="メモ 3 3 10" xfId="12681" xr:uid="{1E9618F1-50A5-42F6-8008-7AAF391E6A33}"/>
    <cellStyle name="メモ 3 3 10 2" xfId="34087" xr:uid="{689009DE-6B7E-48FE-9593-4BA8E55BBC77}"/>
    <cellStyle name="メモ 3 3 11" xfId="24334" xr:uid="{1BFEC9D3-65D8-49A9-9F47-79F85799E80E}"/>
    <cellStyle name="メモ 3 3 11 2" xfId="40913" xr:uid="{8314FE64-7EC1-4AB6-82CC-76BDD849F7BC}"/>
    <cellStyle name="メモ 3 3 12" xfId="34086" xr:uid="{98DE7350-BBC7-4B4D-885C-1D6682E62961}"/>
    <cellStyle name="メモ 3 3 2" xfId="12682" xr:uid="{75EA92F2-EF58-4B88-87A5-4B6CCCBC27DD}"/>
    <cellStyle name="メモ 3 3 2 10" xfId="24335" xr:uid="{A3F72DE0-61C2-41A8-9F5F-995BC28B43BF}"/>
    <cellStyle name="メモ 3 3 2 10 2" xfId="40914" xr:uid="{40084D50-9044-4FCC-8011-37DE002B84AE}"/>
    <cellStyle name="メモ 3 3 2 11" xfId="34088" xr:uid="{1CCC0F1B-88F0-4B9B-8C7F-E02E9106DDEC}"/>
    <cellStyle name="メモ 3 3 2 2" xfId="12683" xr:uid="{96627235-8CB4-4E67-B52A-B7E21FF5E9AC}"/>
    <cellStyle name="メモ 3 3 2 2 10" xfId="34089" xr:uid="{56951FC9-493C-498F-860F-5A6380423B2E}"/>
    <cellStyle name="メモ 3 3 2 2 2" xfId="12684" xr:uid="{A32E711E-159A-49E0-AFFC-8E690A3A1167}"/>
    <cellStyle name="メモ 3 3 2 2 2 2" xfId="34090" xr:uid="{A230BD83-A256-46AA-A2BB-4134D3D363ED}"/>
    <cellStyle name="メモ 3 3 2 2 3" xfId="12685" xr:uid="{F2183BFA-40D2-4CF1-A1C9-029D3C415B9F}"/>
    <cellStyle name="メモ 3 3 2 2 3 2" xfId="34091" xr:uid="{02D9E1A4-01C2-4DA2-9180-820A103BE16C}"/>
    <cellStyle name="メモ 3 3 2 2 4" xfId="12686" xr:uid="{990372E3-A874-4C50-9628-9F52CE120DF0}"/>
    <cellStyle name="メモ 3 3 2 2 4 2" xfId="34092" xr:uid="{20CF3270-0CE3-4098-A8E6-3FADB7EE980B}"/>
    <cellStyle name="メモ 3 3 2 2 5" xfId="12687" xr:uid="{514CE5FB-7D25-4915-A583-4149E5431ED9}"/>
    <cellStyle name="メモ 3 3 2 2 5 2" xfId="34093" xr:uid="{6C370FCA-D3AF-46D8-A4C4-318D2047B28F}"/>
    <cellStyle name="メモ 3 3 2 2 6" xfId="12688" xr:uid="{CAEF6FFC-D4A8-41EA-8695-4D9CE50E6F72}"/>
    <cellStyle name="メモ 3 3 2 2 6 2" xfId="34094" xr:uid="{CB8E7A11-6642-4A7D-98AF-BC5446303DE1}"/>
    <cellStyle name="メモ 3 3 2 2 7" xfId="12689" xr:uid="{D4BC5E0F-AF31-410D-BF43-FE62EC5E4027}"/>
    <cellStyle name="メモ 3 3 2 2 7 2" xfId="34095" xr:uid="{938D5C36-F6BF-4178-9E3F-03B76405C3CC}"/>
    <cellStyle name="メモ 3 3 2 2 8" xfId="12690" xr:uid="{9387C838-F932-4F49-B2E9-5989EE8FCC92}"/>
    <cellStyle name="メモ 3 3 2 2 8 2" xfId="34096" xr:uid="{3A9DF969-3327-409C-8E94-3C8AD3A62822}"/>
    <cellStyle name="メモ 3 3 2 2 9" xfId="24336" xr:uid="{6725B9DB-A5D3-4345-ACB6-7D01DD63A130}"/>
    <cellStyle name="メモ 3 3 2 2 9 2" xfId="40915" xr:uid="{78C4840F-A00D-43D0-A03E-EAAE47258301}"/>
    <cellStyle name="メモ 3 3 2 3" xfId="12691" xr:uid="{F1A1C1B6-DC4F-475C-98D4-979C91766981}"/>
    <cellStyle name="メモ 3 3 2 3 2" xfId="34097" xr:uid="{991C1A73-EE6A-44EE-83C6-B4DFB5A7E393}"/>
    <cellStyle name="メモ 3 3 2 4" xfId="12692" xr:uid="{1B46A2AD-5D8F-41CE-9327-CD39A99E8CDC}"/>
    <cellStyle name="メモ 3 3 2 4 2" xfId="34098" xr:uid="{F5573DEB-D681-4E9B-9D86-A34A14B9C111}"/>
    <cellStyle name="メモ 3 3 2 5" xfId="12693" xr:uid="{F4189BF6-F102-475D-8F75-80222E590B29}"/>
    <cellStyle name="メモ 3 3 2 5 2" xfId="34099" xr:uid="{0F1E111F-4DA8-4E45-BAD1-63A488EB8B09}"/>
    <cellStyle name="メモ 3 3 2 6" xfId="12694" xr:uid="{C393EEE8-9795-4EAE-BAC0-47EA09090E20}"/>
    <cellStyle name="メモ 3 3 2 6 2" xfId="34100" xr:uid="{976FB0B0-EA60-4C6F-A0B8-DDEB50082B67}"/>
    <cellStyle name="メモ 3 3 2 7" xfId="12695" xr:uid="{5F779CEB-1508-45B0-B634-57182E532E3B}"/>
    <cellStyle name="メモ 3 3 2 7 2" xfId="34101" xr:uid="{DB532390-C671-4646-9F01-784E07F932D8}"/>
    <cellStyle name="メモ 3 3 2 8" xfId="12696" xr:uid="{3FD29A23-AF55-4629-813A-8CF042D410ED}"/>
    <cellStyle name="メモ 3 3 2 8 2" xfId="34102" xr:uid="{C0D02727-1BC0-4496-98E9-451FD672CD1D}"/>
    <cellStyle name="メモ 3 3 2 9" xfId="12697" xr:uid="{CFBB1FD5-BBD5-4219-90A2-8FD1A830C948}"/>
    <cellStyle name="メモ 3 3 2 9 2" xfId="34103" xr:uid="{83353897-E14C-419E-A45F-ABC327C40D06}"/>
    <cellStyle name="メモ 3 3 3" xfId="12698" xr:uid="{1BDE0530-5B86-4A1D-83DB-F9445573B127}"/>
    <cellStyle name="メモ 3 3 3 10" xfId="34104" xr:uid="{DE23D0AE-15ED-445F-B2C6-6090FAB4016C}"/>
    <cellStyle name="メモ 3 3 3 2" xfId="12699" xr:uid="{CADB490C-02D2-48C2-84EC-DD6CAD3EEF47}"/>
    <cellStyle name="メモ 3 3 3 2 2" xfId="34105" xr:uid="{BB37841C-4A01-4256-B692-9B52A6F8232A}"/>
    <cellStyle name="メモ 3 3 3 3" xfId="12700" xr:uid="{F029C16B-104D-4D1D-9BFF-33801387E12B}"/>
    <cellStyle name="メモ 3 3 3 3 2" xfId="34106" xr:uid="{C9B92A80-597C-4110-8B49-1096EDAB3256}"/>
    <cellStyle name="メモ 3 3 3 4" xfId="12701" xr:uid="{6FA7AEA5-31AE-4AFE-AC4B-51B46EBD28EF}"/>
    <cellStyle name="メモ 3 3 3 4 2" xfId="34107" xr:uid="{CDFA566A-9DB4-40D2-8725-979CDF023EB5}"/>
    <cellStyle name="メモ 3 3 3 5" xfId="12702" xr:uid="{8787AE07-820B-4AD3-88D1-FA9683A63C32}"/>
    <cellStyle name="メモ 3 3 3 5 2" xfId="34108" xr:uid="{0FC4B73D-5B3B-464D-B251-FE6B925E4E77}"/>
    <cellStyle name="メモ 3 3 3 6" xfId="12703" xr:uid="{1897912E-9E42-4145-B995-4218813DB191}"/>
    <cellStyle name="メモ 3 3 3 6 2" xfId="34109" xr:uid="{5C69648D-7A7B-4D1B-8101-F1DD63CECC4E}"/>
    <cellStyle name="メモ 3 3 3 7" xfId="12704" xr:uid="{075E6A9A-0F00-4A2C-A02E-483F6AA21549}"/>
    <cellStyle name="メモ 3 3 3 7 2" xfId="34110" xr:uid="{A464995C-D070-4E84-92B5-ECB99332EC0D}"/>
    <cellStyle name="メモ 3 3 3 8" xfId="12705" xr:uid="{28B22CBA-DC7B-44CC-8832-F10007CA3572}"/>
    <cellStyle name="メモ 3 3 3 8 2" xfId="34111" xr:uid="{9E7B72F9-0A8A-4AD3-8714-1B825057E40C}"/>
    <cellStyle name="メモ 3 3 3 9" xfId="24337" xr:uid="{53628222-CBAF-4D4C-B890-BFDCBC91C04D}"/>
    <cellStyle name="メモ 3 3 3 9 2" xfId="40916" xr:uid="{425AA393-DA46-465F-A286-F60E5F0F72A3}"/>
    <cellStyle name="メモ 3 3 4" xfId="12706" xr:uid="{83B7F6BE-9DBC-48E9-98CB-DF8B2ADA26B3}"/>
    <cellStyle name="メモ 3 3 4 2" xfId="34112" xr:uid="{9E80698E-73DA-47C1-9EF6-CB5A47D4D3CD}"/>
    <cellStyle name="メモ 3 3 5" xfId="12707" xr:uid="{72867B75-4F61-4647-AF63-AFD87B4FB8EF}"/>
    <cellStyle name="メモ 3 3 5 2" xfId="34113" xr:uid="{8D7EA81B-02AD-456B-88D4-6045236000A4}"/>
    <cellStyle name="メモ 3 3 6" xfId="12708" xr:uid="{816DDDA0-6A07-4A6F-9A62-454B5E5E928B}"/>
    <cellStyle name="メモ 3 3 6 2" xfId="34114" xr:uid="{BD0FBC45-A63D-4355-B114-C725B226B5DB}"/>
    <cellStyle name="メモ 3 3 7" xfId="12709" xr:uid="{9BA11272-3722-4DE9-A3A9-246186E938EB}"/>
    <cellStyle name="メモ 3 3 7 2" xfId="34115" xr:uid="{690C8E63-620C-43B4-813A-6D4BF5876F9C}"/>
    <cellStyle name="メモ 3 3 8" xfId="12710" xr:uid="{3BABDB6E-860D-40E7-9B26-20F3C86E4104}"/>
    <cellStyle name="メモ 3 3 8 2" xfId="34116" xr:uid="{BB44D45D-C651-4E27-B57D-928D1C818210}"/>
    <cellStyle name="メモ 3 3 9" xfId="12711" xr:uid="{463DF9C5-7F54-4355-A1A1-91E0F12E50CF}"/>
    <cellStyle name="メモ 3 3 9 2" xfId="34117" xr:uid="{218AEB41-A654-45DC-B928-DEC6A110C9B1}"/>
    <cellStyle name="メモ 3 4" xfId="12712" xr:uid="{91C11608-A3D2-4C75-A900-F584B3AFB5B7}"/>
    <cellStyle name="メモ 3 4 10" xfId="12713" xr:uid="{8EABCBAB-C869-47CA-9CF9-34BFB38C539E}"/>
    <cellStyle name="メモ 3 4 10 2" xfId="34119" xr:uid="{96A08241-6771-4652-B28D-9731356570C0}"/>
    <cellStyle name="メモ 3 4 11" xfId="24338" xr:uid="{08610259-71E6-4907-B3FE-516CFE1DF747}"/>
    <cellStyle name="メモ 3 4 11 2" xfId="40917" xr:uid="{D2E0ADCD-6ACF-4468-9F91-39DB8134A027}"/>
    <cellStyle name="メモ 3 4 12" xfId="34118" xr:uid="{38CBD689-DBDF-476B-9D2D-F8916A765B29}"/>
    <cellStyle name="メモ 3 4 2" xfId="12714" xr:uid="{D6D407BE-D270-4D24-86CB-8548B64F235A}"/>
    <cellStyle name="メモ 3 4 2 10" xfId="24339" xr:uid="{5996B936-FC19-47BD-8D3D-3FA5FF179F40}"/>
    <cellStyle name="メモ 3 4 2 10 2" xfId="40918" xr:uid="{4F5514B1-6813-4621-A223-F324E64ADE99}"/>
    <cellStyle name="メモ 3 4 2 11" xfId="34120" xr:uid="{4AF8B04A-D9E4-4B45-828A-30A35CD6EB33}"/>
    <cellStyle name="メモ 3 4 2 2" xfId="12715" xr:uid="{0BB7ADDB-4A80-45FE-BB48-BF7471E59B7F}"/>
    <cellStyle name="メモ 3 4 2 2 10" xfId="34121" xr:uid="{45A41FDB-36A6-4A35-8C9F-5244F4069567}"/>
    <cellStyle name="メモ 3 4 2 2 2" xfId="12716" xr:uid="{950DAD74-1268-4E46-A805-32795803DF0D}"/>
    <cellStyle name="メモ 3 4 2 2 2 2" xfId="34122" xr:uid="{07BE1E87-FBC1-4203-A09F-2A0A2EABADF4}"/>
    <cellStyle name="メモ 3 4 2 2 3" xfId="12717" xr:uid="{EBDE7A69-E715-41FE-83DA-256DBF73FC49}"/>
    <cellStyle name="メモ 3 4 2 2 3 2" xfId="34123" xr:uid="{606FDFA5-204F-48C9-97A0-95D9D04A6BAA}"/>
    <cellStyle name="メモ 3 4 2 2 4" xfId="12718" xr:uid="{F4128F76-12DB-4596-A4AA-F88895E6545A}"/>
    <cellStyle name="メモ 3 4 2 2 4 2" xfId="34124" xr:uid="{D2CADE16-6C5B-47BA-8D02-6D7A8545A504}"/>
    <cellStyle name="メモ 3 4 2 2 5" xfId="12719" xr:uid="{3105107A-6931-4CA5-8F9B-3EBCBFD5156D}"/>
    <cellStyle name="メモ 3 4 2 2 5 2" xfId="34125" xr:uid="{F1C779A6-A26E-432A-A92F-4C718F0C1243}"/>
    <cellStyle name="メモ 3 4 2 2 6" xfId="12720" xr:uid="{26597427-7FB4-47A2-BB20-251B2520298A}"/>
    <cellStyle name="メモ 3 4 2 2 6 2" xfId="34126" xr:uid="{105D0DD6-F903-41E5-9797-66698764A38B}"/>
    <cellStyle name="メモ 3 4 2 2 7" xfId="12721" xr:uid="{206F6872-4DA1-487A-8961-9078EB78092B}"/>
    <cellStyle name="メモ 3 4 2 2 7 2" xfId="34127" xr:uid="{E4A1416E-5B25-43E8-B9FE-26E4176F1E41}"/>
    <cellStyle name="メモ 3 4 2 2 8" xfId="12722" xr:uid="{0D533A37-2121-45AE-97ED-4AF28D342BF8}"/>
    <cellStyle name="メモ 3 4 2 2 8 2" xfId="34128" xr:uid="{D2570BD6-8A3A-4797-BCD8-4F72A04F3CD0}"/>
    <cellStyle name="メモ 3 4 2 2 9" xfId="24340" xr:uid="{99C1CFAD-4AE1-49C2-8C81-EC933BFC3B00}"/>
    <cellStyle name="メモ 3 4 2 2 9 2" xfId="40919" xr:uid="{24D2CEF8-A8D1-466E-A719-823E3CECA186}"/>
    <cellStyle name="メモ 3 4 2 3" xfId="12723" xr:uid="{3B3EA080-CF52-4A71-846E-E5FE4C3121A2}"/>
    <cellStyle name="メモ 3 4 2 3 2" xfId="34129" xr:uid="{301E1C07-B79A-4324-8C47-1BF18192731E}"/>
    <cellStyle name="メモ 3 4 2 4" xfId="12724" xr:uid="{34856633-BEC3-43C5-9175-8485F27F63E4}"/>
    <cellStyle name="メモ 3 4 2 4 2" xfId="34130" xr:uid="{4EF28087-AE7A-474D-B5F7-72AE4844C633}"/>
    <cellStyle name="メモ 3 4 2 5" xfId="12725" xr:uid="{31BBFD06-12F5-4657-974B-9D8AEB69F8BC}"/>
    <cellStyle name="メモ 3 4 2 5 2" xfId="34131" xr:uid="{AB24323B-027A-4008-9296-D871F51D96A0}"/>
    <cellStyle name="メモ 3 4 2 6" xfId="12726" xr:uid="{52434850-B864-4271-871C-7047714D3EA2}"/>
    <cellStyle name="メモ 3 4 2 6 2" xfId="34132" xr:uid="{A9A565FB-53E8-47DD-81BC-042D398BF331}"/>
    <cellStyle name="メモ 3 4 2 7" xfId="12727" xr:uid="{D92EAA13-8966-4BFD-911B-6D300D5878D1}"/>
    <cellStyle name="メモ 3 4 2 7 2" xfId="34133" xr:uid="{171BE0BA-6E44-428B-9022-BD04DBEDFBD9}"/>
    <cellStyle name="メモ 3 4 2 8" xfId="12728" xr:uid="{E1352D81-9955-4A42-A403-F2BBB3DDE74A}"/>
    <cellStyle name="メモ 3 4 2 8 2" xfId="34134" xr:uid="{5893556B-0C51-4790-9CFE-C2D444404FB6}"/>
    <cellStyle name="メモ 3 4 2 9" xfId="12729" xr:uid="{52924B46-F7FF-40D4-8AD6-8F4292861248}"/>
    <cellStyle name="メモ 3 4 2 9 2" xfId="34135" xr:uid="{28AC942E-FEA1-4B1E-BB6F-D3B58B3D23CD}"/>
    <cellStyle name="メモ 3 4 3" xfId="12730" xr:uid="{E2AF93AA-22FA-4B68-BF92-04ABFE3D399B}"/>
    <cellStyle name="メモ 3 4 3 10" xfId="34136" xr:uid="{9586D8E8-350D-4BD1-8636-F1B596534104}"/>
    <cellStyle name="メモ 3 4 3 2" xfId="12731" xr:uid="{B0393EFD-EE92-4027-94FC-E339AE70EAE5}"/>
    <cellStyle name="メモ 3 4 3 2 2" xfId="34137" xr:uid="{2A0BA8DF-172B-4FD6-957F-CCD7EFD25ADE}"/>
    <cellStyle name="メモ 3 4 3 3" xfId="12732" xr:uid="{E43E368B-8D8A-4E53-8102-48B07260AB49}"/>
    <cellStyle name="メモ 3 4 3 3 2" xfId="34138" xr:uid="{73E898FF-D85D-45CF-ACFD-8C0AABDF356E}"/>
    <cellStyle name="メモ 3 4 3 4" xfId="12733" xr:uid="{376A585B-9D3A-446F-9655-DD83D104915C}"/>
    <cellStyle name="メモ 3 4 3 4 2" xfId="34139" xr:uid="{59C94730-BFF6-4ED0-A9AD-47631F2148F9}"/>
    <cellStyle name="メモ 3 4 3 5" xfId="12734" xr:uid="{6637B85A-5F32-431D-BCC1-8B701DBF1F9B}"/>
    <cellStyle name="メモ 3 4 3 5 2" xfId="34140" xr:uid="{956A436D-86BA-4610-AB8B-6A297183DC67}"/>
    <cellStyle name="メモ 3 4 3 6" xfId="12735" xr:uid="{FB7D97A6-2E33-481F-A48D-127E4C23E2B7}"/>
    <cellStyle name="メモ 3 4 3 6 2" xfId="34141" xr:uid="{0B9A6E6D-6087-4CC9-84B0-39011E5CE7D2}"/>
    <cellStyle name="メモ 3 4 3 7" xfId="12736" xr:uid="{84023624-B837-4EC7-AD7C-67422515489F}"/>
    <cellStyle name="メモ 3 4 3 7 2" xfId="34142" xr:uid="{196DF0F5-483D-4AC2-9A62-C3283E381BC8}"/>
    <cellStyle name="メモ 3 4 3 8" xfId="12737" xr:uid="{9D008A8F-1C94-4A9D-8F7E-7CDC9439B38A}"/>
    <cellStyle name="メモ 3 4 3 8 2" xfId="34143" xr:uid="{7FE824ED-9627-452A-AB4D-3E82ABF06BF7}"/>
    <cellStyle name="メモ 3 4 3 9" xfId="24341" xr:uid="{ECBBE357-2A32-45E6-9AEC-B7B862626EE5}"/>
    <cellStyle name="メモ 3 4 3 9 2" xfId="40920" xr:uid="{0F3DD68A-B310-4AD6-9509-AFB61BBA63F1}"/>
    <cellStyle name="メモ 3 4 4" xfId="12738" xr:uid="{11C25213-64C2-4520-9F9A-FED56CC05A9F}"/>
    <cellStyle name="メモ 3 4 4 2" xfId="34144" xr:uid="{89245916-DC5B-4CEF-A2A0-AC6A1370ECB2}"/>
    <cellStyle name="メモ 3 4 5" xfId="12739" xr:uid="{A0554C0B-C1B3-4AA0-82D9-1A0982FE8D23}"/>
    <cellStyle name="メモ 3 4 5 2" xfId="34145" xr:uid="{DC4A5176-62C2-4746-84B2-7D4D33033434}"/>
    <cellStyle name="メモ 3 4 6" xfId="12740" xr:uid="{5EC0058E-4416-4B9D-88F0-B3CBC7790426}"/>
    <cellStyle name="メモ 3 4 6 2" xfId="34146" xr:uid="{655107B9-A087-44DB-941A-2F36799E99A1}"/>
    <cellStyle name="メモ 3 4 7" xfId="12741" xr:uid="{75431E42-FF39-431F-87DF-A1F85FF59E95}"/>
    <cellStyle name="メモ 3 4 7 2" xfId="34147" xr:uid="{306CE60A-062E-405E-A6A9-9ED42857264C}"/>
    <cellStyle name="メモ 3 4 8" xfId="12742" xr:uid="{8CB82EA8-CE7A-43A0-A913-4107A06A14DE}"/>
    <cellStyle name="メモ 3 4 8 2" xfId="34148" xr:uid="{8D20C938-1D28-4935-B652-86390406B2C5}"/>
    <cellStyle name="メモ 3 4 9" xfId="12743" xr:uid="{874B0DEE-BEF7-45D9-81D1-9D94AD0926D5}"/>
    <cellStyle name="メモ 3 4 9 2" xfId="34149" xr:uid="{9FCCD2DA-75B3-49F0-82A5-DD6EC41FCCEE}"/>
    <cellStyle name="メモ 3 5" xfId="12744" xr:uid="{DD2409F0-1D09-4B26-A7E5-A8CADA2B9C2D}"/>
    <cellStyle name="メモ 3 5 10" xfId="24342" xr:uid="{4B882A9F-7E94-499B-B96D-8A2F4C22C29E}"/>
    <cellStyle name="メモ 3 5 10 2" xfId="40921" xr:uid="{D9685F02-7432-4DED-928B-59FD3EDCB1C8}"/>
    <cellStyle name="メモ 3 5 11" xfId="34150" xr:uid="{E0736FC9-AF84-460E-A108-74FBD91814E3}"/>
    <cellStyle name="メモ 3 5 2" xfId="12745" xr:uid="{8D1007CD-058E-45C1-A791-B32312B34A06}"/>
    <cellStyle name="メモ 3 5 2 10" xfId="34151" xr:uid="{64A1DACA-78F9-491B-A3D4-6778A76A7A6D}"/>
    <cellStyle name="メモ 3 5 2 2" xfId="12746" xr:uid="{2AD00F49-4554-456D-ADDA-0671B80F10F2}"/>
    <cellStyle name="メモ 3 5 2 2 2" xfId="34152" xr:uid="{D6374944-A8B8-4AAF-B514-8C9BF957D1B1}"/>
    <cellStyle name="メモ 3 5 2 3" xfId="12747" xr:uid="{484A424D-4A44-4723-9CAD-9888D5AAB075}"/>
    <cellStyle name="メモ 3 5 2 3 2" xfId="34153" xr:uid="{AA3DEA4B-8959-496A-9F42-496B0CC561E5}"/>
    <cellStyle name="メモ 3 5 2 4" xfId="12748" xr:uid="{CDBD76D9-1BF2-4413-9E3E-3B98B27A5BF9}"/>
    <cellStyle name="メモ 3 5 2 4 2" xfId="34154" xr:uid="{F28B3CE1-7FC6-4923-9819-2B4E4AB5AA5F}"/>
    <cellStyle name="メモ 3 5 2 5" xfId="12749" xr:uid="{24B971E5-12E5-4097-8296-DE100DA22B8E}"/>
    <cellStyle name="メモ 3 5 2 5 2" xfId="34155" xr:uid="{1EA1ECF1-B1DE-4A27-AA50-28A451D6D0C2}"/>
    <cellStyle name="メモ 3 5 2 6" xfId="12750" xr:uid="{84A8AF8C-585F-4F5C-B451-B4F12E373D41}"/>
    <cellStyle name="メモ 3 5 2 6 2" xfId="34156" xr:uid="{7B62F03D-1366-4B3A-ABEC-74BEAF817F32}"/>
    <cellStyle name="メモ 3 5 2 7" xfId="12751" xr:uid="{7193D060-1156-4EF2-9F45-D4657446F006}"/>
    <cellStyle name="メモ 3 5 2 7 2" xfId="34157" xr:uid="{56B4E400-CBA6-43F3-85F1-1DAB57F0BBBB}"/>
    <cellStyle name="メモ 3 5 2 8" xfId="12752" xr:uid="{059B3314-EB82-4979-8D2B-BA71CE1962E8}"/>
    <cellStyle name="メモ 3 5 2 8 2" xfId="34158" xr:uid="{43ABF8C2-0BD8-430D-958D-F2847D1FEA03}"/>
    <cellStyle name="メモ 3 5 2 9" xfId="24343" xr:uid="{A7B6DA1C-011C-46C6-91C8-A6CACCED8C49}"/>
    <cellStyle name="メモ 3 5 2 9 2" xfId="40922" xr:uid="{1B429DFA-9650-4A5A-9927-2489CE25A520}"/>
    <cellStyle name="メモ 3 5 3" xfId="12753" xr:uid="{4A2A57AC-A8BD-4FF4-83A1-00B8C1DA8445}"/>
    <cellStyle name="メモ 3 5 3 2" xfId="34159" xr:uid="{B4FF25FA-DD37-412D-B267-D2BA59E710C1}"/>
    <cellStyle name="メモ 3 5 4" xfId="12754" xr:uid="{34EE7E7D-B9C5-464F-ACEE-E71E6F80CC69}"/>
    <cellStyle name="メモ 3 5 4 2" xfId="34160" xr:uid="{DDF90A72-F0F7-49EC-80B3-3D82036A5225}"/>
    <cellStyle name="メモ 3 5 5" xfId="12755" xr:uid="{0042AF76-8252-4D27-8A86-2D0810EEED51}"/>
    <cellStyle name="メモ 3 5 5 2" xfId="34161" xr:uid="{F8EB4323-B522-4264-B3A9-636ED2E20B4E}"/>
    <cellStyle name="メモ 3 5 6" xfId="12756" xr:uid="{6F08AC03-D242-4244-B32F-F29A1C080549}"/>
    <cellStyle name="メモ 3 5 6 2" xfId="34162" xr:uid="{D3E152E1-0150-4441-BAEE-83BB97EBFE17}"/>
    <cellStyle name="メモ 3 5 7" xfId="12757" xr:uid="{6E92B92D-5D20-4895-AEC0-049C3F749F67}"/>
    <cellStyle name="メモ 3 5 7 2" xfId="34163" xr:uid="{D209B52A-5FDB-42F5-95BA-364C83EDA88F}"/>
    <cellStyle name="メモ 3 5 8" xfId="12758" xr:uid="{39A1C1F1-D8E7-4B75-8BEF-126D050AFA56}"/>
    <cellStyle name="メモ 3 5 8 2" xfId="34164" xr:uid="{AE18E7BB-2376-4F6E-BF48-A757A66B0344}"/>
    <cellStyle name="メモ 3 5 9" xfId="12759" xr:uid="{1A75C224-FF8E-4B3F-8468-1615770EAC01}"/>
    <cellStyle name="メモ 3 5 9 2" xfId="34165" xr:uid="{078ACF8C-05AB-4347-95A8-1F9B15BCF6EB}"/>
    <cellStyle name="メモ 3 6" xfId="12760" xr:uid="{9E25A489-E4B3-4851-87B9-3719D1A960D1}"/>
    <cellStyle name="メモ 3 6 10" xfId="24344" xr:uid="{8799D9A4-E46F-43F8-A6D4-AB905AF666EB}"/>
    <cellStyle name="メモ 3 6 10 2" xfId="40923" xr:uid="{2EE5CC1F-EAE9-49BC-9251-54AD01399EA4}"/>
    <cellStyle name="メモ 3 6 11" xfId="34166" xr:uid="{1DC38EE1-BF26-415D-8DD2-D94A919B92A3}"/>
    <cellStyle name="メモ 3 6 2" xfId="12761" xr:uid="{C505E809-E67C-41F2-94B8-E1D4E99AF07E}"/>
    <cellStyle name="メモ 3 6 2 10" xfId="34167" xr:uid="{3ADB83C5-5CA0-4E60-AF0A-2CE3FE326D33}"/>
    <cellStyle name="メモ 3 6 2 2" xfId="12762" xr:uid="{BFD2C2E6-0A9E-40E6-80C3-7EFF62889708}"/>
    <cellStyle name="メモ 3 6 2 2 2" xfId="34168" xr:uid="{A2B0B925-D5BD-4FC7-B8F1-BDD1785E5AA6}"/>
    <cellStyle name="メモ 3 6 2 3" xfId="12763" xr:uid="{25CF7210-EF47-4325-96A2-5B3037270204}"/>
    <cellStyle name="メモ 3 6 2 3 2" xfId="34169" xr:uid="{8C147C1A-1C55-44BA-9280-FD07B1321B49}"/>
    <cellStyle name="メモ 3 6 2 4" xfId="12764" xr:uid="{3AD13ED3-32C0-431B-8214-D0200635CB41}"/>
    <cellStyle name="メモ 3 6 2 4 2" xfId="34170" xr:uid="{3CE75612-D467-41D7-BDDF-F51D742C7998}"/>
    <cellStyle name="メモ 3 6 2 5" xfId="12765" xr:uid="{50CABD1C-E99F-4CF8-904D-69149294DF59}"/>
    <cellStyle name="メモ 3 6 2 5 2" xfId="34171" xr:uid="{A204B4D0-4554-4079-B9A8-AC08A523B71A}"/>
    <cellStyle name="メモ 3 6 2 6" xfId="12766" xr:uid="{306B3998-4899-473B-922C-F139A7BD5D68}"/>
    <cellStyle name="メモ 3 6 2 6 2" xfId="34172" xr:uid="{B5F24B7C-0B76-4E99-8278-4E131D542B49}"/>
    <cellStyle name="メモ 3 6 2 7" xfId="12767" xr:uid="{4028EB5D-D880-40A2-96B2-69436F40DACB}"/>
    <cellStyle name="メモ 3 6 2 7 2" xfId="34173" xr:uid="{6AB3FE93-39CE-47C8-9008-D4C71C95666A}"/>
    <cellStyle name="メモ 3 6 2 8" xfId="12768" xr:uid="{C8D4E7A3-8E5A-4612-8CD8-D314713B0B0E}"/>
    <cellStyle name="メモ 3 6 2 8 2" xfId="34174" xr:uid="{4C024971-4697-484B-B536-CD7916545E76}"/>
    <cellStyle name="メモ 3 6 2 9" xfId="24345" xr:uid="{69CF55C7-9D5B-478C-8312-889E00E713DA}"/>
    <cellStyle name="メモ 3 6 2 9 2" xfId="40924" xr:uid="{443D7A25-61B5-4798-837A-34AFDAA8DD40}"/>
    <cellStyle name="メモ 3 6 3" xfId="12769" xr:uid="{9BBEDB71-1F43-4836-B779-A2528D53B53B}"/>
    <cellStyle name="メモ 3 6 3 2" xfId="34175" xr:uid="{C32236E7-1634-458A-8B3F-EB0B952D4062}"/>
    <cellStyle name="メモ 3 6 4" xfId="12770" xr:uid="{FE676545-550B-42D3-8EFF-E40287EC22AB}"/>
    <cellStyle name="メモ 3 6 4 2" xfId="34176" xr:uid="{71ACB710-6C5C-4AD4-8A15-6BE802DCA023}"/>
    <cellStyle name="メモ 3 6 5" xfId="12771" xr:uid="{2F7193AB-B9F9-4634-AB62-2ECDF022D75C}"/>
    <cellStyle name="メモ 3 6 5 2" xfId="34177" xr:uid="{02AB4DF6-765D-42F2-93FE-E54CAB5AF52E}"/>
    <cellStyle name="メモ 3 6 6" xfId="12772" xr:uid="{20957DEC-AD00-42A2-B39C-53C9649E9157}"/>
    <cellStyle name="メモ 3 6 6 2" xfId="34178" xr:uid="{A87D8025-D8E0-49EC-9D44-E92E4417C858}"/>
    <cellStyle name="メモ 3 6 7" xfId="12773" xr:uid="{4299A6B5-871E-4DA5-A6D9-FA6E26E05617}"/>
    <cellStyle name="メモ 3 6 7 2" xfId="34179" xr:uid="{54A35C55-B86C-4FB5-95ED-36C100A61285}"/>
    <cellStyle name="メモ 3 6 8" xfId="12774" xr:uid="{B120A14F-F19E-44D4-8F58-AB872F6C4A78}"/>
    <cellStyle name="メモ 3 6 8 2" xfId="34180" xr:uid="{27A4EBDC-5E48-440F-A5AC-F25E01434628}"/>
    <cellStyle name="メモ 3 6 9" xfId="12775" xr:uid="{E4138D1F-DCE9-423A-A982-3206A1CA1689}"/>
    <cellStyle name="メモ 3 6 9 2" xfId="34181" xr:uid="{17E5C9ED-610A-48CC-83FE-797E2DD7E5B0}"/>
    <cellStyle name="メモ 3 7" xfId="12776" xr:uid="{27E5B758-9634-464F-9772-065FFEA4D232}"/>
    <cellStyle name="メモ 3 7 10" xfId="24346" xr:uid="{FA9B03B1-540C-48F4-9B5F-67868E22BE8B}"/>
    <cellStyle name="メモ 3 7 10 2" xfId="40925" xr:uid="{68681C3B-106E-495F-BAE9-A9C4D6805097}"/>
    <cellStyle name="メモ 3 7 11" xfId="34182" xr:uid="{0BE78CD8-EE7D-4E4E-A288-543B46E7A6ED}"/>
    <cellStyle name="メモ 3 7 2" xfId="12777" xr:uid="{7A483672-6B61-4150-9D48-08F6911D4D4D}"/>
    <cellStyle name="メモ 3 7 2 10" xfId="34183" xr:uid="{9E902AB2-D92F-4DF2-9040-25330CD1F936}"/>
    <cellStyle name="メモ 3 7 2 2" xfId="12778" xr:uid="{DA7EED14-1F04-4600-AB35-F7764D8B1EAF}"/>
    <cellStyle name="メモ 3 7 2 2 2" xfId="34184" xr:uid="{3DF7A82E-5F1C-441C-B76E-C794A0B55496}"/>
    <cellStyle name="メモ 3 7 2 3" xfId="12779" xr:uid="{0011D3FA-B959-4CC2-83FE-CA81B2557EC2}"/>
    <cellStyle name="メモ 3 7 2 3 2" xfId="34185" xr:uid="{12A7822C-2080-4369-BF80-9B9C9C5F1933}"/>
    <cellStyle name="メモ 3 7 2 4" xfId="12780" xr:uid="{E46A4567-F9A5-4B4C-A57F-6A152A342EEB}"/>
    <cellStyle name="メモ 3 7 2 4 2" xfId="34186" xr:uid="{BF214BE8-D802-451D-8E82-E47BE7AC5CEB}"/>
    <cellStyle name="メモ 3 7 2 5" xfId="12781" xr:uid="{B2F943F5-F83A-494D-A59D-4B740CEF7DA4}"/>
    <cellStyle name="メモ 3 7 2 5 2" xfId="34187" xr:uid="{561B958A-044A-4E1F-B3E4-6E3D30E3EC8A}"/>
    <cellStyle name="メモ 3 7 2 6" xfId="12782" xr:uid="{D7339C27-FC2A-4F56-B79E-53022C7DC062}"/>
    <cellStyle name="メモ 3 7 2 6 2" xfId="34188" xr:uid="{20F0CF2E-2863-49EC-813F-C433EA5D4AF7}"/>
    <cellStyle name="メモ 3 7 2 7" xfId="12783" xr:uid="{19C28A0F-171C-4230-996A-E1F89EE6067E}"/>
    <cellStyle name="メモ 3 7 2 7 2" xfId="34189" xr:uid="{F781B89D-AECD-4C48-BE8C-D455D2CF0BF7}"/>
    <cellStyle name="メモ 3 7 2 8" xfId="12784" xr:uid="{EF103C1A-51D2-4BDD-B5CC-03208C121665}"/>
    <cellStyle name="メモ 3 7 2 8 2" xfId="34190" xr:uid="{01E6DFF7-5217-4127-96CC-5371674525D8}"/>
    <cellStyle name="メモ 3 7 2 9" xfId="24347" xr:uid="{4BE970B9-1185-487F-BE72-791139535507}"/>
    <cellStyle name="メモ 3 7 2 9 2" xfId="40926" xr:uid="{897F0096-C493-4ECA-AE89-8B3C79B6CBC7}"/>
    <cellStyle name="メモ 3 7 3" xfId="12785" xr:uid="{494FF81A-D7D0-4D04-BF11-8AB11D0A5C4A}"/>
    <cellStyle name="メモ 3 7 3 2" xfId="34191" xr:uid="{45322FE4-A005-466C-90E4-5ABB321D9057}"/>
    <cellStyle name="メモ 3 7 4" xfId="12786" xr:uid="{4511BF27-2DFF-441C-8239-DF7B62443EBC}"/>
    <cellStyle name="メモ 3 7 4 2" xfId="34192" xr:uid="{6857DC0F-BA5B-45DD-A1B2-B2AB6018A3B7}"/>
    <cellStyle name="メモ 3 7 5" xfId="12787" xr:uid="{9B8CAA7C-6F7A-4AA9-85ED-209C728E3F83}"/>
    <cellStyle name="メモ 3 7 5 2" xfId="34193" xr:uid="{03D4282A-1F3A-4128-97CD-FEB8CB8BB319}"/>
    <cellStyle name="メモ 3 7 6" xfId="12788" xr:uid="{1F2646CD-5F82-4371-B882-ECB29E50613D}"/>
    <cellStyle name="メモ 3 7 6 2" xfId="34194" xr:uid="{6AE0748E-F779-4B80-90EC-F78A7C21EF8E}"/>
    <cellStyle name="メモ 3 7 7" xfId="12789" xr:uid="{D0451FD4-B467-4CB7-A2B1-2149EF90AB01}"/>
    <cellStyle name="メモ 3 7 7 2" xfId="34195" xr:uid="{3C065248-C153-4F11-A823-94E01D28B55C}"/>
    <cellStyle name="メモ 3 7 8" xfId="12790" xr:uid="{D0110415-E351-4D07-8383-4C6E420BECB4}"/>
    <cellStyle name="メモ 3 7 8 2" xfId="34196" xr:uid="{AB24AB6B-1CFF-41FE-AA75-90F7B66CF473}"/>
    <cellStyle name="メモ 3 7 9" xfId="12791" xr:uid="{0F71D30D-7EED-4D45-BA3C-F9ED1426268A}"/>
    <cellStyle name="メモ 3 7 9 2" xfId="34197" xr:uid="{FF71EC99-C09F-4E92-B134-C49A48FDA8F3}"/>
    <cellStyle name="メモ 3 8" xfId="12792" xr:uid="{2734D7C3-4373-41BB-B577-A77C3EF10B2A}"/>
    <cellStyle name="メモ 3 8 10" xfId="24348" xr:uid="{3904FB0E-72CC-4EA0-9A27-EC58C0920F80}"/>
    <cellStyle name="メモ 3 8 10 2" xfId="40927" xr:uid="{F7864DAA-C1F6-480E-A919-8481F78E3EA4}"/>
    <cellStyle name="メモ 3 8 11" xfId="34198" xr:uid="{07FC8FC6-4C6E-433C-869B-AC69FC0A5F0D}"/>
    <cellStyle name="メモ 3 8 2" xfId="12793" xr:uid="{C859F465-0994-4374-9CEA-C8055C3EE6DF}"/>
    <cellStyle name="メモ 3 8 2 10" xfId="34199" xr:uid="{DA6D12E7-3845-4C2A-A5C2-3FE9FD78F4ED}"/>
    <cellStyle name="メモ 3 8 2 2" xfId="12794" xr:uid="{BA94BA37-1B31-4DE8-9075-E89D5D27ABFB}"/>
    <cellStyle name="メモ 3 8 2 2 2" xfId="34200" xr:uid="{15FA4B6C-7E25-4E4D-BC61-32385FFEE9AC}"/>
    <cellStyle name="メモ 3 8 2 3" xfId="12795" xr:uid="{40FEB2B5-3A69-4B0C-8D06-245DDDFEA406}"/>
    <cellStyle name="メモ 3 8 2 3 2" xfId="34201" xr:uid="{65449818-4FFB-4014-A5E8-62272F248832}"/>
    <cellStyle name="メモ 3 8 2 4" xfId="12796" xr:uid="{FA676E65-B119-4247-A381-4AE6F9E0F10D}"/>
    <cellStyle name="メモ 3 8 2 4 2" xfId="34202" xr:uid="{4912D310-A8D0-4D87-8AA6-A1558C551153}"/>
    <cellStyle name="メモ 3 8 2 5" xfId="12797" xr:uid="{3DB64537-794C-436A-A52E-B9B8ECE48079}"/>
    <cellStyle name="メモ 3 8 2 5 2" xfId="34203" xr:uid="{447C5E6B-DAA1-4D9E-8E99-5DD07C4BA830}"/>
    <cellStyle name="メモ 3 8 2 6" xfId="12798" xr:uid="{C37ECDD1-A47A-429C-9B7A-C9B2ADC4D86F}"/>
    <cellStyle name="メモ 3 8 2 6 2" xfId="34204" xr:uid="{5DF40DF4-CB09-484A-AE91-0B3F3AC0A68F}"/>
    <cellStyle name="メモ 3 8 2 7" xfId="12799" xr:uid="{23D00FEA-4F1E-4ED9-A53B-4456B62C2A82}"/>
    <cellStyle name="メモ 3 8 2 7 2" xfId="34205" xr:uid="{11A5003B-FDF4-40AD-9963-14A2A41F3B88}"/>
    <cellStyle name="メモ 3 8 2 8" xfId="12800" xr:uid="{F8DC4A39-DEB3-425E-9BBC-BA567A2314B8}"/>
    <cellStyle name="メモ 3 8 2 8 2" xfId="34206" xr:uid="{3FF352B6-83E0-4706-AD5B-27EAFB31554E}"/>
    <cellStyle name="メモ 3 8 2 9" xfId="24349" xr:uid="{F7185475-E366-40F7-9EE0-04002194312C}"/>
    <cellStyle name="メモ 3 8 2 9 2" xfId="40928" xr:uid="{DFC4B5E5-D8E8-4D73-B63A-E86ADAD6204D}"/>
    <cellStyle name="メモ 3 8 3" xfId="12801" xr:uid="{947E6EF1-C6E6-4BFB-9067-4EE871B9CBA9}"/>
    <cellStyle name="メモ 3 8 3 2" xfId="34207" xr:uid="{1805F680-6AF8-4611-8460-5BADE231D177}"/>
    <cellStyle name="メモ 3 8 4" xfId="12802" xr:uid="{8B312A4F-B564-4DB9-A26A-01FB24C771A3}"/>
    <cellStyle name="メモ 3 8 4 2" xfId="34208" xr:uid="{3FAE1547-44DA-42A4-AE3C-0E3CD45D85EC}"/>
    <cellStyle name="メモ 3 8 5" xfId="12803" xr:uid="{4E4639E2-4316-46C3-8F02-6A2B36BC292B}"/>
    <cellStyle name="メモ 3 8 5 2" xfId="34209" xr:uid="{5A716D4A-5A60-4C59-B650-9711E35F91A5}"/>
    <cellStyle name="メモ 3 8 6" xfId="12804" xr:uid="{3FEC241C-36A3-4A87-9112-EFA65BAADFD6}"/>
    <cellStyle name="メモ 3 8 6 2" xfId="34210" xr:uid="{0C9C3590-80EB-4612-8BF1-D73B81534E04}"/>
    <cellStyle name="メモ 3 8 7" xfId="12805" xr:uid="{8DC4D158-DB53-49FE-8906-C455557F4493}"/>
    <cellStyle name="メモ 3 8 7 2" xfId="34211" xr:uid="{8D866673-CBED-4F08-B392-58531252BC11}"/>
    <cellStyle name="メモ 3 8 8" xfId="12806" xr:uid="{0AC573AA-578E-47BA-AA3D-69C09D248743}"/>
    <cellStyle name="メモ 3 8 8 2" xfId="34212" xr:uid="{355E48A7-3645-476E-8F26-B1F6CB943D9A}"/>
    <cellStyle name="メモ 3 8 9" xfId="12807" xr:uid="{291C4A9D-A0B1-47A8-9877-C2D9EA9F1D16}"/>
    <cellStyle name="メモ 3 8 9 2" xfId="34213" xr:uid="{D6191D3E-54D6-4FE0-8B06-FAA47B6C7BC3}"/>
    <cellStyle name="メモ 3 9" xfId="12808" xr:uid="{C962AAB7-F296-422C-8781-B299E80395DD}"/>
    <cellStyle name="メモ 3 9 10" xfId="34214" xr:uid="{055C0B33-0013-4FEF-913B-0B2DD44ABC33}"/>
    <cellStyle name="メモ 3 9 2" xfId="12809" xr:uid="{3CF9BB2D-9327-46CF-AED7-2129459B3A20}"/>
    <cellStyle name="メモ 3 9 2 2" xfId="34215" xr:uid="{628B901A-9124-4C66-B743-AF0CB45C8F8B}"/>
    <cellStyle name="メモ 3 9 3" xfId="12810" xr:uid="{8DC59B76-3645-4458-98CD-56E43F603E07}"/>
    <cellStyle name="メモ 3 9 3 2" xfId="34216" xr:uid="{16B62099-7015-4BF5-977C-7F12E2DFBDAD}"/>
    <cellStyle name="メモ 3 9 4" xfId="12811" xr:uid="{D4E99025-D1AB-4C02-A7D0-08C2C4084787}"/>
    <cellStyle name="メモ 3 9 4 2" xfId="34217" xr:uid="{C309396F-AB77-4CDE-B8BB-CF79D1893BE1}"/>
    <cellStyle name="メモ 3 9 5" xfId="12812" xr:uid="{58281016-CA17-4BAB-BEB1-76E4513E8941}"/>
    <cellStyle name="メモ 3 9 5 2" xfId="34218" xr:uid="{2A7712BB-57D2-40D6-99F8-34761EEFFC7B}"/>
    <cellStyle name="メモ 3 9 6" xfId="12813" xr:uid="{7DE1A8A9-6C91-4302-89A9-02E746F9A342}"/>
    <cellStyle name="メモ 3 9 6 2" xfId="34219" xr:uid="{E980569E-081E-46C5-90ED-F99DA12FBB5F}"/>
    <cellStyle name="メモ 3 9 7" xfId="12814" xr:uid="{8796C5A7-4000-4364-99B3-D430E9970468}"/>
    <cellStyle name="メモ 3 9 7 2" xfId="34220" xr:uid="{35AB2459-0388-4E4A-8C5D-2D2BE8037270}"/>
    <cellStyle name="メモ 3 9 8" xfId="12815" xr:uid="{0CECDFF3-C89E-4670-A32C-6E4B0CC55EC6}"/>
    <cellStyle name="メモ 3 9 8 2" xfId="34221" xr:uid="{F2D2DAC2-4A3E-4E20-9138-BAB3E5B5F97E}"/>
    <cellStyle name="メモ 3 9 9" xfId="24350" xr:uid="{ECF39F46-BE32-49A4-B69F-0B73FCC02A52}"/>
    <cellStyle name="メモ 3 9 9 2" xfId="40929" xr:uid="{B74BEE7F-061D-4093-8763-E3E9AABF6D07}"/>
    <cellStyle name="メモ 4" xfId="12816" xr:uid="{CF01F01D-B1BC-4B31-93D5-C8F8DBD24231}"/>
    <cellStyle name="メモ 4 10" xfId="12817" xr:uid="{981B511D-D7C5-4FD8-9C0D-B1CD11182408}"/>
    <cellStyle name="メモ 4 10 2" xfId="34223" xr:uid="{04271501-C31B-4B82-AEE4-B66C05556ACD}"/>
    <cellStyle name="メモ 4 11" xfId="12818" xr:uid="{48E9478E-8CD2-40D4-8355-CE4F3EC515A6}"/>
    <cellStyle name="メモ 4 11 2" xfId="34224" xr:uid="{688DEDE2-7A9B-451F-85B1-7238BB5BDEF3}"/>
    <cellStyle name="メモ 4 12" xfId="12819" xr:uid="{B3188CB4-5E2E-422C-9E64-6BB5929B62E1}"/>
    <cellStyle name="メモ 4 12 2" xfId="34225" xr:uid="{AB54FAB8-AA17-4357-88D2-4CA6E6752B09}"/>
    <cellStyle name="メモ 4 13" xfId="12820" xr:uid="{5AF86FD3-D11F-4A34-9620-4A03D2CC8BC3}"/>
    <cellStyle name="メモ 4 13 2" xfId="34226" xr:uid="{1751199D-D118-4355-9986-938B49513A86}"/>
    <cellStyle name="メモ 4 14" xfId="12821" xr:uid="{61D55ECD-E690-40FC-B496-226DF164AE87}"/>
    <cellStyle name="メモ 4 14 2" xfId="34227" xr:uid="{E8891089-7B84-4094-A335-A4D7397A5F80}"/>
    <cellStyle name="メモ 4 15" xfId="12822" xr:uid="{239BA620-52D7-4668-92CA-47AEF01609D4}"/>
    <cellStyle name="メモ 4 15 2" xfId="34228" xr:uid="{C397F9A4-5397-4A12-9CFB-68490CF41852}"/>
    <cellStyle name="メモ 4 16" xfId="12823" xr:uid="{76772784-07A1-4489-8FC6-4A15047149A4}"/>
    <cellStyle name="メモ 4 16 2" xfId="34229" xr:uid="{9F2789E2-2864-449A-9F19-1BAF4918F5FF}"/>
    <cellStyle name="メモ 4 17" xfId="24351" xr:uid="{5312835A-F680-446A-A2B6-F5D888C76E8B}"/>
    <cellStyle name="メモ 4 17 2" xfId="40930" xr:uid="{4F6E5703-ECCA-4520-8822-3A63D6336DF0}"/>
    <cellStyle name="メモ 4 18" xfId="34222" xr:uid="{B8628936-A4CA-46B7-8FFE-512CFA224F68}"/>
    <cellStyle name="メモ 4 2" xfId="12824" xr:uid="{A1BD9291-E26B-4F22-A648-AE2A53F19A21}"/>
    <cellStyle name="メモ 4 2 10" xfId="12825" xr:uid="{71591BA7-0505-4980-81BD-6BE3EB319766}"/>
    <cellStyle name="メモ 4 2 10 2" xfId="34231" xr:uid="{716AEC47-0FD6-49E4-A12C-F8AF32041C65}"/>
    <cellStyle name="メモ 4 2 11" xfId="12826" xr:uid="{8C9A7EC6-61AA-4321-95D8-BB06A47C2D70}"/>
    <cellStyle name="メモ 4 2 11 2" xfId="34232" xr:uid="{3233561A-76CF-47E7-979E-2CCEA0BFD742}"/>
    <cellStyle name="メモ 4 2 12" xfId="24352" xr:uid="{E60EC5DD-4091-4555-8B0D-D034EA39F8FF}"/>
    <cellStyle name="メモ 4 2 12 2" xfId="40931" xr:uid="{0BD3CC69-B342-4F0C-8D32-6268A0B036FD}"/>
    <cellStyle name="メモ 4 2 13" xfId="34230" xr:uid="{C9313E46-883B-447C-AFCC-7989BF0AC2B0}"/>
    <cellStyle name="メモ 4 2 2" xfId="12827" xr:uid="{9CAF2A37-85FC-4341-A375-FE3832F28376}"/>
    <cellStyle name="メモ 4 2 2 10" xfId="24353" xr:uid="{B9CD0C8B-71BB-4769-A35F-B7D9BED0D2F4}"/>
    <cellStyle name="メモ 4 2 2 10 2" xfId="40932" xr:uid="{3582DAA5-5A25-4157-94D1-79C75C8C4F51}"/>
    <cellStyle name="メモ 4 2 2 11" xfId="34233" xr:uid="{A9F2BBA8-3230-48EE-B08F-22B5BEC6F229}"/>
    <cellStyle name="メモ 4 2 2 2" xfId="12828" xr:uid="{1539D989-86BC-4B96-B7B3-9D4D825EE0FC}"/>
    <cellStyle name="メモ 4 2 2 2 10" xfId="34234" xr:uid="{778D45CC-FB99-48E3-B83F-A7768091EE3B}"/>
    <cellStyle name="メモ 4 2 2 2 2" xfId="12829" xr:uid="{39914535-C458-438C-B444-4ECBB60F23F6}"/>
    <cellStyle name="メモ 4 2 2 2 2 2" xfId="34235" xr:uid="{CF144E19-12E0-418E-ABB4-BFE433FBEDE7}"/>
    <cellStyle name="メモ 4 2 2 2 3" xfId="12830" xr:uid="{7755D1AA-0E4D-44EB-847A-FFE5ACCC5392}"/>
    <cellStyle name="メモ 4 2 2 2 3 2" xfId="34236" xr:uid="{207FCF43-60DE-4731-A7D5-23C4A0862222}"/>
    <cellStyle name="メモ 4 2 2 2 4" xfId="12831" xr:uid="{A91EB539-E502-4B8F-B039-D711FC0F922A}"/>
    <cellStyle name="メモ 4 2 2 2 4 2" xfId="34237" xr:uid="{F025E12A-C2E1-4588-9533-40AB4D2FFC28}"/>
    <cellStyle name="メモ 4 2 2 2 5" xfId="12832" xr:uid="{653BC749-3C75-4A96-8816-30157BEE53EA}"/>
    <cellStyle name="メモ 4 2 2 2 5 2" xfId="34238" xr:uid="{150262E8-0BA7-48CA-A2B4-0AB8E9CB8714}"/>
    <cellStyle name="メモ 4 2 2 2 6" xfId="12833" xr:uid="{B42C1775-2F9F-40F3-A33B-470CAE2A6C65}"/>
    <cellStyle name="メモ 4 2 2 2 6 2" xfId="34239" xr:uid="{7FE1C4E8-A344-4144-9DE4-1A17AE37F67B}"/>
    <cellStyle name="メモ 4 2 2 2 7" xfId="12834" xr:uid="{BEF5F426-A9C7-44CC-BB6D-119C99EE6A56}"/>
    <cellStyle name="メモ 4 2 2 2 7 2" xfId="34240" xr:uid="{FC145A6B-79E9-4CEC-9042-6D385A7668B7}"/>
    <cellStyle name="メモ 4 2 2 2 8" xfId="12835" xr:uid="{66A413B1-213F-4C93-842F-7581AFB886CB}"/>
    <cellStyle name="メモ 4 2 2 2 8 2" xfId="34241" xr:uid="{F9EF3929-8B11-4677-AE16-D760E68CCF45}"/>
    <cellStyle name="メモ 4 2 2 2 9" xfId="24354" xr:uid="{7401E44F-1CE6-4163-8190-669B40067C2E}"/>
    <cellStyle name="メモ 4 2 2 2 9 2" xfId="40933" xr:uid="{E0802334-7155-47D5-8F17-44478BBB0BB0}"/>
    <cellStyle name="メモ 4 2 2 3" xfId="12836" xr:uid="{35762BDB-5FBE-4A28-973C-0114B1A0736C}"/>
    <cellStyle name="メモ 4 2 2 3 2" xfId="34242" xr:uid="{4FACD679-1449-4755-96A1-80D2738D5C81}"/>
    <cellStyle name="メモ 4 2 2 4" xfId="12837" xr:uid="{4E1433AE-8ED7-455F-96C5-E600A9F2DDDF}"/>
    <cellStyle name="メモ 4 2 2 4 2" xfId="34243" xr:uid="{25665617-88A3-4E8E-B8D3-053F46218611}"/>
    <cellStyle name="メモ 4 2 2 5" xfId="12838" xr:uid="{6C565448-F15E-4797-BDB7-566F8D8649B9}"/>
    <cellStyle name="メモ 4 2 2 5 2" xfId="34244" xr:uid="{4DF8C102-3F16-4D5C-B634-40CD5B3A6ACF}"/>
    <cellStyle name="メモ 4 2 2 6" xfId="12839" xr:uid="{150FCDA8-D26F-4CFD-A704-6DF298C70D59}"/>
    <cellStyle name="メモ 4 2 2 6 2" xfId="34245" xr:uid="{987135E3-7D18-4D9D-A4B5-D8B5F08B83F6}"/>
    <cellStyle name="メモ 4 2 2 7" xfId="12840" xr:uid="{C00D03CB-4F37-403F-B8C1-36195848130B}"/>
    <cellStyle name="メモ 4 2 2 7 2" xfId="34246" xr:uid="{49B7A400-F650-4146-8F4E-F04E373CA909}"/>
    <cellStyle name="メモ 4 2 2 8" xfId="12841" xr:uid="{FBA24470-A692-42A2-B347-ACB0940212DC}"/>
    <cellStyle name="メモ 4 2 2 8 2" xfId="34247" xr:uid="{C5783CCD-0CC2-4F43-B5B0-167A2730153D}"/>
    <cellStyle name="メモ 4 2 2 9" xfId="12842" xr:uid="{8C537022-F6C3-4283-9CAB-838C796A3A9A}"/>
    <cellStyle name="メモ 4 2 2 9 2" xfId="34248" xr:uid="{F4674C95-DC9D-4AFA-AB05-DFA6D9E7AFB1}"/>
    <cellStyle name="メモ 4 2 3" xfId="12843" xr:uid="{0D9D74D1-A240-4086-AC8E-BF4F0FB630AD}"/>
    <cellStyle name="メモ 4 2 3 10" xfId="24355" xr:uid="{2C9C1EC3-D84B-432A-9D96-0EA0BF29EF2A}"/>
    <cellStyle name="メモ 4 2 3 10 2" xfId="40934" xr:uid="{997A3318-1BDF-49F5-AC79-63BFC29F692F}"/>
    <cellStyle name="メモ 4 2 3 11" xfId="34249" xr:uid="{2B133AFB-3469-48A5-AFEE-7841510FDD14}"/>
    <cellStyle name="メモ 4 2 3 2" xfId="12844" xr:uid="{598EC34E-34DE-4DD6-8747-36A3C106DBC5}"/>
    <cellStyle name="メモ 4 2 3 2 10" xfId="34250" xr:uid="{DEF63A5A-32A1-438E-BDA0-50E456D5B4F5}"/>
    <cellStyle name="メモ 4 2 3 2 2" xfId="12845" xr:uid="{199A82C3-CE6D-4FED-A1BC-6580E3700B72}"/>
    <cellStyle name="メモ 4 2 3 2 2 2" xfId="34251" xr:uid="{F80EB331-FECD-44BC-AB8F-8211D9373737}"/>
    <cellStyle name="メモ 4 2 3 2 3" xfId="12846" xr:uid="{9F9A83B7-2771-4626-9C18-E4C06F0433B6}"/>
    <cellStyle name="メモ 4 2 3 2 3 2" xfId="34252" xr:uid="{83A89490-C1CC-4418-86CF-D1B13EFFFFEB}"/>
    <cellStyle name="メモ 4 2 3 2 4" xfId="12847" xr:uid="{48476CF7-5505-4E3B-A42B-5DD7E42EE3CB}"/>
    <cellStyle name="メモ 4 2 3 2 4 2" xfId="34253" xr:uid="{95497F3A-C6BD-4308-A898-5BF6FFB4FF8D}"/>
    <cellStyle name="メモ 4 2 3 2 5" xfId="12848" xr:uid="{A6980DA1-7FDD-4EAB-B08C-8C6B3539DB48}"/>
    <cellStyle name="メモ 4 2 3 2 5 2" xfId="34254" xr:uid="{4FD926EA-37D0-4C5E-98A9-214459B2D325}"/>
    <cellStyle name="メモ 4 2 3 2 6" xfId="12849" xr:uid="{8D34E98B-CB6E-4CD1-A1B1-D01F5466501F}"/>
    <cellStyle name="メモ 4 2 3 2 6 2" xfId="34255" xr:uid="{5E5923E2-9A77-4990-B99D-510186248FB6}"/>
    <cellStyle name="メモ 4 2 3 2 7" xfId="12850" xr:uid="{D2599DA7-C6E5-4834-8C48-6426C35B8320}"/>
    <cellStyle name="メモ 4 2 3 2 7 2" xfId="34256" xr:uid="{EBE55AB6-74F9-4328-AC09-A76F6BD590D9}"/>
    <cellStyle name="メモ 4 2 3 2 8" xfId="12851" xr:uid="{650F66EB-EF69-4BDA-8ABB-EBEC2C57D979}"/>
    <cellStyle name="メモ 4 2 3 2 8 2" xfId="34257" xr:uid="{90C16EDC-F4BC-4EEA-907A-0F9B8F0A8405}"/>
    <cellStyle name="メモ 4 2 3 2 9" xfId="24356" xr:uid="{D61947D0-FA5D-4AED-AC55-61DC5050589E}"/>
    <cellStyle name="メモ 4 2 3 2 9 2" xfId="40935" xr:uid="{0C354E85-90A0-455B-B71B-F73BE662CDED}"/>
    <cellStyle name="メモ 4 2 3 3" xfId="12852" xr:uid="{979F9929-859F-444B-AFBB-6BB7BCF0EADC}"/>
    <cellStyle name="メモ 4 2 3 3 2" xfId="34258" xr:uid="{1E0EB676-8299-4CA0-9C49-3B88FA9C666D}"/>
    <cellStyle name="メモ 4 2 3 4" xfId="12853" xr:uid="{5374442C-9C29-4520-B21F-31F9EF887C74}"/>
    <cellStyle name="メモ 4 2 3 4 2" xfId="34259" xr:uid="{D497A173-F355-4617-946C-A6FD287B9C1D}"/>
    <cellStyle name="メモ 4 2 3 5" xfId="12854" xr:uid="{11884D71-E2EF-4103-AEDD-B28E689D5FAE}"/>
    <cellStyle name="メモ 4 2 3 5 2" xfId="34260" xr:uid="{64AE6E2F-92FB-46EE-886E-057D23719259}"/>
    <cellStyle name="メモ 4 2 3 6" xfId="12855" xr:uid="{8052447B-F0C5-4D93-AA24-5D235B3FC792}"/>
    <cellStyle name="メモ 4 2 3 6 2" xfId="34261" xr:uid="{41A4C26C-1698-492C-BDBB-6C7C8A4B71C2}"/>
    <cellStyle name="メモ 4 2 3 7" xfId="12856" xr:uid="{673D80BF-D6CA-4FEB-8F72-38ADA04872AB}"/>
    <cellStyle name="メモ 4 2 3 7 2" xfId="34262" xr:uid="{3A09F42D-7496-445F-B258-BE77C40FA95A}"/>
    <cellStyle name="メモ 4 2 3 8" xfId="12857" xr:uid="{8B4D3B3D-5F8B-4B4D-9D2E-142BAF313763}"/>
    <cellStyle name="メモ 4 2 3 8 2" xfId="34263" xr:uid="{1C0CC3FB-CED1-49BA-8A14-A833E01AB823}"/>
    <cellStyle name="メモ 4 2 3 9" xfId="12858" xr:uid="{83C8F3E9-36C6-4676-8542-60C1BF887D5A}"/>
    <cellStyle name="メモ 4 2 3 9 2" xfId="34264" xr:uid="{D97A92B1-7957-4903-882B-D0630B3B2A49}"/>
    <cellStyle name="メモ 4 2 4" xfId="12859" xr:uid="{7CAF7958-C9CD-474B-ABA4-157C7C85DCAD}"/>
    <cellStyle name="メモ 4 2 4 10" xfId="34265" xr:uid="{342AD276-5592-4361-A728-A572217EE446}"/>
    <cellStyle name="メモ 4 2 4 2" xfId="12860" xr:uid="{32F4EAF6-914E-468A-B027-BBC0AEB77609}"/>
    <cellStyle name="メモ 4 2 4 2 2" xfId="34266" xr:uid="{159C1813-9405-4176-9530-9E4025E642C9}"/>
    <cellStyle name="メモ 4 2 4 3" xfId="12861" xr:uid="{71810CAA-72DB-49F2-B6CD-2C86690E9BFB}"/>
    <cellStyle name="メモ 4 2 4 3 2" xfId="34267" xr:uid="{90CDBB85-5497-4946-A434-AAD6BAB6BBD4}"/>
    <cellStyle name="メモ 4 2 4 4" xfId="12862" xr:uid="{C70ADBA8-5923-441E-B204-0A28F8924F89}"/>
    <cellStyle name="メモ 4 2 4 4 2" xfId="34268" xr:uid="{D013AA74-B266-4A71-B6B5-2EC2F339B765}"/>
    <cellStyle name="メモ 4 2 4 5" xfId="12863" xr:uid="{6C2A2633-B02F-48E5-BC4E-BBE1B9F5CD4E}"/>
    <cellStyle name="メモ 4 2 4 5 2" xfId="34269" xr:uid="{C7B8828B-A131-48DE-A99C-A5BC70DFAB54}"/>
    <cellStyle name="メモ 4 2 4 6" xfId="12864" xr:uid="{3A6E94BC-0215-4EE2-A301-488F55475B4E}"/>
    <cellStyle name="メモ 4 2 4 6 2" xfId="34270" xr:uid="{500CE8CD-EC9F-4229-8805-8F8F54B9924F}"/>
    <cellStyle name="メモ 4 2 4 7" xfId="12865" xr:uid="{07DDCAE1-5870-481E-B3B8-F5D394E536CE}"/>
    <cellStyle name="メモ 4 2 4 7 2" xfId="34271" xr:uid="{5B129E5A-B4D7-4897-B9DF-758FCE71DF51}"/>
    <cellStyle name="メモ 4 2 4 8" xfId="12866" xr:uid="{DF7B8DCD-5498-40E1-B880-CA2BE60BE117}"/>
    <cellStyle name="メモ 4 2 4 8 2" xfId="34272" xr:uid="{0E7E1C77-EC8A-4BBE-A244-C1397DBEAA1C}"/>
    <cellStyle name="メモ 4 2 4 9" xfId="24357" xr:uid="{EA0EDB62-4ADD-4216-8D59-5A862CC55BE9}"/>
    <cellStyle name="メモ 4 2 4 9 2" xfId="40936" xr:uid="{48297B1B-D953-450E-B575-1A3686A5BACC}"/>
    <cellStyle name="メモ 4 2 5" xfId="12867" xr:uid="{95519FA1-2B22-4EB7-9C53-11CC0E10AE4A}"/>
    <cellStyle name="メモ 4 2 5 2" xfId="34273" xr:uid="{BC140A28-EEFB-4ABE-BCF1-DA9C0549A218}"/>
    <cellStyle name="メモ 4 2 6" xfId="12868" xr:uid="{8F773A3F-D7E8-4A06-A342-D6D3727E13CC}"/>
    <cellStyle name="メモ 4 2 6 2" xfId="34274" xr:uid="{71861680-6798-423C-A307-D4C11217FD67}"/>
    <cellStyle name="メモ 4 2 7" xfId="12869" xr:uid="{61B7B94C-2108-4F95-B310-3CE9FAF48EC2}"/>
    <cellStyle name="メモ 4 2 7 2" xfId="34275" xr:uid="{F5149915-2594-4D6A-AFE2-3C8DE51E5927}"/>
    <cellStyle name="メモ 4 2 8" xfId="12870" xr:uid="{0172CE45-0885-4954-A19E-D2FECE3EB18B}"/>
    <cellStyle name="メモ 4 2 8 2" xfId="34276" xr:uid="{5B85FE86-BA86-4EAA-9A80-623BC3259C61}"/>
    <cellStyle name="メモ 4 2 9" xfId="12871" xr:uid="{D183C4D0-9BBD-408C-9216-4D3D1B7E6F49}"/>
    <cellStyle name="メモ 4 2 9 2" xfId="34277" xr:uid="{8CD9746F-8243-4D51-86E0-F482CCC6FC8C}"/>
    <cellStyle name="メモ 4 3" xfId="12872" xr:uid="{483121F6-05AD-46E6-B824-24E55834CA38}"/>
    <cellStyle name="メモ 4 3 10" xfId="12873" xr:uid="{0F897841-BAF9-446E-AB99-DA5FE8D108C8}"/>
    <cellStyle name="メモ 4 3 10 2" xfId="34279" xr:uid="{B9407903-A458-437E-9010-C2EC7300F573}"/>
    <cellStyle name="メモ 4 3 11" xfId="24358" xr:uid="{CF889523-E9AF-4F32-A3C6-8CB0DEDB3E1C}"/>
    <cellStyle name="メモ 4 3 11 2" xfId="40937" xr:uid="{BD475471-B28B-4054-89B1-38BABA16E1F8}"/>
    <cellStyle name="メモ 4 3 12" xfId="34278" xr:uid="{76EB6712-3235-4FBA-82DB-E35402EEE58F}"/>
    <cellStyle name="メモ 4 3 2" xfId="12874" xr:uid="{C4519970-5AA0-4991-9DF8-328DC0D36224}"/>
    <cellStyle name="メモ 4 3 2 10" xfId="24359" xr:uid="{C161E222-3919-4290-BE3A-8C681F7A859F}"/>
    <cellStyle name="メモ 4 3 2 10 2" xfId="40938" xr:uid="{CD2DEED4-C4A1-42B3-9CAC-FC015E408D66}"/>
    <cellStyle name="メモ 4 3 2 11" xfId="34280" xr:uid="{C9AAC19C-E942-4CDB-AF46-A9C622C83292}"/>
    <cellStyle name="メモ 4 3 2 2" xfId="12875" xr:uid="{C0EE9421-7693-4756-BC37-200E7508F847}"/>
    <cellStyle name="メモ 4 3 2 2 10" xfId="34281" xr:uid="{21B5C3F3-C682-4404-B683-60D654597D39}"/>
    <cellStyle name="メモ 4 3 2 2 2" xfId="12876" xr:uid="{17C07D45-8C06-44FD-8485-BB3CA367D9ED}"/>
    <cellStyle name="メモ 4 3 2 2 2 2" xfId="34282" xr:uid="{3B472A13-5DBA-4092-86D2-FD1FEEF430C5}"/>
    <cellStyle name="メモ 4 3 2 2 3" xfId="12877" xr:uid="{B4912FE0-A9E5-4850-9242-C94F72686AEB}"/>
    <cellStyle name="メモ 4 3 2 2 3 2" xfId="34283" xr:uid="{D01CF6DC-2260-4409-A93F-A3594729B930}"/>
    <cellStyle name="メモ 4 3 2 2 4" xfId="12878" xr:uid="{F98741FF-E44B-4C1A-8690-035737AC1CE4}"/>
    <cellStyle name="メモ 4 3 2 2 4 2" xfId="34284" xr:uid="{62127F68-4FF4-40F8-BB5C-9DE49ED12D2E}"/>
    <cellStyle name="メモ 4 3 2 2 5" xfId="12879" xr:uid="{F8FF7FF0-E8E0-4475-852D-7A12CFB77F25}"/>
    <cellStyle name="メモ 4 3 2 2 5 2" xfId="34285" xr:uid="{4809C258-A1F7-4779-BE72-903A8F453CF4}"/>
    <cellStyle name="メモ 4 3 2 2 6" xfId="12880" xr:uid="{FBF695CF-76EA-46AA-9592-BCFF5B93CE16}"/>
    <cellStyle name="メモ 4 3 2 2 6 2" xfId="34286" xr:uid="{9280CB19-DBEC-4CD1-A2CA-6B54AA1C22DC}"/>
    <cellStyle name="メモ 4 3 2 2 7" xfId="12881" xr:uid="{3861F6C0-CF13-4C96-A83A-DF50B765BA3D}"/>
    <cellStyle name="メモ 4 3 2 2 7 2" xfId="34287" xr:uid="{AEC7B7AC-86DD-4721-BF18-777D1F57C4CD}"/>
    <cellStyle name="メモ 4 3 2 2 8" xfId="12882" xr:uid="{2EDB21AA-4970-455C-98A2-F5DD3FF4FAE6}"/>
    <cellStyle name="メモ 4 3 2 2 8 2" xfId="34288" xr:uid="{BB7DDA20-56BC-41E9-9F54-B882B616023D}"/>
    <cellStyle name="メモ 4 3 2 2 9" xfId="24360" xr:uid="{DCF47A5A-8AB6-4432-9540-7917318441EB}"/>
    <cellStyle name="メモ 4 3 2 2 9 2" xfId="40939" xr:uid="{3F5FE27A-BD27-4A56-B990-E52A646F12D3}"/>
    <cellStyle name="メモ 4 3 2 3" xfId="12883" xr:uid="{3AC780C1-938E-443B-91E5-3F4CDBD9F674}"/>
    <cellStyle name="メモ 4 3 2 3 2" xfId="34289" xr:uid="{B4E811F9-C02B-4DE8-AF4F-6295B988120C}"/>
    <cellStyle name="メモ 4 3 2 4" xfId="12884" xr:uid="{BDD2CD03-46F9-4CA8-A801-A25970BF26C6}"/>
    <cellStyle name="メモ 4 3 2 4 2" xfId="34290" xr:uid="{0639D0C6-1479-4C14-9E85-1A3443841D5F}"/>
    <cellStyle name="メモ 4 3 2 5" xfId="12885" xr:uid="{479CB67A-03CC-4CC1-9E86-A894A0222D21}"/>
    <cellStyle name="メモ 4 3 2 5 2" xfId="34291" xr:uid="{167491A2-CEAB-4395-9E8E-303F68B01640}"/>
    <cellStyle name="メモ 4 3 2 6" xfId="12886" xr:uid="{1EC3A191-3A53-4989-800D-246F4AC0591D}"/>
    <cellStyle name="メモ 4 3 2 6 2" xfId="34292" xr:uid="{C5A98AFF-6E75-4A09-B161-96207AC8C267}"/>
    <cellStyle name="メモ 4 3 2 7" xfId="12887" xr:uid="{86538529-6FDE-487A-A4AA-5E62795999A4}"/>
    <cellStyle name="メモ 4 3 2 7 2" xfId="34293" xr:uid="{996A53A9-A6A0-4570-AA77-F0405A55D661}"/>
    <cellStyle name="メモ 4 3 2 8" xfId="12888" xr:uid="{1CB0FE5B-3A34-4833-88E1-69D0050AF654}"/>
    <cellStyle name="メモ 4 3 2 8 2" xfId="34294" xr:uid="{A302050A-957D-48AD-AF84-568146B28753}"/>
    <cellStyle name="メモ 4 3 2 9" xfId="12889" xr:uid="{210193C8-39D7-4471-8707-00ED72C38942}"/>
    <cellStyle name="メモ 4 3 2 9 2" xfId="34295" xr:uid="{AC7A2348-AEDA-4073-ABA5-FDB0922C2D87}"/>
    <cellStyle name="メモ 4 3 3" xfId="12890" xr:uid="{DAB2DEAF-439B-43C0-AFA8-D44F051D7953}"/>
    <cellStyle name="メモ 4 3 3 10" xfId="34296" xr:uid="{90FE4BD2-7F06-4E53-8D43-980A3D9EE085}"/>
    <cellStyle name="メモ 4 3 3 2" xfId="12891" xr:uid="{64B88A4C-5E4B-4C1A-9218-61350ECD47C6}"/>
    <cellStyle name="メモ 4 3 3 2 2" xfId="34297" xr:uid="{2CBE5E00-76E1-42EE-AFE3-D94BEC2ED8F5}"/>
    <cellStyle name="メモ 4 3 3 3" xfId="12892" xr:uid="{37D3CF68-8927-4DFE-9806-58C99D9ACB7F}"/>
    <cellStyle name="メモ 4 3 3 3 2" xfId="34298" xr:uid="{F5243C88-6781-4C8E-93D1-793F60A1624D}"/>
    <cellStyle name="メモ 4 3 3 4" xfId="12893" xr:uid="{D2B51E28-CF69-4DEC-AF21-80B8BBE6E2A2}"/>
    <cellStyle name="メモ 4 3 3 4 2" xfId="34299" xr:uid="{B7B6EF90-AB74-4EB5-A9E5-5D144ACCEA34}"/>
    <cellStyle name="メモ 4 3 3 5" xfId="12894" xr:uid="{62702630-7D30-42FA-9561-A6F2FD2CF2FA}"/>
    <cellStyle name="メモ 4 3 3 5 2" xfId="34300" xr:uid="{C4FA6D15-4534-42E9-BD91-7D269A6DDD7F}"/>
    <cellStyle name="メモ 4 3 3 6" xfId="12895" xr:uid="{1B7941C1-C474-44D6-BFD8-46070625C55A}"/>
    <cellStyle name="メモ 4 3 3 6 2" xfId="34301" xr:uid="{BC96E6A9-8D86-4E2A-8582-5E63D28132E6}"/>
    <cellStyle name="メモ 4 3 3 7" xfId="12896" xr:uid="{F196F22E-A1F0-4DF6-9EE7-21DDEC5AB1EA}"/>
    <cellStyle name="メモ 4 3 3 7 2" xfId="34302" xr:uid="{3BA40C25-2748-4440-9CDD-CD9400625315}"/>
    <cellStyle name="メモ 4 3 3 8" xfId="12897" xr:uid="{AC22DA56-157B-4DFF-AA08-E9A5A21A7E48}"/>
    <cellStyle name="メモ 4 3 3 8 2" xfId="34303" xr:uid="{E6B187DC-9071-4144-B4B6-03D3DA1B7BCE}"/>
    <cellStyle name="メモ 4 3 3 9" xfId="24361" xr:uid="{2A36EFD4-9D8D-430E-AA4F-001D20BCE726}"/>
    <cellStyle name="メモ 4 3 3 9 2" xfId="40940" xr:uid="{27A23AD3-1AA6-404D-9509-97857436D2AA}"/>
    <cellStyle name="メモ 4 3 4" xfId="12898" xr:uid="{5C8E5EA5-611D-4590-A527-FD5366746155}"/>
    <cellStyle name="メモ 4 3 4 2" xfId="34304" xr:uid="{C8B76A1E-F8CE-48DF-A2CE-BD433BD58F24}"/>
    <cellStyle name="メモ 4 3 5" xfId="12899" xr:uid="{8055E076-B6B4-4E5B-B13A-7D2E9584D7FA}"/>
    <cellStyle name="メモ 4 3 5 2" xfId="34305" xr:uid="{83268B29-2931-4811-8CDE-5F89E4E9FAC6}"/>
    <cellStyle name="メモ 4 3 6" xfId="12900" xr:uid="{69D1C0A2-D252-4D3E-A3CB-2E74662C6047}"/>
    <cellStyle name="メモ 4 3 6 2" xfId="34306" xr:uid="{15EE5D95-6DBF-4505-BF45-7DB9504C72BA}"/>
    <cellStyle name="メモ 4 3 7" xfId="12901" xr:uid="{E5F588FA-20B0-43D9-89F0-6A9312A8253A}"/>
    <cellStyle name="メモ 4 3 7 2" xfId="34307" xr:uid="{A2151DC8-B86A-4582-B724-0F563187A27F}"/>
    <cellStyle name="メモ 4 3 8" xfId="12902" xr:uid="{9E50B33A-2C4C-4D30-8035-903650FF84DC}"/>
    <cellStyle name="メモ 4 3 8 2" xfId="34308" xr:uid="{FC7CA2B2-2D24-4421-9499-B12F2317832F}"/>
    <cellStyle name="メモ 4 3 9" xfId="12903" xr:uid="{C0F24BC2-7242-4286-8792-00B94EA00B47}"/>
    <cellStyle name="メモ 4 3 9 2" xfId="34309" xr:uid="{8A8C13D8-C3C4-4026-AF6A-9D1B399BB80B}"/>
    <cellStyle name="メモ 4 4" xfId="12904" xr:uid="{82716F21-583D-4348-8E0B-A4AEFAF4ECD0}"/>
    <cellStyle name="メモ 4 4 10" xfId="12905" xr:uid="{E381F543-ABE1-4780-8C86-1DF3DFB6918D}"/>
    <cellStyle name="メモ 4 4 10 2" xfId="34311" xr:uid="{92F78604-1608-44B4-B55E-14118EA66CF7}"/>
    <cellStyle name="メモ 4 4 11" xfId="24362" xr:uid="{D9658DEF-F7AE-400E-A759-52F1973C5E10}"/>
    <cellStyle name="メモ 4 4 11 2" xfId="40941" xr:uid="{3B9E0C37-6072-4A0F-BB66-9DB8DB358CE0}"/>
    <cellStyle name="メモ 4 4 12" xfId="34310" xr:uid="{CF05EBEB-4C71-49AF-9ACF-B4EDCB6CCFE9}"/>
    <cellStyle name="メモ 4 4 2" xfId="12906" xr:uid="{04690D70-2EEB-4B3C-A410-1953EA53987D}"/>
    <cellStyle name="メモ 4 4 2 10" xfId="24363" xr:uid="{4CC49CC1-F798-4527-A28B-DC01047995D5}"/>
    <cellStyle name="メモ 4 4 2 10 2" xfId="40942" xr:uid="{F5D4F19E-66A9-4E81-B82B-31AFE9BBA292}"/>
    <cellStyle name="メモ 4 4 2 11" xfId="34312" xr:uid="{4E242DCA-02D4-47EC-B09C-EA21FEB83E20}"/>
    <cellStyle name="メモ 4 4 2 2" xfId="12907" xr:uid="{D04D24E2-2A46-47BE-ABCD-EE3DB0EE1063}"/>
    <cellStyle name="メモ 4 4 2 2 10" xfId="34313" xr:uid="{41A20082-10E5-4D21-BE86-B535AA363866}"/>
    <cellStyle name="メモ 4 4 2 2 2" xfId="12908" xr:uid="{A5A9680F-D4A5-480A-B332-8C65D1AE810C}"/>
    <cellStyle name="メモ 4 4 2 2 2 2" xfId="34314" xr:uid="{1D7C205C-0365-4B18-852D-C59FFBDB6DA8}"/>
    <cellStyle name="メモ 4 4 2 2 3" xfId="12909" xr:uid="{34C36CE0-EC0B-4464-A6E7-0A2A4A239399}"/>
    <cellStyle name="メモ 4 4 2 2 3 2" xfId="34315" xr:uid="{3C10DF42-F685-4D9B-A8E7-540B94466611}"/>
    <cellStyle name="メモ 4 4 2 2 4" xfId="12910" xr:uid="{C332F8FA-73E2-4E52-BACC-4834D9C4E4F8}"/>
    <cellStyle name="メモ 4 4 2 2 4 2" xfId="34316" xr:uid="{7A3C785B-8B51-41F6-BA25-C568A76C92C2}"/>
    <cellStyle name="メモ 4 4 2 2 5" xfId="12911" xr:uid="{29205F1F-392F-4FBA-9B74-B4203B290756}"/>
    <cellStyle name="メモ 4 4 2 2 5 2" xfId="34317" xr:uid="{4977B9D3-5F5C-4137-B14A-E13D4849E7BA}"/>
    <cellStyle name="メモ 4 4 2 2 6" xfId="12912" xr:uid="{A74436C6-EF14-4413-8BA5-24E8AD5EEECF}"/>
    <cellStyle name="メモ 4 4 2 2 6 2" xfId="34318" xr:uid="{10DB46AA-7654-422D-88EE-D1E1F9882B39}"/>
    <cellStyle name="メモ 4 4 2 2 7" xfId="12913" xr:uid="{24FD1B08-8E28-4B3A-A151-33E571EC4575}"/>
    <cellStyle name="メモ 4 4 2 2 7 2" xfId="34319" xr:uid="{DA1F097E-379F-4968-A729-62443E6AF8DE}"/>
    <cellStyle name="メモ 4 4 2 2 8" xfId="12914" xr:uid="{195160F0-4FEF-4787-AA47-9040C735F45D}"/>
    <cellStyle name="メモ 4 4 2 2 8 2" xfId="34320" xr:uid="{B83A25EC-CBD7-4692-8688-01BA165C618F}"/>
    <cellStyle name="メモ 4 4 2 2 9" xfId="24364" xr:uid="{91AF04D6-AD49-4745-9FE2-DEDD7F88FEC2}"/>
    <cellStyle name="メモ 4 4 2 2 9 2" xfId="40943" xr:uid="{D3AFE271-B846-4197-A9E3-AAFCF636CE73}"/>
    <cellStyle name="メモ 4 4 2 3" xfId="12915" xr:uid="{F917BCB5-C545-4946-B151-61F2E7B4469F}"/>
    <cellStyle name="メモ 4 4 2 3 2" xfId="34321" xr:uid="{0BB8DC62-4695-42BE-ADC2-F5B30675088D}"/>
    <cellStyle name="メモ 4 4 2 4" xfId="12916" xr:uid="{B0AEC400-BFD5-4E76-8557-ABBEA1E78DF8}"/>
    <cellStyle name="メモ 4 4 2 4 2" xfId="34322" xr:uid="{971885E5-6AFF-4F01-8202-E4812B81D572}"/>
    <cellStyle name="メモ 4 4 2 5" xfId="12917" xr:uid="{4DB5D4A1-14DB-4E2A-8031-C9B750BCA901}"/>
    <cellStyle name="メモ 4 4 2 5 2" xfId="34323" xr:uid="{A552E84B-9BB2-4FCA-8377-8AC8FEA1E486}"/>
    <cellStyle name="メモ 4 4 2 6" xfId="12918" xr:uid="{60D3E9EF-D511-4DBE-80BF-25AF9AB276F1}"/>
    <cellStyle name="メモ 4 4 2 6 2" xfId="34324" xr:uid="{19E84157-2C6B-460C-AE50-40CD59DCB9BD}"/>
    <cellStyle name="メモ 4 4 2 7" xfId="12919" xr:uid="{9568CD15-A652-4900-8467-E9F53BCFD117}"/>
    <cellStyle name="メモ 4 4 2 7 2" xfId="34325" xr:uid="{8D2DA8F4-DB38-4099-AD2B-FB99D591A0B3}"/>
    <cellStyle name="メモ 4 4 2 8" xfId="12920" xr:uid="{5BB3A043-E8C1-49BA-870E-7695F591729B}"/>
    <cellStyle name="メモ 4 4 2 8 2" xfId="34326" xr:uid="{B103E37F-7454-4858-9022-B4529D4B94BF}"/>
    <cellStyle name="メモ 4 4 2 9" xfId="12921" xr:uid="{D5A6102A-F2CA-4389-B72D-FF80FE1D1F6E}"/>
    <cellStyle name="メモ 4 4 2 9 2" xfId="34327" xr:uid="{27792D46-804A-41ED-9C30-E1AE9ED481D3}"/>
    <cellStyle name="メモ 4 4 3" xfId="12922" xr:uid="{2D08AA0D-4831-41D6-8DB5-D4EDFC004651}"/>
    <cellStyle name="メモ 4 4 3 10" xfId="34328" xr:uid="{B62E80E7-64A4-4FB2-BD26-145DFAA321E5}"/>
    <cellStyle name="メモ 4 4 3 2" xfId="12923" xr:uid="{0C563D00-5AA1-4268-B391-B366B829ACFD}"/>
    <cellStyle name="メモ 4 4 3 2 2" xfId="34329" xr:uid="{BC4DFB91-56E4-4F90-93B7-60D9A11A5208}"/>
    <cellStyle name="メモ 4 4 3 3" xfId="12924" xr:uid="{D8712008-15A7-4DB2-BA43-A5F0B47F20FE}"/>
    <cellStyle name="メモ 4 4 3 3 2" xfId="34330" xr:uid="{DCC22DA4-F2FA-4F19-85F5-D34402EB086A}"/>
    <cellStyle name="メモ 4 4 3 4" xfId="12925" xr:uid="{9D6A92E6-8D8B-469E-9FFE-6012CC7C262C}"/>
    <cellStyle name="メモ 4 4 3 4 2" xfId="34331" xr:uid="{D1F6805E-7633-43E4-997C-E80D358591C9}"/>
    <cellStyle name="メモ 4 4 3 5" xfId="12926" xr:uid="{131D4D56-BF29-4D7D-B168-1020D31B3C1D}"/>
    <cellStyle name="メモ 4 4 3 5 2" xfId="34332" xr:uid="{C361259F-1C04-4996-946B-45BEA1806406}"/>
    <cellStyle name="メモ 4 4 3 6" xfId="12927" xr:uid="{67DC6F50-CD2D-4093-8AD7-A8836B133B5D}"/>
    <cellStyle name="メモ 4 4 3 6 2" xfId="34333" xr:uid="{5D870532-D67F-4B3D-96D6-5600A1D8682B}"/>
    <cellStyle name="メモ 4 4 3 7" xfId="12928" xr:uid="{B3D5FFA3-2389-489C-B7C8-835D54246FB6}"/>
    <cellStyle name="メモ 4 4 3 7 2" xfId="34334" xr:uid="{53EFBA3A-22FB-4D9C-B1AF-1462E8EC77B4}"/>
    <cellStyle name="メモ 4 4 3 8" xfId="12929" xr:uid="{FCD4C2E8-48C2-4A5A-8372-1DC1831A88C5}"/>
    <cellStyle name="メモ 4 4 3 8 2" xfId="34335" xr:uid="{1DED9678-F35F-4A2B-95FA-B52EC5170C25}"/>
    <cellStyle name="メモ 4 4 3 9" xfId="24365" xr:uid="{1FD32A4C-E93C-4D04-81D9-B5A067871095}"/>
    <cellStyle name="メモ 4 4 3 9 2" xfId="40944" xr:uid="{BC429E91-C48E-43A3-9248-5CB0A7120E3C}"/>
    <cellStyle name="メモ 4 4 4" xfId="12930" xr:uid="{42AE7AD7-97D5-4D86-9E38-F8C29081C308}"/>
    <cellStyle name="メモ 4 4 4 2" xfId="34336" xr:uid="{04705C9F-0042-4872-B233-B449B158EB1A}"/>
    <cellStyle name="メモ 4 4 5" xfId="12931" xr:uid="{809D49EF-6963-46E6-8871-E9CD1C099FC6}"/>
    <cellStyle name="メモ 4 4 5 2" xfId="34337" xr:uid="{9B4047C8-1930-45FD-9AF2-B88F4D588B81}"/>
    <cellStyle name="メモ 4 4 6" xfId="12932" xr:uid="{00525AE1-3AD7-49EE-ABEA-898D604E818A}"/>
    <cellStyle name="メモ 4 4 6 2" xfId="34338" xr:uid="{B88F63D3-AD82-4444-84A3-04866F295F12}"/>
    <cellStyle name="メモ 4 4 7" xfId="12933" xr:uid="{140B7DF0-35A1-4E0A-B87C-1E5E8FD038E5}"/>
    <cellStyle name="メモ 4 4 7 2" xfId="34339" xr:uid="{6B6DA5D9-0D0A-4006-998A-0FFBADBF4D7A}"/>
    <cellStyle name="メモ 4 4 8" xfId="12934" xr:uid="{6AED00DC-5B41-4F7F-A9AE-ED025F6AC768}"/>
    <cellStyle name="メモ 4 4 8 2" xfId="34340" xr:uid="{1A7DCB33-9149-4C70-968A-A4251EC4071F}"/>
    <cellStyle name="メモ 4 4 9" xfId="12935" xr:uid="{151258B3-7A25-4075-9980-5D7A6F56ECE3}"/>
    <cellStyle name="メモ 4 4 9 2" xfId="34341" xr:uid="{829916C5-F4B9-4ACE-B3E5-8FC88BE937C7}"/>
    <cellStyle name="メモ 4 5" xfId="12936" xr:uid="{8AB3F337-17D8-4A6B-812A-DAE9CC4A47D6}"/>
    <cellStyle name="メモ 4 5 10" xfId="24366" xr:uid="{BCDF606B-5D24-4158-A9AF-14BDF1BBE07E}"/>
    <cellStyle name="メモ 4 5 10 2" xfId="40945" xr:uid="{889EA67C-B412-4A74-801E-FA594BA84502}"/>
    <cellStyle name="メモ 4 5 11" xfId="34342" xr:uid="{A49A8D95-4685-481D-B5E0-DEDBAE67DDA2}"/>
    <cellStyle name="メモ 4 5 2" xfId="12937" xr:uid="{DDD668E5-0BE6-43E9-93D2-177D5E48BEC0}"/>
    <cellStyle name="メモ 4 5 2 10" xfId="34343" xr:uid="{3DAAB133-5D76-4B72-98F6-0231B2AF2010}"/>
    <cellStyle name="メモ 4 5 2 2" xfId="12938" xr:uid="{59505ADC-09CA-4A42-95CA-889F7D71FECE}"/>
    <cellStyle name="メモ 4 5 2 2 2" xfId="34344" xr:uid="{7D29C723-4319-4351-8C41-29D98D26FBD9}"/>
    <cellStyle name="メモ 4 5 2 3" xfId="12939" xr:uid="{5D2F0495-4C1F-4C25-ABBF-1B876C73BCB7}"/>
    <cellStyle name="メモ 4 5 2 3 2" xfId="34345" xr:uid="{DF352E29-6151-40BC-8C55-2E28164F9669}"/>
    <cellStyle name="メモ 4 5 2 4" xfId="12940" xr:uid="{ADA816C4-0C2B-40D9-8382-CD81716B0316}"/>
    <cellStyle name="メモ 4 5 2 4 2" xfId="34346" xr:uid="{3AAF6D06-6E56-4A18-8A0D-25949FBF2743}"/>
    <cellStyle name="メモ 4 5 2 5" xfId="12941" xr:uid="{A04BB197-56F9-4AC2-AB74-9F32BEFAB313}"/>
    <cellStyle name="メモ 4 5 2 5 2" xfId="34347" xr:uid="{DD1CCA1A-1E14-43FA-85A2-E0407A1F6744}"/>
    <cellStyle name="メモ 4 5 2 6" xfId="12942" xr:uid="{998ACFF7-AFD3-47B0-A98E-A1B2150CF302}"/>
    <cellStyle name="メモ 4 5 2 6 2" xfId="34348" xr:uid="{45388609-778D-4E03-95D2-A91E6C24B25A}"/>
    <cellStyle name="メモ 4 5 2 7" xfId="12943" xr:uid="{801BE881-6AF0-42F9-B441-A57F70CE1FE5}"/>
    <cellStyle name="メモ 4 5 2 7 2" xfId="34349" xr:uid="{07BF95ED-F6EB-4427-93B8-FB2B72C908D6}"/>
    <cellStyle name="メモ 4 5 2 8" xfId="12944" xr:uid="{E1A7947F-017E-45F3-A29E-5C411080DEDC}"/>
    <cellStyle name="メモ 4 5 2 8 2" xfId="34350" xr:uid="{E2C5DCAA-FFC1-42C6-944C-3D4149A4A3BC}"/>
    <cellStyle name="メモ 4 5 2 9" xfId="24367" xr:uid="{07ADBEE7-5782-4B21-9F4C-193B0C390699}"/>
    <cellStyle name="メモ 4 5 2 9 2" xfId="40946" xr:uid="{D548E088-55DD-42FE-888F-D5AFAC401298}"/>
    <cellStyle name="メモ 4 5 3" xfId="12945" xr:uid="{D2C4EB2B-7E85-435B-8E1D-D8B33A73F3EC}"/>
    <cellStyle name="メモ 4 5 3 2" xfId="34351" xr:uid="{3622F13F-9A64-46E2-B07A-28646EA417F0}"/>
    <cellStyle name="メモ 4 5 4" xfId="12946" xr:uid="{8C00F4DE-D18A-4964-B7B9-F89A216ED902}"/>
    <cellStyle name="メモ 4 5 4 2" xfId="34352" xr:uid="{52FD484E-C670-468E-B127-D8E1D1A67C2E}"/>
    <cellStyle name="メモ 4 5 5" xfId="12947" xr:uid="{189460C8-EEA5-467B-A40F-9BF5FF3E77FC}"/>
    <cellStyle name="メモ 4 5 5 2" xfId="34353" xr:uid="{81FCA872-AF2C-41A4-A495-91E1506D3720}"/>
    <cellStyle name="メモ 4 5 6" xfId="12948" xr:uid="{5D7C3834-DE3B-4AA0-8168-6C7DAD55D444}"/>
    <cellStyle name="メモ 4 5 6 2" xfId="34354" xr:uid="{CAACB848-41C2-44D5-A25E-D5531628FF5F}"/>
    <cellStyle name="メモ 4 5 7" xfId="12949" xr:uid="{78E9382D-61FC-4FB7-98E1-1760998558B0}"/>
    <cellStyle name="メモ 4 5 7 2" xfId="34355" xr:uid="{7B57F9F2-B7FE-47AC-94CF-A3AC68122001}"/>
    <cellStyle name="メモ 4 5 8" xfId="12950" xr:uid="{BD57EC0D-7257-4281-9B45-815016B3DAD1}"/>
    <cellStyle name="メモ 4 5 8 2" xfId="34356" xr:uid="{D8ED2F6B-EF4A-45BB-BC45-E13FCCBBC5BC}"/>
    <cellStyle name="メモ 4 5 9" xfId="12951" xr:uid="{7AF482E3-FE5D-446A-A7E0-6E7023D84C94}"/>
    <cellStyle name="メモ 4 5 9 2" xfId="34357" xr:uid="{8DEBD846-ABFE-4D3E-8E79-4A73CD95712D}"/>
    <cellStyle name="メモ 4 6" xfId="12952" xr:uid="{5DE119BC-FA61-47B8-BD52-3B208094B931}"/>
    <cellStyle name="メモ 4 6 10" xfId="24368" xr:uid="{68A6BF94-48CF-4456-94A8-44D12B6F9F77}"/>
    <cellStyle name="メモ 4 6 10 2" xfId="40947" xr:uid="{4EDD0770-893F-46E0-8BC7-1A3CFE78F6EE}"/>
    <cellStyle name="メモ 4 6 11" xfId="34358" xr:uid="{07F7EFA1-F048-49B8-B9E8-05FEEB897E02}"/>
    <cellStyle name="メモ 4 6 2" xfId="12953" xr:uid="{E12281FF-D140-423C-AA0D-5E930E139B9E}"/>
    <cellStyle name="メモ 4 6 2 10" xfId="34359" xr:uid="{06327B34-40B5-49B1-8F30-CE2EF15C59ED}"/>
    <cellStyle name="メモ 4 6 2 2" xfId="12954" xr:uid="{9498F0BD-4F1C-4E29-9161-2AEDACD058CA}"/>
    <cellStyle name="メモ 4 6 2 2 2" xfId="34360" xr:uid="{79655518-12F8-48F7-9074-C77757D1838E}"/>
    <cellStyle name="メモ 4 6 2 3" xfId="12955" xr:uid="{C79BADED-C3A2-4112-9E1B-36493DEFC246}"/>
    <cellStyle name="メモ 4 6 2 3 2" xfId="34361" xr:uid="{C9AFB1A1-C26C-4C96-BF6D-C18BA646F280}"/>
    <cellStyle name="メモ 4 6 2 4" xfId="12956" xr:uid="{A9A813E5-40F0-4B75-921D-2E93538F47C8}"/>
    <cellStyle name="メモ 4 6 2 4 2" xfId="34362" xr:uid="{6F002C9B-06B4-4182-AF8B-EBA3597AA358}"/>
    <cellStyle name="メモ 4 6 2 5" xfId="12957" xr:uid="{1ED774B3-BA2D-401C-AEDC-21FAF3736931}"/>
    <cellStyle name="メモ 4 6 2 5 2" xfId="34363" xr:uid="{18ABDAE0-42E8-45FD-960B-613A2C9ABE85}"/>
    <cellStyle name="メモ 4 6 2 6" xfId="12958" xr:uid="{C841F3C8-90B4-405E-A8CE-C3279D4FE16D}"/>
    <cellStyle name="メモ 4 6 2 6 2" xfId="34364" xr:uid="{CF7ABB52-8EBF-42DA-B77D-2814E8BEE26C}"/>
    <cellStyle name="メモ 4 6 2 7" xfId="12959" xr:uid="{0A406B1B-2CF6-467B-B132-4D59F08DC027}"/>
    <cellStyle name="メモ 4 6 2 7 2" xfId="34365" xr:uid="{1177C052-1DDA-4646-A686-A6BD77D5F9AD}"/>
    <cellStyle name="メモ 4 6 2 8" xfId="12960" xr:uid="{BA034D28-4D5C-4736-9F3C-31C8500B70FE}"/>
    <cellStyle name="メモ 4 6 2 8 2" xfId="34366" xr:uid="{3B6F6A98-AA13-4D7D-BF9F-104FC3E98CBF}"/>
    <cellStyle name="メモ 4 6 2 9" xfId="24369" xr:uid="{3333F2AD-9000-4F99-8361-AB271C184C4C}"/>
    <cellStyle name="メモ 4 6 2 9 2" xfId="40948" xr:uid="{917875B2-C9D3-47DB-B63E-4A3EE974627A}"/>
    <cellStyle name="メモ 4 6 3" xfId="12961" xr:uid="{30264C78-9A50-460A-8572-93EBF1435846}"/>
    <cellStyle name="メモ 4 6 3 2" xfId="34367" xr:uid="{88D5666F-F044-4512-A55D-25D94D79297D}"/>
    <cellStyle name="メモ 4 6 4" xfId="12962" xr:uid="{8B36AD4F-DD97-448C-ADC1-08801BB25817}"/>
    <cellStyle name="メモ 4 6 4 2" xfId="34368" xr:uid="{7BDE9270-8D74-497E-9948-D59FD77814E0}"/>
    <cellStyle name="メモ 4 6 5" xfId="12963" xr:uid="{34F9767D-F888-4BB9-A4B7-935DA6B167BC}"/>
    <cellStyle name="メモ 4 6 5 2" xfId="34369" xr:uid="{5DEF5221-F64F-4848-8BA6-F62E147D3233}"/>
    <cellStyle name="メモ 4 6 6" xfId="12964" xr:uid="{9E97BB9E-1AFA-4753-A5D1-1B10C31DFA1D}"/>
    <cellStyle name="メモ 4 6 6 2" xfId="34370" xr:uid="{A78174FA-4410-4F6D-9C92-EB86BEC036D6}"/>
    <cellStyle name="メモ 4 6 7" xfId="12965" xr:uid="{32A52ADA-2339-480C-B7E8-9B7BF44201EF}"/>
    <cellStyle name="メモ 4 6 7 2" xfId="34371" xr:uid="{80410FB1-62F2-4227-9442-94374A6B7CD9}"/>
    <cellStyle name="メモ 4 6 8" xfId="12966" xr:uid="{3F20A340-F643-4A30-9267-46A577683D98}"/>
    <cellStyle name="メモ 4 6 8 2" xfId="34372" xr:uid="{011983A2-598D-40A8-A87F-4CBAB8BD640E}"/>
    <cellStyle name="メモ 4 6 9" xfId="12967" xr:uid="{FEBD1C0F-0085-4F12-895B-FF6CB53A0218}"/>
    <cellStyle name="メモ 4 6 9 2" xfId="34373" xr:uid="{6F2A616C-C923-42E8-81EE-431798FF948B}"/>
    <cellStyle name="メモ 4 7" xfId="12968" xr:uid="{5ECC7516-58DB-44BE-9278-A792570D7B8A}"/>
    <cellStyle name="メモ 4 7 10" xfId="24370" xr:uid="{9C6E0F37-401D-4A3A-B3F2-A4D57890611A}"/>
    <cellStyle name="メモ 4 7 10 2" xfId="40949" xr:uid="{34329C11-39FC-4243-8AB3-408FA0832A41}"/>
    <cellStyle name="メモ 4 7 11" xfId="34374" xr:uid="{803FF19D-44EA-4A02-B695-B2DEA32FA0EB}"/>
    <cellStyle name="メモ 4 7 2" xfId="12969" xr:uid="{8CE01829-04DE-47C3-B49C-FC1832F957BF}"/>
    <cellStyle name="メモ 4 7 2 10" xfId="34375" xr:uid="{B8E2C6E8-8444-4406-B6B8-3840096FF31E}"/>
    <cellStyle name="メモ 4 7 2 2" xfId="12970" xr:uid="{FA0B382C-EFBF-4C36-A1C3-323196DCA18E}"/>
    <cellStyle name="メモ 4 7 2 2 2" xfId="34376" xr:uid="{58CF406D-C893-4848-9BD9-9975311D6D63}"/>
    <cellStyle name="メモ 4 7 2 3" xfId="12971" xr:uid="{E247E1D5-F6EB-43A8-AC2A-34334D0FE1CA}"/>
    <cellStyle name="メモ 4 7 2 3 2" xfId="34377" xr:uid="{6BFC85C8-F05F-49E7-81D4-623D895F32F9}"/>
    <cellStyle name="メモ 4 7 2 4" xfId="12972" xr:uid="{62300998-47A9-4273-B5EF-F3785BE2DD8E}"/>
    <cellStyle name="メモ 4 7 2 4 2" xfId="34378" xr:uid="{E8856F7E-EDA4-4B1E-9941-7F5C31745695}"/>
    <cellStyle name="メモ 4 7 2 5" xfId="12973" xr:uid="{4876FA68-4A15-40DD-A4F4-B77C3782BC0D}"/>
    <cellStyle name="メモ 4 7 2 5 2" xfId="34379" xr:uid="{B6C105EE-BFDB-4D14-B7EC-BF09BBBD2B4C}"/>
    <cellStyle name="メモ 4 7 2 6" xfId="12974" xr:uid="{9000343C-DDE5-45AD-97C9-F2A171C12556}"/>
    <cellStyle name="メモ 4 7 2 6 2" xfId="34380" xr:uid="{B1039848-2CEF-4F94-847E-A9A79CEBB3CA}"/>
    <cellStyle name="メモ 4 7 2 7" xfId="12975" xr:uid="{131CF46A-38A4-4090-96C7-8F947C9A8272}"/>
    <cellStyle name="メモ 4 7 2 7 2" xfId="34381" xr:uid="{7B9B1394-521B-4DE2-8C9D-8FD230CB9479}"/>
    <cellStyle name="メモ 4 7 2 8" xfId="12976" xr:uid="{1325497E-481A-4DCA-8B0B-6CAD556E4196}"/>
    <cellStyle name="メモ 4 7 2 8 2" xfId="34382" xr:uid="{5E70E27A-B13D-413E-9DA6-6F12649A8914}"/>
    <cellStyle name="メモ 4 7 2 9" xfId="24371" xr:uid="{7CA5CB36-4FD8-45CE-AF2F-BE07C9F02694}"/>
    <cellStyle name="メモ 4 7 2 9 2" xfId="40950" xr:uid="{4096953B-373B-4BE2-B57F-C6660EAC6CD9}"/>
    <cellStyle name="メモ 4 7 3" xfId="12977" xr:uid="{CDBB6678-BDE8-49A4-BD91-B1E32A22CB8E}"/>
    <cellStyle name="メモ 4 7 3 2" xfId="34383" xr:uid="{C02C52AA-1C1D-42D2-94AC-8E9DD6AA30AA}"/>
    <cellStyle name="メモ 4 7 4" xfId="12978" xr:uid="{7AF121BB-055E-4658-8FA0-DBDEB69A586E}"/>
    <cellStyle name="メモ 4 7 4 2" xfId="34384" xr:uid="{718EC2C9-7463-4B71-905D-5F37106CE3E7}"/>
    <cellStyle name="メモ 4 7 5" xfId="12979" xr:uid="{FA5DE821-D99B-4C0F-B9D0-A3B16CE8BFBB}"/>
    <cellStyle name="メモ 4 7 5 2" xfId="34385" xr:uid="{92E3E5EF-37D5-4C2F-AC80-DFD3E243C77D}"/>
    <cellStyle name="メモ 4 7 6" xfId="12980" xr:uid="{E59A9385-F335-4A62-BC72-8D5C89A15DCF}"/>
    <cellStyle name="メモ 4 7 6 2" xfId="34386" xr:uid="{FB509375-8EF0-4710-B6B9-4BE6045C1B7E}"/>
    <cellStyle name="メモ 4 7 7" xfId="12981" xr:uid="{A00FDBBE-EC1C-414B-B8E3-DC4BBAAA67C9}"/>
    <cellStyle name="メモ 4 7 7 2" xfId="34387" xr:uid="{B27F17E5-F5BA-4BD1-BDAC-F26235F9B655}"/>
    <cellStyle name="メモ 4 7 8" xfId="12982" xr:uid="{659217C3-0C35-4909-99B0-02C4E2E7DD20}"/>
    <cellStyle name="メモ 4 7 8 2" xfId="34388" xr:uid="{C4F6EB96-250E-46C6-A13E-FEF4B9C1B149}"/>
    <cellStyle name="メモ 4 7 9" xfId="12983" xr:uid="{3650E027-CC5D-43A4-B5A6-77D2020922F4}"/>
    <cellStyle name="メモ 4 7 9 2" xfId="34389" xr:uid="{48C2F6CA-D48F-47F6-ADD5-8BB8D246E0BF}"/>
    <cellStyle name="メモ 4 8" xfId="12984" xr:uid="{FE71FE99-B094-4CCA-A0F6-625BDE5CED72}"/>
    <cellStyle name="メモ 4 8 10" xfId="24372" xr:uid="{C2BA38F8-6303-4C9E-8FAC-DC7F857593A9}"/>
    <cellStyle name="メモ 4 8 10 2" xfId="40951" xr:uid="{A559B12E-6154-412C-84DF-253A9D3CEB1C}"/>
    <cellStyle name="メモ 4 8 11" xfId="34390" xr:uid="{C5B81215-E1E9-4E05-98FA-F6D83CD9AB08}"/>
    <cellStyle name="メモ 4 8 2" xfId="12985" xr:uid="{5CEB5457-BBF3-48A6-8A88-D5E5E11213F0}"/>
    <cellStyle name="メモ 4 8 2 10" xfId="34391" xr:uid="{B8C88611-891E-49E9-AB3E-8C788BB1B45E}"/>
    <cellStyle name="メモ 4 8 2 2" xfId="12986" xr:uid="{5BF68D4E-020D-4687-8DAB-5223ECB7E0DD}"/>
    <cellStyle name="メモ 4 8 2 2 2" xfId="34392" xr:uid="{55FA5FAE-AEDF-4197-919E-E91925F2DFA6}"/>
    <cellStyle name="メモ 4 8 2 3" xfId="12987" xr:uid="{59683A18-AA82-447F-9B9C-05BD91CC71D0}"/>
    <cellStyle name="メモ 4 8 2 3 2" xfId="34393" xr:uid="{5347B777-0C00-4ECE-8A68-6539C4BA11A5}"/>
    <cellStyle name="メモ 4 8 2 4" xfId="12988" xr:uid="{99553656-D72A-429E-A6D5-C31653A5921C}"/>
    <cellStyle name="メモ 4 8 2 4 2" xfId="34394" xr:uid="{B2F9E9E9-6CF9-4264-812F-1EF57617F135}"/>
    <cellStyle name="メモ 4 8 2 5" xfId="12989" xr:uid="{EC32EFA1-9A31-4261-9BA9-A486AAEC8A01}"/>
    <cellStyle name="メモ 4 8 2 5 2" xfId="34395" xr:uid="{8CC578FA-A204-4882-84FA-D0CF711C360F}"/>
    <cellStyle name="メモ 4 8 2 6" xfId="12990" xr:uid="{249C3DF6-FF3F-46C5-B6F5-22293D19CE6C}"/>
    <cellStyle name="メモ 4 8 2 6 2" xfId="34396" xr:uid="{3335C334-EAB5-43E4-B06F-562BE9C59A92}"/>
    <cellStyle name="メモ 4 8 2 7" xfId="12991" xr:uid="{9965BBD1-E294-4166-B14D-E5969AE2E5CA}"/>
    <cellStyle name="メモ 4 8 2 7 2" xfId="34397" xr:uid="{169DB99B-0DC8-44D5-81C8-93B892C36FC5}"/>
    <cellStyle name="メモ 4 8 2 8" xfId="12992" xr:uid="{697F40A1-0874-425B-8EB1-944B1F8AE64C}"/>
    <cellStyle name="メモ 4 8 2 8 2" xfId="34398" xr:uid="{6445552B-7622-47C8-B4DD-21400DF5E680}"/>
    <cellStyle name="メモ 4 8 2 9" xfId="24373" xr:uid="{B09EE587-198F-4281-B70F-011387727D27}"/>
    <cellStyle name="メモ 4 8 2 9 2" xfId="40952" xr:uid="{804A9CA2-3160-4F52-9F3B-AED63AF198E6}"/>
    <cellStyle name="メモ 4 8 3" xfId="12993" xr:uid="{1065BA00-9BE7-42E2-9473-412750F03750}"/>
    <cellStyle name="メモ 4 8 3 2" xfId="34399" xr:uid="{58315D99-3DE7-481B-BE7F-F88F5F974C18}"/>
    <cellStyle name="メモ 4 8 4" xfId="12994" xr:uid="{C402FB24-99B5-4A69-9ABB-D40DB99505EF}"/>
    <cellStyle name="メモ 4 8 4 2" xfId="34400" xr:uid="{0C928CF2-ABF7-431A-86E1-27243D611E27}"/>
    <cellStyle name="メモ 4 8 5" xfId="12995" xr:uid="{9C46C2EC-69F7-45AC-B457-56AE7E3FF04C}"/>
    <cellStyle name="メモ 4 8 5 2" xfId="34401" xr:uid="{3433EEA4-7EFC-45C2-9719-1605ABFB06A4}"/>
    <cellStyle name="メモ 4 8 6" xfId="12996" xr:uid="{AB1BB0DF-547E-4EDB-81BA-833834E51A61}"/>
    <cellStyle name="メモ 4 8 6 2" xfId="34402" xr:uid="{41DC950A-5A30-4F1E-B5EC-6CFF16B55259}"/>
    <cellStyle name="メモ 4 8 7" xfId="12997" xr:uid="{64F2C546-BBAF-4B37-83F5-B58834C2EAEC}"/>
    <cellStyle name="メモ 4 8 7 2" xfId="34403" xr:uid="{84CE3A93-5AD4-4320-B4E6-CC8F2CF4E712}"/>
    <cellStyle name="メモ 4 8 8" xfId="12998" xr:uid="{93557F5E-9BA1-43E2-BFB5-B2131F72E4B1}"/>
    <cellStyle name="メモ 4 8 8 2" xfId="34404" xr:uid="{158DCB87-A7F7-4BAD-A1E5-CCDEED71415E}"/>
    <cellStyle name="メモ 4 8 9" xfId="12999" xr:uid="{BE656F1D-CC42-4437-92DC-EA9E1AD0E646}"/>
    <cellStyle name="メモ 4 8 9 2" xfId="34405" xr:uid="{8864C432-F6CA-4C8B-8391-4FF4F55271D4}"/>
    <cellStyle name="メモ 4 9" xfId="13000" xr:uid="{13C0F166-8A8D-4E30-B794-9EB3D7193FA7}"/>
    <cellStyle name="メモ 4 9 10" xfId="34406" xr:uid="{59960191-4249-4856-B933-4F06EADF3946}"/>
    <cellStyle name="メモ 4 9 2" xfId="13001" xr:uid="{4FB2B585-F62E-4ACE-AD27-6D1536CD91CE}"/>
    <cellStyle name="メモ 4 9 2 2" xfId="34407" xr:uid="{E143AFA3-F0C2-4E08-85B3-B977B4261ECE}"/>
    <cellStyle name="メモ 4 9 3" xfId="13002" xr:uid="{C3A262B6-E427-4C1B-8EC3-6960F46ED39A}"/>
    <cellStyle name="メモ 4 9 3 2" xfId="34408" xr:uid="{ED1BC8E8-11F9-4E99-ADA8-54A2CFAFB29E}"/>
    <cellStyle name="メモ 4 9 4" xfId="13003" xr:uid="{E554CB0C-B5CF-4763-B875-92F35D9DFADC}"/>
    <cellStyle name="メモ 4 9 4 2" xfId="34409" xr:uid="{1AFCAE9D-EB32-4847-BEFB-00B81C6383D9}"/>
    <cellStyle name="メモ 4 9 5" xfId="13004" xr:uid="{01759D9E-CAEC-4D8A-B94C-DB6D79B2D1DF}"/>
    <cellStyle name="メモ 4 9 5 2" xfId="34410" xr:uid="{DDAF7AAA-F623-47AE-B94B-D9F938307C4C}"/>
    <cellStyle name="メモ 4 9 6" xfId="13005" xr:uid="{FC3027B5-6F92-4BA8-8FAE-CDA23FDD1F3F}"/>
    <cellStyle name="メモ 4 9 6 2" xfId="34411" xr:uid="{1D214424-339A-446C-9A75-24CEDF518010}"/>
    <cellStyle name="メモ 4 9 7" xfId="13006" xr:uid="{9EAB4DC2-F271-4D4C-B51D-863A5415FAC0}"/>
    <cellStyle name="メモ 4 9 7 2" xfId="34412" xr:uid="{671A8CA8-6019-4005-9933-38E316F3CF98}"/>
    <cellStyle name="メモ 4 9 8" xfId="13007" xr:uid="{943BB41F-119F-4554-8D2C-7C24030D7A6B}"/>
    <cellStyle name="メモ 4 9 8 2" xfId="34413" xr:uid="{CCCEF769-45F5-4D40-BD49-AD3C571C35A0}"/>
    <cellStyle name="メモ 4 9 9" xfId="24374" xr:uid="{89D097B0-6517-428C-93E6-604B45F1D2C9}"/>
    <cellStyle name="メモ 4 9 9 2" xfId="40953" xr:uid="{F65ED1AD-AF59-40F9-B94A-6E607F357215}"/>
    <cellStyle name="メモ 5" xfId="13008" xr:uid="{D69D1069-811F-4F1A-8512-5701C44EA28B}"/>
    <cellStyle name="メモ 5 10" xfId="13009" xr:uid="{5E8B7ACA-67E3-4AE7-B219-15A62237474E}"/>
    <cellStyle name="メモ 5 10 2" xfId="34415" xr:uid="{D1A98A52-3204-4F22-B0CD-4925EFF490CB}"/>
    <cellStyle name="メモ 5 11" xfId="13010" xr:uid="{F5641DDD-812C-4655-8FDE-2B9402E9123C}"/>
    <cellStyle name="メモ 5 11 2" xfId="34416" xr:uid="{E3CBA59E-E7B1-405B-A980-990842618891}"/>
    <cellStyle name="メモ 5 12" xfId="13011" xr:uid="{75E2C58D-626C-4026-937A-A310A5A749CA}"/>
    <cellStyle name="メモ 5 12 2" xfId="34417" xr:uid="{D95494D6-44B6-4350-9AD1-47AC23740BF8}"/>
    <cellStyle name="メモ 5 13" xfId="13012" xr:uid="{3B53375E-9889-4289-8254-F27221E344D0}"/>
    <cellStyle name="メモ 5 13 2" xfId="34418" xr:uid="{F9972D6C-0C5B-41CE-943F-0F23556CA336}"/>
    <cellStyle name="メモ 5 14" xfId="13013" xr:uid="{F5FC1E96-3D87-493E-A3AB-0E9415CC7386}"/>
    <cellStyle name="メモ 5 14 2" xfId="34419" xr:uid="{33F3F27C-416B-4FC1-BE31-FA3BD91395D4}"/>
    <cellStyle name="メモ 5 15" xfId="24375" xr:uid="{0694D99C-026B-418A-B6A5-861992EA31CB}"/>
    <cellStyle name="メモ 5 15 2" xfId="40954" xr:uid="{52FDEE8D-2552-4387-A66E-78CF650301B0}"/>
    <cellStyle name="メモ 5 16" xfId="34414" xr:uid="{F1E15B41-15F7-4462-A544-B824A1CD5B69}"/>
    <cellStyle name="メモ 5 2" xfId="13014" xr:uid="{D6F70F7E-36E5-4021-82C9-D2AFB48473FE}"/>
    <cellStyle name="メモ 5 2 10" xfId="13015" xr:uid="{ABE8BF8A-A80C-4D5B-800B-C3EEEE27ED29}"/>
    <cellStyle name="メモ 5 2 10 2" xfId="34421" xr:uid="{DB86B4E3-2AF1-43F2-A024-77A00FCE24E7}"/>
    <cellStyle name="メモ 5 2 11" xfId="24376" xr:uid="{32234EAC-C4C1-4D5F-AACA-E413DC63BC3A}"/>
    <cellStyle name="メモ 5 2 11 2" xfId="40955" xr:uid="{58C05B0E-0B3A-4B54-B93F-4ABC5A6CC29F}"/>
    <cellStyle name="メモ 5 2 12" xfId="34420" xr:uid="{201F8871-0FDA-482A-9C74-847F94591A22}"/>
    <cellStyle name="メモ 5 2 2" xfId="13016" xr:uid="{5B79454C-7A96-41B0-BB1B-22C3488FBFD5}"/>
    <cellStyle name="メモ 5 2 2 10" xfId="24377" xr:uid="{99D017E1-D0C1-46A0-A488-1DE6DFC4E008}"/>
    <cellStyle name="メモ 5 2 2 10 2" xfId="40956" xr:uid="{20A7700C-C847-4E4C-BBD2-84A8545D1776}"/>
    <cellStyle name="メモ 5 2 2 11" xfId="34422" xr:uid="{9A3DFCA2-1BB4-4B5D-A77C-5542A137D704}"/>
    <cellStyle name="メモ 5 2 2 2" xfId="13017" xr:uid="{BFB915B1-AE4A-4DBF-BE05-F22FA9A806BE}"/>
    <cellStyle name="メモ 5 2 2 2 10" xfId="34423" xr:uid="{4CC8E00D-FF81-48E3-BB7A-AB81F309071F}"/>
    <cellStyle name="メモ 5 2 2 2 2" xfId="13018" xr:uid="{FB862A0F-E585-4842-86F6-0C5B8BE3B47F}"/>
    <cellStyle name="メモ 5 2 2 2 2 2" xfId="34424" xr:uid="{2BC96611-3CAE-4ED9-8837-B246334D14C3}"/>
    <cellStyle name="メモ 5 2 2 2 3" xfId="13019" xr:uid="{D36FAA00-F5A7-4604-BB21-24AFF4C34762}"/>
    <cellStyle name="メモ 5 2 2 2 3 2" xfId="34425" xr:uid="{5C4D9A56-D2E8-4F82-AE7C-C1228A60F733}"/>
    <cellStyle name="メモ 5 2 2 2 4" xfId="13020" xr:uid="{30C5E9D8-338E-458E-BFEB-1E3AA5B8B9C6}"/>
    <cellStyle name="メモ 5 2 2 2 4 2" xfId="34426" xr:uid="{41825667-DC86-432A-B762-EDBDFAFA913D}"/>
    <cellStyle name="メモ 5 2 2 2 5" xfId="13021" xr:uid="{1C0B6C58-31B2-454A-B7BA-CEE5A0F43EC9}"/>
    <cellStyle name="メモ 5 2 2 2 5 2" xfId="34427" xr:uid="{34448B6C-309B-4320-A06A-1D81063830F6}"/>
    <cellStyle name="メモ 5 2 2 2 6" xfId="13022" xr:uid="{2F8B2D85-F32A-4DDD-ACB8-D40CD34E5BB8}"/>
    <cellStyle name="メモ 5 2 2 2 6 2" xfId="34428" xr:uid="{0F51F770-010A-449C-975A-050B4D461688}"/>
    <cellStyle name="メモ 5 2 2 2 7" xfId="13023" xr:uid="{BACF5FEB-D3E6-46D4-8E48-66867A50CE4B}"/>
    <cellStyle name="メモ 5 2 2 2 7 2" xfId="34429" xr:uid="{AB00A34E-F4AC-4BD7-868B-631DCE935FB4}"/>
    <cellStyle name="メモ 5 2 2 2 8" xfId="13024" xr:uid="{AC846434-B9BB-4EF5-8806-74AB699830E7}"/>
    <cellStyle name="メモ 5 2 2 2 8 2" xfId="34430" xr:uid="{9DE82F22-1BFA-4B3C-A6A0-B728E41992FA}"/>
    <cellStyle name="メモ 5 2 2 2 9" xfId="24378" xr:uid="{A68C0F02-B594-4726-9622-2653E4159F32}"/>
    <cellStyle name="メモ 5 2 2 2 9 2" xfId="40957" xr:uid="{DAC73941-9507-44D8-A4DE-BCBAA9D1ABD0}"/>
    <cellStyle name="メモ 5 2 2 3" xfId="13025" xr:uid="{3C35D31A-1F46-4267-87FC-21FCA0F39DAB}"/>
    <cellStyle name="メモ 5 2 2 3 2" xfId="34431" xr:uid="{842A40B6-75BD-4243-B0A1-6A4832C4BB2B}"/>
    <cellStyle name="メモ 5 2 2 4" xfId="13026" xr:uid="{4E41AF5B-6208-46A4-9DC1-81E7123A1896}"/>
    <cellStyle name="メモ 5 2 2 4 2" xfId="34432" xr:uid="{37E76CC8-2708-4250-814A-297FF062A580}"/>
    <cellStyle name="メモ 5 2 2 5" xfId="13027" xr:uid="{48AA78E7-9820-4A5D-B6ED-EB3F3D210FE0}"/>
    <cellStyle name="メモ 5 2 2 5 2" xfId="34433" xr:uid="{013BDD73-B728-4275-9BC5-43BE510CA424}"/>
    <cellStyle name="メモ 5 2 2 6" xfId="13028" xr:uid="{3E2FF821-185C-477B-87DE-BE313C06A6BF}"/>
    <cellStyle name="メモ 5 2 2 6 2" xfId="34434" xr:uid="{E8E99C09-2088-4C04-9601-F20162C7DAE9}"/>
    <cellStyle name="メモ 5 2 2 7" xfId="13029" xr:uid="{78187FD6-D388-45E2-A0C7-4AD89BE5D96A}"/>
    <cellStyle name="メモ 5 2 2 7 2" xfId="34435" xr:uid="{5791C1BE-8A39-4AC0-973E-4828127B24A1}"/>
    <cellStyle name="メモ 5 2 2 8" xfId="13030" xr:uid="{EA4A2F41-CCC2-4BE5-B594-F2AB29457957}"/>
    <cellStyle name="メモ 5 2 2 8 2" xfId="34436" xr:uid="{9CD09B09-0787-4C19-978B-067D0BF243B9}"/>
    <cellStyle name="メモ 5 2 2 9" xfId="13031" xr:uid="{639B155F-FC05-49DA-9753-AF2B32BE65DB}"/>
    <cellStyle name="メモ 5 2 2 9 2" xfId="34437" xr:uid="{EB9FAA92-5D91-4A89-861A-5180D31F4CB8}"/>
    <cellStyle name="メモ 5 2 3" xfId="13032" xr:uid="{6CE8462A-430F-48C8-829E-38FFE677D6A0}"/>
    <cellStyle name="メモ 5 2 3 10" xfId="34438" xr:uid="{5CC07F45-EC24-4799-A5E6-10DC34F7D5DA}"/>
    <cellStyle name="メモ 5 2 3 2" xfId="13033" xr:uid="{27ACB0A7-E999-484A-A4EA-7EAA27786CED}"/>
    <cellStyle name="メモ 5 2 3 2 2" xfId="34439" xr:uid="{BCEBE7DE-4D3E-4A5E-9241-0BE9F62C898F}"/>
    <cellStyle name="メモ 5 2 3 3" xfId="13034" xr:uid="{C843EE23-4A0B-4170-92F3-93CD14B6F5D0}"/>
    <cellStyle name="メモ 5 2 3 3 2" xfId="34440" xr:uid="{AFE00F01-0C23-4F0D-B669-C5592A052845}"/>
    <cellStyle name="メモ 5 2 3 4" xfId="13035" xr:uid="{5EE43280-FEDB-4C23-AF53-B38619992D49}"/>
    <cellStyle name="メモ 5 2 3 4 2" xfId="34441" xr:uid="{62AAA489-DD73-44F0-9FC3-D641BD63DAC5}"/>
    <cellStyle name="メモ 5 2 3 5" xfId="13036" xr:uid="{D2A0B5FA-F92A-414C-8934-D23F2DC94A3C}"/>
    <cellStyle name="メモ 5 2 3 5 2" xfId="34442" xr:uid="{33AB7E55-7EB5-4FC0-87C8-6D2CC959E1E2}"/>
    <cellStyle name="メモ 5 2 3 6" xfId="13037" xr:uid="{92202FB5-1143-4E90-9595-6C02CAF12605}"/>
    <cellStyle name="メモ 5 2 3 6 2" xfId="34443" xr:uid="{43A28E98-9195-400C-8B10-1E0BF7CB09E9}"/>
    <cellStyle name="メモ 5 2 3 7" xfId="13038" xr:uid="{A8723019-A529-4D1E-B7B3-0CD3FD45649F}"/>
    <cellStyle name="メモ 5 2 3 7 2" xfId="34444" xr:uid="{FC64931E-1BDA-4058-A23A-0F4CBF29AA99}"/>
    <cellStyle name="メモ 5 2 3 8" xfId="13039" xr:uid="{995FDD79-C249-4B7C-B407-DA69F74C33B9}"/>
    <cellStyle name="メモ 5 2 3 8 2" xfId="34445" xr:uid="{5A999DD5-D14F-43AA-BA91-67FB0051557D}"/>
    <cellStyle name="メモ 5 2 3 9" xfId="24379" xr:uid="{406E8414-3DCB-4B74-BB15-45E684501EF9}"/>
    <cellStyle name="メモ 5 2 3 9 2" xfId="40958" xr:uid="{227ECCB6-84D5-465B-9A26-19D033A82AF0}"/>
    <cellStyle name="メモ 5 2 4" xfId="13040" xr:uid="{F640A3F9-C2A6-46EF-8FE9-130D33F8A6A3}"/>
    <cellStyle name="メモ 5 2 4 2" xfId="34446" xr:uid="{3C32F169-032D-48A9-8E6D-7E9991E57C76}"/>
    <cellStyle name="メモ 5 2 5" xfId="13041" xr:uid="{C976303B-8E56-438A-AFD4-6CBDC8FB1E28}"/>
    <cellStyle name="メモ 5 2 5 2" xfId="34447" xr:uid="{04D0B974-9673-46C3-B414-B5CDD29A31EB}"/>
    <cellStyle name="メモ 5 2 6" xfId="13042" xr:uid="{BA832A45-8054-4002-898C-BF1EC76E1137}"/>
    <cellStyle name="メモ 5 2 6 2" xfId="34448" xr:uid="{E55999B0-3EE9-431E-8A67-8603FC2DF386}"/>
    <cellStyle name="メモ 5 2 7" xfId="13043" xr:uid="{81C60D7E-C1B1-46C2-A9F0-EDBCD3CB5077}"/>
    <cellStyle name="メモ 5 2 7 2" xfId="34449" xr:uid="{EA1E748B-D606-42A4-8B71-F853BA9816D9}"/>
    <cellStyle name="メモ 5 2 8" xfId="13044" xr:uid="{52669C00-A9E2-4EC9-B058-4E43AB373D1B}"/>
    <cellStyle name="メモ 5 2 8 2" xfId="34450" xr:uid="{1D26CC40-A91E-4FDD-A49E-D77641BFF470}"/>
    <cellStyle name="メモ 5 2 9" xfId="13045" xr:uid="{9F8CAC4D-2957-4904-A403-C1229D84BC52}"/>
    <cellStyle name="メモ 5 2 9 2" xfId="34451" xr:uid="{EB2E31B5-02BA-4C82-83C0-200843C36B6C}"/>
    <cellStyle name="メモ 5 3" xfId="13046" xr:uid="{9FFB1667-7AF1-40F5-8C37-51B20A52DD08}"/>
    <cellStyle name="メモ 5 3 10" xfId="24380" xr:uid="{71580879-0292-4539-8146-7094EA775319}"/>
    <cellStyle name="メモ 5 3 10 2" xfId="40959" xr:uid="{A6C24BA4-787F-4346-8F44-0976F415BA06}"/>
    <cellStyle name="メモ 5 3 11" xfId="34452" xr:uid="{8FF55B7E-ADE9-42BA-BE56-1A3A4275095E}"/>
    <cellStyle name="メモ 5 3 2" xfId="13047" xr:uid="{83484CDC-23D2-4DDB-B372-AE577611BD63}"/>
    <cellStyle name="メモ 5 3 2 10" xfId="34453" xr:uid="{349D9477-0B5F-42B6-9FD7-3C183CB4AE77}"/>
    <cellStyle name="メモ 5 3 2 2" xfId="13048" xr:uid="{A0B0A7FF-2D1A-4C7C-A33B-62FF097D648C}"/>
    <cellStyle name="メモ 5 3 2 2 2" xfId="34454" xr:uid="{4855FCAC-5989-41B3-A315-433A3E0F85F6}"/>
    <cellStyle name="メモ 5 3 2 3" xfId="13049" xr:uid="{90A97290-6136-4474-A44B-5C6375E5F449}"/>
    <cellStyle name="メモ 5 3 2 3 2" xfId="34455" xr:uid="{CE7C7ED5-F248-4ABB-883F-617A4475160F}"/>
    <cellStyle name="メモ 5 3 2 4" xfId="13050" xr:uid="{3DE5858C-FD5A-48B4-A049-B2925E372E8B}"/>
    <cellStyle name="メモ 5 3 2 4 2" xfId="34456" xr:uid="{286359AE-0D01-40D2-A5F9-4577B12025C0}"/>
    <cellStyle name="メモ 5 3 2 5" xfId="13051" xr:uid="{BA66A07D-41FD-4F78-B269-DBB589E7868D}"/>
    <cellStyle name="メモ 5 3 2 5 2" xfId="34457" xr:uid="{808431AA-4B18-4B51-BA06-A6DFF5B35798}"/>
    <cellStyle name="メモ 5 3 2 6" xfId="13052" xr:uid="{D4971D66-FBB9-4C4B-BB82-C9B0AF5B648D}"/>
    <cellStyle name="メモ 5 3 2 6 2" xfId="34458" xr:uid="{9574FDA8-FEE3-413F-AD6C-1511A6016A77}"/>
    <cellStyle name="メモ 5 3 2 7" xfId="13053" xr:uid="{BB272A49-984C-4C64-ACAC-629E836BBA73}"/>
    <cellStyle name="メモ 5 3 2 7 2" xfId="34459" xr:uid="{2D8FE9B6-EBEE-4B28-BAC5-BB90BD75D8C0}"/>
    <cellStyle name="メモ 5 3 2 8" xfId="13054" xr:uid="{749CE5E8-BFCE-4046-8A92-6F958E9A93CF}"/>
    <cellStyle name="メモ 5 3 2 8 2" xfId="34460" xr:uid="{9E60FE2B-CE7B-40E9-A165-EB39808BB86F}"/>
    <cellStyle name="メモ 5 3 2 9" xfId="24381" xr:uid="{8CE24651-B358-4F42-8429-1B0844C14FE4}"/>
    <cellStyle name="メモ 5 3 2 9 2" xfId="40960" xr:uid="{59F0C482-D4BA-49E9-AC58-5F6E546720A9}"/>
    <cellStyle name="メモ 5 3 3" xfId="13055" xr:uid="{745A7C99-CBB5-467E-8921-4D6A723C4CAC}"/>
    <cellStyle name="メモ 5 3 3 2" xfId="34461" xr:uid="{5ED9D129-CE01-4DE2-9CD6-2A9A62030B34}"/>
    <cellStyle name="メモ 5 3 4" xfId="13056" xr:uid="{D934AE6D-8BF8-4233-A1AD-F814B81C0E0F}"/>
    <cellStyle name="メモ 5 3 4 2" xfId="34462" xr:uid="{34380D55-0165-482C-ABD2-BA4669A9652C}"/>
    <cellStyle name="メモ 5 3 5" xfId="13057" xr:uid="{87F3C2F7-2CFD-4415-8042-F8FAA548EE82}"/>
    <cellStyle name="メモ 5 3 5 2" xfId="34463" xr:uid="{6ABE96A8-DD7A-40F7-9405-FEA17ADBACEB}"/>
    <cellStyle name="メモ 5 3 6" xfId="13058" xr:uid="{E134C59A-3318-4262-B29C-C70E1D474C6D}"/>
    <cellStyle name="メモ 5 3 6 2" xfId="34464" xr:uid="{19BF0129-52AC-431D-809A-A1205689EE28}"/>
    <cellStyle name="メモ 5 3 7" xfId="13059" xr:uid="{08A24670-7989-4C64-8487-60BC70A858D0}"/>
    <cellStyle name="メモ 5 3 7 2" xfId="34465" xr:uid="{3F146875-3CCA-4917-B06D-BF8FA38783E0}"/>
    <cellStyle name="メモ 5 3 8" xfId="13060" xr:uid="{111B82D5-6741-44B2-B1B1-04B5F31A8DD9}"/>
    <cellStyle name="メモ 5 3 8 2" xfId="34466" xr:uid="{FE1A63A6-E875-47BB-AF70-99C2A9DCC2E0}"/>
    <cellStyle name="メモ 5 3 9" xfId="13061" xr:uid="{F691DEA4-E7A7-4EB1-88BF-D5A7B10DFA14}"/>
    <cellStyle name="メモ 5 3 9 2" xfId="34467" xr:uid="{6EC09C9F-89D5-40B7-A822-E8C897B9EEE9}"/>
    <cellStyle name="メモ 5 4" xfId="13062" xr:uid="{7C110598-848F-4E6C-9A5F-FA858F950726}"/>
    <cellStyle name="メモ 5 4 10" xfId="24382" xr:uid="{776EB327-444E-491A-BD88-3C9FDD470E8A}"/>
    <cellStyle name="メモ 5 4 10 2" xfId="40961" xr:uid="{1F91F3C2-B3E0-459C-8148-93F421902C23}"/>
    <cellStyle name="メモ 5 4 11" xfId="34468" xr:uid="{B48EB79C-57B6-4AF1-81E8-AE0531EF6AE4}"/>
    <cellStyle name="メモ 5 4 2" xfId="13063" xr:uid="{764D053A-0379-4EF3-9EAE-F6ED671B2BD9}"/>
    <cellStyle name="メモ 5 4 2 10" xfId="34469" xr:uid="{4B675838-F7DB-4D24-BAA7-0DE0CE36F2AE}"/>
    <cellStyle name="メモ 5 4 2 2" xfId="13064" xr:uid="{9FA251EC-7AD0-473B-B4EC-0C6FAD805FC7}"/>
    <cellStyle name="メモ 5 4 2 2 2" xfId="34470" xr:uid="{E945AD77-D6F8-424C-B3A1-9FFD68159F0B}"/>
    <cellStyle name="メモ 5 4 2 3" xfId="13065" xr:uid="{543A2A59-8BAF-473D-AE6B-92E83EC0480A}"/>
    <cellStyle name="メモ 5 4 2 3 2" xfId="34471" xr:uid="{257587F7-9CA5-4C9C-B62B-6130E77241D1}"/>
    <cellStyle name="メモ 5 4 2 4" xfId="13066" xr:uid="{77D54FAA-AABF-49AB-A489-0EE45676D0E9}"/>
    <cellStyle name="メモ 5 4 2 4 2" xfId="34472" xr:uid="{5B8B388D-9519-466B-BB9B-9ABEA8029616}"/>
    <cellStyle name="メモ 5 4 2 5" xfId="13067" xr:uid="{1EF444C9-FB6B-4554-9642-3D27108E5E0F}"/>
    <cellStyle name="メモ 5 4 2 5 2" xfId="34473" xr:uid="{2E1C1632-0BC4-4EBE-82BE-97133C203F64}"/>
    <cellStyle name="メモ 5 4 2 6" xfId="13068" xr:uid="{74709ACE-08B9-4DDE-B5F6-3124B4CC7F15}"/>
    <cellStyle name="メモ 5 4 2 6 2" xfId="34474" xr:uid="{117C25CA-2778-492B-A3C5-7B4851C7D2E9}"/>
    <cellStyle name="メモ 5 4 2 7" xfId="13069" xr:uid="{C4D24C0B-D6B4-4EEF-8BE8-C6B5E543C083}"/>
    <cellStyle name="メモ 5 4 2 7 2" xfId="34475" xr:uid="{0FA425B2-53C7-4FD5-A981-880BBB80404C}"/>
    <cellStyle name="メモ 5 4 2 8" xfId="13070" xr:uid="{F63157E0-EAE3-4897-967E-3A44000ADDB7}"/>
    <cellStyle name="メモ 5 4 2 8 2" xfId="34476" xr:uid="{701C7D5E-BD79-4C27-A1EF-D93AAA371FA7}"/>
    <cellStyle name="メモ 5 4 2 9" xfId="24383" xr:uid="{10ED4706-C906-4903-93CE-FDF8FA15BFD3}"/>
    <cellStyle name="メモ 5 4 2 9 2" xfId="40962" xr:uid="{6ACDF082-0E38-4BE7-9F02-68F402B798EE}"/>
    <cellStyle name="メモ 5 4 3" xfId="13071" xr:uid="{CFA354CA-0BBE-4386-BA73-028D3DC478A1}"/>
    <cellStyle name="メモ 5 4 3 2" xfId="34477" xr:uid="{4FD775CF-46E1-4449-9E15-7A24A14E363E}"/>
    <cellStyle name="メモ 5 4 4" xfId="13072" xr:uid="{C75E7E46-D849-4599-97A8-B7416C6FDC1B}"/>
    <cellStyle name="メモ 5 4 4 2" xfId="34478" xr:uid="{F0215436-C01C-41A1-8CD3-F4CAFA5910BB}"/>
    <cellStyle name="メモ 5 4 5" xfId="13073" xr:uid="{56071C8D-FE9E-4F2E-A348-462553280E6C}"/>
    <cellStyle name="メモ 5 4 5 2" xfId="34479" xr:uid="{0E5B6EB7-6EB4-447E-A0DC-319AE77FCF50}"/>
    <cellStyle name="メモ 5 4 6" xfId="13074" xr:uid="{BEC64315-9CA3-4971-8412-92BF92CFD356}"/>
    <cellStyle name="メモ 5 4 6 2" xfId="34480" xr:uid="{D97F1A43-EEB1-49E8-9343-918D56B97B6E}"/>
    <cellStyle name="メモ 5 4 7" xfId="13075" xr:uid="{1F76953D-0517-46E1-927C-1600640E9526}"/>
    <cellStyle name="メモ 5 4 7 2" xfId="34481" xr:uid="{07514C90-BA59-4F74-BBDF-C98ED863626D}"/>
    <cellStyle name="メモ 5 4 8" xfId="13076" xr:uid="{F1F7F0A1-56BE-401A-84C2-E7F46AEE53F9}"/>
    <cellStyle name="メモ 5 4 8 2" xfId="34482" xr:uid="{98F162BE-0B16-46E0-B649-077704BEA4ED}"/>
    <cellStyle name="メモ 5 4 9" xfId="13077" xr:uid="{94C29DBA-8EA0-4CD9-806F-69291EAFAFFF}"/>
    <cellStyle name="メモ 5 4 9 2" xfId="34483" xr:uid="{1919DA23-BFB9-486E-B4A3-034821E7A37C}"/>
    <cellStyle name="メモ 5 5" xfId="13078" xr:uid="{C8EE8154-9FA2-42BF-9F3C-94F43632B5AF}"/>
    <cellStyle name="メモ 5 5 10" xfId="24384" xr:uid="{D1CDF7FA-F992-4D49-BD3C-EE4E9D934850}"/>
    <cellStyle name="メモ 5 5 10 2" xfId="40963" xr:uid="{5B8838B4-454A-4AFA-981E-9D6F3311DFB8}"/>
    <cellStyle name="メモ 5 5 11" xfId="34484" xr:uid="{C08E5478-61BC-4714-AF69-28EC3249A3B5}"/>
    <cellStyle name="メモ 5 5 2" xfId="13079" xr:uid="{A136CD8E-D4C3-4BAC-9EF7-E4EA2CAA23D8}"/>
    <cellStyle name="メモ 5 5 2 10" xfId="34485" xr:uid="{AF82176B-9B0F-43FA-85F0-AC7D4D2C8BD9}"/>
    <cellStyle name="メモ 5 5 2 2" xfId="13080" xr:uid="{E0C689EB-B4BD-44EA-91D9-BC4D9DA60EB2}"/>
    <cellStyle name="メモ 5 5 2 2 2" xfId="34486" xr:uid="{E206C6F6-6121-461C-8F57-F5BE654DF4AE}"/>
    <cellStyle name="メモ 5 5 2 3" xfId="13081" xr:uid="{B42A7CAF-63CB-43FD-B2FA-919D3D043E47}"/>
    <cellStyle name="メモ 5 5 2 3 2" xfId="34487" xr:uid="{DCB6A16F-499E-4699-8841-243C30B77053}"/>
    <cellStyle name="メモ 5 5 2 4" xfId="13082" xr:uid="{51007DA2-1F38-4382-9372-204F004DC304}"/>
    <cellStyle name="メモ 5 5 2 4 2" xfId="34488" xr:uid="{8311F8E6-402A-4033-B839-332B5BB33211}"/>
    <cellStyle name="メモ 5 5 2 5" xfId="13083" xr:uid="{39F9266E-7C58-4FE9-BF93-9DFAAAE6328D}"/>
    <cellStyle name="メモ 5 5 2 5 2" xfId="34489" xr:uid="{DAE91C66-5EEC-4229-BBA2-E16EF5861980}"/>
    <cellStyle name="メモ 5 5 2 6" xfId="13084" xr:uid="{8A6D46CA-0872-4ED5-BC3E-98951827A505}"/>
    <cellStyle name="メモ 5 5 2 6 2" xfId="34490" xr:uid="{D6D36CA4-193F-4779-8D7E-32BDEE81499D}"/>
    <cellStyle name="メモ 5 5 2 7" xfId="13085" xr:uid="{FAFA9D9D-FDBB-41A1-A253-3231B3E32430}"/>
    <cellStyle name="メモ 5 5 2 7 2" xfId="34491" xr:uid="{110561E4-5239-4865-8B9B-AB8D6E83A204}"/>
    <cellStyle name="メモ 5 5 2 8" xfId="13086" xr:uid="{8DBFB6A0-D55C-4FCE-B823-A5C699A31329}"/>
    <cellStyle name="メモ 5 5 2 8 2" xfId="34492" xr:uid="{205AC1EE-07AF-4CA1-BA13-03499880C1A8}"/>
    <cellStyle name="メモ 5 5 2 9" xfId="24385" xr:uid="{3524DDC7-CCA5-4ED8-B1AF-5623C361496A}"/>
    <cellStyle name="メモ 5 5 2 9 2" xfId="40964" xr:uid="{DC507C69-B1D6-47A8-855E-57E09EFADEB4}"/>
    <cellStyle name="メモ 5 5 3" xfId="13087" xr:uid="{404509A6-140B-4FA2-B2D1-419DF97A9968}"/>
    <cellStyle name="メモ 5 5 3 2" xfId="34493" xr:uid="{ACC56A7A-7603-45AD-B37A-D0CD718599F3}"/>
    <cellStyle name="メモ 5 5 4" xfId="13088" xr:uid="{3707405A-CDE5-4D41-A47E-AE7E8DD457FA}"/>
    <cellStyle name="メモ 5 5 4 2" xfId="34494" xr:uid="{C43FB0DB-0D86-495E-B946-707F7A6EEBCF}"/>
    <cellStyle name="メモ 5 5 5" xfId="13089" xr:uid="{A19DCB18-5160-4493-9829-F3D8BCD0BE56}"/>
    <cellStyle name="メモ 5 5 5 2" xfId="34495" xr:uid="{2165E094-373D-4294-AB7B-E348D519AEAA}"/>
    <cellStyle name="メモ 5 5 6" xfId="13090" xr:uid="{E48B3422-6276-4867-9D26-302CAD750E8A}"/>
    <cellStyle name="メモ 5 5 6 2" xfId="34496" xr:uid="{86F79E0C-9987-4212-ABCD-B97F24C25F73}"/>
    <cellStyle name="メモ 5 5 7" xfId="13091" xr:uid="{9604E7DF-9F3D-4FA2-8579-16417E45BC19}"/>
    <cellStyle name="メモ 5 5 7 2" xfId="34497" xr:uid="{7CEC55B7-C26E-495E-A7E7-1128DA51EEA1}"/>
    <cellStyle name="メモ 5 5 8" xfId="13092" xr:uid="{3A9B0BB6-801F-42E8-B563-B7DB002ECF84}"/>
    <cellStyle name="メモ 5 5 8 2" xfId="34498" xr:uid="{6CFB725C-A98A-486E-A511-09A5E7CF3298}"/>
    <cellStyle name="メモ 5 5 9" xfId="13093" xr:uid="{56B3D038-032B-43B6-AE57-1E2BD885732F}"/>
    <cellStyle name="メモ 5 5 9 2" xfId="34499" xr:uid="{DFE986B3-384C-466B-81D5-81FE12887840}"/>
    <cellStyle name="メモ 5 6" xfId="13094" xr:uid="{72F2AF7C-22F2-452F-8365-1F75F9537847}"/>
    <cellStyle name="メモ 5 6 10" xfId="24386" xr:uid="{9045D407-538E-4F0F-8BF0-51545E2ABE17}"/>
    <cellStyle name="メモ 5 6 10 2" xfId="40965" xr:uid="{DC74093C-06B4-454A-9B15-EEDD625C3F9D}"/>
    <cellStyle name="メモ 5 6 11" xfId="34500" xr:uid="{C1D0F086-7382-41CF-A3E2-7B5BA4444D58}"/>
    <cellStyle name="メモ 5 6 2" xfId="13095" xr:uid="{98A74649-B7EC-4844-AFF1-B0B3DA4F5812}"/>
    <cellStyle name="メモ 5 6 2 10" xfId="34501" xr:uid="{7CEFD44D-EF7B-4253-9660-95181B321C8C}"/>
    <cellStyle name="メモ 5 6 2 2" xfId="13096" xr:uid="{1371D9A7-7EA6-4D2A-ABD0-E3C58AB3FE4E}"/>
    <cellStyle name="メモ 5 6 2 2 2" xfId="34502" xr:uid="{7176AD52-7784-49F5-B43F-129AA286D6B0}"/>
    <cellStyle name="メモ 5 6 2 3" xfId="13097" xr:uid="{8A0E7FBF-5761-49F2-8B99-EB6CAD4CEAF0}"/>
    <cellStyle name="メモ 5 6 2 3 2" xfId="34503" xr:uid="{846EA5F4-5467-4EEE-94F5-24C9B92C97AC}"/>
    <cellStyle name="メモ 5 6 2 4" xfId="13098" xr:uid="{3765D1D4-1626-439C-BF5E-D360B10A10B4}"/>
    <cellStyle name="メモ 5 6 2 4 2" xfId="34504" xr:uid="{3676C26C-AD6F-4FDE-A9B0-B78DC1B20AF8}"/>
    <cellStyle name="メモ 5 6 2 5" xfId="13099" xr:uid="{9F383343-A9D4-4374-A9BA-3C7564EA83DC}"/>
    <cellStyle name="メモ 5 6 2 5 2" xfId="34505" xr:uid="{30EB4DEC-E570-4726-9790-7B1D8D318936}"/>
    <cellStyle name="メモ 5 6 2 6" xfId="13100" xr:uid="{95C4354D-1B4E-40A7-BFD8-C4E7DB91E04E}"/>
    <cellStyle name="メモ 5 6 2 6 2" xfId="34506" xr:uid="{FB07B3C2-3C1A-4381-A2F6-93A08041772B}"/>
    <cellStyle name="メモ 5 6 2 7" xfId="13101" xr:uid="{43A91735-A53F-410D-B679-9DF097D50DA5}"/>
    <cellStyle name="メモ 5 6 2 7 2" xfId="34507" xr:uid="{A65C198E-FB39-460A-83CD-C689A7AEDACF}"/>
    <cellStyle name="メモ 5 6 2 8" xfId="13102" xr:uid="{579FBF14-9CCC-4CC8-8247-6F9ACE60949C}"/>
    <cellStyle name="メモ 5 6 2 8 2" xfId="34508" xr:uid="{0EA1777B-95A4-4356-8AE8-A1BCE5A8C9BA}"/>
    <cellStyle name="メモ 5 6 2 9" xfId="24387" xr:uid="{22188283-1888-467A-A86E-9E34A6EF38DD}"/>
    <cellStyle name="メモ 5 6 2 9 2" xfId="40966" xr:uid="{9A7660F9-B55F-42ED-A29B-DAE1098BD527}"/>
    <cellStyle name="メモ 5 6 3" xfId="13103" xr:uid="{71F4052C-1555-4BA8-A7BA-52ECCB2BA312}"/>
    <cellStyle name="メモ 5 6 3 2" xfId="34509" xr:uid="{2EF24546-7FFE-4D02-A1C7-840C38F307BA}"/>
    <cellStyle name="メモ 5 6 4" xfId="13104" xr:uid="{57569287-15CC-46BE-8122-048B207A43F6}"/>
    <cellStyle name="メモ 5 6 4 2" xfId="34510" xr:uid="{443E1C9E-37DA-4ADA-A6F9-526DAE906B56}"/>
    <cellStyle name="メモ 5 6 5" xfId="13105" xr:uid="{678CDA39-F2A1-4E97-A77C-BF1960C9A98B}"/>
    <cellStyle name="メモ 5 6 5 2" xfId="34511" xr:uid="{D0F5E367-CD6A-4DC8-B05E-63356ECDCCC4}"/>
    <cellStyle name="メモ 5 6 6" xfId="13106" xr:uid="{355169CF-4E64-494F-912D-80BB3802F8DB}"/>
    <cellStyle name="メモ 5 6 6 2" xfId="34512" xr:uid="{41FE471F-E34A-4D87-8AF1-2296F7CF44F9}"/>
    <cellStyle name="メモ 5 6 7" xfId="13107" xr:uid="{F0BFC89E-0EF0-42FB-ADED-8F44006A8144}"/>
    <cellStyle name="メモ 5 6 7 2" xfId="34513" xr:uid="{9301A361-F463-4640-9A13-87470E1E7467}"/>
    <cellStyle name="メモ 5 6 8" xfId="13108" xr:uid="{E4895743-4712-40A2-AF4E-FF21D18A389C}"/>
    <cellStyle name="メモ 5 6 8 2" xfId="34514" xr:uid="{B5CF0CE7-54E6-43AA-B092-26F7D7018B56}"/>
    <cellStyle name="メモ 5 6 9" xfId="13109" xr:uid="{9C7DD7CD-0B94-4FAA-A44B-54A3434A3698}"/>
    <cellStyle name="メモ 5 6 9 2" xfId="34515" xr:uid="{DEA5C328-394B-4485-9DA7-0E0F7836FE12}"/>
    <cellStyle name="メモ 5 7" xfId="13110" xr:uid="{99BD9C02-13C6-4363-8D7D-05991127A1DD}"/>
    <cellStyle name="メモ 5 7 10" xfId="34516" xr:uid="{0DCBB525-58DC-42BA-86FF-50A87183CFA1}"/>
    <cellStyle name="メモ 5 7 2" xfId="13111" xr:uid="{6D0F6E03-26F7-4530-A13C-E1CE45418B7D}"/>
    <cellStyle name="メモ 5 7 2 2" xfId="34517" xr:uid="{37BEFB7A-2D5B-4B93-86E3-F7528CB574B4}"/>
    <cellStyle name="メモ 5 7 3" xfId="13112" xr:uid="{0B6ED59F-6CFB-4533-B96A-463D215FEA49}"/>
    <cellStyle name="メモ 5 7 3 2" xfId="34518" xr:uid="{FAAB2D24-BD34-4CBD-8CD7-2AE2CEB349B5}"/>
    <cellStyle name="メモ 5 7 4" xfId="13113" xr:uid="{E1307CEB-26D3-42F4-A127-AC124011BD90}"/>
    <cellStyle name="メモ 5 7 4 2" xfId="34519" xr:uid="{49649802-9F7B-4406-98CB-6DBE0E99669E}"/>
    <cellStyle name="メモ 5 7 5" xfId="13114" xr:uid="{4AEF589A-D7C5-47E2-A9F7-2C9B1517BE67}"/>
    <cellStyle name="メモ 5 7 5 2" xfId="34520" xr:uid="{6D8EABB1-A5AD-4ADB-9466-8F64DF1F882E}"/>
    <cellStyle name="メモ 5 7 6" xfId="13115" xr:uid="{57B0FE55-E772-4E03-BF50-1745C3BDBA86}"/>
    <cellStyle name="メモ 5 7 6 2" xfId="34521" xr:uid="{E9752C3E-FD33-4F5B-93D4-8CC6DE184DAC}"/>
    <cellStyle name="メモ 5 7 7" xfId="13116" xr:uid="{00258661-EEE7-4141-A6BF-EDE9447BE7D6}"/>
    <cellStyle name="メモ 5 7 7 2" xfId="34522" xr:uid="{EE5B9C8A-D9F5-419E-B6E4-119899FE6786}"/>
    <cellStyle name="メモ 5 7 8" xfId="13117" xr:uid="{CDB9E830-1E9E-448C-AA50-BFC74E9B21BB}"/>
    <cellStyle name="メモ 5 7 8 2" xfId="34523" xr:uid="{0827AF62-C794-4943-BCC8-ABAB6118ABC2}"/>
    <cellStyle name="メモ 5 7 9" xfId="24388" xr:uid="{B422517A-1D06-4658-BE70-71C3C5224151}"/>
    <cellStyle name="メモ 5 7 9 2" xfId="40967" xr:uid="{38BB839A-6CBE-4603-A3FB-02CE65917554}"/>
    <cellStyle name="メモ 5 8" xfId="13118" xr:uid="{143F379C-D389-49F0-943F-087F82F66465}"/>
    <cellStyle name="メモ 5 8 2" xfId="34524" xr:uid="{B037A10C-83B9-456E-B6C0-3E3C36109C00}"/>
    <cellStyle name="メモ 5 9" xfId="13119" xr:uid="{D90ADF9F-DDD3-4562-88E0-04EF2D63C601}"/>
    <cellStyle name="メモ 5 9 2" xfId="34525" xr:uid="{69F859B8-6415-47AC-A1B5-6738D32565FC}"/>
    <cellStyle name="メモ 6" xfId="13120" xr:uid="{C7F8DF93-E1CD-4A7B-B89E-7EA1503C727A}"/>
    <cellStyle name="メモ 6 10" xfId="13121" xr:uid="{C0859DA3-6707-4BFF-9BD0-8AB219CF8518}"/>
    <cellStyle name="メモ 6 10 2" xfId="34527" xr:uid="{E4315A53-722A-4656-BC9F-D5CC9EC287CB}"/>
    <cellStyle name="メモ 6 11" xfId="13122" xr:uid="{ABA83FAA-B368-4AC0-A691-E560C3D15534}"/>
    <cellStyle name="メモ 6 11 2" xfId="34528" xr:uid="{6FE9560F-2193-452D-B26E-18887576D797}"/>
    <cellStyle name="メモ 6 12" xfId="24389" xr:uid="{BD5CB4A3-1AC6-4A06-ABDA-B27FA2D88DD1}"/>
    <cellStyle name="メモ 6 12 2" xfId="40968" xr:uid="{A9F86D22-5F40-4B48-934E-65567235A347}"/>
    <cellStyle name="メモ 6 13" xfId="34526" xr:uid="{F567D198-D3A9-44E1-AC6E-5827FC2A3D21}"/>
    <cellStyle name="メモ 6 2" xfId="13123" xr:uid="{8D70AFBD-3F48-4E1D-B2A3-803B13D2134A}"/>
    <cellStyle name="メモ 6 2 10" xfId="24390" xr:uid="{C7842140-A515-419B-81A1-3B97AD644A2F}"/>
    <cellStyle name="メモ 6 2 10 2" xfId="40969" xr:uid="{9F6D808D-FB9E-42F9-A20D-E2CD38749C4A}"/>
    <cellStyle name="メモ 6 2 11" xfId="34529" xr:uid="{7D300264-8D80-498C-875D-2A655ACCC631}"/>
    <cellStyle name="メモ 6 2 2" xfId="13124" xr:uid="{182F75D6-30F4-4A8A-A64C-24981DC7799C}"/>
    <cellStyle name="メモ 6 2 2 10" xfId="34530" xr:uid="{FC200734-F80E-46B0-9768-0999CDFA3377}"/>
    <cellStyle name="メモ 6 2 2 2" xfId="13125" xr:uid="{A7B2BFE9-005E-4484-9521-C5A2671CBEF6}"/>
    <cellStyle name="メモ 6 2 2 2 2" xfId="34531" xr:uid="{FC5EFF5A-C0B6-43D0-8F1B-24E5480C749E}"/>
    <cellStyle name="メモ 6 2 2 3" xfId="13126" xr:uid="{2BA78F8C-55C9-4E6F-BF1D-EE4B99139C3F}"/>
    <cellStyle name="メモ 6 2 2 3 2" xfId="34532" xr:uid="{C01855B4-3833-4A36-9FA3-1FD84ADC8399}"/>
    <cellStyle name="メモ 6 2 2 4" xfId="13127" xr:uid="{D3A8CE35-1F5B-434D-8CC5-096DA9AB4645}"/>
    <cellStyle name="メモ 6 2 2 4 2" xfId="34533" xr:uid="{044F6EAB-122A-401C-B410-87AF8A8E1CEA}"/>
    <cellStyle name="メモ 6 2 2 5" xfId="13128" xr:uid="{C36384DC-DB35-46EA-9E3D-3E25142D4877}"/>
    <cellStyle name="メモ 6 2 2 5 2" xfId="34534" xr:uid="{D5F935A2-CEB9-4D16-97DB-A650036E3A4B}"/>
    <cellStyle name="メモ 6 2 2 6" xfId="13129" xr:uid="{E8CCD2AC-4937-4E41-8B8E-F4042AD881F2}"/>
    <cellStyle name="メモ 6 2 2 6 2" xfId="34535" xr:uid="{CF9954FC-724A-4434-8F01-07ADDFA45557}"/>
    <cellStyle name="メモ 6 2 2 7" xfId="13130" xr:uid="{5FA5810B-DBA4-4E29-88C9-D02FF11CAC0D}"/>
    <cellStyle name="メモ 6 2 2 7 2" xfId="34536" xr:uid="{0CDBA65A-2A62-4849-890E-033AA0C30E05}"/>
    <cellStyle name="メモ 6 2 2 8" xfId="13131" xr:uid="{DC36049D-4AAB-4746-B391-A41B4A9310C9}"/>
    <cellStyle name="メモ 6 2 2 8 2" xfId="34537" xr:uid="{BBF626D9-DC1E-4BAB-A9D4-D5985925D87E}"/>
    <cellStyle name="メモ 6 2 2 9" xfId="24391" xr:uid="{A36D26B2-2469-4C32-9336-428C59B4A4BA}"/>
    <cellStyle name="メモ 6 2 2 9 2" xfId="40970" xr:uid="{C07E5D74-0D51-4B92-BEA5-C9B2ABFFFD52}"/>
    <cellStyle name="メモ 6 2 3" xfId="13132" xr:uid="{6D59F6F6-AFA5-485D-B23F-A16883E76494}"/>
    <cellStyle name="メモ 6 2 3 2" xfId="34538" xr:uid="{FF38C010-8A97-4724-852A-ED23956297F6}"/>
    <cellStyle name="メモ 6 2 4" xfId="13133" xr:uid="{336B3119-0D77-4943-A745-E533ECFD576A}"/>
    <cellStyle name="メモ 6 2 4 2" xfId="34539" xr:uid="{3EFA297E-C78D-4267-8E22-F4F704AAB041}"/>
    <cellStyle name="メモ 6 2 5" xfId="13134" xr:uid="{9814090B-DC84-4493-B494-992D8BD881C8}"/>
    <cellStyle name="メモ 6 2 5 2" xfId="34540" xr:uid="{FD434F94-EB7D-4F31-94C8-F114C496DA8C}"/>
    <cellStyle name="メモ 6 2 6" xfId="13135" xr:uid="{E75CCA91-1B31-48FC-A52D-17CEBEA12585}"/>
    <cellStyle name="メモ 6 2 6 2" xfId="34541" xr:uid="{11CA106F-098B-412C-A470-C5FA83B47FF1}"/>
    <cellStyle name="メモ 6 2 7" xfId="13136" xr:uid="{4380BD00-6970-4BC3-A491-28743E8D1D46}"/>
    <cellStyle name="メモ 6 2 7 2" xfId="34542" xr:uid="{8CF37A37-6BE4-4F02-87D8-74281BDB77C2}"/>
    <cellStyle name="メモ 6 2 8" xfId="13137" xr:uid="{A7DC72FE-CB7F-4386-B72A-FBBFE34910DE}"/>
    <cellStyle name="メモ 6 2 8 2" xfId="34543" xr:uid="{1779A1D4-31D8-4891-B654-0E5B5AD96E36}"/>
    <cellStyle name="メモ 6 2 9" xfId="13138" xr:uid="{C1950068-B683-49C9-AC8F-031A4E71E060}"/>
    <cellStyle name="メモ 6 2 9 2" xfId="34544" xr:uid="{75C10CF9-1820-4924-9665-F81C3FDFC5C4}"/>
    <cellStyle name="メモ 6 3" xfId="13139" xr:uid="{BBEA67D5-BA22-411D-90F4-646BEA2D4544}"/>
    <cellStyle name="メモ 6 3 10" xfId="24392" xr:uid="{5DE6E6DC-0ABA-49CB-8D8E-0B3D60F1E050}"/>
    <cellStyle name="メモ 6 3 10 2" xfId="40971" xr:uid="{E7948B75-655C-44DD-86C1-AC5AD8CBB9B1}"/>
    <cellStyle name="メモ 6 3 11" xfId="34545" xr:uid="{687BCCE9-18CC-4C60-BFBC-343B0405D279}"/>
    <cellStyle name="メモ 6 3 2" xfId="13140" xr:uid="{3EDC3E8B-39BC-4822-8369-A371B5CB9399}"/>
    <cellStyle name="メモ 6 3 2 10" xfId="34546" xr:uid="{DFD2E977-B00E-4969-BFAD-A35CD18AE5E0}"/>
    <cellStyle name="メモ 6 3 2 2" xfId="13141" xr:uid="{AEB7B9A5-6BF0-46AC-9BE5-78A32A5B24A3}"/>
    <cellStyle name="メモ 6 3 2 2 2" xfId="34547" xr:uid="{95F858C5-9BE3-4573-8132-6367EDEBA6CC}"/>
    <cellStyle name="メモ 6 3 2 3" xfId="13142" xr:uid="{511C4782-C59B-4635-817A-C5E2859C667F}"/>
    <cellStyle name="メモ 6 3 2 3 2" xfId="34548" xr:uid="{D13813AB-B3CC-4E89-8C23-5652404B3495}"/>
    <cellStyle name="メモ 6 3 2 4" xfId="13143" xr:uid="{F753EE06-1F0A-4CA8-B829-789FBC8727E0}"/>
    <cellStyle name="メモ 6 3 2 4 2" xfId="34549" xr:uid="{8EE11B85-1B0D-482A-A08B-30E314522914}"/>
    <cellStyle name="メモ 6 3 2 5" xfId="13144" xr:uid="{03A48936-6680-4078-8503-7074E8D4C84A}"/>
    <cellStyle name="メモ 6 3 2 5 2" xfId="34550" xr:uid="{D6ACE168-F72A-49E7-B024-04FAB14C9FB2}"/>
    <cellStyle name="メモ 6 3 2 6" xfId="13145" xr:uid="{862F7DC1-EF98-484B-B49B-B2E0B77CA533}"/>
    <cellStyle name="メモ 6 3 2 6 2" xfId="34551" xr:uid="{D3FA30EF-BCF5-49F4-A029-A92A110C4829}"/>
    <cellStyle name="メモ 6 3 2 7" xfId="13146" xr:uid="{8AB89DC7-A314-4787-A280-C9DC075262D0}"/>
    <cellStyle name="メモ 6 3 2 7 2" xfId="34552" xr:uid="{AECD1DDD-5A8C-4D17-B9F7-22DD2074B84E}"/>
    <cellStyle name="メモ 6 3 2 8" xfId="13147" xr:uid="{6142899D-2412-45E6-9938-E8A8132F809C}"/>
    <cellStyle name="メモ 6 3 2 8 2" xfId="34553" xr:uid="{2F19C4AA-C723-4C2C-869F-194C792F2BFE}"/>
    <cellStyle name="メモ 6 3 2 9" xfId="24393" xr:uid="{AA71EE92-1D00-4EE0-880A-1243B9EF9C60}"/>
    <cellStyle name="メモ 6 3 2 9 2" xfId="40972" xr:uid="{A47CDCF8-2BEF-4968-9AC9-32BEB3E7C236}"/>
    <cellStyle name="メモ 6 3 3" xfId="13148" xr:uid="{790629B1-9C9D-4F56-9391-B1C1A73089B0}"/>
    <cellStyle name="メモ 6 3 3 2" xfId="34554" xr:uid="{36FC20B5-6DFA-4B92-85D2-47FF51684813}"/>
    <cellStyle name="メモ 6 3 4" xfId="13149" xr:uid="{51DD905E-7C48-4080-9D2F-D124DD3AC2DA}"/>
    <cellStyle name="メモ 6 3 4 2" xfId="34555" xr:uid="{9A4C006E-B8C3-40F5-8F80-8CBACAA4FEB7}"/>
    <cellStyle name="メモ 6 3 5" xfId="13150" xr:uid="{58EE0FE9-0FC1-4E93-9697-9227B09D244B}"/>
    <cellStyle name="メモ 6 3 5 2" xfId="34556" xr:uid="{B998705A-2B50-407B-B132-6535326DF71F}"/>
    <cellStyle name="メモ 6 3 6" xfId="13151" xr:uid="{4AAB828D-B8AC-4179-91D7-BFAFEC6C7CA3}"/>
    <cellStyle name="メモ 6 3 6 2" xfId="34557" xr:uid="{8EA1CCB4-9407-43F3-A39F-106DBB3FE95D}"/>
    <cellStyle name="メモ 6 3 7" xfId="13152" xr:uid="{6D9B9C1B-52EE-4D5B-B39B-67FD5C0EE3A0}"/>
    <cellStyle name="メモ 6 3 7 2" xfId="34558" xr:uid="{089336D0-F6E1-4ECB-A757-0507B1F4A9E1}"/>
    <cellStyle name="メモ 6 3 8" xfId="13153" xr:uid="{A401DBAA-162F-481D-A983-A5D041D7EA5A}"/>
    <cellStyle name="メモ 6 3 8 2" xfId="34559" xr:uid="{57196097-AFE6-454A-B0D3-805E050F0F19}"/>
    <cellStyle name="メモ 6 3 9" xfId="13154" xr:uid="{652EDCD3-B10A-4A95-8590-D18DAC915C44}"/>
    <cellStyle name="メモ 6 3 9 2" xfId="34560" xr:uid="{395F45C0-6CF7-437E-8919-0EF4C9DD615D}"/>
    <cellStyle name="メモ 6 4" xfId="13155" xr:uid="{61513579-1F7A-4096-B931-392093BD3089}"/>
    <cellStyle name="メモ 6 4 10" xfId="34561" xr:uid="{FADAF2D3-C0EB-44EB-86C7-056D5A8086AC}"/>
    <cellStyle name="メモ 6 4 2" xfId="13156" xr:uid="{5587E483-1245-4177-AD3A-E3A74E47D210}"/>
    <cellStyle name="メモ 6 4 2 2" xfId="34562" xr:uid="{89F9ECFA-FEBD-4B79-9E3D-D46A42B79C61}"/>
    <cellStyle name="メモ 6 4 3" xfId="13157" xr:uid="{F2DA48CB-1975-47B3-AA80-EC211FE0EF83}"/>
    <cellStyle name="メモ 6 4 3 2" xfId="34563" xr:uid="{89DE4488-14DF-49D3-B666-C3977F27DEDE}"/>
    <cellStyle name="メモ 6 4 4" xfId="13158" xr:uid="{A19D3BD6-340A-4DDE-9EAB-B55BBD8692D8}"/>
    <cellStyle name="メモ 6 4 4 2" xfId="34564" xr:uid="{9C3A251B-C252-4C81-B830-94AE834A9515}"/>
    <cellStyle name="メモ 6 4 5" xfId="13159" xr:uid="{21D997C2-7E7F-40B7-9FA0-8718699811D3}"/>
    <cellStyle name="メモ 6 4 5 2" xfId="34565" xr:uid="{1DC2133C-F2BA-432A-9615-7C2CA56DF3A5}"/>
    <cellStyle name="メモ 6 4 6" xfId="13160" xr:uid="{D4E887CB-A150-45E0-81B0-CA7F43EE55B2}"/>
    <cellStyle name="メモ 6 4 6 2" xfId="34566" xr:uid="{A78D155F-A63B-4F95-B00B-A0F84C22DDE8}"/>
    <cellStyle name="メモ 6 4 7" xfId="13161" xr:uid="{9FA06D63-35A7-4CAE-8224-F52F58F13317}"/>
    <cellStyle name="メモ 6 4 7 2" xfId="34567" xr:uid="{C3A684BB-3F7A-4150-9CB2-238732268765}"/>
    <cellStyle name="メモ 6 4 8" xfId="13162" xr:uid="{AAC01BF6-9196-4575-9B45-602187D0A08C}"/>
    <cellStyle name="メモ 6 4 8 2" xfId="34568" xr:uid="{41B33AFF-11B0-4D4B-A359-2A99E7BA41A4}"/>
    <cellStyle name="メモ 6 4 9" xfId="24394" xr:uid="{4B8121D6-D89C-4B43-B196-7B09DE17F294}"/>
    <cellStyle name="メモ 6 4 9 2" xfId="40973" xr:uid="{F160D498-6D4D-4023-8162-33F32AA955CA}"/>
    <cellStyle name="メモ 6 5" xfId="13163" xr:uid="{51B3E69E-3792-4F41-A31F-7A5D5365DFB3}"/>
    <cellStyle name="メモ 6 5 2" xfId="34569" xr:uid="{C8FE1846-61B1-46EF-A659-C6668ECCB9B9}"/>
    <cellStyle name="メモ 6 6" xfId="13164" xr:uid="{C21091F0-A8D6-4218-90AA-5B3E073BCD08}"/>
    <cellStyle name="メモ 6 6 2" xfId="34570" xr:uid="{503ACE13-F3B7-4A88-BE86-3D4D30A1DCE6}"/>
    <cellStyle name="メモ 6 7" xfId="13165" xr:uid="{336DDF43-39D4-4121-992B-835379312224}"/>
    <cellStyle name="メモ 6 7 2" xfId="34571" xr:uid="{A1B8EEAA-300A-4E97-AC35-657F3E403288}"/>
    <cellStyle name="メモ 6 8" xfId="13166" xr:uid="{7CF46163-BF81-4888-A176-74DA80A85E5E}"/>
    <cellStyle name="メモ 6 8 2" xfId="34572" xr:uid="{5918A534-31B8-4588-B61B-A7C71D67018D}"/>
    <cellStyle name="メモ 6 9" xfId="13167" xr:uid="{2B89D527-938C-4E0B-AC02-324A8EBAA016}"/>
    <cellStyle name="メモ 6 9 2" xfId="34573" xr:uid="{EEE79EDD-EF9A-41BB-AFBF-BCE215801708}"/>
    <cellStyle name="メモ 7" xfId="13168" xr:uid="{8AE1ECC3-DFA5-414F-B841-A5DBDA0ACA29}"/>
    <cellStyle name="メモ 7 10" xfId="13169" xr:uid="{CCBCF873-B0C0-46F4-843A-0FAF7EFF46DE}"/>
    <cellStyle name="メモ 7 10 2" xfId="34575" xr:uid="{E2400532-3F01-4ED6-BEE7-FFFA3E2E3650}"/>
    <cellStyle name="メモ 7 11" xfId="24395" xr:uid="{1497A8F9-73A1-45C2-BC83-EC5F44AFAC58}"/>
    <cellStyle name="メモ 7 11 2" xfId="40974" xr:uid="{CBEE8E14-02DA-47D4-9A4D-018F4D7BDE0F}"/>
    <cellStyle name="メモ 7 12" xfId="34574" xr:uid="{F0C6E6B3-9697-44CB-932C-2FFE4682F959}"/>
    <cellStyle name="メモ 7 2" xfId="13170" xr:uid="{139E8EA2-A117-43E7-8461-A61C033A66D6}"/>
    <cellStyle name="メモ 7 2 10" xfId="24396" xr:uid="{52F49599-84C2-4A79-A186-13FCCA8375B5}"/>
    <cellStyle name="メモ 7 2 10 2" xfId="40975" xr:uid="{171E254C-3F38-4F98-8052-9C773CB44049}"/>
    <cellStyle name="メモ 7 2 11" xfId="34576" xr:uid="{3B8905DD-9BF1-4D77-9E89-22269C7D67C3}"/>
    <cellStyle name="メモ 7 2 2" xfId="13171" xr:uid="{FBAB51AC-5B1F-4648-AB24-40A5E3E6FC35}"/>
    <cellStyle name="メモ 7 2 2 10" xfId="34577" xr:uid="{2CDA1101-E76D-4EBC-825B-3FFF52077BF0}"/>
    <cellStyle name="メモ 7 2 2 2" xfId="13172" xr:uid="{43701A6B-9206-4D5E-BB2E-83CCF6A82365}"/>
    <cellStyle name="メモ 7 2 2 2 2" xfId="34578" xr:uid="{6682F65E-5529-41C8-9941-7C991AA0278D}"/>
    <cellStyle name="メモ 7 2 2 3" xfId="13173" xr:uid="{9888A820-433B-4840-99A5-D98143E392FB}"/>
    <cellStyle name="メモ 7 2 2 3 2" xfId="34579" xr:uid="{189A8000-4B85-4130-8261-7688F78216A3}"/>
    <cellStyle name="メモ 7 2 2 4" xfId="13174" xr:uid="{CCA1F934-F7DE-430E-962C-69C6BC02DED2}"/>
    <cellStyle name="メモ 7 2 2 4 2" xfId="34580" xr:uid="{F1AD41AA-04F3-48F5-B086-A348F1C0C47C}"/>
    <cellStyle name="メモ 7 2 2 5" xfId="13175" xr:uid="{CD5B0FBA-8D97-4507-91E1-BB30828F4615}"/>
    <cellStyle name="メモ 7 2 2 5 2" xfId="34581" xr:uid="{8238F3FE-1CAC-4F1B-B32B-0C5E564FE088}"/>
    <cellStyle name="メモ 7 2 2 6" xfId="13176" xr:uid="{C1652401-B915-49F3-BB66-085A73192A21}"/>
    <cellStyle name="メモ 7 2 2 6 2" xfId="34582" xr:uid="{F8C1B548-5C55-40C2-83AB-03B9BD24FAE2}"/>
    <cellStyle name="メモ 7 2 2 7" xfId="13177" xr:uid="{AC395175-C37F-4EDB-B804-7C8C0A1478A4}"/>
    <cellStyle name="メモ 7 2 2 7 2" xfId="34583" xr:uid="{F6069988-0BAF-4CA3-951E-99601F064314}"/>
    <cellStyle name="メモ 7 2 2 8" xfId="13178" xr:uid="{3C871DF5-790F-4676-9F26-C3AA99BDE02F}"/>
    <cellStyle name="メモ 7 2 2 8 2" xfId="34584" xr:uid="{82AD0A7A-614E-4DE9-840A-7E236B9F01F5}"/>
    <cellStyle name="メモ 7 2 2 9" xfId="24397" xr:uid="{2FCFA6DD-2A21-486A-A32F-19BDCF694F7D}"/>
    <cellStyle name="メモ 7 2 2 9 2" xfId="40976" xr:uid="{8B67898B-6B9E-4E87-813C-9DA59C5C18D3}"/>
    <cellStyle name="メモ 7 2 3" xfId="13179" xr:uid="{B9D01DA6-872D-4B96-ADE9-01EA2C9CDAE0}"/>
    <cellStyle name="メモ 7 2 3 2" xfId="34585" xr:uid="{0F799D9C-B907-4FCA-8ECE-2D30506DBF8A}"/>
    <cellStyle name="メモ 7 2 4" xfId="13180" xr:uid="{E059A80E-2451-4E46-B3BA-5BD0C1AE3312}"/>
    <cellStyle name="メモ 7 2 4 2" xfId="34586" xr:uid="{259FDF6C-7B50-4F3E-8D92-5A6CBA653EDB}"/>
    <cellStyle name="メモ 7 2 5" xfId="13181" xr:uid="{5BA29F8E-CA37-4B97-96A9-15304C00C537}"/>
    <cellStyle name="メモ 7 2 5 2" xfId="34587" xr:uid="{4666556E-EAF3-4403-81F6-0F071415B63F}"/>
    <cellStyle name="メモ 7 2 6" xfId="13182" xr:uid="{788B61D0-CD94-4439-A05F-2E20B26898F3}"/>
    <cellStyle name="メモ 7 2 6 2" xfId="34588" xr:uid="{4D9F2974-85D4-47E2-8F1D-EDB897DDAA9B}"/>
    <cellStyle name="メモ 7 2 7" xfId="13183" xr:uid="{BAAC633E-15FF-439D-9B86-9915E3685A5C}"/>
    <cellStyle name="メモ 7 2 7 2" xfId="34589" xr:uid="{DFBA08E3-329C-498F-AE75-21A7AD02BE59}"/>
    <cellStyle name="メモ 7 2 8" xfId="13184" xr:uid="{B743604F-66DE-4859-92E6-650E74AF1063}"/>
    <cellStyle name="メモ 7 2 8 2" xfId="34590" xr:uid="{AA85628E-AF46-4575-891E-C5C74D93F607}"/>
    <cellStyle name="メモ 7 2 9" xfId="13185" xr:uid="{485EF940-B225-4C08-A2C8-C6754650835C}"/>
    <cellStyle name="メモ 7 2 9 2" xfId="34591" xr:uid="{75A3BB31-6E94-49D5-AB2E-7137CA219C2D}"/>
    <cellStyle name="メモ 7 3" xfId="13186" xr:uid="{55B518EB-6E58-49FD-BBF0-6B55FB250892}"/>
    <cellStyle name="メモ 7 3 10" xfId="34592" xr:uid="{A34244DB-27D6-455C-ADF9-1CA55F99CE8F}"/>
    <cellStyle name="メモ 7 3 2" xfId="13187" xr:uid="{CCA6049B-1344-460F-BBB8-1506BE1190D7}"/>
    <cellStyle name="メモ 7 3 2 2" xfId="34593" xr:uid="{8545263C-6A62-436E-A378-F8E0E89D924A}"/>
    <cellStyle name="メモ 7 3 3" xfId="13188" xr:uid="{DFC9DED7-419C-4D6F-8A41-96050096B843}"/>
    <cellStyle name="メモ 7 3 3 2" xfId="34594" xr:uid="{D56480A5-155A-406D-B154-4145BBD7DBEA}"/>
    <cellStyle name="メモ 7 3 4" xfId="13189" xr:uid="{B6602BA7-EDD4-4FAA-8EA9-03A0ED649312}"/>
    <cellStyle name="メモ 7 3 4 2" xfId="34595" xr:uid="{E4EDE93A-4E22-4F2B-B28D-B3252C2E6EBF}"/>
    <cellStyle name="メモ 7 3 5" xfId="13190" xr:uid="{FCB7EF30-08C1-49F0-94AA-5B52C56BFD3B}"/>
    <cellStyle name="メモ 7 3 5 2" xfId="34596" xr:uid="{35384D36-5B9C-4378-B92B-3CE697F15CDF}"/>
    <cellStyle name="メモ 7 3 6" xfId="13191" xr:uid="{966C0C73-86B2-4243-9F13-26EA6A219FD6}"/>
    <cellStyle name="メモ 7 3 6 2" xfId="34597" xr:uid="{EF186922-A6A9-4D8D-AC10-ADB6D6D264A7}"/>
    <cellStyle name="メモ 7 3 7" xfId="13192" xr:uid="{9825E283-0235-43F1-822F-9B398EE11305}"/>
    <cellStyle name="メモ 7 3 7 2" xfId="34598" xr:uid="{72D7C079-B3CF-47FE-BE2B-ABCC598254B0}"/>
    <cellStyle name="メモ 7 3 8" xfId="13193" xr:uid="{0BF74840-C3E5-45A8-AC14-68DF9A0DB14A}"/>
    <cellStyle name="メモ 7 3 8 2" xfId="34599" xr:uid="{B6BE48B4-2F91-4EDD-9EFB-3A160E487888}"/>
    <cellStyle name="メモ 7 3 9" xfId="24398" xr:uid="{998A4926-BEE0-45E6-AB81-AD62B5D35A48}"/>
    <cellStyle name="メモ 7 3 9 2" xfId="40977" xr:uid="{23EBD971-7411-4B9A-BF2F-5B727DD876E7}"/>
    <cellStyle name="メモ 7 4" xfId="13194" xr:uid="{A567743C-EB91-4F94-860D-9EDDE3C58759}"/>
    <cellStyle name="メモ 7 4 2" xfId="34600" xr:uid="{1A633EA7-AED0-4479-8FF5-63AF59FE6B94}"/>
    <cellStyle name="メモ 7 5" xfId="13195" xr:uid="{4C68CDB7-B008-4911-90D3-21DF1340A863}"/>
    <cellStyle name="メモ 7 5 2" xfId="34601" xr:uid="{265E059D-8F95-4D81-BF58-A5BB35121997}"/>
    <cellStyle name="メモ 7 6" xfId="13196" xr:uid="{A9D6CB32-C0C6-4DD5-AC34-0F3848E40F39}"/>
    <cellStyle name="メモ 7 6 2" xfId="34602" xr:uid="{3BB99705-6DAE-4800-8007-04D017661717}"/>
    <cellStyle name="メモ 7 7" xfId="13197" xr:uid="{B201AD86-0A30-4BFF-833F-E2B9CB88A498}"/>
    <cellStyle name="メモ 7 7 2" xfId="34603" xr:uid="{6CB71874-C1EC-40D1-A0DA-EE6B72065319}"/>
    <cellStyle name="メモ 7 8" xfId="13198" xr:uid="{A8A1F56E-B535-4037-B461-6724B6AA748D}"/>
    <cellStyle name="メモ 7 8 2" xfId="34604" xr:uid="{B0E955F8-6E94-4A71-BFE9-C34D8277D5EE}"/>
    <cellStyle name="メモ 7 9" xfId="13199" xr:uid="{D4760C8C-3D2A-4202-BC60-AE1426B8029C}"/>
    <cellStyle name="メモ 7 9 2" xfId="34605" xr:uid="{94E17FB9-9CAD-4FB0-B0CF-9C368AB6EBE7}"/>
    <cellStyle name="メモ 8" xfId="13200" xr:uid="{E99EEF79-2100-4706-8BA1-3548C7FDCA29}"/>
    <cellStyle name="メモ 8 10" xfId="24399" xr:uid="{22689998-D747-4AC3-8D87-2E1E009C0091}"/>
    <cellStyle name="メモ 8 10 2" xfId="40978" xr:uid="{6513914D-377E-41B7-B980-7B8067D995D8}"/>
    <cellStyle name="メモ 8 11" xfId="34606" xr:uid="{0F85D3BB-F517-47A0-9103-2959351B42DF}"/>
    <cellStyle name="メモ 8 2" xfId="13201" xr:uid="{01A375EC-6D2E-4A91-B230-7FFDDB71A457}"/>
    <cellStyle name="メモ 8 2 10" xfId="34607" xr:uid="{7C7E5BB9-BCE8-415F-8A85-794750CBCBF5}"/>
    <cellStyle name="メモ 8 2 2" xfId="13202" xr:uid="{286C9B7C-68B0-4671-985D-2410D2681E3E}"/>
    <cellStyle name="メモ 8 2 2 2" xfId="34608" xr:uid="{55538A26-B6E9-4DBC-8D70-39481E7D05B9}"/>
    <cellStyle name="メモ 8 2 3" xfId="13203" xr:uid="{ED480EE2-9086-4F65-ACA4-6690ED50468E}"/>
    <cellStyle name="メモ 8 2 3 2" xfId="34609" xr:uid="{16625803-F241-41FA-BF73-AB2801C16764}"/>
    <cellStyle name="メモ 8 2 4" xfId="13204" xr:uid="{9FE70D98-F1CB-45AA-9A57-FE8DF2F0E2F7}"/>
    <cellStyle name="メモ 8 2 4 2" xfId="34610" xr:uid="{E44F0521-289D-4D92-AC47-54A484DD715C}"/>
    <cellStyle name="メモ 8 2 5" xfId="13205" xr:uid="{033D5ED0-9C7E-49E5-ACD8-4BFDBBFB1C03}"/>
    <cellStyle name="メモ 8 2 5 2" xfId="34611" xr:uid="{EDE69B76-49FC-4E71-870E-42AB0264C106}"/>
    <cellStyle name="メモ 8 2 6" xfId="13206" xr:uid="{5CF5812C-781B-41E8-9400-8DEB51AB57D6}"/>
    <cellStyle name="メモ 8 2 6 2" xfId="34612" xr:uid="{7724F44C-2C56-4303-AE9D-33696FB25054}"/>
    <cellStyle name="メモ 8 2 7" xfId="13207" xr:uid="{4C139DA2-7017-468C-AFC3-D8F1B9BAC62E}"/>
    <cellStyle name="メモ 8 2 7 2" xfId="34613" xr:uid="{A1B2CD06-7BBF-4F9E-A896-86DB1F46F41A}"/>
    <cellStyle name="メモ 8 2 8" xfId="13208" xr:uid="{F48387D5-13B5-45AD-B5C4-62EFB026566C}"/>
    <cellStyle name="メモ 8 2 8 2" xfId="34614" xr:uid="{E7193BBE-610A-41B1-B1C1-AB8B5E2F5B1B}"/>
    <cellStyle name="メモ 8 2 9" xfId="24400" xr:uid="{BDF4F097-4B9A-4166-936B-D5E17DF44177}"/>
    <cellStyle name="メモ 8 2 9 2" xfId="40979" xr:uid="{426952ED-64B5-45CA-B022-5D8FAFC03D72}"/>
    <cellStyle name="メモ 8 3" xfId="13209" xr:uid="{7C06EFD6-9A96-4AE8-A422-979C3DB4A35F}"/>
    <cellStyle name="メモ 8 3 2" xfId="34615" xr:uid="{85E61D7D-633B-49CA-880E-59501864F3FD}"/>
    <cellStyle name="メモ 8 4" xfId="13210" xr:uid="{DEB8D13E-E700-4D8C-AE15-D71291C52B84}"/>
    <cellStyle name="メモ 8 4 2" xfId="34616" xr:uid="{513494DD-0CD6-4A8E-B7B4-7296D743EF08}"/>
    <cellStyle name="メモ 8 5" xfId="13211" xr:uid="{C296FCE8-E853-40F4-9CEF-4DCF91055A70}"/>
    <cellStyle name="メモ 8 5 2" xfId="34617" xr:uid="{5A55F18F-726F-4BA6-8BEC-87B2ED324BDA}"/>
    <cellStyle name="メモ 8 6" xfId="13212" xr:uid="{369C6F9E-6DC7-48A3-89AF-454D350F1C03}"/>
    <cellStyle name="メモ 8 6 2" xfId="34618" xr:uid="{D12DD288-A76D-4E88-9D12-E0CF5264C20F}"/>
    <cellStyle name="メモ 8 7" xfId="13213" xr:uid="{AA6AD6A9-2428-45FD-BB96-FF7866FDFE3D}"/>
    <cellStyle name="メモ 8 7 2" xfId="34619" xr:uid="{D9EA5D9C-C4CD-4C14-A6E0-385D06BD6A4C}"/>
    <cellStyle name="メモ 8 8" xfId="13214" xr:uid="{B5FEA4AB-2C87-4EB6-839F-31509DFEA3E1}"/>
    <cellStyle name="メモ 8 8 2" xfId="34620" xr:uid="{696E671D-3275-478A-8370-32E8EF858550}"/>
    <cellStyle name="メモ 8 9" xfId="13215" xr:uid="{40BDF180-A0E6-4CAC-821C-F559D7860913}"/>
    <cellStyle name="メモ 8 9 2" xfId="34621" xr:uid="{10DF64DC-5C78-4099-B0EC-01E5FEF6BC8B}"/>
    <cellStyle name="メモ 9" xfId="13216" xr:uid="{2E8B26BD-28FD-40A5-93F3-30B3086276A9}"/>
    <cellStyle name="メモ 9 10" xfId="34622" xr:uid="{52B7B03B-C022-4E7A-96A7-B835C75DFA3E}"/>
    <cellStyle name="メモ 9 2" xfId="13217" xr:uid="{7431B9ED-9758-4F5A-95D1-41B1FCC70C21}"/>
    <cellStyle name="メモ 9 2 2" xfId="34623" xr:uid="{937B2F49-AEC9-4FF2-AA3C-7D025E282092}"/>
    <cellStyle name="メモ 9 3" xfId="13218" xr:uid="{FAA2C862-58BF-49D6-AA73-9251ECA815AE}"/>
    <cellStyle name="メモ 9 3 2" xfId="34624" xr:uid="{86BB1DC3-3103-4C22-ACB3-664AB2039792}"/>
    <cellStyle name="メモ 9 4" xfId="13219" xr:uid="{4C7491B0-6380-45CB-904B-D9CE3949B9EE}"/>
    <cellStyle name="メモ 9 4 2" xfId="34625" xr:uid="{7CB2FF15-F362-4694-948C-A8B72572D711}"/>
    <cellStyle name="メモ 9 5" xfId="13220" xr:uid="{95FBBD41-62DA-4B6E-AC07-6016034DD4B4}"/>
    <cellStyle name="メモ 9 5 2" xfId="34626" xr:uid="{4CBD2FE5-08DA-45A9-9D6E-1230A2F69FEE}"/>
    <cellStyle name="メモ 9 6" xfId="13221" xr:uid="{68A1E7D6-22ED-4130-9C81-39D1E7F11CB9}"/>
    <cellStyle name="メモ 9 6 2" xfId="34627" xr:uid="{83B51247-BB9B-4515-A6D0-302EE4C3119C}"/>
    <cellStyle name="メモ 9 7" xfId="13222" xr:uid="{F7B489C1-68DA-474E-82DF-ECE560DF6329}"/>
    <cellStyle name="メモ 9 7 2" xfId="34628" xr:uid="{BE1BD29F-1E09-44F5-985A-8502993B20EE}"/>
    <cellStyle name="メモ 9 8" xfId="13223" xr:uid="{B9AC531A-B2ED-4447-9EA5-F06F07859A70}"/>
    <cellStyle name="メモ 9 8 2" xfId="34629" xr:uid="{4B46D4F9-A1BE-4FD0-BF1A-6F89A193BDAF}"/>
    <cellStyle name="メモ 9 9" xfId="24401" xr:uid="{C68E6B6D-8055-4654-9BB8-6E6358700264}"/>
    <cellStyle name="メモ 9 9 2" xfId="40980" xr:uid="{E9DFD22A-151A-428A-9BEA-49879CA27C5E}"/>
    <cellStyle name="ﾔ竟瑙糺・[0]_PERSONAL" xfId="13224" xr:uid="{FFE605B8-E122-4FCF-977B-E1CEC109D7EF}"/>
    <cellStyle name="ﾔ竟瑙糺饑PERSONAL" xfId="13225" xr:uid="{227C7BAC-E6DB-42C6-A824-BBBC45450DBC}"/>
    <cellStyle name="ﾔ竟瑙糺饑PERSONAL 2" xfId="13226" xr:uid="{ED492333-78CB-4F6A-B2B4-EDAAACB4B4AE}"/>
    <cellStyle name="リンク セル" xfId="13227" xr:uid="{19177932-F855-4366-A81B-CE149164C950}"/>
    <cellStyle name="リンク セル 2" xfId="13228" xr:uid="{A12D82B9-AF5B-4E4C-B465-629529B63DA6}"/>
    <cellStyle name="リンク セル 2 2" xfId="13229" xr:uid="{B0963326-4D5A-463D-BDF0-6A5D16E35C97}"/>
    <cellStyle name="リンク セル 2 3" xfId="13230" xr:uid="{318CE6DA-91A2-47DD-9DC1-22910A57283F}"/>
    <cellStyle name="リンク セル 2 4" xfId="13231" xr:uid="{DEA8E746-9AD8-4BDB-BABA-152E3E872773}"/>
    <cellStyle name="リンク セル 3" xfId="13232" xr:uid="{C854812F-63F9-47A3-8384-1FB100E09BB1}"/>
    <cellStyle name="リンク セル 3 2" xfId="13233" xr:uid="{53834016-2BD1-40EE-B8EA-EA314C216A7C}"/>
    <cellStyle name="リンク セル 4" xfId="13234" xr:uid="{3264D7CE-0611-44D4-BFB6-16000050D837}"/>
    <cellStyle name="リンク セル 5" xfId="13235" xr:uid="{0FF7BCCC-7E11-42A5-9B70-32830703562A}"/>
    <cellStyle name="เครื่องหมายจุลภาค [0]_1" xfId="13236" xr:uid="{214CD647-F289-4C43-9AC9-B84FCF04E112}"/>
    <cellStyle name="เครื่องหมายจุลภาค_1" xfId="13237" xr:uid="{45826500-7C9C-478E-890E-D42305CF4A0E}"/>
    <cellStyle name="เครื่องหมายสกุลเงิน [0]_1" xfId="13238" xr:uid="{06B9FCA6-1272-4FD2-9B86-C62064D3EF27}"/>
    <cellStyle name="เครื่องหมายสกุลเงิน_1" xfId="13239" xr:uid="{F5DE7511-1774-455C-A04B-8A574F95A660}"/>
    <cellStyle name="เซลล์ตรวจสอบ" xfId="13240" xr:uid="{5AEF6BE6-4005-4B81-9365-127EC94F816C}"/>
    <cellStyle name="เซลล์ตรวจสอบ 2" xfId="13241" xr:uid="{F24FB449-AA14-47CD-A9CA-68015A9C19B5}"/>
    <cellStyle name="เซลล์ตรวจสอบ 2 2" xfId="13242" xr:uid="{ED997737-F79A-40DA-B946-BBFBF535F999}"/>
    <cellStyle name="เซลล์ตรวจสอบ 2 2 2" xfId="13243" xr:uid="{6619885B-E5D4-481E-B7C5-F0307BEE4C05}"/>
    <cellStyle name="เซลล์ตรวจสอบ 2 2 3" xfId="13244" xr:uid="{E4100E3F-30C9-4E92-9D4C-F4DA1BBD5C30}"/>
    <cellStyle name="เซลล์ตรวจสอบ 2 2 4" xfId="13245" xr:uid="{8073A8F7-56A8-4C1F-A0F5-2916C087C9F3}"/>
    <cellStyle name="เซลล์ตรวจสอบ 2 2 5" xfId="13246" xr:uid="{D49398B1-4F52-4703-B562-FDC6F4E70308}"/>
    <cellStyle name="เซลล์ตรวจสอบ 2 3" xfId="13247" xr:uid="{2BEF7E70-9B24-4E0F-8502-66F2D014B1ED}"/>
    <cellStyle name="เซลล์ตรวจสอบ 2 3 2" xfId="13248" xr:uid="{2106E99C-C444-455E-86C9-D1DD5431EEEF}"/>
    <cellStyle name="เซลล์ตรวจสอบ 2 3 3" xfId="13249" xr:uid="{9C3F7F8A-09D8-41C4-B32D-EB35F9C06C3F}"/>
    <cellStyle name="เซลล์ตรวจสอบ 2 3 4" xfId="13250" xr:uid="{7B275ABA-D800-4EF1-A2D2-BFA6C03339F9}"/>
    <cellStyle name="เซลล์ตรวจสอบ 2 3 5" xfId="13251" xr:uid="{C12B8BDD-A7C2-4457-9FC3-5A5781B205BA}"/>
    <cellStyle name="เซลล์ตรวจสอบ 3" xfId="13252" xr:uid="{85BDDA3C-38A9-44C3-A007-B1F48E42B377}"/>
    <cellStyle name="เซลล์ตรวจสอบ 3 2" xfId="13253" xr:uid="{CCA543D6-D272-48DB-A749-B4146903FD88}"/>
    <cellStyle name="เซลล์ตรวจสอบ 3 2 2" xfId="13254" xr:uid="{A9A0C530-02A3-43FB-BA4D-EECBD75FDF9C}"/>
    <cellStyle name="เซลล์ตรวจสอบ 3 2 3" xfId="13255" xr:uid="{0920F667-4513-4269-9548-D588137A8024}"/>
    <cellStyle name="เซลล์ตรวจสอบ 3 2 4" xfId="13256" xr:uid="{67048E45-A89F-4AC6-984B-06C54573D13C}"/>
    <cellStyle name="เซลล์ตรวจสอบ 3 2 5" xfId="13257" xr:uid="{9733AA50-51E5-4A62-B624-6C352B4756F3}"/>
    <cellStyle name="เซลล์ตรวจสอบ 3 3" xfId="13258" xr:uid="{84E7D952-8408-46EB-8B42-AA52D5571926}"/>
    <cellStyle name="เซลล์ตรวจสอบ 3 3 2" xfId="13259" xr:uid="{365A93DA-E107-4624-9BDC-69D3976D183E}"/>
    <cellStyle name="เซลล์ตรวจสอบ 3 3 3" xfId="13260" xr:uid="{C4FFBEB4-DAD1-4E60-9012-0CF10425927D}"/>
    <cellStyle name="เซลล์ตรวจสอบ 3 3 4" xfId="13261" xr:uid="{6AD6BA05-482F-4224-8422-9053CC3707AA}"/>
    <cellStyle name="เซลล์ตรวจสอบ 3 3 5" xfId="13262" xr:uid="{8C34C154-27B1-4F60-80BB-F857311EB55D}"/>
    <cellStyle name="เซลล์ตรวจสอบ 4" xfId="13263" xr:uid="{2A8FB471-6ADB-4CE9-BC3A-DC7E50894C4F}"/>
    <cellStyle name="เซลล์ตรวจสอบ 4 2" xfId="13264" xr:uid="{7A72F5EC-7679-4601-A6CD-6AAD91118985}"/>
    <cellStyle name="เซลล์ตรวจสอบ 4 3" xfId="13265" xr:uid="{FD06AE17-8768-41AA-AA02-00E9D5FBE563}"/>
    <cellStyle name="เซลล์ตรวจสอบ 4 4" xfId="13266" xr:uid="{708DB0D4-2367-4EE9-97CE-C9785E5F2FDB}"/>
    <cellStyle name="เซลล์ตรวจสอบ 4 5" xfId="13267" xr:uid="{B01FDE93-9BB5-4BB2-B9AE-A64D6CFD5EE9}"/>
    <cellStyle name="เซลล์ตรวจสอบ 5" xfId="13268" xr:uid="{5FA22361-DD50-4DDA-99B0-83EF3DAF97D6}"/>
    <cellStyle name="เซลล์ตรวจสอบ 5 2" xfId="13269" xr:uid="{67DC4E23-F414-45B0-883E-01A88A6C5B3D}"/>
    <cellStyle name="เซลล์ตรวจสอบ 5 3" xfId="13270" xr:uid="{B877AAD2-4B20-4B8B-8447-D2AD8D142EEE}"/>
    <cellStyle name="เซลล์ตรวจสอบ 5 4" xfId="13271" xr:uid="{4750FC00-E47A-4FED-A382-F37D6BF3B249}"/>
    <cellStyle name="เซลล์ตรวจสอบ 5 5" xfId="13272" xr:uid="{24C52D89-0EA0-4462-B36C-CE2D8D0D7539}"/>
    <cellStyle name="เซลล์ที่มีการเชื่อมโยง" xfId="13273" xr:uid="{1779F875-7BFE-4C7C-9CB2-F76DC9D1BC57}"/>
    <cellStyle name="เซลล์ที่มีการเชื่อมโยง 2" xfId="13274" xr:uid="{0C47FABD-B82B-40B1-A027-5D90D2D72F46}"/>
    <cellStyle name="เซลล์ที่มีการเชื่อมโยง 3" xfId="13275" xr:uid="{3DA99D2D-B52A-4454-AAE9-D17A8BB8EA7C}"/>
    <cellStyle name="แย่" xfId="13276" xr:uid="{34DC50EF-4821-4DD5-907E-6EA80D4E0E82}"/>
    <cellStyle name="แย่ 2" xfId="13277" xr:uid="{19BC4D52-BA8D-4EB8-9A51-A38647AA67A5}"/>
    <cellStyle name="แย่ 3" xfId="13278" xr:uid="{4C77F607-936B-4E38-9FD6-4EBFE8F8F3F9}"/>
    <cellStyle name="แสดงผล" xfId="13279" xr:uid="{2AF5013C-FF61-4455-8F92-B978CC2178CA}"/>
    <cellStyle name="แสดงผล 10" xfId="13280" xr:uid="{A4D55978-2E59-4AC0-ADDC-0F283B321E73}"/>
    <cellStyle name="แสดงผล 10 2" xfId="34631" xr:uid="{30E285D9-C4F3-45F4-BB14-0C98637701DB}"/>
    <cellStyle name="แสดงผล 11" xfId="13281" xr:uid="{00070F60-583A-4529-96AD-A2B85FE64547}"/>
    <cellStyle name="แสดงผล 11 2" xfId="34632" xr:uid="{84130CC0-F178-446C-AE7A-12F1D0CBC43F}"/>
    <cellStyle name="แสดงผล 12" xfId="13282" xr:uid="{F0334E1F-EA87-435C-8FED-5A93C7B397CD}"/>
    <cellStyle name="แสดงผล 12 2" xfId="34633" xr:uid="{E4BCD242-B23B-4408-A951-58A310E424EF}"/>
    <cellStyle name="แสดงผล 13" xfId="13283" xr:uid="{BE9A45A5-2812-4057-BFE4-EDBA7862617E}"/>
    <cellStyle name="แสดงผล 13 2" xfId="34634" xr:uid="{C4E7EDFE-FE45-48B9-A08D-57F51561C283}"/>
    <cellStyle name="แสดงผล 14" xfId="34630" xr:uid="{0D3B7FF6-DEBD-477E-BC2D-AAA3801ECE29}"/>
    <cellStyle name="แสดงผล 2" xfId="13284" xr:uid="{7598660C-7D2D-4E17-A166-FDBC85150CF9}"/>
    <cellStyle name="แสดงผล 2 10" xfId="13285" xr:uid="{956FCF44-0EE9-4958-9BDC-382C2889DC53}"/>
    <cellStyle name="แสดงผล 2 10 2" xfId="34636" xr:uid="{6196862E-D460-4121-B468-29C86F187611}"/>
    <cellStyle name="แสดงผล 2 11" xfId="13286" xr:uid="{29C7D30A-B8B9-45A3-9DC0-46ACD415C875}"/>
    <cellStyle name="แสดงผล 2 11 2" xfId="34637" xr:uid="{4C01F656-C670-4B45-B8E2-A48B88FC5754}"/>
    <cellStyle name="แสดงผล 2 12" xfId="34635" xr:uid="{51E0DED0-F765-4D76-8428-06492ED17830}"/>
    <cellStyle name="แสดงผล 2 2" xfId="13287" xr:uid="{A23C9671-8C02-4415-9A46-4C4DCCEFEA17}"/>
    <cellStyle name="แสดงผล 2 2 10" xfId="34638" xr:uid="{76FA99F1-32AF-46CD-8CAA-8DB5F53A1E34}"/>
    <cellStyle name="แสดงผล 2 2 2" xfId="13288" xr:uid="{F2C65124-0B27-4215-A9BA-7C33AD8D55DB}"/>
    <cellStyle name="แสดงผล 2 2 2 2" xfId="34639" xr:uid="{289B04C7-C4BA-421D-84D5-0FB565C16C79}"/>
    <cellStyle name="แสดงผล 2 2 3" xfId="13289" xr:uid="{C4071F54-77E7-44A3-85DB-90AE05925241}"/>
    <cellStyle name="แสดงผล 2 2 3 2" xfId="34640" xr:uid="{73DFCB9C-6CFD-4A39-AE40-444ADDFBF28C}"/>
    <cellStyle name="แสดงผล 2 2 4" xfId="13290" xr:uid="{43D13C6C-3B09-441C-839F-E2C52DBB5D22}"/>
    <cellStyle name="แสดงผล 2 2 4 2" xfId="34641" xr:uid="{26F58212-1A29-4DD8-A6EB-0D365B457052}"/>
    <cellStyle name="แสดงผล 2 2 5" xfId="13291" xr:uid="{72AF2683-F887-42CD-9474-8B9E393A4DC3}"/>
    <cellStyle name="แสดงผล 2 2 5 2" xfId="34642" xr:uid="{DF2764CA-5C75-4DAA-AD94-5912F8277DEF}"/>
    <cellStyle name="แสดงผล 2 2 6" xfId="13292" xr:uid="{EABC1040-AEF1-4BCE-90EC-FF7488E51232}"/>
    <cellStyle name="แสดงผล 2 2 6 2" xfId="34643" xr:uid="{0B589CA4-7D0C-4603-93D8-260D7DD45B99}"/>
    <cellStyle name="แสดงผล 2 2 7" xfId="13293" xr:uid="{65454382-91F0-4D45-9BE8-9F56CD6D957D}"/>
    <cellStyle name="แสดงผล 2 2 7 2" xfId="34644" xr:uid="{8E6449F9-2F23-49F9-82C5-4CA73773B1EF}"/>
    <cellStyle name="แสดงผล 2 2 8" xfId="13294" xr:uid="{61A7D3C5-B3DE-4147-A1C9-E3D3952D1279}"/>
    <cellStyle name="แสดงผล 2 2 8 2" xfId="34645" xr:uid="{9C92DD6A-E08C-4CCC-8436-3C61D656B8E0}"/>
    <cellStyle name="แสดงผล 2 2 9" xfId="13295" xr:uid="{A560F6E2-C124-4BED-A00D-2F001AD4769A}"/>
    <cellStyle name="แสดงผล 2 2 9 2" xfId="34646" xr:uid="{765FF1C9-CEB1-4FC1-BACB-288F62FA50FA}"/>
    <cellStyle name="แสดงผล 2 3" xfId="13296" xr:uid="{D16CB5D0-C0C8-483F-ADA6-D5BDC2DC731C}"/>
    <cellStyle name="แสดงผล 2 3 10" xfId="34647" xr:uid="{EF33E2E0-0C8F-47D6-95F4-7CA05AEC1FB5}"/>
    <cellStyle name="แสดงผล 2 3 2" xfId="13297" xr:uid="{E8BB27E5-51D3-4F66-AA51-6F7812A29AC7}"/>
    <cellStyle name="แสดงผล 2 3 2 2" xfId="34648" xr:uid="{59375C07-F7D7-4058-A766-2DC47CE6A2A0}"/>
    <cellStyle name="แสดงผล 2 3 3" xfId="13298" xr:uid="{20E9D334-8BC3-4947-A345-05FC78D12E9D}"/>
    <cellStyle name="แสดงผล 2 3 3 2" xfId="34649" xr:uid="{647E2B07-DE4C-4652-A888-E26D666D839F}"/>
    <cellStyle name="แสดงผล 2 3 4" xfId="13299" xr:uid="{AFE6B920-7D59-47DE-A042-82648F0A3923}"/>
    <cellStyle name="แสดงผล 2 3 4 2" xfId="34650" xr:uid="{39A0809F-8BD2-416D-93D8-0B0E62B509F6}"/>
    <cellStyle name="แสดงผล 2 3 5" xfId="13300" xr:uid="{BD705700-0CA6-4242-8A2B-F7C9361C1259}"/>
    <cellStyle name="แสดงผล 2 3 5 2" xfId="34651" xr:uid="{A503B035-CDAA-420C-A105-D33323D175D2}"/>
    <cellStyle name="แสดงผล 2 3 6" xfId="13301" xr:uid="{60C2E139-C363-48AB-8030-2104804AB6D7}"/>
    <cellStyle name="แสดงผล 2 3 6 2" xfId="34652" xr:uid="{DB4B4128-A4BB-4DB9-9088-AA6449812FBE}"/>
    <cellStyle name="แสดงผล 2 3 7" xfId="13302" xr:uid="{36FC2CDA-8777-4B86-8446-1C61DA6E1EEC}"/>
    <cellStyle name="แสดงผล 2 3 7 2" xfId="34653" xr:uid="{272EF905-F565-4EAF-A842-48E1DDF4DA02}"/>
    <cellStyle name="แสดงผล 2 3 8" xfId="13303" xr:uid="{816B02F4-F319-4BF1-8A66-F8C7FFF6252C}"/>
    <cellStyle name="แสดงผล 2 3 8 2" xfId="34654" xr:uid="{AAB8D5EC-2C1C-40AA-96E2-5C423F00C9DB}"/>
    <cellStyle name="แสดงผล 2 3 9" xfId="13304" xr:uid="{0EFB0004-3574-4B84-96EF-AB064B5D5271}"/>
    <cellStyle name="แสดงผล 2 3 9 2" xfId="34655" xr:uid="{64A51181-D858-4F3E-95C2-8DE3110AE3B1}"/>
    <cellStyle name="แสดงผล 2 4" xfId="13305" xr:uid="{C6BFE3FF-38D8-4A5F-BE1B-B1D75EE7AD2E}"/>
    <cellStyle name="แสดงผล 2 4 2" xfId="34656" xr:uid="{FFF228FF-040C-4A1B-8A3C-319812A5681C}"/>
    <cellStyle name="แสดงผล 2 5" xfId="13306" xr:uid="{32B8C912-4362-4F22-8803-A51E2B7048E2}"/>
    <cellStyle name="แสดงผล 2 5 2" xfId="34657" xr:uid="{C758616B-5F33-472C-A017-EF1F34BCA43E}"/>
    <cellStyle name="แสดงผล 2 6" xfId="13307" xr:uid="{3CB0FA16-4063-4D00-A950-D206041932A0}"/>
    <cellStyle name="แสดงผล 2 6 2" xfId="34658" xr:uid="{5FA3F140-7997-457A-9D46-C20EB1BAFBFC}"/>
    <cellStyle name="แสดงผล 2 7" xfId="13308" xr:uid="{952A3171-CE5A-4619-83AB-DF9D648023B2}"/>
    <cellStyle name="แสดงผล 2 7 2" xfId="34659" xr:uid="{B3A6E035-AEF6-40A5-827A-879FE98F4195}"/>
    <cellStyle name="แสดงผล 2 8" xfId="13309" xr:uid="{5A90F931-4C93-4AAB-AC34-ED746A74C2C7}"/>
    <cellStyle name="แสดงผล 2 8 2" xfId="34660" xr:uid="{8276FE3B-9825-4833-BD5D-9B4462D87C08}"/>
    <cellStyle name="แสดงผล 2 9" xfId="13310" xr:uid="{0C940634-BA5B-4FAB-8EA6-6DFDE8ECD036}"/>
    <cellStyle name="แสดงผล 2 9 2" xfId="34661" xr:uid="{7196BB40-C690-4FDF-B3AE-4F18D622B2CE}"/>
    <cellStyle name="แสดงผล 3" xfId="13311" xr:uid="{6F148ED9-2DC2-4B22-AA07-0DDD43E4A3F5}"/>
    <cellStyle name="แสดงผล 3 10" xfId="13312" xr:uid="{D675FEE8-5550-478A-84DB-ECC45491724D}"/>
    <cellStyle name="แสดงผล 3 10 2" xfId="34663" xr:uid="{DE0C34C9-3EAC-4842-AC27-0E7C0B3BD616}"/>
    <cellStyle name="แสดงผล 3 11" xfId="13313" xr:uid="{E88D1F92-CBA4-4DE0-B655-78129F9C2078}"/>
    <cellStyle name="แสดงผล 3 11 2" xfId="34664" xr:uid="{32D5F36D-2855-4E92-B7C5-8EC949ECA43F}"/>
    <cellStyle name="แสดงผล 3 12" xfId="34662" xr:uid="{65B6BFE7-9EE7-41F8-99CA-8E0645369564}"/>
    <cellStyle name="แสดงผล 3 2" xfId="13314" xr:uid="{B67D2933-40AA-45FE-B0A2-1DBDAA33EEA3}"/>
    <cellStyle name="แสดงผล 3 2 10" xfId="34665" xr:uid="{18756472-8878-403E-9F4C-4808E502157E}"/>
    <cellStyle name="แสดงผล 3 2 2" xfId="13315" xr:uid="{702A9C2D-4979-47F7-80DA-41D3CE872E8F}"/>
    <cellStyle name="แสดงผล 3 2 2 2" xfId="34666" xr:uid="{3AF55C51-E50E-479B-99DC-A5CF66A66BCD}"/>
    <cellStyle name="แสดงผล 3 2 3" xfId="13316" xr:uid="{89202883-2E17-4BF2-862E-2349AE1533C4}"/>
    <cellStyle name="แสดงผล 3 2 3 2" xfId="34667" xr:uid="{6019B96C-F3AE-4725-8D3E-16107828E34F}"/>
    <cellStyle name="แสดงผล 3 2 4" xfId="13317" xr:uid="{BFF3ABBE-CBB6-4482-97C9-B3CE219DB78B}"/>
    <cellStyle name="แสดงผล 3 2 4 2" xfId="34668" xr:uid="{E7C29062-C9D2-47A1-8A04-6A8B05F95B28}"/>
    <cellStyle name="แสดงผล 3 2 5" xfId="13318" xr:uid="{521DB7BF-7130-4BD4-9EB2-DA9ABBD91DF0}"/>
    <cellStyle name="แสดงผล 3 2 5 2" xfId="34669" xr:uid="{53D59819-14E5-40A2-8DFC-B92FFF321737}"/>
    <cellStyle name="แสดงผล 3 2 6" xfId="13319" xr:uid="{901FF156-263B-4621-A2DF-3604961F6760}"/>
    <cellStyle name="แสดงผล 3 2 6 2" xfId="34670" xr:uid="{48278184-B9B4-4FA3-9285-8B7E116E67C6}"/>
    <cellStyle name="แสดงผล 3 2 7" xfId="13320" xr:uid="{C055E816-436E-4E2C-9F64-C25DDBB46734}"/>
    <cellStyle name="แสดงผล 3 2 7 2" xfId="34671" xr:uid="{8CDC2C4E-C4E4-43A2-BAB1-3F05ED7E11B8}"/>
    <cellStyle name="แสดงผล 3 2 8" xfId="13321" xr:uid="{08187363-7BE6-40D6-AD6B-563E0FF4E3FD}"/>
    <cellStyle name="แสดงผล 3 2 8 2" xfId="34672" xr:uid="{74DA0970-A63C-4F4D-9173-029489764B0B}"/>
    <cellStyle name="แสดงผล 3 2 9" xfId="13322" xr:uid="{F2BB1C00-58EA-48A0-9510-4211B892A397}"/>
    <cellStyle name="แสดงผล 3 2 9 2" xfId="34673" xr:uid="{D01EF20A-09C7-46CF-9A3C-22EED58CBFAB}"/>
    <cellStyle name="แสดงผล 3 3" xfId="13323" xr:uid="{A205DA58-CA21-4559-936A-26E102491DFB}"/>
    <cellStyle name="แสดงผล 3 3 10" xfId="34674" xr:uid="{7963A1C7-C06E-4017-A394-3B6F4A255FB4}"/>
    <cellStyle name="แสดงผล 3 3 2" xfId="13324" xr:uid="{DB0483E6-2070-4E0C-B513-92A83E0D4D51}"/>
    <cellStyle name="แสดงผล 3 3 2 2" xfId="34675" xr:uid="{D673ED43-B9CA-40F6-9893-FF00FE618962}"/>
    <cellStyle name="แสดงผล 3 3 3" xfId="13325" xr:uid="{FD2F2D1C-21AC-4150-84A4-FC740462CEDA}"/>
    <cellStyle name="แสดงผล 3 3 3 2" xfId="34676" xr:uid="{68169869-2DC4-4D75-9D11-D5F99E1A5297}"/>
    <cellStyle name="แสดงผล 3 3 4" xfId="13326" xr:uid="{E4D8A0F3-77F3-4082-9FEB-4AA1F4B3EC45}"/>
    <cellStyle name="แสดงผล 3 3 4 2" xfId="34677" xr:uid="{55C5AF6E-D213-499A-9730-C906DA7B54C7}"/>
    <cellStyle name="แสดงผล 3 3 5" xfId="13327" xr:uid="{B6887E0A-080F-4F96-9510-C6A94654783F}"/>
    <cellStyle name="แสดงผล 3 3 5 2" xfId="34678" xr:uid="{892C04A3-70E7-48B2-82FD-24349645D4BA}"/>
    <cellStyle name="แสดงผล 3 3 6" xfId="13328" xr:uid="{11F3DB6B-A887-4256-B6B4-29DEFA77F881}"/>
    <cellStyle name="แสดงผล 3 3 6 2" xfId="34679" xr:uid="{75C3FA1B-FEF5-4BB5-A4CE-067ED0CA3F6C}"/>
    <cellStyle name="แสดงผล 3 3 7" xfId="13329" xr:uid="{CD7FEE03-D9F0-4B6E-95AA-10BE5E23D3EB}"/>
    <cellStyle name="แสดงผล 3 3 7 2" xfId="34680" xr:uid="{9424E623-D4F4-451A-92ED-4D14C10B13C1}"/>
    <cellStyle name="แสดงผล 3 3 8" xfId="13330" xr:uid="{5B5306FD-ABBA-4A1F-9614-A87B240F858D}"/>
    <cellStyle name="แสดงผล 3 3 8 2" xfId="34681" xr:uid="{76A25EDA-DBB8-42AD-8A4D-66870577CDB6}"/>
    <cellStyle name="แสดงผล 3 3 9" xfId="13331" xr:uid="{BE3BA7C4-2B20-4A9D-8CDF-D48AD3A6CBB8}"/>
    <cellStyle name="แสดงผล 3 3 9 2" xfId="34682" xr:uid="{4A00B061-7277-4727-8C48-5EACE603B42F}"/>
    <cellStyle name="แสดงผล 3 4" xfId="13332" xr:uid="{F449943B-7B80-4080-994D-361B6AAD83E3}"/>
    <cellStyle name="แสดงผล 3 4 2" xfId="34683" xr:uid="{6C5BD2CA-6CA2-4E03-B5D0-9CB018F77234}"/>
    <cellStyle name="แสดงผล 3 5" xfId="13333" xr:uid="{DC185DA9-6EEE-4FCD-8B24-880EBD9E98FF}"/>
    <cellStyle name="แสดงผล 3 5 2" xfId="34684" xr:uid="{76EB42A3-5EAE-44AC-AA16-16566B97AF82}"/>
    <cellStyle name="แสดงผล 3 6" xfId="13334" xr:uid="{7BF404FF-6185-47F5-9C5D-C4B9A9C9DA35}"/>
    <cellStyle name="แสดงผล 3 6 2" xfId="34685" xr:uid="{73148BD3-E35C-4EF0-9774-6BC693155418}"/>
    <cellStyle name="แสดงผล 3 7" xfId="13335" xr:uid="{4142981D-4E75-4D11-80B5-ABF46CB7345B}"/>
    <cellStyle name="แสดงผล 3 7 2" xfId="34686" xr:uid="{C349A64E-BE98-44D1-A162-0C18271D60F6}"/>
    <cellStyle name="แสดงผล 3 8" xfId="13336" xr:uid="{5F3C371C-4E7D-4495-97C1-0B1A0A1B518F}"/>
    <cellStyle name="แสดงผล 3 8 2" xfId="34687" xr:uid="{7BD51478-BE6F-4682-81B5-6B11E7560688}"/>
    <cellStyle name="แสดงผล 3 9" xfId="13337" xr:uid="{624EA000-C3D6-4431-A94D-D898265A1768}"/>
    <cellStyle name="แสดงผล 3 9 2" xfId="34688" xr:uid="{DFE8E60E-B0E0-44A5-B2EC-C49C0E64E49E}"/>
    <cellStyle name="แสดงผล 4" xfId="13338" xr:uid="{26A9E831-8299-4134-8A09-D1A54F40E3BE}"/>
    <cellStyle name="แสดงผล 4 10" xfId="34689" xr:uid="{6642BECE-A1D5-4D29-8AEB-0B09E8DC486A}"/>
    <cellStyle name="แสดงผล 4 2" xfId="13339" xr:uid="{5B0B9FD8-2AAE-4F0A-8AFB-79328F5E2187}"/>
    <cellStyle name="แสดงผล 4 2 2" xfId="34690" xr:uid="{C3ECA4EF-F073-4ED0-908B-384818F58883}"/>
    <cellStyle name="แสดงผล 4 3" xfId="13340" xr:uid="{0566A479-B8A2-40A0-AE02-665D7C94A58C}"/>
    <cellStyle name="แสดงผล 4 3 2" xfId="34691" xr:uid="{31BBCA11-C957-4DA0-9B88-63A14462DAB1}"/>
    <cellStyle name="แสดงผล 4 4" xfId="13341" xr:uid="{92B60727-B3C1-4D0F-98CD-FFE6D1FBD0FB}"/>
    <cellStyle name="แสดงผล 4 4 2" xfId="34692" xr:uid="{008450FC-6A97-4762-BB38-2FADAD66F311}"/>
    <cellStyle name="แสดงผล 4 5" xfId="13342" xr:uid="{9DC14364-E5FC-4A05-86F2-36C5BA25FAD3}"/>
    <cellStyle name="แสดงผล 4 5 2" xfId="34693" xr:uid="{CD97726B-9DAA-47C3-B3DD-FFE0DF4AE19C}"/>
    <cellStyle name="แสดงผล 4 6" xfId="13343" xr:uid="{4A293C92-EDB6-4A23-A291-365A8BFD3B8B}"/>
    <cellStyle name="แสดงผล 4 6 2" xfId="34694" xr:uid="{19ECECED-C055-4983-AD30-EB1219B31172}"/>
    <cellStyle name="แสดงผล 4 7" xfId="13344" xr:uid="{D21DD230-3762-47EA-9068-F233E8B5DE6B}"/>
    <cellStyle name="แสดงผล 4 7 2" xfId="34695" xr:uid="{21F17D40-3F86-4EC0-A0F4-7F8A8A98E18B}"/>
    <cellStyle name="แสดงผล 4 8" xfId="13345" xr:uid="{37B595CB-E208-47B5-A13B-C70C39812211}"/>
    <cellStyle name="แสดงผล 4 8 2" xfId="34696" xr:uid="{23CE40A8-2821-4F16-90D4-95DC91E3E3A9}"/>
    <cellStyle name="แสดงผล 4 9" xfId="13346" xr:uid="{C56A6557-93DF-4681-9840-96DFC2266937}"/>
    <cellStyle name="แสดงผล 4 9 2" xfId="34697" xr:uid="{E99108DE-0B75-4ACF-816F-5292EF78C347}"/>
    <cellStyle name="แสดงผล 5" xfId="13347" xr:uid="{1E393689-4D86-44E6-B50E-0DE010145A68}"/>
    <cellStyle name="แสดงผล 5 10" xfId="34698" xr:uid="{8A63F962-92BC-4868-8986-BABEF6D4C6BA}"/>
    <cellStyle name="แสดงผล 5 2" xfId="13348" xr:uid="{3365948F-286B-4C41-AB7F-335B2665A545}"/>
    <cellStyle name="แสดงผล 5 2 2" xfId="34699" xr:uid="{F4EDEAB4-1FCA-4C93-B193-403DD261A3BC}"/>
    <cellStyle name="แสดงผล 5 3" xfId="13349" xr:uid="{2AA7C674-5796-440A-B975-39B7C13B8576}"/>
    <cellStyle name="แสดงผล 5 3 2" xfId="34700" xr:uid="{AAE6FDD6-6EDD-4885-8DFF-0CECFEEBF05B}"/>
    <cellStyle name="แสดงผล 5 4" xfId="13350" xr:uid="{DBAC4126-2350-4F09-8679-62DC0138913D}"/>
    <cellStyle name="แสดงผล 5 4 2" xfId="34701" xr:uid="{73EE2209-D1EA-4DD6-BD73-87944B1035FB}"/>
    <cellStyle name="แสดงผล 5 5" xfId="13351" xr:uid="{4CB2BE90-5D17-41D2-95EA-02A30B5E4C06}"/>
    <cellStyle name="แสดงผล 5 5 2" xfId="34702" xr:uid="{B63C1964-43AC-4B15-87B6-25C0F07AC980}"/>
    <cellStyle name="แสดงผล 5 6" xfId="13352" xr:uid="{CCA3BEB7-AD05-4389-911C-45213A3B6836}"/>
    <cellStyle name="แสดงผล 5 6 2" xfId="34703" xr:uid="{0010D98A-1C21-41BF-AD42-7CBD42802887}"/>
    <cellStyle name="แสดงผล 5 7" xfId="13353" xr:uid="{B7DC2869-2A33-4B3E-88E6-1376C2733BB5}"/>
    <cellStyle name="แสดงผล 5 7 2" xfId="34704" xr:uid="{B8674403-A54A-4C64-A30B-01FB7BD686C9}"/>
    <cellStyle name="แสดงผล 5 8" xfId="13354" xr:uid="{C35C372A-8900-4495-BCA4-BA9204F94027}"/>
    <cellStyle name="แสดงผล 5 8 2" xfId="34705" xr:uid="{30433864-B5B5-4ACB-8AC0-F9F83843A388}"/>
    <cellStyle name="แสดงผล 5 9" xfId="13355" xr:uid="{F2B2F7B7-F1A9-4EF5-83E8-186E8E594698}"/>
    <cellStyle name="แสดงผล 5 9 2" xfId="34706" xr:uid="{C14FE746-A37D-46F9-BA6F-0502A4D078C8}"/>
    <cellStyle name="แสดงผล 6" xfId="13356" xr:uid="{2DF75219-8E86-4E9B-845A-784B2A7BB266}"/>
    <cellStyle name="แสดงผล 6 2" xfId="34707" xr:uid="{6C77516B-057D-4CF4-8F3C-8560D06E4E3C}"/>
    <cellStyle name="แสดงผล 7" xfId="13357" xr:uid="{E7A70F1A-DC3B-4DB4-89A6-E71BC16D4BEE}"/>
    <cellStyle name="แสดงผล 7 2" xfId="34708" xr:uid="{F636FC82-4DDC-4B6F-AF51-B6C1917EE46C}"/>
    <cellStyle name="แสดงผล 8" xfId="13358" xr:uid="{0EA11EDD-F9BB-4EF5-A869-4639365E0168}"/>
    <cellStyle name="แสดงผล 8 2" xfId="34709" xr:uid="{232A46DB-13B1-4113-9B59-60EFB994E1B7}"/>
    <cellStyle name="แสดงผล 9" xfId="13359" xr:uid="{8D0651ED-8BA6-4E53-8113-3003D3E42E9D}"/>
    <cellStyle name="แสดงผล 9 2" xfId="34710" xr:uid="{FF1FCF96-0750-40D1-BA3B-AE78E0235D31}"/>
    <cellStyle name="การคำนวณ" xfId="13360" xr:uid="{5A3C6B0F-EAFB-4B4A-A546-75F737BE0E6F}"/>
    <cellStyle name="การคำนวณ 10" xfId="13361" xr:uid="{D183590F-6148-4587-A1CE-EF1944F002A8}"/>
    <cellStyle name="การคำนวณ 10 2" xfId="34712" xr:uid="{469AF706-FFEC-4E17-B8AF-C554D063A920}"/>
    <cellStyle name="การคำนวณ 11" xfId="13362" xr:uid="{3314E0DF-8ADC-4802-A0E7-AFE7D070A19A}"/>
    <cellStyle name="การคำนวณ 11 2" xfId="34713" xr:uid="{EE3AF160-F862-484C-8AC0-B0FAB6439EF7}"/>
    <cellStyle name="การคำนวณ 12" xfId="13363" xr:uid="{4E454558-BE9A-4569-A633-29C2CFD2AE78}"/>
    <cellStyle name="การคำนวณ 12 2" xfId="34714" xr:uid="{9B3FB15C-D38F-4CC1-BCF9-571287D0C1F8}"/>
    <cellStyle name="การคำนวณ 13" xfId="13364" xr:uid="{08864EC4-8763-48DF-8E28-CCBFC9B8CFC7}"/>
    <cellStyle name="การคำนวณ 13 2" xfId="34715" xr:uid="{EC377772-2E10-46D3-94C1-C4791191B603}"/>
    <cellStyle name="การคำนวณ 14" xfId="34711" xr:uid="{A9584B8C-3A20-4A1E-BB52-9FEAE951CEB5}"/>
    <cellStyle name="การคำนวณ 2" xfId="13365" xr:uid="{3DE86DAF-551F-4735-B1DE-7FA24831CDA4}"/>
    <cellStyle name="การคำนวณ 2 10" xfId="13366" xr:uid="{30151C70-A26B-4DE6-81DC-C88AA7328AD0}"/>
    <cellStyle name="การคำนวณ 2 10 2" xfId="34717" xr:uid="{E84305A4-D62E-4C5B-86A7-654EF9C7B90C}"/>
    <cellStyle name="การคำนวณ 2 11" xfId="13367" xr:uid="{CD86A26A-FCFB-4EE2-AE62-9367C572FBD1}"/>
    <cellStyle name="การคำนวณ 2 11 2" xfId="34718" xr:uid="{909DDED6-09E1-499B-8A66-710A76AE2D39}"/>
    <cellStyle name="การคำนวณ 2 12" xfId="34716" xr:uid="{A8CDD291-EAD4-4568-9033-291A3E98AE83}"/>
    <cellStyle name="การคำนวณ 2 2" xfId="13368" xr:uid="{6A2B9E47-236E-47E8-A428-6EB1830A3DD4}"/>
    <cellStyle name="การคำนวณ 2 2 10" xfId="34719" xr:uid="{CA9D308E-E903-469F-BD0E-439BE1EE7E1F}"/>
    <cellStyle name="การคำนวณ 2 2 2" xfId="13369" xr:uid="{E4562B51-323A-4990-806F-DAF25BE803FB}"/>
    <cellStyle name="การคำนวณ 2 2 2 2" xfId="34720" xr:uid="{CFD89FDB-7FD9-4097-B231-5FA70E57D2C9}"/>
    <cellStyle name="การคำนวณ 2 2 3" xfId="13370" xr:uid="{0E9EECAB-93C5-4B85-AA3A-4E12CB1CB768}"/>
    <cellStyle name="การคำนวณ 2 2 3 2" xfId="34721" xr:uid="{B5ECAD8E-7A7A-4556-A21F-B28E2D5451CA}"/>
    <cellStyle name="การคำนวณ 2 2 4" xfId="13371" xr:uid="{9A8E5FCD-C4DA-4236-A3B8-902478DDBD69}"/>
    <cellStyle name="การคำนวณ 2 2 4 2" xfId="34722" xr:uid="{DCCCFE9D-483D-46A1-8D7F-F48677E166D1}"/>
    <cellStyle name="การคำนวณ 2 2 5" xfId="13372" xr:uid="{E11B9F86-FF7B-4729-B1B9-73600956DE60}"/>
    <cellStyle name="การคำนวณ 2 2 5 2" xfId="34723" xr:uid="{5C98CBF0-523E-41B8-B499-7A08BAD9B5ED}"/>
    <cellStyle name="การคำนวณ 2 2 6" xfId="13373" xr:uid="{6FF26688-326C-42F3-B77D-5CC423C6D348}"/>
    <cellStyle name="การคำนวณ 2 2 6 2" xfId="34724" xr:uid="{825F678D-7A49-4322-A229-BE5FB72636FD}"/>
    <cellStyle name="การคำนวณ 2 2 7" xfId="13374" xr:uid="{38D654EB-E752-4872-8312-425B3A4869F9}"/>
    <cellStyle name="การคำนวณ 2 2 7 2" xfId="34725" xr:uid="{93C2E85D-A1C6-4790-9725-1DD63AFD2498}"/>
    <cellStyle name="การคำนวณ 2 2 8" xfId="13375" xr:uid="{A79AEF80-6118-40F6-A344-1DF1E94644B2}"/>
    <cellStyle name="การคำนวณ 2 2 8 2" xfId="34726" xr:uid="{19FCF423-9CA8-4FDB-A8EC-A9D745CF620F}"/>
    <cellStyle name="การคำนวณ 2 2 9" xfId="13376" xr:uid="{31C34FC1-205A-495C-9EC7-3FEEAF6B3F4F}"/>
    <cellStyle name="การคำนวณ 2 2 9 2" xfId="34727" xr:uid="{79215C76-BCAB-4FB8-AE63-851F430E92A4}"/>
    <cellStyle name="การคำนวณ 2 3" xfId="13377" xr:uid="{4C711016-6184-426F-89CA-0405906AF63F}"/>
    <cellStyle name="การคำนวณ 2 3 10" xfId="34728" xr:uid="{39584EA9-453B-48E0-82C5-285D7C16C405}"/>
    <cellStyle name="การคำนวณ 2 3 2" xfId="13378" xr:uid="{6427B54D-DC63-454C-BBF2-4B7F43288F83}"/>
    <cellStyle name="การคำนวณ 2 3 2 2" xfId="34729" xr:uid="{3E5F0099-1F11-4EEF-803A-40CC0B9E2688}"/>
    <cellStyle name="การคำนวณ 2 3 3" xfId="13379" xr:uid="{48DDC115-A474-49A1-B774-A26489805642}"/>
    <cellStyle name="การคำนวณ 2 3 3 2" xfId="34730" xr:uid="{52DC03B1-C108-4558-A96E-E44D1719988F}"/>
    <cellStyle name="การคำนวณ 2 3 4" xfId="13380" xr:uid="{87EBD5B9-520F-4F7E-A717-3FFB146BC5B2}"/>
    <cellStyle name="การคำนวณ 2 3 4 2" xfId="34731" xr:uid="{5ABF12F5-B5FD-4FDD-9D88-3576E4AA7E48}"/>
    <cellStyle name="การคำนวณ 2 3 5" xfId="13381" xr:uid="{1B2B9000-25AE-4999-B71A-05718DDD0FB7}"/>
    <cellStyle name="การคำนวณ 2 3 5 2" xfId="34732" xr:uid="{E3EC3578-0707-4C9D-A844-FD5ED2F06517}"/>
    <cellStyle name="การคำนวณ 2 3 6" xfId="13382" xr:uid="{F6FE581F-B1F8-4D0A-8ED3-6B17BAFF96D6}"/>
    <cellStyle name="การคำนวณ 2 3 6 2" xfId="34733" xr:uid="{F8A79358-8E3C-4653-9BCC-84231DA4537B}"/>
    <cellStyle name="การคำนวณ 2 3 7" xfId="13383" xr:uid="{114B1437-E496-4425-9743-F9786DB91428}"/>
    <cellStyle name="การคำนวณ 2 3 7 2" xfId="34734" xr:uid="{6BAB7D22-8EDF-4E1D-B524-47715A02305C}"/>
    <cellStyle name="การคำนวณ 2 3 8" xfId="13384" xr:uid="{6B0CD6CE-FE88-472F-A761-00BD10F49C69}"/>
    <cellStyle name="การคำนวณ 2 3 8 2" xfId="34735" xr:uid="{63E24D6F-73FF-4A0C-BAC0-721A6C280FA2}"/>
    <cellStyle name="การคำนวณ 2 3 9" xfId="13385" xr:uid="{60CA77B9-2839-4748-9C50-A245EEA0F840}"/>
    <cellStyle name="การคำนวณ 2 3 9 2" xfId="34736" xr:uid="{0AC2AEC8-F30F-4649-B82D-F02439A0C10D}"/>
    <cellStyle name="การคำนวณ 2 4" xfId="13386" xr:uid="{E983C1D3-0DC9-447D-9E02-2F605866B8AF}"/>
    <cellStyle name="การคำนวณ 2 4 2" xfId="34737" xr:uid="{E59E7E4D-2186-4212-8366-218DE9C16AA7}"/>
    <cellStyle name="การคำนวณ 2 5" xfId="13387" xr:uid="{4FCD75FC-F0D8-4814-B6CB-264FE9FEB38C}"/>
    <cellStyle name="การคำนวณ 2 5 2" xfId="34738" xr:uid="{428DDFC7-4800-4224-83F5-CA601946BD4C}"/>
    <cellStyle name="การคำนวณ 2 6" xfId="13388" xr:uid="{396E8870-F929-40F4-8E2C-DA348A972CC3}"/>
    <cellStyle name="การคำนวณ 2 6 2" xfId="34739" xr:uid="{8F388994-8888-4300-8F80-A69BBB998F89}"/>
    <cellStyle name="การคำนวณ 2 7" xfId="13389" xr:uid="{8A2FDFA0-EBCD-4336-BB2C-5CB2F535BAC0}"/>
    <cellStyle name="การคำนวณ 2 7 2" xfId="34740" xr:uid="{AFF14CC3-5A24-4A5C-9643-4B59F099D766}"/>
    <cellStyle name="การคำนวณ 2 8" xfId="13390" xr:uid="{D6708E02-8877-4A44-BCB8-2F994AA54E66}"/>
    <cellStyle name="การคำนวณ 2 8 2" xfId="34741" xr:uid="{ACA36ECA-49DD-485A-BE42-5AB17FE73E5C}"/>
    <cellStyle name="การคำนวณ 2 9" xfId="13391" xr:uid="{B2E95F84-F840-4C4C-BFEC-C725A53CA8C9}"/>
    <cellStyle name="การคำนวณ 2 9 2" xfId="34742" xr:uid="{0C0E83EC-E4D7-438C-B1B6-DDA9EBF66500}"/>
    <cellStyle name="การคำนวณ 3" xfId="13392" xr:uid="{A9F32CE5-8A2F-4613-A5F8-E9547C06E783}"/>
    <cellStyle name="การคำนวณ 3 10" xfId="13393" xr:uid="{4B55E03B-8ED0-4EC9-BF16-BCD2E5978CE0}"/>
    <cellStyle name="การคำนวณ 3 10 2" xfId="34744" xr:uid="{F848D4E1-9831-4BFA-9D21-317B50D00479}"/>
    <cellStyle name="การคำนวณ 3 11" xfId="13394" xr:uid="{650334D5-3CAE-4544-BE70-1ACF2E1D5714}"/>
    <cellStyle name="การคำนวณ 3 11 2" xfId="34745" xr:uid="{D0D9037B-05B8-43AC-8DFF-40868D50FCFE}"/>
    <cellStyle name="การคำนวณ 3 12" xfId="34743" xr:uid="{A9012D99-74FE-41BD-8391-808EA94E28BE}"/>
    <cellStyle name="การคำนวณ 3 2" xfId="13395" xr:uid="{69D57B30-E43C-4C70-872F-D8C8DF1385B8}"/>
    <cellStyle name="การคำนวณ 3 2 10" xfId="34746" xr:uid="{04362C0D-5AA8-499E-857A-52DEA4594DE5}"/>
    <cellStyle name="การคำนวณ 3 2 2" xfId="13396" xr:uid="{ED0F0852-0FAA-468B-A089-44BC5EE88B1F}"/>
    <cellStyle name="การคำนวณ 3 2 2 2" xfId="34747" xr:uid="{584967B7-ADB6-4939-A12F-821AE0BD0DE5}"/>
    <cellStyle name="การคำนวณ 3 2 3" xfId="13397" xr:uid="{54C38F9A-7912-424A-8770-08A5D2136CEB}"/>
    <cellStyle name="การคำนวณ 3 2 3 2" xfId="34748" xr:uid="{A363658A-E1F6-4864-81FE-2D3F8CB9010D}"/>
    <cellStyle name="การคำนวณ 3 2 4" xfId="13398" xr:uid="{FC7D9AE1-E0FB-4564-BDE3-DE9DFD8FF7C8}"/>
    <cellStyle name="การคำนวณ 3 2 4 2" xfId="34749" xr:uid="{96440FD6-2481-44D1-B06D-7CBE26D773D1}"/>
    <cellStyle name="การคำนวณ 3 2 5" xfId="13399" xr:uid="{F94AC621-999A-4328-B241-06F61CD990D0}"/>
    <cellStyle name="การคำนวณ 3 2 5 2" xfId="34750" xr:uid="{AD696515-560C-49AA-BE4E-CF6372905D1A}"/>
    <cellStyle name="การคำนวณ 3 2 6" xfId="13400" xr:uid="{B60B49BD-9EE6-4DB0-88BE-A4213565AFCF}"/>
    <cellStyle name="การคำนวณ 3 2 6 2" xfId="34751" xr:uid="{149B1BFF-3447-4390-9C25-D35C1E1129D9}"/>
    <cellStyle name="การคำนวณ 3 2 7" xfId="13401" xr:uid="{647C5926-B9EF-4C4E-918D-76BE14E57BD4}"/>
    <cellStyle name="การคำนวณ 3 2 7 2" xfId="34752" xr:uid="{52C2FC47-8A46-4F05-AC1C-26187D8B2323}"/>
    <cellStyle name="การคำนวณ 3 2 8" xfId="13402" xr:uid="{3EFB9E18-18A9-4095-A1BC-1612A8E7AABF}"/>
    <cellStyle name="การคำนวณ 3 2 8 2" xfId="34753" xr:uid="{0BFAA5CF-B1CE-4B02-8586-E74E72AED539}"/>
    <cellStyle name="การคำนวณ 3 2 9" xfId="13403" xr:uid="{120E36A1-5CA0-437C-9625-1E8F583FE7D0}"/>
    <cellStyle name="การคำนวณ 3 2 9 2" xfId="34754" xr:uid="{0D2354E5-E157-402D-9365-B8868EF1C20B}"/>
    <cellStyle name="การคำนวณ 3 3" xfId="13404" xr:uid="{26AC56DB-85E5-489D-AD39-1D326D348164}"/>
    <cellStyle name="การคำนวณ 3 3 10" xfId="34755" xr:uid="{48000052-0B67-42CA-945C-EBD78B3F56EB}"/>
    <cellStyle name="การคำนวณ 3 3 2" xfId="13405" xr:uid="{A2FF12E3-B96F-4CA4-8D3F-CA284DE7B5B1}"/>
    <cellStyle name="การคำนวณ 3 3 2 2" xfId="34756" xr:uid="{1C32BAD7-7E2F-4BB5-BEF6-3740EB01E440}"/>
    <cellStyle name="การคำนวณ 3 3 3" xfId="13406" xr:uid="{9C34CC54-8FD2-4F25-85CC-1D4604AA2D43}"/>
    <cellStyle name="การคำนวณ 3 3 3 2" xfId="34757" xr:uid="{86909A09-A7C8-4305-AFF9-12EE5FE3E66C}"/>
    <cellStyle name="การคำนวณ 3 3 4" xfId="13407" xr:uid="{36DFFFF0-4314-4B48-A76F-2D299E7B8D01}"/>
    <cellStyle name="การคำนวณ 3 3 4 2" xfId="34758" xr:uid="{B1BE391B-16FE-43B2-9C23-401B72F1ECD9}"/>
    <cellStyle name="การคำนวณ 3 3 5" xfId="13408" xr:uid="{675FF5D5-6275-4D01-B2A6-65098D440BBA}"/>
    <cellStyle name="การคำนวณ 3 3 5 2" xfId="34759" xr:uid="{8B571F74-D6B7-40D5-8393-4D191E206761}"/>
    <cellStyle name="การคำนวณ 3 3 6" xfId="13409" xr:uid="{E22BE3E6-6B7E-4E5A-A4B1-443AE8FE7AAD}"/>
    <cellStyle name="การคำนวณ 3 3 6 2" xfId="34760" xr:uid="{B72D4451-5AA8-4ECF-B489-B30CB1417509}"/>
    <cellStyle name="การคำนวณ 3 3 7" xfId="13410" xr:uid="{65DBAF2D-3DD4-4CE4-8E95-3EBFA7348B26}"/>
    <cellStyle name="การคำนวณ 3 3 7 2" xfId="34761" xr:uid="{9269FD56-A356-4EC8-BA22-140910590521}"/>
    <cellStyle name="การคำนวณ 3 3 8" xfId="13411" xr:uid="{AC0663AA-F54B-47DD-B467-6664DF356F36}"/>
    <cellStyle name="การคำนวณ 3 3 8 2" xfId="34762" xr:uid="{C77A27E3-DE37-459C-A05E-64FC1BF7B4A3}"/>
    <cellStyle name="การคำนวณ 3 3 9" xfId="13412" xr:uid="{3FE0EFA0-C76F-4CA4-8637-CB7BE6963C44}"/>
    <cellStyle name="การคำนวณ 3 3 9 2" xfId="34763" xr:uid="{9AFE3A45-0D86-4621-AC84-91A7D478309E}"/>
    <cellStyle name="การคำนวณ 3 4" xfId="13413" xr:uid="{D6366C8F-EAC7-4663-B64A-EC0B271BAC7F}"/>
    <cellStyle name="การคำนวณ 3 4 2" xfId="34764" xr:uid="{BECF35C6-C035-415F-B8E2-97CFC3F2CA31}"/>
    <cellStyle name="การคำนวณ 3 5" xfId="13414" xr:uid="{45747D21-B91E-4B42-AD3C-8E1D08A30B6C}"/>
    <cellStyle name="การคำนวณ 3 5 2" xfId="34765" xr:uid="{6BFD2B96-B4A8-4868-AC0A-DE280F059F5E}"/>
    <cellStyle name="การคำนวณ 3 6" xfId="13415" xr:uid="{93EE408E-BB80-46D2-9CAF-E54237C1FBC9}"/>
    <cellStyle name="การคำนวณ 3 6 2" xfId="34766" xr:uid="{8B8576B6-FCA4-4047-B4C9-835901131D4D}"/>
    <cellStyle name="การคำนวณ 3 7" xfId="13416" xr:uid="{6DCF6036-1EB5-4CA8-9CD6-7CA73A18BFD9}"/>
    <cellStyle name="การคำนวณ 3 7 2" xfId="34767" xr:uid="{EE16605B-9CDC-4761-930B-6C8EA58CB924}"/>
    <cellStyle name="การคำนวณ 3 8" xfId="13417" xr:uid="{CDE4AEDE-9C2B-4093-ADA3-B8ADDEF27775}"/>
    <cellStyle name="การคำนวณ 3 8 2" xfId="34768" xr:uid="{67AB8E94-ED0E-4CF4-88A6-0ECCB32E25CC}"/>
    <cellStyle name="การคำนวณ 3 9" xfId="13418" xr:uid="{B925C6ED-C9E1-4B8D-B87E-4FC3B8DC3D7E}"/>
    <cellStyle name="การคำนวณ 3 9 2" xfId="34769" xr:uid="{B460BD31-EBE1-441B-9682-D90AFCEF6C0E}"/>
    <cellStyle name="การคำนวณ 4" xfId="13419" xr:uid="{533E9336-31E5-4F72-84AC-8B35A4650923}"/>
    <cellStyle name="การคำนวณ 4 10" xfId="34770" xr:uid="{D31C4D33-D684-4C00-B344-2203E7408F6D}"/>
    <cellStyle name="การคำนวณ 4 2" xfId="13420" xr:uid="{9B760A22-215D-4D25-BF6D-FB79D6435160}"/>
    <cellStyle name="การคำนวณ 4 2 2" xfId="34771" xr:uid="{5EBDE1BE-BA3C-4995-827A-0EB5C075E4D4}"/>
    <cellStyle name="การคำนวณ 4 3" xfId="13421" xr:uid="{9CFAD73D-89C9-45B6-B846-315393AFFBAC}"/>
    <cellStyle name="การคำนวณ 4 3 2" xfId="34772" xr:uid="{BF7497BC-D725-4432-A231-F4076D09304B}"/>
    <cellStyle name="การคำนวณ 4 4" xfId="13422" xr:uid="{45331859-C560-4F30-A5FE-57C84F8EBFD3}"/>
    <cellStyle name="การคำนวณ 4 4 2" xfId="34773" xr:uid="{B340659F-CDC2-4022-B2B1-5E40F39499A1}"/>
    <cellStyle name="การคำนวณ 4 5" xfId="13423" xr:uid="{9CF41FC6-1FB6-4B34-9A3A-F8025551FFDD}"/>
    <cellStyle name="การคำนวณ 4 5 2" xfId="34774" xr:uid="{57F3E282-9331-49A1-8C7E-44A97DB33655}"/>
    <cellStyle name="การคำนวณ 4 6" xfId="13424" xr:uid="{8D3453B4-61CB-497E-85C8-4A080A6E80F5}"/>
    <cellStyle name="การคำนวณ 4 6 2" xfId="34775" xr:uid="{DFA2518F-0FFF-413C-BA35-B6F7E859BC96}"/>
    <cellStyle name="การคำนวณ 4 7" xfId="13425" xr:uid="{30C67395-3A7B-4BB6-AB92-0E2FF6F8AA34}"/>
    <cellStyle name="การคำนวณ 4 7 2" xfId="34776" xr:uid="{B5BB16C1-1320-4F14-BAA5-1E5B3392E343}"/>
    <cellStyle name="การคำนวณ 4 8" xfId="13426" xr:uid="{E69067C0-9144-4F4C-9A4F-5DB9B07BD339}"/>
    <cellStyle name="การคำนวณ 4 8 2" xfId="34777" xr:uid="{56902D1B-7234-4CE4-AE0D-2CAB9AD04693}"/>
    <cellStyle name="การคำนวณ 4 9" xfId="13427" xr:uid="{7A3991F4-9AA0-4FE8-9421-A0AF5817A782}"/>
    <cellStyle name="การคำนวณ 4 9 2" xfId="34778" xr:uid="{74A09CF1-6B2E-4F5E-9538-E6A235930CB2}"/>
    <cellStyle name="การคำนวณ 5" xfId="13428" xr:uid="{8A940F01-59EB-42EF-B27D-5B80768784AA}"/>
    <cellStyle name="การคำนวณ 5 10" xfId="34779" xr:uid="{C580AD8F-255D-47ED-8059-CACF4E9C8A0B}"/>
    <cellStyle name="การคำนวณ 5 2" xfId="13429" xr:uid="{5B928203-1061-4964-90DD-5D16B9C08625}"/>
    <cellStyle name="การคำนวณ 5 2 2" xfId="34780" xr:uid="{7121F018-141A-40F9-86B1-2CA74956A46F}"/>
    <cellStyle name="การคำนวณ 5 3" xfId="13430" xr:uid="{83AF4494-BC39-441A-8631-0546EFE1188A}"/>
    <cellStyle name="การคำนวณ 5 3 2" xfId="34781" xr:uid="{47B46DED-7215-4451-B10C-118388E875A2}"/>
    <cellStyle name="การคำนวณ 5 4" xfId="13431" xr:uid="{7F04A508-D0A0-4D52-929C-2C9A169F9A69}"/>
    <cellStyle name="การคำนวณ 5 4 2" xfId="34782" xr:uid="{C9D77CFE-8B68-471D-875E-EA7479A01B67}"/>
    <cellStyle name="การคำนวณ 5 5" xfId="13432" xr:uid="{048C5880-4C76-470B-8CF6-8F22BB5A1EE0}"/>
    <cellStyle name="การคำนวณ 5 5 2" xfId="34783" xr:uid="{C1A07875-D22F-4CDC-9654-B203D53F020C}"/>
    <cellStyle name="การคำนวณ 5 6" xfId="13433" xr:uid="{536AB1B9-A041-4BB5-8704-14F7C888CA97}"/>
    <cellStyle name="การคำนวณ 5 6 2" xfId="34784" xr:uid="{9E003B35-A2E9-48FB-A251-1D8E38ECD836}"/>
    <cellStyle name="การคำนวณ 5 7" xfId="13434" xr:uid="{E6C68E68-3BDF-4A02-B382-EEB613539DF8}"/>
    <cellStyle name="การคำนวณ 5 7 2" xfId="34785" xr:uid="{C08C4D4D-26A7-4006-9665-9A906294B59B}"/>
    <cellStyle name="การคำนวณ 5 8" xfId="13435" xr:uid="{34B2675C-04C8-4998-9206-D02EA28FB83D}"/>
    <cellStyle name="การคำนวณ 5 8 2" xfId="34786" xr:uid="{E1794EAE-783B-4648-AC53-7D1372B0E5EA}"/>
    <cellStyle name="การคำนวณ 5 9" xfId="13436" xr:uid="{D4ACAD83-8450-47B5-B9C6-F1132FDB8628}"/>
    <cellStyle name="การคำนวณ 5 9 2" xfId="34787" xr:uid="{76753EE3-D745-496D-9AA5-F51C1C3DBC46}"/>
    <cellStyle name="การคำนวณ 6" xfId="13437" xr:uid="{738A78C8-44BC-43A4-9FED-061738103977}"/>
    <cellStyle name="การคำนวณ 6 2" xfId="34788" xr:uid="{7CDA8EF3-2718-443F-87CE-C88ECA1F59E0}"/>
    <cellStyle name="การคำนวณ 7" xfId="13438" xr:uid="{65B07595-1FAC-450A-9E03-7C3B2E89DCBC}"/>
    <cellStyle name="การคำนวณ 7 2" xfId="34789" xr:uid="{90A7345D-163E-4B15-B85E-62AA1C878E1F}"/>
    <cellStyle name="การคำนวณ 8" xfId="13439" xr:uid="{599883B5-C083-483A-A2C3-1517964277E5}"/>
    <cellStyle name="การคำนวณ 8 2" xfId="34790" xr:uid="{A9A63902-B96A-436B-A4CA-9A26160B2AD4}"/>
    <cellStyle name="การคำนวณ 9" xfId="13440" xr:uid="{669B2CBD-822D-4715-834F-CE1845876777}"/>
    <cellStyle name="การคำนวณ 9 2" xfId="34791" xr:uid="{56BD6D33-92CB-448F-894A-3D6BA4C3326D}"/>
    <cellStyle name="ข้อความเตือน" xfId="13441" xr:uid="{E11917C3-C9E1-406E-BAA9-93FCEF295802}"/>
    <cellStyle name="ข้อความเตือน 2" xfId="13442" xr:uid="{3EB69DE2-E6A0-4D65-A6CA-84284972A554}"/>
    <cellStyle name="ข้อความเตือน 3" xfId="13443" xr:uid="{1712E671-1D3C-4966-A168-06141486BA1D}"/>
    <cellStyle name="ข้อความอธิบาย" xfId="13444" xr:uid="{DA53A567-B0A3-4170-8854-120492218976}"/>
    <cellStyle name="ข้อความอธิบาย 2" xfId="13445" xr:uid="{242CBE86-B33E-4E15-994C-3A5DE2930E05}"/>
    <cellStyle name="ข้อความอธิบาย 3" xfId="13446" xr:uid="{DA169F63-05DC-40D3-A2BE-0554099539C2}"/>
    <cellStyle name="ชื่อเรื่อง" xfId="13447" xr:uid="{58D3EB5F-2935-4D1D-85F5-09AA0A25EFFD}"/>
    <cellStyle name="ชื่อเรื่อง 2" xfId="13448" xr:uid="{3FF3BECD-56FB-44D1-8BE7-6C1744D284DB}"/>
    <cellStyle name="ชื่อเรื่อง 3" xfId="13449" xr:uid="{A9A4D54D-C5B6-49B3-9163-CEFCF386417D}"/>
    <cellStyle name="ดี" xfId="13450" xr:uid="{29473F95-9D35-4B5A-9F5C-64DCB876A637}"/>
    <cellStyle name="ดี 2" xfId="13451" xr:uid="{3FCD037B-B364-49BA-9108-8C2C71A206A0}"/>
    <cellStyle name="ดี 3" xfId="13452" xr:uid="{7040011E-FDE2-436F-8FB8-160552983E64}"/>
    <cellStyle name="ปกติ_1" xfId="13453" xr:uid="{C64506F3-C9F4-4A86-807E-B57C64F22CAB}"/>
    <cellStyle name="ป้อนค่า" xfId="13454" xr:uid="{173B9D01-641C-47EA-8146-65F0EE0C4207}"/>
    <cellStyle name="ป้อนค่า 10" xfId="13455" xr:uid="{94CDB35B-DB08-4191-BE89-4860C455EFC0}"/>
    <cellStyle name="ป้อนค่า 10 2" xfId="34793" xr:uid="{D2CBF1D0-5B4F-4B2C-9E5F-CADC65F07D0C}"/>
    <cellStyle name="ป้อนค่า 11" xfId="13456" xr:uid="{E8DE3938-B84F-48FB-B77A-29B1745F6084}"/>
    <cellStyle name="ป้อนค่า 11 2" xfId="34794" xr:uid="{38D41FAB-77C3-4440-8156-1B19A654158C}"/>
    <cellStyle name="ป้อนค่า 12" xfId="13457" xr:uid="{41CFF941-B14C-472D-8FF2-C5E1A28E9CCA}"/>
    <cellStyle name="ป้อนค่า 12 2" xfId="34795" xr:uid="{53BDB9CD-F48D-46BA-9A15-5F67CC63CD66}"/>
    <cellStyle name="ป้อนค่า 13" xfId="13458" xr:uid="{32B5AD5F-BAD2-485F-9934-6CDD20A059EF}"/>
    <cellStyle name="ป้อนค่า 13 2" xfId="34796" xr:uid="{15B4D0AB-4741-4955-97B6-544929E35D9D}"/>
    <cellStyle name="ป้อนค่า 14" xfId="34792" xr:uid="{3F435719-7C68-4047-9FC3-E032DEC570A7}"/>
    <cellStyle name="ป้อนค่า 2" xfId="13459" xr:uid="{944333B1-11C0-4E66-8587-705E8F25926C}"/>
    <cellStyle name="ป้อนค่า 2 10" xfId="13460" xr:uid="{512C576A-FA97-43A1-96A9-1428C5F400C6}"/>
    <cellStyle name="ป้อนค่า 2 10 2" xfId="34798" xr:uid="{A1A26E73-93BA-4CF1-8073-6225C107E581}"/>
    <cellStyle name="ป้อนค่า 2 11" xfId="13461" xr:uid="{5B489270-BBF3-47DC-BE52-17E27A63FB08}"/>
    <cellStyle name="ป้อนค่า 2 11 2" xfId="34799" xr:uid="{F202832D-3E86-4BFA-A08C-8F086E07277A}"/>
    <cellStyle name="ป้อนค่า 2 12" xfId="34797" xr:uid="{CFBB92B8-81E7-4A5D-96B3-2D321F590971}"/>
    <cellStyle name="ป้อนค่า 2 2" xfId="13462" xr:uid="{15658692-3843-45D2-8E19-B6F130341E32}"/>
    <cellStyle name="ป้อนค่า 2 2 10" xfId="34800" xr:uid="{280C1DA7-244C-4428-B20D-A9E331B3FE13}"/>
    <cellStyle name="ป้อนค่า 2 2 2" xfId="13463" xr:uid="{C8D367A1-4BBA-4017-BD34-812548748E8B}"/>
    <cellStyle name="ป้อนค่า 2 2 2 2" xfId="34801" xr:uid="{8976A518-57B9-4CEC-ABAF-6B278F036B37}"/>
    <cellStyle name="ป้อนค่า 2 2 3" xfId="13464" xr:uid="{BC48AC3A-391B-4BD5-9B75-18DBE0810A06}"/>
    <cellStyle name="ป้อนค่า 2 2 3 2" xfId="34802" xr:uid="{6E9A4AA3-E555-430A-A301-98AEEE8B2B81}"/>
    <cellStyle name="ป้อนค่า 2 2 4" xfId="13465" xr:uid="{ABF842CF-E174-4AD0-941A-95A7F766C1E3}"/>
    <cellStyle name="ป้อนค่า 2 2 4 2" xfId="34803" xr:uid="{D45B7AC3-F716-4EE8-9912-96BA8DE0C0E8}"/>
    <cellStyle name="ป้อนค่า 2 2 5" xfId="13466" xr:uid="{879BE6E6-3735-4514-988B-365B590725C4}"/>
    <cellStyle name="ป้อนค่า 2 2 5 2" xfId="34804" xr:uid="{85233AEE-D047-4727-A8CB-369254F1FAE5}"/>
    <cellStyle name="ป้อนค่า 2 2 6" xfId="13467" xr:uid="{A0F3E4C2-FDB4-452B-83AD-E962CABCF516}"/>
    <cellStyle name="ป้อนค่า 2 2 6 2" xfId="34805" xr:uid="{1D38275B-FBE0-4F33-A3C2-16DD3B7D8E16}"/>
    <cellStyle name="ป้อนค่า 2 2 7" xfId="13468" xr:uid="{CD22547F-664E-4A1D-A3EA-B39D11995BEE}"/>
    <cellStyle name="ป้อนค่า 2 2 7 2" xfId="34806" xr:uid="{119E3642-1983-4ED2-80CA-A61EB90808C1}"/>
    <cellStyle name="ป้อนค่า 2 2 8" xfId="13469" xr:uid="{ADD0CCC4-825A-4D0F-87BB-28BA0131B86F}"/>
    <cellStyle name="ป้อนค่า 2 2 8 2" xfId="34807" xr:uid="{67FAB149-D032-4F22-B577-6DBDA4B61C41}"/>
    <cellStyle name="ป้อนค่า 2 2 9" xfId="13470" xr:uid="{636733C5-ED84-4445-8967-BB01384C0618}"/>
    <cellStyle name="ป้อนค่า 2 2 9 2" xfId="34808" xr:uid="{4AB6FC2E-879D-47C9-9A30-BABD7EF16D5D}"/>
    <cellStyle name="ป้อนค่า 2 3" xfId="13471" xr:uid="{40C6F846-1DC3-4D05-854D-E9D4EA33A659}"/>
    <cellStyle name="ป้อนค่า 2 3 10" xfId="34809" xr:uid="{5A8498C6-8D02-4AE8-B4BA-C2388753833D}"/>
    <cellStyle name="ป้อนค่า 2 3 2" xfId="13472" xr:uid="{BCCD95BF-FABE-4727-9A10-C0BE1D3D2D45}"/>
    <cellStyle name="ป้อนค่า 2 3 2 2" xfId="34810" xr:uid="{2EC26576-3EFB-4CE5-ABB5-59EA7B03C732}"/>
    <cellStyle name="ป้อนค่า 2 3 3" xfId="13473" xr:uid="{E6635872-74A6-410E-A7E9-3F05CF85A165}"/>
    <cellStyle name="ป้อนค่า 2 3 3 2" xfId="34811" xr:uid="{50176D82-A649-4923-87D2-521A71EC1E96}"/>
    <cellStyle name="ป้อนค่า 2 3 4" xfId="13474" xr:uid="{085C0254-29C9-41D9-AB1C-DB979A685343}"/>
    <cellStyle name="ป้อนค่า 2 3 4 2" xfId="34812" xr:uid="{2AAC240E-1FAF-4912-9511-978D8E8BBBE4}"/>
    <cellStyle name="ป้อนค่า 2 3 5" xfId="13475" xr:uid="{4446CA75-7F8E-4DB3-B22D-717DF3819AC3}"/>
    <cellStyle name="ป้อนค่า 2 3 5 2" xfId="34813" xr:uid="{AC217D37-4AC8-433B-83B6-AB26F4E33150}"/>
    <cellStyle name="ป้อนค่า 2 3 6" xfId="13476" xr:uid="{E0490733-4F40-4004-BAF3-6A50256A6FCC}"/>
    <cellStyle name="ป้อนค่า 2 3 6 2" xfId="34814" xr:uid="{DEA84A90-2959-4FD7-8035-507517C72239}"/>
    <cellStyle name="ป้อนค่า 2 3 7" xfId="13477" xr:uid="{80E0EE06-424C-4739-8C07-A5FC60C4D041}"/>
    <cellStyle name="ป้อนค่า 2 3 7 2" xfId="34815" xr:uid="{B56E5899-EB51-4F2A-B4BD-957845F3796F}"/>
    <cellStyle name="ป้อนค่า 2 3 8" xfId="13478" xr:uid="{F02D2ECB-6CCC-4C78-97D1-2415B671FFB1}"/>
    <cellStyle name="ป้อนค่า 2 3 8 2" xfId="34816" xr:uid="{B868D6B0-25C9-4686-901E-FDCCA648B711}"/>
    <cellStyle name="ป้อนค่า 2 3 9" xfId="13479" xr:uid="{28E68B0E-B8DC-46C4-8703-9C5AE0F43A50}"/>
    <cellStyle name="ป้อนค่า 2 3 9 2" xfId="34817" xr:uid="{F142E6D5-CA80-40E8-9D8D-E7B3AA81A70F}"/>
    <cellStyle name="ป้อนค่า 2 4" xfId="13480" xr:uid="{3DAEF045-FA98-49AA-9115-86803E013C14}"/>
    <cellStyle name="ป้อนค่า 2 4 2" xfId="34818" xr:uid="{7B0703BD-4EFA-4E0A-BDF5-2C6A231D1DFF}"/>
    <cellStyle name="ป้อนค่า 2 5" xfId="13481" xr:uid="{15344D4F-506B-4E6A-BD3C-3A550056890B}"/>
    <cellStyle name="ป้อนค่า 2 5 2" xfId="34819" xr:uid="{95010302-93B2-4791-B788-12996A50705D}"/>
    <cellStyle name="ป้อนค่า 2 6" xfId="13482" xr:uid="{DFF93170-23B8-41AF-B262-DD6E251D0C35}"/>
    <cellStyle name="ป้อนค่า 2 6 2" xfId="34820" xr:uid="{3BF1C525-A4E7-4E51-B122-C22935745CA6}"/>
    <cellStyle name="ป้อนค่า 2 7" xfId="13483" xr:uid="{A35532D0-74D8-4DD2-B9B0-9A02492F69A7}"/>
    <cellStyle name="ป้อนค่า 2 7 2" xfId="34821" xr:uid="{006DCB2E-46D7-4524-A78A-5246F2A7A5A4}"/>
    <cellStyle name="ป้อนค่า 2 8" xfId="13484" xr:uid="{E0D3F34C-33F2-41A7-80BD-1C668FB4A4BC}"/>
    <cellStyle name="ป้อนค่า 2 8 2" xfId="34822" xr:uid="{522481F0-D7F4-469E-A220-672588FA0A68}"/>
    <cellStyle name="ป้อนค่า 2 9" xfId="13485" xr:uid="{159A78DE-5CEF-4BA4-8578-67006C2EF1C7}"/>
    <cellStyle name="ป้อนค่า 2 9 2" xfId="34823" xr:uid="{33A0AB8B-8ED1-425C-98A3-5EF1BCBFC433}"/>
    <cellStyle name="ป้อนค่า 3" xfId="13486" xr:uid="{D4DFA37F-1A57-43F7-8B50-D42E228B1293}"/>
    <cellStyle name="ป้อนค่า 3 10" xfId="13487" xr:uid="{16894B70-DEFD-4D1D-9670-E5072B14AC87}"/>
    <cellStyle name="ป้อนค่า 3 10 2" xfId="34825" xr:uid="{023C8BFB-37E4-45CE-AA64-C6E713ED25A8}"/>
    <cellStyle name="ป้อนค่า 3 11" xfId="13488" xr:uid="{F91780F3-ED2E-4107-9EF1-936B641BC1E6}"/>
    <cellStyle name="ป้อนค่า 3 11 2" xfId="34826" xr:uid="{1BF83517-308E-41E0-ADEA-E4304F017108}"/>
    <cellStyle name="ป้อนค่า 3 12" xfId="34824" xr:uid="{71D21448-50D8-4F15-A56A-589AC1EB41B8}"/>
    <cellStyle name="ป้อนค่า 3 2" xfId="13489" xr:uid="{2BBC3566-481D-4EFD-A1A1-36CCA71D816C}"/>
    <cellStyle name="ป้อนค่า 3 2 10" xfId="34827" xr:uid="{ADBEED32-6E02-47AD-9A63-756615CE8D01}"/>
    <cellStyle name="ป้อนค่า 3 2 2" xfId="13490" xr:uid="{5FC8D227-7B28-4605-A6C4-204D085B2E31}"/>
    <cellStyle name="ป้อนค่า 3 2 2 2" xfId="34828" xr:uid="{778DAACA-FBDC-4B32-9EA5-388EBEE87089}"/>
    <cellStyle name="ป้อนค่า 3 2 3" xfId="13491" xr:uid="{B6DD179B-E0F9-4C5A-8FE1-A45E01CE724F}"/>
    <cellStyle name="ป้อนค่า 3 2 3 2" xfId="34829" xr:uid="{C65CD763-DF00-4B7B-9143-981772DAC69D}"/>
    <cellStyle name="ป้อนค่า 3 2 4" xfId="13492" xr:uid="{B65A39B9-B197-4B8E-9CA0-E9CCF2E7A9FE}"/>
    <cellStyle name="ป้อนค่า 3 2 4 2" xfId="34830" xr:uid="{418630DC-53E1-4012-B78C-F0F20D749436}"/>
    <cellStyle name="ป้อนค่า 3 2 5" xfId="13493" xr:uid="{A2359116-9CC4-4601-A39B-5A34CCC1EA3F}"/>
    <cellStyle name="ป้อนค่า 3 2 5 2" xfId="34831" xr:uid="{919D6C44-5C33-4A2C-8FD9-A7C4F275BFF6}"/>
    <cellStyle name="ป้อนค่า 3 2 6" xfId="13494" xr:uid="{DF62BC07-6AEB-4F71-8282-C09313E42236}"/>
    <cellStyle name="ป้อนค่า 3 2 6 2" xfId="34832" xr:uid="{EE70EC5C-1E59-42BD-926E-CD40A98B1D87}"/>
    <cellStyle name="ป้อนค่า 3 2 7" xfId="13495" xr:uid="{8C3E729A-A8B8-4312-A840-F1862B716B63}"/>
    <cellStyle name="ป้อนค่า 3 2 7 2" xfId="34833" xr:uid="{C421243E-E39C-4087-96E2-DF59B0964711}"/>
    <cellStyle name="ป้อนค่า 3 2 8" xfId="13496" xr:uid="{3907F739-331E-482D-A68F-05AAAAA1C1BA}"/>
    <cellStyle name="ป้อนค่า 3 2 8 2" xfId="34834" xr:uid="{C43FB6E4-D32E-4F15-8BA1-518BE82005F3}"/>
    <cellStyle name="ป้อนค่า 3 2 9" xfId="13497" xr:uid="{50856632-D313-41CB-9341-4F872E46CC6A}"/>
    <cellStyle name="ป้อนค่า 3 2 9 2" xfId="34835" xr:uid="{D5AB1ED2-9B94-4C12-A98B-1C1C52F940D1}"/>
    <cellStyle name="ป้อนค่า 3 3" xfId="13498" xr:uid="{39D111A2-A816-4B90-BC07-14F83F6034EE}"/>
    <cellStyle name="ป้อนค่า 3 3 10" xfId="34836" xr:uid="{2212DEBE-7F53-4835-A466-CD611EB3C8B7}"/>
    <cellStyle name="ป้อนค่า 3 3 2" xfId="13499" xr:uid="{8620941A-8A81-428F-82E1-87E21A3D1124}"/>
    <cellStyle name="ป้อนค่า 3 3 2 2" xfId="34837" xr:uid="{ED6D7330-A55B-4B53-9991-A07CA26C2C75}"/>
    <cellStyle name="ป้อนค่า 3 3 3" xfId="13500" xr:uid="{5E054079-7EA8-4D87-BEDC-D1D83493A1A8}"/>
    <cellStyle name="ป้อนค่า 3 3 3 2" xfId="34838" xr:uid="{9AD11049-E796-4050-BB06-308BC7B88EAB}"/>
    <cellStyle name="ป้อนค่า 3 3 4" xfId="13501" xr:uid="{B64F570E-DF63-4B2F-9502-9B038FAC7126}"/>
    <cellStyle name="ป้อนค่า 3 3 4 2" xfId="34839" xr:uid="{0825A78B-4C1A-463B-8BCF-4C70BB7C0C43}"/>
    <cellStyle name="ป้อนค่า 3 3 5" xfId="13502" xr:uid="{5BDED2AB-8BD9-49E6-8A0D-31F3BB731302}"/>
    <cellStyle name="ป้อนค่า 3 3 5 2" xfId="34840" xr:uid="{FEEE0D97-09DD-42A2-B826-8D8ECCA252D3}"/>
    <cellStyle name="ป้อนค่า 3 3 6" xfId="13503" xr:uid="{35E871D5-3844-406F-9086-6760EEFC29F5}"/>
    <cellStyle name="ป้อนค่า 3 3 6 2" xfId="34841" xr:uid="{5BA3A9E5-3318-4705-868B-97907684A3DC}"/>
    <cellStyle name="ป้อนค่า 3 3 7" xfId="13504" xr:uid="{90415F96-B44F-4F1E-B286-79D3E2896451}"/>
    <cellStyle name="ป้อนค่า 3 3 7 2" xfId="34842" xr:uid="{8A71C10F-90E4-457E-A4F2-630384E46FB5}"/>
    <cellStyle name="ป้อนค่า 3 3 8" xfId="13505" xr:uid="{1FA53A84-E535-4649-B7D9-624C42F641AF}"/>
    <cellStyle name="ป้อนค่า 3 3 8 2" xfId="34843" xr:uid="{AE75888C-98E9-4A6B-87EB-B23031072317}"/>
    <cellStyle name="ป้อนค่า 3 3 9" xfId="13506" xr:uid="{B68C3A0D-646D-4949-9B80-7C4767165B4D}"/>
    <cellStyle name="ป้อนค่า 3 3 9 2" xfId="34844" xr:uid="{EBC1132F-CF22-44A3-A50B-8BAFEDB9130B}"/>
    <cellStyle name="ป้อนค่า 3 4" xfId="13507" xr:uid="{69304E5B-B754-4216-A682-A935EDE7E6A3}"/>
    <cellStyle name="ป้อนค่า 3 4 2" xfId="34845" xr:uid="{2544A0BB-6B87-431A-820A-8C6E2AB0053B}"/>
    <cellStyle name="ป้อนค่า 3 5" xfId="13508" xr:uid="{E866D4B2-7C19-4FE9-8AE1-6DE6DA3F6AA1}"/>
    <cellStyle name="ป้อนค่า 3 5 2" xfId="34846" xr:uid="{DEBC1B93-8394-4E63-9020-CD34F76EF249}"/>
    <cellStyle name="ป้อนค่า 3 6" xfId="13509" xr:uid="{9DB1E96D-72CC-4BE3-ACB6-7E0C8235E2E1}"/>
    <cellStyle name="ป้อนค่า 3 6 2" xfId="34847" xr:uid="{CA44B707-C278-4A9D-B7EF-A875DF1600FC}"/>
    <cellStyle name="ป้อนค่า 3 7" xfId="13510" xr:uid="{97674CE3-DCF0-429E-8491-6A5038823BBA}"/>
    <cellStyle name="ป้อนค่า 3 7 2" xfId="34848" xr:uid="{E1E1CAA0-6B09-489F-9090-FBBEBBB5E525}"/>
    <cellStyle name="ป้อนค่า 3 8" xfId="13511" xr:uid="{535E0C42-DA60-4A66-8313-D35A5A7BD0CA}"/>
    <cellStyle name="ป้อนค่า 3 8 2" xfId="34849" xr:uid="{966098A6-6EE2-4A15-9651-3D065A48FDF9}"/>
    <cellStyle name="ป้อนค่า 3 9" xfId="13512" xr:uid="{5C4EC76B-7969-4F82-8F19-BCA65F492275}"/>
    <cellStyle name="ป้อนค่า 3 9 2" xfId="34850" xr:uid="{201C240C-FE61-4A17-A7B8-C523433A90A0}"/>
    <cellStyle name="ป้อนค่า 4" xfId="13513" xr:uid="{B29C9F9A-345D-4E54-B847-C11226B465CA}"/>
    <cellStyle name="ป้อนค่า 4 10" xfId="34851" xr:uid="{5C33AEDC-699C-40A9-AE7A-523755B774B7}"/>
    <cellStyle name="ป้อนค่า 4 2" xfId="13514" xr:uid="{B6BA7322-04DA-4EEB-BC90-15649461D2A0}"/>
    <cellStyle name="ป้อนค่า 4 2 2" xfId="34852" xr:uid="{C801DB2C-87C2-4A00-9C6F-04761A760ED8}"/>
    <cellStyle name="ป้อนค่า 4 3" xfId="13515" xr:uid="{B48E0AD3-5BE1-4118-9F22-B713A767D84B}"/>
    <cellStyle name="ป้อนค่า 4 3 2" xfId="34853" xr:uid="{1FEAA0A7-5EE7-4218-8316-63298A3C6D06}"/>
    <cellStyle name="ป้อนค่า 4 4" xfId="13516" xr:uid="{B29263DA-4E19-44E0-BF4A-1BBC3E8CCB7C}"/>
    <cellStyle name="ป้อนค่า 4 4 2" xfId="34854" xr:uid="{3F8E4D1A-4C9D-4BB8-A8AB-8721C22453ED}"/>
    <cellStyle name="ป้อนค่า 4 5" xfId="13517" xr:uid="{86866248-A6ED-4A4C-82E8-0F874E754FE4}"/>
    <cellStyle name="ป้อนค่า 4 5 2" xfId="34855" xr:uid="{42327063-3DC7-49C7-B9F2-6B2E97794875}"/>
    <cellStyle name="ป้อนค่า 4 6" xfId="13518" xr:uid="{EE1AF44B-BAE0-4899-83F3-51A90CB23601}"/>
    <cellStyle name="ป้อนค่า 4 6 2" xfId="34856" xr:uid="{9CE4E2B7-E8A9-412C-97D4-E7E4CA5DD592}"/>
    <cellStyle name="ป้อนค่า 4 7" xfId="13519" xr:uid="{08FFB37E-FB46-4F31-BC3A-CAB09F9B5E22}"/>
    <cellStyle name="ป้อนค่า 4 7 2" xfId="34857" xr:uid="{F1FD4582-0400-4618-A260-5445AA5B6B01}"/>
    <cellStyle name="ป้อนค่า 4 8" xfId="13520" xr:uid="{CE84F3CE-2A8B-4B5A-9CD1-3566D4D379FB}"/>
    <cellStyle name="ป้อนค่า 4 8 2" xfId="34858" xr:uid="{AA96A636-0DA2-40D1-B61D-A544D077AF97}"/>
    <cellStyle name="ป้อนค่า 4 9" xfId="13521" xr:uid="{381E998C-34E9-405A-9FA5-EFC1518D07E5}"/>
    <cellStyle name="ป้อนค่า 4 9 2" xfId="34859" xr:uid="{2171D793-DCCB-45D9-9976-03077B47C23E}"/>
    <cellStyle name="ป้อนค่า 5" xfId="13522" xr:uid="{04F91F50-5AB5-4905-BEC4-50884380E920}"/>
    <cellStyle name="ป้อนค่า 5 10" xfId="34860" xr:uid="{63BCF797-2BC9-45E1-AD63-4165C33DFE59}"/>
    <cellStyle name="ป้อนค่า 5 2" xfId="13523" xr:uid="{30587E35-2284-4AD4-987A-3C121E9D85CD}"/>
    <cellStyle name="ป้อนค่า 5 2 2" xfId="34861" xr:uid="{FA0CBD4A-AAC0-41C9-9F90-6C32E38C645C}"/>
    <cellStyle name="ป้อนค่า 5 3" xfId="13524" xr:uid="{8CDD9036-B133-46F5-9775-B1C31E9FCB83}"/>
    <cellStyle name="ป้อนค่า 5 3 2" xfId="34862" xr:uid="{35D78150-2F85-4910-BE9F-041652A90597}"/>
    <cellStyle name="ป้อนค่า 5 4" xfId="13525" xr:uid="{AD066DDA-A30E-4AEB-A850-86A668056449}"/>
    <cellStyle name="ป้อนค่า 5 4 2" xfId="34863" xr:uid="{ACC023A6-7CCF-46BB-B380-8BA8436D5AA7}"/>
    <cellStyle name="ป้อนค่า 5 5" xfId="13526" xr:uid="{666F7E19-073A-4FDE-9FB1-7F4CABD6F0B0}"/>
    <cellStyle name="ป้อนค่า 5 5 2" xfId="34864" xr:uid="{FE42C75B-DD18-49C3-92FD-1B5F45CAC344}"/>
    <cellStyle name="ป้อนค่า 5 6" xfId="13527" xr:uid="{706970EF-A35F-4BC2-BD93-D2D87201AFD8}"/>
    <cellStyle name="ป้อนค่า 5 6 2" xfId="34865" xr:uid="{74D30317-9112-4FF8-B5C4-8F7F8A563086}"/>
    <cellStyle name="ป้อนค่า 5 7" xfId="13528" xr:uid="{813C716A-D9F3-4608-BFA2-05B8545FCBFB}"/>
    <cellStyle name="ป้อนค่า 5 7 2" xfId="34866" xr:uid="{F41E7F9F-1C23-4E62-BAB6-07BB069DFECC}"/>
    <cellStyle name="ป้อนค่า 5 8" xfId="13529" xr:uid="{013DA1D9-A414-40C2-89E2-5F7BF314A442}"/>
    <cellStyle name="ป้อนค่า 5 8 2" xfId="34867" xr:uid="{17B6B686-0C94-4A27-BAB1-824C06BE9D4D}"/>
    <cellStyle name="ป้อนค่า 5 9" xfId="13530" xr:uid="{18646760-A843-40EB-AB74-194836BF817E}"/>
    <cellStyle name="ป้อนค่า 5 9 2" xfId="34868" xr:uid="{9AD283D1-9BB5-4E08-BD82-395C350746FC}"/>
    <cellStyle name="ป้อนค่า 6" xfId="13531" xr:uid="{0D27E3E9-B964-48FE-A07F-57788004F334}"/>
    <cellStyle name="ป้อนค่า 6 2" xfId="34869" xr:uid="{B084DDDD-0A4D-40DB-99A8-589CDD843C48}"/>
    <cellStyle name="ป้อนค่า 7" xfId="13532" xr:uid="{1F91F790-F89D-4CF1-910E-20E58E2A45FE}"/>
    <cellStyle name="ป้อนค่า 7 2" xfId="34870" xr:uid="{FE463057-D91B-448F-BFCD-AFA2E427EDCE}"/>
    <cellStyle name="ป้อนค่า 8" xfId="13533" xr:uid="{7E82A97C-CC56-4A2C-B962-DDF9014893BE}"/>
    <cellStyle name="ป้อนค่า 8 2" xfId="34871" xr:uid="{73B5654E-A2BD-4DF8-86D2-CAEDD56F39BB}"/>
    <cellStyle name="ป้อนค่า 9" xfId="13534" xr:uid="{0775F6AE-FDAC-4116-A644-2ADF14941654}"/>
    <cellStyle name="ป้อนค่า 9 2" xfId="34872" xr:uid="{C7E2FE41-8C06-4A2B-A105-D6C89F11E5C7}"/>
    <cellStyle name="ปานกลาง" xfId="13535" xr:uid="{68F56429-B942-4C4B-9DDC-7E0A4104A678}"/>
    <cellStyle name="ปานกลาง 2" xfId="13536" xr:uid="{ADBC08A2-6D48-472B-9374-2D933512E11F}"/>
    <cellStyle name="ปานกลาง 3" xfId="13537" xr:uid="{94749646-3930-4D24-AA86-170F4C603FFE}"/>
    <cellStyle name="ผลรวม" xfId="13538" xr:uid="{CC37EA3E-55F4-4F4C-8410-D452C7B820BA}"/>
    <cellStyle name="ผลรวม 10" xfId="13539" xr:uid="{374B8097-8D7D-428D-9E69-1B6B73D62E0B}"/>
    <cellStyle name="ผลรวม 10 2" xfId="34874" xr:uid="{AAD24B08-EB56-4076-8B22-62530126064F}"/>
    <cellStyle name="ผลรวม 11" xfId="13540" xr:uid="{55CD9F96-A277-4541-9DF3-C166884D8856}"/>
    <cellStyle name="ผลรวม 11 2" xfId="34875" xr:uid="{B85428C7-946C-42FF-80F5-F5BF78144FC1}"/>
    <cellStyle name="ผลรวม 12" xfId="13541" xr:uid="{273988EE-361D-4D11-802A-32ED59FE0019}"/>
    <cellStyle name="ผลรวม 12 2" xfId="34876" xr:uid="{F959244F-B88E-45FA-AEA9-AA4583874309}"/>
    <cellStyle name="ผลรวม 13" xfId="24402" xr:uid="{828E2390-113C-4040-8C99-8E488D72DAD7}"/>
    <cellStyle name="ผลรวม 13 2" xfId="40981" xr:uid="{F4EFB704-4067-48DA-AD2A-53B65020C4CF}"/>
    <cellStyle name="ผลรวม 14" xfId="34873" xr:uid="{AF8807BC-9E19-4DD3-9DE1-132104F2E0A4}"/>
    <cellStyle name="ผลรวม 2" xfId="13542" xr:uid="{3E3A5642-6F30-4CA6-8B54-DC7A8C049BB5}"/>
    <cellStyle name="ผลรวม 2 10" xfId="13543" xr:uid="{857C77CF-BB67-475F-9A8E-E85C1736E323}"/>
    <cellStyle name="ผลรวม 2 10 2" xfId="34878" xr:uid="{CA610844-381F-46AA-8CCD-15FB433C441D}"/>
    <cellStyle name="ผลรวม 2 11" xfId="24403" xr:uid="{F8B9338E-311D-416D-B914-78790AFB84B4}"/>
    <cellStyle name="ผลรวม 2 11 2" xfId="40982" xr:uid="{4C1BDAB3-BB3B-4492-B00E-12BE0AAB3AFA}"/>
    <cellStyle name="ผลรวม 2 12" xfId="34877" xr:uid="{0744287A-8AAD-46B3-B625-FCA6FDE29A34}"/>
    <cellStyle name="ผลรวม 2 2" xfId="13544" xr:uid="{7AFE00B0-0AC8-4353-8A5B-9C1A6D5D5072}"/>
    <cellStyle name="ผลรวม 2 2 10" xfId="34879" xr:uid="{D88A3E3F-B59E-4AB4-B243-422501F1C896}"/>
    <cellStyle name="ผลรวม 2 2 2" xfId="13545" xr:uid="{9EFEBF60-EE8E-4319-AA0E-4E77ABEF950B}"/>
    <cellStyle name="ผลรวม 2 2 2 2" xfId="34880" xr:uid="{7F7E6160-D532-472B-BED7-33B6264884C8}"/>
    <cellStyle name="ผลรวม 2 2 3" xfId="13546" xr:uid="{7F73CDB8-6EBA-44F0-91E8-2136185F7DB2}"/>
    <cellStyle name="ผลรวม 2 2 3 2" xfId="34881" xr:uid="{549E692F-4D64-4608-A1A3-C1EDA2AA8782}"/>
    <cellStyle name="ผลรวม 2 2 4" xfId="13547" xr:uid="{FDA4E4A1-EF70-46FB-87D3-0864842FFD1E}"/>
    <cellStyle name="ผลรวม 2 2 4 2" xfId="34882" xr:uid="{F5D789D9-E878-47AD-AB0D-A4564F56B416}"/>
    <cellStyle name="ผลรวม 2 2 5" xfId="13548" xr:uid="{31983CA1-E6C7-4CAF-8949-5AF71151FEF8}"/>
    <cellStyle name="ผลรวม 2 2 5 2" xfId="34883" xr:uid="{EF54788B-0B23-492A-859A-269E567B529A}"/>
    <cellStyle name="ผลรวม 2 2 6" xfId="13549" xr:uid="{ADE209A0-8415-45F2-B229-9CC72C1C1C68}"/>
    <cellStyle name="ผลรวม 2 2 6 2" xfId="34884" xr:uid="{555BEADB-CA0C-4D24-AC49-A170ABE6762E}"/>
    <cellStyle name="ผลรวม 2 2 7" xfId="13550" xr:uid="{876701B5-7A8F-4906-B153-EB95B9705530}"/>
    <cellStyle name="ผลรวม 2 2 7 2" xfId="34885" xr:uid="{8850B68E-515C-48B5-BD5F-C507589F0386}"/>
    <cellStyle name="ผลรวม 2 2 8" xfId="13551" xr:uid="{4EFF5D1D-C60B-41C4-8AFC-BA915F9D3C9F}"/>
    <cellStyle name="ผลรวม 2 2 8 2" xfId="34886" xr:uid="{D4945CFE-4DBD-4852-9CDD-3F89D5C027EF}"/>
    <cellStyle name="ผลรวม 2 2 9" xfId="24404" xr:uid="{65D63D15-F107-4B70-857C-468C50340F81}"/>
    <cellStyle name="ผลรวม 2 2 9 2" xfId="40983" xr:uid="{32A39222-B789-440C-A1E1-4912A732CB0A}"/>
    <cellStyle name="ผลรวม 2 3" xfId="13552" xr:uid="{E076061C-4A91-463C-8FEE-5D9DBCF3AC08}"/>
    <cellStyle name="ผลรวม 2 3 10" xfId="34887" xr:uid="{AE045E09-A108-48AE-B045-38237E358DB7}"/>
    <cellStyle name="ผลรวม 2 3 2" xfId="13553" xr:uid="{AAFC6FF9-FBA5-4597-BE30-E3F1BD5D33D1}"/>
    <cellStyle name="ผลรวม 2 3 2 2" xfId="34888" xr:uid="{A50F344D-55D5-4117-A1F3-46633953AD6F}"/>
    <cellStyle name="ผลรวม 2 3 3" xfId="13554" xr:uid="{F36B10C7-7CFE-48CB-B882-E8C62A9D4DD1}"/>
    <cellStyle name="ผลรวม 2 3 3 2" xfId="34889" xr:uid="{C8727021-DA6A-4E84-95F5-D79FB26A9BDF}"/>
    <cellStyle name="ผลรวม 2 3 4" xfId="13555" xr:uid="{741CCEAB-B460-4316-BAC4-EF7082F7112B}"/>
    <cellStyle name="ผลรวม 2 3 4 2" xfId="34890" xr:uid="{97F3A3CE-0FE5-4771-B354-A7D490F52A13}"/>
    <cellStyle name="ผลรวม 2 3 5" xfId="13556" xr:uid="{3442AF5D-14AE-464B-91A8-DC96C03A2182}"/>
    <cellStyle name="ผลรวม 2 3 5 2" xfId="34891" xr:uid="{3BAF3421-4119-4520-BF1C-D9DA81B0DA33}"/>
    <cellStyle name="ผลรวม 2 3 6" xfId="13557" xr:uid="{3830CD94-0DE4-48F0-8AE0-3C1F75FB5906}"/>
    <cellStyle name="ผลรวม 2 3 6 2" xfId="34892" xr:uid="{9367A485-099E-4ED3-AE4D-DB3550B03968}"/>
    <cellStyle name="ผลรวม 2 3 7" xfId="13558" xr:uid="{51FF1FD1-32D1-4C28-A536-6D7D2C18DE69}"/>
    <cellStyle name="ผลรวม 2 3 7 2" xfId="34893" xr:uid="{4FA295D5-90FB-4736-A83C-F11983F23F08}"/>
    <cellStyle name="ผลรวม 2 3 8" xfId="13559" xr:uid="{E05AC147-4E3A-4B6D-9913-B8D79933A976}"/>
    <cellStyle name="ผลรวม 2 3 8 2" xfId="34894" xr:uid="{84202468-A452-494C-AD41-C66A1ABBF00F}"/>
    <cellStyle name="ผลรวม 2 3 9" xfId="24405" xr:uid="{8BF11455-BFF2-4CAC-95F1-63E5EECB7D93}"/>
    <cellStyle name="ผลรวม 2 3 9 2" xfId="40984" xr:uid="{0394D9E2-0EF0-4A45-88B1-0056CDDF4897}"/>
    <cellStyle name="ผลรวม 2 4" xfId="13560" xr:uid="{9E01B8C0-090B-4FE3-BE3D-FA0B52A5318E}"/>
    <cellStyle name="ผลรวม 2 4 2" xfId="34895" xr:uid="{32078473-2C19-46D1-BB5D-D4308496387E}"/>
    <cellStyle name="ผลรวม 2 5" xfId="13561" xr:uid="{F489AD25-BFD6-422A-B90E-719BC24EAC75}"/>
    <cellStyle name="ผลรวม 2 5 2" xfId="34896" xr:uid="{2359181D-C12B-4612-A328-6DD810D831B1}"/>
    <cellStyle name="ผลรวม 2 6" xfId="13562" xr:uid="{A4843E32-718E-478F-83CF-10599BF96990}"/>
    <cellStyle name="ผลรวม 2 6 2" xfId="34897" xr:uid="{A000BDFD-FC2D-4929-9049-FE139068706B}"/>
    <cellStyle name="ผลรวม 2 7" xfId="13563" xr:uid="{CB91FD3F-43C1-48CD-B4D9-A19AB9C59772}"/>
    <cellStyle name="ผลรวม 2 7 2" xfId="34898" xr:uid="{6E53617E-C271-436B-9812-00CAD7C58E11}"/>
    <cellStyle name="ผลรวม 2 8" xfId="13564" xr:uid="{E8CF3DD3-5B84-445D-AEB2-CE8485DB5577}"/>
    <cellStyle name="ผลรวม 2 8 2" xfId="34899" xr:uid="{381B5763-410F-4703-A9C6-70F396172473}"/>
    <cellStyle name="ผลรวม 2 9" xfId="13565" xr:uid="{2217B0C0-2424-4BED-912B-77D3D5D71FEE}"/>
    <cellStyle name="ผลรวม 2 9 2" xfId="34900" xr:uid="{97D53E5E-CC35-429E-A7A8-6EFC22DFB72C}"/>
    <cellStyle name="ผลรวม 3" xfId="13566" xr:uid="{8FE918D5-F844-4C75-A6B6-1709E680967C}"/>
    <cellStyle name="ผลรวม 3 10" xfId="13567" xr:uid="{AD6F02CC-7CAB-4446-82FA-B55681523DAC}"/>
    <cellStyle name="ผลรวม 3 10 2" xfId="34902" xr:uid="{FAA96E96-CF7C-4EAF-A352-B3A6A21FF00A}"/>
    <cellStyle name="ผลรวม 3 11" xfId="24406" xr:uid="{F3D94518-8A68-4470-829E-48AA7FF2D7A4}"/>
    <cellStyle name="ผลรวม 3 11 2" xfId="40985" xr:uid="{4FB5730A-3468-4E0A-9B27-A209ACEDA4BD}"/>
    <cellStyle name="ผลรวม 3 12" xfId="34901" xr:uid="{724C5CF8-9AF6-4AC6-AECA-D589DF6419EA}"/>
    <cellStyle name="ผลรวม 3 2" xfId="13568" xr:uid="{55440524-011C-4ABD-85D5-93CE6F4C6407}"/>
    <cellStyle name="ผลรวม 3 2 10" xfId="34903" xr:uid="{825CE106-D13F-4AE2-A637-1F8D2A189A20}"/>
    <cellStyle name="ผลรวม 3 2 2" xfId="13569" xr:uid="{3EBA2D4F-BCFF-4762-84D1-C0C247316505}"/>
    <cellStyle name="ผลรวม 3 2 2 2" xfId="34904" xr:uid="{957405BE-AFF6-4242-92A6-ACE137B27D56}"/>
    <cellStyle name="ผลรวม 3 2 3" xfId="13570" xr:uid="{C321C2D7-3E5F-4BD6-8336-278EB534829A}"/>
    <cellStyle name="ผลรวม 3 2 3 2" xfId="34905" xr:uid="{07073BF7-E14A-42B9-AC48-5B6DAAAE8916}"/>
    <cellStyle name="ผลรวม 3 2 4" xfId="13571" xr:uid="{DBC36101-84DD-4C68-8143-A4D87AE75678}"/>
    <cellStyle name="ผลรวม 3 2 4 2" xfId="34906" xr:uid="{0BBF015E-43FC-4503-8932-A0B1859CCED8}"/>
    <cellStyle name="ผลรวม 3 2 5" xfId="13572" xr:uid="{9EEECDF4-5B99-4C8B-8DB0-BDCE67ABE1AB}"/>
    <cellStyle name="ผลรวม 3 2 5 2" xfId="34907" xr:uid="{8AF49E98-08D4-4DEE-A27C-6584E012C253}"/>
    <cellStyle name="ผลรวม 3 2 6" xfId="13573" xr:uid="{F7510360-AA1A-400D-9184-A3A231DE2294}"/>
    <cellStyle name="ผลรวม 3 2 6 2" xfId="34908" xr:uid="{E3FC84B5-6F30-45A2-AFE0-7DFE7377A98A}"/>
    <cellStyle name="ผลรวม 3 2 7" xfId="13574" xr:uid="{DF7329D8-AC66-4B75-8CB5-8A594081ECD2}"/>
    <cellStyle name="ผลรวม 3 2 7 2" xfId="34909" xr:uid="{F755D543-0F15-45CE-A856-B1042811D4B7}"/>
    <cellStyle name="ผลรวม 3 2 8" xfId="13575" xr:uid="{C0C28774-E26A-422F-AF26-46D3E4AEA037}"/>
    <cellStyle name="ผลรวม 3 2 8 2" xfId="34910" xr:uid="{A0DC7DE2-F1DD-49BE-83E6-F663E6633711}"/>
    <cellStyle name="ผลรวม 3 2 9" xfId="24407" xr:uid="{F2378DDC-9B63-4464-A310-A0C6ED25719F}"/>
    <cellStyle name="ผลรวม 3 2 9 2" xfId="40986" xr:uid="{0B6D6D66-BB33-4263-8E2C-F754EEE2CADC}"/>
    <cellStyle name="ผลรวม 3 3" xfId="13576" xr:uid="{33923627-379D-4499-ACA3-574EBACBA703}"/>
    <cellStyle name="ผลรวม 3 3 10" xfId="34911" xr:uid="{1631B0BF-CD4A-4A4B-A026-10B20AB7F0C1}"/>
    <cellStyle name="ผลรวม 3 3 2" xfId="13577" xr:uid="{BCD0A8EF-AD33-4610-9ABB-8134E4052878}"/>
    <cellStyle name="ผลรวม 3 3 2 2" xfId="34912" xr:uid="{B67EA127-5671-420F-AA2D-296FACD62688}"/>
    <cellStyle name="ผลรวม 3 3 3" xfId="13578" xr:uid="{7E17EBC9-1B39-4F61-AAA6-C5624334DB59}"/>
    <cellStyle name="ผลรวม 3 3 3 2" xfId="34913" xr:uid="{4C0570A3-DD37-47E2-81CB-76F27FBDD156}"/>
    <cellStyle name="ผลรวม 3 3 4" xfId="13579" xr:uid="{AB2CB9AF-5832-4A12-9924-77B6F9CFA1ED}"/>
    <cellStyle name="ผลรวม 3 3 4 2" xfId="34914" xr:uid="{69CA16C3-094F-4F15-B8D0-CFF1CDF4B1F4}"/>
    <cellStyle name="ผลรวม 3 3 5" xfId="13580" xr:uid="{64337C80-E0C2-4E4E-91C3-B35D8224460B}"/>
    <cellStyle name="ผลรวม 3 3 5 2" xfId="34915" xr:uid="{B40D608F-65D0-4AE7-B54E-F853DC734000}"/>
    <cellStyle name="ผลรวม 3 3 6" xfId="13581" xr:uid="{51BFFD68-ECA0-4E8D-B060-B12F580CAB2D}"/>
    <cellStyle name="ผลรวม 3 3 6 2" xfId="34916" xr:uid="{4A576F7D-EA4D-450F-A309-7DDD3595B225}"/>
    <cellStyle name="ผลรวม 3 3 7" xfId="13582" xr:uid="{2A63F829-D926-4A5D-9E6E-EB0C06140349}"/>
    <cellStyle name="ผลรวม 3 3 7 2" xfId="34917" xr:uid="{847D9301-4A20-4040-81D9-5F4A24FF7DFC}"/>
    <cellStyle name="ผลรวม 3 3 8" xfId="13583" xr:uid="{CF5CF002-C272-4126-BE92-59403FAF9EAC}"/>
    <cellStyle name="ผลรวม 3 3 8 2" xfId="34918" xr:uid="{DB6438AD-9308-4B6D-A929-F2FF5BA5EE08}"/>
    <cellStyle name="ผลรวม 3 3 9" xfId="24408" xr:uid="{94E23586-476A-4678-A6F4-554513077C2E}"/>
    <cellStyle name="ผลรวม 3 3 9 2" xfId="40987" xr:uid="{A4608FC3-DAD0-4A35-8593-DE523D3C4CC0}"/>
    <cellStyle name="ผลรวม 3 4" xfId="13584" xr:uid="{B7703509-B3EA-4E0C-9756-83AD044CCB73}"/>
    <cellStyle name="ผลรวม 3 4 2" xfId="34919" xr:uid="{DB86D6A7-FA4F-43A0-9C5F-C68A0FCFB06B}"/>
    <cellStyle name="ผลรวม 3 5" xfId="13585" xr:uid="{7B629E06-1067-4CC4-AB04-B46076CE1DD8}"/>
    <cellStyle name="ผลรวม 3 5 2" xfId="34920" xr:uid="{DBB7FCA9-27D7-4954-A9B9-C86FE1C1D5DE}"/>
    <cellStyle name="ผลรวม 3 6" xfId="13586" xr:uid="{80F55D5A-BFFD-4DAA-8BA8-9BE7135EF079}"/>
    <cellStyle name="ผลรวม 3 6 2" xfId="34921" xr:uid="{281828AC-D267-47DD-A652-3D69FFCB7485}"/>
    <cellStyle name="ผลรวม 3 7" xfId="13587" xr:uid="{EC65C06C-8278-40C7-8590-2113EC90691B}"/>
    <cellStyle name="ผลรวม 3 7 2" xfId="34922" xr:uid="{31FDC1A7-995A-4E36-A0BD-1093244115E5}"/>
    <cellStyle name="ผลรวม 3 8" xfId="13588" xr:uid="{F13C7C84-C659-44AC-BAA0-7E6BE3898DF2}"/>
    <cellStyle name="ผลรวม 3 8 2" xfId="34923" xr:uid="{C5E89F2A-398D-415B-8813-691AC9EB93C7}"/>
    <cellStyle name="ผลรวม 3 9" xfId="13589" xr:uid="{3C56E5BC-0DB7-4F1C-AD52-20F28D2E139E}"/>
    <cellStyle name="ผลรวม 3 9 2" xfId="34924" xr:uid="{D8A743B4-AEAA-4A30-BFA9-2959DC5254F5}"/>
    <cellStyle name="ผลรวม 4" xfId="13590" xr:uid="{B950A9EC-CF6F-4AD4-AE4B-F96C40AF563A}"/>
    <cellStyle name="ผลรวม 4 10" xfId="34925" xr:uid="{C89F8CBB-738E-48E9-B89A-3CE75DA02592}"/>
    <cellStyle name="ผลรวม 4 2" xfId="13591" xr:uid="{3856C5B6-BF49-4035-A824-513306B84D00}"/>
    <cellStyle name="ผลรวม 4 2 2" xfId="34926" xr:uid="{24D8E67A-4181-42F5-B341-BDBFE3029D2B}"/>
    <cellStyle name="ผลรวม 4 3" xfId="13592" xr:uid="{D177112B-8060-4828-B6AB-776D40F20A77}"/>
    <cellStyle name="ผลรวม 4 3 2" xfId="34927" xr:uid="{A6B08B6B-F8D2-467E-A896-C5C5EB105B0D}"/>
    <cellStyle name="ผลรวม 4 4" xfId="13593" xr:uid="{741912BE-3ABD-4C82-8BB1-66E66DE53026}"/>
    <cellStyle name="ผลรวม 4 4 2" xfId="34928" xr:uid="{939A7EBB-5017-4756-9061-F595BCCAEEFD}"/>
    <cellStyle name="ผลรวม 4 5" xfId="13594" xr:uid="{4DAA0F37-9974-43DA-8FB0-58F2FBFE6FEC}"/>
    <cellStyle name="ผลรวม 4 5 2" xfId="34929" xr:uid="{706A88E0-F031-4CD2-96EF-348B0D3A0ADE}"/>
    <cellStyle name="ผลรวม 4 6" xfId="13595" xr:uid="{549C50A8-7163-4E45-AEB2-1C6ADF833D6B}"/>
    <cellStyle name="ผลรวม 4 6 2" xfId="34930" xr:uid="{2276DB7C-C4CF-46E2-9B5D-C4AB3E7B8101}"/>
    <cellStyle name="ผลรวม 4 7" xfId="13596" xr:uid="{6D7137C3-0D23-4450-AAB2-258819DC67F0}"/>
    <cellStyle name="ผลรวม 4 7 2" xfId="34931" xr:uid="{047E9305-99C0-4364-9A35-F6C98927049D}"/>
    <cellStyle name="ผลรวม 4 8" xfId="13597" xr:uid="{79A7CF2A-AE85-4BC6-9632-52947665A945}"/>
    <cellStyle name="ผลรวม 4 8 2" xfId="34932" xr:uid="{D5501D0D-0552-45EF-BDCB-233535554C8B}"/>
    <cellStyle name="ผลรวม 4 9" xfId="24409" xr:uid="{7AD89C43-721F-44BD-B3A5-1A6FFE87554B}"/>
    <cellStyle name="ผลรวม 4 9 2" xfId="40988" xr:uid="{6FE0933E-D71A-40D3-B205-5EB36FB62D7C}"/>
    <cellStyle name="ผลรวม 5" xfId="13598" xr:uid="{5269435E-C1E0-4CFF-91B3-2C4E4D94F952}"/>
    <cellStyle name="ผลรวม 5 10" xfId="34933" xr:uid="{CB0B57D1-8F27-465B-8509-C2542309C2D2}"/>
    <cellStyle name="ผลรวม 5 2" xfId="13599" xr:uid="{D042F78E-DB68-4432-846E-60BA89AF734F}"/>
    <cellStyle name="ผลรวม 5 2 2" xfId="34934" xr:uid="{B5B97B05-1FEA-4D43-85F2-36E2B683776C}"/>
    <cellStyle name="ผลรวม 5 3" xfId="13600" xr:uid="{475C1C23-D6AB-4E77-8000-10C3BE0449F3}"/>
    <cellStyle name="ผลรวม 5 3 2" xfId="34935" xr:uid="{B70DD0DE-6BD6-4A37-B0C4-35E5D0930C97}"/>
    <cellStyle name="ผลรวม 5 4" xfId="13601" xr:uid="{AC272E9E-38CD-47F1-8BC8-263D2055E84F}"/>
    <cellStyle name="ผลรวม 5 4 2" xfId="34936" xr:uid="{FF30B2EB-1043-452B-974D-944E0CF78683}"/>
    <cellStyle name="ผลรวม 5 5" xfId="13602" xr:uid="{B24EAAE9-456D-419A-BFBF-579DB0F9E08F}"/>
    <cellStyle name="ผลรวม 5 5 2" xfId="34937" xr:uid="{F88D0337-FB92-4170-8E1E-63385F57300A}"/>
    <cellStyle name="ผลรวม 5 6" xfId="13603" xr:uid="{CD83E928-5DBB-49A0-AAE4-173174305774}"/>
    <cellStyle name="ผลรวม 5 6 2" xfId="34938" xr:uid="{55C1E54D-8D9F-4656-85B1-29B61DE3C8B8}"/>
    <cellStyle name="ผลรวม 5 7" xfId="13604" xr:uid="{C8F8FA18-C0B7-4308-83CC-A1587DDFE226}"/>
    <cellStyle name="ผลรวม 5 7 2" xfId="34939" xr:uid="{7876F8EC-90AF-44B2-8C87-B689E6048F8A}"/>
    <cellStyle name="ผลรวม 5 8" xfId="13605" xr:uid="{4309229A-ACB4-4677-BFF5-944B9D047057}"/>
    <cellStyle name="ผลรวม 5 8 2" xfId="34940" xr:uid="{BAB12543-0FA0-4414-A909-77916A70832A}"/>
    <cellStyle name="ผลรวม 5 9" xfId="24410" xr:uid="{D095906E-93C9-48C8-9D2E-F8862AD4719B}"/>
    <cellStyle name="ผลรวม 5 9 2" xfId="40989" xr:uid="{DE7C9832-0B6B-42CB-A2C9-48FA2E4C46EA}"/>
    <cellStyle name="ผลรวม 6" xfId="13606" xr:uid="{4DEF2FEF-55E8-4066-9978-5D7B759AA3A6}"/>
    <cellStyle name="ผลรวม 6 2" xfId="34941" xr:uid="{CB7B9045-DC01-4C4C-A903-105B16E7C418}"/>
    <cellStyle name="ผลรวม 7" xfId="13607" xr:uid="{E01D255F-82BF-4DED-8FBE-12F7657CD19D}"/>
    <cellStyle name="ผลรวม 7 2" xfId="34942" xr:uid="{15DFE7D5-CA7F-465B-BB44-77D9E950832D}"/>
    <cellStyle name="ผลรวม 8" xfId="13608" xr:uid="{404EEA0C-F307-49F7-AD3A-788E3E9547F4}"/>
    <cellStyle name="ผลรวม 8 2" xfId="34943" xr:uid="{C162DD13-5156-4140-8CF0-C11845A20F8F}"/>
    <cellStyle name="ผลรวม 9" xfId="13609" xr:uid="{8E279B1C-23E6-4D7B-86F4-7FD66B2D25F9}"/>
    <cellStyle name="ผลรวม 9 2" xfId="34944" xr:uid="{22B95378-8275-44D3-8A1F-B840B378757A}"/>
    <cellStyle name="ส่วนที่ถูกเน้น1" xfId="13610" xr:uid="{32BFDB46-957D-4E0D-AB3B-3498FB9B5587}"/>
    <cellStyle name="ส่วนที่ถูกเน้น1 2" xfId="13611" xr:uid="{449B3C9D-9A47-47F4-A8AF-416A36707822}"/>
    <cellStyle name="ส่วนที่ถูกเน้น1 3" xfId="13612" xr:uid="{9A6B7B19-0CA4-4B2A-B490-9E81DF0E7A14}"/>
    <cellStyle name="ส่วนที่ถูกเน้น2" xfId="13613" xr:uid="{6E7B1B33-DBCD-4DFA-BD12-63AC18C10855}"/>
    <cellStyle name="ส่วนที่ถูกเน้น2 2" xfId="13614" xr:uid="{DB4BB536-DE32-49CF-939D-223291BA687B}"/>
    <cellStyle name="ส่วนที่ถูกเน้น2 3" xfId="13615" xr:uid="{831D6B50-30AB-4102-B8A6-294ED2A401B5}"/>
    <cellStyle name="ส่วนที่ถูกเน้น3" xfId="13616" xr:uid="{82A974CA-F7A0-4A25-9CBA-4242BC3C5F89}"/>
    <cellStyle name="ส่วนที่ถูกเน้น3 2" xfId="13617" xr:uid="{3C75416C-12F6-49F8-AD69-B2978AEC604C}"/>
    <cellStyle name="ส่วนที่ถูกเน้น3 3" xfId="13618" xr:uid="{54923B82-9BD6-4949-A1DA-930C0941D547}"/>
    <cellStyle name="ส่วนที่ถูกเน้น4" xfId="13619" xr:uid="{D76EE4D6-7E0A-4317-81C7-25C019CB6692}"/>
    <cellStyle name="ส่วนที่ถูกเน้น4 2" xfId="13620" xr:uid="{70938AB9-8411-48B5-A437-10B082BBFEA4}"/>
    <cellStyle name="ส่วนที่ถูกเน้น4 3" xfId="13621" xr:uid="{E8E9823B-9131-487E-882E-44BF86AB6275}"/>
    <cellStyle name="ส่วนที่ถูกเน้น5" xfId="13622" xr:uid="{0A24BCCB-E9EE-475A-B616-FF48922A1E63}"/>
    <cellStyle name="ส่วนที่ถูกเน้น5 2" xfId="13623" xr:uid="{B9DD4755-DE32-4296-AB5E-43944F3C5A37}"/>
    <cellStyle name="ส่วนที่ถูกเน้น5 3" xfId="13624" xr:uid="{2EC09D8F-E88A-44B9-8943-52E43C48D536}"/>
    <cellStyle name="ส่วนที่ถูกเน้น6" xfId="13625" xr:uid="{5AF28E17-7196-43E8-A62C-40BCC135364E}"/>
    <cellStyle name="ส่วนที่ถูกเน้น6 2" xfId="13626" xr:uid="{BB6E1A46-C36F-417E-9833-0E9875D39D61}"/>
    <cellStyle name="ส่วนที่ถูกเน้น6 3" xfId="13627" xr:uid="{A1E46F4C-B122-4A03-BB3D-2E9BAE6E66C4}"/>
    <cellStyle name="หมายเหตุ" xfId="13628" xr:uid="{9A356213-FF04-4D92-9198-C94DB714A4C0}"/>
    <cellStyle name="หมายเหตุ 10" xfId="13629" xr:uid="{4688C80A-9987-497C-A322-59E360EEE6AE}"/>
    <cellStyle name="หมายเหตุ 10 2" xfId="34946" xr:uid="{7FEAA1C6-29B9-4F88-8C7A-D7BF764ADE83}"/>
    <cellStyle name="หมายเหตุ 11" xfId="13630" xr:uid="{E7F42D85-63F0-4A1D-8E23-82C19F995C09}"/>
    <cellStyle name="หมายเหตุ 11 2" xfId="34947" xr:uid="{455FB5D4-CF6D-4DD9-8FC9-A9A49C14A066}"/>
    <cellStyle name="หมายเหตุ 12" xfId="13631" xr:uid="{5B787AEE-EDBE-498D-9F07-DD748DD371B7}"/>
    <cellStyle name="หมายเหตุ 12 2" xfId="34948" xr:uid="{80BA65EB-77B0-4720-81A1-864842C58910}"/>
    <cellStyle name="หมายเหตุ 13" xfId="24411" xr:uid="{4711262A-A80C-4627-A287-640E5F071102}"/>
    <cellStyle name="หมายเหตุ 13 2" xfId="40990" xr:uid="{4B652081-C3BC-4ECC-B6B6-37136AF0F530}"/>
    <cellStyle name="หมายเหตุ 14" xfId="34945" xr:uid="{9A06223E-2285-4407-8FA5-9F02C9B07487}"/>
    <cellStyle name="หมายเหตุ 2" xfId="13632" xr:uid="{F9D2673C-6484-47DD-82A2-0BA30246807B}"/>
    <cellStyle name="หมายเหตุ 2 10" xfId="13633" xr:uid="{7E6151E7-0997-480E-9305-05A034287044}"/>
    <cellStyle name="หมายเหตุ 2 10 2" xfId="34950" xr:uid="{3351C2F2-1660-4BD3-A060-65D3417E8710}"/>
    <cellStyle name="หมายเหตุ 2 11" xfId="13634" xr:uid="{E34B388E-6D4B-4353-8F18-13B49A0BE30B}"/>
    <cellStyle name="หมายเหตุ 2 11 2" xfId="34951" xr:uid="{2CFDC043-2D09-4D20-95CD-E1DE939B012E}"/>
    <cellStyle name="หมายเหตุ 2 12" xfId="24412" xr:uid="{401AA174-9ECF-47BB-9A5D-C5C13E0E6777}"/>
    <cellStyle name="หมายเหตุ 2 12 2" xfId="40991" xr:uid="{E6841C1A-656C-469A-B713-405C2A0C297E}"/>
    <cellStyle name="หมายเหตุ 2 13" xfId="34949" xr:uid="{16A2177E-AE05-4D45-8EEB-EBD953AC2BEC}"/>
    <cellStyle name="หมายเหตุ 2 2" xfId="13635" xr:uid="{8869D63F-7673-4832-B5EB-740A6A1498CF}"/>
    <cellStyle name="หมายเหตุ 2 2 10" xfId="24413" xr:uid="{91235D13-A349-4783-BD38-687D38E2E918}"/>
    <cellStyle name="หมายเหตุ 2 2 10 2" xfId="40992" xr:uid="{F7F640FE-56BC-4577-85FB-DD87B19EDD3C}"/>
    <cellStyle name="หมายเหตุ 2 2 11" xfId="34952" xr:uid="{D471EBCD-C634-491B-982A-D81AEF2B2A88}"/>
    <cellStyle name="หมายเหตุ 2 2 2" xfId="13636" xr:uid="{6E5D5472-3BC5-4AD1-8BDC-2151D21BE331}"/>
    <cellStyle name="หมายเหตุ 2 2 2 10" xfId="34953" xr:uid="{6D01D081-3829-435C-8789-783C28675B36}"/>
    <cellStyle name="หมายเหตุ 2 2 2 2" xfId="13637" xr:uid="{4577E86E-EF6A-42C4-A086-59D52273342F}"/>
    <cellStyle name="หมายเหตุ 2 2 2 2 2" xfId="34954" xr:uid="{64E55314-48A1-43EC-BD42-B807E1DA3A8D}"/>
    <cellStyle name="หมายเหตุ 2 2 2 3" xfId="13638" xr:uid="{9D0D360D-0F6E-49B2-BAC2-1E103C07C2F2}"/>
    <cellStyle name="หมายเหตุ 2 2 2 3 2" xfId="34955" xr:uid="{B6258BC9-F2D6-4E2C-B575-2B85C82D374B}"/>
    <cellStyle name="หมายเหตุ 2 2 2 4" xfId="13639" xr:uid="{516750AA-121B-4867-9870-1CD63FFBCE6B}"/>
    <cellStyle name="หมายเหตุ 2 2 2 4 2" xfId="34956" xr:uid="{471B0402-CF5C-45DC-81D5-C6E723359B6A}"/>
    <cellStyle name="หมายเหตุ 2 2 2 5" xfId="13640" xr:uid="{FE397B2B-BA2A-4E41-9E17-C81DD58B291B}"/>
    <cellStyle name="หมายเหตุ 2 2 2 5 2" xfId="34957" xr:uid="{32D6EB75-63D6-4649-BEC5-E519C7468532}"/>
    <cellStyle name="หมายเหตุ 2 2 2 6" xfId="13641" xr:uid="{43E6E189-1183-44E7-9DD9-3E07B864F782}"/>
    <cellStyle name="หมายเหตุ 2 2 2 6 2" xfId="34958" xr:uid="{234585B0-79CF-40D5-86EB-00E72B5F7A53}"/>
    <cellStyle name="หมายเหตุ 2 2 2 7" xfId="13642" xr:uid="{E5AD0D39-9850-4C2E-9C71-472BDC685E00}"/>
    <cellStyle name="หมายเหตุ 2 2 2 7 2" xfId="34959" xr:uid="{8C6535C0-839B-4ABB-8CF3-8FB946DD3A7D}"/>
    <cellStyle name="หมายเหตุ 2 2 2 8" xfId="13643" xr:uid="{7E7F0D15-718F-46AC-B7B4-D9F0F25E4275}"/>
    <cellStyle name="หมายเหตุ 2 2 2 8 2" xfId="34960" xr:uid="{68F0CA3B-6503-4DED-BFB1-73009AA1A189}"/>
    <cellStyle name="หมายเหตุ 2 2 2 9" xfId="24414" xr:uid="{2E0D3087-9816-4089-8155-5A6C9521406F}"/>
    <cellStyle name="หมายเหตุ 2 2 2 9 2" xfId="40993" xr:uid="{93A50AE8-30B1-4084-9EA7-DADB7643A1BE}"/>
    <cellStyle name="หมายเหตุ 2 2 3" xfId="13644" xr:uid="{A0C286DA-72A8-42CC-B697-E98F7653DA25}"/>
    <cellStyle name="หมายเหตุ 2 2 3 2" xfId="34961" xr:uid="{479EFAF9-081A-4F81-885C-56A241E9EF62}"/>
    <cellStyle name="หมายเหตุ 2 2 4" xfId="13645" xr:uid="{155171F5-57A6-4114-AC48-1F0B8350CE1A}"/>
    <cellStyle name="หมายเหตุ 2 2 4 2" xfId="34962" xr:uid="{CC39D82E-2BBA-4C91-AF5F-0A6CC0D01328}"/>
    <cellStyle name="หมายเหตุ 2 2 5" xfId="13646" xr:uid="{C9CDCC37-483F-4E46-9C9B-12D4FD5294CC}"/>
    <cellStyle name="หมายเหตุ 2 2 5 2" xfId="34963" xr:uid="{B41174D3-51F6-41BC-8E4C-B250539017EB}"/>
    <cellStyle name="หมายเหตุ 2 2 6" xfId="13647" xr:uid="{0FB27202-21BB-422D-8371-86B072FE9519}"/>
    <cellStyle name="หมายเหตุ 2 2 6 2" xfId="34964" xr:uid="{6BA170FF-40B5-45F0-BBA1-6AB99F5F66DC}"/>
    <cellStyle name="หมายเหตุ 2 2 7" xfId="13648" xr:uid="{B5582DAD-23E6-4F5A-B09E-55FEC87111D1}"/>
    <cellStyle name="หมายเหตุ 2 2 7 2" xfId="34965" xr:uid="{7E779856-C64A-4A30-ACA7-BA67A0691FB7}"/>
    <cellStyle name="หมายเหตุ 2 2 8" xfId="13649" xr:uid="{082D4AED-110D-4BD1-841F-73CEB59A683A}"/>
    <cellStyle name="หมายเหตุ 2 2 8 2" xfId="34966" xr:uid="{99EB5833-5CA6-4B7D-9C99-BD495D00F736}"/>
    <cellStyle name="หมายเหตุ 2 2 9" xfId="13650" xr:uid="{0FDF203A-41C3-4761-B2EE-27FA035D2A85}"/>
    <cellStyle name="หมายเหตุ 2 2 9 2" xfId="34967" xr:uid="{7552E78E-C966-4EF4-8604-0C7FDF6E4E6C}"/>
    <cellStyle name="หมายเหตุ 2 3" xfId="13651" xr:uid="{0A786306-4F5A-4E02-818D-33B884D1E01F}"/>
    <cellStyle name="หมายเหตุ 2 3 10" xfId="24415" xr:uid="{7090BA6C-676C-4474-A442-8D33E06A115B}"/>
    <cellStyle name="หมายเหตุ 2 3 10 2" xfId="40994" xr:uid="{D5C74BA5-72A9-4888-915F-ABC9E0016C5E}"/>
    <cellStyle name="หมายเหตุ 2 3 11" xfId="34968" xr:uid="{01514BAC-7B51-4FCB-B474-276445E7D876}"/>
    <cellStyle name="หมายเหตุ 2 3 2" xfId="13652" xr:uid="{179697FF-C9B6-4A86-82C2-36B18B4183C1}"/>
    <cellStyle name="หมายเหตุ 2 3 2 10" xfId="34969" xr:uid="{7507D545-6FAD-4EA4-8D65-0F51307A3B15}"/>
    <cellStyle name="หมายเหตุ 2 3 2 2" xfId="13653" xr:uid="{8F9E57CB-ECCA-4A17-B3AA-1C547D4893F4}"/>
    <cellStyle name="หมายเหตุ 2 3 2 2 2" xfId="34970" xr:uid="{20645915-79F4-4610-A425-4D49373034A7}"/>
    <cellStyle name="หมายเหตุ 2 3 2 3" xfId="13654" xr:uid="{F3D554C5-2336-44EA-9A7B-33FB50375A93}"/>
    <cellStyle name="หมายเหตุ 2 3 2 3 2" xfId="34971" xr:uid="{A68691A2-F9DA-4FD3-9DC4-E00F545CF998}"/>
    <cellStyle name="หมายเหตุ 2 3 2 4" xfId="13655" xr:uid="{8356C8AF-AA00-407C-B0C0-C4C66D02AB47}"/>
    <cellStyle name="หมายเหตุ 2 3 2 4 2" xfId="34972" xr:uid="{E3BC7E6A-2FE1-485A-9B2A-80C75AE9B639}"/>
    <cellStyle name="หมายเหตุ 2 3 2 5" xfId="13656" xr:uid="{484E9608-0C51-4CCC-9232-E149D93CC7B7}"/>
    <cellStyle name="หมายเหตุ 2 3 2 5 2" xfId="34973" xr:uid="{9838E47E-1376-40DE-9457-9AB8B7FFD001}"/>
    <cellStyle name="หมายเหตุ 2 3 2 6" xfId="13657" xr:uid="{716C0679-ED81-43CC-BD9A-5183D7B7882D}"/>
    <cellStyle name="หมายเหตุ 2 3 2 6 2" xfId="34974" xr:uid="{55DCFE4F-268D-4DD0-A366-82375C2E990D}"/>
    <cellStyle name="หมายเหตุ 2 3 2 7" xfId="13658" xr:uid="{EC3407B8-BE7E-4187-A05A-EFDD3E9B56B5}"/>
    <cellStyle name="หมายเหตุ 2 3 2 7 2" xfId="34975" xr:uid="{116E8256-68F3-4D8E-96DC-472B3B5CD2F7}"/>
    <cellStyle name="หมายเหตุ 2 3 2 8" xfId="13659" xr:uid="{45BEE862-1BC2-4B51-93E0-E8C4AEA2D52F}"/>
    <cellStyle name="หมายเหตุ 2 3 2 8 2" xfId="34976" xr:uid="{77A72374-2C2A-4FED-9479-224DFBD2B684}"/>
    <cellStyle name="หมายเหตุ 2 3 2 9" xfId="24416" xr:uid="{5C6BB1C9-610C-4EB3-B4BC-1720F8AEE2C7}"/>
    <cellStyle name="หมายเหตุ 2 3 2 9 2" xfId="40995" xr:uid="{7BC6172B-FAEC-4F6F-A66F-78960F221929}"/>
    <cellStyle name="หมายเหตุ 2 3 3" xfId="13660" xr:uid="{F0C87272-AB2F-49D7-B2D7-C0781C043843}"/>
    <cellStyle name="หมายเหตุ 2 3 3 2" xfId="34977" xr:uid="{23511F50-CE8C-4288-BDE1-9432C3898B67}"/>
    <cellStyle name="หมายเหตุ 2 3 4" xfId="13661" xr:uid="{3EE6AA83-6754-43AD-A1EC-1D2E2CB7C9B3}"/>
    <cellStyle name="หมายเหตุ 2 3 4 2" xfId="34978" xr:uid="{A8B43BF2-02F4-4CD7-9244-251FDD4745E7}"/>
    <cellStyle name="หมายเหตุ 2 3 5" xfId="13662" xr:uid="{983E2580-2193-4CD1-86BE-21A59FF17A13}"/>
    <cellStyle name="หมายเหตุ 2 3 5 2" xfId="34979" xr:uid="{0A60FB69-AD58-4484-A975-30D856AAB6E9}"/>
    <cellStyle name="หมายเหตุ 2 3 6" xfId="13663" xr:uid="{76CA8F30-C52C-4FDC-935D-69551D05B98C}"/>
    <cellStyle name="หมายเหตุ 2 3 6 2" xfId="34980" xr:uid="{268AB79B-B056-477F-98B1-3BE43147842C}"/>
    <cellStyle name="หมายเหตุ 2 3 7" xfId="13664" xr:uid="{FFE4CFAF-647B-4937-A53B-21C0EF2238FB}"/>
    <cellStyle name="หมายเหตุ 2 3 7 2" xfId="34981" xr:uid="{B02A89E9-46AA-4D38-BDC2-6B6BFBC7943A}"/>
    <cellStyle name="หมายเหตุ 2 3 8" xfId="13665" xr:uid="{BADA6446-8A66-4E7B-A88B-AE487F44A2D5}"/>
    <cellStyle name="หมายเหตุ 2 3 8 2" xfId="34982" xr:uid="{73D2F9FD-90FB-41E3-BCA2-32EAE314C5ED}"/>
    <cellStyle name="หมายเหตุ 2 3 9" xfId="13666" xr:uid="{85016A0E-2F8D-43EE-AD88-07F82C2AA055}"/>
    <cellStyle name="หมายเหตุ 2 3 9 2" xfId="34983" xr:uid="{C09D7DD4-F0A8-4E98-BCFC-1F5A1F64EADD}"/>
    <cellStyle name="หมายเหตุ 2 4" xfId="13667" xr:uid="{335EF276-87B3-4D44-B86B-4BEC9ABCDC04}"/>
    <cellStyle name="หมายเหตุ 2 4 10" xfId="34984" xr:uid="{006F517A-BA3F-4FA6-9F7F-E5BB05297B92}"/>
    <cellStyle name="หมายเหตุ 2 4 2" xfId="13668" xr:uid="{14988A10-F1E3-4BC5-90AB-664BAE925225}"/>
    <cellStyle name="หมายเหตุ 2 4 2 2" xfId="34985" xr:uid="{DF42ADB8-41B5-4DEF-BF59-4607343A5A9A}"/>
    <cellStyle name="หมายเหตุ 2 4 3" xfId="13669" xr:uid="{1546E1F0-5054-4DD3-A223-780E36ED2432}"/>
    <cellStyle name="หมายเหตุ 2 4 3 2" xfId="34986" xr:uid="{E3608E30-D517-445B-B3E7-A20638B129E1}"/>
    <cellStyle name="หมายเหตุ 2 4 4" xfId="13670" xr:uid="{116C02F0-7638-41ED-85D5-7BEB6C5A579D}"/>
    <cellStyle name="หมายเหตุ 2 4 4 2" xfId="34987" xr:uid="{D1AC889C-B1BF-447D-884A-428BD95826B7}"/>
    <cellStyle name="หมายเหตุ 2 4 5" xfId="13671" xr:uid="{AEFB8C13-B720-4E03-A3B6-DF388E03B444}"/>
    <cellStyle name="หมายเหตุ 2 4 5 2" xfId="34988" xr:uid="{99902D6B-7D8A-4990-A053-91D06FD70727}"/>
    <cellStyle name="หมายเหตุ 2 4 6" xfId="13672" xr:uid="{B62D3867-FB50-455F-BC6D-A85A07D536E7}"/>
    <cellStyle name="หมายเหตุ 2 4 6 2" xfId="34989" xr:uid="{95FDC1F9-42FB-4FEB-A6E2-A49F8457BF16}"/>
    <cellStyle name="หมายเหตุ 2 4 7" xfId="13673" xr:uid="{839E0EAC-BB40-4889-980D-108E4624A2B0}"/>
    <cellStyle name="หมายเหตุ 2 4 7 2" xfId="34990" xr:uid="{AA43EC33-4AE8-4B8B-BDC8-2591F82D2469}"/>
    <cellStyle name="หมายเหตุ 2 4 8" xfId="13674" xr:uid="{178CA116-7985-4023-8B82-0E9FC5317E10}"/>
    <cellStyle name="หมายเหตุ 2 4 8 2" xfId="34991" xr:uid="{458C5DE7-1819-4EEA-8F36-29D52BE355F0}"/>
    <cellStyle name="หมายเหตุ 2 4 9" xfId="24417" xr:uid="{0F456B4C-E52B-4D60-92D4-6001D119B591}"/>
    <cellStyle name="หมายเหตุ 2 4 9 2" xfId="40996" xr:uid="{F9C51C0E-FF79-4BBB-8F8B-9B29E9AAD7F6}"/>
    <cellStyle name="หมายเหตุ 2 5" xfId="13675" xr:uid="{A0F1CC4F-2891-43CB-B9B1-FFA476682D82}"/>
    <cellStyle name="หมายเหตุ 2 5 2" xfId="34992" xr:uid="{421344B2-AC7F-4904-AFE5-CC2D0E132DB8}"/>
    <cellStyle name="หมายเหตุ 2 6" xfId="13676" xr:uid="{C9F91B9A-EFD1-432C-8689-50C679809202}"/>
    <cellStyle name="หมายเหตุ 2 6 2" xfId="34993" xr:uid="{53896899-C1EB-4482-BE76-878CB295AFD6}"/>
    <cellStyle name="หมายเหตุ 2 7" xfId="13677" xr:uid="{3A0F45EE-AE3D-44D6-B92C-2C53DA193F5C}"/>
    <cellStyle name="หมายเหตุ 2 7 2" xfId="34994" xr:uid="{2D81C3EE-F15C-4660-A7D7-0A31119BD0CA}"/>
    <cellStyle name="หมายเหตุ 2 8" xfId="13678" xr:uid="{BF9F4883-E683-4E25-94C5-8B9EB01BF024}"/>
    <cellStyle name="หมายเหตุ 2 8 2" xfId="34995" xr:uid="{E67A09A5-4FB4-480C-9775-A10404515227}"/>
    <cellStyle name="หมายเหตุ 2 9" xfId="13679" xr:uid="{B66B165C-12D4-497C-8C78-64F4704AECDF}"/>
    <cellStyle name="หมายเหตุ 2 9 2" xfId="34996" xr:uid="{BD16BC7F-AAFE-41CA-92C1-B60D4CD457F5}"/>
    <cellStyle name="หมายเหตุ 3" xfId="13680" xr:uid="{48E6F87D-61F4-41F2-BE6D-93939B171870}"/>
    <cellStyle name="หมายเหตุ 3 10" xfId="24418" xr:uid="{7227613E-8826-4808-9782-FEF2B8D2841C}"/>
    <cellStyle name="หมายเหตุ 3 10 2" xfId="40997" xr:uid="{85931613-3C17-4B20-8F1A-5C77088948C9}"/>
    <cellStyle name="หมายเหตุ 3 11" xfId="34997" xr:uid="{C75FD054-A6C1-42E5-B7CB-60B4B0908A87}"/>
    <cellStyle name="หมายเหตุ 3 2" xfId="13681" xr:uid="{58B7B31B-6353-40E1-8644-2FFBF5821473}"/>
    <cellStyle name="หมายเหตุ 3 2 10" xfId="34998" xr:uid="{8148B89B-8111-4118-9E72-ACC6D9FE3C90}"/>
    <cellStyle name="หมายเหตุ 3 2 2" xfId="13682" xr:uid="{85344DAF-0B6B-4E71-8389-652B358A325E}"/>
    <cellStyle name="หมายเหตุ 3 2 2 2" xfId="34999" xr:uid="{69865168-6156-4560-B55F-9C5AA8D17038}"/>
    <cellStyle name="หมายเหตุ 3 2 3" xfId="13683" xr:uid="{F25671BF-82AF-4C69-AF65-FB40BBB52E06}"/>
    <cellStyle name="หมายเหตุ 3 2 3 2" xfId="35000" xr:uid="{EAE8F7D1-14BD-4A92-9E7E-C6CE0BA2751E}"/>
    <cellStyle name="หมายเหตุ 3 2 4" xfId="13684" xr:uid="{9910C229-F659-4260-8D2A-F92B0C198A15}"/>
    <cellStyle name="หมายเหตุ 3 2 4 2" xfId="35001" xr:uid="{9646D597-CDD9-44CE-AFA5-BD9A7B17C6A8}"/>
    <cellStyle name="หมายเหตุ 3 2 5" xfId="13685" xr:uid="{B5B2F7A2-74A9-4CAA-BCD4-62D4ADC60C9A}"/>
    <cellStyle name="หมายเหตุ 3 2 5 2" xfId="35002" xr:uid="{9F0EAC49-B4A9-4AB3-86F4-B80F7E41930C}"/>
    <cellStyle name="หมายเหตุ 3 2 6" xfId="13686" xr:uid="{B05F315D-BAD6-4532-83B7-DE71AB2BB47D}"/>
    <cellStyle name="หมายเหตุ 3 2 6 2" xfId="35003" xr:uid="{ACABAD23-111D-448C-8A5B-0454B3DD3A03}"/>
    <cellStyle name="หมายเหตุ 3 2 7" xfId="13687" xr:uid="{C57F75B2-77A6-4DE3-9149-1843EB87E98E}"/>
    <cellStyle name="หมายเหตุ 3 2 7 2" xfId="35004" xr:uid="{171DB78A-F2E7-489E-AE65-5D20D7DB06B1}"/>
    <cellStyle name="หมายเหตุ 3 2 8" xfId="13688" xr:uid="{05C58460-3502-49AD-940A-577883F46BF0}"/>
    <cellStyle name="หมายเหตุ 3 2 8 2" xfId="35005" xr:uid="{7BD35DFC-DE7F-425A-9594-13DBD8927B0C}"/>
    <cellStyle name="หมายเหตุ 3 2 9" xfId="24419" xr:uid="{50DFA716-5AD6-4E7E-8484-273843F77151}"/>
    <cellStyle name="หมายเหตุ 3 2 9 2" xfId="40998" xr:uid="{7277803C-9937-419C-9B88-D29B1FA65945}"/>
    <cellStyle name="หมายเหตุ 3 3" xfId="13689" xr:uid="{DE5CFBBE-9848-424A-BE6E-FAB6D987C20D}"/>
    <cellStyle name="หมายเหตุ 3 3 2" xfId="35006" xr:uid="{66CC8EE1-441C-4715-A225-BD592A54787F}"/>
    <cellStyle name="หมายเหตุ 3 4" xfId="13690" xr:uid="{E9A4E06A-6AC8-444E-9C0A-78FC93462A66}"/>
    <cellStyle name="หมายเหตุ 3 4 2" xfId="35007" xr:uid="{E607C05F-30E3-4BFB-AB1A-75675E9BDA02}"/>
    <cellStyle name="หมายเหตุ 3 5" xfId="13691" xr:uid="{534215FA-039F-4268-AD2B-869E1F37C8D6}"/>
    <cellStyle name="หมายเหตุ 3 5 2" xfId="35008" xr:uid="{481CE8B9-229B-4E92-AE73-37130B35A8FB}"/>
    <cellStyle name="หมายเหตุ 3 6" xfId="13692" xr:uid="{B333B622-36CC-4D0D-829B-46FF08C5391C}"/>
    <cellStyle name="หมายเหตุ 3 6 2" xfId="35009" xr:uid="{A812C9CD-DFB6-4926-805A-9E9EC4114C48}"/>
    <cellStyle name="หมายเหตุ 3 7" xfId="13693" xr:uid="{B3BC2CF2-E26A-4EDC-809B-1113555014A7}"/>
    <cellStyle name="หมายเหตุ 3 7 2" xfId="35010" xr:uid="{5DF342C8-4505-49AF-A837-0B8B91838534}"/>
    <cellStyle name="หมายเหตุ 3 8" xfId="13694" xr:uid="{433FCF4F-9C6B-4054-83A9-0DD583F7C28F}"/>
    <cellStyle name="หมายเหตุ 3 8 2" xfId="35011" xr:uid="{27F496AD-A5AD-4D6E-BF2C-14DC0FFA68CE}"/>
    <cellStyle name="หมายเหตุ 3 9" xfId="13695" xr:uid="{5E417E04-7691-4AC3-8F6E-6B996A367633}"/>
    <cellStyle name="หมายเหตุ 3 9 2" xfId="35012" xr:uid="{9ECB17AF-156E-49D7-A989-1765C11A8FAC}"/>
    <cellStyle name="หมายเหตุ 4" xfId="13696" xr:uid="{AA65F403-1B91-4397-BB99-5C7DD8B2EC8C}"/>
    <cellStyle name="หมายเหตุ 4 10" xfId="24420" xr:uid="{2D6D7AAA-15D0-4F03-AA39-382143BBBC43}"/>
    <cellStyle name="หมายเหตุ 4 10 2" xfId="40999" xr:uid="{D31A1010-5DE0-457B-BFAE-4CECD9077BFD}"/>
    <cellStyle name="หมายเหตุ 4 11" xfId="35013" xr:uid="{CC07ED91-D75B-404A-9BEA-11252F16805A}"/>
    <cellStyle name="หมายเหตุ 4 2" xfId="13697" xr:uid="{707F4AE2-CFD0-49EB-8C60-569368FB1F6A}"/>
    <cellStyle name="หมายเหตุ 4 2 10" xfId="35014" xr:uid="{EE2E9865-43E4-4D8B-B302-36106C2D222F}"/>
    <cellStyle name="หมายเหตุ 4 2 2" xfId="13698" xr:uid="{C7F1D300-6EE3-43B8-8880-97627EFA1B62}"/>
    <cellStyle name="หมายเหตุ 4 2 2 2" xfId="35015" xr:uid="{3B765949-3D58-44C8-A559-BF6368B4DC81}"/>
    <cellStyle name="หมายเหตุ 4 2 3" xfId="13699" xr:uid="{02C067C5-1AE6-4210-AFD6-8928D35DFD8A}"/>
    <cellStyle name="หมายเหตุ 4 2 3 2" xfId="35016" xr:uid="{A4583875-8189-41AE-8CBC-EA5B7ECB39D5}"/>
    <cellStyle name="หมายเหตุ 4 2 4" xfId="13700" xr:uid="{901DBAAE-4C7A-4DC0-AAD3-329938499BBC}"/>
    <cellStyle name="หมายเหตุ 4 2 4 2" xfId="35017" xr:uid="{12045D55-E4E5-4A48-9BFF-D9A965E6324D}"/>
    <cellStyle name="หมายเหตุ 4 2 5" xfId="13701" xr:uid="{0F153A21-A55B-43AB-8473-3FC5441CA772}"/>
    <cellStyle name="หมายเหตุ 4 2 5 2" xfId="35018" xr:uid="{E750819E-F83A-4FD0-BAAA-F2578FBECAD3}"/>
    <cellStyle name="หมายเหตุ 4 2 6" xfId="13702" xr:uid="{95FC9209-2199-41B7-B801-D21943DDC6B1}"/>
    <cellStyle name="หมายเหตุ 4 2 6 2" xfId="35019" xr:uid="{0E354169-6D00-4656-883F-E70E51E4ADCE}"/>
    <cellStyle name="หมายเหตุ 4 2 7" xfId="13703" xr:uid="{62516FA8-A735-45DB-966A-F98B0BB0FF40}"/>
    <cellStyle name="หมายเหตุ 4 2 7 2" xfId="35020" xr:uid="{E7AD87B6-E606-4EDA-AA95-7F0F9004B81F}"/>
    <cellStyle name="หมายเหตุ 4 2 8" xfId="13704" xr:uid="{082A317B-7C6C-4F23-A048-443DA7AF820D}"/>
    <cellStyle name="หมายเหตุ 4 2 8 2" xfId="35021" xr:uid="{815CA41D-5473-44BB-94D9-FB0ADD890FFB}"/>
    <cellStyle name="หมายเหตุ 4 2 9" xfId="24421" xr:uid="{99C7DBA0-A064-4335-8667-4FFADFE0CA9F}"/>
    <cellStyle name="หมายเหตุ 4 2 9 2" xfId="41000" xr:uid="{6A2A8656-B61F-48EF-995C-2360C1B61771}"/>
    <cellStyle name="หมายเหตุ 4 3" xfId="13705" xr:uid="{68724BEA-849F-4621-8E49-A8580356FBF5}"/>
    <cellStyle name="หมายเหตุ 4 3 2" xfId="35022" xr:uid="{53B72B03-8995-4CCC-98B1-91C665E36BD7}"/>
    <cellStyle name="หมายเหตุ 4 4" xfId="13706" xr:uid="{BA7070DF-5F5E-40AD-AE5E-9FB180666F16}"/>
    <cellStyle name="หมายเหตุ 4 4 2" xfId="35023" xr:uid="{36133A8A-9061-4BD9-AAFC-FA89742DDB45}"/>
    <cellStyle name="หมายเหตุ 4 5" xfId="13707" xr:uid="{59A452AE-517F-48A1-9937-DC8D54A0C910}"/>
    <cellStyle name="หมายเหตุ 4 5 2" xfId="35024" xr:uid="{6ED2844A-F0D4-4F84-B525-666E494E026F}"/>
    <cellStyle name="หมายเหตุ 4 6" xfId="13708" xr:uid="{78EF610A-C1E6-4CEF-8B54-435291C21ECB}"/>
    <cellStyle name="หมายเหตุ 4 6 2" xfId="35025" xr:uid="{64A85E61-3004-40A2-B19F-63CA78E8C623}"/>
    <cellStyle name="หมายเหตุ 4 7" xfId="13709" xr:uid="{6991A527-3174-4649-B242-E3FB91ADE685}"/>
    <cellStyle name="หมายเหตุ 4 7 2" xfId="35026" xr:uid="{CD0A5892-83CF-4DEC-BFF5-05DD9AD8C49B}"/>
    <cellStyle name="หมายเหตุ 4 8" xfId="13710" xr:uid="{198B01A6-0579-4E76-883A-0B31BC5B5F96}"/>
    <cellStyle name="หมายเหตุ 4 8 2" xfId="35027" xr:uid="{EB065DDA-4180-4D11-A919-097E662F96FD}"/>
    <cellStyle name="หมายเหตุ 4 9" xfId="13711" xr:uid="{695F0B76-62AF-4E01-B8A6-C08311FA67E6}"/>
    <cellStyle name="หมายเหตุ 4 9 2" xfId="35028" xr:uid="{DBDE8601-354C-400A-A75C-AFF5686DF272}"/>
    <cellStyle name="หมายเหตุ 5" xfId="13712" xr:uid="{5AAA004D-11A6-4579-9948-11FD0252DA44}"/>
    <cellStyle name="หมายเหตุ 5 10" xfId="35029" xr:uid="{AA7EADCC-89BC-40BB-A424-93D157C8D791}"/>
    <cellStyle name="หมายเหตุ 5 2" xfId="13713" xr:uid="{31961067-DB92-4947-9C0F-E679F636F6AA}"/>
    <cellStyle name="หมายเหตุ 5 2 2" xfId="35030" xr:uid="{D5F9EFFE-451F-4799-9B9A-0F50BA4056F5}"/>
    <cellStyle name="หมายเหตุ 5 3" xfId="13714" xr:uid="{EF51B2A3-C05E-4E15-8842-988F97CFE0E5}"/>
    <cellStyle name="หมายเหตุ 5 3 2" xfId="35031" xr:uid="{4E1A0BCD-312D-4D9B-9B60-934CC5646DD8}"/>
    <cellStyle name="หมายเหตุ 5 4" xfId="13715" xr:uid="{72C75F24-E180-4333-8A9F-2F3423B8004E}"/>
    <cellStyle name="หมายเหตุ 5 4 2" xfId="35032" xr:uid="{7E532D80-9E41-4520-B174-72C458475B80}"/>
    <cellStyle name="หมายเหตุ 5 5" xfId="13716" xr:uid="{FC62954B-F77E-4C5C-A508-BEA8F370CE62}"/>
    <cellStyle name="หมายเหตุ 5 5 2" xfId="35033" xr:uid="{6E687292-A3EC-4BD1-A62F-1EBD82940ED2}"/>
    <cellStyle name="หมายเหตุ 5 6" xfId="13717" xr:uid="{2370ADA2-7929-4965-9D4E-2DEEABC0D45B}"/>
    <cellStyle name="หมายเหตุ 5 6 2" xfId="35034" xr:uid="{6DC68CF2-D22F-490F-B21B-2F9F22D6B65A}"/>
    <cellStyle name="หมายเหตุ 5 7" xfId="13718" xr:uid="{0FC1E180-75C8-4EFC-B67F-F797E408FAE0}"/>
    <cellStyle name="หมายเหตุ 5 7 2" xfId="35035" xr:uid="{DC0B0831-F98F-4C2B-9CDD-8FCAE035ED41}"/>
    <cellStyle name="หมายเหตุ 5 8" xfId="13719" xr:uid="{ECF4F506-7A9B-4528-87F8-A545C965862A}"/>
    <cellStyle name="หมายเหตุ 5 8 2" xfId="35036" xr:uid="{20C41F2C-9240-420B-92C5-F07C53DCDD09}"/>
    <cellStyle name="หมายเหตุ 5 9" xfId="24422" xr:uid="{C7A96840-E7FE-4C78-927E-4C3010AA1FBD}"/>
    <cellStyle name="หมายเหตุ 5 9 2" xfId="41001" xr:uid="{9CCB616D-6BD6-45EA-BBC4-E11414B3A940}"/>
    <cellStyle name="หมายเหตุ 6" xfId="13720" xr:uid="{091532F3-DAEE-4480-A485-FE4BA86341A1}"/>
    <cellStyle name="หมายเหตุ 6 2" xfId="35037" xr:uid="{CAE63FDD-D9E1-4681-90DB-53368FF02FC9}"/>
    <cellStyle name="หมายเหตุ 7" xfId="13721" xr:uid="{0736C918-1819-4E14-93D0-6C44FF757DAE}"/>
    <cellStyle name="หมายเหตุ 7 2" xfId="35038" xr:uid="{3611229E-4534-4975-8384-712D25D5FF94}"/>
    <cellStyle name="หมายเหตุ 8" xfId="13722" xr:uid="{456539C5-0E8A-463B-8CBA-95D1BAEEC182}"/>
    <cellStyle name="หมายเหตุ 8 2" xfId="35039" xr:uid="{DD4FC6A2-433F-4D57-82A2-75DF08A98172}"/>
    <cellStyle name="หมายเหตุ 9" xfId="13723" xr:uid="{8495C021-E321-4218-A6C3-672EB58CE5CE}"/>
    <cellStyle name="หมายเหตุ 9 2" xfId="35040" xr:uid="{4564B584-0F8E-4962-AFCF-A1B98D32701E}"/>
    <cellStyle name="หัวเรื่อง 1" xfId="13724" xr:uid="{5E9A4918-4DF5-4D65-819F-FC609901CA85}"/>
    <cellStyle name="หัวเรื่อง 1 2" xfId="13725" xr:uid="{D566CE58-8515-433F-BD54-F662F33925E2}"/>
    <cellStyle name="หัวเรื่อง 1 3" xfId="13726" xr:uid="{2D7D5239-8CA8-4FFB-A6EA-AACC87305F93}"/>
    <cellStyle name="หัวเรื่อง 2" xfId="13727" xr:uid="{AA46279B-B4D6-4707-A0DD-A573C6EE6488}"/>
    <cellStyle name="หัวเรื่อง 2 2" xfId="13728" xr:uid="{8BB12EBC-B227-4597-B39F-3722DCF1F80E}"/>
    <cellStyle name="หัวเรื่อง 2 3" xfId="13729" xr:uid="{691F99E1-AAB7-4C15-B4FB-F98620A00E2C}"/>
    <cellStyle name="หัวเรื่อง 3" xfId="13730" xr:uid="{E20AF33B-0D6C-4409-8B99-F09A8A4EDC84}"/>
    <cellStyle name="หัวเรื่อง 3 2" xfId="13731" xr:uid="{34986C57-7FE3-4D02-B23A-4A87BC9C9CF2}"/>
    <cellStyle name="หัวเรื่อง 3 2 2" xfId="13732" xr:uid="{012E7966-21E2-4910-B52E-9D58756973C7}"/>
    <cellStyle name="หัวเรื่อง 3 2 3" xfId="13733" xr:uid="{70619230-9087-43C9-AAD0-C2EB9D611BC1}"/>
    <cellStyle name="หัวเรื่อง 3 2 4" xfId="13734" xr:uid="{1875A11F-51F8-4C4F-92C0-A2D6EAB0C9EC}"/>
    <cellStyle name="หัวเรื่อง 3 2 5" xfId="13735" xr:uid="{CFB5C31C-C730-432E-BDE2-5EC7AFB9A34D}"/>
    <cellStyle name="หัวเรื่อง 3 2 6" xfId="13736" xr:uid="{E671F8BF-F073-4DD2-A98F-361195FD558B}"/>
    <cellStyle name="หัวเรื่อง 3 2 7" xfId="13737" xr:uid="{80CC0333-8985-4767-B4D7-BC3FBA0B3F90}"/>
    <cellStyle name="หัวเรื่อง 3 3" xfId="13738" xr:uid="{EB6C91E0-A424-4705-9A3D-FE9E4E46F670}"/>
    <cellStyle name="หัวเรื่อง 3 3 2" xfId="13739" xr:uid="{44B95A41-807C-421F-BB88-1BE2CE48A3F8}"/>
    <cellStyle name="หัวเรื่อง 3 3 3" xfId="13740" xr:uid="{17A5FD6D-16EB-4245-8A07-5AF6F5F4260E}"/>
    <cellStyle name="หัวเรื่อง 3 3 4" xfId="13741" xr:uid="{4F4C208B-9196-47E6-AD33-C68689E57290}"/>
    <cellStyle name="หัวเรื่อง 3 3 5" xfId="13742" xr:uid="{AD5CD78E-C7C0-43F8-AD70-A78E9512A4C8}"/>
    <cellStyle name="หัวเรื่อง 3 3 6" xfId="13743" xr:uid="{0FF911DF-1091-4A7D-9DCF-6ECD64B4DDCE}"/>
    <cellStyle name="หัวเรื่อง 3 3 7" xfId="13744" xr:uid="{EEC1B97E-F057-4491-822E-AEF66891DE8E}"/>
    <cellStyle name="หัวเรื่อง 3 4" xfId="13745" xr:uid="{BCE073FF-1582-4B02-8AF6-06E906E43E9E}"/>
    <cellStyle name="หัวเรื่อง 3 5" xfId="13746" xr:uid="{08857104-27E5-478E-AD6C-ADA94489A91B}"/>
    <cellStyle name="หัวเรื่อง 3 6" xfId="13747" xr:uid="{EB9394CF-20E3-4CB8-85C5-F76D3D3496C5}"/>
    <cellStyle name="หัวเรื่อง 3 7" xfId="13748" xr:uid="{FFDB6055-467C-4195-A280-E0CA52B3ABAE}"/>
    <cellStyle name="หัวเรื่อง 3 8" xfId="13749" xr:uid="{58D9955F-0380-4335-A155-84DDEDBE53BA}"/>
    <cellStyle name="หัวเรื่อง 3 9" xfId="13750" xr:uid="{EF280315-3AAC-465A-A0FA-9EBD34861B1A}"/>
    <cellStyle name="หัวเรื่อง 4" xfId="13751" xr:uid="{CD47A83C-F2DC-41C6-8B0E-0F69CF0C24AC}"/>
    <cellStyle name="หัวเรื่อง 4 2" xfId="13752" xr:uid="{CE4BC9BB-FDDC-4FF3-9C84-5FFC21DC5DB9}"/>
    <cellStyle name="หัวเรื่อง 4 3" xfId="13753" xr:uid="{D9A487F3-C017-4FD4-BE5E-B63C234C5BBD}"/>
    <cellStyle name="?_L" xfId="13754" xr:uid="{F166AED2-AE2F-4C37-9589-3255F1DE79D2}"/>
    <cellStyle name="强调文字颜色 1" xfId="13755" xr:uid="{9C7F98C8-8316-4044-87CE-92D5E791CDAE}"/>
    <cellStyle name="强调文字颜色 1 2" xfId="13756" xr:uid="{B95C5053-31AD-4A1A-89C3-CF18038F1D31}"/>
    <cellStyle name="强调文字颜色 1 2 2" xfId="13757" xr:uid="{6DA6BE35-4B0F-496C-92D6-CE5E1AB94BE9}"/>
    <cellStyle name="强调文字颜色 1 2 3" xfId="13758" xr:uid="{2CCC3E37-888F-4D93-B30C-14182689AEE2}"/>
    <cellStyle name="强调文字颜色 1 3" xfId="13759" xr:uid="{329A35F5-4710-4F2F-93E3-ABADCF42FC8E}"/>
    <cellStyle name="强调文字颜色 1 3 2" xfId="13760" xr:uid="{1EBC5494-E6E0-43B3-B1EE-2BC9E2B1D608}"/>
    <cellStyle name="强调文字颜色 1 4" xfId="13761" xr:uid="{807EC7B2-05CC-449D-8D92-FD8D565C2BBE}"/>
    <cellStyle name="强调文字颜色 1 4 2" xfId="13762" xr:uid="{F30F36D6-2FFB-44F4-A738-BF335CC65933}"/>
    <cellStyle name="强调文字颜色 1 4 2 2" xfId="13763" xr:uid="{02A5C616-909A-4BE0-8CB2-03CBFE205C59}"/>
    <cellStyle name="强调文字颜色 1 4 2 3" xfId="13764" xr:uid="{AAB4E541-ED40-410A-8892-5A74C7D387B5}"/>
    <cellStyle name="强调文字颜色 1 5" xfId="13765" xr:uid="{99DC465A-5F25-492C-86C5-8151193CB4AE}"/>
    <cellStyle name="强调文字颜色 1 5 2" xfId="13766" xr:uid="{E1347807-1C70-42D2-A612-53540D117045}"/>
    <cellStyle name="强调文字颜色 1 5 2 2" xfId="13767" xr:uid="{10F98F33-3FC8-4069-83DA-80913770C662}"/>
    <cellStyle name="强调文字颜色 1 5 2 3" xfId="13768" xr:uid="{06BA6E70-F49F-4AF2-98AB-C6A2FABEF406}"/>
    <cellStyle name="强调文字颜色 1 6" xfId="13769" xr:uid="{2FA83C50-1A2B-4DE2-86F7-DA19D245EA57}"/>
    <cellStyle name="强调文字颜色 1 6 2" xfId="13770" xr:uid="{A1F620A1-A876-442F-B181-091F60FDF81B}"/>
    <cellStyle name="强调文字颜色 1 6 3" xfId="13771" xr:uid="{30A364E0-CEA4-453E-8C42-A970120EE7BA}"/>
    <cellStyle name="强调文字颜色 1 7" xfId="13772" xr:uid="{A5C17F0D-5D16-413B-85E4-C6263E5C542D}"/>
    <cellStyle name="强调文字颜色 2" xfId="13773" xr:uid="{0C7CBBBD-CCEA-4E30-A901-0DFA13284313}"/>
    <cellStyle name="强调文字颜色 2 2" xfId="13774" xr:uid="{85408EB0-A875-4386-9FB5-50AC4B305661}"/>
    <cellStyle name="强调文字颜色 2 2 2" xfId="13775" xr:uid="{A943B17C-8E16-4AE2-9CF3-47DBD2512318}"/>
    <cellStyle name="强调文字颜色 2 2 3" xfId="13776" xr:uid="{1D194881-A1CD-438E-A080-C1DA600F3AE1}"/>
    <cellStyle name="强调文字颜色 2 3" xfId="13777" xr:uid="{2510EE91-81C6-4C85-88F2-E317983C08EB}"/>
    <cellStyle name="强调文字颜色 2 3 2" xfId="13778" xr:uid="{A53D3F8E-C1BE-481A-A594-93473FC88A58}"/>
    <cellStyle name="强调文字颜色 2 4" xfId="13779" xr:uid="{D48E3FFA-E55D-4B10-81A0-468C083817FA}"/>
    <cellStyle name="强调文字颜色 2 4 2" xfId="13780" xr:uid="{953BA362-2570-4AFB-BAF7-42C4EF5A2C36}"/>
    <cellStyle name="强调文字颜色 2 4 2 2" xfId="13781" xr:uid="{6CB0B2AD-9669-4CC8-A338-21DCCD502504}"/>
    <cellStyle name="强调文字颜色 2 4 2 3" xfId="13782" xr:uid="{FD289FB0-F468-4C0C-AE42-CD99A6E8ABFD}"/>
    <cellStyle name="强调文字颜色 2 5" xfId="13783" xr:uid="{1B7AD5B1-CCDD-4007-A76F-3FF1B93A3E36}"/>
    <cellStyle name="强调文字颜色 2 5 2" xfId="13784" xr:uid="{93EC6042-130A-45EB-AAA8-08055A21739B}"/>
    <cellStyle name="强调文字颜色 2 5 2 2" xfId="13785" xr:uid="{F4970502-E9FD-467E-A333-167048498687}"/>
    <cellStyle name="强调文字颜色 2 5 2 3" xfId="13786" xr:uid="{1736AF7D-8E88-44D3-BC8B-74D465E8BF1F}"/>
    <cellStyle name="强调文字颜色 2 6" xfId="13787" xr:uid="{38E36FB2-CC70-474F-9E34-BF7C3AA566D1}"/>
    <cellStyle name="强调文字颜色 2 6 2" xfId="13788" xr:uid="{8F0FA0D4-861D-4C89-A228-1F973FCD8FA7}"/>
    <cellStyle name="强调文字颜色 2 6 3" xfId="13789" xr:uid="{140B205B-6BC1-4E12-A877-D8A8AE400837}"/>
    <cellStyle name="强调文字颜色 2 7" xfId="13790" xr:uid="{FA5E3384-7941-4274-BE6A-359D03B43A2F}"/>
    <cellStyle name="强调文字颜色 3" xfId="13791" xr:uid="{55511F78-8A7A-4726-B565-E32FC33F1237}"/>
    <cellStyle name="强调文字颜色 3 2" xfId="13792" xr:uid="{0B93ED10-AC94-4BEB-8980-B49BEEBC2302}"/>
    <cellStyle name="强调文字颜色 3 2 2" xfId="13793" xr:uid="{912F861B-FC1F-4D75-8177-8724D3F6A5AB}"/>
    <cellStyle name="强调文字颜色 3 2 3" xfId="13794" xr:uid="{61595DD6-7F81-4925-BDC3-EE113D59928D}"/>
    <cellStyle name="强调文字颜色 3 3" xfId="13795" xr:uid="{0079FBFC-BCEB-49D5-B2A8-F8F45E38B417}"/>
    <cellStyle name="强调文字颜色 3 3 2" xfId="13796" xr:uid="{2C907B40-B4C2-4344-964B-8CCBD8F986A1}"/>
    <cellStyle name="强调文字颜色 3 4" xfId="13797" xr:uid="{9FFCE520-B818-4B16-AB43-CFDAFDA9A75B}"/>
    <cellStyle name="强调文字颜色 3 4 2" xfId="13798" xr:uid="{D3DCE555-F185-498C-8802-9DE7DA1984DE}"/>
    <cellStyle name="强调文字颜色 3 4 2 2" xfId="13799" xr:uid="{04C1266D-EADA-4F00-931A-FB290F0776F6}"/>
    <cellStyle name="强调文字颜色 3 4 2 3" xfId="13800" xr:uid="{D2EB9FAF-F17E-443E-98B9-730848CB827A}"/>
    <cellStyle name="强调文字颜色 3 5" xfId="13801" xr:uid="{C254F756-B1E2-447F-BF38-86D6B6FEDB40}"/>
    <cellStyle name="强调文字颜色 3 5 2" xfId="13802" xr:uid="{5009002B-29C8-4D07-A2DA-D8BF5E54E727}"/>
    <cellStyle name="强调文字颜色 3 5 2 2" xfId="13803" xr:uid="{4F099FD5-EB05-441F-B9E5-20AF7451EA50}"/>
    <cellStyle name="强调文字颜色 3 5 2 3" xfId="13804" xr:uid="{ECCE0302-BB66-453B-ACD1-5DCB447E1338}"/>
    <cellStyle name="强调文字颜色 3 6" xfId="13805" xr:uid="{103FD7E7-A465-4B5C-94A1-DF29150ECD7F}"/>
    <cellStyle name="强调文字颜色 3 6 2" xfId="13806" xr:uid="{D50FD330-3828-4E7E-8F20-DF57DD1BD4F0}"/>
    <cellStyle name="强调文字颜色 3 6 3" xfId="13807" xr:uid="{252900BF-6C5C-4CFA-9DC0-A0BA776AB27F}"/>
    <cellStyle name="强调文字颜色 3 7" xfId="13808" xr:uid="{127ACF51-33BA-4F1E-9FD0-85ECFF640046}"/>
    <cellStyle name="强调文字颜色 4" xfId="13809" xr:uid="{0B81DE98-63CF-4B62-B5FF-4861E126217B}"/>
    <cellStyle name="强调文字颜色 4 2" xfId="13810" xr:uid="{7F357BD5-907A-4DED-8566-4CFFD8333788}"/>
    <cellStyle name="强调文字颜色 4 2 2" xfId="13811" xr:uid="{63503C09-DF67-419A-ADA4-3C75B6732377}"/>
    <cellStyle name="强调文字颜色 4 2 3" xfId="13812" xr:uid="{4CE7B2E4-2A56-4535-8B72-5741060A9B89}"/>
    <cellStyle name="强调文字颜色 4 3" xfId="13813" xr:uid="{362B6440-50DD-4A17-ADAC-4D8F05769481}"/>
    <cellStyle name="强调文字颜色 4 3 2" xfId="13814" xr:uid="{E3A444CB-5A2E-423B-A73D-BED0DCF06894}"/>
    <cellStyle name="强调文字颜色 4 4" xfId="13815" xr:uid="{C9F2FFE6-D652-4DFF-BD65-66C432BF3B6A}"/>
    <cellStyle name="强调文字颜色 4 4 2" xfId="13816" xr:uid="{3363E66E-33DE-475B-9141-530719FBD4F9}"/>
    <cellStyle name="强调文字颜色 4 4 2 2" xfId="13817" xr:uid="{BC00EE63-817E-4037-A247-6E611B65D90E}"/>
    <cellStyle name="强调文字颜色 4 4 2 3" xfId="13818" xr:uid="{9173D0E4-5BDC-4600-B084-DD97499B1182}"/>
    <cellStyle name="强调文字颜色 4 5" xfId="13819" xr:uid="{B0A2DB20-CBBE-40F6-A076-D0C4A28354AD}"/>
    <cellStyle name="强调文字颜色 4 5 2" xfId="13820" xr:uid="{359619FE-4A31-4CBF-A437-2037F06E9729}"/>
    <cellStyle name="强调文字颜色 4 5 2 2" xfId="13821" xr:uid="{867609CF-FD33-4C0D-9D8B-D160BB892BFB}"/>
    <cellStyle name="强调文字颜色 4 5 2 3" xfId="13822" xr:uid="{A8305B37-9F9B-4029-A78F-F7B3337B0287}"/>
    <cellStyle name="强调文字颜色 4 6" xfId="13823" xr:uid="{9470BF2E-340C-455A-B198-4FE05D75D865}"/>
    <cellStyle name="强调文字颜色 4 6 2" xfId="13824" xr:uid="{873164CE-30E2-4503-BAA4-CCD6AB60249F}"/>
    <cellStyle name="强调文字颜色 4 6 3" xfId="13825" xr:uid="{D6918173-65B1-4DD7-B4DF-DF1CF1BB03BA}"/>
    <cellStyle name="强调文字颜色 4 7" xfId="13826" xr:uid="{E35D0CAF-739E-4BB4-9F44-CEAB4EFA6175}"/>
    <cellStyle name="强调文字颜色 5" xfId="13827" xr:uid="{A8C988DA-81E8-41C0-BC8D-FBC1CA0E2287}"/>
    <cellStyle name="强调文字颜色 5 2" xfId="13828" xr:uid="{DEFEFAEF-0ACB-4DA0-A583-78741508AED6}"/>
    <cellStyle name="强调文字颜色 5 2 2" xfId="13829" xr:uid="{C3CE09BF-272C-45A0-9B56-A1F8CC342A9B}"/>
    <cellStyle name="强调文字颜色 5 2 3" xfId="13830" xr:uid="{4D1CD3AA-C8C8-4FF7-B972-B6744D3C331A}"/>
    <cellStyle name="强调文字颜色 5 3" xfId="13831" xr:uid="{B33E11BC-B506-42F3-A3C0-4499AE349F2B}"/>
    <cellStyle name="强调文字颜色 5 3 2" xfId="13832" xr:uid="{32690150-5166-4E92-9A35-30F58160DB73}"/>
    <cellStyle name="强调文字颜色 5 4" xfId="13833" xr:uid="{4413673F-64EC-4AE7-A55D-A5AA21C73756}"/>
    <cellStyle name="强调文字颜色 5 4 2" xfId="13834" xr:uid="{D70CECE3-A583-468A-9430-C7271AA3D415}"/>
    <cellStyle name="强调文字颜色 5 4 2 2" xfId="13835" xr:uid="{AEE91D74-27FA-4373-B90A-AD50F504F0F0}"/>
    <cellStyle name="强调文字颜色 5 4 2 3" xfId="13836" xr:uid="{55C1E1FC-3417-4FD1-90B5-560BBDB9068A}"/>
    <cellStyle name="强调文字颜色 5 5" xfId="13837" xr:uid="{F7FB440E-6DA6-45A9-BD73-8F0EBB758FEB}"/>
    <cellStyle name="强调文字颜色 5 5 2" xfId="13838" xr:uid="{CBFA582C-FED2-4E61-AC56-C8F15FF545D2}"/>
    <cellStyle name="强调文字颜色 5 5 2 2" xfId="13839" xr:uid="{F74CE203-0C64-4EA6-B4EE-AE26AB6C0AD2}"/>
    <cellStyle name="强调文字颜色 5 5 2 3" xfId="13840" xr:uid="{EA6318EE-791C-49C5-A50B-D9428FBDE4B9}"/>
    <cellStyle name="强调文字颜色 5 6" xfId="13841" xr:uid="{2BFB6090-D5B5-4AFB-8BFB-DC8274124754}"/>
    <cellStyle name="强调文字颜色 5 6 2" xfId="13842" xr:uid="{071C321C-DFD1-4977-A732-9C9BE820023C}"/>
    <cellStyle name="强调文字颜色 5 6 3" xfId="13843" xr:uid="{652C032E-2D9F-4690-900E-E01F6B78A6AE}"/>
    <cellStyle name="强调文字颜色 5 7" xfId="13844" xr:uid="{CAC5F7B4-22C1-438E-B070-E65A9FFFD9F9}"/>
    <cellStyle name="强调文字颜色 6" xfId="13845" xr:uid="{543B31E3-9AA0-4B91-A879-5AAB51FC7D3C}"/>
    <cellStyle name="强调文字颜色 6 2" xfId="13846" xr:uid="{BE5D4482-00ED-4B54-8F39-103CD420A27D}"/>
    <cellStyle name="强调文字颜色 6 2 2" xfId="13847" xr:uid="{3B02AFA3-FA3B-4BB3-97CF-E39F965643B3}"/>
    <cellStyle name="强调文字颜色 6 2 3" xfId="13848" xr:uid="{F9D2B358-CB61-46F5-8146-DF7ACA0EEBE2}"/>
    <cellStyle name="强调文字颜色 6 3" xfId="13849" xr:uid="{9ADEDD5F-ABED-4181-B738-98B1BE511EE3}"/>
    <cellStyle name="强调文字颜色 6 3 2" xfId="13850" xr:uid="{717BBF51-7578-477F-B0D3-17F5FFBC3E0A}"/>
    <cellStyle name="强调文字颜色 6 4" xfId="13851" xr:uid="{CE22E8A3-F772-41C2-ADDA-848E885CD0BF}"/>
    <cellStyle name="强调文字颜色 6 4 2" xfId="13852" xr:uid="{10FE7D3C-520E-47B9-B96A-9497A06C1FB0}"/>
    <cellStyle name="强调文字颜色 6 4 2 2" xfId="13853" xr:uid="{298E6880-D208-43F3-B622-19EEF45BA756}"/>
    <cellStyle name="强调文字颜色 6 4 2 3" xfId="13854" xr:uid="{8F745123-991B-4C1E-AEC9-9CAB0B46500D}"/>
    <cellStyle name="强调文字颜色 6 5" xfId="13855" xr:uid="{8FEC9528-5C61-4AB7-83EC-DF72DAB239C3}"/>
    <cellStyle name="强调文字颜色 6 5 2" xfId="13856" xr:uid="{3A0A0BEF-3949-4AD5-A6D4-6CB98DFF5C64}"/>
    <cellStyle name="强调文字颜色 6 5 2 2" xfId="13857" xr:uid="{07C5EBB0-D332-4853-B08F-C59B5872DC9E}"/>
    <cellStyle name="强调文字颜色 6 5 2 3" xfId="13858" xr:uid="{5A167C07-5463-476A-8EFD-E8795D5CBA2E}"/>
    <cellStyle name="强调文字颜色 6 6" xfId="13859" xr:uid="{7EE9CCB7-5F3A-4AEB-869C-B6C9702FE02A}"/>
    <cellStyle name="强调文字颜色 6 6 2" xfId="13860" xr:uid="{0C3283D8-5B42-40AE-B568-2E654813127D}"/>
    <cellStyle name="强调文字颜色 6 6 3" xfId="13861" xr:uid="{D45A4291-0C25-4CEB-B083-1CE4123A9E2A}"/>
    <cellStyle name="强调文字颜色 6 7" xfId="13862" xr:uid="{5230F62D-4489-4F0F-93C2-6DB5DC6A5BEF}"/>
    <cellStyle name="강조색1 10" xfId="13863" xr:uid="{B5A9DEF0-D9A8-48F6-B8FF-9C5E2DF94F9D}"/>
    <cellStyle name="강조색1 10 2" xfId="13864" xr:uid="{C85F674E-9B28-41D6-A1B8-88D919B3902A}"/>
    <cellStyle name="강조색1 11" xfId="13865" xr:uid="{B2FEC8BD-E901-4B29-8DF8-267748C366E0}"/>
    <cellStyle name="강조색1 11 2" xfId="13866" xr:uid="{38E660E1-9D7F-4D30-9747-254167F6CE8B}"/>
    <cellStyle name="강조색1 12" xfId="13867" xr:uid="{15E184A5-AE05-4267-B133-B5935E135673}"/>
    <cellStyle name="강조색1 12 2" xfId="13868" xr:uid="{5543351A-0EF9-4788-B448-7129C40C6E0F}"/>
    <cellStyle name="강조색1 13" xfId="13869" xr:uid="{DD3FFA7F-57A3-4A95-B14D-964FD376B3BC}"/>
    <cellStyle name="강조색1 13 2" xfId="13870" xr:uid="{F9D9C395-8698-4740-AE0C-A0D3EDFC29A8}"/>
    <cellStyle name="강조색1 14" xfId="13871" xr:uid="{5457D879-11AE-4917-AA89-C489DBFAC9FA}"/>
    <cellStyle name="강조색1 14 2" xfId="13872" xr:uid="{A1FA33BD-49B0-4844-913F-FC751D309857}"/>
    <cellStyle name="강조색1 15" xfId="13873" xr:uid="{36D934B1-1572-4B78-99E1-A8F1FDFCDCFC}"/>
    <cellStyle name="강조색1 15 2" xfId="13874" xr:uid="{84701EAB-7276-44A2-9B9B-71350642E022}"/>
    <cellStyle name="강조색1 16" xfId="13875" xr:uid="{9ED5A7BA-ADEF-4104-9182-E643948DD072}"/>
    <cellStyle name="강조색1 16 2" xfId="13876" xr:uid="{B3E14D78-45E1-4061-93B1-E3F6683B4C10}"/>
    <cellStyle name="강조색1 17" xfId="13877" xr:uid="{9C4628F7-D7F5-4C1B-9636-C86BC0A3D3ED}"/>
    <cellStyle name="강조색1 17 2" xfId="13878" xr:uid="{57871FE3-6F77-4DA7-B037-CD5E6B037B3B}"/>
    <cellStyle name="강조색1 18" xfId="13879" xr:uid="{AB7620FA-8EC4-44D5-8AC8-2906AE157A90}"/>
    <cellStyle name="강조색1 18 2" xfId="13880" xr:uid="{08178F72-7F9C-4054-BE6A-FAAAA1F7DC2D}"/>
    <cellStyle name="강조색1 19" xfId="13881" xr:uid="{B04512B2-EC70-496F-8D91-9626F5EA6069}"/>
    <cellStyle name="강조색1 19 2" xfId="13882" xr:uid="{B19E53CC-C2CB-49C1-8F9C-DE638FA42406}"/>
    <cellStyle name="강조색1 2" xfId="13883" xr:uid="{9A30EFA9-ECE0-4E89-A12B-2E67A0B0B12E}"/>
    <cellStyle name="강조색1 2 2" xfId="13884" xr:uid="{BC3608D2-7789-46CD-8A2D-A6F8001C60C4}"/>
    <cellStyle name="강조색1 2 3" xfId="13885" xr:uid="{C33723FA-D987-49FC-91CB-D171F4930BD9}"/>
    <cellStyle name="강조색1 20" xfId="13886" xr:uid="{796F5169-6593-4EA8-8EA0-9D7FDAEEEA9F}"/>
    <cellStyle name="강조색1 20 2" xfId="13887" xr:uid="{ED805CB1-A0EE-4F13-A45C-C57407DD11CA}"/>
    <cellStyle name="강조색1 21" xfId="13888" xr:uid="{1FDB5BDD-BA08-4D72-8D0C-F07CBFCC16DE}"/>
    <cellStyle name="강조색1 21 2" xfId="13889" xr:uid="{B3529BAF-2319-450E-AFAB-9B0B92DC6763}"/>
    <cellStyle name="강조색1 22" xfId="13890" xr:uid="{751FFC37-1DDC-4F3F-A466-534418A1B835}"/>
    <cellStyle name="강조색1 22 2" xfId="13891" xr:uid="{03A0BDB7-5F6E-43FE-A970-62D93575DC31}"/>
    <cellStyle name="강조색1 23" xfId="13892" xr:uid="{E2D6E8B2-7DEA-4A58-ABEA-1737F6C20BFC}"/>
    <cellStyle name="강조색1 23 2" xfId="13893" xr:uid="{AEBA6BB9-055B-48B8-8EDF-43A78A379B4E}"/>
    <cellStyle name="강조색1 24" xfId="13894" xr:uid="{E1053E15-CEC0-4AF9-BD44-572119165279}"/>
    <cellStyle name="강조색1 24 2" xfId="13895" xr:uid="{7C7BBE9F-E2BC-41E6-A529-0050356BB36B}"/>
    <cellStyle name="강조색1 25" xfId="13896" xr:uid="{8E49AF3A-D9B0-4110-BEBE-F89A14FD7226}"/>
    <cellStyle name="강조색1 25 2" xfId="13897" xr:uid="{21EB54CB-2D0F-4EA3-A1B4-00E3E0168E63}"/>
    <cellStyle name="강조색1 26" xfId="13898" xr:uid="{8DF84D1B-1D8D-4735-A6B0-694209B783C7}"/>
    <cellStyle name="강조색1 26 2" xfId="13899" xr:uid="{5291469B-29B7-4678-AD3F-E505EADD8ECE}"/>
    <cellStyle name="강조색1 27" xfId="13900" xr:uid="{C612940A-7F4C-47F5-8C5B-9156100BCC87}"/>
    <cellStyle name="강조색1 27 2" xfId="13901" xr:uid="{7695AE6F-CE1F-4D85-9844-6C829F4EEB61}"/>
    <cellStyle name="강조색1 28" xfId="13902" xr:uid="{E2AB44A1-A19B-4F13-BC7A-7376F7C7F3F1}"/>
    <cellStyle name="강조색1 28 2" xfId="13903" xr:uid="{A219738B-6AC3-4AF5-AF88-425622876983}"/>
    <cellStyle name="강조색1 29" xfId="13904" xr:uid="{BAF43CAE-F20E-479B-87E7-29129F350265}"/>
    <cellStyle name="강조색1 29 2" xfId="13905" xr:uid="{C62E5B42-659C-49D9-BC54-A26DF563A81F}"/>
    <cellStyle name="강조색1 3" xfId="13906" xr:uid="{25BCDA9F-6301-42B5-A562-B0D906BD2023}"/>
    <cellStyle name="강조색1 3 2" xfId="13907" xr:uid="{2689D544-9BFB-449A-B22C-37E4D1A7218A}"/>
    <cellStyle name="강조색1 30" xfId="13908" xr:uid="{FF3CA31A-1AF3-4CC6-94EC-0309C578A5FC}"/>
    <cellStyle name="강조색1 30 2" xfId="13909" xr:uid="{3C9C46BA-F504-4ACD-9DE1-700410427ED7}"/>
    <cellStyle name="강조색1 31" xfId="13910" xr:uid="{DDE0824E-CB35-4A81-95A6-3A7F99BED2A6}"/>
    <cellStyle name="강조색1 31 2" xfId="13911" xr:uid="{D98E1854-64C2-4744-8380-C3D9F057130E}"/>
    <cellStyle name="강조색1 32" xfId="13912" xr:uid="{40754721-FB50-4707-8C59-69B5A6F8E1FD}"/>
    <cellStyle name="강조색1 32 2" xfId="13913" xr:uid="{708EC796-6BFA-447C-9FCE-0F5014604D06}"/>
    <cellStyle name="강조색1 33" xfId="13914" xr:uid="{B67768AD-6685-4A47-9906-633E7034334A}"/>
    <cellStyle name="강조색1 33 2" xfId="13915" xr:uid="{DBDAF44D-2859-4169-AF06-B334BBE0CB33}"/>
    <cellStyle name="강조색1 34" xfId="13916" xr:uid="{E898B506-9652-4164-97E8-65D696660810}"/>
    <cellStyle name="강조색1 34 2" xfId="13917" xr:uid="{DE5E928C-3B5C-4343-9BD1-FFC1FDC658FE}"/>
    <cellStyle name="강조색1 35" xfId="13918" xr:uid="{7703DBF9-3633-45F1-9F67-7A543E554189}"/>
    <cellStyle name="강조색1 35 2" xfId="13919" xr:uid="{D90CB4A2-0B90-4272-8DC6-519BB581F582}"/>
    <cellStyle name="강조색1 36" xfId="13920" xr:uid="{8C2415B5-2983-4237-8F40-4F00BB6DB26A}"/>
    <cellStyle name="강조색1 36 2" xfId="13921" xr:uid="{2C192B33-0329-4872-831E-49898446D088}"/>
    <cellStyle name="강조색1 37" xfId="13922" xr:uid="{78DD012B-B8E5-40CE-A956-A0D644AEC8EA}"/>
    <cellStyle name="강조색1 37 2" xfId="13923" xr:uid="{88244318-FD7F-4399-BDCC-6F0C8B965194}"/>
    <cellStyle name="강조색1 38" xfId="13924" xr:uid="{2E5D61D3-3054-4CB7-8B5C-8D91854C5D09}"/>
    <cellStyle name="강조색1 38 2" xfId="13925" xr:uid="{627D238F-6C35-4F62-BA0D-340F8BDF7491}"/>
    <cellStyle name="강조색1 39" xfId="13926" xr:uid="{46114768-C8F8-4FE2-B361-208DA7D6F016}"/>
    <cellStyle name="강조색1 39 2" xfId="13927" xr:uid="{9E49B08F-EBA7-4492-8149-EE42565EFD94}"/>
    <cellStyle name="강조색1 4" xfId="13928" xr:uid="{BF3A5BBC-2018-417B-A8EE-8985C9CBEB9E}"/>
    <cellStyle name="강조색1 4 2" xfId="13929" xr:uid="{B8930767-3769-44C2-B9BE-20B75221896E}"/>
    <cellStyle name="강조색1 40" xfId="13930" xr:uid="{17AEDD9C-6F61-4303-ABC4-987B49B1551F}"/>
    <cellStyle name="강조색1 40 2" xfId="13931" xr:uid="{5AF01B99-ABF9-4D77-ADFD-E44B9B9CBCD1}"/>
    <cellStyle name="강조색1 41" xfId="13932" xr:uid="{56295BBF-F567-4C6F-90B1-AD31E00D654F}"/>
    <cellStyle name="강조색1 41 2" xfId="13933" xr:uid="{5DC612DD-8DD0-4F80-8979-4F5E564FD55B}"/>
    <cellStyle name="강조색1 42" xfId="13934" xr:uid="{B63F1B2A-AFE9-4C5F-92F6-C2043FCFCD4E}"/>
    <cellStyle name="강조색1 42 2" xfId="13935" xr:uid="{59D4EF72-ED43-4F87-9BCC-08360D067912}"/>
    <cellStyle name="강조색1 43" xfId="13936" xr:uid="{82C06068-CB89-4027-9F4A-DCE4AF847E9C}"/>
    <cellStyle name="강조색1 43 2" xfId="13937" xr:uid="{BCA3C33B-B551-4DAE-B891-08DB88AAA673}"/>
    <cellStyle name="강조색1 44" xfId="13938" xr:uid="{3048C620-8CB2-45E2-B976-8E4C1099C1B0}"/>
    <cellStyle name="강조색1 45" xfId="13939" xr:uid="{17A57A52-6A78-4D6B-BC62-7CB2C5650AA3}"/>
    <cellStyle name="강조색1 46" xfId="13940" xr:uid="{BB9FB7F6-84D4-402D-A5B5-A87F7DC7CDE3}"/>
    <cellStyle name="강조색1 47" xfId="13941" xr:uid="{6457CC5F-B175-4B09-8D93-2B1049591289}"/>
    <cellStyle name="강조색1 48" xfId="13942" xr:uid="{E8805FED-3F02-4D67-BB47-44A300907F26}"/>
    <cellStyle name="강조색1 49" xfId="13943" xr:uid="{E5891E03-54CD-462A-A228-4832BB507FB0}"/>
    <cellStyle name="강조색1 5" xfId="13944" xr:uid="{5B958DD2-B671-4DA4-B4E5-C56BF3B45796}"/>
    <cellStyle name="강조색1 5 2" xfId="13945" xr:uid="{EB8D5486-C293-472F-A0A9-7C778446C24B}"/>
    <cellStyle name="강조색1 50" xfId="13946" xr:uid="{FF283D3A-08BB-4C17-9383-2A241297286C}"/>
    <cellStyle name="강조색1 51" xfId="13947" xr:uid="{5F69B19C-AA34-4BD1-A742-13C96E15E261}"/>
    <cellStyle name="강조색1 6" xfId="13948" xr:uid="{60A640A3-08F4-4062-BF2A-9181CCB59935}"/>
    <cellStyle name="강조색1 6 2" xfId="13949" xr:uid="{A6C28BA1-9670-412A-8AD5-32F004169285}"/>
    <cellStyle name="강조색1 7" xfId="13950" xr:uid="{19ECAFA8-A864-4E31-82CE-2F9FB4E63265}"/>
    <cellStyle name="강조색1 7 2" xfId="13951" xr:uid="{0741AC10-F218-44E7-816A-4FE868CE46C5}"/>
    <cellStyle name="강조색1 8" xfId="13952" xr:uid="{3420A854-0620-41DA-BE2C-658769D082EB}"/>
    <cellStyle name="강조색1 8 2" xfId="13953" xr:uid="{73F30C15-72F4-498B-AE65-4ECAC8C136D9}"/>
    <cellStyle name="강조색1 9" xfId="13954" xr:uid="{A8774C55-C451-4A47-9ADD-87C3AFA1DC91}"/>
    <cellStyle name="강조색1 9 2" xfId="13955" xr:uid="{58290B3A-7B49-4422-BCB0-A6EB78D571E8}"/>
    <cellStyle name="강조색2 10" xfId="13956" xr:uid="{A2A34E87-EB43-4CF2-997E-7608C4E4696D}"/>
    <cellStyle name="강조색2 10 2" xfId="13957" xr:uid="{64FB828A-DBBB-46B3-BCB6-18214613A783}"/>
    <cellStyle name="강조색2 11" xfId="13958" xr:uid="{A48ACB6D-AC4E-40C6-9B3C-58C011A2E218}"/>
    <cellStyle name="강조색2 11 2" xfId="13959" xr:uid="{2E78E1F3-2569-4A10-8EB3-96C581D92D3C}"/>
    <cellStyle name="강조색2 12" xfId="13960" xr:uid="{72D4591F-F54F-4B65-89C5-8BA6DFC061EB}"/>
    <cellStyle name="강조색2 12 2" xfId="13961" xr:uid="{E84801E6-B20B-4204-B889-F3ECE6F279B9}"/>
    <cellStyle name="강조색2 13" xfId="13962" xr:uid="{55950E28-8915-49F4-A273-C5B06BEA8028}"/>
    <cellStyle name="강조색2 13 2" xfId="13963" xr:uid="{A09959D9-ACDB-4DAC-B96F-FD9131F0789B}"/>
    <cellStyle name="강조색2 14" xfId="13964" xr:uid="{D6B056FD-C2B1-427E-87CB-8749DECDFD5F}"/>
    <cellStyle name="강조색2 14 2" xfId="13965" xr:uid="{FBE49385-B36E-484F-8356-02861BB29AC2}"/>
    <cellStyle name="강조색2 15" xfId="13966" xr:uid="{66BEC856-3860-41F2-94B4-7664E43065F1}"/>
    <cellStyle name="강조색2 15 2" xfId="13967" xr:uid="{182D458F-86D0-4A9C-A277-C60CC2B5670A}"/>
    <cellStyle name="강조색2 16" xfId="13968" xr:uid="{6A10CA0E-293D-43E0-A05E-A30A715620A2}"/>
    <cellStyle name="강조색2 16 2" xfId="13969" xr:uid="{413B440B-AC6F-445A-B11A-9881356DD8BA}"/>
    <cellStyle name="강조색2 17" xfId="13970" xr:uid="{5996AE23-5BB4-41DB-B777-EA78A4576232}"/>
    <cellStyle name="강조색2 17 2" xfId="13971" xr:uid="{EC8456C8-DA4A-4854-A683-B0B19BE14E90}"/>
    <cellStyle name="강조색2 18" xfId="13972" xr:uid="{5551356F-7BC1-41A5-91D8-B583206F67AB}"/>
    <cellStyle name="강조색2 18 2" xfId="13973" xr:uid="{86BA3904-CE44-4499-ADD4-8A4816E63A28}"/>
    <cellStyle name="강조색2 19" xfId="13974" xr:uid="{C5344353-E910-4B9D-B6D2-5C54AC77D6B7}"/>
    <cellStyle name="강조색2 19 2" xfId="13975" xr:uid="{B23D1CB8-0007-4220-B609-DA5225272A13}"/>
    <cellStyle name="강조색2 2" xfId="13976" xr:uid="{B22E108A-DDAC-494C-AC59-9D68C3DF3205}"/>
    <cellStyle name="강조색2 2 2" xfId="13977" xr:uid="{3793AE89-2257-4616-BA02-0B00B305CADD}"/>
    <cellStyle name="강조색2 2 3" xfId="13978" xr:uid="{98B5DEE6-40E4-40DB-B5B4-114E457FB930}"/>
    <cellStyle name="강조색2 20" xfId="13979" xr:uid="{409062C5-7042-4AB9-BEF1-44B74B1149E7}"/>
    <cellStyle name="강조색2 20 2" xfId="13980" xr:uid="{CE4DDA08-13C9-4D8C-9EE7-6D57A4ADC716}"/>
    <cellStyle name="강조색2 21" xfId="13981" xr:uid="{2FE9B5D0-3BDA-4EE7-8D2E-F52D001F01ED}"/>
    <cellStyle name="강조색2 21 2" xfId="13982" xr:uid="{EA509995-DD65-4B14-A2BF-C6EDB38A838B}"/>
    <cellStyle name="강조색2 22" xfId="13983" xr:uid="{A5BA41BD-7F25-4E54-9B7D-2848389943D8}"/>
    <cellStyle name="강조색2 22 2" xfId="13984" xr:uid="{4949FE37-3A62-4EBA-BD71-4CD416797D48}"/>
    <cellStyle name="강조색2 23" xfId="13985" xr:uid="{CA26A352-33AD-4317-A43D-89E041BFAF9C}"/>
    <cellStyle name="강조색2 23 2" xfId="13986" xr:uid="{6B38224D-D8AF-4E29-9B68-37D419570F47}"/>
    <cellStyle name="강조색2 24" xfId="13987" xr:uid="{9D6D6CC1-AA69-4B13-9215-0F0DB1B86ED9}"/>
    <cellStyle name="강조색2 24 2" xfId="13988" xr:uid="{752FC27F-47BA-4A2A-B73E-8CBCDDB4EBC5}"/>
    <cellStyle name="강조색2 25" xfId="13989" xr:uid="{2F2F156A-3268-42AA-B3D1-FE3C5B18C07B}"/>
    <cellStyle name="강조색2 25 2" xfId="13990" xr:uid="{829C31E2-FBB2-44F5-BB39-4EFBC0D143B9}"/>
    <cellStyle name="강조색2 26" xfId="13991" xr:uid="{1111D62B-3EE6-4A1E-95BE-8FDCEF24900F}"/>
    <cellStyle name="강조색2 26 2" xfId="13992" xr:uid="{4B30065C-0076-42F7-8B53-0E0662751E2C}"/>
    <cellStyle name="강조색2 27" xfId="13993" xr:uid="{8B16F694-D37D-4C23-8639-6C50AAFCD10D}"/>
    <cellStyle name="강조색2 27 2" xfId="13994" xr:uid="{846B65C2-5389-40B9-B16C-16A0906E811F}"/>
    <cellStyle name="강조색2 28" xfId="13995" xr:uid="{7FDD6992-C8A4-4792-8B5B-2F85B66844A7}"/>
    <cellStyle name="강조색2 28 2" xfId="13996" xr:uid="{FC966475-2741-4D3C-8523-871A19E014AF}"/>
    <cellStyle name="강조색2 29" xfId="13997" xr:uid="{95A2835D-B5BC-4A9D-94AA-B1A86E0111E9}"/>
    <cellStyle name="강조색2 29 2" xfId="13998" xr:uid="{871AA3C7-165B-4FCB-A3FB-E5F47E10551F}"/>
    <cellStyle name="강조색2 3" xfId="13999" xr:uid="{FBFAC87F-A969-497B-8C2D-2C498A584D84}"/>
    <cellStyle name="강조색2 3 2" xfId="14000" xr:uid="{82A8F4F1-0196-4184-A109-BF72A28711D2}"/>
    <cellStyle name="강조색2 30" xfId="14001" xr:uid="{12A5A00C-C3FB-4A92-993D-7EE55D93B194}"/>
    <cellStyle name="강조색2 30 2" xfId="14002" xr:uid="{EC2FAEBB-7ADD-4DE1-949F-921DE0936108}"/>
    <cellStyle name="강조색2 31" xfId="14003" xr:uid="{0F8C116B-F10B-4878-B393-CAE214BB2A09}"/>
    <cellStyle name="강조색2 31 2" xfId="14004" xr:uid="{8D50FE0C-8951-4F0E-9AB0-7847FFF588DB}"/>
    <cellStyle name="강조색2 32" xfId="14005" xr:uid="{B6DE52CC-2FF4-465C-B9BC-3E5ACFBC8261}"/>
    <cellStyle name="강조색2 32 2" xfId="14006" xr:uid="{2ADC4FC5-431F-4231-9D7B-DC68A0731592}"/>
    <cellStyle name="강조색2 33" xfId="14007" xr:uid="{17325CB8-9A77-43CD-AA59-FAD9389E9DEC}"/>
    <cellStyle name="강조색2 33 2" xfId="14008" xr:uid="{749945A0-860F-4DB8-81A3-4E4E32BB39A6}"/>
    <cellStyle name="강조색2 34" xfId="14009" xr:uid="{385576AB-BF68-471C-AC99-BDB20F0A74D3}"/>
    <cellStyle name="강조색2 34 2" xfId="14010" xr:uid="{5CB3DB54-4F07-4F39-9A0D-058BE5999B5A}"/>
    <cellStyle name="강조색2 35" xfId="14011" xr:uid="{5EDFC51A-62B0-46FE-9224-96B915EA6818}"/>
    <cellStyle name="강조색2 35 2" xfId="14012" xr:uid="{BF4252A3-D53E-4E68-98A6-7C7166CD7650}"/>
    <cellStyle name="강조색2 36" xfId="14013" xr:uid="{E272DE88-1B15-4E10-8D5F-67D8DA58AFCD}"/>
    <cellStyle name="강조색2 36 2" xfId="14014" xr:uid="{CF5CA0FB-B067-456B-9718-CB2F1451A4C1}"/>
    <cellStyle name="강조색2 37" xfId="14015" xr:uid="{A6485CFB-E9E6-4EA2-AACB-863CBCB4751F}"/>
    <cellStyle name="강조색2 37 2" xfId="14016" xr:uid="{7B3DC02B-E119-4904-BDD6-4627E54CCD6F}"/>
    <cellStyle name="강조색2 38" xfId="14017" xr:uid="{94D12E90-E48D-4DB3-B3D3-73D4D4B7DC32}"/>
    <cellStyle name="강조색2 38 2" xfId="14018" xr:uid="{E926AF5A-8841-4512-9422-493E7174E476}"/>
    <cellStyle name="강조색2 39" xfId="14019" xr:uid="{567377B2-8FE7-4C6F-A7A3-4D43B9A31761}"/>
    <cellStyle name="강조색2 39 2" xfId="14020" xr:uid="{67B97070-CBCC-43E8-91CE-5C521A136FC8}"/>
    <cellStyle name="강조색2 4" xfId="14021" xr:uid="{D6986491-7F9C-4C96-A094-C4B5A2FC4CF7}"/>
    <cellStyle name="강조색2 4 2" xfId="14022" xr:uid="{699F60CE-94CD-4B7A-9C44-5996E89EB8B7}"/>
    <cellStyle name="강조색2 40" xfId="14023" xr:uid="{E84AA529-33D1-4A1D-887E-70B06A34CF18}"/>
    <cellStyle name="강조색2 40 2" xfId="14024" xr:uid="{1204904B-D3CA-4B98-83F2-6CB86C698162}"/>
    <cellStyle name="강조색2 41" xfId="14025" xr:uid="{CFAE0801-1909-4F7F-B204-93AE0EBC401F}"/>
    <cellStyle name="강조색2 41 2" xfId="14026" xr:uid="{72273251-4116-4ADF-AC2A-93CE7741473F}"/>
    <cellStyle name="강조색2 42" xfId="14027" xr:uid="{0BDAA987-0906-45C5-B705-2458FE881F31}"/>
    <cellStyle name="강조색2 42 2" xfId="14028" xr:uid="{4150DF74-B014-4685-B807-910A0573AA5D}"/>
    <cellStyle name="강조색2 43" xfId="14029" xr:uid="{CB9C4A30-1C24-4925-8DAC-044B46DAB02A}"/>
    <cellStyle name="강조색2 43 2" xfId="14030" xr:uid="{DA69235E-81DB-4AE2-8EC6-98F885EFD7EF}"/>
    <cellStyle name="강조색2 44" xfId="14031" xr:uid="{A5F425BB-357C-45B0-B413-071820F7F66D}"/>
    <cellStyle name="강조색2 45" xfId="14032" xr:uid="{845B562B-433D-4905-A945-8552C44E83AF}"/>
    <cellStyle name="강조색2 46" xfId="14033" xr:uid="{5661A3D8-80CF-4386-B23F-426863C57D5B}"/>
    <cellStyle name="강조색2 47" xfId="14034" xr:uid="{2EDC1D0B-8622-4394-8858-D824BA4FE81F}"/>
    <cellStyle name="강조색2 48" xfId="14035" xr:uid="{7382C0C6-EE1B-4811-900C-F2419F2424BC}"/>
    <cellStyle name="강조색2 49" xfId="14036" xr:uid="{890E4919-0A3F-44CA-8680-19EC3F196157}"/>
    <cellStyle name="강조색2 5" xfId="14037" xr:uid="{929A3DE3-BB92-4747-A77E-BACFB6F4814A}"/>
    <cellStyle name="강조색2 5 2" xfId="14038" xr:uid="{98DBBDC4-9CC6-4072-BB36-E36D947DA2B6}"/>
    <cellStyle name="강조색2 50" xfId="14039" xr:uid="{B2566FAE-323C-48A9-A9C3-38DE90949348}"/>
    <cellStyle name="강조색2 51" xfId="14040" xr:uid="{C7E5A026-F182-4E27-AD6C-F98D82D2A7E3}"/>
    <cellStyle name="강조색2 6" xfId="14041" xr:uid="{6F30960C-BD4C-4FEA-8B66-18B31227639C}"/>
    <cellStyle name="강조색2 6 2" xfId="14042" xr:uid="{8F2EFA8A-050F-452F-A677-D33B6E2483B1}"/>
    <cellStyle name="강조색2 7" xfId="14043" xr:uid="{D438BD82-40C2-4D77-86B7-A8D6FD0FDA01}"/>
    <cellStyle name="강조색2 7 2" xfId="14044" xr:uid="{E65CCC2D-6B26-4564-8DC8-9FEE9C69D176}"/>
    <cellStyle name="강조색2 8" xfId="14045" xr:uid="{B5F4E71F-98EA-4609-8075-580C17FFC7FF}"/>
    <cellStyle name="강조색2 8 2" xfId="14046" xr:uid="{54E55E9B-C5D7-49AD-9D73-495BC46EA2EE}"/>
    <cellStyle name="강조색2 9" xfId="14047" xr:uid="{3F2FDD9A-E999-465D-8547-08E67A1C0CDA}"/>
    <cellStyle name="강조색2 9 2" xfId="14048" xr:uid="{6AC794F8-5CED-416D-96CA-8E30CF463490}"/>
    <cellStyle name="강조색3 10" xfId="14049" xr:uid="{054466B5-1213-4CCB-B23E-2603CC9E65E5}"/>
    <cellStyle name="강조색3 10 2" xfId="14050" xr:uid="{A2B60C57-FC1A-46A3-905B-DD4F1A628338}"/>
    <cellStyle name="강조색3 11" xfId="14051" xr:uid="{2CF0BF70-050B-4B6B-8AE1-BBB8B29EF17C}"/>
    <cellStyle name="강조색3 11 2" xfId="14052" xr:uid="{2518BC5F-9BAA-4538-A125-9FD1D3051CDD}"/>
    <cellStyle name="강조색3 12" xfId="14053" xr:uid="{EAA756F2-A81F-421A-BB79-49D62D0D619A}"/>
    <cellStyle name="강조색3 12 2" xfId="14054" xr:uid="{D5EF6A26-6DEE-4E3E-B813-95668F1B413B}"/>
    <cellStyle name="강조색3 13" xfId="14055" xr:uid="{1C547802-213F-4D01-8EBE-F352AB415736}"/>
    <cellStyle name="강조색3 13 2" xfId="14056" xr:uid="{0AC5F5DC-628D-4108-9B3B-4D6927A26013}"/>
    <cellStyle name="강조색3 14" xfId="14057" xr:uid="{4CDE21A7-0521-4429-9F83-444C20C855C1}"/>
    <cellStyle name="강조색3 14 2" xfId="14058" xr:uid="{5140F8E9-F5E1-4215-A5D6-B251BCF01BC6}"/>
    <cellStyle name="강조색3 15" xfId="14059" xr:uid="{24B3B0F2-0A01-4BD4-905C-F820E542F47A}"/>
    <cellStyle name="강조색3 15 2" xfId="14060" xr:uid="{78B9AB02-12B6-49E0-8F71-662E977BBF80}"/>
    <cellStyle name="강조색3 16" xfId="14061" xr:uid="{E88E6D4A-D9EB-43A5-B643-D2B974878867}"/>
    <cellStyle name="강조색3 16 2" xfId="14062" xr:uid="{946F02A0-688B-4415-B80E-BACAE4970051}"/>
    <cellStyle name="강조색3 17" xfId="14063" xr:uid="{B3A1DEEF-F6C0-4B3A-B807-7AEBA93D397A}"/>
    <cellStyle name="강조색3 17 2" xfId="14064" xr:uid="{6F3A51A7-7F7E-496B-9708-E7D8FC782FEB}"/>
    <cellStyle name="강조색3 18" xfId="14065" xr:uid="{C0BA9E54-0DD7-4195-9F10-6C4DE9EC4B6E}"/>
    <cellStyle name="강조색3 18 2" xfId="14066" xr:uid="{0FB6F15F-1B7A-4D3D-AFCB-6D4D172CFBA7}"/>
    <cellStyle name="강조색3 19" xfId="14067" xr:uid="{1B451844-9DB8-4F0A-A88A-513BD5479D56}"/>
    <cellStyle name="강조색3 19 2" xfId="14068" xr:uid="{528FD346-853C-4144-9D5F-D224C2F01ABD}"/>
    <cellStyle name="강조색3 2" xfId="14069" xr:uid="{EC34C080-0691-4335-91F3-2374F4DFC9FC}"/>
    <cellStyle name="강조색3 2 2" xfId="14070" xr:uid="{F4723B13-1FC2-4612-A0C5-D1EF89BCD2C1}"/>
    <cellStyle name="강조색3 2 3" xfId="14071" xr:uid="{63A0C667-BDAB-422C-9E02-635D8CF537B9}"/>
    <cellStyle name="강조색3 20" xfId="14072" xr:uid="{2DB9F7E0-F67C-4DBF-9DEE-B37F6FE584CA}"/>
    <cellStyle name="강조색3 20 2" xfId="14073" xr:uid="{881ED4E1-7EE5-4741-A192-26663A0F1205}"/>
    <cellStyle name="강조색3 21" xfId="14074" xr:uid="{2533B9BE-4B04-4E16-91D5-AF51C91E4503}"/>
    <cellStyle name="강조색3 21 2" xfId="14075" xr:uid="{7BAB812C-B999-4C66-BB3A-4371BF60EA8D}"/>
    <cellStyle name="강조색3 22" xfId="14076" xr:uid="{9940D242-4474-44E3-B751-018463A0F01E}"/>
    <cellStyle name="강조색3 22 2" xfId="14077" xr:uid="{7F9097F1-B17F-4AA1-AFBE-87EFD41A9CF4}"/>
    <cellStyle name="강조색3 23" xfId="14078" xr:uid="{99D02B22-7C17-4A61-ACDE-A6930D8C223E}"/>
    <cellStyle name="강조색3 23 2" xfId="14079" xr:uid="{A25C76BA-5C51-4978-9E8B-38D1F9C912A0}"/>
    <cellStyle name="강조색3 24" xfId="14080" xr:uid="{C13AFD64-EBC3-420A-B8BC-F4BA27CBEA02}"/>
    <cellStyle name="강조색3 24 2" xfId="14081" xr:uid="{F25CFE68-07C8-40FD-B924-18D8340EF7C3}"/>
    <cellStyle name="강조색3 25" xfId="14082" xr:uid="{B4500C17-9609-49FA-88C4-C93EB9CDBAA5}"/>
    <cellStyle name="강조색3 25 2" xfId="14083" xr:uid="{0957F06E-C5FD-4421-8F07-5A01CA511F73}"/>
    <cellStyle name="강조색3 26" xfId="14084" xr:uid="{22958449-BF89-4682-8817-7A4E2B08AF46}"/>
    <cellStyle name="강조색3 26 2" xfId="14085" xr:uid="{C6E5AB19-C7F2-4170-A03C-0C6350F91C0C}"/>
    <cellStyle name="강조색3 27" xfId="14086" xr:uid="{F1C10BD0-54A9-4BF0-959C-9F8B4C49A580}"/>
    <cellStyle name="강조색3 27 2" xfId="14087" xr:uid="{A71FAC5E-0AAA-4A12-8824-643BE53B9250}"/>
    <cellStyle name="강조색3 28" xfId="14088" xr:uid="{0831CF4F-2D68-4032-A053-E7E638C4ABD3}"/>
    <cellStyle name="강조색3 28 2" xfId="14089" xr:uid="{081477EF-068B-4A76-B461-8A95E615F00D}"/>
    <cellStyle name="강조색3 29" xfId="14090" xr:uid="{12DCAFAF-1D73-48E3-BC64-85CAD7CBBE6F}"/>
    <cellStyle name="강조색3 29 2" xfId="14091" xr:uid="{A550DF97-2DC6-4BCD-9A3A-606ECBC35B3D}"/>
    <cellStyle name="강조색3 3" xfId="14092" xr:uid="{6D686606-3419-4C25-9B5F-C13A12F7E6EB}"/>
    <cellStyle name="강조색3 3 2" xfId="14093" xr:uid="{1854D722-54A1-4559-98AF-3885D68E9BF5}"/>
    <cellStyle name="강조색3 30" xfId="14094" xr:uid="{F4A19413-631F-4BD9-803C-DB90E5036B98}"/>
    <cellStyle name="강조색3 30 2" xfId="14095" xr:uid="{72EA4CED-E8C9-4D41-826F-016F5CA8B2A1}"/>
    <cellStyle name="강조색3 31" xfId="14096" xr:uid="{BCF7704D-6113-481F-BAD3-612249D047AA}"/>
    <cellStyle name="강조색3 31 2" xfId="14097" xr:uid="{09FC6E84-B450-44EC-9D7B-33D3F8237209}"/>
    <cellStyle name="강조색3 32" xfId="14098" xr:uid="{3DCF0A7C-6056-4DE1-97B8-429456DEE0AF}"/>
    <cellStyle name="강조색3 32 2" xfId="14099" xr:uid="{CF830C7C-BC08-4C9E-A4BB-F9F4110A59FB}"/>
    <cellStyle name="강조색3 33" xfId="14100" xr:uid="{F7B67456-1D1A-4E10-8660-C2603F2DCBA8}"/>
    <cellStyle name="강조색3 33 2" xfId="14101" xr:uid="{15C5B3B3-A3AD-4428-A9BD-3DFDE0EB1EFF}"/>
    <cellStyle name="강조색3 34" xfId="14102" xr:uid="{865D9E45-1514-4DD6-8771-8B5AE92F4785}"/>
    <cellStyle name="강조색3 34 2" xfId="14103" xr:uid="{D5F4C744-596F-48C2-9353-D21D8FBC186E}"/>
    <cellStyle name="강조색3 35" xfId="14104" xr:uid="{EC532A8E-49AF-4A1E-BBEB-70EF46B83734}"/>
    <cellStyle name="강조색3 35 2" xfId="14105" xr:uid="{09E19A86-C83B-4861-9D29-C3429D9EAACC}"/>
    <cellStyle name="강조색3 36" xfId="14106" xr:uid="{FA14A84C-B646-4E81-92DB-36FBF235B579}"/>
    <cellStyle name="강조색3 36 2" xfId="14107" xr:uid="{F07FA6E2-74D5-492C-A8B1-6BDCF8F7D164}"/>
    <cellStyle name="강조색3 37" xfId="14108" xr:uid="{E1EC2A91-A34E-416D-90A3-8E579E7ABB44}"/>
    <cellStyle name="강조색3 37 2" xfId="14109" xr:uid="{3B803D03-52A1-497D-91C2-C1AB0461AFAF}"/>
    <cellStyle name="강조색3 38" xfId="14110" xr:uid="{318CD739-D4EE-4A07-866D-F1F70F66E47E}"/>
    <cellStyle name="강조색3 38 2" xfId="14111" xr:uid="{64F8A975-E7F2-43A8-97D3-73D4C089EBF0}"/>
    <cellStyle name="강조색3 39" xfId="14112" xr:uid="{A18DDE3B-A307-4E5B-B37A-B67064AA5B06}"/>
    <cellStyle name="강조색3 39 2" xfId="14113" xr:uid="{EEE4C8DE-FE8C-4645-A39E-F70B10B1008E}"/>
    <cellStyle name="강조색3 4" xfId="14114" xr:uid="{3C7CFE2E-CA5E-4AAD-8C37-22D98ACC3981}"/>
    <cellStyle name="강조색3 4 2" xfId="14115" xr:uid="{15CF8A1A-0B22-415A-8038-66B9100FAD76}"/>
    <cellStyle name="강조색3 40" xfId="14116" xr:uid="{ADDF3125-34AB-4A40-9DF9-2F52CA8FDA97}"/>
    <cellStyle name="강조색3 40 2" xfId="14117" xr:uid="{E6711389-0629-4785-9C9C-D3D4D9F3447A}"/>
    <cellStyle name="강조색3 41" xfId="14118" xr:uid="{FBB7770A-7E0D-47C2-8DDD-3BAA8628CD9C}"/>
    <cellStyle name="강조색3 41 2" xfId="14119" xr:uid="{2AA28D1C-3413-42E3-ACFF-F24433439042}"/>
    <cellStyle name="강조색3 42" xfId="14120" xr:uid="{7D09ECDC-2FE5-4650-B74C-BEFC8769DBF4}"/>
    <cellStyle name="강조색3 42 2" xfId="14121" xr:uid="{580479E3-082C-4BC2-9945-E504A10BA866}"/>
    <cellStyle name="강조색3 43" xfId="14122" xr:uid="{2F1A2CEB-5AC8-475B-9F8F-D7A4BD9E1C37}"/>
    <cellStyle name="강조색3 43 2" xfId="14123" xr:uid="{A5D05807-3FD1-499A-B0FD-9860D531CD1B}"/>
    <cellStyle name="강조색3 44" xfId="14124" xr:uid="{0CE8BBBC-3430-498D-80FD-93739EEFE960}"/>
    <cellStyle name="강조색3 45" xfId="14125" xr:uid="{B386D7BF-C622-4336-9927-2AEC6A4E9A81}"/>
    <cellStyle name="강조색3 46" xfId="14126" xr:uid="{0F974BAD-9398-4222-9595-DF266CFD1101}"/>
    <cellStyle name="강조색3 47" xfId="14127" xr:uid="{7AE4E605-ED54-40EA-9A90-7AC8D468DD1D}"/>
    <cellStyle name="강조색3 48" xfId="14128" xr:uid="{216B3030-2ED3-4A82-8611-F4D32F471886}"/>
    <cellStyle name="강조색3 49" xfId="14129" xr:uid="{EEE659F4-FC81-411C-B594-4199329F40B2}"/>
    <cellStyle name="강조색3 5" xfId="14130" xr:uid="{DB0A2FA9-4EFE-4AEE-8AA1-33A7E388DDA0}"/>
    <cellStyle name="강조색3 5 2" xfId="14131" xr:uid="{3074EF39-BE35-4B9D-BA22-2A01C5FBF1BB}"/>
    <cellStyle name="강조색3 50" xfId="14132" xr:uid="{40D07431-B2A9-46DA-A6D3-F374C3CF29C8}"/>
    <cellStyle name="강조색3 51" xfId="14133" xr:uid="{269CDEDD-F476-489D-9138-845E42E72468}"/>
    <cellStyle name="강조색3 6" xfId="14134" xr:uid="{EBE1EA80-41B5-4E95-8296-4BAFC2E6932B}"/>
    <cellStyle name="강조색3 6 2" xfId="14135" xr:uid="{C1494ECE-92FB-4CCF-8C6F-5A614AE29155}"/>
    <cellStyle name="강조색3 7" xfId="14136" xr:uid="{94D9321D-264C-45EE-87A8-C4BFE129A30D}"/>
    <cellStyle name="강조색3 7 2" xfId="14137" xr:uid="{15C26142-3941-4605-937E-ABEB448704B2}"/>
    <cellStyle name="강조색3 8" xfId="14138" xr:uid="{219489C2-22CE-4313-A2E6-5FA7F6143A70}"/>
    <cellStyle name="강조색3 8 2" xfId="14139" xr:uid="{62B04F34-9D28-4EAF-9E66-64434ABE827B}"/>
    <cellStyle name="강조색3 9" xfId="14140" xr:uid="{AD7DCC60-3297-4272-A0EE-8FF9AD6EEA43}"/>
    <cellStyle name="강조색3 9 2" xfId="14141" xr:uid="{E6265C4E-31B6-4D3B-AD08-1AD04E48CE69}"/>
    <cellStyle name="강조색4 10" xfId="14142" xr:uid="{4A827974-C1C4-4AFE-8788-205A64B18BA4}"/>
    <cellStyle name="강조색4 10 2" xfId="14143" xr:uid="{FB3CDDBD-3410-4DD6-8FEA-CE501AEB4748}"/>
    <cellStyle name="강조색4 11" xfId="14144" xr:uid="{E65E044A-B802-4D8D-9C05-A747266F1B46}"/>
    <cellStyle name="강조색4 11 2" xfId="14145" xr:uid="{E773D2F1-1DF7-493D-BF82-A39937E84FA6}"/>
    <cellStyle name="강조색4 12" xfId="14146" xr:uid="{9907EC3A-F554-49E8-A3D6-C203FCFA2EE3}"/>
    <cellStyle name="강조색4 12 2" xfId="14147" xr:uid="{E2343374-2AFA-420C-84EA-313751D68DD6}"/>
    <cellStyle name="강조색4 13" xfId="14148" xr:uid="{8E33927B-0D1E-4F1B-BCFD-1034257DCB71}"/>
    <cellStyle name="강조색4 13 2" xfId="14149" xr:uid="{68E173E4-BA39-42BE-B47D-3FCE7BB1A75E}"/>
    <cellStyle name="강조색4 14" xfId="14150" xr:uid="{98C30B97-48F0-40AE-BF8D-027B7BE139EB}"/>
    <cellStyle name="강조색4 14 2" xfId="14151" xr:uid="{7FC01161-26FB-4589-9C3B-3278DC7C268F}"/>
    <cellStyle name="강조색4 15" xfId="14152" xr:uid="{433A5995-51C4-4EF3-A3D1-9E4E11F22D59}"/>
    <cellStyle name="강조색4 15 2" xfId="14153" xr:uid="{C6369F81-E488-46BC-A01C-0C275054705D}"/>
    <cellStyle name="강조색4 16" xfId="14154" xr:uid="{4E871090-1EE7-402A-9B1A-6B5562880AEA}"/>
    <cellStyle name="강조색4 16 2" xfId="14155" xr:uid="{29CD2942-8719-490D-9BE0-771E55E855B1}"/>
    <cellStyle name="강조색4 17" xfId="14156" xr:uid="{DAB0EEDD-9901-4AD3-8442-971825818322}"/>
    <cellStyle name="강조색4 17 2" xfId="14157" xr:uid="{4F38858E-01A4-4E7E-A6A0-98ADED28F8FC}"/>
    <cellStyle name="강조색4 18" xfId="14158" xr:uid="{8EAE9FC1-1545-4CF0-9304-E2D02724CD29}"/>
    <cellStyle name="강조색4 18 2" xfId="14159" xr:uid="{5CD73CE0-6BE4-45E5-A779-B19DE2EB56BF}"/>
    <cellStyle name="강조색4 19" xfId="14160" xr:uid="{42DA2DF2-7DD0-433A-BCEE-996D184BB246}"/>
    <cellStyle name="강조색4 19 2" xfId="14161" xr:uid="{8B8F1084-D92B-44AE-8EDF-84343BFF1313}"/>
    <cellStyle name="강조색4 2" xfId="14162" xr:uid="{C1A0DDC7-B66D-4F93-BE3D-9EC2DF5D42BD}"/>
    <cellStyle name="강조색4 2 2" xfId="14163" xr:uid="{93E88E60-ADBD-4480-BD2B-93CA2FCB48DF}"/>
    <cellStyle name="강조색4 2 3" xfId="14164" xr:uid="{9A608C84-521B-4482-B83C-8865305E2155}"/>
    <cellStyle name="강조색4 20" xfId="14165" xr:uid="{DFC467A8-6F94-495B-BF27-FFAC3379EC84}"/>
    <cellStyle name="강조색4 20 2" xfId="14166" xr:uid="{B9D848C4-D7A9-4868-AA3A-8BA7E01B8597}"/>
    <cellStyle name="강조색4 21" xfId="14167" xr:uid="{1829B88F-60EA-4A79-A62F-CF8E816F2DE9}"/>
    <cellStyle name="강조색4 21 2" xfId="14168" xr:uid="{6E8E28B9-A650-4566-86E2-1979CB66FE5E}"/>
    <cellStyle name="강조색4 22" xfId="14169" xr:uid="{9993E546-8A5C-4AB5-BE61-45FF8CD9418F}"/>
    <cellStyle name="강조색4 22 2" xfId="14170" xr:uid="{68A554B4-00C3-4EF3-8E85-692EAFC50E7C}"/>
    <cellStyle name="강조색4 23" xfId="14171" xr:uid="{BEC89C10-E6E3-4916-AA8C-A85C2FF724B8}"/>
    <cellStyle name="강조색4 23 2" xfId="14172" xr:uid="{88C868D4-73D2-4120-B072-29BF1C8BFF68}"/>
    <cellStyle name="강조색4 24" xfId="14173" xr:uid="{9BBCAE2E-454C-48B2-ABC9-FD2F1AD837B3}"/>
    <cellStyle name="강조색4 24 2" xfId="14174" xr:uid="{4B472095-8F86-4F84-B808-F67257A7894F}"/>
    <cellStyle name="강조색4 25" xfId="14175" xr:uid="{0D568C32-A04A-45BF-A551-602BA9A7CC25}"/>
    <cellStyle name="강조색4 25 2" xfId="14176" xr:uid="{F4BC9948-5473-4C57-8464-74C097CCE1AC}"/>
    <cellStyle name="강조색4 26" xfId="14177" xr:uid="{6C029CE9-2EF3-45A0-948C-82CE87AD5EF0}"/>
    <cellStyle name="강조색4 26 2" xfId="14178" xr:uid="{93245833-61BB-4E30-AF16-B9D5DB8D81D5}"/>
    <cellStyle name="강조색4 27" xfId="14179" xr:uid="{3743360C-193C-4876-BE91-232E66FB53AE}"/>
    <cellStyle name="강조색4 27 2" xfId="14180" xr:uid="{7DA5D291-1E95-4ED3-80B7-3138FBD8F4B7}"/>
    <cellStyle name="강조색4 28" xfId="14181" xr:uid="{15D764B6-8D3D-45BC-BF9B-5FBFC2EA77BB}"/>
    <cellStyle name="강조색4 28 2" xfId="14182" xr:uid="{CC4077B4-D298-46AE-8D70-C379541175A4}"/>
    <cellStyle name="강조색4 29" xfId="14183" xr:uid="{65797F33-EF24-48F1-BA90-2124692419E6}"/>
    <cellStyle name="강조색4 29 2" xfId="14184" xr:uid="{644205F2-5B3F-4C5E-955A-C32568C89EAA}"/>
    <cellStyle name="강조색4 3" xfId="14185" xr:uid="{CEC190BF-C610-47C1-80AA-BB78FB5854DC}"/>
    <cellStyle name="강조색4 3 2" xfId="14186" xr:uid="{04B42AA7-2532-47EA-8016-0F4D1ED4EDD2}"/>
    <cellStyle name="강조색4 30" xfId="14187" xr:uid="{7F4B9F1D-5AE9-4BE3-ADF9-C9A00B286BF9}"/>
    <cellStyle name="강조색4 30 2" xfId="14188" xr:uid="{38D327CD-54EC-429A-8A53-45B4A12D35CC}"/>
    <cellStyle name="강조색4 31" xfId="14189" xr:uid="{970A3DBE-7688-4B5E-9FE9-9A359C8F139A}"/>
    <cellStyle name="강조색4 31 2" xfId="14190" xr:uid="{B56616F5-DB93-440B-A730-5C15A229D7C2}"/>
    <cellStyle name="강조색4 32" xfId="14191" xr:uid="{6AE189CB-90C5-4609-9BAD-6112C3934855}"/>
    <cellStyle name="강조색4 32 2" xfId="14192" xr:uid="{4EF2538F-F8D5-4252-9731-5D3DDEA51FB0}"/>
    <cellStyle name="강조색4 33" xfId="14193" xr:uid="{9DD989A7-9F1E-49AB-A2FF-F555AC353A0D}"/>
    <cellStyle name="강조색4 33 2" xfId="14194" xr:uid="{CB0CA81B-C709-4827-979D-EEC97EFDFD1F}"/>
    <cellStyle name="강조색4 34" xfId="14195" xr:uid="{D98508B6-5FCD-4E10-BD7F-12F0901BA534}"/>
    <cellStyle name="강조색4 34 2" xfId="14196" xr:uid="{7AAA1B54-980A-4710-B875-A83A23B7C7A7}"/>
    <cellStyle name="강조색4 35" xfId="14197" xr:uid="{743A3F3A-E875-4A05-8AD7-06597FC4D782}"/>
    <cellStyle name="강조색4 35 2" xfId="14198" xr:uid="{ADA6EB47-75F2-43FC-BBDC-E86981A626B8}"/>
    <cellStyle name="강조색4 36" xfId="14199" xr:uid="{2D09F22F-C955-49AA-88BC-8BA46DC74A2D}"/>
    <cellStyle name="강조색4 36 2" xfId="14200" xr:uid="{244EB5D6-B020-463A-88AF-2BA3A52A8FEB}"/>
    <cellStyle name="강조색4 37" xfId="14201" xr:uid="{2BDEE23D-A9D2-40F6-9032-DBAA3F506015}"/>
    <cellStyle name="강조색4 37 2" xfId="14202" xr:uid="{78072C20-D2B5-4713-8D8D-6E0D1BB08F13}"/>
    <cellStyle name="강조색4 38" xfId="14203" xr:uid="{25637748-76A3-4F14-8CD7-CFF2FAFFD539}"/>
    <cellStyle name="강조색4 38 2" xfId="14204" xr:uid="{102230F6-88CB-4E03-8AFB-7772D83D18D1}"/>
    <cellStyle name="강조색4 39" xfId="14205" xr:uid="{D65AC25E-B66E-4864-A252-ACC9678AAB56}"/>
    <cellStyle name="강조색4 39 2" xfId="14206" xr:uid="{06E90492-1CC9-4712-9DB9-792E9CB38A3C}"/>
    <cellStyle name="강조색4 4" xfId="14207" xr:uid="{551FCD94-8E55-4484-B1E2-A23AC5FF0D5B}"/>
    <cellStyle name="강조색4 4 2" xfId="14208" xr:uid="{748437B1-958D-4F72-9DC0-C8B785E7CC28}"/>
    <cellStyle name="강조색4 40" xfId="14209" xr:uid="{C0267316-D391-43BC-8CEF-31BF4E093BF9}"/>
    <cellStyle name="강조색4 40 2" xfId="14210" xr:uid="{B0E10ABD-DF61-4940-8162-15E6F41AC68A}"/>
    <cellStyle name="강조색4 41" xfId="14211" xr:uid="{074AE5C9-A0E5-4EB7-B7A0-3B9AA462CF33}"/>
    <cellStyle name="강조색4 41 2" xfId="14212" xr:uid="{AED5D2AB-4E97-47AD-AAAB-E6ADA68D8FEA}"/>
    <cellStyle name="강조색4 42" xfId="14213" xr:uid="{EA9B2170-785A-412E-9859-95DE29F1F1C6}"/>
    <cellStyle name="강조색4 42 2" xfId="14214" xr:uid="{E361E9D0-12D5-42D3-BA99-4D09447DE5DE}"/>
    <cellStyle name="강조색4 43" xfId="14215" xr:uid="{64A7BC12-EAA1-45A2-B3D2-41A77D3EFA64}"/>
    <cellStyle name="강조색4 43 2" xfId="14216" xr:uid="{03AA4561-418B-476E-868F-BC9C4DB18D4B}"/>
    <cellStyle name="강조색4 44" xfId="14217" xr:uid="{70D7F18C-1F10-4036-AC94-9D4483C6C08C}"/>
    <cellStyle name="강조색4 45" xfId="14218" xr:uid="{8FA6756F-9F86-4215-A471-2EE96B79F056}"/>
    <cellStyle name="강조색4 46" xfId="14219" xr:uid="{38C2E19D-0FD1-4695-A39C-37E6415D568E}"/>
    <cellStyle name="강조색4 47" xfId="14220" xr:uid="{379C7321-E1C1-4DCC-876C-FE8F5AB29FFB}"/>
    <cellStyle name="강조색4 48" xfId="14221" xr:uid="{CCBEDCB9-A5A2-4CCE-9CF2-214C4ABEC88A}"/>
    <cellStyle name="강조색4 49" xfId="14222" xr:uid="{4ED4FD56-78BE-49C2-8FD8-58FC01852CC5}"/>
    <cellStyle name="강조색4 5" xfId="14223" xr:uid="{28508903-7679-429E-8DE0-226630709A7B}"/>
    <cellStyle name="강조색4 5 2" xfId="14224" xr:uid="{833D91B5-99F1-4922-8A42-75B5736E8EDA}"/>
    <cellStyle name="강조색4 50" xfId="14225" xr:uid="{942DD8C6-ED13-45A5-BF40-C629302F99AD}"/>
    <cellStyle name="강조색4 51" xfId="14226" xr:uid="{C73360C4-FC9A-4439-B801-48DEED65A3D5}"/>
    <cellStyle name="강조색4 6" xfId="14227" xr:uid="{29BF2E04-8612-4F0C-BA81-C0D18A10025F}"/>
    <cellStyle name="강조색4 6 2" xfId="14228" xr:uid="{5EA566E6-6799-4DDA-9203-2FF84678177C}"/>
    <cellStyle name="강조색4 7" xfId="14229" xr:uid="{2EA16B38-1A7B-4ACF-A782-D0DF156FCE91}"/>
    <cellStyle name="강조색4 7 2" xfId="14230" xr:uid="{5D741E94-5784-4352-BC34-3836AADCEF6B}"/>
    <cellStyle name="강조색4 8" xfId="14231" xr:uid="{7046F3A1-BCAE-4951-849F-AED9CCC268C8}"/>
    <cellStyle name="강조색4 8 2" xfId="14232" xr:uid="{F54D90E7-BAB1-48E1-B18F-68219B70A15D}"/>
    <cellStyle name="강조색4 9" xfId="14233" xr:uid="{633B2689-0743-49B4-8AE1-1378FB5910ED}"/>
    <cellStyle name="강조색4 9 2" xfId="14234" xr:uid="{CBD759B0-D034-40D8-876E-E3B61581057C}"/>
    <cellStyle name="강조색5 10" xfId="14235" xr:uid="{2F3A71D6-B53D-49F3-9D05-F05FDF1182AE}"/>
    <cellStyle name="강조색5 10 2" xfId="14236" xr:uid="{AD5A9C3A-564C-43B1-88E1-32CBB3D41359}"/>
    <cellStyle name="강조색5 11" xfId="14237" xr:uid="{9B4317E3-5E73-459E-96A4-FFE89F7EF48E}"/>
    <cellStyle name="강조색5 11 2" xfId="14238" xr:uid="{60B6FB59-929D-4475-AE2F-7C71666604BA}"/>
    <cellStyle name="강조색5 12" xfId="14239" xr:uid="{BCE90F24-341E-446D-82A5-1D1CD948C907}"/>
    <cellStyle name="강조색5 12 2" xfId="14240" xr:uid="{AD409587-C26F-4281-8A0D-F0AB534C7F21}"/>
    <cellStyle name="강조색5 13" xfId="14241" xr:uid="{8A2C0087-B886-4C39-B1C5-9BE3F6A5F044}"/>
    <cellStyle name="강조색5 13 2" xfId="14242" xr:uid="{54F5BE7C-016D-426D-A7AE-4DA027D51077}"/>
    <cellStyle name="강조색5 14" xfId="14243" xr:uid="{DD3DD32E-EAFA-430B-BA70-68DFCF0E1578}"/>
    <cellStyle name="강조색5 14 2" xfId="14244" xr:uid="{4CBADD48-923D-495E-84BB-9D13A1C9A195}"/>
    <cellStyle name="강조색5 15" xfId="14245" xr:uid="{B0C08092-F99E-4DE3-9D00-D830B302059A}"/>
    <cellStyle name="강조색5 15 2" xfId="14246" xr:uid="{4F71EDAE-E120-4EC6-A87F-E89777A1A582}"/>
    <cellStyle name="강조색5 16" xfId="14247" xr:uid="{33B55647-AD42-4ED9-BF59-DC0862EA4AD9}"/>
    <cellStyle name="강조색5 16 2" xfId="14248" xr:uid="{ACDFAE5A-C84E-4108-BF05-3FDA99F9481D}"/>
    <cellStyle name="강조색5 17" xfId="14249" xr:uid="{6E434DCE-583D-407D-98FD-E22A60AF6ED2}"/>
    <cellStyle name="강조색5 17 2" xfId="14250" xr:uid="{80FA5945-569D-4A32-81B1-39A4C293046B}"/>
    <cellStyle name="강조색5 18" xfId="14251" xr:uid="{78333EA0-8B30-4E44-903E-83AA5EE3B37B}"/>
    <cellStyle name="강조색5 18 2" xfId="14252" xr:uid="{B059EFA2-2E3F-4981-AE02-BFAB1DB01A9C}"/>
    <cellStyle name="강조색5 19" xfId="14253" xr:uid="{7F7E0BB8-AFAD-4864-B65A-E6F333143ADE}"/>
    <cellStyle name="강조색5 19 2" xfId="14254" xr:uid="{83891261-5334-4530-B393-64AEBE38F3C8}"/>
    <cellStyle name="강조색5 2" xfId="14255" xr:uid="{EF2EBB69-EAAC-4B47-8778-688AF22A0ADF}"/>
    <cellStyle name="강조색5 2 2" xfId="14256" xr:uid="{4F247A23-59B3-45A1-A0B0-A15138AFC9FA}"/>
    <cellStyle name="강조색5 2 3" xfId="14257" xr:uid="{EBC64376-D6DD-48D1-BEAB-8C36B2E4BD95}"/>
    <cellStyle name="강조색5 20" xfId="14258" xr:uid="{238B8BCE-602B-41CF-9C8C-CDA4C03E842A}"/>
    <cellStyle name="강조색5 20 2" xfId="14259" xr:uid="{16A661DF-2AEA-499C-94EA-E57D839B96B4}"/>
    <cellStyle name="강조색5 21" xfId="14260" xr:uid="{88869204-D8C0-4E60-BA2D-1435C88DDF8C}"/>
    <cellStyle name="강조색5 21 2" xfId="14261" xr:uid="{1767856A-04AD-4551-8770-D90407D2452D}"/>
    <cellStyle name="강조색5 22" xfId="14262" xr:uid="{5A97859F-BCDD-4FD3-B422-C896A497E951}"/>
    <cellStyle name="강조색5 22 2" xfId="14263" xr:uid="{CC4482FF-1F71-4C35-BAFC-AD82A0B02397}"/>
    <cellStyle name="강조색5 23" xfId="14264" xr:uid="{0EDFB833-5592-4DFD-849E-1D65444A5CBC}"/>
    <cellStyle name="강조색5 23 2" xfId="14265" xr:uid="{14771FA8-584E-417D-8F94-696AB2A3EC7F}"/>
    <cellStyle name="강조색5 24" xfId="14266" xr:uid="{C36BEC79-E67C-4AB9-A171-15753A5D52E7}"/>
    <cellStyle name="강조색5 24 2" xfId="14267" xr:uid="{1F5562CE-6DCD-4128-A0DA-0D79E69428AE}"/>
    <cellStyle name="강조색5 25" xfId="14268" xr:uid="{8D743235-7E81-4BD3-8ACD-2C4FBBD3856A}"/>
    <cellStyle name="강조색5 25 2" xfId="14269" xr:uid="{110B60B6-6C75-42F4-80B8-9C8B63E243FA}"/>
    <cellStyle name="강조색5 26" xfId="14270" xr:uid="{EAB55AA9-D222-4375-B711-D2A0A7CA2968}"/>
    <cellStyle name="강조색5 26 2" xfId="14271" xr:uid="{BFC46324-B57A-4704-88A0-A910A713729C}"/>
    <cellStyle name="강조색5 27" xfId="14272" xr:uid="{B1B1D754-F5B3-4229-8AF6-D807289C8088}"/>
    <cellStyle name="강조색5 27 2" xfId="14273" xr:uid="{AA3F7D75-8F12-46CD-8542-6EB0CB779058}"/>
    <cellStyle name="강조색5 28" xfId="14274" xr:uid="{4D5351D2-505A-4033-A4C9-4F0E22E6124D}"/>
    <cellStyle name="강조색5 28 2" xfId="14275" xr:uid="{0176EF95-0008-4882-89CB-5D2E5B829CE6}"/>
    <cellStyle name="강조색5 29" xfId="14276" xr:uid="{FFD32199-2361-4C34-9B89-B8B2C6A67839}"/>
    <cellStyle name="강조색5 29 2" xfId="14277" xr:uid="{FC8060EA-0BE6-44F2-AE8B-C8B8F92D9F73}"/>
    <cellStyle name="강조색5 3" xfId="14278" xr:uid="{C85C8743-DC90-48CD-9B98-09FD683E497D}"/>
    <cellStyle name="강조색5 3 2" xfId="14279" xr:uid="{E18FA432-5DDF-4C6C-8A58-0A72619AA452}"/>
    <cellStyle name="강조색5 30" xfId="14280" xr:uid="{5A1AC583-357E-4062-B0BB-7BC6BC976B68}"/>
    <cellStyle name="강조색5 30 2" xfId="14281" xr:uid="{6A1DB8C6-6523-48F5-B9E2-5C87B146A334}"/>
    <cellStyle name="강조색5 31" xfId="14282" xr:uid="{1724D0DE-9697-4E8B-8152-515C65AE9B16}"/>
    <cellStyle name="강조색5 31 2" xfId="14283" xr:uid="{50BD3F2A-D143-4271-95D5-B4D3967265FD}"/>
    <cellStyle name="강조색5 32" xfId="14284" xr:uid="{2292A9D7-C7BD-4D5C-9A92-E88A79A88862}"/>
    <cellStyle name="강조색5 32 2" xfId="14285" xr:uid="{43AD9346-98F0-4E0E-BA9A-9A4F5062DED5}"/>
    <cellStyle name="강조색5 33" xfId="14286" xr:uid="{F1F73EED-F06C-41DE-B46B-0137E0297681}"/>
    <cellStyle name="강조색5 33 2" xfId="14287" xr:uid="{840A9D5E-4935-409D-BE5C-2A9C110662CB}"/>
    <cellStyle name="강조색5 34" xfId="14288" xr:uid="{53B46C8E-9E19-491E-8688-D642E3C7348E}"/>
    <cellStyle name="강조색5 34 2" xfId="14289" xr:uid="{9000B86E-C289-4EA5-9601-8E9F0EA8FD8E}"/>
    <cellStyle name="강조색5 35" xfId="14290" xr:uid="{4A9716AB-7F55-40A1-9B26-BDF033ECD1BF}"/>
    <cellStyle name="강조색5 35 2" xfId="14291" xr:uid="{3B928932-974F-49B3-81B0-BB5D9E73B114}"/>
    <cellStyle name="강조색5 36" xfId="14292" xr:uid="{C89BA8A6-ADCB-4A25-970F-A8A468E83469}"/>
    <cellStyle name="강조색5 36 2" xfId="14293" xr:uid="{725B1E83-1749-46C9-9E51-2F6039CA1FE3}"/>
    <cellStyle name="강조색5 37" xfId="14294" xr:uid="{0EEE4AF7-D217-47EB-A310-CF1FF44AC356}"/>
    <cellStyle name="강조색5 37 2" xfId="14295" xr:uid="{930AB168-E19C-4E6F-B1D2-3065106581EC}"/>
    <cellStyle name="강조색5 38" xfId="14296" xr:uid="{567037DD-7CB8-41C8-B429-457E5422C368}"/>
    <cellStyle name="강조색5 38 2" xfId="14297" xr:uid="{3A8F34D2-0315-40CC-BBB6-B9928DFF84B7}"/>
    <cellStyle name="강조색5 39" xfId="14298" xr:uid="{EAF262A1-AD05-4C14-B476-F8166966724C}"/>
    <cellStyle name="강조색5 39 2" xfId="14299" xr:uid="{ECB7D6ED-A4A1-4269-B39A-E1D58915AFB2}"/>
    <cellStyle name="강조색5 4" xfId="14300" xr:uid="{B60950A9-F95A-4414-B047-C2EC714C7DE4}"/>
    <cellStyle name="강조색5 4 2" xfId="14301" xr:uid="{E6252983-D0EF-4A75-B637-A0163DA1A2D4}"/>
    <cellStyle name="강조색5 40" xfId="14302" xr:uid="{D4CEEFF3-9B35-40B5-A3DA-0B52CCD10A07}"/>
    <cellStyle name="강조색5 40 2" xfId="14303" xr:uid="{10B9AFF8-0810-4D4D-9BAE-2D459B343F7B}"/>
    <cellStyle name="강조색5 41" xfId="14304" xr:uid="{31EAA7DA-2BD8-4D5B-A6BC-25681FCBE0B4}"/>
    <cellStyle name="강조색5 41 2" xfId="14305" xr:uid="{154A3DB4-6D65-4BFC-9E65-60F96C4CF0A4}"/>
    <cellStyle name="강조색5 42" xfId="14306" xr:uid="{9CC7E4CA-A3EF-48CC-8AE2-2D42B0C650FA}"/>
    <cellStyle name="강조색5 42 2" xfId="14307" xr:uid="{3F722D22-983C-4E3B-9E6C-B2824988562F}"/>
    <cellStyle name="강조색5 43" xfId="14308" xr:uid="{D64FA7E1-9EBE-407F-BD45-FF11889D62B6}"/>
    <cellStyle name="강조색5 43 2" xfId="14309" xr:uid="{47422D63-D834-4C44-BD86-647CEC4401CE}"/>
    <cellStyle name="강조색5 44" xfId="14310" xr:uid="{0D94EC07-3934-4741-925D-096A544A57DC}"/>
    <cellStyle name="강조색5 45" xfId="14311" xr:uid="{AFFA2E6F-DC80-44E1-8E1E-F0B3284B3F2B}"/>
    <cellStyle name="강조색5 46" xfId="14312" xr:uid="{B5656D26-BCCF-4194-BEDD-78CC0EE9A4C9}"/>
    <cellStyle name="강조색5 47" xfId="14313" xr:uid="{D06CCE03-1564-4753-AD80-253D44E21167}"/>
    <cellStyle name="강조색5 48" xfId="14314" xr:uid="{7CE2A693-C579-4A89-9610-2A233BF2CB3B}"/>
    <cellStyle name="강조색5 49" xfId="14315" xr:uid="{8ED7D65C-02F7-4482-B45C-7E5915BC79CD}"/>
    <cellStyle name="강조색5 5" xfId="14316" xr:uid="{2BF855EC-1051-4A10-9A53-567781824851}"/>
    <cellStyle name="강조색5 5 2" xfId="14317" xr:uid="{904F52E4-D9C2-4A38-B670-4DBBDD248D5C}"/>
    <cellStyle name="강조색5 50" xfId="14318" xr:uid="{481B07C3-52B3-45DE-8408-16B02CA5037E}"/>
    <cellStyle name="강조색5 51" xfId="14319" xr:uid="{CE5C3D14-9AF8-47A1-A1A8-6914EBE744BE}"/>
    <cellStyle name="강조색5 6" xfId="14320" xr:uid="{B4A9EE24-1395-42A7-AC5B-DEC26E43E556}"/>
    <cellStyle name="강조색5 6 2" xfId="14321" xr:uid="{9A7D1392-B2F9-4D1A-A809-ADDA91A98354}"/>
    <cellStyle name="강조색5 7" xfId="14322" xr:uid="{8659AE6D-827D-48C0-A074-F02E05A77A27}"/>
    <cellStyle name="강조색5 7 2" xfId="14323" xr:uid="{F80A708E-29D7-4405-A206-C46BC697F0DB}"/>
    <cellStyle name="강조색5 8" xfId="14324" xr:uid="{1D0BC716-CFF3-4502-AEAC-56E4370ABDFA}"/>
    <cellStyle name="강조색5 8 2" xfId="14325" xr:uid="{78FD1AD8-F79A-4597-B839-70CD8CDD16AC}"/>
    <cellStyle name="강조색5 9" xfId="14326" xr:uid="{221A299D-FF83-4D87-94DC-0529CE120633}"/>
    <cellStyle name="강조색5 9 2" xfId="14327" xr:uid="{47781792-9771-4776-9ABA-52A093245A99}"/>
    <cellStyle name="강조색6 10" xfId="14328" xr:uid="{F394098A-EFA8-4F5B-9FD6-7F6B1D727D8E}"/>
    <cellStyle name="강조색6 10 2" xfId="14329" xr:uid="{88D9FFA2-4223-4416-9422-DC801DB2F28D}"/>
    <cellStyle name="강조색6 11" xfId="14330" xr:uid="{21D8383F-D892-4B84-A4D0-14F6EB6F93FE}"/>
    <cellStyle name="강조색6 11 2" xfId="14331" xr:uid="{A28E578C-0A34-4EBE-BBC9-D528F0367F99}"/>
    <cellStyle name="강조색6 12" xfId="14332" xr:uid="{BCAE9859-017C-4964-A215-92C5160580F4}"/>
    <cellStyle name="강조색6 12 2" xfId="14333" xr:uid="{59BA1C8B-34A7-4763-B886-DA8A52D2E883}"/>
    <cellStyle name="강조색6 13" xfId="14334" xr:uid="{0BCA6BB5-191B-4E40-870B-A2401A102B04}"/>
    <cellStyle name="강조색6 13 2" xfId="14335" xr:uid="{28F2BF81-A90C-4736-862F-D646953F9A71}"/>
    <cellStyle name="강조색6 14" xfId="14336" xr:uid="{04B690FB-0450-4155-869C-AF66ABC513D8}"/>
    <cellStyle name="강조색6 14 2" xfId="14337" xr:uid="{74766041-9F4F-4F17-AE3A-625AB86FD8BC}"/>
    <cellStyle name="강조색6 15" xfId="14338" xr:uid="{3C89FDB2-F341-48BA-B3CF-206ED5D28C33}"/>
    <cellStyle name="강조색6 15 2" xfId="14339" xr:uid="{FF76B9BD-6294-40E3-9119-7C4032571AD4}"/>
    <cellStyle name="강조색6 16" xfId="14340" xr:uid="{96533424-1044-4FD4-9E07-B7BF5669BF90}"/>
    <cellStyle name="강조색6 16 2" xfId="14341" xr:uid="{0275A1D4-B4B5-4C0E-9D60-A5FE9DA6DBE0}"/>
    <cellStyle name="강조색6 17" xfId="14342" xr:uid="{F25A1B5F-C493-486A-B45F-CBB1AC5150C2}"/>
    <cellStyle name="강조색6 17 2" xfId="14343" xr:uid="{2F0C6464-B549-4984-89C3-6F0D93875E61}"/>
    <cellStyle name="강조색6 18" xfId="14344" xr:uid="{E109A085-EA80-404E-B3C2-29C1E0AEDFF0}"/>
    <cellStyle name="강조색6 18 2" xfId="14345" xr:uid="{57EB6163-06B4-4660-B710-DCA21EA8A01B}"/>
    <cellStyle name="강조색6 19" xfId="14346" xr:uid="{AD8CA841-F3E8-48E5-AB3F-FF3BD227FE79}"/>
    <cellStyle name="강조색6 19 2" xfId="14347" xr:uid="{78FDD7E0-3D7B-4FB9-908F-9BE711960BCF}"/>
    <cellStyle name="강조색6 2" xfId="14348" xr:uid="{54E2C144-6400-4DE5-BFE9-C02EEE2B8AAD}"/>
    <cellStyle name="강조색6 2 2" xfId="14349" xr:uid="{281837C8-49BA-498A-8ED2-2FBF21C1AE59}"/>
    <cellStyle name="강조색6 2 3" xfId="14350" xr:uid="{D3F17876-5A07-4178-AA84-F6320962B5BB}"/>
    <cellStyle name="강조색6 20" xfId="14351" xr:uid="{5D0844BD-2954-4FC2-BA5E-6AEEA515F6A0}"/>
    <cellStyle name="강조색6 20 2" xfId="14352" xr:uid="{3F82605A-F356-407E-81C3-BBC1D8EA96B3}"/>
    <cellStyle name="강조색6 21" xfId="14353" xr:uid="{E1A7E3F9-2DB0-4BCE-BB89-AC8E5AA7AA30}"/>
    <cellStyle name="강조색6 21 2" xfId="14354" xr:uid="{8CAB9622-E656-4D59-A1A6-0E624D622BE0}"/>
    <cellStyle name="강조색6 22" xfId="14355" xr:uid="{8E99C190-5BD0-481A-A2F4-FCE9251391E3}"/>
    <cellStyle name="강조색6 22 2" xfId="14356" xr:uid="{17CEB1A9-CADE-4C99-948A-EBF45E58CA91}"/>
    <cellStyle name="강조색6 23" xfId="14357" xr:uid="{B9151105-5E3C-42DA-8B37-375C2CA37107}"/>
    <cellStyle name="강조색6 23 2" xfId="14358" xr:uid="{A819209E-0BAB-467A-8F1B-67A5C96D6EF8}"/>
    <cellStyle name="강조색6 24" xfId="14359" xr:uid="{1788FFB3-F2B6-47B8-9C76-38322CCEEFE3}"/>
    <cellStyle name="강조색6 24 2" xfId="14360" xr:uid="{E0F8641D-FC6A-445A-82FB-BE2F05F5B592}"/>
    <cellStyle name="강조색6 25" xfId="14361" xr:uid="{ADB5E723-7554-4E3C-9407-912EEBB21864}"/>
    <cellStyle name="강조색6 25 2" xfId="14362" xr:uid="{49E233D9-5DE3-4146-8E81-C84652917BA1}"/>
    <cellStyle name="강조색6 26" xfId="14363" xr:uid="{387FF324-276F-428B-B4D4-D9ACE8482C1A}"/>
    <cellStyle name="강조색6 26 2" xfId="14364" xr:uid="{1B1F9DB7-1330-4C84-90AC-C9A701F9F37F}"/>
    <cellStyle name="강조색6 27" xfId="14365" xr:uid="{DC601320-A1AE-48EC-99C5-3C667159600B}"/>
    <cellStyle name="강조색6 27 2" xfId="14366" xr:uid="{813C7692-C0EC-44F4-8A51-7227BD8D0258}"/>
    <cellStyle name="강조색6 28" xfId="14367" xr:uid="{9D4725E5-9016-4259-858C-380CBEAA74D3}"/>
    <cellStyle name="강조색6 28 2" xfId="14368" xr:uid="{463928C4-6923-4045-9FBB-51275B004F02}"/>
    <cellStyle name="강조색6 29" xfId="14369" xr:uid="{6C6A7B9E-7A36-4C40-81EB-1AB7734327A8}"/>
    <cellStyle name="강조색6 29 2" xfId="14370" xr:uid="{16514424-2C8A-4BB3-9AAE-530E2E46D1CE}"/>
    <cellStyle name="강조색6 3" xfId="14371" xr:uid="{C0B54FD9-C768-418E-88C5-A4A0D34B3E75}"/>
    <cellStyle name="강조색6 3 2" xfId="14372" xr:uid="{E19968DD-250C-460D-9C47-1CF9500556A7}"/>
    <cellStyle name="강조색6 30" xfId="14373" xr:uid="{E5F828BF-C576-42E4-A692-A47BBE4B8B9B}"/>
    <cellStyle name="강조색6 30 2" xfId="14374" xr:uid="{79619442-A40C-46D3-81B0-548E20E36354}"/>
    <cellStyle name="강조색6 31" xfId="14375" xr:uid="{7D570930-EF98-4116-BF09-5631062C188F}"/>
    <cellStyle name="강조색6 31 2" xfId="14376" xr:uid="{D7E0C3E4-8E2E-4ED3-8D94-8DFE3196DD48}"/>
    <cellStyle name="강조색6 32" xfId="14377" xr:uid="{5C99E3CC-9BF2-4C60-8DA5-F105C086F78C}"/>
    <cellStyle name="강조색6 32 2" xfId="14378" xr:uid="{A688F362-B715-472E-AE79-926A02992DD0}"/>
    <cellStyle name="강조색6 33" xfId="14379" xr:uid="{16DD3FF8-7FA2-4D4E-858E-8C659741B070}"/>
    <cellStyle name="강조색6 33 2" xfId="14380" xr:uid="{23047784-E7AC-4F8E-9074-2D0E2C7D7C00}"/>
    <cellStyle name="강조색6 34" xfId="14381" xr:uid="{0AEAE4E1-54A7-4DA1-AFAA-B5E65757D9DD}"/>
    <cellStyle name="강조색6 34 2" xfId="14382" xr:uid="{71175A68-C267-48A5-8986-4B70334D3C46}"/>
    <cellStyle name="강조색6 35" xfId="14383" xr:uid="{F86EDBF6-D700-4AB6-A28E-2BEAE87944DB}"/>
    <cellStyle name="강조색6 35 2" xfId="14384" xr:uid="{E1C7617B-B30B-40E5-8698-A09C05A9F1D4}"/>
    <cellStyle name="강조색6 36" xfId="14385" xr:uid="{99667125-8B43-4280-9196-CBB5515BC571}"/>
    <cellStyle name="강조색6 36 2" xfId="14386" xr:uid="{CCC4B53F-700F-4E10-93D6-C9EF90E1F841}"/>
    <cellStyle name="강조색6 37" xfId="14387" xr:uid="{19776211-D9D5-4DED-9061-570728F1EE66}"/>
    <cellStyle name="강조색6 37 2" xfId="14388" xr:uid="{8E9020C2-75CB-450B-9CB1-5FE448CCD8E9}"/>
    <cellStyle name="강조색6 38" xfId="14389" xr:uid="{7E944A4D-A273-44B1-B59E-706AE05297AE}"/>
    <cellStyle name="강조색6 38 2" xfId="14390" xr:uid="{733691E5-CAEC-4AE3-91FE-C0303A43C415}"/>
    <cellStyle name="강조색6 39" xfId="14391" xr:uid="{CD9FF6BE-227B-4147-958E-E2ECFCECE215}"/>
    <cellStyle name="강조색6 39 2" xfId="14392" xr:uid="{346FAE7F-588B-4A33-9F75-A6A9278A038B}"/>
    <cellStyle name="강조색6 4" xfId="14393" xr:uid="{C5AA260E-001E-4798-A5E7-68E78C581B21}"/>
    <cellStyle name="강조색6 4 2" xfId="14394" xr:uid="{BE6CBD78-21B7-47A9-86DD-27FB7AC17B04}"/>
    <cellStyle name="강조색6 40" xfId="14395" xr:uid="{8D8EA7B7-93AC-4043-9FE3-CEE2B9CBC4DD}"/>
    <cellStyle name="강조색6 40 2" xfId="14396" xr:uid="{40C8F6EB-BF47-4BD1-8B6F-8FEB9E22E469}"/>
    <cellStyle name="강조색6 41" xfId="14397" xr:uid="{363FAA7D-DD53-4038-8F12-2A4D8A2FD09B}"/>
    <cellStyle name="강조색6 41 2" xfId="14398" xr:uid="{348B290F-E16E-47D3-AACF-BC81BE3D94FA}"/>
    <cellStyle name="강조색6 42" xfId="14399" xr:uid="{9114273E-F27E-45B7-AC47-3B2D833A4DE9}"/>
    <cellStyle name="강조색6 42 2" xfId="14400" xr:uid="{233CF84D-6359-47D3-B87C-66BBC8A249A8}"/>
    <cellStyle name="강조색6 43" xfId="14401" xr:uid="{1C6E05FE-2F7B-4523-B145-A58E36E711F0}"/>
    <cellStyle name="강조색6 43 2" xfId="14402" xr:uid="{7C3143DC-6303-4102-9959-4FEEF455FE94}"/>
    <cellStyle name="강조색6 44" xfId="14403" xr:uid="{F4BD3D8E-4ABC-419B-9DC0-AD27E091C926}"/>
    <cellStyle name="강조색6 45" xfId="14404" xr:uid="{25B15297-BB7E-48BD-8668-A8BC32AAFA46}"/>
    <cellStyle name="강조색6 46" xfId="14405" xr:uid="{0E301D85-725A-4DF7-9DB9-D06868BE2E69}"/>
    <cellStyle name="강조색6 47" xfId="14406" xr:uid="{09A2201E-C420-4274-BF2D-66EE02876BE8}"/>
    <cellStyle name="강조색6 48" xfId="14407" xr:uid="{F24B80FD-F7FB-4DB8-83A6-200D73AFC423}"/>
    <cellStyle name="강조색6 49" xfId="14408" xr:uid="{1BF9585B-560D-4E9C-8126-1AB53B18FD19}"/>
    <cellStyle name="강조색6 5" xfId="14409" xr:uid="{0D088251-2580-4541-A21F-6262BD62845F}"/>
    <cellStyle name="강조색6 5 2" xfId="14410" xr:uid="{2B45B850-D30F-4014-9270-3CE422C21F7F}"/>
    <cellStyle name="강조색6 50" xfId="14411" xr:uid="{059CF1A1-7AEE-4660-A011-CD489EFAC6DE}"/>
    <cellStyle name="강조색6 51" xfId="14412" xr:uid="{58CE21F9-380B-4859-9570-05E560F41876}"/>
    <cellStyle name="강조색6 6" xfId="14413" xr:uid="{344941D3-E526-4982-9718-2C6862901520}"/>
    <cellStyle name="강조색6 6 2" xfId="14414" xr:uid="{21B3E2F1-C653-4344-9061-1AEE4E6CC1BD}"/>
    <cellStyle name="강조색6 7" xfId="14415" xr:uid="{2527E7D9-62D9-4C47-9408-52D3DF663076}"/>
    <cellStyle name="강조색6 7 2" xfId="14416" xr:uid="{C8B4739C-0724-4BE3-9EF9-E8911FCF6EB7}"/>
    <cellStyle name="강조색6 8" xfId="14417" xr:uid="{2574158B-18D5-455B-82F7-01C7BC180F3E}"/>
    <cellStyle name="강조색6 8 2" xfId="14418" xr:uid="{190D6522-DCBB-4787-9EC1-6B315B074C60}"/>
    <cellStyle name="강조색6 9" xfId="14419" xr:uid="{6A805551-730E-431A-85CF-B550C3184174}"/>
    <cellStyle name="강조색6 9 2" xfId="14420" xr:uid="{F0A21D34-3372-4BB0-B3D2-F2E7E4CD8D5D}"/>
    <cellStyle name="检查单元格" xfId="14421" xr:uid="{DD86B88A-7B25-4AF1-B48B-16972415C941}"/>
    <cellStyle name="检查单元格 2" xfId="14422" xr:uid="{FA37FA2B-6C48-4CD8-BC36-E20387876700}"/>
    <cellStyle name="检查单元格 2 2" xfId="14423" xr:uid="{B401481F-256D-45ED-88B2-2D16B56F9CDF}"/>
    <cellStyle name="检查单元格 2 2 2" xfId="14424" xr:uid="{C56A85F7-6BE7-436C-BD7A-68156ACA850E}"/>
    <cellStyle name="检查单元格 2 2 2 2" xfId="14425" xr:uid="{6A614738-6815-4A43-AEBF-4B78A271E0DA}"/>
    <cellStyle name="检查单元格 2 2 2 3" xfId="14426" xr:uid="{CC64B7CC-7C5D-470F-812C-9EC87B7B6511}"/>
    <cellStyle name="检查单元格 2 2 2 4" xfId="14427" xr:uid="{42586CD4-0B1A-48D2-A910-D81EE70BC8C3}"/>
    <cellStyle name="检查单元格 2 2 2 5" xfId="14428" xr:uid="{1FB24B13-234B-48ED-961F-ED6EE93ECD25}"/>
    <cellStyle name="检查单元格 2 2 3" xfId="14429" xr:uid="{0CBF553D-374F-406D-91B8-DD8819A970A1}"/>
    <cellStyle name="检查单元格 2 2 3 2" xfId="14430" xr:uid="{1C9BB672-9BEE-4164-BCF0-FC9495D7BA4D}"/>
    <cellStyle name="检查单元格 2 2 3 3" xfId="14431" xr:uid="{4723768D-7F91-4BFB-BD88-9B07A98C63C6}"/>
    <cellStyle name="检查单元格 2 2 3 4" xfId="14432" xr:uid="{4D547C76-024C-497C-BEEA-8127C839D28A}"/>
    <cellStyle name="检查单元格 2 2 3 5" xfId="14433" xr:uid="{C4BD92BF-D5DE-48EC-87D8-6482BC6CFD64}"/>
    <cellStyle name="检查单元格 2 3" xfId="14434" xr:uid="{5F64B965-A918-4670-A7DE-F1BFBDE2C0D7}"/>
    <cellStyle name="检查单元格 2 3 2" xfId="14435" xr:uid="{9696AA10-D232-4B44-AF03-5D35AC764278}"/>
    <cellStyle name="检查单元格 2 3 2 2" xfId="14436" xr:uid="{80743D64-BD93-465C-B139-DD5C6C1851A2}"/>
    <cellStyle name="检查单元格 2 3 2 3" xfId="14437" xr:uid="{9FA4A0B8-5AE3-42ED-8329-979005DD7F7F}"/>
    <cellStyle name="检查单元格 2 3 2 4" xfId="14438" xr:uid="{3726D242-C06A-40DD-912E-241AA9A57AD2}"/>
    <cellStyle name="检查单元格 2 3 2 5" xfId="14439" xr:uid="{E6675BC8-AF6C-431E-A5E2-1824F7A6C00F}"/>
    <cellStyle name="检查单元格 2 3 3" xfId="14440" xr:uid="{8BF2F533-9301-4806-B702-233756B6E689}"/>
    <cellStyle name="检查单元格 2 3 3 2" xfId="14441" xr:uid="{ABB8F363-AD8E-4788-AB1B-EC0F18E4DFD9}"/>
    <cellStyle name="检查单元格 2 3 3 3" xfId="14442" xr:uid="{56F63AC5-C9DE-4940-B678-0593541297A7}"/>
    <cellStyle name="检查单元格 2 3 3 4" xfId="14443" xr:uid="{C3434779-DD81-407F-91F1-F674F7FABBEA}"/>
    <cellStyle name="检查单元格 2 3 3 5" xfId="14444" xr:uid="{AEBDD90B-D998-4C75-9B9E-DD7F1E2B8DC1}"/>
    <cellStyle name="检查单元格 2 4" xfId="14445" xr:uid="{2C79EBF6-D228-4E8D-A137-46D9031EAD71}"/>
    <cellStyle name="检查单元格 2 4 2" xfId="14446" xr:uid="{E867F909-335F-4C93-9FA4-719F7BDB6BE0}"/>
    <cellStyle name="检查单元格 2 4 3" xfId="14447" xr:uid="{04CD23AF-EFB2-4C68-BF60-B6D008225D66}"/>
    <cellStyle name="检查单元格 2 4 4" xfId="14448" xr:uid="{3D1BD823-1311-4226-8FBD-863956955152}"/>
    <cellStyle name="检查单元格 2 4 5" xfId="14449" xr:uid="{5FBAC16D-C2C3-4A48-95DB-EF76B164016E}"/>
    <cellStyle name="检查单元格 2 5" xfId="14450" xr:uid="{875692AA-FF06-4149-A7D7-3FF427B04033}"/>
    <cellStyle name="检查单元格 2 5 2" xfId="14451" xr:uid="{BCEB3589-1646-424B-9647-B3A479843001}"/>
    <cellStyle name="检查单元格 2 5 3" xfId="14452" xr:uid="{593C48AC-A827-4DA7-A971-44A272E41920}"/>
    <cellStyle name="检查单元格 2 5 4" xfId="14453" xr:uid="{B19C123B-AA5A-42A9-876A-D7F2489A1F7C}"/>
    <cellStyle name="检查单元格 2 5 5" xfId="14454" xr:uid="{479235BF-D0A1-4BD0-B2AF-75553BE464FA}"/>
    <cellStyle name="检查单元格 3" xfId="14455" xr:uid="{CD611361-2B85-42C3-A1EA-3FE4B2879599}"/>
    <cellStyle name="检查单元格 3 2" xfId="14456" xr:uid="{738E70B4-B9B8-4F2E-8057-9E30317D3DC9}"/>
    <cellStyle name="检查单元格 3 2 2" xfId="14457" xr:uid="{5CC97CAF-5EAF-4178-AC90-A008CD3BA056}"/>
    <cellStyle name="检查单元格 3 2 2 2" xfId="14458" xr:uid="{DFFD0B7D-7DF1-4DA3-B363-7C87459921C6}"/>
    <cellStyle name="检查单元格 3 2 2 3" xfId="14459" xr:uid="{E8AAD056-6C37-4B5D-B4E6-642448377D37}"/>
    <cellStyle name="检查单元格 3 2 2 4" xfId="14460" xr:uid="{720431AB-B156-4A8C-9F65-3CF87AFA9C16}"/>
    <cellStyle name="检查单元格 3 2 2 5" xfId="14461" xr:uid="{74A40825-33E5-49EF-8590-483B56361DF1}"/>
    <cellStyle name="检查单元格 3 2 3" xfId="14462" xr:uid="{072D5671-FB5E-4147-903C-45E42CAA48F1}"/>
    <cellStyle name="检查单元格 3 2 3 2" xfId="14463" xr:uid="{CBE788B8-2390-41BE-A683-3894CA82B551}"/>
    <cellStyle name="检查单元格 3 2 3 3" xfId="14464" xr:uid="{85C809A0-9CEF-4D31-B006-81672B3EE47F}"/>
    <cellStyle name="检查单元格 3 2 3 4" xfId="14465" xr:uid="{4A09AD05-798A-433F-8809-2C8BD23F2524}"/>
    <cellStyle name="检查单元格 3 2 3 5" xfId="14466" xr:uid="{9845B3E7-A344-4A55-9D1C-C2D40ECC523E}"/>
    <cellStyle name="检查单元格 3 3" xfId="14467" xr:uid="{FD3DFC0D-F0AF-4D32-9087-EE801FCA1A85}"/>
    <cellStyle name="检查单元格 3 3 2" xfId="14468" xr:uid="{6AB1435B-C790-4477-B292-A77D0E651D19}"/>
    <cellStyle name="检查单元格 3 3 3" xfId="14469" xr:uid="{73A51C3F-5E6B-4FA5-9F17-9DDC4DCAC46D}"/>
    <cellStyle name="检查单元格 3 3 4" xfId="14470" xr:uid="{1E4B9292-19A1-4FB6-AE74-C6D6983AE643}"/>
    <cellStyle name="检查单元格 3 3 5" xfId="14471" xr:uid="{5217D38D-9E85-413B-906D-D83E56CD86FB}"/>
    <cellStyle name="检查单元格 3 4" xfId="14472" xr:uid="{94F09482-19D4-4A4F-827E-A654DAD1ECBC}"/>
    <cellStyle name="检查单元格 3 4 2" xfId="14473" xr:uid="{2C218796-74C7-4D79-9D8F-35AB4A22A2B5}"/>
    <cellStyle name="检查单元格 3 4 3" xfId="14474" xr:uid="{96F49D76-7B0E-437F-A9F5-DB7B82AAE48D}"/>
    <cellStyle name="检查单元格 3 4 4" xfId="14475" xr:uid="{179031C0-2D42-4E16-B379-CF4328FF7BC2}"/>
    <cellStyle name="检查单元格 3 4 5" xfId="14476" xr:uid="{03AE9315-7649-47E5-9A34-D8C86BAD56AD}"/>
    <cellStyle name="检查单元格 4" xfId="14477" xr:uid="{39B4BFB8-13AA-40E4-9884-AFB193911DCA}"/>
    <cellStyle name="检查单元格 4 2" xfId="14478" xr:uid="{28BBA113-A076-493C-8711-54606882BC53}"/>
    <cellStyle name="检查单元格 4 2 2" xfId="14479" xr:uid="{655C88E5-CBFE-4619-9906-5772E8E29294}"/>
    <cellStyle name="检查单元格 4 2 2 2" xfId="14480" xr:uid="{87C3AF31-78FA-4291-AF1A-AECEB066707F}"/>
    <cellStyle name="检查单元格 4 2 2 3" xfId="14481" xr:uid="{E3BE8449-1DF5-4D7C-AEAC-99CAE4DC8848}"/>
    <cellStyle name="检查单元格 4 2 2 4" xfId="14482" xr:uid="{97D356F9-853A-4D15-8DC4-76A8DD59B381}"/>
    <cellStyle name="检查单元格 4 2 2 5" xfId="14483" xr:uid="{35F8B9A1-6FE8-4E22-8230-90304C1D3CCF}"/>
    <cellStyle name="检查单元格 4 2 3" xfId="14484" xr:uid="{2C83D6F6-E8A7-4A35-A016-7F0A189A178E}"/>
    <cellStyle name="检查单元格 4 2 3 2" xfId="14485" xr:uid="{70D4F15A-72A9-47CD-9CEB-0C68B04D7282}"/>
    <cellStyle name="检查单元格 4 2 3 3" xfId="14486" xr:uid="{8E1F908C-4FDC-41DD-BAA6-55B9DD4971AD}"/>
    <cellStyle name="检查单元格 4 2 3 4" xfId="14487" xr:uid="{BB83186D-1928-455D-A895-C71ED8ED5D43}"/>
    <cellStyle name="检查单元格 4 2 3 5" xfId="14488" xr:uid="{CEF2382E-1A5C-4964-B580-A283ED72CA94}"/>
    <cellStyle name="检查单元格 4 2 4" xfId="14489" xr:uid="{B1BA40DB-FE95-42DB-AAC8-94838129894D}"/>
    <cellStyle name="检查单元格 4 2 4 2" xfId="14490" xr:uid="{DAC1804D-2E17-459A-AC06-F22D8BB7EF9B}"/>
    <cellStyle name="检查单元格 4 2 4 3" xfId="14491" xr:uid="{959A2E2E-684A-417F-97E1-3D61CFB46475}"/>
    <cellStyle name="检查单元格 4 2 4 4" xfId="14492" xr:uid="{8C986574-164B-486D-969E-108ABA0AE227}"/>
    <cellStyle name="检查单元格 4 2 4 5" xfId="14493" xr:uid="{2640D293-89E6-485D-A593-05A545DF013C}"/>
    <cellStyle name="检查单元格 4 2 5" xfId="14494" xr:uid="{EEAECE9A-26E2-4CB2-AB6E-163756CE2A2A}"/>
    <cellStyle name="检查单元格 4 3" xfId="14495" xr:uid="{42846EE1-A01A-4E97-B5E3-1A062B7BC590}"/>
    <cellStyle name="检查单元格 4 3 2" xfId="14496" xr:uid="{A2F78D31-BBB3-4278-B384-4C2C5D5AC93D}"/>
    <cellStyle name="检查单元格 4 3 3" xfId="14497" xr:uid="{D11C53D5-6185-4424-ACA0-062D6BB5FCD5}"/>
    <cellStyle name="检查单元格 4 3 4" xfId="14498" xr:uid="{5D971096-76CC-46C5-8BED-578408755D01}"/>
    <cellStyle name="检查单元格 4 3 5" xfId="14499" xr:uid="{8F291A6B-6BA7-40BE-A350-EFFA480C56CB}"/>
    <cellStyle name="检查单元格 4 4" xfId="14500" xr:uid="{4A067CF4-4DCD-4ACA-87EC-C07412F1524F}"/>
    <cellStyle name="检查单元格 4 4 2" xfId="14501" xr:uid="{9DDFAD60-0A66-4A19-A7D0-11AE6C32FAA6}"/>
    <cellStyle name="检查单元格 4 4 3" xfId="14502" xr:uid="{3A262457-1DF5-4780-8963-7984491AA1A9}"/>
    <cellStyle name="检查单元格 4 4 4" xfId="14503" xr:uid="{E259566D-6B1A-4E1E-967C-39FCD63B49A0}"/>
    <cellStyle name="检查单元格 4 4 5" xfId="14504" xr:uid="{CDCACCEB-C9C1-49C8-95E5-E60CB3B55DFB}"/>
    <cellStyle name="检查单元格 5" xfId="14505" xr:uid="{6502FB40-00E7-4EEB-B9EF-5225AC7698C4}"/>
    <cellStyle name="检查单元格 5 2" xfId="14506" xr:uid="{E7C96A10-54DB-409A-A90F-CED50C1ECB2F}"/>
    <cellStyle name="检查单元格 5 2 2" xfId="14507" xr:uid="{CFE8B5AD-E62D-418C-9A68-6747C0236D9E}"/>
    <cellStyle name="检查单元格 5 2 2 2" xfId="14508" xr:uid="{80153C83-F4BB-47F1-A113-E19A41E412EF}"/>
    <cellStyle name="检查单元格 5 2 2 3" xfId="14509" xr:uid="{7A37CCCF-AC28-4DDF-86B4-31843EF65A7B}"/>
    <cellStyle name="检查单元格 5 2 2 4" xfId="14510" xr:uid="{F92DEC72-7068-4761-B937-D9DD9950005E}"/>
    <cellStyle name="检查单元格 5 2 2 5" xfId="14511" xr:uid="{3A3E2A9E-C289-44AC-8842-44CD1EBC5B61}"/>
    <cellStyle name="检查单元格 5 2 3" xfId="14512" xr:uid="{FCBA3643-D735-4C6A-842B-5A67526B2BF2}"/>
    <cellStyle name="检查单元格 5 2 3 2" xfId="14513" xr:uid="{E3B835DF-48A7-4CEB-B450-5E1CE33B6CBD}"/>
    <cellStyle name="检查单元格 5 2 3 3" xfId="14514" xr:uid="{4A00F9FF-77F1-4AD0-A8B3-56B88E229A4D}"/>
    <cellStyle name="检查单元格 5 2 3 4" xfId="14515" xr:uid="{39FF1705-D5E4-4781-8AF6-3D5D103B4336}"/>
    <cellStyle name="检查单元格 5 2 3 5" xfId="14516" xr:uid="{937DDF2E-8DA7-4AE7-947C-BB0AFD3F46F9}"/>
    <cellStyle name="检查单元格 5 2 4" xfId="14517" xr:uid="{CD1B19C6-957F-48B3-A6A2-BEB3D75C5B62}"/>
    <cellStyle name="检查单元格 5 2 4 2" xfId="14518" xr:uid="{1A35D8DA-5528-4697-BE37-C1F3A6E30DE3}"/>
    <cellStyle name="检查单元格 5 2 4 3" xfId="14519" xr:uid="{72D9FA58-61EC-4A2F-AB0F-7E79EBE403F2}"/>
    <cellStyle name="检查单元格 5 2 4 4" xfId="14520" xr:uid="{D772FA80-D911-4FEE-B016-39028D945C83}"/>
    <cellStyle name="检查单元格 5 2 4 5" xfId="14521" xr:uid="{D5D5AD76-CBB1-4764-9200-DA1C074352B4}"/>
    <cellStyle name="检查单元格 5 2 5" xfId="14522" xr:uid="{233EF637-B843-4208-8520-68493F41734A}"/>
    <cellStyle name="检查单元格 5 3" xfId="14523" xr:uid="{9A76498C-DFCC-44BF-8FCE-080E7F35D008}"/>
    <cellStyle name="检查单元格 5 3 2" xfId="14524" xr:uid="{F7AFCE00-9C94-422F-85DB-4118ADFF962B}"/>
    <cellStyle name="检查单元格 5 3 3" xfId="14525" xr:uid="{4916CD06-AC88-4B08-8079-EEF16E268C77}"/>
    <cellStyle name="检查单元格 5 3 4" xfId="14526" xr:uid="{D23A91DF-E720-4F7E-BD08-0C01135DC4FB}"/>
    <cellStyle name="检查单元格 5 3 5" xfId="14527" xr:uid="{868A1617-1A8E-4BD2-9D14-273EA021C449}"/>
    <cellStyle name="检查单元格 5 4" xfId="14528" xr:uid="{195D7E46-2534-4AAA-89D6-3FB790561E52}"/>
    <cellStyle name="检查单元格 5 4 2" xfId="14529" xr:uid="{52E0422B-8178-4E16-8006-35A06876C2CE}"/>
    <cellStyle name="检查单元格 5 4 3" xfId="14530" xr:uid="{34E04D03-AD67-47D0-A968-A57F6908E62F}"/>
    <cellStyle name="检查单元格 5 4 4" xfId="14531" xr:uid="{4E22471C-2347-4A17-8A17-771C284FF08C}"/>
    <cellStyle name="检查单元格 5 4 5" xfId="14532" xr:uid="{63AA2101-5F22-4399-8600-916D674862D0}"/>
    <cellStyle name="检查单元格 6" xfId="14533" xr:uid="{3EF65239-E738-4DF1-A395-DA260D5838F9}"/>
    <cellStyle name="检查单元格 6 2" xfId="14534" xr:uid="{DC2B1FF4-D799-4C63-99E9-FD4D66E399D7}"/>
    <cellStyle name="检查单元格 6 2 2" xfId="14535" xr:uid="{8E67EB76-650A-41D4-9B8B-1C3AA7034357}"/>
    <cellStyle name="检查单元格 6 2 3" xfId="14536" xr:uid="{8C9CC675-DBF2-4FE9-8866-074D55F8BCF1}"/>
    <cellStyle name="检查单元格 6 2 4" xfId="14537" xr:uid="{D240A1E5-DF48-45F9-9DEC-98AF701E7DFA}"/>
    <cellStyle name="检查单元格 6 2 5" xfId="14538" xr:uid="{479D34C2-F6C8-42AB-9CCC-3C96C28BE764}"/>
    <cellStyle name="检查单元格 6 3" xfId="14539" xr:uid="{12AA8CCF-3F27-43B7-BCB7-7C122D6E5363}"/>
    <cellStyle name="检查单元格 6 3 2" xfId="14540" xr:uid="{EAF01C02-E846-4505-BE9D-F0BBD44B1AC5}"/>
    <cellStyle name="检查单元格 6 3 3" xfId="14541" xr:uid="{857AA2FB-823D-490D-B1B6-FDB0B0DDDA6D}"/>
    <cellStyle name="检查单元格 6 3 4" xfId="14542" xr:uid="{BCCEF76C-FAD9-4954-AC67-53B896FAA222}"/>
    <cellStyle name="检查单元格 6 3 5" xfId="14543" xr:uid="{570DACC5-7D68-4859-8CB0-2BAC4D8890A3}"/>
    <cellStyle name="检查单元格 6 4" xfId="14544" xr:uid="{E046EBA8-25BF-453B-A121-F5D23AC77830}"/>
    <cellStyle name="检查单元格 6 4 2" xfId="14545" xr:uid="{16CDA56F-7394-49F7-98DA-AE98660AB4E9}"/>
    <cellStyle name="检查单元格 6 4 3" xfId="14546" xr:uid="{F0331B06-D6A1-42DA-8C66-31EEAE0CE0D1}"/>
    <cellStyle name="检查单元格 6 4 4" xfId="14547" xr:uid="{A4A84DDD-097E-4DF4-B8DD-AA2601926D2F}"/>
    <cellStyle name="检查单元格 6 4 5" xfId="14548" xr:uid="{40648BB3-AE2C-48AA-91EE-35817B613E67}"/>
    <cellStyle name="检查单元格 6 5" xfId="14549" xr:uid="{DA7C7061-36FE-4958-B79F-07D0436C79F2}"/>
    <cellStyle name="检查单元格 7" xfId="14550" xr:uid="{F20BBB70-1C56-4CC1-9AB2-B2CDD572780F}"/>
    <cellStyle name="检查单元格 7 2" xfId="14551" xr:uid="{516AC6A2-73E4-4FD4-BAD5-07E8C3DC7B80}"/>
    <cellStyle name="检查单元格 7 3" xfId="14552" xr:uid="{8DDACFD6-A9F4-4F87-B000-47266E609797}"/>
    <cellStyle name="检查单元格 7 4" xfId="14553" xr:uid="{57D582FF-9191-4261-9CE0-2644B5C75C25}"/>
    <cellStyle name="检查单元格 7 5" xfId="14554" xr:uid="{4F2AB97A-D29E-4180-92B7-924F5A9A0AAB}"/>
    <cellStyle name="检查单元格 8" xfId="14555" xr:uid="{BB0B7C85-120D-4EC7-B55A-7851A4A4B42D}"/>
    <cellStyle name="检查单元格 8 2" xfId="14556" xr:uid="{098C25F1-1A92-4C9B-93F0-CF96C0FD5FA7}"/>
    <cellStyle name="检查单元格 8 3" xfId="14557" xr:uid="{09C2F316-8E00-4CD3-B42E-BB2F771FF1F7}"/>
    <cellStyle name="检查单元格 8 4" xfId="14558" xr:uid="{390B3142-170F-4E88-AE3A-5C257115345A}"/>
    <cellStyle name="检查单元格 8 5" xfId="14559" xr:uid="{6EA10463-D8A3-4821-8356-D7EF04F1345E}"/>
    <cellStyle name="检查单元格 9" xfId="14560" xr:uid="{61DC1A15-D3A1-4725-A538-D2BD4E8FEA6C}"/>
    <cellStyle name="檢查儲存格" xfId="14561" xr:uid="{AD66CCF8-491E-41C1-98E2-6FBE4EEBE574}"/>
    <cellStyle name="檢查儲存格 2" xfId="14562" xr:uid="{17484392-C9FF-4A8A-B6F2-1D09296457D2}"/>
    <cellStyle name="檢查儲存格 2 2" xfId="14563" xr:uid="{BFC772F3-81C6-4231-B97F-7955EBBF0808}"/>
    <cellStyle name="檢查儲存格 2 3" xfId="14564" xr:uid="{B7A46B8E-7A09-458F-8BA8-7CA9D2D3D116}"/>
    <cellStyle name="檢查儲存格 2 4" xfId="14565" xr:uid="{B187612A-ABF8-4C53-9A0C-369FB7EA4FB0}"/>
    <cellStyle name="檢查儲存格 2 5" xfId="14566" xr:uid="{360A99DB-CA61-4834-9515-03ED3A21E8EC}"/>
    <cellStyle name="檢查儲存格 3" xfId="14567" xr:uid="{2C648470-17F2-498E-A88A-E48D62A52F79}"/>
    <cellStyle name="檢查儲存格 3 2" xfId="14568" xr:uid="{EC19CE4D-6732-47A3-9E5E-449115B737A6}"/>
    <cellStyle name="檢查儲存格 3 3" xfId="14569" xr:uid="{E00C514D-D997-4C2A-A21B-8334F7BFEC61}"/>
    <cellStyle name="檢查儲存格 3 4" xfId="14570" xr:uid="{3F98CFD8-E470-449F-BA94-28234307110D}"/>
    <cellStyle name="檢查儲存格 3 5" xfId="14571" xr:uid="{E283DEAC-5526-4933-B7A4-E75ED1A79392}"/>
    <cellStyle name="見出し 1" xfId="14572" xr:uid="{9C87438F-D025-4761-B8FB-3B0A364240D6}"/>
    <cellStyle name="見出し 1 2" xfId="14573" xr:uid="{4A387316-F00D-4813-9549-74420641E353}"/>
    <cellStyle name="見出し 1 2 2" xfId="14574" xr:uid="{3290E4E3-012F-42D9-BEB6-742CC0DB44B6}"/>
    <cellStyle name="見出し 1 2 2 2" xfId="14575" xr:uid="{3B6143CD-C231-4038-AA1D-D8EDF26B8C2E}"/>
    <cellStyle name="見出し 1 2 3" xfId="14576" xr:uid="{217CE410-B895-429B-808E-E71EF99B004E}"/>
    <cellStyle name="見出し 1 2 3 2" xfId="14577" xr:uid="{15F7864B-848A-4119-9578-2346CF2726D1}"/>
    <cellStyle name="見出し 1 2 3 3" xfId="14578" xr:uid="{1C6B3D67-9881-4026-9284-5318AAE0308D}"/>
    <cellStyle name="見出し 1 2 4" xfId="14579" xr:uid="{394D7D82-753C-43D1-8E92-F24B80CAB0EF}"/>
    <cellStyle name="見出し 1 2 4 2" xfId="14580" xr:uid="{5EB1216C-97BF-4729-B3DB-36A9241CC282}"/>
    <cellStyle name="見出し 1 2 5" xfId="14581" xr:uid="{9A0A37FA-F672-4A4C-8E42-C1ABEA00415B}"/>
    <cellStyle name="見出し 1 2 6" xfId="14582" xr:uid="{7E5D0D54-7CF9-41E1-95CD-FDB4159F36BE}"/>
    <cellStyle name="見出し 1 3" xfId="14583" xr:uid="{D06C5634-B3DD-4746-810C-BAB1C03559EA}"/>
    <cellStyle name="見出し 1 3 2" xfId="14584" xr:uid="{564E3ED7-1C2D-4876-908D-8EAAFDDF417F}"/>
    <cellStyle name="見出し 1 4" xfId="14585" xr:uid="{BD348BF1-19AB-424C-B852-EF7C7C5914D0}"/>
    <cellStyle name="見出し 1 4 2" xfId="14586" xr:uid="{240D396D-4F2E-467E-9241-8F8FA149FFE1}"/>
    <cellStyle name="見出し 1 5" xfId="14587" xr:uid="{44138A4D-F0FF-4471-BC51-702578472C16}"/>
    <cellStyle name="見出し 1 5 2" xfId="14588" xr:uid="{5544F792-9B99-4BF8-90D7-A1A5C49BBA19}"/>
    <cellStyle name="見出し 1 6" xfId="14589" xr:uid="{53DDF115-2FEB-4701-983B-CC263F3A0901}"/>
    <cellStyle name="見出し 1 6 2" xfId="14590" xr:uid="{0A37836E-6F13-4122-86A7-51ADB7682806}"/>
    <cellStyle name="見出し 2" xfId="14591" xr:uid="{C8F8BA09-38C4-41C8-AC88-1C705B270B31}"/>
    <cellStyle name="見出し 2 2" xfId="14592" xr:uid="{6E598823-F6E3-4FE4-951F-DC66EE0677B8}"/>
    <cellStyle name="見出し 2 2 2" xfId="14593" xr:uid="{1B884612-3193-47F4-A77A-A5949E7F4D6A}"/>
    <cellStyle name="見出し 2 2 2 2" xfId="14594" xr:uid="{CA943F0D-38A7-4942-B27D-C3350A130FC7}"/>
    <cellStyle name="見出し 2 2 3" xfId="14595" xr:uid="{2E97BDAB-1101-4CA3-B467-C91D75806561}"/>
    <cellStyle name="見出し 2 2 3 2" xfId="14596" xr:uid="{EAD3E4FC-99CD-4813-AC7B-B0342CF55ADB}"/>
    <cellStyle name="見出し 2 2 3 3" xfId="14597" xr:uid="{CA06B426-4101-447B-9AEA-CDF34042CAE5}"/>
    <cellStyle name="見出し 2 2 4" xfId="14598" xr:uid="{BD6EC14E-C5DC-4674-B398-0D728772755D}"/>
    <cellStyle name="見出し 2 2 5" xfId="14599" xr:uid="{28B31DFE-7C24-4144-9E23-A6EDC36CBF83}"/>
    <cellStyle name="見出し 2 3" xfId="14600" xr:uid="{E9C9697C-C24D-413A-8280-1BD49A2360F5}"/>
    <cellStyle name="見出し 2 3 2" xfId="14601" xr:uid="{1B4B651F-642F-4298-B110-81A35EEF9D34}"/>
    <cellStyle name="見出し 2 4" xfId="14602" xr:uid="{64726B84-90F5-491B-BB98-CFFC6090666B}"/>
    <cellStyle name="見出し 2 4 2" xfId="14603" xr:uid="{F3982097-A266-41B9-AFC5-BE787C9D67DC}"/>
    <cellStyle name="見出し 2 5" xfId="14604" xr:uid="{61B166E6-2D85-4543-BE8C-1BA14CDEF03A}"/>
    <cellStyle name="見出し 2 5 2" xfId="14605" xr:uid="{714AA1BF-D15E-4DE2-8DB5-7FD1E13F134C}"/>
    <cellStyle name="見出し 2 6" xfId="14606" xr:uid="{1E6331F7-C83D-4A2F-9F6E-262E939FCDD7}"/>
    <cellStyle name="見出し 2 6 2" xfId="14607" xr:uid="{BBF22A34-F753-4366-8E87-9F73BC81956C}"/>
    <cellStyle name="見出し 3" xfId="14608" xr:uid="{98FE42C4-C6BB-4F76-97FF-F8DAE55BCE61}"/>
    <cellStyle name="見出し 3 10" xfId="14609" xr:uid="{44B49C77-2D5F-4F6F-8A5A-28B7460FE12D}"/>
    <cellStyle name="見出し 3 11" xfId="14610" xr:uid="{F28AF58F-C304-4B38-A445-6D45C72154DA}"/>
    <cellStyle name="見出し 3 2" xfId="14611" xr:uid="{9F908493-08BB-4B56-86D9-6333E59A8012}"/>
    <cellStyle name="見出し 3 2 10" xfId="14612" xr:uid="{18DDC449-976A-4568-A1A3-8547FDF9980C}"/>
    <cellStyle name="見出し 3 2 2" xfId="14613" xr:uid="{4B5EAD6B-16ED-4388-AFCF-222FCF295976}"/>
    <cellStyle name="見出し 3 2 2 2" xfId="14614" xr:uid="{B4BE38C6-D81D-428C-881E-8F4ADC673320}"/>
    <cellStyle name="見出し 3 2 2 3" xfId="14615" xr:uid="{D9F9F650-519C-4136-90F8-6947F6D9B7F1}"/>
    <cellStyle name="見出し 3 2 2 4" xfId="14616" xr:uid="{D2BA77E6-65AA-4B4D-9ADA-4D48B0D38F21}"/>
    <cellStyle name="見出し 3 2 2 5" xfId="14617" xr:uid="{82D51B6B-6CFD-40C1-89D4-5968CE833145}"/>
    <cellStyle name="見出し 3 2 2 6" xfId="14618" xr:uid="{D5B50B7B-A1F9-43C3-95D6-AE4D1FA6360B}"/>
    <cellStyle name="見出し 3 2 2 7" xfId="14619" xr:uid="{8C895BD3-A2F1-4AB3-BE68-4C670E9EF4A4}"/>
    <cellStyle name="見出し 3 2 3" xfId="14620" xr:uid="{FCE70CD5-6089-4D7B-8F24-4B9EA6E4B39E}"/>
    <cellStyle name="見出し 3 2 4" xfId="14621" xr:uid="{EC8141B2-1303-47D3-8B44-7ECBDC196CD1}"/>
    <cellStyle name="見出し 3 2 4 2" xfId="14622" xr:uid="{F17A855C-3FD3-400B-9EB5-FF1010286C3D}"/>
    <cellStyle name="見出し 3 2 4 3" xfId="14623" xr:uid="{048B4C0E-2360-4553-8C48-D505D9489DC9}"/>
    <cellStyle name="見出し 3 2 4 4" xfId="14624" xr:uid="{B4218843-8CC1-4764-ACF3-320F57F2184A}"/>
    <cellStyle name="見出し 3 2 4 5" xfId="14625" xr:uid="{B3905115-7199-44DE-ABBB-4E53E3E1366A}"/>
    <cellStyle name="見出し 3 2 4 6" xfId="14626" xr:uid="{89370061-9AD4-4A2F-821D-B91DA4E8820D}"/>
    <cellStyle name="見出し 3 2 4 7" xfId="14627" xr:uid="{C8AC6D5D-FA7A-46F5-BDE7-373BCBB08B25}"/>
    <cellStyle name="見出し 3 2 5" xfId="14628" xr:uid="{612EB8CF-0DE6-4415-AFDC-239789EF0EA3}"/>
    <cellStyle name="見出し 3 2 6" xfId="14629" xr:uid="{13AE3BDD-0522-4F73-837B-89FCFE63445B}"/>
    <cellStyle name="見出し 3 2 7" xfId="14630" xr:uid="{E1FF7032-4824-4C3A-A389-CCC9C118277F}"/>
    <cellStyle name="見出し 3 2 8" xfId="14631" xr:uid="{DD9455DE-CA46-4CF1-B087-916C05B5C73E}"/>
    <cellStyle name="見出し 3 2 9" xfId="14632" xr:uid="{DAEB19D0-52BC-4583-8D4D-B25A831432DA}"/>
    <cellStyle name="見出し 3 3" xfId="14633" xr:uid="{DE251FAA-53A8-42FB-8EDD-083B90AC0624}"/>
    <cellStyle name="見出し 3 3 2" xfId="14634" xr:uid="{CE2EA565-F6EF-4E56-9782-B14DA9A1449A}"/>
    <cellStyle name="見出し 3 3 2 2" xfId="14635" xr:uid="{20877EC2-0496-44E8-8FC8-FC796F2CAC70}"/>
    <cellStyle name="見出し 3 3 2 3" xfId="14636" xr:uid="{866215D1-B7F0-4E13-8C7D-B3FE8DF81653}"/>
    <cellStyle name="見出し 3 3 2 4" xfId="14637" xr:uid="{ADB0581A-E646-4473-8339-C99B5E048F0B}"/>
    <cellStyle name="見出し 3 3 2 5" xfId="14638" xr:uid="{D979FE53-D1D3-4CC0-B96C-EEA5F5BF78EA}"/>
    <cellStyle name="見出し 3 3 2 6" xfId="14639" xr:uid="{C2630EEE-4F98-48C1-BE6E-C1ED9935F16D}"/>
    <cellStyle name="見出し 3 3 2 7" xfId="14640" xr:uid="{F643DB9E-A053-40EA-856B-72A1A002F7E0}"/>
    <cellStyle name="見出し 3 3 3" xfId="14641" xr:uid="{9729DAD2-8534-4A30-9128-4013E0137272}"/>
    <cellStyle name="見出し 3 3 4" xfId="14642" xr:uid="{F88B988C-BC4C-46C8-80F7-C7D3C14CAE0B}"/>
    <cellStyle name="見出し 3 3 5" xfId="14643" xr:uid="{171DD937-2870-4980-B305-2B1EC174EE6E}"/>
    <cellStyle name="見出し 3 3 6" xfId="14644" xr:uid="{7004975E-6B70-49CB-90DA-59908B7C518F}"/>
    <cellStyle name="見出し 3 3 7" xfId="14645" xr:uid="{0AE81AE9-ED7F-4ACA-9019-9187628CA518}"/>
    <cellStyle name="見出し 3 3 8" xfId="14646" xr:uid="{F960A0E3-8815-4616-80D0-EB82F4C92C95}"/>
    <cellStyle name="見出し 3 4" xfId="14647" xr:uid="{334C0027-5250-4DF2-863E-39802196A998}"/>
    <cellStyle name="見出し 3 4 2" xfId="14648" xr:uid="{42B7FAEE-5284-4079-A659-BDF7F9A17BA7}"/>
    <cellStyle name="見出し 3 4 3" xfId="14649" xr:uid="{DCD22535-9D84-4538-B75F-DB0AE2854360}"/>
    <cellStyle name="見出し 3 4 4" xfId="14650" xr:uid="{B53F9571-A839-4BE4-AA68-37EDDDD054E7}"/>
    <cellStyle name="見出し 3 4 5" xfId="14651" xr:uid="{3C2B3FB5-5D78-468D-9487-4CA22AABFDC7}"/>
    <cellStyle name="見出し 3 4 6" xfId="14652" xr:uid="{CB46580E-B363-4D9A-AB4C-1E7443983B5A}"/>
    <cellStyle name="見出し 3 4 7" xfId="14653" xr:uid="{B9741D57-1783-4788-9A7B-030518D4D515}"/>
    <cellStyle name="見出し 3 5" xfId="14654" xr:uid="{96CDF150-3AEA-4512-AEE3-53E39F0D6B51}"/>
    <cellStyle name="見出し 3 5 2" xfId="14655" xr:uid="{167ACCAB-7D07-491C-94C9-2904E4848675}"/>
    <cellStyle name="見出し 3 5 3" xfId="14656" xr:uid="{13621F6F-D129-458A-9BF8-C7835DD30DF4}"/>
    <cellStyle name="見出し 3 5 4" xfId="14657" xr:uid="{8197E3F7-5E6E-4CC7-A513-2947F51719C2}"/>
    <cellStyle name="見出し 3 5 5" xfId="14658" xr:uid="{C8983BE9-9A03-4468-869F-E72412AA8A77}"/>
    <cellStyle name="見出し 3 5 6" xfId="14659" xr:uid="{A04A606F-8D6C-46C4-941D-9C807F501781}"/>
    <cellStyle name="見出し 3 5 7" xfId="14660" xr:uid="{C03093C5-3FB8-4257-8DBD-64D1087E66DF}"/>
    <cellStyle name="見出し 3 6" xfId="14661" xr:uid="{E9D27283-67D1-4AD2-AD51-CA6CC31802F2}"/>
    <cellStyle name="見出し 3 7" xfId="14662" xr:uid="{9537E6AB-9710-4B5B-B4A6-AE7792E5E2DE}"/>
    <cellStyle name="見出し 3 8" xfId="14663" xr:uid="{3E4A0A2C-03CC-4A6E-B5E9-24AEEE31F70B}"/>
    <cellStyle name="見出し 3 9" xfId="14664" xr:uid="{7ABB9A67-5C9D-4DA8-96A4-DFC2F593CC82}"/>
    <cellStyle name="見出し 4" xfId="14665" xr:uid="{50C6A9C4-88DD-4365-983E-8151C32E7D5D}"/>
    <cellStyle name="見出し 4 2" xfId="14666" xr:uid="{F9531733-2171-41B1-8F98-DC698CF9EF99}"/>
    <cellStyle name="見出し 4 2 2" xfId="14667" xr:uid="{887EE477-038B-4A3A-ADD3-48CDDBB971E2}"/>
    <cellStyle name="見出し 4 2 3" xfId="14668" xr:uid="{03CFDAA5-37BC-46DA-9BEB-22E5F1CD7383}"/>
    <cellStyle name="見出し 4 2 4" xfId="14669" xr:uid="{097BB05F-2646-4F03-A1D3-7A1644EED5D7}"/>
    <cellStyle name="見出し 4 3" xfId="14670" xr:uid="{1FF9ABD2-218D-466E-A574-24AFEF30BB3F}"/>
    <cellStyle name="見出し 4 3 2" xfId="14671" xr:uid="{F074B2A9-A7FB-4C8E-B40E-F1185A9BC7AA}"/>
    <cellStyle name="見出し 4 4" xfId="14672" xr:uid="{07D5FE78-0AC7-4A6B-A23D-C1F71F2F561C}"/>
    <cellStyle name="見出し 4 5" xfId="14673" xr:uid="{18254394-8A4F-4028-8012-3FD97964E0CE}"/>
    <cellStyle name="見出し１" xfId="14674" xr:uid="{B67C8A7C-8468-4D19-AFCD-F8CF31904E71}"/>
    <cellStyle name="見出し１ 2" xfId="14675" xr:uid="{B606892F-B8A8-4CC7-9A2F-EA769A7AE669}"/>
    <cellStyle name="見出し１ 3" xfId="14676" xr:uid="{0386C8D6-E472-4124-83D3-0677D8FCAE94}"/>
    <cellStyle name="警告文" xfId="14677" xr:uid="{5C370A19-D2A0-47C1-B794-74D36A6DAF8D}"/>
    <cellStyle name="경고문 10" xfId="14678" xr:uid="{63F192EC-2227-4BE7-960A-6EBFC57C25A9}"/>
    <cellStyle name="警告文 10" xfId="14679" xr:uid="{9DD4C9EC-F694-4AA0-B7B4-19D1F77FAB39}"/>
    <cellStyle name="경고문 10 2" xfId="14680" xr:uid="{99109982-A9AC-4B3A-8938-B43559F9AFE9}"/>
    <cellStyle name="경고문 11" xfId="14681" xr:uid="{383823D0-2745-4111-9EE5-E69A41DF237D}"/>
    <cellStyle name="警告文 11" xfId="14682" xr:uid="{CF09DDC6-2A39-491D-8D3B-33BB44BEF664}"/>
    <cellStyle name="경고문 11 2" xfId="14683" xr:uid="{158B9B4A-6313-4F25-AEFB-CC22678EF3F4}"/>
    <cellStyle name="경고문 12" xfId="14684" xr:uid="{3E712F20-8258-4CB1-8A24-01E860CFFE22}"/>
    <cellStyle name="警告文 12" xfId="14685" xr:uid="{C3CCC621-ECF2-4CA6-9BEC-96209E6A9D8B}"/>
    <cellStyle name="경고문 12 2" xfId="14686" xr:uid="{94F4C810-7412-47CF-AB51-B31E36E1514F}"/>
    <cellStyle name="경고문 13" xfId="14687" xr:uid="{AB2FD787-EE1C-4835-958A-A0DB635FB16F}"/>
    <cellStyle name="경고문 13 2" xfId="14688" xr:uid="{1D1D3D67-2DA8-405F-AB9F-337D6411E900}"/>
    <cellStyle name="경고문 14" xfId="14689" xr:uid="{146D57AD-A52B-4329-B811-858A8D7C6B33}"/>
    <cellStyle name="경고문 14 2" xfId="14690" xr:uid="{C0C09D9B-B228-4607-BBF6-E34A35BDBDA4}"/>
    <cellStyle name="경고문 15" xfId="14691" xr:uid="{7615A385-4F46-43C1-B6C2-E56BBFD38CA5}"/>
    <cellStyle name="경고문 15 2" xfId="14692" xr:uid="{3E64AC38-7D3F-4ACD-B6E6-E42CB11C0358}"/>
    <cellStyle name="경고문 16" xfId="14693" xr:uid="{05AD411B-7585-4BEB-8B23-6EAF549C88B0}"/>
    <cellStyle name="경고문 16 2" xfId="14694" xr:uid="{6F1DBF51-8B92-476B-B4F5-9AD0F2DD0BD3}"/>
    <cellStyle name="경고문 17" xfId="14695" xr:uid="{C6ED4F1B-2FA9-49B9-8630-8E0B1AF0157F}"/>
    <cellStyle name="경고문 17 2" xfId="14696" xr:uid="{E203A866-9A63-41DD-8383-4FFD18BB6ED1}"/>
    <cellStyle name="경고문 18" xfId="14697" xr:uid="{1003EDED-7545-4286-9ED9-CD165F535C0F}"/>
    <cellStyle name="경고문 18 2" xfId="14698" xr:uid="{E56D1061-17B4-44D0-BE31-12F82287374A}"/>
    <cellStyle name="경고문 19" xfId="14699" xr:uid="{41EFB3E3-80D3-4A8B-B77F-082B8D95B1C7}"/>
    <cellStyle name="경고문 19 2" xfId="14700" xr:uid="{64CEE6E7-A5E0-44B9-BA68-699F9BEB991D}"/>
    <cellStyle name="경고문 2" xfId="14701" xr:uid="{665BE926-6DDB-4D14-B850-CE702A19B1F6}"/>
    <cellStyle name="警告文 2" xfId="14702" xr:uid="{C2B22493-58CC-46C0-B2B4-FBE2D3B8F73D}"/>
    <cellStyle name="경고문 2 2" xfId="14703" xr:uid="{B1A620F7-25FD-43DB-A6B8-2427E64AF3C8}"/>
    <cellStyle name="警告文 2 2" xfId="14704" xr:uid="{0FEFB5ED-8E8F-42AD-B9AE-FDA2550B51AD}"/>
    <cellStyle name="경고문 2 3" xfId="14705" xr:uid="{2F70ECD9-BCB4-4049-9FA9-2229FA5A135C}"/>
    <cellStyle name="警告文 2 3" xfId="14706" xr:uid="{AEA0B996-5098-401F-AD39-A9B75C6AC8AB}"/>
    <cellStyle name="경고문 2 4" xfId="14707" xr:uid="{D278579D-8573-48D2-82E9-8B0D83A3A6D1}"/>
    <cellStyle name="警告文 2 4" xfId="14708" xr:uid="{BDCF10D6-EC8F-4FEF-86ED-B091DC97E9E2}"/>
    <cellStyle name="경고문 2 5" xfId="14709" xr:uid="{FAF40162-04DA-4BD6-8078-EB396988C311}"/>
    <cellStyle name="警告文 2 5" xfId="14710" xr:uid="{9E6C82AA-A37A-4A19-86E3-96FE9C74E2BB}"/>
    <cellStyle name="경고문 20" xfId="14711" xr:uid="{036A8F16-4F9E-4762-BBA6-663713D7C380}"/>
    <cellStyle name="경고문 20 2" xfId="14712" xr:uid="{30007476-AF25-45BF-8015-8BCB733A3227}"/>
    <cellStyle name="경고문 21" xfId="14713" xr:uid="{D4EA0CB2-3F04-47BA-954E-82B8498B2B47}"/>
    <cellStyle name="경고문 21 2" xfId="14714" xr:uid="{5E2F5CAC-85B1-4FDC-A4A6-9E8BC117E136}"/>
    <cellStyle name="경고문 22" xfId="14715" xr:uid="{DED65549-E33F-451F-A242-4A3CE405AF74}"/>
    <cellStyle name="경고문 22 2" xfId="14716" xr:uid="{C4BE418F-D7E8-4AEC-AC6E-52BDE188CA91}"/>
    <cellStyle name="경고문 23" xfId="14717" xr:uid="{03366554-FC9C-468E-BD1B-159CD001AEAE}"/>
    <cellStyle name="경고문 23 2" xfId="14718" xr:uid="{1AD262BB-33CB-4192-9C3F-81486382CE01}"/>
    <cellStyle name="경고문 24" xfId="14719" xr:uid="{FD678C90-F188-4C0B-A7AB-B0FB66F66597}"/>
    <cellStyle name="경고문 24 2" xfId="14720" xr:uid="{E0034467-7E87-41F0-9056-8F576A5857F3}"/>
    <cellStyle name="경고문 25" xfId="14721" xr:uid="{BB0AD25F-C93E-42DE-A924-F501F09374EA}"/>
    <cellStyle name="경고문 25 2" xfId="14722" xr:uid="{086E23AD-44E8-4DFB-A110-CB13C93CFA46}"/>
    <cellStyle name="경고문 26" xfId="14723" xr:uid="{1A4D70F9-EC68-4246-B3D6-2500E3AFC518}"/>
    <cellStyle name="경고문 26 2" xfId="14724" xr:uid="{E67FBA5A-80F8-44DB-859A-484EBA53700A}"/>
    <cellStyle name="경고문 27" xfId="14725" xr:uid="{13C741FC-C914-4C1D-BDCA-3E3FBF866D6C}"/>
    <cellStyle name="경고문 27 2" xfId="14726" xr:uid="{131F2C9C-6458-458E-BD0F-3E6C1B2ACBBE}"/>
    <cellStyle name="경고문 28" xfId="14727" xr:uid="{12F001D6-B4C5-4D74-A0AA-1827E9AC6B6B}"/>
    <cellStyle name="경고문 28 2" xfId="14728" xr:uid="{3C7EF81D-CFBD-43AB-B262-C023197DA4F2}"/>
    <cellStyle name="경고문 29" xfId="14729" xr:uid="{6E5D0B56-3653-4F9C-930E-0443BFBE7EC3}"/>
    <cellStyle name="경고문 29 2" xfId="14730" xr:uid="{B0159EBF-24BE-4A0D-B114-C4F316FEABF8}"/>
    <cellStyle name="경고문 3" xfId="14731" xr:uid="{8ED8AEF2-004C-49C7-ACED-2066F3945FDB}"/>
    <cellStyle name="警告文 3" xfId="14732" xr:uid="{B679E1F1-E06E-4C1B-94E1-B8C2C0BA28D9}"/>
    <cellStyle name="경고문 3 2" xfId="14733" xr:uid="{97FF7341-0B9C-4F1C-9753-60CFC5837E2D}"/>
    <cellStyle name="警告文 3 2" xfId="14734" xr:uid="{9C5E70B1-BA28-4957-8869-B45A5AE6E4C7}"/>
    <cellStyle name="경고문 3 3" xfId="14735" xr:uid="{32B35773-23F1-42A2-AD00-31980121AF3F}"/>
    <cellStyle name="경고문 3 4" xfId="14736" xr:uid="{C21EE5CA-72C6-4842-8201-EE566D52F536}"/>
    <cellStyle name="경고문 30" xfId="14737" xr:uid="{13FA63AC-3DC5-4DCF-ACA8-B2324429E783}"/>
    <cellStyle name="경고문 30 2" xfId="14738" xr:uid="{C451E479-D19C-4AB5-B108-1B97BFDA1151}"/>
    <cellStyle name="경고문 31" xfId="14739" xr:uid="{C6F83EE4-8D48-4C91-BA05-EC6500A9FC4B}"/>
    <cellStyle name="경고문 31 2" xfId="14740" xr:uid="{2BD883AC-9D27-4AC8-B886-C7AED5C16E4E}"/>
    <cellStyle name="경고문 32" xfId="14741" xr:uid="{4D0BBB06-3AB3-4804-BFAB-7F7B8C4BD1FB}"/>
    <cellStyle name="경고문 32 2" xfId="14742" xr:uid="{07AB3BBC-1942-48D5-BA9B-4F4060A27CD2}"/>
    <cellStyle name="경고문 33" xfId="14743" xr:uid="{D2770B92-4B64-49D2-8031-37A4505BDE9A}"/>
    <cellStyle name="경고문 33 2" xfId="14744" xr:uid="{38EFD0B8-F935-4115-80B8-5DA77F7A770D}"/>
    <cellStyle name="경고문 34" xfId="14745" xr:uid="{6F485D49-BF3B-4CF7-8E5A-B2F462873DB6}"/>
    <cellStyle name="경고문 34 2" xfId="14746" xr:uid="{46C0273D-D16D-46CF-BB79-14AF3DB4A350}"/>
    <cellStyle name="경고문 35" xfId="14747" xr:uid="{9F677E94-7683-40D0-BDCD-DEE223ECA1ED}"/>
    <cellStyle name="경고문 35 2" xfId="14748" xr:uid="{4831F641-6EC3-4E08-A079-F3A21D2A4A26}"/>
    <cellStyle name="경고문 36" xfId="14749" xr:uid="{56285D8C-17F6-485B-BB36-02EF563099C0}"/>
    <cellStyle name="경고문 36 2" xfId="14750" xr:uid="{B42B0EB4-650F-43FC-8366-5B0C538FDAAA}"/>
    <cellStyle name="경고문 37" xfId="14751" xr:uid="{8E9B8C89-E649-4DCC-8074-D4E83C913D4A}"/>
    <cellStyle name="경고문 37 2" xfId="14752" xr:uid="{C91CB90B-72F2-4FD8-86AB-5D8FB7AA53BA}"/>
    <cellStyle name="경고문 38" xfId="14753" xr:uid="{3D818D6A-8877-4940-8570-C66BEA843021}"/>
    <cellStyle name="경고문 38 2" xfId="14754" xr:uid="{92013D03-5466-4CC5-A648-9E742E32FAB2}"/>
    <cellStyle name="경고문 39" xfId="14755" xr:uid="{4EF4536D-EE53-4EC5-9858-F21261662ED6}"/>
    <cellStyle name="경고문 39 2" xfId="14756" xr:uid="{7BDC1E77-EB9A-46B1-B29C-A981E07206B9}"/>
    <cellStyle name="경고문 4" xfId="14757" xr:uid="{813D7817-A430-4EDA-BFC7-F54F2ABE0693}"/>
    <cellStyle name="警告文 4" xfId="14758" xr:uid="{BB8A79B2-31F8-4E83-A7B7-2E0D0B3437B2}"/>
    <cellStyle name="경고문 4 2" xfId="14759" xr:uid="{D5B4B370-3D89-43C1-B7CA-A9AD8FDE883E}"/>
    <cellStyle name="경고문 40" xfId="14760" xr:uid="{FF7009E8-71D8-4390-8772-9EE2ED2D0CEA}"/>
    <cellStyle name="경고문 40 2" xfId="14761" xr:uid="{740899BC-2EC3-41A1-A20D-D6021F95198B}"/>
    <cellStyle name="경고문 41" xfId="14762" xr:uid="{1BB70868-1FDE-485A-9DA7-72C3A189B58D}"/>
    <cellStyle name="경고문 41 2" xfId="14763" xr:uid="{E970A127-80DB-49ED-937C-5FFA59F0D6D3}"/>
    <cellStyle name="경고문 42" xfId="14764" xr:uid="{3D69DC83-26DB-4BA1-8372-837E966B6176}"/>
    <cellStyle name="경고문 42 2" xfId="14765" xr:uid="{E391C3E1-7023-414F-8CE5-41699751DBAA}"/>
    <cellStyle name="경고문 43" xfId="14766" xr:uid="{3C04CE83-94CE-4AB4-9551-C1331BF36128}"/>
    <cellStyle name="경고문 43 2" xfId="14767" xr:uid="{F1B30D87-A2FC-4D5D-A38D-9A505226368C}"/>
    <cellStyle name="경고문 44" xfId="14768" xr:uid="{8BDA3A8C-255D-42C8-8DD1-21840406F5E9}"/>
    <cellStyle name="경고문 45" xfId="14769" xr:uid="{0DCD842B-0368-4BEF-ABB3-00B5E845229F}"/>
    <cellStyle name="경고문 46" xfId="14770" xr:uid="{162A7FD6-D35F-430A-866B-D896E362CC83}"/>
    <cellStyle name="경고문 47" xfId="14771" xr:uid="{BDC268B2-3FC7-4E56-8A41-81B8558377FD}"/>
    <cellStyle name="경고문 48" xfId="14772" xr:uid="{A8F87609-C1AB-46D1-8DF7-F344924C4887}"/>
    <cellStyle name="경고문 49" xfId="14773" xr:uid="{FED98642-2942-4CCB-800B-E5B5A7C853E8}"/>
    <cellStyle name="경고문 5" xfId="14774" xr:uid="{C81128F1-CD89-4C54-A740-75AF6C7ACB8C}"/>
    <cellStyle name="警告文 5" xfId="14775" xr:uid="{75F8574F-2D06-4F49-8B45-0C41E3252ADD}"/>
    <cellStyle name="경고문 5 2" xfId="14776" xr:uid="{E18CE60A-BDE0-4C16-95A3-4837AB0FDE9B}"/>
    <cellStyle name="경고문 50" xfId="14777" xr:uid="{53CA5B47-BD74-4C1E-BE25-F85992CBCE83}"/>
    <cellStyle name="경고문 51" xfId="14778" xr:uid="{81CBF031-7C8F-4BF4-B8EA-616567E19DDF}"/>
    <cellStyle name="경고문 6" xfId="14779" xr:uid="{9F442AAD-56BC-4E01-A281-A823D2D0A811}"/>
    <cellStyle name="警告文 6" xfId="14780" xr:uid="{DC08D1C3-F8E2-4F22-B37E-D523531FAFE2}"/>
    <cellStyle name="경고문 6 2" xfId="14781" xr:uid="{704A0CAF-D683-4576-9014-5B3CEE0B357A}"/>
    <cellStyle name="경고문 7" xfId="14782" xr:uid="{E35516EB-66E7-4730-A576-AB5CB868F825}"/>
    <cellStyle name="警告文 7" xfId="14783" xr:uid="{1C0610CE-DC21-4E27-B193-6EF2D14023CE}"/>
    <cellStyle name="경고문 7 2" xfId="14784" xr:uid="{F71852CB-CCB1-48DB-AE26-5D0683CE456D}"/>
    <cellStyle name="경고문 8" xfId="14785" xr:uid="{61C8FF4B-86BF-4D5C-97A6-DCA495216087}"/>
    <cellStyle name="警告文 8" xfId="14786" xr:uid="{B4D5D477-98BA-4807-804F-DC530674ED10}"/>
    <cellStyle name="경고문 8 2" xfId="14787" xr:uid="{7C2C98B9-D717-4847-956D-5C295BC0216C}"/>
    <cellStyle name="경고문 9" xfId="14788" xr:uid="{66584C8C-4883-4240-9766-4142349E22BC}"/>
    <cellStyle name="警告文 9" xfId="14789" xr:uid="{325F392C-C112-449C-9FAF-9058529EF040}"/>
    <cellStyle name="경고문 9 2" xfId="14790" xr:uid="{305A2805-EF71-436C-A13D-4758314D8B93}"/>
    <cellStyle name="警告文本" xfId="14791" xr:uid="{5CF0EDCF-67CA-4B25-AF7E-6122FA19E72E}"/>
    <cellStyle name="警告文本 2" xfId="14792" xr:uid="{158674E0-00E9-4311-8B40-6E8BCD657F3B}"/>
    <cellStyle name="警告文本 2 2" xfId="14793" xr:uid="{B4BCE9F6-D0A7-4EF1-90ED-9E0088824BFC}"/>
    <cellStyle name="警告文本 2 3" xfId="14794" xr:uid="{374D7A66-531A-45EC-816D-B5AEABED2075}"/>
    <cellStyle name="警告文本 3" xfId="14795" xr:uid="{3F8D8BE0-5584-4127-93D6-25E26B9D81E7}"/>
    <cellStyle name="警告文本 3 2" xfId="14796" xr:uid="{6A0BC797-8669-46E5-A49E-6E6F550C9C5F}"/>
    <cellStyle name="警告文本 4" xfId="14797" xr:uid="{8C9BF89D-B14F-4E33-BB6C-71223D6E896A}"/>
    <cellStyle name="警告文本 4 2" xfId="14798" xr:uid="{54371C49-C3DF-40F6-BC96-9E1EB7E1D8FC}"/>
    <cellStyle name="警告文本 4 2 2" xfId="14799" xr:uid="{2FFA4CAC-A745-488E-9817-3D77E12ACB74}"/>
    <cellStyle name="警告文本 4 2 3" xfId="14800" xr:uid="{EC137D88-6368-47B0-B12E-4DD9775B06DB}"/>
    <cellStyle name="警告文本 5" xfId="14801" xr:uid="{C354C141-1F06-4AA9-8494-09674D28C23C}"/>
    <cellStyle name="警告文本 5 2" xfId="14802" xr:uid="{0A0F574F-A38D-492B-940A-702A18C52785}"/>
    <cellStyle name="警告文本 5 2 2" xfId="14803" xr:uid="{501312FC-C6ED-4A5B-8025-00EFD44DF018}"/>
    <cellStyle name="警告文本 5 2 3" xfId="14804" xr:uid="{7E2C5B73-ADFF-42E4-BE28-25AEC5D505BF}"/>
    <cellStyle name="警告文本 6" xfId="14805" xr:uid="{8CD4D4C7-F209-4839-AA92-71F0035B541B}"/>
    <cellStyle name="警告文本 6 2" xfId="14806" xr:uid="{E0C8FEA8-4854-4B3F-AF11-C745D49BF00A}"/>
    <cellStyle name="警告文本 6 3" xfId="14807" xr:uid="{3478B349-A1DD-431B-BE53-EBEEC313C534}"/>
    <cellStyle name="警告文本 7" xfId="14808" xr:uid="{F2708E9A-6A0C-44F3-8579-314CB7E9640E}"/>
    <cellStyle name="警告文字" xfId="14809" xr:uid="{0D3627AE-5ADD-4B01-84AF-889E1E247F60}"/>
    <cellStyle name="計算" xfId="14810" xr:uid="{F91A8E58-B676-451B-8DCF-A2CB1077045A}"/>
    <cellStyle name="计算" xfId="14811" xr:uid="{D21E8738-B735-41F7-A850-F95065E196C3}"/>
    <cellStyle name="계산 10" xfId="14812" xr:uid="{6263C24C-B6B5-4864-94FE-39B04110EF39}"/>
    <cellStyle name="計算 10" xfId="14813" xr:uid="{13312E0A-0FCB-43BD-ACE0-54671AA1DDE3}"/>
    <cellStyle name="计算 10" xfId="14814" xr:uid="{AFD4660E-747F-4019-8539-917D2FCD1972}"/>
    <cellStyle name="計算 10 10" xfId="14815" xr:uid="{C05BBB6E-D8DB-4B32-90ED-FCF65876FD7E}"/>
    <cellStyle name="计算 10 10" xfId="14816" xr:uid="{810AC3DD-358B-405C-92E5-1ADD9FC3C4CA}"/>
    <cellStyle name="計算 10 10 2" xfId="35045" xr:uid="{BADA8FCA-9301-4F58-8B42-76A3871C9E98}"/>
    <cellStyle name="计算 10 10 2" xfId="35046" xr:uid="{9AF4672A-8A77-4D82-8213-4F030C722AD6}"/>
    <cellStyle name="計算 10 11" xfId="14817" xr:uid="{29F00ADE-B8DF-4F62-A0F8-E7AD833986E3}"/>
    <cellStyle name="计算 10 11" xfId="14818" xr:uid="{C088D96F-0CE9-45EA-A814-921A89523D11}"/>
    <cellStyle name="計算 10 11 2" xfId="35047" xr:uid="{56C566FF-7690-41F0-90D5-257C46D4229E}"/>
    <cellStyle name="计算 10 11 2" xfId="35048" xr:uid="{054E8471-8400-4119-8BED-D6C015A33756}"/>
    <cellStyle name="計算 10 12" xfId="14819" xr:uid="{CC134FB4-6E8B-4A52-AB3B-47F44B302133}"/>
    <cellStyle name="计算 10 12" xfId="14820" xr:uid="{062515B4-FFFD-4E1E-A34D-A0D794713836}"/>
    <cellStyle name="計算 10 12 2" xfId="35049" xr:uid="{9E7ECEDD-1FED-47C2-AF87-E8994F633819}"/>
    <cellStyle name="计算 10 12 2" xfId="35050" xr:uid="{15D7AEBC-B5E9-4063-AA25-C757953869EE}"/>
    <cellStyle name="計算 10 13" xfId="14821" xr:uid="{62CA6230-B88E-4120-B99A-E270FAAB230D}"/>
    <cellStyle name="计算 10 13" xfId="14822" xr:uid="{0669D360-6E7A-4FBD-96CF-2EE453656F9E}"/>
    <cellStyle name="計算 10 13 2" xfId="35051" xr:uid="{C5F852ED-3DAF-40E8-8DCB-549AFF57C0FB}"/>
    <cellStyle name="计算 10 13 2" xfId="35052" xr:uid="{83C4F7D2-D20C-48A7-8C64-F5E86317EB1A}"/>
    <cellStyle name="計算 10 14" xfId="14823" xr:uid="{B48D7983-1E2C-4C8B-870E-C45A7396E2D9}"/>
    <cellStyle name="计算 10 14" xfId="14824" xr:uid="{F0BDE6F1-6A91-4EFA-8AA6-E78E831B2432}"/>
    <cellStyle name="計算 10 14 2" xfId="35053" xr:uid="{5EA4F121-65E8-48D3-B4E4-400C40B198A5}"/>
    <cellStyle name="计算 10 14 2" xfId="35054" xr:uid="{C21AD8D0-80CE-4646-A8E1-287FE8B52208}"/>
    <cellStyle name="計算 10 15" xfId="14825" xr:uid="{82F9228D-DF8B-462C-A69F-8335D78FAC2C}"/>
    <cellStyle name="计算 10 15" xfId="14826" xr:uid="{35D87D09-2568-44A6-A6D8-BD53FB1886D6}"/>
    <cellStyle name="計算 10 15 2" xfId="35055" xr:uid="{4192FF9B-62A1-443B-BF3B-933DC0AF7A55}"/>
    <cellStyle name="计算 10 15 2" xfId="35056" xr:uid="{5BFEA17B-237A-4434-ABFE-D64D3FA9BE47}"/>
    <cellStyle name="計算 10 16" xfId="35043" xr:uid="{909A3B55-94F1-4DFB-A9AE-D752B7BEFB33}"/>
    <cellStyle name="计算 10 16" xfId="35044" xr:uid="{3159DA81-7AED-4252-8ECA-477028821B76}"/>
    <cellStyle name="계산 10 2" xfId="14827" xr:uid="{488E7AF7-A428-4A05-8D50-322DAD3D6D4C}"/>
    <cellStyle name="計算 10 2" xfId="14828" xr:uid="{815F4D9B-544B-4FDC-AE0F-CD5EAC64D03F}"/>
    <cellStyle name="计算 10 2" xfId="14829" xr:uid="{BFFC5D5D-57F5-443C-9250-FA9233939A82}"/>
    <cellStyle name="計算 10 2 10" xfId="14830" xr:uid="{150C5245-2BD0-4846-9061-831AF2B324B5}"/>
    <cellStyle name="计算 10 2 10" xfId="14831" xr:uid="{38877851-A4F7-47E5-AA07-C05490D70D31}"/>
    <cellStyle name="計算 10 2 10 2" xfId="35059" xr:uid="{1B5E778B-74AB-4BD3-A7BC-0CC83C46829E}"/>
    <cellStyle name="计算 10 2 10 2" xfId="35060" xr:uid="{977F9D60-4F04-4172-98B5-A632EEF1DDD5}"/>
    <cellStyle name="計算 10 2 11" xfId="14832" xr:uid="{67E46EC3-B19D-409F-875C-9F0658E0B915}"/>
    <cellStyle name="计算 10 2 11" xfId="14833" xr:uid="{EDF6555A-1D8E-4163-9F72-564702F3D33E}"/>
    <cellStyle name="計算 10 2 11 2" xfId="35061" xr:uid="{66AAB919-115D-4A0F-BB47-11E8C0F7369B}"/>
    <cellStyle name="计算 10 2 11 2" xfId="35062" xr:uid="{61664597-2FBD-4D5D-9952-1EDED43F7F83}"/>
    <cellStyle name="計算 10 2 12" xfId="14834" xr:uid="{75A9D226-9616-4B12-9B95-71CF44DEA357}"/>
    <cellStyle name="计算 10 2 12" xfId="14835" xr:uid="{207C77F2-B397-4550-8867-A4E128C01CA9}"/>
    <cellStyle name="計算 10 2 12 2" xfId="35063" xr:uid="{5C07ACAE-7183-4D5D-A19E-B29D72AEE44B}"/>
    <cellStyle name="计算 10 2 12 2" xfId="35064" xr:uid="{DA5656D7-D3F6-47F6-8461-1C1F656B233A}"/>
    <cellStyle name="計算 10 2 13" xfId="14836" xr:uid="{F6A63DE1-EEDD-44D8-A925-CE2D9EABE67D}"/>
    <cellStyle name="计算 10 2 13" xfId="14837" xr:uid="{9E5D4A64-56F4-4292-AEE9-5D7E1DB4CCD8}"/>
    <cellStyle name="計算 10 2 13 2" xfId="35065" xr:uid="{A1286F19-2BBE-49C8-AD2F-6029FD54DC16}"/>
    <cellStyle name="计算 10 2 13 2" xfId="35066" xr:uid="{E665D805-70C3-4369-BEB5-618A97664D8C}"/>
    <cellStyle name="計算 10 2 14" xfId="35057" xr:uid="{70AE91C7-BD0B-4832-BD1D-9C0631202ACC}"/>
    <cellStyle name="计算 10 2 14" xfId="35058" xr:uid="{69D4C63B-1096-49CA-A41B-C010A069646A}"/>
    <cellStyle name="計算 10 2 2" xfId="14838" xr:uid="{42A69FD9-B662-4331-9BF9-A6787E6AFA14}"/>
    <cellStyle name="计算 10 2 2" xfId="14839" xr:uid="{0572EB10-5C1F-4294-838D-08632D896247}"/>
    <cellStyle name="計算 10 2 2 2" xfId="35067" xr:uid="{464B6FF4-C237-4609-8169-4339D0BBB18B}"/>
    <cellStyle name="计算 10 2 2 2" xfId="35068" xr:uid="{2D94EA39-B5FA-49D5-AE12-ABBEF1880691}"/>
    <cellStyle name="計算 10 2 3" xfId="14840" xr:uid="{3F013AA2-FB6B-41D3-8197-66D33A20FEB8}"/>
    <cellStyle name="计算 10 2 3" xfId="14841" xr:uid="{D14EB785-01E2-461F-B4C8-5D5AF299952E}"/>
    <cellStyle name="計算 10 2 3 2" xfId="35069" xr:uid="{91D20C77-3433-4834-BB8B-807235A93B4D}"/>
    <cellStyle name="计算 10 2 3 2" xfId="35070" xr:uid="{F5B76728-67E0-4612-9C7F-00B4E58DB0AA}"/>
    <cellStyle name="計算 10 2 4" xfId="14842" xr:uid="{35487006-5C4C-4505-A22F-F0B6578ACA20}"/>
    <cellStyle name="计算 10 2 4" xfId="14843" xr:uid="{55B4ECE2-CF83-4FDA-8A45-EDCB0F0FDE5C}"/>
    <cellStyle name="計算 10 2 4 2" xfId="35071" xr:uid="{11B7B80A-EF4F-44C4-81C3-E2D26FB88AB8}"/>
    <cellStyle name="计算 10 2 4 2" xfId="35072" xr:uid="{96151156-739F-4A03-BE9A-C3F64F4D65ED}"/>
    <cellStyle name="計算 10 2 5" xfId="14844" xr:uid="{2417F6E5-F9E4-4977-97D9-713A0D66F7CF}"/>
    <cellStyle name="计算 10 2 5" xfId="14845" xr:uid="{6BB6CC18-E613-4461-AB56-CCE92903CFB9}"/>
    <cellStyle name="計算 10 2 5 2" xfId="35073" xr:uid="{5389A86D-AA0A-4411-A418-35BFF9FBC999}"/>
    <cellStyle name="计算 10 2 5 2" xfId="35074" xr:uid="{60019DC4-F7FF-43AB-B9E6-E04A1569FAED}"/>
    <cellStyle name="計算 10 2 6" xfId="14846" xr:uid="{2A60C3D6-5F25-477B-843D-CF2487D677C6}"/>
    <cellStyle name="计算 10 2 6" xfId="14847" xr:uid="{DDA45839-696D-42EF-A4F0-5B4174D2A8E9}"/>
    <cellStyle name="計算 10 2 6 2" xfId="35075" xr:uid="{2CE56F81-EDF5-4C1F-94BC-2C71F0DF6683}"/>
    <cellStyle name="计算 10 2 6 2" xfId="35076" xr:uid="{BFE1BD9D-7A92-4E1D-B1B7-A94C2A660693}"/>
    <cellStyle name="計算 10 2 7" xfId="14848" xr:uid="{64D6C4BA-BB5C-4003-904B-D44F085A0BD9}"/>
    <cellStyle name="计算 10 2 7" xfId="14849" xr:uid="{3DCEF044-1375-40F3-B11F-01FF68334D32}"/>
    <cellStyle name="計算 10 2 7 2" xfId="35077" xr:uid="{992D214D-21F0-48FC-AE6F-AFA2B27F4474}"/>
    <cellStyle name="计算 10 2 7 2" xfId="35078" xr:uid="{156A91FC-AEDA-4515-AB07-2FBA9BD3D6BA}"/>
    <cellStyle name="計算 10 2 8" xfId="14850" xr:uid="{AEE898DA-2AAE-45EF-B4FF-CFC49D28DED7}"/>
    <cellStyle name="计算 10 2 8" xfId="14851" xr:uid="{65A8CA2C-8C0F-4E2B-902F-3E251AFECACF}"/>
    <cellStyle name="計算 10 2 8 2" xfId="35079" xr:uid="{B50923A1-034F-48A2-855C-EC770C204D34}"/>
    <cellStyle name="计算 10 2 8 2" xfId="35080" xr:uid="{453973C2-AFC5-40D7-AEBA-FEF6C606FA47}"/>
    <cellStyle name="計算 10 2 9" xfId="14852" xr:uid="{2A272D6B-0025-4F89-904D-958F3F28D21B}"/>
    <cellStyle name="计算 10 2 9" xfId="14853" xr:uid="{06021892-11AA-474B-B8EB-5CA17F3A2555}"/>
    <cellStyle name="計算 10 2 9 2" xfId="35081" xr:uid="{4F06E915-D361-4C43-88C4-1D9DCD9B7C91}"/>
    <cellStyle name="计算 10 2 9 2" xfId="35082" xr:uid="{7DC5C840-43D2-46AB-8738-AAB37F30FE90}"/>
    <cellStyle name="計算 10 3" xfId="14854" xr:uid="{B0D0729A-5675-423D-86FC-DE75B37E9191}"/>
    <cellStyle name="计算 10 3" xfId="14855" xr:uid="{60985042-7BA4-4A4A-BBD7-2C14512D5787}"/>
    <cellStyle name="計算 10 3 10" xfId="14856" xr:uid="{BB284646-3B39-451D-9E0C-A50BEDBDC9E4}"/>
    <cellStyle name="计算 10 3 10" xfId="14857" xr:uid="{4FA5AF62-B5F5-4AE9-A050-B29FD2BDBB9A}"/>
    <cellStyle name="計算 10 3 10 2" xfId="35085" xr:uid="{44C5A53F-F59B-438D-BEAB-D70AB69FB169}"/>
    <cellStyle name="计算 10 3 10 2" xfId="35086" xr:uid="{636C46FF-A76A-4BF3-9DD0-91C532B89994}"/>
    <cellStyle name="計算 10 3 11" xfId="14858" xr:uid="{AEE08029-ECE3-4D8A-B397-6A8485649672}"/>
    <cellStyle name="计算 10 3 11" xfId="14859" xr:uid="{FFB1EF9D-60A5-49B4-A68B-AB72D1346BC7}"/>
    <cellStyle name="計算 10 3 11 2" xfId="35087" xr:uid="{EEE82619-4686-46E6-9D93-E881F3488841}"/>
    <cellStyle name="计算 10 3 11 2" xfId="35088" xr:uid="{6B560621-9A73-4559-80D1-C38847A5BE08}"/>
    <cellStyle name="計算 10 3 12" xfId="14860" xr:uid="{789130C7-5AE9-4EFC-8596-76F7A20DF082}"/>
    <cellStyle name="计算 10 3 12" xfId="14861" xr:uid="{161FE04D-9968-436E-BB7F-D4F86A4F3A95}"/>
    <cellStyle name="計算 10 3 12 2" xfId="35089" xr:uid="{4C5BC698-EAE0-4C05-AFE9-620BD2234084}"/>
    <cellStyle name="计算 10 3 12 2" xfId="35090" xr:uid="{93F59D00-5583-41EF-A88D-811A31AF19EB}"/>
    <cellStyle name="計算 10 3 13" xfId="14862" xr:uid="{51844CC9-3634-4CB8-A18F-BC7A2421A0EC}"/>
    <cellStyle name="计算 10 3 13" xfId="14863" xr:uid="{5F5345E7-4452-495C-BC3C-D4908D8A3055}"/>
    <cellStyle name="計算 10 3 13 2" xfId="35091" xr:uid="{470EA89F-E442-4F98-ABD9-D4CFE7C085D3}"/>
    <cellStyle name="计算 10 3 13 2" xfId="35092" xr:uid="{6F7D2B5E-F3AC-49E3-A6C4-75B98CA64F02}"/>
    <cellStyle name="計算 10 3 14" xfId="35083" xr:uid="{857F3D41-F5A3-4E76-A0BD-5BDAD712D21A}"/>
    <cellStyle name="计算 10 3 14" xfId="35084" xr:uid="{B19CBB95-6B51-4DDD-8946-10FC813EE395}"/>
    <cellStyle name="計算 10 3 2" xfId="14864" xr:uid="{51C6826D-C641-4B9B-BB2B-9904A7832DFF}"/>
    <cellStyle name="计算 10 3 2" xfId="14865" xr:uid="{52911BA4-38BC-40E8-9EF8-BCA517C58C41}"/>
    <cellStyle name="計算 10 3 2 2" xfId="35093" xr:uid="{6068A1F9-EFD7-4723-8531-68A379201D66}"/>
    <cellStyle name="计算 10 3 2 2" xfId="35094" xr:uid="{0470CFE4-4549-43A8-93FA-EB1FF0CF3D7A}"/>
    <cellStyle name="計算 10 3 3" xfId="14866" xr:uid="{A80D3057-8F66-46B2-A3DC-2A0BB1CE0BAA}"/>
    <cellStyle name="计算 10 3 3" xfId="14867" xr:uid="{3DDFFB29-F605-4227-97BF-C16E2040F2F3}"/>
    <cellStyle name="計算 10 3 3 2" xfId="35095" xr:uid="{EC335BCE-FFE3-4C6D-849C-52A53DDA26C6}"/>
    <cellStyle name="计算 10 3 3 2" xfId="35096" xr:uid="{5266A385-E16C-4703-A312-E68687ABB359}"/>
    <cellStyle name="計算 10 3 4" xfId="14868" xr:uid="{DE5043C9-A735-42D0-8963-8A3D73744DB6}"/>
    <cellStyle name="计算 10 3 4" xfId="14869" xr:uid="{1FE70FF8-87D8-436C-B358-469849CADF12}"/>
    <cellStyle name="計算 10 3 4 2" xfId="35097" xr:uid="{CDB55B64-CDE0-46CC-9454-46FF7C3EB7E4}"/>
    <cellStyle name="计算 10 3 4 2" xfId="35098" xr:uid="{54EF33CA-DF76-45D5-902F-B12DFB867B91}"/>
    <cellStyle name="計算 10 3 5" xfId="14870" xr:uid="{6F3CF7F3-FA2C-48DC-8685-7320A2E57BF5}"/>
    <cellStyle name="计算 10 3 5" xfId="14871" xr:uid="{7FE5E86B-CC58-4B01-A063-E06897041A95}"/>
    <cellStyle name="計算 10 3 5 2" xfId="35099" xr:uid="{1F0BEE97-C3FE-4D4C-8DF5-EFFE8614B1D6}"/>
    <cellStyle name="计算 10 3 5 2" xfId="35100" xr:uid="{1A13AE46-2C76-4EF7-8C73-2E383BA8AC9C}"/>
    <cellStyle name="計算 10 3 6" xfId="14872" xr:uid="{858C8288-FE47-4261-9C3E-DF8CA0B14E14}"/>
    <cellStyle name="计算 10 3 6" xfId="14873" xr:uid="{2C4C8B66-54B3-42E8-A8BC-938DE9E86EB4}"/>
    <cellStyle name="計算 10 3 6 2" xfId="35101" xr:uid="{39812CA8-3B17-4BFA-BC46-F8211C053B23}"/>
    <cellStyle name="计算 10 3 6 2" xfId="35102" xr:uid="{284EF7AD-30FE-4C9E-8826-22147B9A4417}"/>
    <cellStyle name="計算 10 3 7" xfId="14874" xr:uid="{09A58C4C-FDB4-417F-AA4F-749419DD8737}"/>
    <cellStyle name="计算 10 3 7" xfId="14875" xr:uid="{86AF7A52-5D0B-48C4-8D34-5E78E2BB9667}"/>
    <cellStyle name="計算 10 3 7 2" xfId="35103" xr:uid="{55497ADC-747C-4A89-BBFB-2363A7F612EC}"/>
    <cellStyle name="计算 10 3 7 2" xfId="35104" xr:uid="{274E722D-9D4B-474F-BC4F-D0AC706E761C}"/>
    <cellStyle name="計算 10 3 8" xfId="14876" xr:uid="{41EC65B6-9D12-4DFC-B5F5-E4692F7047C0}"/>
    <cellStyle name="计算 10 3 8" xfId="14877" xr:uid="{FDF406E2-E7F6-417C-986F-14FFA856A38A}"/>
    <cellStyle name="計算 10 3 8 2" xfId="35105" xr:uid="{1A27B31E-2C0C-4E02-834D-DEDB8915D7CE}"/>
    <cellStyle name="计算 10 3 8 2" xfId="35106" xr:uid="{5442B784-DCC3-486A-8D87-9873AE5BC18A}"/>
    <cellStyle name="計算 10 3 9" xfId="14878" xr:uid="{3239033C-35F7-4003-9000-A61879657B96}"/>
    <cellStyle name="计算 10 3 9" xfId="14879" xr:uid="{1FE270CC-616A-4AFE-B496-175FF7DA208F}"/>
    <cellStyle name="計算 10 3 9 2" xfId="35107" xr:uid="{1C616783-75BD-4ED8-B3FF-74C80E0FE6C4}"/>
    <cellStyle name="计算 10 3 9 2" xfId="35108" xr:uid="{98FBE898-F0D2-4798-A204-3E2E73C2F38F}"/>
    <cellStyle name="計算 10 4" xfId="14880" xr:uid="{CA702CB4-1D39-4D90-852B-79DA1AB24AB3}"/>
    <cellStyle name="计算 10 4" xfId="14881" xr:uid="{61DE84C7-73B8-4732-821C-EC8C16A70132}"/>
    <cellStyle name="計算 10 4 2" xfId="35109" xr:uid="{1348EAFA-4E37-4B3C-8A56-CEFA5D79EE49}"/>
    <cellStyle name="计算 10 4 2" xfId="35110" xr:uid="{D16CA8A9-98C2-4968-9823-222136AF2285}"/>
    <cellStyle name="計算 10 5" xfId="14882" xr:uid="{4DA704FF-9F89-4B7E-9E32-304818BB50DF}"/>
    <cellStyle name="计算 10 5" xfId="14883" xr:uid="{6A0CDC52-DA4E-4CBB-9DCE-FD0C3AFB075A}"/>
    <cellStyle name="計算 10 5 2" xfId="35111" xr:uid="{00B6ED10-DE29-4EE1-8150-16476B832C79}"/>
    <cellStyle name="计算 10 5 2" xfId="35112" xr:uid="{01B8E02A-2DCC-4825-A4DF-10A774B3B667}"/>
    <cellStyle name="計算 10 6" xfId="14884" xr:uid="{419D1FED-854F-47C8-B043-0B210A94320D}"/>
    <cellStyle name="计算 10 6" xfId="14885" xr:uid="{69FB650A-6B6D-41F1-928C-F6C7EDA27DE3}"/>
    <cellStyle name="計算 10 6 2" xfId="35113" xr:uid="{9D7F8C0B-967D-46B5-A804-7C0ECB030C86}"/>
    <cellStyle name="计算 10 6 2" xfId="35114" xr:uid="{6C3FF2D1-A605-4575-B282-5F550B436D1F}"/>
    <cellStyle name="計算 10 7" xfId="14886" xr:uid="{279EFCE7-F108-467F-8D85-6C25D6C75520}"/>
    <cellStyle name="计算 10 7" xfId="14887" xr:uid="{BD095F55-50BF-439F-B7A9-3AF6E9BFD057}"/>
    <cellStyle name="計算 10 7 2" xfId="35115" xr:uid="{DA330D35-FB6A-4087-A8B8-FACC90EDD62B}"/>
    <cellStyle name="计算 10 7 2" xfId="35116" xr:uid="{DB2C21D2-19E6-4051-B44E-B81196AFBA95}"/>
    <cellStyle name="計算 10 8" xfId="14888" xr:uid="{BFE7D832-7AC5-4F7D-819D-D9FB19229064}"/>
    <cellStyle name="计算 10 8" xfId="14889" xr:uid="{E1D823F0-8FF8-4E82-B2FB-B0F2375591A3}"/>
    <cellStyle name="計算 10 8 2" xfId="35117" xr:uid="{071E38C2-9B2B-4B45-AB6C-F0AB9BA3A417}"/>
    <cellStyle name="计算 10 8 2" xfId="35118" xr:uid="{E3D96DDA-C8C0-4FF9-8B26-EE3C75478A8B}"/>
    <cellStyle name="計算 10 9" xfId="14890" xr:uid="{00A70F16-FB35-4938-A665-37C15AE49D7E}"/>
    <cellStyle name="计算 10 9" xfId="14891" xr:uid="{9F580456-5DFA-4831-9469-51EE88069F6B}"/>
    <cellStyle name="計算 10 9 2" xfId="35119" xr:uid="{4810C5B2-9CE6-4DA6-B440-921F1461DB80}"/>
    <cellStyle name="计算 10 9 2" xfId="35120" xr:uid="{EAE0B442-F4C4-422D-994F-C8B2CB1BD515}"/>
    <cellStyle name="계산 11" xfId="14892" xr:uid="{CABA84C4-904C-4648-A5B8-EC3A8BA238D5}"/>
    <cellStyle name="計算 11" xfId="14893" xr:uid="{942FEAB3-BC27-438A-A907-D269B17327CE}"/>
    <cellStyle name="计算 11" xfId="14894" xr:uid="{65427B07-2C40-4AC2-8C8A-18F2CF6E2462}"/>
    <cellStyle name="計算 11 10" xfId="14895" xr:uid="{E59CB606-A40F-407C-A6B3-71F8A9DEB78D}"/>
    <cellStyle name="计算 11 10" xfId="14896" xr:uid="{C866C3C3-FA83-438F-88FF-DE88D607B61A}"/>
    <cellStyle name="計算 11 10 2" xfId="35123" xr:uid="{26928A31-AC5F-4068-9DEF-0402ED3E0904}"/>
    <cellStyle name="计算 11 10 2" xfId="35124" xr:uid="{88E774FC-4786-4C7B-886E-79986EF6DD31}"/>
    <cellStyle name="計算 11 11" xfId="14897" xr:uid="{A5E38E2B-2A1C-4C8A-B566-8D06E11C1718}"/>
    <cellStyle name="计算 11 11" xfId="14898" xr:uid="{2395393A-55B9-46F0-8DFD-23C527B39A46}"/>
    <cellStyle name="計算 11 11 2" xfId="35125" xr:uid="{EC80D1FC-A5D1-42B4-BA44-3587F5710D43}"/>
    <cellStyle name="计算 11 11 2" xfId="35126" xr:uid="{C657BD2B-BC91-4603-8E41-54C22D79BC69}"/>
    <cellStyle name="計算 11 12" xfId="14899" xr:uid="{6D98346F-0021-44E2-8C70-BF3ECACEFF57}"/>
    <cellStyle name="计算 11 12" xfId="14900" xr:uid="{22778F8D-17F6-46AA-88CD-ACFECB7B8CDF}"/>
    <cellStyle name="計算 11 12 2" xfId="35127" xr:uid="{8496726F-0CB6-4172-BB82-EDB5B641C285}"/>
    <cellStyle name="计算 11 12 2" xfId="35128" xr:uid="{E599A3AA-B06C-4949-A80E-7798CC409DAD}"/>
    <cellStyle name="計算 11 13" xfId="14901" xr:uid="{F7519CA1-9DC4-4F8D-ADBB-AD010AAAE8CF}"/>
    <cellStyle name="计算 11 13" xfId="14902" xr:uid="{003AF3A6-DD51-4399-8681-C5DB73045C82}"/>
    <cellStyle name="計算 11 13 2" xfId="35129" xr:uid="{CDA75FE4-8E8E-4997-AADE-252405B14142}"/>
    <cellStyle name="计算 11 13 2" xfId="35130" xr:uid="{0352B924-C17C-4D04-8F34-DBDB9A5126A1}"/>
    <cellStyle name="計算 11 14" xfId="14903" xr:uid="{1CC4A0C2-CFD5-44CD-81B0-06A3412220F1}"/>
    <cellStyle name="计算 11 14" xfId="14904" xr:uid="{E069CED7-FDB7-4409-95FC-BA9558A78F82}"/>
    <cellStyle name="計算 11 14 2" xfId="35131" xr:uid="{00B73133-4154-4B73-BF37-8F8262DE8C82}"/>
    <cellStyle name="计算 11 14 2" xfId="35132" xr:uid="{54F321A1-69C8-4279-81CB-3B5D3E52EF06}"/>
    <cellStyle name="計算 11 15" xfId="35121" xr:uid="{D9B1832D-2D01-4977-BC54-BFB9927D03DA}"/>
    <cellStyle name="计算 11 15" xfId="14905" xr:uid="{D1AB564B-AAAA-46CF-BAF9-DE4C1D59CE9B}"/>
    <cellStyle name="计算 11 15 2" xfId="35133" xr:uid="{FB5B096E-CA9D-4E40-9E3F-B27FC57DE258}"/>
    <cellStyle name="计算 11 16" xfId="35122" xr:uid="{F43EAFAD-8052-4638-8125-764EAFACB0C4}"/>
    <cellStyle name="계산 11 2" xfId="14906" xr:uid="{8DA556EB-3352-4D3C-ADC8-535F48AD83E2}"/>
    <cellStyle name="計算 11 2" xfId="14907" xr:uid="{67AC371E-E9EA-4371-AE24-27018BE17DA3}"/>
    <cellStyle name="计算 11 2" xfId="14908" xr:uid="{7BDAB40D-85C7-41AD-9B86-0A8F3AF9471A}"/>
    <cellStyle name="計算 11 2 10" xfId="14909" xr:uid="{9377439D-56FA-45BB-9320-81AC3411EDBE}"/>
    <cellStyle name="计算 11 2 10" xfId="14910" xr:uid="{F440D595-5DEE-4649-A411-EBF137B659B2}"/>
    <cellStyle name="計算 11 2 10 2" xfId="35136" xr:uid="{A83C00AE-EED6-46A0-9DDF-EB385CA073D0}"/>
    <cellStyle name="计算 11 2 10 2" xfId="35137" xr:uid="{607877E8-0760-47B5-9791-2D3B6A7D9AAA}"/>
    <cellStyle name="計算 11 2 11" xfId="14911" xr:uid="{E60CA021-CDDF-4BBB-8EE6-ED1094004275}"/>
    <cellStyle name="计算 11 2 11" xfId="14912" xr:uid="{C57AC9B2-6CFB-46B2-8B18-FF2FB3A8762F}"/>
    <cellStyle name="計算 11 2 11 2" xfId="35138" xr:uid="{CC1F2339-E6FB-42FA-907F-FAFF003E93CB}"/>
    <cellStyle name="计算 11 2 11 2" xfId="35139" xr:uid="{AAD97EF1-99F3-4418-9F62-EFC68E718B3A}"/>
    <cellStyle name="計算 11 2 12" xfId="14913" xr:uid="{C921776C-8E87-4A97-A437-B28860190EBC}"/>
    <cellStyle name="计算 11 2 12" xfId="14914" xr:uid="{CFC86C6C-8323-483B-BC3E-0CA46251DE6B}"/>
    <cellStyle name="計算 11 2 12 2" xfId="35140" xr:uid="{B1CB8F17-0899-4D51-BFEC-5CF0A2D98AFC}"/>
    <cellStyle name="计算 11 2 12 2" xfId="35141" xr:uid="{5B23704B-1CBE-4D98-B330-504C17041330}"/>
    <cellStyle name="計算 11 2 13" xfId="14915" xr:uid="{E6129230-E23E-4A1F-ADCD-006706FD1C5D}"/>
    <cellStyle name="计算 11 2 13" xfId="14916" xr:uid="{9B18C2AB-522B-4471-B354-AA0C69159CB7}"/>
    <cellStyle name="計算 11 2 13 2" xfId="35142" xr:uid="{CFA69AFB-BCC0-49ED-921B-FE625E4BC8D4}"/>
    <cellStyle name="计算 11 2 13 2" xfId="35143" xr:uid="{5572E976-1CE7-4248-AD2B-3DADCB8B5E2B}"/>
    <cellStyle name="計算 11 2 14" xfId="35134" xr:uid="{AFDD6794-2AA2-4A4C-9AB5-B12CF5B7F90B}"/>
    <cellStyle name="计算 11 2 14" xfId="35135" xr:uid="{24DF9E3B-25CE-46F0-B328-6E79A6CF7153}"/>
    <cellStyle name="計算 11 2 2" xfId="14917" xr:uid="{DD6FB4FF-3B77-4D3B-BCE9-EA0A831D06DC}"/>
    <cellStyle name="计算 11 2 2" xfId="14918" xr:uid="{8CF0317D-673E-49E3-88EA-3705F9667D0A}"/>
    <cellStyle name="計算 11 2 2 2" xfId="35144" xr:uid="{600EC4A9-9F4C-4936-BD28-CB2F0727480B}"/>
    <cellStyle name="计算 11 2 2 2" xfId="35145" xr:uid="{D855DF40-2B14-4933-8EF9-44F1AD4E1216}"/>
    <cellStyle name="計算 11 2 3" xfId="14919" xr:uid="{813E5FE1-F33E-4519-8A0D-AF916D36BDDB}"/>
    <cellStyle name="计算 11 2 3" xfId="14920" xr:uid="{DD10C162-A50E-4B1C-9FEA-BA56B98540CA}"/>
    <cellStyle name="計算 11 2 3 2" xfId="35146" xr:uid="{ACF9A50F-C72B-4973-A474-C91C40FB7969}"/>
    <cellStyle name="计算 11 2 3 2" xfId="35147" xr:uid="{2F92BE19-CBD2-4CEC-A28D-3D18F72FFA74}"/>
    <cellStyle name="計算 11 2 4" xfId="14921" xr:uid="{B998DA6B-EBEA-45B3-806C-1460C99101E4}"/>
    <cellStyle name="计算 11 2 4" xfId="14922" xr:uid="{69283629-4641-4206-951A-A4521C8F3FF2}"/>
    <cellStyle name="計算 11 2 4 2" xfId="35148" xr:uid="{F1761996-9F3F-41EA-85FF-4F4FC97DCD46}"/>
    <cellStyle name="计算 11 2 4 2" xfId="35149" xr:uid="{FC91AC74-C8B0-473F-841D-5EAEEF6BB435}"/>
    <cellStyle name="計算 11 2 5" xfId="14923" xr:uid="{110DD86E-8584-4AB6-83C6-749F5EC61951}"/>
    <cellStyle name="计算 11 2 5" xfId="14924" xr:uid="{4CF1B5FD-AF82-40B4-ADD9-3347F162DA6F}"/>
    <cellStyle name="計算 11 2 5 2" xfId="35150" xr:uid="{C907434D-F0A9-4864-8A7A-F65FB77E9823}"/>
    <cellStyle name="计算 11 2 5 2" xfId="35151" xr:uid="{09A615AB-7B59-4618-95E6-4282C11ED039}"/>
    <cellStyle name="計算 11 2 6" xfId="14925" xr:uid="{529A3EC7-0515-452B-A668-A614D4EF8034}"/>
    <cellStyle name="计算 11 2 6" xfId="14926" xr:uid="{EE5B91CB-A0D8-4160-A46D-019FA18BA434}"/>
    <cellStyle name="計算 11 2 6 2" xfId="35152" xr:uid="{2C70AD30-94B2-4E50-9EA4-04A44A296071}"/>
    <cellStyle name="计算 11 2 6 2" xfId="35153" xr:uid="{D24B0D06-A4CE-4EC7-8653-84D9AF41A754}"/>
    <cellStyle name="計算 11 2 7" xfId="14927" xr:uid="{53D33FC0-F193-408E-A0EE-36C206155022}"/>
    <cellStyle name="计算 11 2 7" xfId="14928" xr:uid="{1A8D46CA-38DD-43DD-8E79-D0E105C41165}"/>
    <cellStyle name="計算 11 2 7 2" xfId="35154" xr:uid="{704C8C01-3DA7-4547-A0D4-53A7C37584CE}"/>
    <cellStyle name="计算 11 2 7 2" xfId="35155" xr:uid="{BCB0D351-02C4-4BFD-A6B6-DCA7B88F2331}"/>
    <cellStyle name="計算 11 2 8" xfId="14929" xr:uid="{BC32AE4B-C364-4BF1-9C4D-AFBBD6DEF6E4}"/>
    <cellStyle name="计算 11 2 8" xfId="14930" xr:uid="{D2502D6A-326B-4E81-8FA8-8356B5DD5DC6}"/>
    <cellStyle name="計算 11 2 8 2" xfId="35156" xr:uid="{FD9DC21C-4248-4772-A9D9-8CD67B187569}"/>
    <cellStyle name="计算 11 2 8 2" xfId="35157" xr:uid="{4C8FC9AA-3D08-4927-A1EA-D4CEFA4832BB}"/>
    <cellStyle name="計算 11 2 9" xfId="14931" xr:uid="{C51128AF-FD03-47A2-ACF6-A2C4BC523733}"/>
    <cellStyle name="计算 11 2 9" xfId="14932" xr:uid="{7BC058C2-202B-4198-BC9F-BD6E2D2AAA7C}"/>
    <cellStyle name="計算 11 2 9 2" xfId="35158" xr:uid="{78403BE8-F7C4-4630-856F-6B2F3F661F7B}"/>
    <cellStyle name="计算 11 2 9 2" xfId="35159" xr:uid="{179A2F2C-E846-450E-B349-477F198657C7}"/>
    <cellStyle name="計算 11 3" xfId="14933" xr:uid="{D75D3D62-2FED-46FD-891D-BBCF8DDA4461}"/>
    <cellStyle name="计算 11 3" xfId="14934" xr:uid="{D239877E-1E45-4C91-8CFF-1BCF54370CAF}"/>
    <cellStyle name="计算 11 3 10" xfId="35161" xr:uid="{D1955683-92AC-4263-B903-C395EFAD3102}"/>
    <cellStyle name="計算 11 3 2" xfId="35160" xr:uid="{CA0ECF7F-757A-4458-9A24-6F1AE0B3F6C8}"/>
    <cellStyle name="计算 11 3 2" xfId="14935" xr:uid="{C1DEE882-D591-42A8-A855-3A6DE19FDBBB}"/>
    <cellStyle name="计算 11 3 2 2" xfId="35162" xr:uid="{C2734F67-5734-476A-860C-38B2F98E79C3}"/>
    <cellStyle name="计算 11 3 3" xfId="14936" xr:uid="{DF565CA8-62C4-4381-B419-5BE321C12735}"/>
    <cellStyle name="计算 11 3 3 2" xfId="35163" xr:uid="{60168A75-52A4-455F-ADED-7B58CE72DB22}"/>
    <cellStyle name="计算 11 3 4" xfId="14937" xr:uid="{31A7936D-F15C-4A0F-9CB3-EE03A41D1A35}"/>
    <cellStyle name="计算 11 3 4 2" xfId="35164" xr:uid="{ACCEFF80-F7E6-4680-A6CF-B5EC08F082CC}"/>
    <cellStyle name="计算 11 3 5" xfId="14938" xr:uid="{7EBF29D7-7319-41B3-8E16-AA38A8B80C8F}"/>
    <cellStyle name="计算 11 3 5 2" xfId="35165" xr:uid="{852358E6-DBE9-4D00-AFBB-48A8060F3B7E}"/>
    <cellStyle name="计算 11 3 6" xfId="14939" xr:uid="{3462C78E-B95E-42D8-B0D5-A0863D9D455C}"/>
    <cellStyle name="计算 11 3 6 2" xfId="35166" xr:uid="{97448DFA-FB67-421E-8662-D1E1239EABF0}"/>
    <cellStyle name="计算 11 3 7" xfId="14940" xr:uid="{17EA3C2D-D110-4B92-A3CE-EFF943279BFF}"/>
    <cellStyle name="计算 11 3 7 2" xfId="35167" xr:uid="{FF7C90B6-9032-4319-BFBB-3D5A35311E0D}"/>
    <cellStyle name="计算 11 3 8" xfId="14941" xr:uid="{C131B03D-30FF-4FD5-8756-39309065CE48}"/>
    <cellStyle name="计算 11 3 8 2" xfId="35168" xr:uid="{98018A48-648A-4CAF-A9FC-ED192AB600F1}"/>
    <cellStyle name="计算 11 3 9" xfId="14942" xr:uid="{4B6FC995-2E54-4A69-9C21-91AE54C3BB99}"/>
    <cellStyle name="计算 11 3 9 2" xfId="35169" xr:uid="{D64842F6-D874-4C11-BB6B-65E23B92E72C}"/>
    <cellStyle name="計算 11 4" xfId="14943" xr:uid="{BCAD88FA-DE4C-4D5A-9975-0381D3B836BB}"/>
    <cellStyle name="计算 11 4" xfId="14944" xr:uid="{A761A9B7-538A-4F71-8F5C-437BCDFE086F}"/>
    <cellStyle name="計算 11 4 2" xfId="35170" xr:uid="{2BF01FDD-C3BA-4F98-B0B4-654AF8D01E87}"/>
    <cellStyle name="计算 11 4 2" xfId="35171" xr:uid="{8EA74EC3-B1CF-4F75-8EAF-5365589CD38A}"/>
    <cellStyle name="計算 11 5" xfId="14945" xr:uid="{5E4C607A-8FE5-436A-AA95-CEAB20E170B3}"/>
    <cellStyle name="计算 11 5" xfId="14946" xr:uid="{8F0E3983-2AEA-48F8-8A48-8F57BD5C724F}"/>
    <cellStyle name="計算 11 5 2" xfId="35172" xr:uid="{4CFA07EA-1968-4930-B06E-F175152BCA6F}"/>
    <cellStyle name="计算 11 5 2" xfId="35173" xr:uid="{31406E1B-4F9C-48ED-A5D9-83CCE238407F}"/>
    <cellStyle name="計算 11 6" xfId="14947" xr:uid="{8211895F-6462-4467-AA1A-CE9BFB3816E2}"/>
    <cellStyle name="计算 11 6" xfId="14948" xr:uid="{12D118EE-7662-41B4-9BE1-3C6729B4D573}"/>
    <cellStyle name="計算 11 6 2" xfId="35174" xr:uid="{2AB96AF3-70E8-4C97-8F6E-E03F0743988A}"/>
    <cellStyle name="计算 11 6 2" xfId="35175" xr:uid="{FF8BE57A-19DB-4FA4-8B23-D9B8F791F2E7}"/>
    <cellStyle name="計算 11 7" xfId="14949" xr:uid="{7A59E751-F8CB-41A3-ACF1-E74C926DD42D}"/>
    <cellStyle name="计算 11 7" xfId="14950" xr:uid="{D2ADECCD-E608-4C21-98DB-55C4A380688E}"/>
    <cellStyle name="計算 11 7 2" xfId="35176" xr:uid="{FFEF272D-1D38-4C13-8512-76A0AF53B6E0}"/>
    <cellStyle name="计算 11 7 2" xfId="35177" xr:uid="{B76CE21E-8E21-40A6-9AA2-3CF271A5AF04}"/>
    <cellStyle name="計算 11 8" xfId="14951" xr:uid="{F136E782-729F-41EB-90B3-02D4222E3F28}"/>
    <cellStyle name="计算 11 8" xfId="14952" xr:uid="{1FF14129-32C1-41A7-AEA2-A97EFCD53CEF}"/>
    <cellStyle name="計算 11 8 2" xfId="35178" xr:uid="{9D233ADA-E445-4B5E-A861-4B383C22957E}"/>
    <cellStyle name="计算 11 8 2" xfId="35179" xr:uid="{0133FC2C-44BB-4FF7-8A2E-B47B6E61023E}"/>
    <cellStyle name="計算 11 9" xfId="14953" xr:uid="{B54F26E6-AABA-47A6-8538-8DDB9130F059}"/>
    <cellStyle name="计算 11 9" xfId="14954" xr:uid="{9E4E2489-81BD-43AE-9757-BF7FA5599A72}"/>
    <cellStyle name="計算 11 9 2" xfId="35180" xr:uid="{473D5301-C9BA-4882-BC8C-A6BA08F5282B}"/>
    <cellStyle name="计算 11 9 2" xfId="35181" xr:uid="{14014D2F-0390-4587-9377-92F5EA3703A7}"/>
    <cellStyle name="계산 12" xfId="14955" xr:uid="{96ADE9FA-7251-4F58-B3DC-C67AD4A01AEA}"/>
    <cellStyle name="計算 12" xfId="14956" xr:uid="{69D86DB3-049C-4D18-B0B8-8B6D61D16D20}"/>
    <cellStyle name="计算 12" xfId="14957" xr:uid="{D18AAF3C-B17A-4208-8109-C06E25313760}"/>
    <cellStyle name="計算 12 10" xfId="14958" xr:uid="{755FDFA3-7949-4054-BD77-99E0051A6174}"/>
    <cellStyle name="计算 12 10" xfId="14959" xr:uid="{C66D08B6-9004-44E0-9571-8CB5B562CD9E}"/>
    <cellStyle name="計算 12 10 2" xfId="35184" xr:uid="{65E70E1D-C72B-437C-83E8-24DCF420CCB2}"/>
    <cellStyle name="计算 12 10 2" xfId="35185" xr:uid="{CA6594E1-4006-4B8F-868E-43E0E4553B50}"/>
    <cellStyle name="計算 12 11" xfId="14960" xr:uid="{ED5929D5-51A8-4BA1-908A-626F7938F031}"/>
    <cellStyle name="计算 12 11" xfId="14961" xr:uid="{26810286-3280-44A4-8A71-891F848D9283}"/>
    <cellStyle name="計算 12 11 2" xfId="35186" xr:uid="{F54FBCD0-81DA-4ACF-A042-57BB1560394B}"/>
    <cellStyle name="计算 12 11 2" xfId="35187" xr:uid="{E3822D43-7CCF-4947-A86D-968A06438345}"/>
    <cellStyle name="計算 12 12" xfId="14962" xr:uid="{80A1FFC3-5C25-42EA-90AD-DA29628C0EB6}"/>
    <cellStyle name="计算 12 12" xfId="14963" xr:uid="{B57A03EC-075C-4E71-920F-F4F34FD25BB0}"/>
    <cellStyle name="計算 12 12 2" xfId="35188" xr:uid="{6719EDC5-3DC8-4693-8454-BBBF8C19FA83}"/>
    <cellStyle name="计算 12 12 2" xfId="35189" xr:uid="{A1C6B11A-C21E-46E3-9FA9-20A8F083AC42}"/>
    <cellStyle name="計算 12 13" xfId="14964" xr:uid="{939F66B0-CFE2-43C8-A50E-6C1D6E822947}"/>
    <cellStyle name="计算 12 13" xfId="14965" xr:uid="{846D496E-4885-4F0B-AD09-3D4B7A21D73E}"/>
    <cellStyle name="計算 12 13 2" xfId="35190" xr:uid="{93A79B51-16AC-44E5-8F9B-B67F828EF7C3}"/>
    <cellStyle name="计算 12 13 2" xfId="35191" xr:uid="{80277ECA-F7F5-4C4D-9963-1E25FD7EB465}"/>
    <cellStyle name="計算 12 14" xfId="35182" xr:uid="{0505EABF-42DF-45EE-875A-AA227A620BFA}"/>
    <cellStyle name="计算 12 14" xfId="14966" xr:uid="{D6E05C63-C1DA-485E-8E5A-E13546F5B89B}"/>
    <cellStyle name="计算 12 14 2" xfId="35192" xr:uid="{665B712D-7F9B-4D28-BB62-4C647CA44DA3}"/>
    <cellStyle name="计算 12 15" xfId="14967" xr:uid="{C8EBD05D-758F-4B96-B6D9-A40A3A737E88}"/>
    <cellStyle name="计算 12 15 2" xfId="35193" xr:uid="{ABE69097-C7A1-423A-BC8D-F8890E857DA2}"/>
    <cellStyle name="计算 12 16" xfId="14968" xr:uid="{9136F19E-E53C-420E-823C-5567809497B0}"/>
    <cellStyle name="计算 12 16 2" xfId="35194" xr:uid="{CB0BD418-0D30-4133-9F86-6BDDCCF0DDD2}"/>
    <cellStyle name="计算 12 17" xfId="35183" xr:uid="{B41216B8-B6B8-4FC2-9B30-8251C5D212DA}"/>
    <cellStyle name="계산 12 2" xfId="14969" xr:uid="{7FA34F3A-EC06-4E92-976A-A2D151A4490B}"/>
    <cellStyle name="計算 12 2" xfId="14970" xr:uid="{286016C4-3BCA-4225-81AD-B8319B833CD2}"/>
    <cellStyle name="计算 12 2" xfId="14971" xr:uid="{23C64C39-84C7-4FE0-BA0D-E420647769D8}"/>
    <cellStyle name="计算 12 2 10" xfId="14972" xr:uid="{AED4DF95-7566-4BA9-9B26-24A7860E7D01}"/>
    <cellStyle name="计算 12 2 10 2" xfId="35197" xr:uid="{2ED2291B-D36B-4A76-B0C9-27EE6CC88144}"/>
    <cellStyle name="计算 12 2 11" xfId="35196" xr:uid="{C7FA0F1C-F7C2-408D-BC1F-6A5A608701F4}"/>
    <cellStyle name="計算 12 2 2" xfId="35195" xr:uid="{E4046B6C-A82B-4C76-9F79-2A3DEBF7C106}"/>
    <cellStyle name="计算 12 2 2" xfId="14973" xr:uid="{297DC94C-0931-475D-9E89-726E394298CF}"/>
    <cellStyle name="计算 12 2 2 10" xfId="35198" xr:uid="{4CBB380A-9B38-4494-AF1B-3A922D21E459}"/>
    <cellStyle name="计算 12 2 2 2" xfId="14974" xr:uid="{117DFF89-6F1A-4FF8-8CAB-C287AE7023DA}"/>
    <cellStyle name="计算 12 2 2 2 2" xfId="35199" xr:uid="{73FCD00C-671B-42DA-989A-08F8187048DE}"/>
    <cellStyle name="计算 12 2 2 3" xfId="14975" xr:uid="{66094F53-C982-4EDD-8664-D727214A7F10}"/>
    <cellStyle name="计算 12 2 2 3 2" xfId="35200" xr:uid="{568D5D68-CAD2-48DD-93A6-A4E5F3F723E5}"/>
    <cellStyle name="计算 12 2 2 4" xfId="14976" xr:uid="{F38B8850-86BD-4D52-B9C9-6F24D15780EA}"/>
    <cellStyle name="计算 12 2 2 4 2" xfId="35201" xr:uid="{88062003-02A7-4A03-A7BB-8419B115D0BF}"/>
    <cellStyle name="计算 12 2 2 5" xfId="14977" xr:uid="{9DAED7DA-E483-49DE-934D-D85C25AF9F51}"/>
    <cellStyle name="计算 12 2 2 5 2" xfId="35202" xr:uid="{74C31019-76F2-4CDE-B7E7-A5C9D8264EAA}"/>
    <cellStyle name="计算 12 2 2 6" xfId="14978" xr:uid="{CE6EC0A7-DE35-4F37-9C5F-4406AA58180C}"/>
    <cellStyle name="计算 12 2 2 6 2" xfId="35203" xr:uid="{D96CCC81-47A7-4585-AB3E-6A1944F771D0}"/>
    <cellStyle name="计算 12 2 2 7" xfId="14979" xr:uid="{AA605844-5EC3-4C7D-B994-2A4C793A7965}"/>
    <cellStyle name="计算 12 2 2 7 2" xfId="35204" xr:uid="{E851ACA2-D62C-4E56-BC0D-4268CC1DE719}"/>
    <cellStyle name="计算 12 2 2 8" xfId="14980" xr:uid="{75DD72C9-9814-4D76-81D4-3DA5B831454E}"/>
    <cellStyle name="计算 12 2 2 8 2" xfId="35205" xr:uid="{8A256D48-8CE9-4B5F-AD88-EBCCA338882A}"/>
    <cellStyle name="计算 12 2 2 9" xfId="14981" xr:uid="{97397FEF-5788-4695-95A2-2FD2FC3425DB}"/>
    <cellStyle name="计算 12 2 2 9 2" xfId="35206" xr:uid="{C26CFE55-BAC4-47A7-AABD-53F21BFAAAA7}"/>
    <cellStyle name="计算 12 2 3" xfId="14982" xr:uid="{6B8AA64D-9473-452B-87B5-EAA16DD8A533}"/>
    <cellStyle name="计算 12 2 3 2" xfId="35207" xr:uid="{E1F8F2EB-A21C-445C-A76C-16B4E0FBE60C}"/>
    <cellStyle name="计算 12 2 4" xfId="14983" xr:uid="{2E6AA5DD-D395-4040-A28B-BC3E8BBA0552}"/>
    <cellStyle name="计算 12 2 4 2" xfId="35208" xr:uid="{3CBB6305-559F-4D23-843A-A7737BF32DA8}"/>
    <cellStyle name="计算 12 2 5" xfId="14984" xr:uid="{85B959B7-A777-4B33-968F-A3AB5F2F044D}"/>
    <cellStyle name="计算 12 2 5 2" xfId="35209" xr:uid="{EAFCE19A-5D0F-4330-B75D-003FF714ECE8}"/>
    <cellStyle name="计算 12 2 6" xfId="14985" xr:uid="{C5B98630-F442-41AF-8263-136233DA82C7}"/>
    <cellStyle name="计算 12 2 6 2" xfId="35210" xr:uid="{8571ECAB-E352-4A93-A8EF-AAD48FA7835F}"/>
    <cellStyle name="计算 12 2 7" xfId="14986" xr:uid="{F4B7BFE9-AD8B-407B-905C-2C4CDF69F697}"/>
    <cellStyle name="计算 12 2 7 2" xfId="35211" xr:uid="{1BDF8D6E-E77C-46AC-89FF-8932041D9448}"/>
    <cellStyle name="计算 12 2 8" xfId="14987" xr:uid="{EC34CD62-0A66-41B6-8CF4-A0CD5F027617}"/>
    <cellStyle name="计算 12 2 8 2" xfId="35212" xr:uid="{FCB65C38-7631-4677-A42C-E7AA2B76F226}"/>
    <cellStyle name="计算 12 2 9" xfId="14988" xr:uid="{DC568317-23F7-4F18-A5D7-D6D13D030A06}"/>
    <cellStyle name="计算 12 2 9 2" xfId="35213" xr:uid="{7B47970A-6A9E-4F6E-BEFF-B1676724028F}"/>
    <cellStyle name="計算 12 3" xfId="14989" xr:uid="{AA8561F6-1BF0-4FB0-9BC9-F2B6C1D28001}"/>
    <cellStyle name="计算 12 3" xfId="14990" xr:uid="{1744DF9A-8750-4F85-B3BD-F5D92F728D74}"/>
    <cellStyle name="计算 12 3 10" xfId="35215" xr:uid="{E1E9D5CA-7A33-4278-8B44-8E053610ED11}"/>
    <cellStyle name="計算 12 3 2" xfId="35214" xr:uid="{B9FF2BB8-BA96-456E-A590-C14C7617C510}"/>
    <cellStyle name="计算 12 3 2" xfId="14991" xr:uid="{25474CA1-0E9E-46C1-9F97-76A20D12286B}"/>
    <cellStyle name="计算 12 3 2 2" xfId="35216" xr:uid="{39063D22-E449-4E01-9425-F51871D9DAE6}"/>
    <cellStyle name="计算 12 3 3" xfId="14992" xr:uid="{8453CB96-CD1B-4B9B-9555-A7CEF3F8E4A2}"/>
    <cellStyle name="计算 12 3 3 2" xfId="35217" xr:uid="{C49D359C-A155-4817-9165-5C7EF93144B1}"/>
    <cellStyle name="计算 12 3 4" xfId="14993" xr:uid="{05BEF0AA-E0B4-4714-88DF-E69257FA84CB}"/>
    <cellStyle name="计算 12 3 4 2" xfId="35218" xr:uid="{717E42A2-D819-4BFD-B9F5-C3800BD42790}"/>
    <cellStyle name="计算 12 3 5" xfId="14994" xr:uid="{B2D25ACF-B663-4F5F-87A6-81813A06D79A}"/>
    <cellStyle name="计算 12 3 5 2" xfId="35219" xr:uid="{28617AD6-5A30-4C32-AAC2-15C52C905DBE}"/>
    <cellStyle name="计算 12 3 6" xfId="14995" xr:uid="{8D719466-E337-41D6-A8BF-8DE689724413}"/>
    <cellStyle name="计算 12 3 6 2" xfId="35220" xr:uid="{C893CEAF-7BE3-4AA3-840C-5E41FB5ECF6F}"/>
    <cellStyle name="计算 12 3 7" xfId="14996" xr:uid="{CB84E628-7EAD-4091-A679-B82EA3D4540D}"/>
    <cellStyle name="计算 12 3 7 2" xfId="35221" xr:uid="{9EC918E5-5635-4953-AC07-A629892DA1AB}"/>
    <cellStyle name="计算 12 3 8" xfId="14997" xr:uid="{88F85200-0B7C-4269-8277-307CB1B2EBFB}"/>
    <cellStyle name="计算 12 3 8 2" xfId="35222" xr:uid="{FB815906-1A40-4313-A4F5-100453C77575}"/>
    <cellStyle name="计算 12 3 9" xfId="14998" xr:uid="{E5B95A1A-30C9-476B-90ED-0D3FF3F63E8C}"/>
    <cellStyle name="计算 12 3 9 2" xfId="35223" xr:uid="{3DA8BA3E-A86D-4FCD-9636-4D52F40C714E}"/>
    <cellStyle name="計算 12 4" xfId="14999" xr:uid="{14A188C0-6759-4D7E-A703-DB5F451488BA}"/>
    <cellStyle name="计算 12 4" xfId="15000" xr:uid="{6A135C4D-734C-44E9-95D6-DE543E862FAD}"/>
    <cellStyle name="计算 12 4 10" xfId="35225" xr:uid="{84E3408D-5E70-493C-982E-5DEA85B2F8C2}"/>
    <cellStyle name="計算 12 4 2" xfId="35224" xr:uid="{FF933F29-B49C-48DE-8B02-A0B1C0E6218E}"/>
    <cellStyle name="计算 12 4 2" xfId="15001" xr:uid="{3436B291-3491-4825-8CDE-EC04519195B0}"/>
    <cellStyle name="计算 12 4 2 2" xfId="35226" xr:uid="{3E7B6FC0-2A78-4A66-ADE2-7836DF8A97AE}"/>
    <cellStyle name="计算 12 4 3" xfId="15002" xr:uid="{B36D9079-AE64-45F5-8376-8DA674B88E41}"/>
    <cellStyle name="计算 12 4 3 2" xfId="35227" xr:uid="{587EC4C2-D9CC-426B-AB17-34849AD73C7B}"/>
    <cellStyle name="计算 12 4 4" xfId="15003" xr:uid="{37D2F8E9-ED05-4AEE-A718-C132051EBEC4}"/>
    <cellStyle name="计算 12 4 4 2" xfId="35228" xr:uid="{5785355F-D1A5-4DAD-A869-2824CDD2DBEE}"/>
    <cellStyle name="计算 12 4 5" xfId="15004" xr:uid="{001350CC-4126-41A4-BD85-6F724DDDC539}"/>
    <cellStyle name="计算 12 4 5 2" xfId="35229" xr:uid="{45EAA1C9-9A33-42D0-ABDF-2219B8156B0B}"/>
    <cellStyle name="计算 12 4 6" xfId="15005" xr:uid="{AAC80858-9E84-4B4A-A7E0-13AC24A17E60}"/>
    <cellStyle name="计算 12 4 6 2" xfId="35230" xr:uid="{E862F3CA-454A-4E4A-9D0F-EAD7D816FE44}"/>
    <cellStyle name="计算 12 4 7" xfId="15006" xr:uid="{5CC3A6F8-B111-452F-9047-F84B182C58B0}"/>
    <cellStyle name="计算 12 4 7 2" xfId="35231" xr:uid="{B3C69A03-4563-4CE5-9363-6EDB17386E40}"/>
    <cellStyle name="计算 12 4 8" xfId="15007" xr:uid="{97B9DFC9-D6D8-4AC7-BC63-8E573DADC55E}"/>
    <cellStyle name="计算 12 4 8 2" xfId="35232" xr:uid="{49F448C0-8823-46F5-8B23-B31F740AE902}"/>
    <cellStyle name="计算 12 4 9" xfId="15008" xr:uid="{4593B6B1-6A39-4C92-B7E4-07EA4E20E9BA}"/>
    <cellStyle name="计算 12 4 9 2" xfId="35233" xr:uid="{C4196230-359A-44B4-A11B-A1C1E1B72881}"/>
    <cellStyle name="計算 12 5" xfId="15009" xr:uid="{4107A2B0-39B1-49B8-BBD6-8D407DFB883A}"/>
    <cellStyle name="计算 12 5" xfId="15010" xr:uid="{9D0B1EFB-707B-4E08-ADB7-4454CA9299D4}"/>
    <cellStyle name="計算 12 5 2" xfId="35234" xr:uid="{38EAFB26-AB45-486A-ACC6-149C58C822C2}"/>
    <cellStyle name="计算 12 5 2" xfId="35235" xr:uid="{5652DDF4-9A76-4A1B-B30A-EAF6F17E324A}"/>
    <cellStyle name="計算 12 6" xfId="15011" xr:uid="{28B977A9-DD08-46B1-B275-AA6A2AB449B7}"/>
    <cellStyle name="计算 12 6" xfId="15012" xr:uid="{267EB841-5240-4428-9A13-F39D1FBBD991}"/>
    <cellStyle name="計算 12 6 2" xfId="35236" xr:uid="{47E663AD-14C5-4D87-B1A4-50C69958A02E}"/>
    <cellStyle name="计算 12 6 2" xfId="35237" xr:uid="{F546894B-7180-4196-BE93-BA70EC338B00}"/>
    <cellStyle name="計算 12 7" xfId="15013" xr:uid="{7E16385C-16A3-4DC3-816F-83F8BA3A973D}"/>
    <cellStyle name="计算 12 7" xfId="15014" xr:uid="{62C18EEE-926A-4A35-9D6F-091FE22C2B6B}"/>
    <cellStyle name="計算 12 7 2" xfId="35238" xr:uid="{A1ACD43A-F30E-4B6A-893A-08A538CCB35A}"/>
    <cellStyle name="计算 12 7 2" xfId="35239" xr:uid="{85756B7A-F044-43FB-B277-4A4446AED50C}"/>
    <cellStyle name="計算 12 8" xfId="15015" xr:uid="{1614B9BF-5B1F-4FB2-835D-33B8018E1342}"/>
    <cellStyle name="计算 12 8" xfId="15016" xr:uid="{7B98FC91-47F7-44E0-AE41-4E9929626DCB}"/>
    <cellStyle name="計算 12 8 2" xfId="35240" xr:uid="{91CD8488-05ED-4E93-A2D4-81D51B5A3B05}"/>
    <cellStyle name="计算 12 8 2" xfId="35241" xr:uid="{99EFA190-6230-427C-BA6D-64AE7E9D2A2D}"/>
    <cellStyle name="計算 12 9" xfId="15017" xr:uid="{D2DB5FBC-67E2-4BA1-8843-5EEE1E8B3CD6}"/>
    <cellStyle name="计算 12 9" xfId="15018" xr:uid="{8C1B7B65-0935-484B-9788-8D679DBEB14A}"/>
    <cellStyle name="計算 12 9 2" xfId="35242" xr:uid="{F87D0668-C243-4381-A0E1-8DE659B28044}"/>
    <cellStyle name="计算 12 9 2" xfId="35243" xr:uid="{CBAD1324-8A72-439B-A540-691B5E879A8E}"/>
    <cellStyle name="계산 13" xfId="15019" xr:uid="{DAE1C934-B606-4BC5-9246-80D2BD6622A1}"/>
    <cellStyle name="計算 13" xfId="15020" xr:uid="{C99DEFB3-1E7E-44E8-8F39-F8CF3371B26D}"/>
    <cellStyle name="计算 13" xfId="15021" xr:uid="{FB06019A-BAF9-47B2-A4D9-C2DA66F27A66}"/>
    <cellStyle name="計算 13 10" xfId="15022" xr:uid="{C44259E6-7F3C-4B92-825F-298B7BA3BBFD}"/>
    <cellStyle name="计算 13 10" xfId="15023" xr:uid="{C1587E47-923E-4A22-A6D0-60A1D74ADE60}"/>
    <cellStyle name="計算 13 10 2" xfId="35246" xr:uid="{CF7A0E01-A8F0-4F8D-A986-C72D5341F048}"/>
    <cellStyle name="计算 13 10 2" xfId="35247" xr:uid="{A58FBEBF-1485-4AA7-B193-FB1271F033F7}"/>
    <cellStyle name="計算 13 11" xfId="15024" xr:uid="{A2793153-E879-4650-A09B-01D94DE2DC09}"/>
    <cellStyle name="计算 13 11" xfId="15025" xr:uid="{7EC30E7B-2E26-4F80-90CE-519A9D6E819C}"/>
    <cellStyle name="計算 13 11 2" xfId="35248" xr:uid="{9F488936-1529-4627-A6ED-F55E4A367A13}"/>
    <cellStyle name="计算 13 11 2" xfId="35249" xr:uid="{FEEB40B4-9143-4A56-9682-2822043B5A39}"/>
    <cellStyle name="計算 13 12" xfId="15026" xr:uid="{B811422B-FB7D-4A0D-8E1E-6314960112F8}"/>
    <cellStyle name="计算 13 12" xfId="15027" xr:uid="{F2DA45BF-8B7B-478C-B7B0-E865462F721B}"/>
    <cellStyle name="計算 13 12 2" xfId="35250" xr:uid="{54540058-A9A4-4D63-94F4-8401008A5F28}"/>
    <cellStyle name="计算 13 12 2" xfId="35251" xr:uid="{A0CD2524-0A3A-4C14-B6F0-EF795C699D90}"/>
    <cellStyle name="計算 13 13" xfId="15028" xr:uid="{25F0DC3D-18B2-4C94-B839-AE4F88E77243}"/>
    <cellStyle name="计算 13 13" xfId="15029" xr:uid="{83BC7617-2489-4A36-A53F-F2ABD71D82DB}"/>
    <cellStyle name="計算 13 13 2" xfId="35252" xr:uid="{CB494AAA-D82F-4661-B6F2-F0B3DC628324}"/>
    <cellStyle name="计算 13 13 2" xfId="35253" xr:uid="{6D789380-1CC4-44E2-8DEC-CA22519BBB22}"/>
    <cellStyle name="計算 13 14" xfId="35244" xr:uid="{B7301CCE-A014-4092-AEFE-D8FD835E9D64}"/>
    <cellStyle name="计算 13 14" xfId="35245" xr:uid="{8ACB1036-483E-4E52-BDDD-317FF0BF0585}"/>
    <cellStyle name="계산 13 2" xfId="15030" xr:uid="{9216D64D-C73C-4D00-BF0F-C40AC51A8604}"/>
    <cellStyle name="計算 13 2" xfId="15031" xr:uid="{D365E9E5-B86C-4C66-BFFB-4C6FD76EBF1B}"/>
    <cellStyle name="计算 13 2" xfId="15032" xr:uid="{E875B3D0-D4CA-4E22-9085-4592786A5543}"/>
    <cellStyle name="計算 13 2 2" xfId="35254" xr:uid="{FA64A849-060C-4794-A219-3553251E0391}"/>
    <cellStyle name="计算 13 2 2" xfId="35255" xr:uid="{50CD55E3-3372-4F41-A388-D8C4F85B47CC}"/>
    <cellStyle name="計算 13 3" xfId="15033" xr:uid="{65CA8F3E-3D76-4926-A379-1B1767EB652E}"/>
    <cellStyle name="计算 13 3" xfId="15034" xr:uid="{9F7C900C-1E05-473B-B875-1F5AB0FD652E}"/>
    <cellStyle name="計算 13 3 2" xfId="35256" xr:uid="{0EA3A2CA-14FB-4CF8-853C-CE898B23B53A}"/>
    <cellStyle name="计算 13 3 2" xfId="35257" xr:uid="{11FF6463-ABDF-4C18-B310-68DDFFA4FE7E}"/>
    <cellStyle name="計算 13 4" xfId="15035" xr:uid="{6D0280D0-0EA7-45B5-A910-332316A6008F}"/>
    <cellStyle name="计算 13 4" xfId="15036" xr:uid="{C653AC51-1B15-4FDD-A75B-89C390A8B460}"/>
    <cellStyle name="計算 13 4 2" xfId="35258" xr:uid="{DA5EB669-337B-478F-B388-131E868ABC14}"/>
    <cellStyle name="计算 13 4 2" xfId="35259" xr:uid="{CAA62318-239C-4D0C-9F78-7D18E49B1744}"/>
    <cellStyle name="計算 13 5" xfId="15037" xr:uid="{B7805D16-2D33-455B-89BB-4E1151A56459}"/>
    <cellStyle name="计算 13 5" xfId="15038" xr:uid="{93D45C8C-502F-42C0-9964-2EB278811694}"/>
    <cellStyle name="計算 13 5 2" xfId="35260" xr:uid="{2C532A2F-9BA3-4CBD-824C-EBC49A932A22}"/>
    <cellStyle name="计算 13 5 2" xfId="35261" xr:uid="{9331C252-7B2C-4C8E-8DBF-C598B71CD795}"/>
    <cellStyle name="計算 13 6" xfId="15039" xr:uid="{D27197F7-B326-4E95-B70E-9BC50646316A}"/>
    <cellStyle name="计算 13 6" xfId="15040" xr:uid="{D49F8A68-D609-46BF-9252-085374087215}"/>
    <cellStyle name="計算 13 6 2" xfId="35262" xr:uid="{97DFB11A-065F-48B5-AFF6-8B16CF2BE9FF}"/>
    <cellStyle name="计算 13 6 2" xfId="35263" xr:uid="{F127FECA-11C1-462B-BCEB-95C6427FED6F}"/>
    <cellStyle name="計算 13 7" xfId="15041" xr:uid="{54B0331D-58D1-48E6-AD22-F064DA039796}"/>
    <cellStyle name="计算 13 7" xfId="15042" xr:uid="{2F59E671-A9F5-4902-B461-C42B584468F0}"/>
    <cellStyle name="計算 13 7 2" xfId="35264" xr:uid="{3A775840-31A0-493C-8AC5-94056BAC27C6}"/>
    <cellStyle name="计算 13 7 2" xfId="35265" xr:uid="{E9CD8713-B04E-47DF-AABB-AA6F7536FC14}"/>
    <cellStyle name="計算 13 8" xfId="15043" xr:uid="{094314B6-C293-4157-BD65-B6389DC77E0D}"/>
    <cellStyle name="计算 13 8" xfId="15044" xr:uid="{7B5B24DA-442B-4388-953D-ED3A4044A82F}"/>
    <cellStyle name="計算 13 8 2" xfId="35266" xr:uid="{B7D6FCCD-725F-42C0-8949-67DFDB1041B4}"/>
    <cellStyle name="计算 13 8 2" xfId="35267" xr:uid="{DFB5F83A-F19A-451D-9C78-2AAA499E7FE1}"/>
    <cellStyle name="計算 13 9" xfId="15045" xr:uid="{FC13327E-D3F1-425C-A6BF-9AEB3AAD65B8}"/>
    <cellStyle name="计算 13 9" xfId="15046" xr:uid="{6603C39E-0712-401D-A8B0-FF13FF9EF05A}"/>
    <cellStyle name="計算 13 9 2" xfId="35268" xr:uid="{309AEC36-D3BD-48C0-8EC6-D5E59DC6716F}"/>
    <cellStyle name="计算 13 9 2" xfId="35269" xr:uid="{0D7AE0FA-B0E6-4BD3-9D6F-70A79C81DC23}"/>
    <cellStyle name="계산 14" xfId="15047" xr:uid="{D5415441-C7C3-4845-9A1A-E9665055D462}"/>
    <cellStyle name="計算 14" xfId="15048" xr:uid="{F915A481-E127-41BF-B20D-93DE26CA06E1}"/>
    <cellStyle name="计算 14" xfId="15049" xr:uid="{1BC8FA59-36C8-4E5C-A4DE-D6518DB0DB8E}"/>
    <cellStyle name="計算 14 10" xfId="15050" xr:uid="{EE0B332D-6F9C-4F80-9802-0AABF0648288}"/>
    <cellStyle name="计算 14 10" xfId="15051" xr:uid="{5E30052C-5260-40EB-AECB-8A2E3BFD4406}"/>
    <cellStyle name="計算 14 10 2" xfId="35272" xr:uid="{36272162-0E2F-4028-9C82-1687FD248FDC}"/>
    <cellStyle name="计算 14 10 2" xfId="35273" xr:uid="{4311816B-1D47-4053-84CA-977F88B2042A}"/>
    <cellStyle name="計算 14 11" xfId="15052" xr:uid="{F055E30B-9B9D-4D1F-A365-29BA1BEE3B66}"/>
    <cellStyle name="计算 14 11" xfId="15053" xr:uid="{37ECB9FE-0C48-4167-BB49-18009453E5B4}"/>
    <cellStyle name="計算 14 11 2" xfId="35274" xr:uid="{9D80D2CF-430F-4638-B4DE-69EED2B15FB3}"/>
    <cellStyle name="计算 14 11 2" xfId="35275" xr:uid="{F4D2CAA8-B3A6-440A-8567-AC4B3E75B3E4}"/>
    <cellStyle name="計算 14 12" xfId="15054" xr:uid="{72F9BFFB-9D47-4C84-99F4-41010172D28A}"/>
    <cellStyle name="计算 14 12" xfId="15055" xr:uid="{CBAC6591-C22F-4DC1-B53E-DA94798402A4}"/>
    <cellStyle name="計算 14 12 2" xfId="35276" xr:uid="{BD9F8384-4002-49BC-8667-E4DA53E6C81A}"/>
    <cellStyle name="计算 14 12 2" xfId="35277" xr:uid="{2417E262-D922-4E58-961C-C14263D9F17D}"/>
    <cellStyle name="計算 14 13" xfId="15056" xr:uid="{0BFF4230-CA9D-43F5-81D4-D5733966DE3E}"/>
    <cellStyle name="计算 14 13" xfId="15057" xr:uid="{B1D2D217-86EB-4CF8-A87B-7CE9F5CB9C47}"/>
    <cellStyle name="計算 14 13 2" xfId="35278" xr:uid="{5477E254-2CC8-4A0E-848C-F07BA9DB8060}"/>
    <cellStyle name="计算 14 13 2" xfId="35279" xr:uid="{C477EA5C-8FFE-4EDE-9526-CE2F52A6E643}"/>
    <cellStyle name="計算 14 14" xfId="35270" xr:uid="{35DF2BB0-F6A1-4A5C-880A-EAEBE81BF9EE}"/>
    <cellStyle name="计算 14 14" xfId="35271" xr:uid="{2AB0A346-B65E-4627-A847-2DF43DB81C16}"/>
    <cellStyle name="계산 14 2" xfId="15058" xr:uid="{383EFFB3-2016-4741-B88E-0676D9FF2EBB}"/>
    <cellStyle name="計算 14 2" xfId="15059" xr:uid="{F0F7C739-8813-441A-A07D-EFF4E4C1DB0B}"/>
    <cellStyle name="计算 14 2" xfId="15060" xr:uid="{3F3E3262-5FD0-4B3C-B5DC-263FA582BC1A}"/>
    <cellStyle name="計算 14 2 2" xfId="35280" xr:uid="{94F5F003-922D-4E07-A9AB-3AC9FC88B0CF}"/>
    <cellStyle name="计算 14 2 2" xfId="35281" xr:uid="{CF62A389-7314-4D20-842B-B1C87E9EE8B4}"/>
    <cellStyle name="計算 14 3" xfId="15061" xr:uid="{7891751D-1AF2-431E-82B3-F9F852FBA0F4}"/>
    <cellStyle name="计算 14 3" xfId="15062" xr:uid="{3C631941-898F-4707-9787-66134245F86C}"/>
    <cellStyle name="計算 14 3 2" xfId="35282" xr:uid="{8C8C8399-B279-44BC-AC56-C0DC9A8E26D7}"/>
    <cellStyle name="计算 14 3 2" xfId="35283" xr:uid="{E985C79D-6F92-465D-AA98-35E867454732}"/>
    <cellStyle name="計算 14 4" xfId="15063" xr:uid="{586710B9-C9DF-456E-9D6B-91B2450D0901}"/>
    <cellStyle name="计算 14 4" xfId="15064" xr:uid="{8972B6A4-0AA2-41A4-AB03-27D46B95E1D6}"/>
    <cellStyle name="計算 14 4 2" xfId="35284" xr:uid="{02224B64-5768-4476-B7AC-21A4FA0E8B32}"/>
    <cellStyle name="计算 14 4 2" xfId="35285" xr:uid="{3A36FF95-F531-4820-A6AB-8E50B7C6E5F4}"/>
    <cellStyle name="計算 14 5" xfId="15065" xr:uid="{752451B3-7DAD-4192-99D7-2364A046FA50}"/>
    <cellStyle name="计算 14 5" xfId="15066" xr:uid="{8AE5BC17-37C2-43B9-B9C4-A5208498D236}"/>
    <cellStyle name="計算 14 5 2" xfId="35286" xr:uid="{7C9EDE84-B615-4A40-AE86-0C0BE6627018}"/>
    <cellStyle name="计算 14 5 2" xfId="35287" xr:uid="{9E4989F0-BEA2-4950-BED6-03C269CBD162}"/>
    <cellStyle name="計算 14 6" xfId="15067" xr:uid="{DCBAA1F8-B90C-4D53-8CC4-F7AE6C117E78}"/>
    <cellStyle name="计算 14 6" xfId="15068" xr:uid="{3CF4D955-3808-4487-9061-A80E4C7F150B}"/>
    <cellStyle name="計算 14 6 2" xfId="35288" xr:uid="{F56AA4B8-F18A-4426-84D1-90EB3AED4440}"/>
    <cellStyle name="计算 14 6 2" xfId="35289" xr:uid="{CCD533E6-0A25-4EDE-9CFE-3B70C08D9E6F}"/>
    <cellStyle name="計算 14 7" xfId="15069" xr:uid="{51DF8E0D-37BF-4727-BC93-AC64E2277B0F}"/>
    <cellStyle name="计算 14 7" xfId="15070" xr:uid="{7F7593AA-E5E3-4BE4-8DCC-459ED75AB68F}"/>
    <cellStyle name="計算 14 7 2" xfId="35290" xr:uid="{34AF7EAE-22EC-4062-9997-CE4465B9FA3E}"/>
    <cellStyle name="计算 14 7 2" xfId="35291" xr:uid="{96BC8694-C90E-4A5A-96BA-57D099D61916}"/>
    <cellStyle name="計算 14 8" xfId="15071" xr:uid="{90631327-4C64-4249-AE0B-49C6367CEED2}"/>
    <cellStyle name="计算 14 8" xfId="15072" xr:uid="{6A3EEEB6-79A1-4144-88AC-23FCAB3B8AE5}"/>
    <cellStyle name="計算 14 8 2" xfId="35292" xr:uid="{5E417A5B-5DC5-4FB6-9B8D-DFEC486C3C5D}"/>
    <cellStyle name="计算 14 8 2" xfId="35293" xr:uid="{222ACA83-1DD7-4649-B33A-822420C4B9F7}"/>
    <cellStyle name="計算 14 9" xfId="15073" xr:uid="{202F88CD-7A9A-43B4-BCFE-1C39299980C0}"/>
    <cellStyle name="计算 14 9" xfId="15074" xr:uid="{F9827605-AC94-46A4-AA7A-4222B74451ED}"/>
    <cellStyle name="計算 14 9 2" xfId="35294" xr:uid="{9837B49A-09CE-4E21-9FE7-A18F781B5786}"/>
    <cellStyle name="计算 14 9 2" xfId="35295" xr:uid="{EF10563A-04CB-4E6A-B359-185962D4B4E4}"/>
    <cellStyle name="계산 15" xfId="15075" xr:uid="{4A1AB63B-E67B-4DFB-9A56-D32D961AF5D2}"/>
    <cellStyle name="計算 15" xfId="15076" xr:uid="{80B450E6-35AC-468F-B720-86A9B1C4E3AC}"/>
    <cellStyle name="计算 15" xfId="15077" xr:uid="{235B181C-54F8-4CEA-9CE9-16C644F90497}"/>
    <cellStyle name="计算 15 10" xfId="15078" xr:uid="{D115B05D-1215-4FFF-AD47-263B3A4198C8}"/>
    <cellStyle name="计算 15 10 2" xfId="35298" xr:uid="{319AB20E-A2C7-4270-999D-DF7DA42D59BE}"/>
    <cellStyle name="计算 15 11" xfId="15079" xr:uid="{93BEEF7D-10B9-44FB-8DD6-EA521CF161DB}"/>
    <cellStyle name="计算 15 11 2" xfId="35299" xr:uid="{E5524B07-BFAD-402E-8167-3ABF5F0CBE4D}"/>
    <cellStyle name="计算 15 12" xfId="15080" xr:uid="{A67DBD93-F606-4DC3-B3C4-9B22973198F0}"/>
    <cellStyle name="计算 15 12 2" xfId="35300" xr:uid="{E720D96C-96A2-4B6B-AFFF-58B0467C0925}"/>
    <cellStyle name="计算 15 13" xfId="15081" xr:uid="{4D3E53CD-9D38-4F9D-A17C-97D23A49CCC5}"/>
    <cellStyle name="计算 15 13 2" xfId="35301" xr:uid="{DC40E44E-98F6-4A7B-86E2-297D354E4FD7}"/>
    <cellStyle name="计算 15 14" xfId="35297" xr:uid="{3719C8DA-DF5D-41C0-925E-DC158601B8A8}"/>
    <cellStyle name="계산 15 2" xfId="15082" xr:uid="{BE7D2BBE-D085-456A-AA3D-8C6751C9F95C}"/>
    <cellStyle name="計算 15 2" xfId="35296" xr:uid="{364B35BD-42DC-4664-B29D-BC35491798B0}"/>
    <cellStyle name="计算 15 2" xfId="15083" xr:uid="{EB240C0E-07BE-4E7D-BEC0-BCF2203AF275}"/>
    <cellStyle name="计算 15 2 2" xfId="35302" xr:uid="{6A9CC6D7-317D-42F9-A228-247C8B29EE2B}"/>
    <cellStyle name="计算 15 3" xfId="15084" xr:uid="{91675E2F-917D-46A0-83F5-D95CB8AE2613}"/>
    <cellStyle name="计算 15 3 2" xfId="35303" xr:uid="{B2A20698-14E4-4D3B-993C-729504A80A6E}"/>
    <cellStyle name="计算 15 4" xfId="15085" xr:uid="{57FDA4E1-1FC0-4048-BDF6-AC00A5F30BEF}"/>
    <cellStyle name="计算 15 4 2" xfId="35304" xr:uid="{4E20A78A-1B5E-49BB-8CE2-98BA88386345}"/>
    <cellStyle name="计算 15 5" xfId="15086" xr:uid="{53F55400-10E7-481B-8380-76F9EE16B479}"/>
    <cellStyle name="计算 15 5 2" xfId="35305" xr:uid="{641EB1F6-E6CA-4747-BB25-F61A024F15CC}"/>
    <cellStyle name="计算 15 6" xfId="15087" xr:uid="{9E4FAAF8-DFA6-4E7A-B06B-F43DA781A63B}"/>
    <cellStyle name="计算 15 6 2" xfId="35306" xr:uid="{77957FA4-0C6A-4FFE-8487-53E83BD38D54}"/>
    <cellStyle name="计算 15 7" xfId="15088" xr:uid="{1B371280-D9AE-4BFE-AE0A-C3D2F6010500}"/>
    <cellStyle name="计算 15 7 2" xfId="35307" xr:uid="{287FF1EA-3C39-415C-9516-D9EA7A22F1FA}"/>
    <cellStyle name="计算 15 8" xfId="15089" xr:uid="{F6868378-3EB2-4E3A-93F4-FDB116A9E09D}"/>
    <cellStyle name="计算 15 8 2" xfId="35308" xr:uid="{CDCBDFFF-19BA-40A0-9A27-1FA37DA22F81}"/>
    <cellStyle name="计算 15 9" xfId="15090" xr:uid="{59366485-EDC5-4E78-B50C-4ED5452B9284}"/>
    <cellStyle name="计算 15 9 2" xfId="35309" xr:uid="{3DF583D8-C747-407F-B9E3-B968AFDC9F06}"/>
    <cellStyle name="계산 16" xfId="15091" xr:uid="{72817246-1CAA-45AD-BC8F-B7641B07B6BE}"/>
    <cellStyle name="計算 16" xfId="15092" xr:uid="{7228856D-D90A-4034-AB02-089D5F35D667}"/>
    <cellStyle name="计算 16" xfId="15093" xr:uid="{D3B8E42B-3D7E-4057-98B5-2390B01E9188}"/>
    <cellStyle name="计算 16 10" xfId="15094" xr:uid="{08DB65F4-97C3-4FEB-9B6A-3FCB972C34D1}"/>
    <cellStyle name="计算 16 10 2" xfId="35312" xr:uid="{71454012-1985-49CF-A0D2-5E165910C03C}"/>
    <cellStyle name="计算 16 11" xfId="15095" xr:uid="{402A464A-1AE5-4A5E-AD0E-C50BA414CA61}"/>
    <cellStyle name="计算 16 11 2" xfId="35313" xr:uid="{CEFFEDA1-FDDE-4DEE-9780-8EBC6A7F611A}"/>
    <cellStyle name="计算 16 12" xfId="15096" xr:uid="{289782B6-E847-4AB3-BC2F-D47A4F753A0A}"/>
    <cellStyle name="计算 16 12 2" xfId="35314" xr:uid="{4A1D7EB5-72DB-44D4-82C4-7BAB51A2E59D}"/>
    <cellStyle name="计算 16 13" xfId="15097" xr:uid="{50468EDA-95AB-4370-9F7C-404DBC8AF595}"/>
    <cellStyle name="计算 16 13 2" xfId="35315" xr:uid="{85074EE5-411D-48E5-91B1-85C2B9D274D5}"/>
    <cellStyle name="计算 16 14" xfId="35311" xr:uid="{073E3592-D213-48DE-9E26-F16837D87899}"/>
    <cellStyle name="계산 16 2" xfId="15098" xr:uid="{F78E9E85-3FEC-4000-9061-84D82323748C}"/>
    <cellStyle name="計算 16 2" xfId="35310" xr:uid="{8CDA517D-4544-4CB5-B72A-717B0A58D547}"/>
    <cellStyle name="计算 16 2" xfId="15099" xr:uid="{C870FD3D-96F1-4D9E-A0FA-5ECE46A6C7F9}"/>
    <cellStyle name="计算 16 2 2" xfId="35316" xr:uid="{E726EBC7-670C-4AB6-B039-94E4FD9250D2}"/>
    <cellStyle name="计算 16 3" xfId="15100" xr:uid="{A5B3B8B6-6C7D-412A-A800-34212B334DEE}"/>
    <cellStyle name="计算 16 3 2" xfId="35317" xr:uid="{6B6CDAB2-5321-4511-B01E-0D722E29D2C9}"/>
    <cellStyle name="计算 16 4" xfId="15101" xr:uid="{5C11F010-29DC-427C-8089-D016A4EF067A}"/>
    <cellStyle name="计算 16 4 2" xfId="35318" xr:uid="{09FA6570-4D8E-46B5-948F-661C5AF2553E}"/>
    <cellStyle name="计算 16 5" xfId="15102" xr:uid="{81D2BF37-91F1-4BBA-AB05-5FBB473DF978}"/>
    <cellStyle name="计算 16 5 2" xfId="35319" xr:uid="{0D9C27A5-DAC8-4009-ABC1-6C92506F4C94}"/>
    <cellStyle name="计算 16 6" xfId="15103" xr:uid="{F512094D-80E4-4B99-B63D-07CB11F54AEA}"/>
    <cellStyle name="计算 16 6 2" xfId="35320" xr:uid="{CEF09C0C-F564-4B66-B681-EB11E041158F}"/>
    <cellStyle name="计算 16 7" xfId="15104" xr:uid="{8E37E8EE-684B-4AF8-8573-32EE7280D731}"/>
    <cellStyle name="计算 16 7 2" xfId="35321" xr:uid="{3BCEF369-4F51-4431-A0C6-413FF4C717B9}"/>
    <cellStyle name="计算 16 8" xfId="15105" xr:uid="{01A6440F-9C6F-47DE-BADC-6CED61094A7D}"/>
    <cellStyle name="计算 16 8 2" xfId="35322" xr:uid="{3056820D-3341-4390-9C03-71044FCF9608}"/>
    <cellStyle name="计算 16 9" xfId="15106" xr:uid="{BE754F15-36D9-4C19-A82E-6FAD340FF88E}"/>
    <cellStyle name="计算 16 9 2" xfId="35323" xr:uid="{5BF2587A-23B6-4BDB-A528-EFB4AB462B24}"/>
    <cellStyle name="계산 17" xfId="15107" xr:uid="{0491CDAE-A90E-426D-82B1-34E5A9EBF29F}"/>
    <cellStyle name="計算 17" xfId="15108" xr:uid="{C6FC4068-4016-4A85-ACEF-1F09D7172084}"/>
    <cellStyle name="计算 17" xfId="15109" xr:uid="{76E05841-912D-4979-A2F8-71CE2B9FC348}"/>
    <cellStyle name="계산 17 2" xfId="15110" xr:uid="{B04B890E-BE24-4421-A63B-542F38DB3101}"/>
    <cellStyle name="計算 17 2" xfId="35324" xr:uid="{4A35CD0B-217D-490F-AC18-B5F46B2EDCEF}"/>
    <cellStyle name="计算 17 2" xfId="35325" xr:uid="{FCC95903-2E9A-4A3B-91F8-C0C7FBBD967F}"/>
    <cellStyle name="계산 18" xfId="15111" xr:uid="{9FFF0F32-0AAC-468D-852B-EEB595E35847}"/>
    <cellStyle name="計算 18" xfId="15112" xr:uid="{D3535316-04E8-4464-9262-5FBFF84D030A}"/>
    <cellStyle name="计算 18" xfId="15113" xr:uid="{B6A4238A-1C1F-42AD-A43D-162529D801FD}"/>
    <cellStyle name="계산 18 2" xfId="15114" xr:uid="{3FBBA4DD-1C22-4D80-9D90-D0D0252A4A6C}"/>
    <cellStyle name="計算 18 2" xfId="35326" xr:uid="{A55977F1-8C8F-48D1-A738-6D7AA6896863}"/>
    <cellStyle name="计算 18 2" xfId="35327" xr:uid="{F93B6928-14FF-4865-AC5F-7EACE6D27444}"/>
    <cellStyle name="계산 19" xfId="15115" xr:uid="{57778E36-53CC-4D5A-8F9E-9E2C5217D3E2}"/>
    <cellStyle name="計算 19" xfId="15116" xr:uid="{60302BF2-23C6-4704-9822-0AE514D1DA43}"/>
    <cellStyle name="计算 19" xfId="15117" xr:uid="{C943400A-74F2-4D6B-88AE-33A8A128B3D4}"/>
    <cellStyle name="계산 19 2" xfId="15118" xr:uid="{1AE2F0FA-48A0-457E-990F-64BE589A1B69}"/>
    <cellStyle name="計算 19 2" xfId="35328" xr:uid="{1E66E334-0BE7-4990-8E58-FA48D9BDF216}"/>
    <cellStyle name="计算 19 2" xfId="35329" xr:uid="{06502452-FC71-4164-B59C-4FEB1F1C5D7D}"/>
    <cellStyle name="계산 2" xfId="15119" xr:uid="{6E8C2B61-1511-429D-8D8A-08F4CB848EE3}"/>
    <cellStyle name="計算 2" xfId="15120" xr:uid="{8CF3C7A5-648A-49E7-B0AA-0456EDAB1FB5}"/>
    <cellStyle name="计算 2" xfId="15121" xr:uid="{9222A0A6-701A-4DB8-96C3-EAD2B88B0281}"/>
    <cellStyle name="計算 2 10" xfId="15122" xr:uid="{FD587FD0-19C4-442D-842C-882790974E3F}"/>
    <cellStyle name="计算 2 10" xfId="15123" xr:uid="{FC50A3D3-7F67-4A8E-BE3A-74DD5F9EBCCD}"/>
    <cellStyle name="計算 2 10 2" xfId="35332" xr:uid="{3F80A19E-8BEE-408D-90C7-771092EA7CE0}"/>
    <cellStyle name="计算 2 10 2" xfId="35333" xr:uid="{F4AA299B-044E-4325-8E73-478979A03EB5}"/>
    <cellStyle name="計算 2 11" xfId="15124" xr:uid="{EF5AE787-8AB5-49E6-B79C-87953B6B111A}"/>
    <cellStyle name="计算 2 11" xfId="15125" xr:uid="{7F2363DB-869A-4ECD-9211-759110128796}"/>
    <cellStyle name="計算 2 11 2" xfId="35334" xr:uid="{8E79333A-CFB9-47A2-B691-2AE94B814F3A}"/>
    <cellStyle name="计算 2 11 2" xfId="35335" xr:uid="{DD4D0D2A-5A6C-4C01-A691-C8D7E1DE296B}"/>
    <cellStyle name="計算 2 12" xfId="15126" xr:uid="{4112A81F-47FD-4769-9D10-11A015B53AEE}"/>
    <cellStyle name="计算 2 12" xfId="15127" xr:uid="{47D145A8-0928-40E6-9F0A-B59C8B5D66C0}"/>
    <cellStyle name="計算 2 12 2" xfId="35336" xr:uid="{8715542B-BCA6-4BFA-9580-397BD29985AD}"/>
    <cellStyle name="计算 2 12 2" xfId="35337" xr:uid="{1B8D6B37-4A49-4A5C-A8B3-70108F38B755}"/>
    <cellStyle name="計算 2 13" xfId="15128" xr:uid="{E7155FE1-2FCF-4FDF-9AE9-B0DAF26356A4}"/>
    <cellStyle name="计算 2 13" xfId="15129" xr:uid="{B7E2EBEC-24DD-41A5-86DF-C5DDC5E83620}"/>
    <cellStyle name="計算 2 13 2" xfId="35338" xr:uid="{FAE93530-2A94-4937-A9D8-8C86D7448FFE}"/>
    <cellStyle name="计算 2 13 2" xfId="35339" xr:uid="{9AAC64E8-ADAF-42FD-8E7D-40BCC650DC94}"/>
    <cellStyle name="計算 2 14" xfId="15130" xr:uid="{658BBCD0-DD05-4B79-8E8D-9AC1192CED8F}"/>
    <cellStyle name="计算 2 14" xfId="15131" xr:uid="{745C2109-E34C-4C3C-B664-53CCAEED3834}"/>
    <cellStyle name="計算 2 14 2" xfId="35340" xr:uid="{1BBD93EB-B0A2-4A25-828C-540CBB8758B3}"/>
    <cellStyle name="计算 2 14 2" xfId="35341" xr:uid="{2041A0DA-FDCC-4576-A8F1-191E4BBB4F70}"/>
    <cellStyle name="計算 2 15" xfId="15132" xr:uid="{6B3500D2-982E-498D-82C7-87A33A9BE4C4}"/>
    <cellStyle name="计算 2 15" xfId="15133" xr:uid="{28287063-18B2-4788-9A37-D60DECAF352A}"/>
    <cellStyle name="計算 2 15 2" xfId="35342" xr:uid="{ADEFF289-6089-4D60-A7EA-21EC8BCD7FE6}"/>
    <cellStyle name="计算 2 15 2" xfId="35343" xr:uid="{0358AA15-8201-4E30-816D-B095517DE0D9}"/>
    <cellStyle name="計算 2 16" xfId="15134" xr:uid="{B4B2BC12-A414-4613-B792-C97FC5F37DC2}"/>
    <cellStyle name="计算 2 16" xfId="15135" xr:uid="{A872A4FE-9718-47E7-B842-93B035EBD722}"/>
    <cellStyle name="計算 2 16 2" xfId="35344" xr:uid="{0B061B4F-AF1D-4E6A-910C-6F1E9679FF47}"/>
    <cellStyle name="计算 2 16 2" xfId="35345" xr:uid="{BA21CE76-805F-4D89-A6E8-5275F6CDFB7F}"/>
    <cellStyle name="計算 2 17" xfId="15136" xr:uid="{5339DF3F-06FB-464E-B3F7-5BBC6996F194}"/>
    <cellStyle name="计算 2 17" xfId="15137" xr:uid="{01E14185-FEF4-4C7D-8714-5991759F8951}"/>
    <cellStyle name="計算 2 17 2" xfId="35346" xr:uid="{F69A9184-3D34-43FB-AF63-66EF6A31D640}"/>
    <cellStyle name="计算 2 17 2" xfId="35347" xr:uid="{06DBC686-958F-4EA3-A3E7-C455BED99B5F}"/>
    <cellStyle name="計算 2 18" xfId="15138" xr:uid="{595DF870-A625-4297-BC64-EACE24FAB831}"/>
    <cellStyle name="计算 2 18" xfId="15139" xr:uid="{DB316647-5666-4DF9-BAB7-0EE57C3CEE63}"/>
    <cellStyle name="計算 2 18 2" xfId="35348" xr:uid="{BBAC07A6-C867-448E-99A1-20D0DBCF8144}"/>
    <cellStyle name="计算 2 18 2" xfId="35349" xr:uid="{FC28DAE2-1694-4692-80DC-87EB6DEF96C5}"/>
    <cellStyle name="計算 2 19" xfId="15140" xr:uid="{5C89A41C-6AFD-4CCB-B28D-8BDEC66D42F2}"/>
    <cellStyle name="计算 2 19" xfId="35331" xr:uid="{58728B49-6FB0-4AE0-A2EC-0A966D0C60C6}"/>
    <cellStyle name="計算 2 19 2" xfId="35350" xr:uid="{0C16BE81-0633-47A5-B02F-2EFD7BA1F479}"/>
    <cellStyle name="계산 2 2" xfId="15141" xr:uid="{19B155D1-AE14-4868-84A9-515CB104121A}"/>
    <cellStyle name="計算 2 2" xfId="15142" xr:uid="{B74C0C75-83D6-4726-93F6-3D11EF93C4F2}"/>
    <cellStyle name="计算 2 2" xfId="15143" xr:uid="{FA37D248-9241-42D2-BF33-43D2C132609B}"/>
    <cellStyle name="계산 2 2 10" xfId="15144" xr:uid="{13CF7BFE-C926-4312-B526-E3534FBCA592}"/>
    <cellStyle name="計算 2 2 10" xfId="15145" xr:uid="{3373BA2D-ECDE-4202-9EF7-DF2A03AC7C7C}"/>
    <cellStyle name="计算 2 2 10" xfId="15146" xr:uid="{4B2F5B37-1463-4065-867F-AAA167B4BC20}"/>
    <cellStyle name="계산 2 2 10 2" xfId="35354" xr:uid="{8D727F0C-9E38-4A3D-9D0F-50A9166953B6}"/>
    <cellStyle name="計算 2 2 10 2" xfId="35355" xr:uid="{05DD68B7-7CD9-486B-A52B-C4ADB961735F}"/>
    <cellStyle name="计算 2 2 10 2" xfId="35356" xr:uid="{98AE821F-F33B-4BE4-ACD8-08B0E02269F7}"/>
    <cellStyle name="계산 2 2 11" xfId="15147" xr:uid="{6CB16501-6830-4EE8-9FBC-FC5C25573561}"/>
    <cellStyle name="計算 2 2 11" xfId="15148" xr:uid="{F904113D-2768-4248-B9B4-FFE02A61222B}"/>
    <cellStyle name="计算 2 2 11" xfId="15149" xr:uid="{AFF1C071-B99F-45F9-8BF3-3DCD7D656DB6}"/>
    <cellStyle name="계산 2 2 11 2" xfId="35357" xr:uid="{30FC2B46-648B-4155-95C1-B60CD1EB4EFC}"/>
    <cellStyle name="計算 2 2 11 2" xfId="35358" xr:uid="{BF0699A3-EFEA-4067-B44B-AD77839FFC04}"/>
    <cellStyle name="计算 2 2 11 2" xfId="35359" xr:uid="{F8BF5770-2BF4-43BB-A98F-7E43C0D4A2D2}"/>
    <cellStyle name="계산 2 2 12" xfId="15150" xr:uid="{0187E84F-B9D9-4537-B371-14F9D2E2AB69}"/>
    <cellStyle name="計算 2 2 12" xfId="15151" xr:uid="{CF45B6D6-E075-432D-B9C9-FF6377AF9406}"/>
    <cellStyle name="计算 2 2 12" xfId="15152" xr:uid="{E91701FB-FDA3-492D-8D73-34C376A4680C}"/>
    <cellStyle name="계산 2 2 12 2" xfId="35360" xr:uid="{E3CA004C-05DC-4C75-821A-6B29213079F0}"/>
    <cellStyle name="計算 2 2 12 2" xfId="35361" xr:uid="{E5749A9F-E8E1-445D-A3A1-B611993C7FDF}"/>
    <cellStyle name="计算 2 2 12 2" xfId="35362" xr:uid="{F5F637D8-3542-4EE0-B33B-D6F98419E11E}"/>
    <cellStyle name="계산 2 2 13" xfId="15153" xr:uid="{7240114C-6C08-4AA5-A483-1665AF138A24}"/>
    <cellStyle name="計算 2 2 13" xfId="15154" xr:uid="{E1AFA72C-778B-4B52-91A1-55ADC5AE2517}"/>
    <cellStyle name="计算 2 2 13" xfId="15155" xr:uid="{66EFAD95-E318-4016-9CFF-2A7251C93F90}"/>
    <cellStyle name="계산 2 2 13 2" xfId="35363" xr:uid="{5D01FA31-6F73-4D9C-ABD2-478E926F4BD3}"/>
    <cellStyle name="計算 2 2 13 2" xfId="35364" xr:uid="{B01145FD-1926-432F-85D0-483E12DB1268}"/>
    <cellStyle name="计算 2 2 13 2" xfId="35365" xr:uid="{9FC97422-D152-4E02-A5D7-ECC30C92EC86}"/>
    <cellStyle name="계산 2 2 14" xfId="15156" xr:uid="{10CD1B22-2027-47A7-8B0D-DF1DD8D9D3C4}"/>
    <cellStyle name="計算 2 2 14" xfId="15157" xr:uid="{02993B07-CADB-4430-9B0D-C3CAACEF3DEF}"/>
    <cellStyle name="计算 2 2 14" xfId="15158" xr:uid="{9AC7BEE2-D013-41BE-BD2A-60CDAC7C4535}"/>
    <cellStyle name="계산 2 2 14 2" xfId="35366" xr:uid="{86A6D80E-F3BD-4E3A-BEC2-C8F177BBDE2F}"/>
    <cellStyle name="計算 2 2 14 2" xfId="35367" xr:uid="{38750AF9-6300-42B6-8E91-EAB811C3DD31}"/>
    <cellStyle name="计算 2 2 14 2" xfId="35368" xr:uid="{602ABD6E-BA61-4C9A-9CB1-4E8765ECDCA3}"/>
    <cellStyle name="계산 2 2 15" xfId="15159" xr:uid="{7FE5E1CF-138A-49EC-9B02-2E765AEC0037}"/>
    <cellStyle name="計算 2 2 15" xfId="15160" xr:uid="{FD9B5C94-4AD2-4901-99E1-F756DB1BF720}"/>
    <cellStyle name="计算 2 2 15" xfId="15161" xr:uid="{AEBCBA18-7E94-4CA5-A64D-9BCCF72DF3A6}"/>
    <cellStyle name="계산 2 2 15 2" xfId="35369" xr:uid="{FD173E54-7433-4A0E-9E01-004716105C8A}"/>
    <cellStyle name="計算 2 2 15 2" xfId="35370" xr:uid="{79C6ACE2-D04E-4E66-BB4B-461666416F6D}"/>
    <cellStyle name="计算 2 2 15 2" xfId="35371" xr:uid="{E151D1D8-E621-4F34-A5CB-CAF94FEC48E1}"/>
    <cellStyle name="계산 2 2 16" xfId="15162" xr:uid="{6C412992-F4A5-4013-B44D-657544EBA5C7}"/>
    <cellStyle name="計算 2 2 16" xfId="35352" xr:uid="{686B89D4-92C2-4819-BC2B-FC7E1D76BA34}"/>
    <cellStyle name="计算 2 2 16" xfId="35353" xr:uid="{35C1466C-F78E-44FF-A278-BEF146A420D6}"/>
    <cellStyle name="계산 2 2 16 2" xfId="35372" xr:uid="{91132748-E21B-4849-95AB-BDC1F8D31EBF}"/>
    <cellStyle name="계산 2 2 17" xfId="35351" xr:uid="{73F18F73-F2B0-4F3D-8028-346AD016A5A5}"/>
    <cellStyle name="계산 2 2 2" xfId="15163" xr:uid="{07DA7BFD-30C0-49EF-80F6-70D0947A2DE2}"/>
    <cellStyle name="計算 2 2 2" xfId="15164" xr:uid="{9752288D-FD76-4383-83DB-15C3711DC2F1}"/>
    <cellStyle name="计算 2 2 2" xfId="15165" xr:uid="{40FA40EF-7477-4D64-B3CB-03D7AF6D00DF}"/>
    <cellStyle name="계산 2 2 2 10" xfId="15166" xr:uid="{A8158D79-12C2-46E9-A7CE-2BE9A4DD4CF4}"/>
    <cellStyle name="計算 2 2 2 10" xfId="15167" xr:uid="{3245AD26-E519-4490-8EBE-236290F42A5D}"/>
    <cellStyle name="计算 2 2 2 10" xfId="15168" xr:uid="{5062C791-1C34-4585-9EE2-5C6B60DB0472}"/>
    <cellStyle name="계산 2 2 2 10 2" xfId="35376" xr:uid="{16494E80-CA1E-4C1C-B6F1-449843B99ADC}"/>
    <cellStyle name="計算 2 2 2 10 2" xfId="35377" xr:uid="{6A4243DC-0640-4D6A-8C70-BAF6237F4A97}"/>
    <cellStyle name="计算 2 2 2 10 2" xfId="35378" xr:uid="{9E98000D-CCE6-4E6F-AE5D-18DD709C494C}"/>
    <cellStyle name="계산 2 2 2 11" xfId="15169" xr:uid="{F286C096-3AEA-43E1-8F51-25174C2A21B8}"/>
    <cellStyle name="計算 2 2 2 11" xfId="15170" xr:uid="{2373FBA1-E41B-46B4-BD84-83530A3F5A7E}"/>
    <cellStyle name="计算 2 2 2 11" xfId="15171" xr:uid="{A1520B34-DECE-42B5-8673-27C51A624ABF}"/>
    <cellStyle name="계산 2 2 2 11 2" xfId="35379" xr:uid="{CEAB010B-3CCB-4591-9DFB-C8B2465C2417}"/>
    <cellStyle name="計算 2 2 2 11 2" xfId="35380" xr:uid="{1A624970-48CB-44C4-8118-ED232AAE835A}"/>
    <cellStyle name="计算 2 2 2 11 2" xfId="35381" xr:uid="{D2293115-6CF8-4DF4-B734-3FEEC3EFD8B6}"/>
    <cellStyle name="계산 2 2 2 12" xfId="15172" xr:uid="{5CC4B6AE-C381-4F09-8DCF-B0FD377B77CD}"/>
    <cellStyle name="計算 2 2 2 12" xfId="15173" xr:uid="{0A41C064-C412-452E-947D-BBC2D2F19AE0}"/>
    <cellStyle name="计算 2 2 2 12" xfId="15174" xr:uid="{D60A3A06-87AF-47E1-B837-B475B0C80CA4}"/>
    <cellStyle name="계산 2 2 2 12 2" xfId="35382" xr:uid="{A762556B-6879-4CD6-927D-54A2C2A620CD}"/>
    <cellStyle name="計算 2 2 2 12 2" xfId="35383" xr:uid="{6E230F71-EC70-4DC9-A171-1F30A4D2DE8E}"/>
    <cellStyle name="计算 2 2 2 12 2" xfId="35384" xr:uid="{EDEA7E71-12CB-44BC-AAD0-69FE70240E76}"/>
    <cellStyle name="계산 2 2 2 13" xfId="15175" xr:uid="{FFD6ADC6-8490-4EF7-A402-C9EB6D82A361}"/>
    <cellStyle name="計算 2 2 2 13" xfId="15176" xr:uid="{0FC2473F-356A-4755-BF52-8C934FEFC021}"/>
    <cellStyle name="计算 2 2 2 13" xfId="15177" xr:uid="{4D5AE8ED-DE28-4F5D-AD37-02CA1A514FF8}"/>
    <cellStyle name="계산 2 2 2 13 2" xfId="35385" xr:uid="{F5AD2FB9-6840-4BF4-AD3D-9FD8449BEF26}"/>
    <cellStyle name="計算 2 2 2 13 2" xfId="35386" xr:uid="{AFB910C9-63A0-4A08-8509-BDB6305AB213}"/>
    <cellStyle name="计算 2 2 2 13 2" xfId="35387" xr:uid="{0503CC72-53A1-4AAD-82FA-1DEEACA61D5F}"/>
    <cellStyle name="계산 2 2 2 14" xfId="35373" xr:uid="{E27CC854-67B3-4809-853F-B5FBF0CB61EA}"/>
    <cellStyle name="計算 2 2 2 14" xfId="35374" xr:uid="{8911E22F-0028-46AB-AF45-16F3352DE335}"/>
    <cellStyle name="计算 2 2 2 14" xfId="35375" xr:uid="{1D085648-6D7B-4D67-9676-FF19B8F75275}"/>
    <cellStyle name="계산 2 2 2 2" xfId="15178" xr:uid="{B588E356-62E3-4B42-8F5E-E88E9FE1D6C1}"/>
    <cellStyle name="計算 2 2 2 2" xfId="15179" xr:uid="{F20A7006-F460-4D0F-81EE-284A72152148}"/>
    <cellStyle name="计算 2 2 2 2" xfId="15180" xr:uid="{60CFEAEB-CCF1-4382-933E-B4AB4F7FE35E}"/>
    <cellStyle name="계산 2 2 2 2 2" xfId="35388" xr:uid="{6E891E23-C92F-4E0E-AA54-E3BDD5CF141E}"/>
    <cellStyle name="計算 2 2 2 2 2" xfId="35389" xr:uid="{D0731541-6EA7-4AF4-BA41-53855236C332}"/>
    <cellStyle name="计算 2 2 2 2 2" xfId="35390" xr:uid="{412981C8-8236-4F8C-AA7A-7843ABEEAE1B}"/>
    <cellStyle name="계산 2 2 2 3" xfId="15181" xr:uid="{1D34FC32-63E2-4F77-9147-13265AFA08B8}"/>
    <cellStyle name="計算 2 2 2 3" xfId="15182" xr:uid="{B22215D7-A4B8-42F3-B6EF-88B9AD633DB8}"/>
    <cellStyle name="计算 2 2 2 3" xfId="15183" xr:uid="{2257C1C1-49B8-431F-8A25-3DC7865AD77C}"/>
    <cellStyle name="계산 2 2 2 3 2" xfId="35391" xr:uid="{7225B7CD-2422-4184-9BF1-2A930CEE63A1}"/>
    <cellStyle name="計算 2 2 2 3 2" xfId="35392" xr:uid="{291AB766-36CB-4EDA-A2FE-14AFDEF79971}"/>
    <cellStyle name="计算 2 2 2 3 2" xfId="35393" xr:uid="{2E05FBEB-6F96-47F1-BA7B-1DECC0D3D705}"/>
    <cellStyle name="계산 2 2 2 4" xfId="15184" xr:uid="{9D6139D4-A900-4847-A13D-A738A9AEB8FC}"/>
    <cellStyle name="計算 2 2 2 4" xfId="15185" xr:uid="{05D120FF-8F5A-4FC7-B188-DF1C10D46B3E}"/>
    <cellStyle name="计算 2 2 2 4" xfId="15186" xr:uid="{7889BDCC-8713-4AD2-B984-54E683A2CBDD}"/>
    <cellStyle name="계산 2 2 2 4 2" xfId="35394" xr:uid="{62DD57A8-1844-4ECA-9ECB-CF78F2634248}"/>
    <cellStyle name="計算 2 2 2 4 2" xfId="35395" xr:uid="{E13095C4-115B-4974-B9A8-91F6949AA0AA}"/>
    <cellStyle name="计算 2 2 2 4 2" xfId="35396" xr:uid="{855301B2-71FA-4FEF-8409-3D0A98CF6211}"/>
    <cellStyle name="계산 2 2 2 5" xfId="15187" xr:uid="{7ED92006-018F-4A5E-AC35-A9CB9A7F09E7}"/>
    <cellStyle name="計算 2 2 2 5" xfId="15188" xr:uid="{8E76ABE6-7C90-4ED5-9F5A-F6C35592362E}"/>
    <cellStyle name="计算 2 2 2 5" xfId="15189" xr:uid="{ECEAD27B-FEF3-4D4E-B808-C681FDC1710D}"/>
    <cellStyle name="계산 2 2 2 5 2" xfId="35397" xr:uid="{52788429-2481-47FC-90F9-B2886E20D22F}"/>
    <cellStyle name="計算 2 2 2 5 2" xfId="35398" xr:uid="{4BBEFB6B-974D-445C-B519-D1DF74CBB2CF}"/>
    <cellStyle name="计算 2 2 2 5 2" xfId="35399" xr:uid="{025E3FB1-C650-4932-B95F-04BB7192AC65}"/>
    <cellStyle name="계산 2 2 2 6" xfId="15190" xr:uid="{C20BA042-1600-4C7F-92EE-739BF3416A55}"/>
    <cellStyle name="計算 2 2 2 6" xfId="15191" xr:uid="{909D204E-BFCE-4BE0-8467-499AF68FD3FE}"/>
    <cellStyle name="计算 2 2 2 6" xfId="15192" xr:uid="{8CF32E76-C4E4-421E-92CA-0E28A1D81DE5}"/>
    <cellStyle name="계산 2 2 2 6 2" xfId="35400" xr:uid="{2603368D-BDEE-4086-9BD6-6C680BCF77F4}"/>
    <cellStyle name="計算 2 2 2 6 2" xfId="35401" xr:uid="{FAB1FF49-2191-47F9-9BDC-4D51B28F9632}"/>
    <cellStyle name="计算 2 2 2 6 2" xfId="35402" xr:uid="{7C2E1573-D076-449B-85E6-9AE7A204B061}"/>
    <cellStyle name="계산 2 2 2 7" xfId="15193" xr:uid="{28F37E57-3AEB-43AA-8508-BDEDE5AEC9B8}"/>
    <cellStyle name="計算 2 2 2 7" xfId="15194" xr:uid="{1FDE2F99-7073-4789-8C4E-4D003649D12C}"/>
    <cellStyle name="计算 2 2 2 7" xfId="15195" xr:uid="{950CB5D2-A2F9-4F73-89F1-CA591FC7F9F0}"/>
    <cellStyle name="계산 2 2 2 7 2" xfId="35403" xr:uid="{20530646-75DC-4BE0-83B8-A208D56C0A83}"/>
    <cellStyle name="計算 2 2 2 7 2" xfId="35404" xr:uid="{480B8A69-679E-4F2D-BAA4-7E1C084C7FBD}"/>
    <cellStyle name="计算 2 2 2 7 2" xfId="35405" xr:uid="{82675934-1F5F-45C6-8ABE-9266E6AAF3C2}"/>
    <cellStyle name="계산 2 2 2 8" xfId="15196" xr:uid="{A0D0C227-9FD1-4147-9D0B-126DB74B4566}"/>
    <cellStyle name="計算 2 2 2 8" xfId="15197" xr:uid="{906408BA-8633-443E-A384-64EA901A53E8}"/>
    <cellStyle name="计算 2 2 2 8" xfId="15198" xr:uid="{08F0FD7A-D28C-47D2-83AE-5CDD58B542A5}"/>
    <cellStyle name="계산 2 2 2 8 2" xfId="35406" xr:uid="{2FE29614-EF44-435D-873E-2CEA9502AEDF}"/>
    <cellStyle name="計算 2 2 2 8 2" xfId="35407" xr:uid="{C79D2E49-068F-475C-8DDE-4630F40DEE2D}"/>
    <cellStyle name="计算 2 2 2 8 2" xfId="35408" xr:uid="{620ACB2B-922A-4552-92B6-A792009A602F}"/>
    <cellStyle name="계산 2 2 2 9" xfId="15199" xr:uid="{D5CD76D3-5A43-44E6-91F4-7124FB6499FF}"/>
    <cellStyle name="計算 2 2 2 9" xfId="15200" xr:uid="{D65E1C59-8898-4219-A1AE-F91EE947CAAE}"/>
    <cellStyle name="计算 2 2 2 9" xfId="15201" xr:uid="{2A267BB7-1611-4EC7-94F3-1C8362B72835}"/>
    <cellStyle name="계산 2 2 2 9 2" xfId="35409" xr:uid="{46D7A5FF-89A5-4D94-B65B-914A7CEB4AF4}"/>
    <cellStyle name="計算 2 2 2 9 2" xfId="35410" xr:uid="{D04B13CE-84E1-49D5-9E38-874B4E8DF041}"/>
    <cellStyle name="计算 2 2 2 9 2" xfId="35411" xr:uid="{42212E93-21AC-4073-B6A3-3E06EAB0955B}"/>
    <cellStyle name="계산 2 2 3" xfId="15202" xr:uid="{7ECE7680-3993-4607-BA6A-D3C4D1766C0E}"/>
    <cellStyle name="計算 2 2 3" xfId="15203" xr:uid="{6AD7C8EA-58E3-4047-BA7C-FECA968F199F}"/>
    <cellStyle name="计算 2 2 3" xfId="15204" xr:uid="{F67D4132-C309-4126-AB0B-D5A7778C590F}"/>
    <cellStyle name="계산 2 2 3 10" xfId="15205" xr:uid="{82DE7996-2BF4-4D86-A90A-7AACB6F3DEF8}"/>
    <cellStyle name="計算 2 2 3 10" xfId="15206" xr:uid="{82F4851A-90B9-4790-9919-8363D645A0EA}"/>
    <cellStyle name="计算 2 2 3 10" xfId="15207" xr:uid="{F6E304D9-D2A2-4457-989C-9440006EE48A}"/>
    <cellStyle name="계산 2 2 3 10 2" xfId="35415" xr:uid="{8397CC58-836C-44D8-A57E-562996801342}"/>
    <cellStyle name="計算 2 2 3 10 2" xfId="35416" xr:uid="{2E29B66B-1ECE-48FF-8189-8D496E8E34C1}"/>
    <cellStyle name="计算 2 2 3 10 2" xfId="35417" xr:uid="{C21B8E1E-5066-4772-BBF6-3A2B93BA70E4}"/>
    <cellStyle name="계산 2 2 3 11" xfId="15208" xr:uid="{B6E2DEF8-1E9F-4631-B547-86BF6DCA2E58}"/>
    <cellStyle name="計算 2 2 3 11" xfId="15209" xr:uid="{DCEE36B5-6F44-4282-84C1-6FDDBB365404}"/>
    <cellStyle name="计算 2 2 3 11" xfId="15210" xr:uid="{1812C43F-2907-4D59-9D97-0B1D86CDA8D3}"/>
    <cellStyle name="계산 2 2 3 11 2" xfId="35418" xr:uid="{38B302AB-7123-4968-9C0F-FC647AFC69A7}"/>
    <cellStyle name="計算 2 2 3 11 2" xfId="35419" xr:uid="{4B857900-B13E-449A-A046-21ED221EDD97}"/>
    <cellStyle name="计算 2 2 3 11 2" xfId="35420" xr:uid="{1015C87E-9F1D-446E-9E18-58DD65FA10D6}"/>
    <cellStyle name="계산 2 2 3 12" xfId="15211" xr:uid="{6613F5FB-FB2B-448E-9763-6C991D8B8645}"/>
    <cellStyle name="計算 2 2 3 12" xfId="15212" xr:uid="{61B0B366-DA4F-490C-94C6-F6B3F9BF28B6}"/>
    <cellStyle name="计算 2 2 3 12" xfId="15213" xr:uid="{09893199-3CD1-4214-AA8E-4A7223B1F866}"/>
    <cellStyle name="계산 2 2 3 12 2" xfId="35421" xr:uid="{053D5F35-1C51-4193-B13D-CAA4D7AF1419}"/>
    <cellStyle name="計算 2 2 3 12 2" xfId="35422" xr:uid="{72CAFE95-4325-47AA-BD2C-FF3A0E88276A}"/>
    <cellStyle name="计算 2 2 3 12 2" xfId="35423" xr:uid="{7307E823-4CD9-46DE-97AE-7801DDE47018}"/>
    <cellStyle name="계산 2 2 3 13" xfId="15214" xr:uid="{ADA1F112-2539-4350-A2FA-86700166FD16}"/>
    <cellStyle name="計算 2 2 3 13" xfId="15215" xr:uid="{86EAEFC5-FA84-46F8-BE79-6690FC502ED2}"/>
    <cellStyle name="计算 2 2 3 13" xfId="15216" xr:uid="{D1730A57-4A52-4E4D-8309-40E2BA4D1BB8}"/>
    <cellStyle name="계산 2 2 3 13 2" xfId="35424" xr:uid="{571AA058-AFAB-4D49-9A61-8E7DFA770A90}"/>
    <cellStyle name="計算 2 2 3 13 2" xfId="35425" xr:uid="{A6C1010F-3B92-404E-85C6-943CDADAC405}"/>
    <cellStyle name="计算 2 2 3 13 2" xfId="35426" xr:uid="{2BDD7336-37B5-4043-BF48-21726EC1DFC7}"/>
    <cellStyle name="계산 2 2 3 14" xfId="35412" xr:uid="{D08FCC23-53FF-4D98-AFAD-0193DB846BD6}"/>
    <cellStyle name="計算 2 2 3 14" xfId="35413" xr:uid="{79DE86B0-7FA9-4BDA-A25B-F50622B92CFA}"/>
    <cellStyle name="计算 2 2 3 14" xfId="35414" xr:uid="{B3876EE5-E795-472F-922E-87E1E844033B}"/>
    <cellStyle name="계산 2 2 3 2" xfId="15217" xr:uid="{57991653-298F-4270-A1CC-0B49E6DDE579}"/>
    <cellStyle name="計算 2 2 3 2" xfId="15218" xr:uid="{48F28104-6171-4B09-88C0-41800D0E6129}"/>
    <cellStyle name="计算 2 2 3 2" xfId="15219" xr:uid="{38BD7771-F8FD-4362-A2C8-C6011411ABB6}"/>
    <cellStyle name="계산 2 2 3 2 2" xfId="35427" xr:uid="{C3C292F3-F92C-4453-8930-524BC02AAE6F}"/>
    <cellStyle name="計算 2 2 3 2 2" xfId="35428" xr:uid="{E26185C2-4A3B-4CB6-92A3-8DA6CE3A9BA4}"/>
    <cellStyle name="计算 2 2 3 2 2" xfId="35429" xr:uid="{AD94FC8B-50B5-483A-BAC7-AA0215365D77}"/>
    <cellStyle name="계산 2 2 3 3" xfId="15220" xr:uid="{7C041D52-7DA8-4334-A8A6-F5E085D197EF}"/>
    <cellStyle name="計算 2 2 3 3" xfId="15221" xr:uid="{64E56F05-024B-4ADF-9EBC-4BCC13B6762F}"/>
    <cellStyle name="计算 2 2 3 3" xfId="15222" xr:uid="{53CA3A6E-DA13-4582-B94D-0189DB7C64B5}"/>
    <cellStyle name="계산 2 2 3 3 2" xfId="35430" xr:uid="{44E74F7F-85B9-49FA-99E4-83DF021F196C}"/>
    <cellStyle name="計算 2 2 3 3 2" xfId="35431" xr:uid="{3EB5EFD9-7591-4712-990D-292F96A050E3}"/>
    <cellStyle name="计算 2 2 3 3 2" xfId="35432" xr:uid="{327D0C2C-CF3B-4626-A0F3-DA5127AC1A5C}"/>
    <cellStyle name="계산 2 2 3 4" xfId="15223" xr:uid="{CD2624A2-82F0-4E58-922C-9A93E1EC630C}"/>
    <cellStyle name="計算 2 2 3 4" xfId="15224" xr:uid="{F96605FC-D647-409F-8D76-0EF6C4CB8F1A}"/>
    <cellStyle name="计算 2 2 3 4" xfId="15225" xr:uid="{C7C5FDE9-DB5D-4A03-A1E5-18867B8273A9}"/>
    <cellStyle name="계산 2 2 3 4 2" xfId="35433" xr:uid="{BD81846F-8419-40F5-B627-35C5759B4368}"/>
    <cellStyle name="計算 2 2 3 4 2" xfId="35434" xr:uid="{8F155606-987E-4CE5-9B52-A7B9B603F272}"/>
    <cellStyle name="计算 2 2 3 4 2" xfId="35435" xr:uid="{14A915AD-8306-437D-82B9-185920BD47B1}"/>
    <cellStyle name="계산 2 2 3 5" xfId="15226" xr:uid="{7358A846-10A7-4031-988B-9A0D469C7CF9}"/>
    <cellStyle name="計算 2 2 3 5" xfId="15227" xr:uid="{25BFE3D3-6A80-4823-A473-E0C7898885BC}"/>
    <cellStyle name="计算 2 2 3 5" xfId="15228" xr:uid="{06B2D396-71D3-4A25-90CA-24D5C1EB0D12}"/>
    <cellStyle name="계산 2 2 3 5 2" xfId="35436" xr:uid="{F616C6BE-F408-4967-BEA2-5912EC238D6E}"/>
    <cellStyle name="計算 2 2 3 5 2" xfId="35437" xr:uid="{A6C3F459-6A42-45FA-AD07-183867EADB47}"/>
    <cellStyle name="计算 2 2 3 5 2" xfId="35438" xr:uid="{6ABF64EE-AA41-4392-83CE-48F69D7F0C88}"/>
    <cellStyle name="계산 2 2 3 6" xfId="15229" xr:uid="{251CE139-E77A-4D5D-B18C-13C4917060C2}"/>
    <cellStyle name="計算 2 2 3 6" xfId="15230" xr:uid="{10E27821-45F7-41CA-B692-C425698ACF5C}"/>
    <cellStyle name="计算 2 2 3 6" xfId="15231" xr:uid="{28605C54-0FBE-4316-9A54-2485C5BC275B}"/>
    <cellStyle name="계산 2 2 3 6 2" xfId="35439" xr:uid="{13A1AE86-6808-4AEC-8759-BBD68EB0C715}"/>
    <cellStyle name="計算 2 2 3 6 2" xfId="35440" xr:uid="{1F033F43-B86D-4F07-B53E-AFC1C729A2E5}"/>
    <cellStyle name="计算 2 2 3 6 2" xfId="35441" xr:uid="{011F9F25-CA95-42E8-8BC0-61FD279AD3EC}"/>
    <cellStyle name="계산 2 2 3 7" xfId="15232" xr:uid="{90B4B0D2-BE3A-4EA2-B841-791E1B8CAB97}"/>
    <cellStyle name="計算 2 2 3 7" xfId="15233" xr:uid="{1CBFEE0D-5B34-44D2-811F-90EE919F8980}"/>
    <cellStyle name="计算 2 2 3 7" xfId="15234" xr:uid="{277B0B18-8E11-4831-A883-2DB4E3633398}"/>
    <cellStyle name="계산 2 2 3 7 2" xfId="35442" xr:uid="{5489AB2F-C8F3-4B92-8EC7-470DE21B4159}"/>
    <cellStyle name="計算 2 2 3 7 2" xfId="35443" xr:uid="{B6C6716A-28F9-4629-8BF9-8E33A1A7EFEA}"/>
    <cellStyle name="计算 2 2 3 7 2" xfId="35444" xr:uid="{2175C106-BF08-4373-9CD2-8305BD2DC88E}"/>
    <cellStyle name="계산 2 2 3 8" xfId="15235" xr:uid="{C99D8D1A-2932-4905-8D28-BA0F5C70B5FB}"/>
    <cellStyle name="計算 2 2 3 8" xfId="15236" xr:uid="{F7DBDF38-D23A-4DD6-8C18-9BEBE93389E1}"/>
    <cellStyle name="计算 2 2 3 8" xfId="15237" xr:uid="{FAAFFA08-8DAB-49EE-8309-C43577A7F53B}"/>
    <cellStyle name="계산 2 2 3 8 2" xfId="35445" xr:uid="{715B5D10-0492-4DA9-959A-0D514672BC30}"/>
    <cellStyle name="計算 2 2 3 8 2" xfId="35446" xr:uid="{4635BAC6-3FEE-4816-9100-AF4DB791DCF5}"/>
    <cellStyle name="计算 2 2 3 8 2" xfId="35447" xr:uid="{EBAD325F-EF27-41C7-9540-662C456278F2}"/>
    <cellStyle name="계산 2 2 3 9" xfId="15238" xr:uid="{D344A13A-651A-482D-8AB8-E442E95F732C}"/>
    <cellStyle name="計算 2 2 3 9" xfId="15239" xr:uid="{15D0B9F7-CA35-4381-B21D-590CCDD92B83}"/>
    <cellStyle name="计算 2 2 3 9" xfId="15240" xr:uid="{A8C57FBC-5256-42B3-A8B9-2678FEA85F7D}"/>
    <cellStyle name="계산 2 2 3 9 2" xfId="35448" xr:uid="{70136276-63BF-4C68-B321-B4C6DE488B9A}"/>
    <cellStyle name="計算 2 2 3 9 2" xfId="35449" xr:uid="{6D8D3C43-CEE7-466F-9C00-157F00298E73}"/>
    <cellStyle name="计算 2 2 3 9 2" xfId="35450" xr:uid="{BD724CA7-9F49-4D36-A8F8-13240D147FA3}"/>
    <cellStyle name="계산 2 2 4" xfId="15241" xr:uid="{C3884893-2D89-4F13-8BB7-D407CB2F689D}"/>
    <cellStyle name="計算 2 2 4" xfId="15242" xr:uid="{7777B21D-0CA4-46E8-B529-36876BAB7A54}"/>
    <cellStyle name="计算 2 2 4" xfId="15243" xr:uid="{2A9DB340-1599-46B7-AB5D-9D625D440A15}"/>
    <cellStyle name="계산 2 2 4 10" xfId="15244" xr:uid="{E337B295-8825-4286-A51F-75D00BAB5743}"/>
    <cellStyle name="계산 2 2 4 10 2" xfId="35454" xr:uid="{58B892E7-1D7D-42C0-8B28-B649CDAEB3DD}"/>
    <cellStyle name="계산 2 2 4 11" xfId="15245" xr:uid="{BD8BD4E5-CE77-416F-A477-9016DC619F7A}"/>
    <cellStyle name="계산 2 2 4 11 2" xfId="35455" xr:uid="{EC54FBE9-5C9A-4177-8BE7-D9AE908DE071}"/>
    <cellStyle name="계산 2 2 4 12" xfId="15246" xr:uid="{969F1D54-1A17-4048-AD1A-8F8949293C8B}"/>
    <cellStyle name="계산 2 2 4 12 2" xfId="35456" xr:uid="{AEBF22D0-FE58-47BB-9042-F448146DA983}"/>
    <cellStyle name="계산 2 2 4 13" xfId="15247" xr:uid="{105D8323-2AE1-47F7-8F07-056057D56B8E}"/>
    <cellStyle name="계산 2 2 4 13 2" xfId="35457" xr:uid="{6ADC1ABF-15B9-41F4-871E-1AE99E285B39}"/>
    <cellStyle name="계산 2 2 4 14" xfId="35451" xr:uid="{A3B475E9-616B-44A1-8052-613D127B6037}"/>
    <cellStyle name="계산 2 2 4 2" xfId="15248" xr:uid="{9838FAD1-5EE7-4355-AFC1-DB965DD22AF9}"/>
    <cellStyle name="計算 2 2 4 2" xfId="35452" xr:uid="{5E323AEF-569B-4453-BE4B-4D70934EE9AB}"/>
    <cellStyle name="计算 2 2 4 2" xfId="35453" xr:uid="{A7357100-5C9F-4F73-A02C-422C297E3CB9}"/>
    <cellStyle name="계산 2 2 4 2 2" xfId="35458" xr:uid="{36B08B78-73D0-46E5-A205-7284F7766713}"/>
    <cellStyle name="계산 2 2 4 3" xfId="15249" xr:uid="{0B932FAA-F461-4132-A7C7-8615D6066463}"/>
    <cellStyle name="계산 2 2 4 3 2" xfId="35459" xr:uid="{48470D15-C1C0-4369-8C6F-908163DC9642}"/>
    <cellStyle name="계산 2 2 4 4" xfId="15250" xr:uid="{FF250097-34FE-45C5-A3A9-06BD8BA24D04}"/>
    <cellStyle name="계산 2 2 4 4 2" xfId="35460" xr:uid="{038A7B31-4ED7-4D93-8E75-05EB12DF4265}"/>
    <cellStyle name="계산 2 2 4 5" xfId="15251" xr:uid="{95EE5DA9-0208-49D9-9DC7-40617984B763}"/>
    <cellStyle name="계산 2 2 4 5 2" xfId="35461" xr:uid="{E0C6A898-31BE-4ADD-A9F8-5513B1C22A50}"/>
    <cellStyle name="계산 2 2 4 6" xfId="15252" xr:uid="{0E9A9E6E-1E19-46D6-B5D7-CD40FFBB06FE}"/>
    <cellStyle name="계산 2 2 4 6 2" xfId="35462" xr:uid="{DB96C296-6732-4EC7-93C3-7ADBBC235AE2}"/>
    <cellStyle name="계산 2 2 4 7" xfId="15253" xr:uid="{DD09982B-7CD6-4A48-8F44-BE087091A7A2}"/>
    <cellStyle name="계산 2 2 4 7 2" xfId="35463" xr:uid="{CA40FF22-A9AD-4E10-8FE9-632D6659EED2}"/>
    <cellStyle name="계산 2 2 4 8" xfId="15254" xr:uid="{E60EE550-099F-432A-893A-428826E99249}"/>
    <cellStyle name="계산 2 2 4 8 2" xfId="35464" xr:uid="{59C51FCB-C8B9-4AC7-8B95-9F5C60BE4435}"/>
    <cellStyle name="계산 2 2 4 9" xfId="15255" xr:uid="{D2257BDB-61F9-47DA-93C0-03697854EE5D}"/>
    <cellStyle name="계산 2 2 4 9 2" xfId="35465" xr:uid="{E5893110-6766-4128-B65D-0C5C1CEEE4EC}"/>
    <cellStyle name="계산 2 2 5" xfId="15256" xr:uid="{519C0868-A246-4DB6-A906-D0934007BE79}"/>
    <cellStyle name="計算 2 2 5" xfId="15257" xr:uid="{3AD5AB2D-926A-4B98-A6C2-2C6ADE3E0569}"/>
    <cellStyle name="计算 2 2 5" xfId="15258" xr:uid="{35E0A1FA-D7B3-45EE-BD1A-7262A9613582}"/>
    <cellStyle name="계산 2 2 5 2" xfId="35466" xr:uid="{1FE73E59-7261-4BB8-93B8-513B5109C0DA}"/>
    <cellStyle name="計算 2 2 5 2" xfId="35467" xr:uid="{FBF02D4C-8082-452D-B688-42A2003F3C33}"/>
    <cellStyle name="计算 2 2 5 2" xfId="35468" xr:uid="{46998CA5-2903-41B6-934D-4003E195FB57}"/>
    <cellStyle name="계산 2 2 6" xfId="15259" xr:uid="{DA117C1E-429B-48BD-A6FD-2EBDD188D042}"/>
    <cellStyle name="計算 2 2 6" xfId="15260" xr:uid="{6A316A7E-4DD4-49D0-BD96-728E80FCBDA0}"/>
    <cellStyle name="计算 2 2 6" xfId="15261" xr:uid="{DE5FCE78-94B2-45B7-98B5-089C354BEF39}"/>
    <cellStyle name="계산 2 2 6 2" xfId="35469" xr:uid="{C03E56D0-E7B6-4A52-9CFF-70AFA1CB9C77}"/>
    <cellStyle name="計算 2 2 6 2" xfId="35470" xr:uid="{D366543D-D233-4A84-AA32-769A8C9D62CD}"/>
    <cellStyle name="计算 2 2 6 2" xfId="35471" xr:uid="{CE058D14-C9BF-4E92-ACB1-4BEB937B2D7E}"/>
    <cellStyle name="계산 2 2 7" xfId="15262" xr:uid="{866EA090-8C98-4812-9F9F-F5C22B8E16A1}"/>
    <cellStyle name="計算 2 2 7" xfId="15263" xr:uid="{05696CFE-021C-4BDF-994D-64E496CAEB59}"/>
    <cellStyle name="计算 2 2 7" xfId="15264" xr:uid="{6BC15733-0A6C-4F99-A169-121F021DEE9B}"/>
    <cellStyle name="계산 2 2 7 2" xfId="35472" xr:uid="{923990FF-D52C-48DA-A73D-50EA556017C0}"/>
    <cellStyle name="計算 2 2 7 2" xfId="35473" xr:uid="{B7A65190-7659-43D9-A61F-EEA6C742DA1E}"/>
    <cellStyle name="计算 2 2 7 2" xfId="35474" xr:uid="{B74A73AB-C9CA-4976-9389-2CD27B60BF1F}"/>
    <cellStyle name="계산 2 2 8" xfId="15265" xr:uid="{546972B9-DEB7-423C-A947-87CF49ACA780}"/>
    <cellStyle name="計算 2 2 8" xfId="15266" xr:uid="{2C6426DB-70F7-46CF-AB7D-6B2B2494CBEA}"/>
    <cellStyle name="计算 2 2 8" xfId="15267" xr:uid="{4918597D-306B-4B35-A9B9-5FE7FF926D58}"/>
    <cellStyle name="계산 2 2 8 2" xfId="35475" xr:uid="{D215340D-B91F-4569-B83A-E155E63131B7}"/>
    <cellStyle name="計算 2 2 8 2" xfId="35476" xr:uid="{9C006ADF-F407-400E-AC38-6287847BE93D}"/>
    <cellStyle name="计算 2 2 8 2" xfId="35477" xr:uid="{FCF417D7-58B5-43AF-AE90-7F225EDA732E}"/>
    <cellStyle name="계산 2 2 9" xfId="15268" xr:uid="{A7DB1E09-7476-4084-A06F-5FFE94BA2774}"/>
    <cellStyle name="計算 2 2 9" xfId="15269" xr:uid="{95F70EDD-B78B-4F80-A75D-F295F8E7383D}"/>
    <cellStyle name="计算 2 2 9" xfId="15270" xr:uid="{5645D31E-6896-4D11-BF21-430171909F59}"/>
    <cellStyle name="계산 2 2 9 2" xfId="35478" xr:uid="{B1AF7AE1-CD4A-4099-8787-FB48E8C4B8AA}"/>
    <cellStyle name="計算 2 2 9 2" xfId="35479" xr:uid="{1A7A92EA-B2AF-40EB-911A-E663F9F8A93B}"/>
    <cellStyle name="计算 2 2 9 2" xfId="35480" xr:uid="{6E0BECE6-1AC7-4178-BC5E-448837A6E4B0}"/>
    <cellStyle name="計算 2 20" xfId="35330" xr:uid="{245ACB34-1F58-470F-BF37-A326CE9C3A3F}"/>
    <cellStyle name="계산 2 3" xfId="15271" xr:uid="{791440A3-9D6D-4C65-85DB-FEA3BFC8D728}"/>
    <cellStyle name="計算 2 3" xfId="15272" xr:uid="{9CCF08F5-145C-4CDE-88F5-2B378521F9EA}"/>
    <cellStyle name="计算 2 3" xfId="15273" xr:uid="{B87A6850-F05A-42CB-9309-8B417547240A}"/>
    <cellStyle name="计算 2 3 10" xfId="15274" xr:uid="{2E008F3D-B768-4312-9E74-464AB671E30E}"/>
    <cellStyle name="计算 2 3 10 2" xfId="35482" xr:uid="{29B88BBB-EB27-4D56-A2CA-A5065D42263E}"/>
    <cellStyle name="计算 2 3 11" xfId="15275" xr:uid="{CE1A9A52-62B8-46EE-A641-7AF5A3645D38}"/>
    <cellStyle name="计算 2 3 11 2" xfId="35483" xr:uid="{7E3AF4B3-DA4A-408A-9310-CEE9A0F83A6A}"/>
    <cellStyle name="计算 2 3 12" xfId="35481" xr:uid="{4911123A-58FD-423C-8638-564E3AF01C39}"/>
    <cellStyle name="计算 2 3 2" xfId="15276" xr:uid="{B03C45B8-6D2D-40D2-BD8C-C72C014CC53A}"/>
    <cellStyle name="计算 2 3 2 10" xfId="35484" xr:uid="{D6EEE797-8E7D-4588-8E8C-A53433E0A073}"/>
    <cellStyle name="计算 2 3 2 2" xfId="15277" xr:uid="{37A37C2B-91C9-4494-9EFC-0324233B01B1}"/>
    <cellStyle name="计算 2 3 2 2 2" xfId="35485" xr:uid="{4709D904-48CE-4B75-925B-A5F2407D6152}"/>
    <cellStyle name="计算 2 3 2 3" xfId="15278" xr:uid="{63275481-D122-4A13-B5E6-93F7B6C41FB0}"/>
    <cellStyle name="计算 2 3 2 3 2" xfId="35486" xr:uid="{92AAA46D-4365-4DF5-B639-4D605F7FBF67}"/>
    <cellStyle name="计算 2 3 2 4" xfId="15279" xr:uid="{3B44D233-DE96-4DFC-9EB7-ED068FDDA188}"/>
    <cellStyle name="计算 2 3 2 4 2" xfId="35487" xr:uid="{D4D93028-EC1F-46CF-8566-74516539A766}"/>
    <cellStyle name="计算 2 3 2 5" xfId="15280" xr:uid="{A7DE9DAA-B816-4833-A65A-5FF2B0034563}"/>
    <cellStyle name="计算 2 3 2 5 2" xfId="35488" xr:uid="{6D207511-B15D-4B53-B6C0-FE29E7F26EC8}"/>
    <cellStyle name="计算 2 3 2 6" xfId="15281" xr:uid="{01D2A84A-E6D9-4668-A2EA-C883425199C1}"/>
    <cellStyle name="计算 2 3 2 6 2" xfId="35489" xr:uid="{5907627E-09E5-43D2-B6F6-63EA17E32C9F}"/>
    <cellStyle name="计算 2 3 2 7" xfId="15282" xr:uid="{E43F4A8C-89F6-4C0C-A228-DE8AC76BF58D}"/>
    <cellStyle name="计算 2 3 2 7 2" xfId="35490" xr:uid="{B5AA6E29-2FF6-4EB6-B495-932B47C40AC0}"/>
    <cellStyle name="计算 2 3 2 8" xfId="15283" xr:uid="{E353D953-45EB-4494-B693-CBC94B0437C6}"/>
    <cellStyle name="计算 2 3 2 8 2" xfId="35491" xr:uid="{AE2B5477-0605-4516-8ACA-D2F80660F423}"/>
    <cellStyle name="计算 2 3 2 9" xfId="15284" xr:uid="{D9B1BE69-991A-441F-87FC-F41E1795B003}"/>
    <cellStyle name="计算 2 3 2 9 2" xfId="35492" xr:uid="{E965242E-5146-4147-81A5-C6B63732CEE8}"/>
    <cellStyle name="计算 2 3 3" xfId="15285" xr:uid="{C6E13F76-5102-4FD5-82D7-E0993214AA4C}"/>
    <cellStyle name="计算 2 3 3 10" xfId="35493" xr:uid="{C1F7FAC1-E973-4911-9F28-D55267EFFF8B}"/>
    <cellStyle name="计算 2 3 3 2" xfId="15286" xr:uid="{AE829D30-BB14-4A6B-A85D-6C9328EF2793}"/>
    <cellStyle name="计算 2 3 3 2 2" xfId="35494" xr:uid="{EF354799-36AE-4126-A8B6-4110C6271835}"/>
    <cellStyle name="计算 2 3 3 3" xfId="15287" xr:uid="{5769E1E5-FC77-4E34-AD0A-A3BEB09D448A}"/>
    <cellStyle name="计算 2 3 3 3 2" xfId="35495" xr:uid="{AC8347F7-79E7-46E7-AAEB-9A52449AC1D6}"/>
    <cellStyle name="计算 2 3 3 4" xfId="15288" xr:uid="{8C3F817B-2530-4490-87D9-D1B06085A7FC}"/>
    <cellStyle name="计算 2 3 3 4 2" xfId="35496" xr:uid="{B8158F2D-F9BE-49D6-9FFF-2FFB6F503F83}"/>
    <cellStyle name="计算 2 3 3 5" xfId="15289" xr:uid="{697938C3-446A-4677-BA5D-A77EE74A6FC7}"/>
    <cellStyle name="计算 2 3 3 5 2" xfId="35497" xr:uid="{D91A0658-BC7E-4B4A-9E66-D34D53F8A6B0}"/>
    <cellStyle name="计算 2 3 3 6" xfId="15290" xr:uid="{18230595-355D-4FA0-A48F-4D38574D7067}"/>
    <cellStyle name="计算 2 3 3 6 2" xfId="35498" xr:uid="{F1653317-F928-4B3F-81E4-382DB965734E}"/>
    <cellStyle name="计算 2 3 3 7" xfId="15291" xr:uid="{0AB2194F-5844-4361-BAE0-5E9696789C3D}"/>
    <cellStyle name="计算 2 3 3 7 2" xfId="35499" xr:uid="{2B4F2F04-C3C5-4368-9B2D-0C7A0B83C84A}"/>
    <cellStyle name="计算 2 3 3 8" xfId="15292" xr:uid="{1374B491-163D-418F-9FC7-19824D73C665}"/>
    <cellStyle name="计算 2 3 3 8 2" xfId="35500" xr:uid="{388521D1-FF4A-4EB6-B6BC-BAB33434709A}"/>
    <cellStyle name="计算 2 3 3 9" xfId="15293" xr:uid="{BF430CBA-FFA1-4215-83B7-A6F194D3E5BF}"/>
    <cellStyle name="计算 2 3 3 9 2" xfId="35501" xr:uid="{38A3C49A-5FF8-427F-9F16-51F4A750E0C5}"/>
    <cellStyle name="计算 2 3 4" xfId="15294" xr:uid="{0721C58B-A9D2-43C6-B611-4AFF583EF27F}"/>
    <cellStyle name="计算 2 3 4 2" xfId="35502" xr:uid="{D5F771E1-D3A2-4711-973A-7DE104FB99EC}"/>
    <cellStyle name="计算 2 3 5" xfId="15295" xr:uid="{42ACDB89-9E36-41E2-9B10-1941904D2B61}"/>
    <cellStyle name="计算 2 3 5 2" xfId="35503" xr:uid="{22FCF8B1-87A9-408B-BEFE-54CCA601065E}"/>
    <cellStyle name="计算 2 3 6" xfId="15296" xr:uid="{44DBD7FB-D5E9-49BE-BADF-C99BC3CEF661}"/>
    <cellStyle name="计算 2 3 6 2" xfId="35504" xr:uid="{8544F552-09C1-48DF-893E-C7F9DE6D13F6}"/>
    <cellStyle name="计算 2 3 7" xfId="15297" xr:uid="{1D52330D-71EE-4289-BF63-143186FF33DD}"/>
    <cellStyle name="计算 2 3 7 2" xfId="35505" xr:uid="{070F57CB-AA94-4EE4-BB88-3BDE6B4C57B6}"/>
    <cellStyle name="计算 2 3 8" xfId="15298" xr:uid="{F3431571-01B6-451A-B5E3-3CFEF7285D27}"/>
    <cellStyle name="计算 2 3 8 2" xfId="35506" xr:uid="{B7D8E48E-93B8-4E87-835F-9A54BBF9B0AD}"/>
    <cellStyle name="计算 2 3 9" xfId="15299" xr:uid="{94752FFD-60C9-47F6-8EF5-8B6B6064BABB}"/>
    <cellStyle name="计算 2 3 9 2" xfId="35507" xr:uid="{208FA89E-B533-4895-B03B-E5C97AF29FE7}"/>
    <cellStyle name="계산 2 4" xfId="15300" xr:uid="{854D8D0C-FD5E-4DB6-9CE1-70A028982ED2}"/>
    <cellStyle name="計算 2 4" xfId="15301" xr:uid="{80EC5F03-05FD-4264-886F-9403BAA05AB1}"/>
    <cellStyle name="计算 2 4" xfId="15302" xr:uid="{CCB58C1C-1B18-4773-887E-94AB78778515}"/>
    <cellStyle name="계산 2 4 10" xfId="15303" xr:uid="{04FD2F98-402B-4454-8B3F-01ECE3B42D32}"/>
    <cellStyle name="計算 2 4 10" xfId="15304" xr:uid="{3E05FD3A-CF58-44D3-9DBB-067ABD649508}"/>
    <cellStyle name="计算 2 4 10" xfId="15305" xr:uid="{057F5701-23FC-4FDF-A3C2-44227FE72C4E}"/>
    <cellStyle name="계산 2 4 10 2" xfId="35511" xr:uid="{499D6C10-EB86-4C3F-BBCB-EA709A3CA710}"/>
    <cellStyle name="計算 2 4 10 2" xfId="35512" xr:uid="{AACBF66D-6C64-497C-AB3C-AAEAB3B079F0}"/>
    <cellStyle name="计算 2 4 10 2" xfId="35513" xr:uid="{3494EEBE-ABEF-42E6-8E4C-80A8A1378958}"/>
    <cellStyle name="계산 2 4 11" xfId="15306" xr:uid="{D885A54F-FBD1-49D6-8942-AAE35DA40C2E}"/>
    <cellStyle name="計算 2 4 11" xfId="15307" xr:uid="{E6487F9D-C3D9-4546-96CE-8B158266DA47}"/>
    <cellStyle name="计算 2 4 11" xfId="15308" xr:uid="{ED473B35-84B2-4A69-8A68-AEFF2A23D5B4}"/>
    <cellStyle name="계산 2 4 11 2" xfId="35514" xr:uid="{B2DBA720-FF63-441D-B02A-95E3AFA8606F}"/>
    <cellStyle name="計算 2 4 11 2" xfId="35515" xr:uid="{75B75461-47F8-4DFF-B8DC-8EF36F145973}"/>
    <cellStyle name="计算 2 4 11 2" xfId="35516" xr:uid="{C61270CC-34A8-43D4-B7EF-CFDE91470D0E}"/>
    <cellStyle name="계산 2 4 12" xfId="15309" xr:uid="{599C91E3-9C3C-4CF5-9044-46142E690A8C}"/>
    <cellStyle name="計算 2 4 12" xfId="15310" xr:uid="{D94BD8D2-BC16-46EE-B83F-F9497D880497}"/>
    <cellStyle name="计算 2 4 12" xfId="15311" xr:uid="{3A92205D-593F-4E9F-99D7-93B4919582C1}"/>
    <cellStyle name="계산 2 4 12 2" xfId="35517" xr:uid="{CC619316-03CD-4806-977D-044B24DC3A16}"/>
    <cellStyle name="計算 2 4 12 2" xfId="35518" xr:uid="{79250433-0FC2-4C01-B326-024004292BB9}"/>
    <cellStyle name="计算 2 4 12 2" xfId="35519" xr:uid="{2B3A607A-A988-47F0-AF50-8EDE09FACA69}"/>
    <cellStyle name="계산 2 4 13" xfId="15312" xr:uid="{8E02D0BB-1988-4FFD-9CA3-1C18E0579E67}"/>
    <cellStyle name="計算 2 4 13" xfId="15313" xr:uid="{FC20FE69-BE27-4911-8889-81D255E45D2B}"/>
    <cellStyle name="计算 2 4 13" xfId="15314" xr:uid="{E2B2054C-06CF-4382-9876-8FAB1289B648}"/>
    <cellStyle name="계산 2 4 13 2" xfId="35520" xr:uid="{1D694C46-FF62-420E-9CD3-9AC0A93F985C}"/>
    <cellStyle name="計算 2 4 13 2" xfId="35521" xr:uid="{E7508933-C390-4131-A512-771740DE4745}"/>
    <cellStyle name="计算 2 4 13 2" xfId="35522" xr:uid="{CF7C24A1-624E-4A43-A142-F1412DE549F6}"/>
    <cellStyle name="계산 2 4 14" xfId="35508" xr:uid="{F1D734CA-3AD9-495F-833C-D4F34C17924A}"/>
    <cellStyle name="計算 2 4 14" xfId="35509" xr:uid="{B6049D4D-3784-4E72-BE58-8F618A3B6DB2}"/>
    <cellStyle name="计算 2 4 14" xfId="15315" xr:uid="{727FF85E-245B-4DBF-AFED-CFE756702023}"/>
    <cellStyle name="计算 2 4 14 2" xfId="35523" xr:uid="{03C86265-9BBB-42E9-9B63-6170699A7E56}"/>
    <cellStyle name="计算 2 4 15" xfId="15316" xr:uid="{9437EF6B-F03A-4E9A-A747-B796F0E9623F}"/>
    <cellStyle name="计算 2 4 15 2" xfId="35524" xr:uid="{158273AA-1B21-49C2-AC13-4A526698FB35}"/>
    <cellStyle name="计算 2 4 16" xfId="15317" xr:uid="{28456268-CA6D-462C-9946-91ED5BB67952}"/>
    <cellStyle name="计算 2 4 16 2" xfId="35525" xr:uid="{E38C66EE-72F5-44F3-8BE4-AEB5A7074C2A}"/>
    <cellStyle name="计算 2 4 17" xfId="35510" xr:uid="{D7B5217F-FCE1-4598-AAB0-4A4204B70F7E}"/>
    <cellStyle name="계산 2 4 2" xfId="15318" xr:uid="{0C1BEEAA-FF3B-458B-B7F4-12CA8DCF6CEF}"/>
    <cellStyle name="計算 2 4 2" xfId="15319" xr:uid="{77DEE2B8-402C-4E60-AE4C-7B0485FAC1E8}"/>
    <cellStyle name="计算 2 4 2" xfId="15320" xr:uid="{87B374EA-0ECF-49BD-A33C-C953BA321E9E}"/>
    <cellStyle name="计算 2 4 2 10" xfId="15321" xr:uid="{338CAE1A-B9A4-4FBE-B890-AC12A74F3A46}"/>
    <cellStyle name="计算 2 4 2 10 2" xfId="35529" xr:uid="{8708E21F-8255-4509-904D-61494C77A710}"/>
    <cellStyle name="计算 2 4 2 11" xfId="35528" xr:uid="{DC9322C9-5F44-4542-ADE8-25808CC889DE}"/>
    <cellStyle name="계산 2 4 2 2" xfId="35526" xr:uid="{6F7716D3-82FF-4B89-ACB3-EEA9925CB47A}"/>
    <cellStyle name="計算 2 4 2 2" xfId="35527" xr:uid="{4F400839-C694-4C3F-9496-8E3DA60FF936}"/>
    <cellStyle name="计算 2 4 2 2" xfId="15322" xr:uid="{2EBA847B-ED83-4401-A029-E173F6BB66CC}"/>
    <cellStyle name="计算 2 4 2 2 10" xfId="35530" xr:uid="{6EC4AE40-DC2C-43FD-BECD-DE1C2159CC38}"/>
    <cellStyle name="计算 2 4 2 2 2" xfId="15323" xr:uid="{7026F902-9A90-4543-98DB-71F8805B71C3}"/>
    <cellStyle name="计算 2 4 2 2 2 2" xfId="35531" xr:uid="{649EE616-39BF-497E-BDDA-3F9F85D5C110}"/>
    <cellStyle name="计算 2 4 2 2 3" xfId="15324" xr:uid="{0F7A1055-4954-4A9E-966C-CBC98543B133}"/>
    <cellStyle name="计算 2 4 2 2 3 2" xfId="35532" xr:uid="{7C4D6861-A7D9-4205-B88E-2AB48832F936}"/>
    <cellStyle name="计算 2 4 2 2 4" xfId="15325" xr:uid="{DCF38446-BEF8-4441-B2E2-F74112773456}"/>
    <cellStyle name="计算 2 4 2 2 4 2" xfId="35533" xr:uid="{3D3C7DFA-673E-428A-8EB1-5ECACE26002C}"/>
    <cellStyle name="计算 2 4 2 2 5" xfId="15326" xr:uid="{9E1A0B3B-7239-4BCF-937D-77E1CE5E2713}"/>
    <cellStyle name="计算 2 4 2 2 5 2" xfId="35534" xr:uid="{D4320E78-55FE-4A46-9FB5-AAE15A6A45D9}"/>
    <cellStyle name="计算 2 4 2 2 6" xfId="15327" xr:uid="{405FD4EA-E10C-48D6-931D-1E87C8420733}"/>
    <cellStyle name="计算 2 4 2 2 6 2" xfId="35535" xr:uid="{D097F1E9-238E-40AA-A3B6-84BAEC9F26A5}"/>
    <cellStyle name="计算 2 4 2 2 7" xfId="15328" xr:uid="{6ED1E25C-9720-4A52-8DA6-62805C8E816F}"/>
    <cellStyle name="计算 2 4 2 2 7 2" xfId="35536" xr:uid="{A1680E94-5E9D-4141-BA68-9C969854E66B}"/>
    <cellStyle name="计算 2 4 2 2 8" xfId="15329" xr:uid="{F580438E-5FE3-4872-9503-10560D3B0A79}"/>
    <cellStyle name="计算 2 4 2 2 8 2" xfId="35537" xr:uid="{F8C8FFA4-2FB2-4C0C-B4DF-2059BD869FBB}"/>
    <cellStyle name="计算 2 4 2 2 9" xfId="15330" xr:uid="{63484075-D7FF-4530-9AA7-018389CB5E21}"/>
    <cellStyle name="计算 2 4 2 2 9 2" xfId="35538" xr:uid="{03E9303A-D91A-4166-ADE8-CF0445EBF61F}"/>
    <cellStyle name="计算 2 4 2 3" xfId="15331" xr:uid="{0694C28B-FFA6-408E-A22E-9B64F8DB8E6D}"/>
    <cellStyle name="计算 2 4 2 3 2" xfId="35539" xr:uid="{375DE4CA-FAB7-4BBC-BCB8-C2AC03D39300}"/>
    <cellStyle name="计算 2 4 2 4" xfId="15332" xr:uid="{CAB11D06-3970-46A3-9F6F-93A49F18E8CF}"/>
    <cellStyle name="计算 2 4 2 4 2" xfId="35540" xr:uid="{022D1035-483F-4175-BFBB-56790F471DF9}"/>
    <cellStyle name="计算 2 4 2 5" xfId="15333" xr:uid="{D5F57AE4-A5CE-4C64-A255-307FC4DA5906}"/>
    <cellStyle name="计算 2 4 2 5 2" xfId="35541" xr:uid="{63090A56-1F1F-44AF-A2DA-1B060E605B0E}"/>
    <cellStyle name="计算 2 4 2 6" xfId="15334" xr:uid="{B59786E8-1A62-4512-B035-2AEEED715DB3}"/>
    <cellStyle name="计算 2 4 2 6 2" xfId="35542" xr:uid="{C0C47789-B7BE-4221-8F87-16D117BCF87E}"/>
    <cellStyle name="计算 2 4 2 7" xfId="15335" xr:uid="{C3C0D045-FE90-4BDD-881C-C4839A7CCA93}"/>
    <cellStyle name="计算 2 4 2 7 2" xfId="35543" xr:uid="{347C0D72-A776-4ADD-96EA-8653A59F2048}"/>
    <cellStyle name="计算 2 4 2 8" xfId="15336" xr:uid="{4D9A8A83-088A-4769-8D87-C769605D2558}"/>
    <cellStyle name="计算 2 4 2 8 2" xfId="35544" xr:uid="{B4494B02-DED6-4617-AA82-D4E19B7ACA67}"/>
    <cellStyle name="计算 2 4 2 9" xfId="15337" xr:uid="{F2F6EABE-62DB-407C-BAD1-69721800F18B}"/>
    <cellStyle name="计算 2 4 2 9 2" xfId="35545" xr:uid="{DBE91132-2250-45E1-8CCB-EF099489EFEC}"/>
    <cellStyle name="계산 2 4 3" xfId="15338" xr:uid="{1A7F6A67-F79C-494D-ADC5-9631C72A0E65}"/>
    <cellStyle name="計算 2 4 3" xfId="15339" xr:uid="{5CF00526-F739-4805-8C74-B9419ECCDC6D}"/>
    <cellStyle name="计算 2 4 3" xfId="15340" xr:uid="{2F191AEC-C65C-48B6-BB1F-AF030250DD5E}"/>
    <cellStyle name="计算 2 4 3 10" xfId="35548" xr:uid="{2028C0A7-A8B3-4431-BD2E-C88E9C8BAA47}"/>
    <cellStyle name="계산 2 4 3 2" xfId="35546" xr:uid="{1789FC32-B245-4135-BAE2-A19CFBB67E13}"/>
    <cellStyle name="計算 2 4 3 2" xfId="35547" xr:uid="{EE328C26-0A9D-4920-BEC2-2AD28201F8B8}"/>
    <cellStyle name="计算 2 4 3 2" xfId="15341" xr:uid="{6CF9DF0F-1A8F-4EEB-B817-D19EA1477985}"/>
    <cellStyle name="计算 2 4 3 2 2" xfId="35549" xr:uid="{77517395-F67A-40E3-924A-E9C9F4AFBA70}"/>
    <cellStyle name="计算 2 4 3 3" xfId="15342" xr:uid="{E9EC5F11-C094-4449-8F82-31541A4E5C43}"/>
    <cellStyle name="计算 2 4 3 3 2" xfId="35550" xr:uid="{98AEC002-99B2-4E02-8EEA-ADC45D95A932}"/>
    <cellStyle name="计算 2 4 3 4" xfId="15343" xr:uid="{2B06287C-2E3E-48D8-B3B8-4BFAA237E3A2}"/>
    <cellStyle name="计算 2 4 3 4 2" xfId="35551" xr:uid="{0ABA30F2-92A4-436B-88E4-726FC9A1BF63}"/>
    <cellStyle name="计算 2 4 3 5" xfId="15344" xr:uid="{E376663A-DE7F-4073-AAEE-E92E68E37EFB}"/>
    <cellStyle name="计算 2 4 3 5 2" xfId="35552" xr:uid="{FB1A7B99-4B3D-4481-863A-0988F3E2A645}"/>
    <cellStyle name="计算 2 4 3 6" xfId="15345" xr:uid="{85F5788E-CA1E-4731-A9DC-1066A13C4B35}"/>
    <cellStyle name="计算 2 4 3 6 2" xfId="35553" xr:uid="{FB0FFB39-EBE5-44C7-AA73-197FE1777265}"/>
    <cellStyle name="计算 2 4 3 7" xfId="15346" xr:uid="{25514D39-C9A2-4485-87CD-889CE2A65911}"/>
    <cellStyle name="计算 2 4 3 7 2" xfId="35554" xr:uid="{B88472CF-4E11-43D9-A16B-FC4ADEDFADF1}"/>
    <cellStyle name="计算 2 4 3 8" xfId="15347" xr:uid="{611E268E-B0BD-4F64-8502-087AC27F9B4F}"/>
    <cellStyle name="计算 2 4 3 8 2" xfId="35555" xr:uid="{9936ED11-EDA7-4FAC-A74F-134815D0D1CA}"/>
    <cellStyle name="计算 2 4 3 9" xfId="15348" xr:uid="{E90ED0E6-EC4E-4D95-839C-731662D616D9}"/>
    <cellStyle name="计算 2 4 3 9 2" xfId="35556" xr:uid="{62AC2077-08AF-4ABC-9C6F-A3D4FD52E43C}"/>
    <cellStyle name="계산 2 4 4" xfId="15349" xr:uid="{61C13DB0-92E8-446B-A7BA-9D8A050D70A8}"/>
    <cellStyle name="計算 2 4 4" xfId="15350" xr:uid="{F339B716-E3A3-441F-A24A-6F5F8719EB6D}"/>
    <cellStyle name="计算 2 4 4" xfId="15351" xr:uid="{4E891486-C3CE-4A4C-AA07-9777C740C86A}"/>
    <cellStyle name="计算 2 4 4 10" xfId="35559" xr:uid="{2C233439-3F0E-4717-AE08-CB1FC3BD3AEF}"/>
    <cellStyle name="계산 2 4 4 2" xfId="35557" xr:uid="{6622CD24-96AD-41BF-A84B-4314BBED9A83}"/>
    <cellStyle name="計算 2 4 4 2" xfId="35558" xr:uid="{EB0576BE-53DB-445D-A07F-68FB7D1EF6EE}"/>
    <cellStyle name="计算 2 4 4 2" xfId="15352" xr:uid="{84F6352D-F0E8-452E-B5FE-5F6A2235B92C}"/>
    <cellStyle name="计算 2 4 4 2 2" xfId="35560" xr:uid="{2C5F284B-98C7-4DAB-8478-D98666101F25}"/>
    <cellStyle name="计算 2 4 4 3" xfId="15353" xr:uid="{D94A7125-84F5-451C-BA29-8FC87643069D}"/>
    <cellStyle name="计算 2 4 4 3 2" xfId="35561" xr:uid="{D1E58134-A795-46BF-AD78-10E3EE0FB266}"/>
    <cellStyle name="计算 2 4 4 4" xfId="15354" xr:uid="{1C51323D-20C1-4CC4-A2DD-E287943ED1BD}"/>
    <cellStyle name="计算 2 4 4 4 2" xfId="35562" xr:uid="{8DA103E0-B130-4C7A-813A-8C8EEA20DA64}"/>
    <cellStyle name="计算 2 4 4 5" xfId="15355" xr:uid="{9FB5F61E-FB6C-4B0D-98F0-728431E49067}"/>
    <cellStyle name="计算 2 4 4 5 2" xfId="35563" xr:uid="{36BBE0DF-4A72-4856-9B01-827E149F9D07}"/>
    <cellStyle name="计算 2 4 4 6" xfId="15356" xr:uid="{24CA59C3-436B-4140-BC27-4A15F516DC5B}"/>
    <cellStyle name="计算 2 4 4 6 2" xfId="35564" xr:uid="{49831A48-9645-4DA1-BBBE-F8B974186744}"/>
    <cellStyle name="计算 2 4 4 7" xfId="15357" xr:uid="{97334286-F5C8-4FEE-979E-D7C23EBC8814}"/>
    <cellStyle name="计算 2 4 4 7 2" xfId="35565" xr:uid="{4D43BB57-0523-43D0-994B-892022F59B34}"/>
    <cellStyle name="计算 2 4 4 8" xfId="15358" xr:uid="{39158AEF-310F-472B-B9C1-4E55252182B0}"/>
    <cellStyle name="计算 2 4 4 8 2" xfId="35566" xr:uid="{B194383E-1998-432F-A921-FB7B318683C6}"/>
    <cellStyle name="计算 2 4 4 9" xfId="15359" xr:uid="{27C104EB-B060-4021-A0FA-733683CA18CA}"/>
    <cellStyle name="计算 2 4 4 9 2" xfId="35567" xr:uid="{CCE0C53F-2E6A-49B6-AFD8-56CCAEF984E1}"/>
    <cellStyle name="계산 2 4 5" xfId="15360" xr:uid="{5337CB75-5E51-4B00-8850-7854C7C4DD97}"/>
    <cellStyle name="計算 2 4 5" xfId="15361" xr:uid="{EF115C50-0132-4059-AE05-2F75BCACDB0C}"/>
    <cellStyle name="计算 2 4 5" xfId="15362" xr:uid="{A2A78994-563C-4F61-9BB5-0C2871C66003}"/>
    <cellStyle name="계산 2 4 5 2" xfId="35568" xr:uid="{96BE37F0-D186-48EB-AFB2-5EA4F9AD8CB4}"/>
    <cellStyle name="計算 2 4 5 2" xfId="35569" xr:uid="{94829AB4-A689-44C0-B5A0-CEB24FE98671}"/>
    <cellStyle name="计算 2 4 5 2" xfId="35570" xr:uid="{53E367E4-D5BB-4E86-B5B5-DACEC34D6A81}"/>
    <cellStyle name="계산 2 4 6" xfId="15363" xr:uid="{783F3C41-97D6-4C57-8C82-9A1B95658412}"/>
    <cellStyle name="計算 2 4 6" xfId="15364" xr:uid="{A216EA14-931E-45C5-BD1D-922FAF181C33}"/>
    <cellStyle name="计算 2 4 6" xfId="15365" xr:uid="{8738A96C-6EB8-4F76-9CE6-EA50E4A97407}"/>
    <cellStyle name="계산 2 4 6 2" xfId="35571" xr:uid="{6191A9EA-7670-49EA-9475-894170A5BCCF}"/>
    <cellStyle name="計算 2 4 6 2" xfId="35572" xr:uid="{8D67E27D-6DDB-48A3-95FC-49C92B376FDB}"/>
    <cellStyle name="计算 2 4 6 2" xfId="35573" xr:uid="{176F479A-FF36-4B5D-A77F-8167005CDE7D}"/>
    <cellStyle name="계산 2 4 7" xfId="15366" xr:uid="{2F18AF94-578D-4043-8174-5149339A9D32}"/>
    <cellStyle name="計算 2 4 7" xfId="15367" xr:uid="{6DF2CB39-B1FE-4BB1-8152-3C0E36BBF227}"/>
    <cellStyle name="计算 2 4 7" xfId="15368" xr:uid="{44E17112-9B97-4383-8759-8C0D278E92B5}"/>
    <cellStyle name="계산 2 4 7 2" xfId="35574" xr:uid="{96F7F837-E20A-45FC-B644-0EB79FD8D401}"/>
    <cellStyle name="計算 2 4 7 2" xfId="35575" xr:uid="{13C02009-D361-4054-A046-C4A7F984BDBD}"/>
    <cellStyle name="计算 2 4 7 2" xfId="35576" xr:uid="{903BAC03-C173-4BE1-B842-5630C3E701A1}"/>
    <cellStyle name="계산 2 4 8" xfId="15369" xr:uid="{1D7A3DE0-F545-43B4-BEA9-D51CD93C66B2}"/>
    <cellStyle name="計算 2 4 8" xfId="15370" xr:uid="{371B4DFE-6BB8-4C87-ACFE-639D94120649}"/>
    <cellStyle name="计算 2 4 8" xfId="15371" xr:uid="{D69EED9E-6DFA-456C-8581-EE86FC519071}"/>
    <cellStyle name="계산 2 4 8 2" xfId="35577" xr:uid="{2E6B2C23-4D33-4391-92A1-0EA3BA65866B}"/>
    <cellStyle name="計算 2 4 8 2" xfId="35578" xr:uid="{3E1F4109-0693-419A-A1DE-0E12656B65CA}"/>
    <cellStyle name="计算 2 4 8 2" xfId="35579" xr:uid="{99E4553C-0752-41CD-A026-F283D7DFACB5}"/>
    <cellStyle name="계산 2 4 9" xfId="15372" xr:uid="{D837AD09-9602-4F36-9CD5-D2BC28428452}"/>
    <cellStyle name="計算 2 4 9" xfId="15373" xr:uid="{54CFBCBD-49AA-4520-B7FE-2255A8744F57}"/>
    <cellStyle name="计算 2 4 9" xfId="15374" xr:uid="{ACA5774B-F5C2-4B11-910B-9882829E6B1C}"/>
    <cellStyle name="계산 2 4 9 2" xfId="35580" xr:uid="{717C3C2D-CA06-4649-8C78-F99A90F8F0E7}"/>
    <cellStyle name="計算 2 4 9 2" xfId="35581" xr:uid="{B1ED9792-1AB6-412C-A05C-7E1F863E38DC}"/>
    <cellStyle name="计算 2 4 9 2" xfId="35582" xr:uid="{22902CCD-3EA1-4BB3-BF71-38EE5E3B0FDE}"/>
    <cellStyle name="계산 2 5" xfId="15375" xr:uid="{510137D0-A86F-4464-93E5-9C86BB54438A}"/>
    <cellStyle name="計算 2 5" xfId="15376" xr:uid="{EDC546FB-AEB6-446C-AE1D-940E60E28E72}"/>
    <cellStyle name="计算 2 5" xfId="15377" xr:uid="{559FFD34-B46E-4F67-BE1D-20FF203EDD57}"/>
    <cellStyle name="계산 2 5 10" xfId="15378" xr:uid="{B1A665C0-DF99-460C-B614-FB32DC42EC9E}"/>
    <cellStyle name="計算 2 5 10" xfId="15379" xr:uid="{9258D986-4F7C-4E76-B2E8-DDCE218C98E5}"/>
    <cellStyle name="计算 2 5 10" xfId="15380" xr:uid="{93CD1F3A-02FF-45ED-BB37-7DB2C18DD7D4}"/>
    <cellStyle name="계산 2 5 10 2" xfId="35586" xr:uid="{FC9CCB65-C26D-4F59-9478-C58758FBB405}"/>
    <cellStyle name="計算 2 5 10 2" xfId="35587" xr:uid="{C4C8BA76-8BB9-42D8-A44E-CF47E909D4EC}"/>
    <cellStyle name="计算 2 5 10 2" xfId="35588" xr:uid="{4218976B-B19D-45CA-A865-1F6F90FD3F3D}"/>
    <cellStyle name="계산 2 5 11" xfId="15381" xr:uid="{353DED18-732E-4A4C-8EF9-CD81BFCD4DB8}"/>
    <cellStyle name="計算 2 5 11" xfId="15382" xr:uid="{B47C90C6-22E9-4FEC-94A9-268D66F6DE7C}"/>
    <cellStyle name="计算 2 5 11" xfId="15383" xr:uid="{FB6ED059-70A2-4C5F-B905-106AB03F9FCB}"/>
    <cellStyle name="계산 2 5 11 2" xfId="35589" xr:uid="{B18A2DEF-5444-41D9-9365-EC0F3F3D6358}"/>
    <cellStyle name="計算 2 5 11 2" xfId="35590" xr:uid="{16D6003F-351A-4769-B6B4-87E357B53722}"/>
    <cellStyle name="计算 2 5 11 2" xfId="35591" xr:uid="{1473133A-D5FF-4938-B926-27624B79EFC0}"/>
    <cellStyle name="계산 2 5 12" xfId="15384" xr:uid="{E52B6EF2-4069-4496-9A6A-E0883686D7A1}"/>
    <cellStyle name="計算 2 5 12" xfId="15385" xr:uid="{4598BBCA-C653-4029-9BC3-D465FD742728}"/>
    <cellStyle name="计算 2 5 12" xfId="15386" xr:uid="{871C85DC-C340-4B16-A414-49E54EB94037}"/>
    <cellStyle name="계산 2 5 12 2" xfId="35592" xr:uid="{DD24A95B-3F10-4279-98BD-0FA2F6D1432A}"/>
    <cellStyle name="計算 2 5 12 2" xfId="35593" xr:uid="{847566FD-DDC2-41AC-B14D-3520024C645F}"/>
    <cellStyle name="计算 2 5 12 2" xfId="35594" xr:uid="{E0B49814-B8E3-4AF1-9B75-D7B17C27CF3E}"/>
    <cellStyle name="계산 2 5 13" xfId="15387" xr:uid="{ADF43B3B-A703-407D-879D-5696FF88A61D}"/>
    <cellStyle name="計算 2 5 13" xfId="15388" xr:uid="{720D3DE0-2EDD-4CB0-8315-90E5A3366B1E}"/>
    <cellStyle name="计算 2 5 13" xfId="15389" xr:uid="{08C66F58-2093-4B6C-847E-C63F4449BEF6}"/>
    <cellStyle name="계산 2 5 13 2" xfId="35595" xr:uid="{65B378F7-921C-4257-B267-6289FAF35AE0}"/>
    <cellStyle name="計算 2 5 13 2" xfId="35596" xr:uid="{9C9E2D90-42ED-4207-B446-BFCF3815F8E4}"/>
    <cellStyle name="计算 2 5 13 2" xfId="35597" xr:uid="{A9136A9B-58FB-409A-A4D7-B86B0F8D3437}"/>
    <cellStyle name="계산 2 5 14" xfId="35583" xr:uid="{21EA2A21-EE63-4C6A-89B2-3EAB7A7CBEDE}"/>
    <cellStyle name="計算 2 5 14" xfId="35584" xr:uid="{4AD5AE49-DF17-4A55-B061-94894BE497D4}"/>
    <cellStyle name="计算 2 5 14" xfId="35585" xr:uid="{C66ED50B-BD2A-4310-BE02-4346B21A37FE}"/>
    <cellStyle name="계산 2 5 2" xfId="15390" xr:uid="{D2DFC59A-9756-44A3-98C7-E0D0037C8A1E}"/>
    <cellStyle name="計算 2 5 2" xfId="15391" xr:uid="{64A5E48B-5322-40F4-A489-6B166E354F5F}"/>
    <cellStyle name="计算 2 5 2" xfId="15392" xr:uid="{B8399FB1-7008-4040-9605-FC492AFEEE2E}"/>
    <cellStyle name="계산 2 5 2 2" xfId="35598" xr:uid="{5D031AA4-BD15-430F-BE0C-C74E4F155214}"/>
    <cellStyle name="計算 2 5 2 2" xfId="35599" xr:uid="{7A2AF9A2-976C-4F1B-A5B5-89737D746524}"/>
    <cellStyle name="计算 2 5 2 2" xfId="35600" xr:uid="{55047B19-9B7E-4049-9515-7BC77BF1E3F4}"/>
    <cellStyle name="계산 2 5 3" xfId="15393" xr:uid="{A21AE215-7163-42F1-90FF-B3F94F68FA64}"/>
    <cellStyle name="計算 2 5 3" xfId="15394" xr:uid="{042273CD-62FB-4D71-A115-1E6B91A553A0}"/>
    <cellStyle name="计算 2 5 3" xfId="15395" xr:uid="{4956262D-CAAE-4938-8335-9BA9C6C59F21}"/>
    <cellStyle name="계산 2 5 3 2" xfId="35601" xr:uid="{1C219945-9151-4DC1-A2A0-A5FD20DC7154}"/>
    <cellStyle name="計算 2 5 3 2" xfId="35602" xr:uid="{13382197-A535-4CCC-8018-7C90298DD6DC}"/>
    <cellStyle name="计算 2 5 3 2" xfId="35603" xr:uid="{0230D939-3C9E-48EA-95C9-E685A3B857E5}"/>
    <cellStyle name="계산 2 5 4" xfId="15396" xr:uid="{6D3C6886-D085-4D8E-86E8-735F4B7F0136}"/>
    <cellStyle name="計算 2 5 4" xfId="15397" xr:uid="{1BDBB86C-94A4-40BE-BC83-D745C524AC4E}"/>
    <cellStyle name="计算 2 5 4" xfId="15398" xr:uid="{833C04C4-942B-421F-9288-23C92FC090AE}"/>
    <cellStyle name="계산 2 5 4 2" xfId="35604" xr:uid="{B1867829-304C-49B0-9B0B-9AA4487093B8}"/>
    <cellStyle name="計算 2 5 4 2" xfId="35605" xr:uid="{C27E78F7-EBF4-4E33-B357-55E544997A39}"/>
    <cellStyle name="计算 2 5 4 2" xfId="35606" xr:uid="{2A3E440D-4699-4562-9450-BEF90DD01046}"/>
    <cellStyle name="계산 2 5 5" xfId="15399" xr:uid="{D2BF3F7A-05EE-4E48-A614-85A806F0DDC5}"/>
    <cellStyle name="計算 2 5 5" xfId="15400" xr:uid="{B57573AF-FE2F-4B62-91F9-0FDBC797CA9F}"/>
    <cellStyle name="计算 2 5 5" xfId="15401" xr:uid="{7001B27A-A219-4810-BEFB-E23ABD2D22F1}"/>
    <cellStyle name="계산 2 5 5 2" xfId="35607" xr:uid="{F54E7239-EACB-479F-807D-1C035E727187}"/>
    <cellStyle name="計算 2 5 5 2" xfId="35608" xr:uid="{1468E54E-EA25-4350-BCF6-C07CC0D4ED48}"/>
    <cellStyle name="计算 2 5 5 2" xfId="35609" xr:uid="{1F04CA2D-EE66-49CA-8326-F92B81A74999}"/>
    <cellStyle name="계산 2 5 6" xfId="15402" xr:uid="{892A718E-5363-4526-A052-2BB7D79A1185}"/>
    <cellStyle name="計算 2 5 6" xfId="15403" xr:uid="{C264F67C-5F01-40DD-8BBB-8329238590FF}"/>
    <cellStyle name="计算 2 5 6" xfId="15404" xr:uid="{BFA05236-DC9D-415F-8862-C7354FC394F6}"/>
    <cellStyle name="계산 2 5 6 2" xfId="35610" xr:uid="{A2C281B0-07FB-40F1-9E7C-2820B668E4F9}"/>
    <cellStyle name="計算 2 5 6 2" xfId="35611" xr:uid="{967CD4D6-D0FA-4654-92EE-254BC6A133BD}"/>
    <cellStyle name="计算 2 5 6 2" xfId="35612" xr:uid="{90547535-1C9A-4A43-947F-B63324A6E782}"/>
    <cellStyle name="계산 2 5 7" xfId="15405" xr:uid="{8BA28EC5-C01F-4068-BD49-1023B51924C0}"/>
    <cellStyle name="計算 2 5 7" xfId="15406" xr:uid="{E93C4B0A-1D3C-4213-B0CD-3B362A48C605}"/>
    <cellStyle name="计算 2 5 7" xfId="15407" xr:uid="{9C99E0D0-DC23-453E-B54C-72A36A295913}"/>
    <cellStyle name="계산 2 5 7 2" xfId="35613" xr:uid="{B54FB1AC-8F1E-4C27-ADFC-A80548EDA656}"/>
    <cellStyle name="計算 2 5 7 2" xfId="35614" xr:uid="{AA208E16-AC68-43F6-B874-7A8CB6FE5BFD}"/>
    <cellStyle name="计算 2 5 7 2" xfId="35615" xr:uid="{CC35532C-482E-4A17-AB37-5E530A861E37}"/>
    <cellStyle name="계산 2 5 8" xfId="15408" xr:uid="{FDCA1A69-F4CE-44A0-B113-03C8DBBB27ED}"/>
    <cellStyle name="計算 2 5 8" xfId="15409" xr:uid="{4AE87565-9D88-4859-9F3B-ED1EDC94F035}"/>
    <cellStyle name="计算 2 5 8" xfId="15410" xr:uid="{CCCCF27C-C983-402B-8D21-78C698D652AD}"/>
    <cellStyle name="계산 2 5 8 2" xfId="35616" xr:uid="{B3A12554-6FA7-41A4-97A0-276EB792F6BC}"/>
    <cellStyle name="計算 2 5 8 2" xfId="35617" xr:uid="{92244C5E-05DF-45A8-AC99-65B5C7633CD4}"/>
    <cellStyle name="计算 2 5 8 2" xfId="35618" xr:uid="{2772A94B-7EBE-494A-89FB-AEB823AAF496}"/>
    <cellStyle name="계산 2 5 9" xfId="15411" xr:uid="{26540BC6-E437-4675-8AE8-D93D789EF9C3}"/>
    <cellStyle name="計算 2 5 9" xfId="15412" xr:uid="{F4C46BEC-B4CE-456F-BA36-E24C3C23BB47}"/>
    <cellStyle name="计算 2 5 9" xfId="15413" xr:uid="{D6D56AEB-E10B-4A98-B2EE-AFADECE30933}"/>
    <cellStyle name="계산 2 5 9 2" xfId="35619" xr:uid="{205C60FC-0931-4BED-A825-10ECFDCD38EF}"/>
    <cellStyle name="計算 2 5 9 2" xfId="35620" xr:uid="{AB5BA295-A616-4BD5-9E15-10CFC7D380A2}"/>
    <cellStyle name="计算 2 5 9 2" xfId="35621" xr:uid="{82DF5C29-67C4-460B-B9BE-F51C1190054D}"/>
    <cellStyle name="계산 2 6" xfId="15414" xr:uid="{14F99C74-A4F7-4951-836C-F07975500117}"/>
    <cellStyle name="計算 2 6" xfId="15415" xr:uid="{70840191-6123-44C8-AE95-2AFAF6E2C901}"/>
    <cellStyle name="计算 2 6" xfId="15416" xr:uid="{9381937C-4E8E-4FB6-A247-3A9605AA9142}"/>
    <cellStyle name="계산 2 6 10" xfId="15417" xr:uid="{F16E968B-78CC-4B04-B4CD-56C56D679BC7}"/>
    <cellStyle name="計算 2 6 10" xfId="15418" xr:uid="{30947877-87AD-40D7-BF81-03B70082EF8F}"/>
    <cellStyle name="计算 2 6 10" xfId="15419" xr:uid="{F609A130-5EFC-40CB-B752-6A6506306B49}"/>
    <cellStyle name="계산 2 6 10 2" xfId="35625" xr:uid="{164A8990-719D-4A28-A4B6-E171D9D249F7}"/>
    <cellStyle name="計算 2 6 10 2" xfId="35626" xr:uid="{3264D168-A1C9-411E-97B8-188F394C31B1}"/>
    <cellStyle name="计算 2 6 10 2" xfId="35627" xr:uid="{08C422A9-39D3-49D4-80DB-E27231CDDC35}"/>
    <cellStyle name="계산 2 6 11" xfId="15420" xr:uid="{73512BAB-C16D-4F9A-80C2-E321DF65626B}"/>
    <cellStyle name="計算 2 6 11" xfId="15421" xr:uid="{3EE397D4-84A5-4ADD-A3AD-BDC515A75E8D}"/>
    <cellStyle name="计算 2 6 11" xfId="15422" xr:uid="{F6B270CC-45F3-4089-B55A-7DA72F21D0C4}"/>
    <cellStyle name="계산 2 6 11 2" xfId="35628" xr:uid="{6125BD9E-A562-4BA7-9AF2-5219E03FB55E}"/>
    <cellStyle name="計算 2 6 11 2" xfId="35629" xr:uid="{B7778E16-0717-46E6-A59F-8B295B4C0FBE}"/>
    <cellStyle name="计算 2 6 11 2" xfId="35630" xr:uid="{CFC8CDAB-243A-4281-8CF1-483715828B6E}"/>
    <cellStyle name="계산 2 6 12" xfId="15423" xr:uid="{FC2C9F8F-3358-4E3D-B99B-767E0C896EC5}"/>
    <cellStyle name="計算 2 6 12" xfId="15424" xr:uid="{7CFCAAAD-5C20-4B24-B67B-12DB6C70B5D5}"/>
    <cellStyle name="计算 2 6 12" xfId="15425" xr:uid="{F17A833E-5C30-4C5E-BCFE-177FFCFCE8CD}"/>
    <cellStyle name="계산 2 6 12 2" xfId="35631" xr:uid="{CBA02187-D542-4702-902C-6507EEE959CB}"/>
    <cellStyle name="計算 2 6 12 2" xfId="35632" xr:uid="{DD66B08B-2BC2-4F7E-8103-DC7C6178D624}"/>
    <cellStyle name="计算 2 6 12 2" xfId="35633" xr:uid="{1B498B4C-B4B9-4202-B41B-25492DE54178}"/>
    <cellStyle name="계산 2 6 13" xfId="15426" xr:uid="{4BFDFEA6-AF80-439D-8D2F-7B32B14D49FD}"/>
    <cellStyle name="計算 2 6 13" xfId="15427" xr:uid="{60E68121-4B45-4B65-8EF4-DFB4537EF148}"/>
    <cellStyle name="计算 2 6 13" xfId="15428" xr:uid="{DD880FE4-3060-4C7B-9286-295E0842D2A9}"/>
    <cellStyle name="계산 2 6 13 2" xfId="35634" xr:uid="{94AA320C-4D17-443E-8A4B-6918B7924A2C}"/>
    <cellStyle name="計算 2 6 13 2" xfId="35635" xr:uid="{7138AF93-B52B-4622-A439-C5775188A95D}"/>
    <cellStyle name="计算 2 6 13 2" xfId="35636" xr:uid="{81F0F8DE-72F8-4BF2-9F49-BF7120CC6904}"/>
    <cellStyle name="계산 2 6 14" xfId="35622" xr:uid="{B2CE1090-9956-4056-A9AC-1963C4D7A5A5}"/>
    <cellStyle name="計算 2 6 14" xfId="35623" xr:uid="{35722C61-638B-4465-8DE1-BFF3F1669507}"/>
    <cellStyle name="计算 2 6 14" xfId="35624" xr:uid="{2012A53C-05C7-4E32-887F-19424D742DDB}"/>
    <cellStyle name="계산 2 6 2" xfId="15429" xr:uid="{9480A1A0-2968-4D26-96C2-12E2890BC62C}"/>
    <cellStyle name="計算 2 6 2" xfId="15430" xr:uid="{A6CBE8BB-D17F-4BDC-9A7C-CBE8A9CF9B5B}"/>
    <cellStyle name="计算 2 6 2" xfId="15431" xr:uid="{BF152486-D583-40A0-96D3-2C00A0E15A47}"/>
    <cellStyle name="계산 2 6 2 2" xfId="35637" xr:uid="{56624E2D-08F8-4316-A611-6DD25F254082}"/>
    <cellStyle name="計算 2 6 2 2" xfId="35638" xr:uid="{103C55E6-F016-4D5D-9D16-185EEDC9E5AD}"/>
    <cellStyle name="计算 2 6 2 2" xfId="35639" xr:uid="{6481D36C-BD7F-4642-A337-E3E446C1AA37}"/>
    <cellStyle name="계산 2 6 3" xfId="15432" xr:uid="{AF1F3ABF-BEC0-4264-80E9-A684A03A3198}"/>
    <cellStyle name="計算 2 6 3" xfId="15433" xr:uid="{49A41B20-22E9-4B76-AF67-8181FFF54A39}"/>
    <cellStyle name="计算 2 6 3" xfId="15434" xr:uid="{88F9769C-1712-4AA0-9C7C-F2DC35FB6704}"/>
    <cellStyle name="계산 2 6 3 2" xfId="35640" xr:uid="{131F53C2-D421-475E-8D93-3267510AD196}"/>
    <cellStyle name="計算 2 6 3 2" xfId="35641" xr:uid="{B92EAAAE-7DDA-4697-8169-56C6E73442C8}"/>
    <cellStyle name="计算 2 6 3 2" xfId="35642" xr:uid="{3C34C76E-FD45-4929-BE4D-10264A49CCD8}"/>
    <cellStyle name="계산 2 6 4" xfId="15435" xr:uid="{7515F2CE-DCAC-43B8-BD9F-B7D66155DEA2}"/>
    <cellStyle name="計算 2 6 4" xfId="15436" xr:uid="{7034CFA3-AA81-4B30-9962-1D04B772B088}"/>
    <cellStyle name="计算 2 6 4" xfId="15437" xr:uid="{BB62B216-1D41-4FB8-A696-A7749A12F30A}"/>
    <cellStyle name="계산 2 6 4 2" xfId="35643" xr:uid="{4ED063DD-3D7B-494F-8DAB-084AF6DB014C}"/>
    <cellStyle name="計算 2 6 4 2" xfId="35644" xr:uid="{EE804040-BE67-4272-AEFA-ADBE977BFAB5}"/>
    <cellStyle name="计算 2 6 4 2" xfId="35645" xr:uid="{AB3825E2-0AFA-4FBF-83C9-758E11B5F3FC}"/>
    <cellStyle name="계산 2 6 5" xfId="15438" xr:uid="{F00362FA-1B56-40DF-A229-6F41E0296822}"/>
    <cellStyle name="計算 2 6 5" xfId="15439" xr:uid="{C5D93862-F773-49BD-9935-9F1A0DE9545C}"/>
    <cellStyle name="计算 2 6 5" xfId="15440" xr:uid="{1B4410A1-BB8D-4442-80D5-8924D24CFCD4}"/>
    <cellStyle name="계산 2 6 5 2" xfId="35646" xr:uid="{E4B447DC-E7A3-4358-BB05-1EEE8756E616}"/>
    <cellStyle name="計算 2 6 5 2" xfId="35647" xr:uid="{A0DF6B58-3605-4EC7-B531-2D3421461B12}"/>
    <cellStyle name="计算 2 6 5 2" xfId="35648" xr:uid="{4D0AD4BE-C409-4026-A90C-D8F3F728FD2A}"/>
    <cellStyle name="계산 2 6 6" xfId="15441" xr:uid="{79747DA4-6FAF-4EE7-9A61-E2ED16274C84}"/>
    <cellStyle name="計算 2 6 6" xfId="15442" xr:uid="{6B130441-D7B3-41DE-8537-B08E4F1EB3FE}"/>
    <cellStyle name="计算 2 6 6" xfId="15443" xr:uid="{EBA7A746-F6BD-49F3-81FE-D59152E50FBF}"/>
    <cellStyle name="계산 2 6 6 2" xfId="35649" xr:uid="{34A341ED-08D0-4DE0-B7B8-5EF1E1AE6C05}"/>
    <cellStyle name="計算 2 6 6 2" xfId="35650" xr:uid="{B89DB2E2-AEAD-4645-8E56-4B2C9B913891}"/>
    <cellStyle name="计算 2 6 6 2" xfId="35651" xr:uid="{B502908E-F9AB-4A8A-9FC7-91CFB577F222}"/>
    <cellStyle name="계산 2 6 7" xfId="15444" xr:uid="{7527C80C-B3D6-457C-A683-9B7466716095}"/>
    <cellStyle name="計算 2 6 7" xfId="15445" xr:uid="{709AF477-29AE-43C4-822E-4076E77C2BA3}"/>
    <cellStyle name="计算 2 6 7" xfId="15446" xr:uid="{79A3B540-1B5C-496F-A436-B5D2CB0BB1CA}"/>
    <cellStyle name="계산 2 6 7 2" xfId="35652" xr:uid="{CD66ACD5-92B5-4828-AD74-981B0B223137}"/>
    <cellStyle name="計算 2 6 7 2" xfId="35653" xr:uid="{EEE73873-C05B-4ADC-8071-B578ADA64B94}"/>
    <cellStyle name="计算 2 6 7 2" xfId="35654" xr:uid="{249C9E4C-4050-4C35-97B4-57B364A9E84A}"/>
    <cellStyle name="계산 2 6 8" xfId="15447" xr:uid="{BC5E6C8C-7895-45A0-82B9-EBE1C11127A6}"/>
    <cellStyle name="計算 2 6 8" xfId="15448" xr:uid="{189EFF68-9298-4E84-9549-1DCD853DA337}"/>
    <cellStyle name="计算 2 6 8" xfId="15449" xr:uid="{48863F23-74A7-48FC-A886-707D5C839859}"/>
    <cellStyle name="계산 2 6 8 2" xfId="35655" xr:uid="{CC1AC44F-F809-4604-BE4B-37BC3AF28946}"/>
    <cellStyle name="計算 2 6 8 2" xfId="35656" xr:uid="{DB6535F7-E0DF-43D2-9707-5C1F2F8085C6}"/>
    <cellStyle name="计算 2 6 8 2" xfId="35657" xr:uid="{B0EBACF0-8AAA-4AA3-8926-7564F24E0CE1}"/>
    <cellStyle name="계산 2 6 9" xfId="15450" xr:uid="{3501987C-20DE-49C7-9053-2D31B3C6F3B9}"/>
    <cellStyle name="計算 2 6 9" xfId="15451" xr:uid="{6538023B-9139-4E7C-8E36-B1C5EA0FF2B6}"/>
    <cellStyle name="计算 2 6 9" xfId="15452" xr:uid="{16909F9B-7589-46F8-9C24-3503D4C5B73D}"/>
    <cellStyle name="계산 2 6 9 2" xfId="35658" xr:uid="{AB2BD446-F138-4286-A7CE-111337D98362}"/>
    <cellStyle name="計算 2 6 9 2" xfId="35659" xr:uid="{46A815C7-0C4D-4DB6-96A3-827E3876B902}"/>
    <cellStyle name="计算 2 6 9 2" xfId="35660" xr:uid="{DD8AA61A-AB4F-4822-92A4-356163375932}"/>
    <cellStyle name="계산 2 7" xfId="27027" xr:uid="{4BAB2BBF-28FA-4BEB-BC66-CDB02E1EA4CC}"/>
    <cellStyle name="計算 2 7" xfId="15453" xr:uid="{FC6EE7BE-0EA4-44FF-9FD8-B8ABDEC50441}"/>
    <cellStyle name="计算 2 7" xfId="15454" xr:uid="{47CCD5AE-E218-46C5-BB36-D76830EF84B2}"/>
    <cellStyle name="計算 2 7 10" xfId="15455" xr:uid="{AD0F2D50-2DE7-4E75-A28C-04C0EF9F16CB}"/>
    <cellStyle name="計算 2 7 10 2" xfId="35663" xr:uid="{0F79241C-705C-4E61-B7DA-C9AFEE3FF715}"/>
    <cellStyle name="計算 2 7 11" xfId="15456" xr:uid="{CC73CA72-5A90-4044-8197-87B6ACF62EF4}"/>
    <cellStyle name="計算 2 7 11 2" xfId="35664" xr:uid="{80B15063-8914-4001-9193-2BE57F08F0EF}"/>
    <cellStyle name="計算 2 7 12" xfId="15457" xr:uid="{E1C7B8EC-B42F-4F7B-AEB3-2313399328BA}"/>
    <cellStyle name="計算 2 7 12 2" xfId="35665" xr:uid="{6A3214CA-0EA7-4F73-A03D-452A2DAC897D}"/>
    <cellStyle name="計算 2 7 13" xfId="15458" xr:uid="{4B0C460C-0698-4CF2-9E4B-20DC7658F35A}"/>
    <cellStyle name="計算 2 7 13 2" xfId="35666" xr:uid="{9AE3F234-671C-4397-9879-86D6AA79DEDA}"/>
    <cellStyle name="計算 2 7 14" xfId="35661" xr:uid="{2EF965DD-7637-4383-B691-9DC3233393BE}"/>
    <cellStyle name="계산 2 7 2" xfId="41201" xr:uid="{B8306A36-5AD1-449E-A9D0-96C97799827F}"/>
    <cellStyle name="計算 2 7 2" xfId="15459" xr:uid="{D02EA309-7202-4872-95D8-37BD2D4A01CB}"/>
    <cellStyle name="计算 2 7 2" xfId="35662" xr:uid="{11C4A483-7FF8-4E53-B0EB-95B550ED8E80}"/>
    <cellStyle name="計算 2 7 2 2" xfId="35667" xr:uid="{2018891C-D62A-400A-A3BE-281EA54E5D6A}"/>
    <cellStyle name="計算 2 7 3" xfId="15460" xr:uid="{9033A0F5-5524-43B6-8AB6-F6D760FC2C1F}"/>
    <cellStyle name="計算 2 7 3 2" xfId="35668" xr:uid="{0266092F-7D67-47D0-9BB1-6D06C818158E}"/>
    <cellStyle name="計算 2 7 4" xfId="15461" xr:uid="{F270EB27-FA8D-4A26-863A-59F66D69C9A9}"/>
    <cellStyle name="計算 2 7 4 2" xfId="35669" xr:uid="{BA735AA9-7638-42EF-9145-298F3A5A3C32}"/>
    <cellStyle name="計算 2 7 5" xfId="15462" xr:uid="{FD99D88B-55B8-4370-B3AF-DB0A41B108BE}"/>
    <cellStyle name="計算 2 7 5 2" xfId="35670" xr:uid="{2266AF8F-81E7-498E-848D-10DAD468A75E}"/>
    <cellStyle name="計算 2 7 6" xfId="15463" xr:uid="{2E1EDDDA-0587-4847-8AEB-01DE3B6A36D2}"/>
    <cellStyle name="計算 2 7 6 2" xfId="35671" xr:uid="{ABCC9CC7-4CE1-44F2-84F8-9C03028CB5D3}"/>
    <cellStyle name="計算 2 7 7" xfId="15464" xr:uid="{D0FE5CAF-0792-44A3-8E52-F7D6479525EC}"/>
    <cellStyle name="計算 2 7 7 2" xfId="35672" xr:uid="{12F9FFC9-3367-4592-87D4-1A700049D5DE}"/>
    <cellStyle name="計算 2 7 8" xfId="15465" xr:uid="{228EB01A-EB85-471C-92EB-EE4A0B3E19F5}"/>
    <cellStyle name="計算 2 7 8 2" xfId="35673" xr:uid="{8588B13A-C37A-43C3-A242-D03AF4230A4A}"/>
    <cellStyle name="計算 2 7 9" xfId="15466" xr:uid="{283C6CE2-4D05-494D-9B09-8738BE967898}"/>
    <cellStyle name="計算 2 7 9 2" xfId="35674" xr:uid="{A70E2853-C6EE-418D-8A8C-D262A4685BE8}"/>
    <cellStyle name="계산 2 8" xfId="27028" xr:uid="{7428E2BC-0026-4C43-A4E6-29DBF3A70DF0}"/>
    <cellStyle name="計算 2 8" xfId="15467" xr:uid="{5BAD2BB5-DEDA-448A-ACC7-D73CC2E7D516}"/>
    <cellStyle name="计算 2 8" xfId="15468" xr:uid="{D9F36DC0-663F-4F6B-9A2A-ADF4B3FE88AC}"/>
    <cellStyle name="계산 2 8 2" xfId="41202" xr:uid="{73AAAB41-5104-46A4-95DF-950AEFE608A8}"/>
    <cellStyle name="計算 2 8 2" xfId="35675" xr:uid="{67A9C49C-58DA-4476-ABC7-EB23548DD990}"/>
    <cellStyle name="计算 2 8 2" xfId="35676" xr:uid="{95EB3516-45E4-40FF-8C7D-C57314234B7D}"/>
    <cellStyle name="計算 2 9" xfId="15469" xr:uid="{9889136C-56CD-454E-B97B-3EF8A77E9946}"/>
    <cellStyle name="计算 2 9" xfId="15470" xr:uid="{396318F0-CB81-4F18-8E3F-3C07A3DFB1AF}"/>
    <cellStyle name="計算 2 9 2" xfId="35677" xr:uid="{576C8337-A289-4C20-A9DB-3B5A7891136E}"/>
    <cellStyle name="计算 2 9 2" xfId="35678" xr:uid="{F0428DE8-A8FB-4BA8-8867-E51148289851}"/>
    <cellStyle name="계산 20" xfId="15471" xr:uid="{F22FCBAF-9494-4766-93B7-2B3050428228}"/>
    <cellStyle name="計算 20" xfId="15472" xr:uid="{2C71E20A-0EB2-43FD-AC08-5B21764F7A08}"/>
    <cellStyle name="计算 20" xfId="15473" xr:uid="{B6820E51-14B7-43D8-B67E-E47D68F1CDBB}"/>
    <cellStyle name="계산 20 2" xfId="15474" xr:uid="{8F38BC25-A0E7-4533-8D4A-9C7DC20BFD82}"/>
    <cellStyle name="計算 20 2" xfId="35679" xr:uid="{5783DA40-27C1-48CE-830E-E0F22AB47C2B}"/>
    <cellStyle name="计算 20 2" xfId="35680" xr:uid="{E95EDF98-5D00-4089-921E-9704D04BC0FB}"/>
    <cellStyle name="계산 21" xfId="15475" xr:uid="{5EEA3BFF-B1FC-40DA-A474-348AA7DED8FA}"/>
    <cellStyle name="計算 21" xfId="15476" xr:uid="{EBAD7B00-EBE8-4D73-9080-540148CA4B46}"/>
    <cellStyle name="计算 21" xfId="15477" xr:uid="{9CDFF810-AABA-4B81-A2B2-DC785AA30A01}"/>
    <cellStyle name="계산 21 2" xfId="15478" xr:uid="{F9DDDE84-C532-46BA-AC53-16F1699BDA33}"/>
    <cellStyle name="計算 21 2" xfId="35681" xr:uid="{643D31A0-CB71-40C6-B617-8C902C1C6187}"/>
    <cellStyle name="计算 21 2" xfId="35682" xr:uid="{1978EEF9-935F-4032-927D-67AE1C90B31B}"/>
    <cellStyle name="계산 22" xfId="15479" xr:uid="{D2DC5AA9-CED3-4E26-9D06-533A89400F07}"/>
    <cellStyle name="計算 22" xfId="15480" xr:uid="{87B47F26-5EEC-41EC-A9B3-45C314F25CD6}"/>
    <cellStyle name="计算 22" xfId="15481" xr:uid="{27D732B9-25D2-473D-9304-6502452C89BA}"/>
    <cellStyle name="계산 22 2" xfId="15482" xr:uid="{D111D396-3C1C-4CB5-BD09-545FAD01DD24}"/>
    <cellStyle name="計算 22 2" xfId="35683" xr:uid="{2D27CD2D-B3E6-45B6-834D-8355B3EDF932}"/>
    <cellStyle name="计算 22 2" xfId="35684" xr:uid="{3D48173F-31CF-4705-A47F-B77E6EB3F75C}"/>
    <cellStyle name="계산 23" xfId="15483" xr:uid="{78BE37C8-6F26-4439-8985-D5306E391313}"/>
    <cellStyle name="計算 23" xfId="15484" xr:uid="{0A029FA1-66F8-461E-A519-3E32CC7789EB}"/>
    <cellStyle name="计算 23" xfId="15485" xr:uid="{FDE93FBC-E1A1-4F61-90A9-B749A70A422D}"/>
    <cellStyle name="계산 23 2" xfId="15486" xr:uid="{D6418206-AB2F-4204-8DD5-3FA52F22D03F}"/>
    <cellStyle name="計算 23 2" xfId="35685" xr:uid="{A213CAE0-D81A-471E-8268-C14EF5EA8F8D}"/>
    <cellStyle name="计算 23 2" xfId="35686" xr:uid="{1DE4311F-267C-4DCE-A154-EF6AA464DC77}"/>
    <cellStyle name="계산 24" xfId="15487" xr:uid="{FDAC0F8C-A759-4123-9F3E-DBE11E5D77D9}"/>
    <cellStyle name="計算 24" xfId="15488" xr:uid="{6E9212AD-1732-458F-88C9-4E2646381FD1}"/>
    <cellStyle name="计算 24" xfId="15489" xr:uid="{45D516F9-BD67-4FB3-AC30-EFC2A950A4B1}"/>
    <cellStyle name="계산 24 2" xfId="15490" xr:uid="{16E78DA8-31F1-4AEA-9841-5AA3F84BB242}"/>
    <cellStyle name="計算 24 2" xfId="35687" xr:uid="{01690824-D496-4D48-B77F-597FE168FA92}"/>
    <cellStyle name="计算 24 2" xfId="35688" xr:uid="{1E89F606-AC5B-4073-B819-546F9B2B5B90}"/>
    <cellStyle name="계산 25" xfId="15491" xr:uid="{FDC0CA92-9767-4143-BC37-8CF8272399E2}"/>
    <cellStyle name="計算 25" xfId="15492" xr:uid="{15BE2AFE-4FEC-4372-BF8F-45369763E519}"/>
    <cellStyle name="计算 25" xfId="15493" xr:uid="{47C717AA-9E80-426F-B368-D582D1314C3E}"/>
    <cellStyle name="계산 25 2" xfId="15494" xr:uid="{762EF08C-9CEE-4D70-A3C0-9D028BB65E6C}"/>
    <cellStyle name="計算 25 2" xfId="35689" xr:uid="{681E2B52-78F6-43C5-9E23-F06D307C1133}"/>
    <cellStyle name="计算 25 2" xfId="35690" xr:uid="{1249B0BB-AA0F-4267-9F9C-B0C587F20B40}"/>
    <cellStyle name="계산 26" xfId="15495" xr:uid="{3244F75F-5517-405E-AEF1-81369C8E8189}"/>
    <cellStyle name="計算 26" xfId="15496" xr:uid="{3AFE7ABA-3512-421E-B5E7-AF0E031D8C18}"/>
    <cellStyle name="计算 26" xfId="15497" xr:uid="{73FCE9B2-A88B-411B-A080-6FEFCE4012A2}"/>
    <cellStyle name="계산 26 2" xfId="15498" xr:uid="{7899739E-5AAA-42BC-AFAB-50515AE0B456}"/>
    <cellStyle name="計算 26 2" xfId="35691" xr:uid="{3AE53D73-14CA-4AF2-BF43-BEB0E7ED1FAA}"/>
    <cellStyle name="计算 26 2" xfId="35692" xr:uid="{6F515DCC-7581-4D7E-80D3-9557316F4902}"/>
    <cellStyle name="계산 27" xfId="15499" xr:uid="{6B76B0FE-A988-40EE-93AB-BF0C2CE58181}"/>
    <cellStyle name="計算 27" xfId="35041" xr:uid="{FD1BB4ED-30AD-4300-A054-E40E756142F4}"/>
    <cellStyle name="计算 27" xfId="15500" xr:uid="{8D680E99-0611-4E47-BC63-A9391DBE1E31}"/>
    <cellStyle name="계산 27 2" xfId="15501" xr:uid="{C4BF14D3-EABB-4500-8DC2-821200B1B6B5}"/>
    <cellStyle name="计算 27 2" xfId="35693" xr:uid="{5C487C59-AEB9-47AF-98A9-617DBBAE4DD8}"/>
    <cellStyle name="계산 28" xfId="15502" xr:uid="{17A70B62-4C40-4282-9666-7A22882BA91D}"/>
    <cellStyle name="计算 28" xfId="15503" xr:uid="{DA420CED-C28A-48BE-8FC0-D91EDD2EB9B2}"/>
    <cellStyle name="계산 28 2" xfId="15504" xr:uid="{188EB8F5-4FC9-45EB-8116-59E92EE5179D}"/>
    <cellStyle name="计算 28 2" xfId="35694" xr:uid="{B1B02369-BD32-45DD-A8A3-76FCF48FB771}"/>
    <cellStyle name="계산 29" xfId="15505" xr:uid="{2959DA51-F4C4-4573-9384-5CC9D2A36CB4}"/>
    <cellStyle name="计算 29" xfId="35042" xr:uid="{53A510F7-3F4B-4ABC-BE5B-760C322EF4D3}"/>
    <cellStyle name="계산 29 2" xfId="15506" xr:uid="{ECEF4270-8445-4D1F-8F8B-2288700EA2AA}"/>
    <cellStyle name="계산 3" xfId="15507" xr:uid="{BDA6A206-86CF-4EB1-943F-62FD8C67AC2E}"/>
    <cellStyle name="計算 3" xfId="15508" xr:uid="{87F24D41-9740-4EF4-A9CA-3F9A8D2CCE02}"/>
    <cellStyle name="计算 3" xfId="15509" xr:uid="{08CC3E61-C778-42C5-920E-850F1C3862C3}"/>
    <cellStyle name="計算 3 10" xfId="15510" xr:uid="{8F2E6398-8150-4FD7-A4DA-147DB75C30C0}"/>
    <cellStyle name="计算 3 10" xfId="15511" xr:uid="{68AFAD28-8D70-4CD1-9D20-8C293BBFC213}"/>
    <cellStyle name="計算 3 10 2" xfId="35697" xr:uid="{FBB05B30-8BCF-4D1E-A5ED-5AE61DD5D78A}"/>
    <cellStyle name="计算 3 10 2" xfId="35698" xr:uid="{A4C757F2-26EB-4DBE-BEF9-FC86AD43AB80}"/>
    <cellStyle name="計算 3 11" xfId="15512" xr:uid="{1AE4634A-3165-4E3A-AE72-34800E3B9363}"/>
    <cellStyle name="计算 3 11" xfId="15513" xr:uid="{5BBE03D7-15EC-4256-9C86-7EE16F7B60A5}"/>
    <cellStyle name="計算 3 11 2" xfId="35699" xr:uid="{AEF1E110-F2C5-4606-84DE-DFF5169DE2D0}"/>
    <cellStyle name="计算 3 11 2" xfId="35700" xr:uid="{90780955-0EEE-47EE-95BA-ED78D99DC429}"/>
    <cellStyle name="計算 3 12" xfId="15514" xr:uid="{D7E90BD8-3B77-4792-A3DD-E09B758EDB48}"/>
    <cellStyle name="计算 3 12" xfId="15515" xr:uid="{E1D0772A-21DC-41AD-8FA7-874FFC226064}"/>
    <cellStyle name="計算 3 12 2" xfId="35701" xr:uid="{EB7C8E19-2E1C-4524-A77F-E77955B32444}"/>
    <cellStyle name="计算 3 12 2" xfId="35702" xr:uid="{CD7905E9-F55D-4C60-B7AA-9CC90ADFAF13}"/>
    <cellStyle name="計算 3 13" xfId="15516" xr:uid="{E0C20716-5593-4EEF-819A-1772E7D8E917}"/>
    <cellStyle name="计算 3 13" xfId="15517" xr:uid="{338C2D45-E8C5-4EBD-BE14-3C7908DE21A6}"/>
    <cellStyle name="計算 3 13 2" xfId="35703" xr:uid="{D7D62E4D-8D02-4CAC-A7A4-FD3C098E3399}"/>
    <cellStyle name="计算 3 13 2" xfId="35704" xr:uid="{0187BA15-49DF-4E3E-B833-5346AB021212}"/>
    <cellStyle name="計算 3 14" xfId="15518" xr:uid="{5F045507-A173-4FA3-9166-4451DE655BDF}"/>
    <cellStyle name="计算 3 14" xfId="15519" xr:uid="{7EF37018-971E-4911-8BC7-21C3D1E4C8AC}"/>
    <cellStyle name="計算 3 14 2" xfId="35705" xr:uid="{5F3E7154-CCE8-4F5F-85D6-7CA54BEACAFB}"/>
    <cellStyle name="计算 3 14 2" xfId="35706" xr:uid="{01B367BA-C4A4-409C-8297-53FB90392BB4}"/>
    <cellStyle name="計算 3 15" xfId="15520" xr:uid="{D8501E6F-94F8-461B-B5C3-CEDC835E6FB9}"/>
    <cellStyle name="计算 3 15" xfId="15521" xr:uid="{75FA4A18-4862-4B0D-B3F0-9AF590AC5ECB}"/>
    <cellStyle name="計算 3 15 2" xfId="35707" xr:uid="{86152072-645B-4755-8829-5DD9A7783602}"/>
    <cellStyle name="计算 3 15 2" xfId="35708" xr:uid="{C6B4158E-3629-47A7-842E-D2E5A29D9BAF}"/>
    <cellStyle name="計算 3 16" xfId="15522" xr:uid="{C9DFCC6C-2396-403E-A905-952125A92294}"/>
    <cellStyle name="计算 3 16" xfId="15523" xr:uid="{3B4EDA26-1E34-41D1-BAC0-A580F68F7DF4}"/>
    <cellStyle name="計算 3 16 2" xfId="35709" xr:uid="{15F11D34-63AA-4A58-A14A-3C9823F7649A}"/>
    <cellStyle name="计算 3 16 2" xfId="35710" xr:uid="{5F66ECB9-D470-45E2-A956-3C9CB87FE0D3}"/>
    <cellStyle name="計算 3 17" xfId="15524" xr:uid="{86AB619D-3C34-4443-983F-403E6FD12083}"/>
    <cellStyle name="计算 3 17" xfId="35696" xr:uid="{72689168-0A8C-4B59-AE0A-3B6469684F98}"/>
    <cellStyle name="計算 3 17 2" xfId="35711" xr:uid="{68A1ED31-982B-4665-B354-B35875B9765A}"/>
    <cellStyle name="計算 3 18" xfId="15525" xr:uid="{D83EBA6E-2597-43D5-9BC7-B63F28E4E6B1}"/>
    <cellStyle name="計算 3 18 2" xfId="35712" xr:uid="{A14519D1-8525-454E-B018-C2049AD0122C}"/>
    <cellStyle name="計算 3 19" xfId="15526" xr:uid="{E247FE66-084D-47C0-B89C-B7D563975612}"/>
    <cellStyle name="計算 3 19 2" xfId="35713" xr:uid="{865E6707-2EEA-47A8-93CA-C625A955D9A2}"/>
    <cellStyle name="계산 3 2" xfId="15527" xr:uid="{7F370B1A-B06A-4907-98C4-AF5E42DB1490}"/>
    <cellStyle name="計算 3 2" xfId="15528" xr:uid="{F49EDDFF-0105-4D25-A73F-6E176964A936}"/>
    <cellStyle name="计算 3 2" xfId="15529" xr:uid="{F55757C2-1726-4F42-A0B8-15CDBEF4BF46}"/>
    <cellStyle name="계산 3 2 10" xfId="15530" xr:uid="{2028440E-4AEE-411C-8E59-2A4CA1E671E7}"/>
    <cellStyle name="計算 3 2 10" xfId="15531" xr:uid="{42404093-10E4-4F0C-8918-51E845432CB3}"/>
    <cellStyle name="计算 3 2 10" xfId="15532" xr:uid="{444351D1-946F-40C4-9C10-F328F86FCCCC}"/>
    <cellStyle name="계산 3 2 10 2" xfId="35717" xr:uid="{6A5B0A9D-EE8B-489A-96C0-C15949356A46}"/>
    <cellStyle name="計算 3 2 10 2" xfId="35718" xr:uid="{CC4912D3-8D5C-42D8-93B5-77EDF4AC5E0E}"/>
    <cellStyle name="计算 3 2 10 2" xfId="35719" xr:uid="{10C72D5E-752F-40FF-A67C-95B9659696DD}"/>
    <cellStyle name="계산 3 2 11" xfId="15533" xr:uid="{AFDA9537-8701-4642-BA21-3494E4F62CE0}"/>
    <cellStyle name="計算 3 2 11" xfId="15534" xr:uid="{E2AECB7F-7D0E-433B-B394-61930CC68EB4}"/>
    <cellStyle name="计算 3 2 11" xfId="15535" xr:uid="{2F41356B-0481-47A2-BA72-4762A5E1660D}"/>
    <cellStyle name="계산 3 2 11 2" xfId="35720" xr:uid="{D40D4EF3-8219-4248-9449-7D30A10BCCF7}"/>
    <cellStyle name="計算 3 2 11 2" xfId="35721" xr:uid="{A2D140E8-AE7B-40FC-8446-C6832B8F9CED}"/>
    <cellStyle name="计算 3 2 11 2" xfId="35722" xr:uid="{D73AE512-A15A-41D9-A5C9-381AD8E562C1}"/>
    <cellStyle name="계산 3 2 12" xfId="15536" xr:uid="{D4F30AEA-A484-4855-B2FC-73528BBA5A32}"/>
    <cellStyle name="計算 3 2 12" xfId="15537" xr:uid="{3B1C62A0-C38D-4525-B0D1-FFE0585F739C}"/>
    <cellStyle name="计算 3 2 12" xfId="15538" xr:uid="{FC3DC41B-40A5-44E3-89C0-A57C43B95E91}"/>
    <cellStyle name="계산 3 2 12 2" xfId="35723" xr:uid="{70287E1C-2A78-4751-BBDC-D36B7C403A1B}"/>
    <cellStyle name="計算 3 2 12 2" xfId="35724" xr:uid="{956B0071-F805-467F-AF77-EE5F8999974D}"/>
    <cellStyle name="计算 3 2 12 2" xfId="35725" xr:uid="{D62F1460-C2E6-46A4-907B-57B3A073122A}"/>
    <cellStyle name="계산 3 2 13" xfId="15539" xr:uid="{88B8C829-6D00-4329-9C65-E231B925E6E2}"/>
    <cellStyle name="計算 3 2 13" xfId="15540" xr:uid="{886E0B17-7617-4F45-A6B3-500CC8BFD0E4}"/>
    <cellStyle name="计算 3 2 13" xfId="15541" xr:uid="{98D2E5A4-BF80-4195-8F60-452009DED5F6}"/>
    <cellStyle name="계산 3 2 13 2" xfId="35726" xr:uid="{3EBCB890-4869-4470-ACC9-9AE87190C0D0}"/>
    <cellStyle name="計算 3 2 13 2" xfId="35727" xr:uid="{4440EE52-C886-4852-BB0B-DE04D2E1BA34}"/>
    <cellStyle name="计算 3 2 13 2" xfId="35728" xr:uid="{6DE1C5EE-860D-404F-9425-C61927922C95}"/>
    <cellStyle name="계산 3 2 14" xfId="15542" xr:uid="{258D7A72-C54D-4F62-85F0-F85F2A0A28AE}"/>
    <cellStyle name="計算 3 2 14" xfId="15543" xr:uid="{A7CBF820-5074-4F29-B0F4-BC2C27F37BD5}"/>
    <cellStyle name="计算 3 2 14" xfId="15544" xr:uid="{1E50FD4D-D794-44FD-914C-411624B75BBE}"/>
    <cellStyle name="계산 3 2 14 2" xfId="35729" xr:uid="{93D33AB7-9AB5-4A06-A13E-79F2EE460CD9}"/>
    <cellStyle name="計算 3 2 14 2" xfId="35730" xr:uid="{E8C4848E-8C8E-4C81-AB5D-8E35F7E4DAEE}"/>
    <cellStyle name="计算 3 2 14 2" xfId="35731" xr:uid="{A3E19CF6-37CB-4093-92F0-43E712FAA38B}"/>
    <cellStyle name="계산 3 2 15" xfId="15545" xr:uid="{0590FD6F-1D08-4CAF-A633-AA995F62FF99}"/>
    <cellStyle name="計算 3 2 15" xfId="15546" xr:uid="{F7A25FA3-FEAA-4ED5-AA7E-983E722EF0E8}"/>
    <cellStyle name="计算 3 2 15" xfId="15547" xr:uid="{9891035D-9894-4237-8BEE-A51E37B53140}"/>
    <cellStyle name="계산 3 2 15 2" xfId="35732" xr:uid="{D7A4B25C-10B3-48B7-A25A-7B4B5020AA8C}"/>
    <cellStyle name="計算 3 2 15 2" xfId="35733" xr:uid="{014A5DE7-C0B0-48EC-A449-1DC0ACEAC362}"/>
    <cellStyle name="计算 3 2 15 2" xfId="35734" xr:uid="{AB14D889-3CAC-4304-A82D-44EE6808B54B}"/>
    <cellStyle name="계산 3 2 16" xfId="35714" xr:uid="{2CCD5E70-9350-4169-9B07-63EF91125C83}"/>
    <cellStyle name="計算 3 2 16" xfId="35715" xr:uid="{0A1B9638-9944-4FB8-9840-73415EC05A0D}"/>
    <cellStyle name="计算 3 2 16" xfId="35716" xr:uid="{106139AF-F141-4452-B4B0-41417A8948D9}"/>
    <cellStyle name="계산 3 2 2" xfId="15548" xr:uid="{8E094232-6B37-4C92-8F2C-5B68C595F014}"/>
    <cellStyle name="計算 3 2 2" xfId="15549" xr:uid="{90AB45FE-DEC0-4931-B87D-99AC8FCFE563}"/>
    <cellStyle name="计算 3 2 2" xfId="15550" xr:uid="{AA4463EC-0633-43EB-BF01-A9E1EA081846}"/>
    <cellStyle name="계산 3 2 2 10" xfId="15551" xr:uid="{0111BB74-25E5-42B6-80D7-FFF89EAEFCAB}"/>
    <cellStyle name="計算 3 2 2 10" xfId="15552" xr:uid="{99A51E86-CA25-4A66-AAFF-827E590B73FA}"/>
    <cellStyle name="计算 3 2 2 10" xfId="15553" xr:uid="{18B69A79-A999-4B95-8ECB-FA5197E38F4C}"/>
    <cellStyle name="계산 3 2 2 10 2" xfId="35738" xr:uid="{6272F2B9-5752-4E65-9E9D-108706D8C481}"/>
    <cellStyle name="計算 3 2 2 10 2" xfId="35739" xr:uid="{15732359-260A-4468-A765-B2D9255164DC}"/>
    <cellStyle name="计算 3 2 2 10 2" xfId="35740" xr:uid="{8A625D8F-089E-40CC-B8F5-C47DF973479E}"/>
    <cellStyle name="계산 3 2 2 11" xfId="15554" xr:uid="{C3E7AC13-B42C-4407-A14E-EA2CF1228254}"/>
    <cellStyle name="計算 3 2 2 11" xfId="15555" xr:uid="{9BBD5787-519F-4B60-B702-7C04F15785C5}"/>
    <cellStyle name="计算 3 2 2 11" xfId="15556" xr:uid="{287BE67C-CA9A-4F93-86AB-5E163CCCDA01}"/>
    <cellStyle name="계산 3 2 2 11 2" xfId="35741" xr:uid="{CAB80914-C0D5-4D7B-8A30-ED21FDBC9960}"/>
    <cellStyle name="計算 3 2 2 11 2" xfId="35742" xr:uid="{655043E9-BCDC-46BB-8453-BF6A7FF57F56}"/>
    <cellStyle name="计算 3 2 2 11 2" xfId="35743" xr:uid="{53691F68-6830-4A58-89F5-8C5BBB758D38}"/>
    <cellStyle name="계산 3 2 2 12" xfId="15557" xr:uid="{8C94F4AD-E328-4213-86AE-D312456A7B51}"/>
    <cellStyle name="計算 3 2 2 12" xfId="15558" xr:uid="{F6043DA5-00D1-43AF-815F-3A88F0597FDB}"/>
    <cellStyle name="计算 3 2 2 12" xfId="15559" xr:uid="{ED01C867-54B3-4696-8290-2E2B11C87EAD}"/>
    <cellStyle name="계산 3 2 2 12 2" xfId="35744" xr:uid="{60CE1CAC-6331-4BE2-9099-10ECFB6A6609}"/>
    <cellStyle name="計算 3 2 2 12 2" xfId="35745" xr:uid="{D301397E-66BE-4660-BC5F-7E0860C9F872}"/>
    <cellStyle name="计算 3 2 2 12 2" xfId="35746" xr:uid="{F03D28CF-B01B-41DB-BDC1-4C3738F185C8}"/>
    <cellStyle name="계산 3 2 2 13" xfId="15560" xr:uid="{CE65CFEB-5750-478E-B3C3-651860156B19}"/>
    <cellStyle name="計算 3 2 2 13" xfId="15561" xr:uid="{0592C983-5A05-465C-93A9-244292432261}"/>
    <cellStyle name="计算 3 2 2 13" xfId="15562" xr:uid="{022134DE-E525-45FF-8FEC-4777D6ADE678}"/>
    <cellStyle name="계산 3 2 2 13 2" xfId="35747" xr:uid="{799F0FDA-54B6-4DB4-BC29-B247740466C0}"/>
    <cellStyle name="計算 3 2 2 13 2" xfId="35748" xr:uid="{4EED00D2-F077-4C04-8A45-9EF86B4759D2}"/>
    <cellStyle name="计算 3 2 2 13 2" xfId="35749" xr:uid="{CEAD714B-9A98-445E-B025-6C35526040AD}"/>
    <cellStyle name="계산 3 2 2 14" xfId="35735" xr:uid="{3E26D116-4D04-4161-8653-C7740F453F70}"/>
    <cellStyle name="計算 3 2 2 14" xfId="35736" xr:uid="{4F81F6B3-738B-4483-8D1F-58018FFE64D2}"/>
    <cellStyle name="计算 3 2 2 14" xfId="35737" xr:uid="{3A536056-9EEF-4C4A-8ECB-A5154DD98D59}"/>
    <cellStyle name="계산 3 2 2 2" xfId="15563" xr:uid="{AA2871DD-55F2-4F60-8980-736351D547F7}"/>
    <cellStyle name="計算 3 2 2 2" xfId="15564" xr:uid="{7EA436DD-40E3-408E-88C1-60F17A42AEB5}"/>
    <cellStyle name="计算 3 2 2 2" xfId="15565" xr:uid="{9946C1EE-15CB-4C18-A472-B24768A3CF42}"/>
    <cellStyle name="계산 3 2 2 2 2" xfId="35750" xr:uid="{9BD5A79A-9145-4156-A05A-6A58B4F84BE1}"/>
    <cellStyle name="計算 3 2 2 2 2" xfId="35751" xr:uid="{1062BAC4-8B60-4173-A0DE-E5584592D85A}"/>
    <cellStyle name="计算 3 2 2 2 2" xfId="35752" xr:uid="{FE812BDB-FAA0-45D2-A395-1272854917FC}"/>
    <cellStyle name="계산 3 2 2 3" xfId="15566" xr:uid="{D6026BD2-1E13-461E-A9A6-E4434B4B4DA0}"/>
    <cellStyle name="計算 3 2 2 3" xfId="15567" xr:uid="{EFC00417-FE29-4569-ADE5-93E1D20FE4AF}"/>
    <cellStyle name="计算 3 2 2 3" xfId="15568" xr:uid="{F255193E-06A4-4512-A564-4047E08504BB}"/>
    <cellStyle name="계산 3 2 2 3 2" xfId="35753" xr:uid="{A565A55C-3E20-4C72-A9A9-4943DB55CDE8}"/>
    <cellStyle name="計算 3 2 2 3 2" xfId="35754" xr:uid="{EF11CDBE-D0C6-4718-9873-FE7052F4D82A}"/>
    <cellStyle name="计算 3 2 2 3 2" xfId="35755" xr:uid="{C26F89C9-1A6B-49BC-A2FA-9BA66685D99E}"/>
    <cellStyle name="계산 3 2 2 4" xfId="15569" xr:uid="{2ACCB5A8-1D51-4B9D-A30E-B466C55ED0C3}"/>
    <cellStyle name="計算 3 2 2 4" xfId="15570" xr:uid="{4218BB70-CEAF-40CB-A80F-4F9311E55941}"/>
    <cellStyle name="计算 3 2 2 4" xfId="15571" xr:uid="{4E6F181C-1914-453C-B78D-459850D1FC14}"/>
    <cellStyle name="계산 3 2 2 4 2" xfId="35756" xr:uid="{303017DF-DA89-41B1-9744-B25829BDB59F}"/>
    <cellStyle name="計算 3 2 2 4 2" xfId="35757" xr:uid="{61784D7E-6A45-4480-9FAC-37431BC41791}"/>
    <cellStyle name="计算 3 2 2 4 2" xfId="35758" xr:uid="{88745F50-47A6-4285-8DD5-68AB6F7F6F0B}"/>
    <cellStyle name="계산 3 2 2 5" xfId="15572" xr:uid="{21451068-5D55-4BE7-9DCE-84EDBB481F17}"/>
    <cellStyle name="計算 3 2 2 5" xfId="15573" xr:uid="{E91A0909-C87A-48BE-8657-194152327C1F}"/>
    <cellStyle name="计算 3 2 2 5" xfId="15574" xr:uid="{1DB89AAE-997E-424B-8070-FE34DC5BFE80}"/>
    <cellStyle name="계산 3 2 2 5 2" xfId="35759" xr:uid="{901378C5-E2BF-4F24-B1FF-82D9B4E18EB3}"/>
    <cellStyle name="計算 3 2 2 5 2" xfId="35760" xr:uid="{D3282A93-CB3B-41AF-949B-25E4B629BD1B}"/>
    <cellStyle name="计算 3 2 2 5 2" xfId="35761" xr:uid="{53901F03-A4EC-46E2-B1AA-B0A5B2C61930}"/>
    <cellStyle name="계산 3 2 2 6" xfId="15575" xr:uid="{17BAF50B-A27B-4A32-BEA1-E54B2CDA1FD1}"/>
    <cellStyle name="計算 3 2 2 6" xfId="15576" xr:uid="{DA621B0F-FBB0-4BBF-B54E-9B2F749BF07A}"/>
    <cellStyle name="计算 3 2 2 6" xfId="15577" xr:uid="{5CC96038-03D0-4F5E-BF31-A393D7EAADAD}"/>
    <cellStyle name="계산 3 2 2 6 2" xfId="35762" xr:uid="{A8D2829D-9BB4-4979-B37F-CE6B0AEBA698}"/>
    <cellStyle name="計算 3 2 2 6 2" xfId="35763" xr:uid="{7796EB1E-2485-4246-816A-90CB191545E1}"/>
    <cellStyle name="计算 3 2 2 6 2" xfId="35764" xr:uid="{205F87C7-F2B1-4284-BB57-B7F184A81643}"/>
    <cellStyle name="계산 3 2 2 7" xfId="15578" xr:uid="{937B3591-87A8-4992-BA3F-7DF96D9AD0F5}"/>
    <cellStyle name="計算 3 2 2 7" xfId="15579" xr:uid="{F1D32E07-966F-4C29-93E7-ED81A43083F6}"/>
    <cellStyle name="计算 3 2 2 7" xfId="15580" xr:uid="{FA504D73-33F2-464F-8398-CB9CFCEC05E4}"/>
    <cellStyle name="계산 3 2 2 7 2" xfId="35765" xr:uid="{BBC3BF84-2581-4675-BE9E-CD1A5C1EE82C}"/>
    <cellStyle name="計算 3 2 2 7 2" xfId="35766" xr:uid="{3B65A848-5FF6-4911-B8F9-14167A0070EF}"/>
    <cellStyle name="计算 3 2 2 7 2" xfId="35767" xr:uid="{9A8F8351-B037-41EF-999A-1EA57971F110}"/>
    <cellStyle name="계산 3 2 2 8" xfId="15581" xr:uid="{9F51D40C-0A10-4EE3-9476-53DD9FE9359D}"/>
    <cellStyle name="計算 3 2 2 8" xfId="15582" xr:uid="{950CAC2B-5A88-4427-AC3B-66C0F83112A2}"/>
    <cellStyle name="计算 3 2 2 8" xfId="15583" xr:uid="{0791B288-F1F4-48DA-9B53-27C4E39AA96D}"/>
    <cellStyle name="계산 3 2 2 8 2" xfId="35768" xr:uid="{ECA0BCC9-89E3-420B-80F3-20E2D63C221C}"/>
    <cellStyle name="計算 3 2 2 8 2" xfId="35769" xr:uid="{60BE24FB-47D7-462B-ACFF-58887B3E9C3F}"/>
    <cellStyle name="计算 3 2 2 8 2" xfId="35770" xr:uid="{078E4ED3-520E-49D3-9CEB-AC6F575B4C52}"/>
    <cellStyle name="계산 3 2 2 9" xfId="15584" xr:uid="{A55FF717-55BC-470D-8114-D98FBE8D1641}"/>
    <cellStyle name="計算 3 2 2 9" xfId="15585" xr:uid="{DE15147D-1126-42DE-A965-655B8E1B095E}"/>
    <cellStyle name="计算 3 2 2 9" xfId="15586" xr:uid="{36FB5EF5-940C-4D0B-8411-672E5C227562}"/>
    <cellStyle name="계산 3 2 2 9 2" xfId="35771" xr:uid="{5680C779-AD09-4AAD-95D5-2A12327BFB5B}"/>
    <cellStyle name="計算 3 2 2 9 2" xfId="35772" xr:uid="{1EC7E4D5-EDF6-44E0-92D1-C1027C26B651}"/>
    <cellStyle name="计算 3 2 2 9 2" xfId="35773" xr:uid="{2C3AC0CA-9040-46EB-BB16-9F662A42A73C}"/>
    <cellStyle name="계산 3 2 3" xfId="15587" xr:uid="{4CF3B4E9-AB81-4A24-AC7A-294E56ECB01C}"/>
    <cellStyle name="計算 3 2 3" xfId="15588" xr:uid="{A0B6EE46-08F4-4EA1-8081-FED1E91C8B04}"/>
    <cellStyle name="计算 3 2 3" xfId="15589" xr:uid="{A0622199-594F-489B-9B15-70027F65BE1C}"/>
    <cellStyle name="계산 3 2 3 10" xfId="15590" xr:uid="{EC97BCF9-8EEF-48FA-96E5-BC8E57CC161C}"/>
    <cellStyle name="計算 3 2 3 10" xfId="15591" xr:uid="{042777A4-3E04-4274-AF00-D9652C3F2C4D}"/>
    <cellStyle name="计算 3 2 3 10" xfId="15592" xr:uid="{C46210B4-88FE-4739-820A-F63065309A52}"/>
    <cellStyle name="계산 3 2 3 10 2" xfId="35777" xr:uid="{B6CCE874-25A6-48BF-BD6A-D0935728DE71}"/>
    <cellStyle name="計算 3 2 3 10 2" xfId="35778" xr:uid="{F71F5074-5E1E-457C-B701-AC8789C0D301}"/>
    <cellStyle name="计算 3 2 3 10 2" xfId="35779" xr:uid="{1165DA0C-70BF-44B9-9674-2478865942C7}"/>
    <cellStyle name="계산 3 2 3 11" xfId="15593" xr:uid="{402980EF-725E-40EC-A437-783901055934}"/>
    <cellStyle name="計算 3 2 3 11" xfId="15594" xr:uid="{B2385ECC-C4C5-4E0A-80E2-697BDEEE9A67}"/>
    <cellStyle name="计算 3 2 3 11" xfId="15595" xr:uid="{93CF4A4C-3B2D-4F93-A172-ECFD421020B3}"/>
    <cellStyle name="계산 3 2 3 11 2" xfId="35780" xr:uid="{E9E28A4E-F653-4B4F-8F8F-D22DF68DC91C}"/>
    <cellStyle name="計算 3 2 3 11 2" xfId="35781" xr:uid="{E89C45FB-1A52-4E74-B26E-F36EDD8E114A}"/>
    <cellStyle name="计算 3 2 3 11 2" xfId="35782" xr:uid="{7BD3B2D7-F125-4847-9B42-7B7A26D7EFE8}"/>
    <cellStyle name="계산 3 2 3 12" xfId="15596" xr:uid="{D88BF851-FD0D-405B-958A-79DBCE7B2FFF}"/>
    <cellStyle name="計算 3 2 3 12" xfId="15597" xr:uid="{C2DCDA48-1EC3-418A-8292-33A713F7FB69}"/>
    <cellStyle name="计算 3 2 3 12" xfId="15598" xr:uid="{004AE4F2-51E7-4324-9D84-8B5D9DB8E231}"/>
    <cellStyle name="계산 3 2 3 12 2" xfId="35783" xr:uid="{682FB2E2-9A3E-425B-9A68-78F4C6982FE7}"/>
    <cellStyle name="計算 3 2 3 12 2" xfId="35784" xr:uid="{DB99F762-7CFA-47F4-83DF-9B144F22355D}"/>
    <cellStyle name="计算 3 2 3 12 2" xfId="35785" xr:uid="{0B1356A1-981D-4963-BC22-3559A29BBFB3}"/>
    <cellStyle name="계산 3 2 3 13" xfId="15599" xr:uid="{61253DF5-D5BA-48D6-AF27-A8F3D734F299}"/>
    <cellStyle name="計算 3 2 3 13" xfId="15600" xr:uid="{42E9508B-2D3F-4CB1-8C76-97A271999CCC}"/>
    <cellStyle name="计算 3 2 3 13" xfId="15601" xr:uid="{DCAC0D5E-304A-4BD2-8EA1-F37AA908555E}"/>
    <cellStyle name="계산 3 2 3 13 2" xfId="35786" xr:uid="{5234D104-745E-4607-A51D-9CA8A92D0559}"/>
    <cellStyle name="計算 3 2 3 13 2" xfId="35787" xr:uid="{660CD201-3F3D-48E8-AF38-8372863033BD}"/>
    <cellStyle name="计算 3 2 3 13 2" xfId="35788" xr:uid="{8CBE94E4-F2AF-401A-8EF4-7AD9D615D917}"/>
    <cellStyle name="계산 3 2 3 14" xfId="35774" xr:uid="{106CC9C3-AE56-420B-B814-85ECA79029A1}"/>
    <cellStyle name="計算 3 2 3 14" xfId="35775" xr:uid="{6190F52F-94C9-4519-9E6C-77C12C8C1307}"/>
    <cellStyle name="计算 3 2 3 14" xfId="35776" xr:uid="{A628D149-4470-42F8-BA24-933118A5B4AB}"/>
    <cellStyle name="계산 3 2 3 2" xfId="15602" xr:uid="{CAF8C6B1-A0D6-4A59-8B1A-C973F539B692}"/>
    <cellStyle name="計算 3 2 3 2" xfId="15603" xr:uid="{2A52A8C8-F25F-4BC3-9376-2B8D94B0E11C}"/>
    <cellStyle name="计算 3 2 3 2" xfId="15604" xr:uid="{DAE6FA62-CD3D-48AA-B8CE-A7DD69C4801D}"/>
    <cellStyle name="계산 3 2 3 2 2" xfId="35789" xr:uid="{385349BF-8A5D-49E7-A7AE-5473C7790381}"/>
    <cellStyle name="計算 3 2 3 2 2" xfId="35790" xr:uid="{8DEEB8B2-6DC5-4E02-A543-5BED8946671F}"/>
    <cellStyle name="计算 3 2 3 2 2" xfId="35791" xr:uid="{D01C2B0A-68C6-496F-AB8E-BCFD2DD7A024}"/>
    <cellStyle name="계산 3 2 3 3" xfId="15605" xr:uid="{0A40792F-2DD8-4EEB-808D-723D8F95FF11}"/>
    <cellStyle name="計算 3 2 3 3" xfId="15606" xr:uid="{CB30B832-5B0F-4D29-A698-9F4989275D53}"/>
    <cellStyle name="计算 3 2 3 3" xfId="15607" xr:uid="{428B2423-A592-4796-B757-DBFE8EC16EDE}"/>
    <cellStyle name="계산 3 2 3 3 2" xfId="35792" xr:uid="{2D708F77-C8C9-4B13-8C77-9B3F06C7E450}"/>
    <cellStyle name="計算 3 2 3 3 2" xfId="35793" xr:uid="{9455B7DE-BC06-4BC9-BDF4-F122909341C9}"/>
    <cellStyle name="计算 3 2 3 3 2" xfId="35794" xr:uid="{0BB870A2-5E81-4DD1-98A0-55CFB6132F0A}"/>
    <cellStyle name="계산 3 2 3 4" xfId="15608" xr:uid="{0B121F2F-1C8E-4AE0-8FEB-3379D609C411}"/>
    <cellStyle name="計算 3 2 3 4" xfId="15609" xr:uid="{CC2C0E71-0484-4187-8834-6CDCCB43F246}"/>
    <cellStyle name="计算 3 2 3 4" xfId="15610" xr:uid="{83D35662-092C-4505-9A24-10AD90A4A285}"/>
    <cellStyle name="계산 3 2 3 4 2" xfId="35795" xr:uid="{C1203A95-45EC-4BCD-AD55-F0E938413761}"/>
    <cellStyle name="計算 3 2 3 4 2" xfId="35796" xr:uid="{A6C178BF-2BD4-4251-916A-377A1046CC5D}"/>
    <cellStyle name="计算 3 2 3 4 2" xfId="35797" xr:uid="{C7CD3008-7F57-411A-824E-386F997D6913}"/>
    <cellStyle name="계산 3 2 3 5" xfId="15611" xr:uid="{819699EC-830A-4399-BABB-ECC0667ED3BC}"/>
    <cellStyle name="計算 3 2 3 5" xfId="15612" xr:uid="{0C80E2B2-F11F-460A-A91E-F99A8DB6B965}"/>
    <cellStyle name="计算 3 2 3 5" xfId="15613" xr:uid="{9D8FA746-288D-483A-B01D-8C58C13EC47F}"/>
    <cellStyle name="계산 3 2 3 5 2" xfId="35798" xr:uid="{05BA3337-1FFC-4676-8FAB-5EE7559C4753}"/>
    <cellStyle name="計算 3 2 3 5 2" xfId="35799" xr:uid="{9B36D46D-C19D-4A11-AAF5-AAC864387B35}"/>
    <cellStyle name="计算 3 2 3 5 2" xfId="35800" xr:uid="{F663C41F-3D19-40BF-BB2F-811E494BA298}"/>
    <cellStyle name="계산 3 2 3 6" xfId="15614" xr:uid="{A78093C6-1715-4D3F-88B3-0906BBFB62E4}"/>
    <cellStyle name="計算 3 2 3 6" xfId="15615" xr:uid="{980675EE-2970-47F0-9CF4-FDCFEA243233}"/>
    <cellStyle name="计算 3 2 3 6" xfId="15616" xr:uid="{32EC9300-1C63-4CF6-B91A-2D53BD88DB60}"/>
    <cellStyle name="계산 3 2 3 6 2" xfId="35801" xr:uid="{DFD63428-D62A-4216-B754-58EC97DF1124}"/>
    <cellStyle name="計算 3 2 3 6 2" xfId="35802" xr:uid="{36308276-0DCD-488F-AABC-5474DBD80A42}"/>
    <cellStyle name="计算 3 2 3 6 2" xfId="35803" xr:uid="{3103A1E7-0F96-4F97-ABF5-D67B338781DC}"/>
    <cellStyle name="계산 3 2 3 7" xfId="15617" xr:uid="{C73DF650-C0C7-4A74-B094-6225EAB350C6}"/>
    <cellStyle name="計算 3 2 3 7" xfId="15618" xr:uid="{C59A2966-0E83-4D4E-A165-BDE4C1E324C2}"/>
    <cellStyle name="计算 3 2 3 7" xfId="15619" xr:uid="{F903BE1A-2086-4ABC-A141-DF76949B075C}"/>
    <cellStyle name="계산 3 2 3 7 2" xfId="35804" xr:uid="{166CA01B-71AA-469B-8B1F-54470759E0F5}"/>
    <cellStyle name="計算 3 2 3 7 2" xfId="35805" xr:uid="{BBB8AA60-FEA7-4FCA-B3D7-14BEB171E5B5}"/>
    <cellStyle name="计算 3 2 3 7 2" xfId="35806" xr:uid="{BEEC4D8B-034C-4AA3-9C88-10D3C3644CFB}"/>
    <cellStyle name="계산 3 2 3 8" xfId="15620" xr:uid="{82DD98EB-DCC9-4397-98D1-CB05C18621F5}"/>
    <cellStyle name="計算 3 2 3 8" xfId="15621" xr:uid="{BA15954B-0E07-4EF6-BF12-AAE0788E485D}"/>
    <cellStyle name="计算 3 2 3 8" xfId="15622" xr:uid="{2B9148DA-8FD7-403F-AA7E-81DA69C21159}"/>
    <cellStyle name="계산 3 2 3 8 2" xfId="35807" xr:uid="{DD261668-50F1-4849-A383-51EFB511E2B6}"/>
    <cellStyle name="計算 3 2 3 8 2" xfId="35808" xr:uid="{0F73D752-7689-41CF-A93C-900296B53E2D}"/>
    <cellStyle name="计算 3 2 3 8 2" xfId="35809" xr:uid="{CF992A2B-0690-42D2-BBE5-27733ECEFDB4}"/>
    <cellStyle name="계산 3 2 3 9" xfId="15623" xr:uid="{8883A340-A80B-46D7-A302-55B35FA9E277}"/>
    <cellStyle name="計算 3 2 3 9" xfId="15624" xr:uid="{5EBCA097-1A7B-499E-99D7-D8CE8ACFA467}"/>
    <cellStyle name="计算 3 2 3 9" xfId="15625" xr:uid="{3CAAF086-3177-4CA2-9861-AE86302D306E}"/>
    <cellStyle name="계산 3 2 3 9 2" xfId="35810" xr:uid="{B2DB6613-EDBB-45EA-9331-4ABC1C90E191}"/>
    <cellStyle name="計算 3 2 3 9 2" xfId="35811" xr:uid="{A86FF3BB-3BF1-47A5-9979-8004EFDFD8C9}"/>
    <cellStyle name="计算 3 2 3 9 2" xfId="35812" xr:uid="{4448414C-22FD-4C6B-8F31-BEA4541D3F32}"/>
    <cellStyle name="계산 3 2 4" xfId="15626" xr:uid="{4D1C40DE-AD06-4FE6-9607-A73E43E2AC74}"/>
    <cellStyle name="計算 3 2 4" xfId="15627" xr:uid="{1FBF3FF3-B6DF-4B9D-8A6B-B471D9CD7177}"/>
    <cellStyle name="计算 3 2 4" xfId="15628" xr:uid="{ACBD7A4D-2EBB-430E-B271-E65959B31B65}"/>
    <cellStyle name="계산 3 2 4 2" xfId="35813" xr:uid="{9BF2B1A0-946B-45A9-852A-D121C136688F}"/>
    <cellStyle name="計算 3 2 4 2" xfId="35814" xr:uid="{E79E086F-30A4-47EF-A5B9-547C96C4D7E9}"/>
    <cellStyle name="计算 3 2 4 2" xfId="35815" xr:uid="{9A877F15-7492-4CCD-9A95-1BB06DA2639B}"/>
    <cellStyle name="계산 3 2 5" xfId="15629" xr:uid="{0A76E671-053A-4490-B8FF-61CF0D8D2684}"/>
    <cellStyle name="計算 3 2 5" xfId="15630" xr:uid="{1B94D698-F514-4D65-B4DC-45AB16F07E8F}"/>
    <cellStyle name="计算 3 2 5" xfId="15631" xr:uid="{1B49F3CC-126F-466E-B4D4-D3F85261F165}"/>
    <cellStyle name="계산 3 2 5 2" xfId="35816" xr:uid="{5570C288-C92F-403F-94CF-27C98ACE7063}"/>
    <cellStyle name="計算 3 2 5 2" xfId="35817" xr:uid="{B89B2849-1FC9-4F26-9434-A8B2928F952B}"/>
    <cellStyle name="计算 3 2 5 2" xfId="35818" xr:uid="{860F2A58-D9F0-4A73-B4B3-D410E0CF7DD2}"/>
    <cellStyle name="계산 3 2 6" xfId="15632" xr:uid="{204650F5-245D-4CBE-B157-87335C545366}"/>
    <cellStyle name="計算 3 2 6" xfId="15633" xr:uid="{6873AD2A-F6B9-473D-B49F-2528E320F32E}"/>
    <cellStyle name="计算 3 2 6" xfId="15634" xr:uid="{267A5B9A-0655-4132-844F-72ECCA5EA75F}"/>
    <cellStyle name="계산 3 2 6 2" xfId="35819" xr:uid="{6A9F0FDD-521E-40B0-8265-A7E247C73954}"/>
    <cellStyle name="計算 3 2 6 2" xfId="35820" xr:uid="{01D23CF9-7434-438D-AB14-31A9B1AE1B81}"/>
    <cellStyle name="计算 3 2 6 2" xfId="35821" xr:uid="{66CEAE30-344D-43EE-9E23-F794184C2508}"/>
    <cellStyle name="계산 3 2 7" xfId="15635" xr:uid="{909BF3E1-EA52-4F0F-A5CD-0F89E8496433}"/>
    <cellStyle name="計算 3 2 7" xfId="15636" xr:uid="{CF7E43A0-7060-432C-87C6-137D3B6275BD}"/>
    <cellStyle name="计算 3 2 7" xfId="15637" xr:uid="{F83C8593-7F14-496B-BE69-6B9BE0B60796}"/>
    <cellStyle name="계산 3 2 7 2" xfId="35822" xr:uid="{ADCD17CD-FCEC-4615-AD13-E1C7382D733F}"/>
    <cellStyle name="計算 3 2 7 2" xfId="35823" xr:uid="{5DF89BB1-F646-4C50-BECA-B456FDA1E122}"/>
    <cellStyle name="计算 3 2 7 2" xfId="35824" xr:uid="{E62DF3E8-B136-4B26-AA44-D4821EE779EE}"/>
    <cellStyle name="계산 3 2 8" xfId="15638" xr:uid="{4B7385FB-D1BE-4956-AE05-F1A5FE47F6B5}"/>
    <cellStyle name="計算 3 2 8" xfId="15639" xr:uid="{8CD5E1F1-DE05-4B21-9FC2-61CCEC04F309}"/>
    <cellStyle name="计算 3 2 8" xfId="15640" xr:uid="{7E23259A-AC1E-4F44-A824-DB1C156607A4}"/>
    <cellStyle name="계산 3 2 8 2" xfId="35825" xr:uid="{E4F22AB0-01F0-409A-BA0B-EB1DBDB9A64A}"/>
    <cellStyle name="計算 3 2 8 2" xfId="35826" xr:uid="{77461334-2F09-4250-8122-EFC199AC7E53}"/>
    <cellStyle name="计算 3 2 8 2" xfId="35827" xr:uid="{6654AF6C-B5F8-4557-8010-E3514A818967}"/>
    <cellStyle name="계산 3 2 9" xfId="15641" xr:uid="{23B0EBC5-643D-4794-8582-6FF750B1FFFE}"/>
    <cellStyle name="計算 3 2 9" xfId="15642" xr:uid="{0475EA5E-487A-40AB-8804-802EA991F143}"/>
    <cellStyle name="计算 3 2 9" xfId="15643" xr:uid="{378B9C1C-113F-4EAC-8EAF-BE81191D83D8}"/>
    <cellStyle name="계산 3 2 9 2" xfId="35828" xr:uid="{7B024844-8962-4DB6-AC73-7251E7D08E4D}"/>
    <cellStyle name="計算 3 2 9 2" xfId="35829" xr:uid="{E752041A-64E3-4EA3-8517-A4258BFC42C1}"/>
    <cellStyle name="计算 3 2 9 2" xfId="35830" xr:uid="{F9DAD3DE-D68C-488E-B0AA-FE8991E626E4}"/>
    <cellStyle name="計算 3 20" xfId="15644" xr:uid="{7891B3B9-B968-46E1-B2F0-D12F23288463}"/>
    <cellStyle name="計算 3 20 2" xfId="35831" xr:uid="{9EAE0E93-682A-4130-BEFD-76D65E482F1A}"/>
    <cellStyle name="計算 3 21" xfId="15645" xr:uid="{870DDB67-E14C-4282-9339-0DE2A16D1276}"/>
    <cellStyle name="計算 3 21 2" xfId="35832" xr:uid="{9F161258-7042-4E2C-912A-6F212FECEB7A}"/>
    <cellStyle name="計算 3 22" xfId="35695" xr:uid="{9607F425-F7EF-4A34-9AA8-E0933AAC8307}"/>
    <cellStyle name="계산 3 3" xfId="15646" xr:uid="{963F7BD7-14C9-45AF-B8D7-277E03AB92B0}"/>
    <cellStyle name="計算 3 3" xfId="15647" xr:uid="{9F495426-6FEB-43E8-91C4-A3EBD349E566}"/>
    <cellStyle name="计算 3 3" xfId="15648" xr:uid="{35605049-6E2B-4997-BAAC-354FF02D6FED}"/>
    <cellStyle name="계산 3 3 10" xfId="15649" xr:uid="{FF3BF6FD-04F6-4528-A077-FCD155C8824E}"/>
    <cellStyle name="計算 3 3 10" xfId="15650" xr:uid="{880554E4-0FFE-484D-8E46-B6C34557890E}"/>
    <cellStyle name="计算 3 3 10" xfId="15651" xr:uid="{61DA7261-AE9E-4A89-BF1B-08C2856BF087}"/>
    <cellStyle name="계산 3 3 10 2" xfId="35836" xr:uid="{F4BF3515-E5EC-4A68-BF7C-31E9EE382EB5}"/>
    <cellStyle name="計算 3 3 10 2" xfId="35837" xr:uid="{DDA15275-769A-46AB-BBCF-E776D8BACCB8}"/>
    <cellStyle name="计算 3 3 10 2" xfId="35838" xr:uid="{6380F480-CFFF-4FBE-BABE-9A101A16D145}"/>
    <cellStyle name="계산 3 3 11" xfId="15652" xr:uid="{4AFD168B-09B7-4BE7-8818-5AA1E7373CC0}"/>
    <cellStyle name="計算 3 3 11" xfId="15653" xr:uid="{135345D2-A728-4BF7-A5E3-A5A9EE808F6E}"/>
    <cellStyle name="计算 3 3 11" xfId="15654" xr:uid="{29CA0910-FB6A-42E6-8160-0A55A8D9AD74}"/>
    <cellStyle name="계산 3 3 11 2" xfId="35839" xr:uid="{9C826A16-A3B6-4BAF-B54A-CDE067FBD72B}"/>
    <cellStyle name="計算 3 3 11 2" xfId="35840" xr:uid="{BAC2E875-8D24-4A63-A516-FD742C61BB4C}"/>
    <cellStyle name="计算 3 3 11 2" xfId="35841" xr:uid="{225F030F-95C9-43BB-9C2B-C02FF2D1DB3B}"/>
    <cellStyle name="계산 3 3 12" xfId="15655" xr:uid="{781C57EA-97F5-4F7F-AC0B-1B5492E75F1B}"/>
    <cellStyle name="計算 3 3 12" xfId="15656" xr:uid="{A3CDC1E0-28E2-4B42-BD50-56368AB9C6D3}"/>
    <cellStyle name="计算 3 3 12" xfId="15657" xr:uid="{0C3740CE-69C6-4667-8C4C-4759FAE0DDB5}"/>
    <cellStyle name="계산 3 3 12 2" xfId="35842" xr:uid="{D6082E93-8F87-41F8-8DBA-AF228A7EF87A}"/>
    <cellStyle name="計算 3 3 12 2" xfId="35843" xr:uid="{78F7D2D3-EDA5-4533-ABA3-7F8ABCA93F75}"/>
    <cellStyle name="计算 3 3 12 2" xfId="35844" xr:uid="{D76B1CBD-AFD3-469D-96F8-5CAEF90410AE}"/>
    <cellStyle name="계산 3 3 13" xfId="15658" xr:uid="{2B03E94D-87A9-45BD-B1CE-404F659EC0E2}"/>
    <cellStyle name="計算 3 3 13" xfId="15659" xr:uid="{624FB0A4-F142-4874-813B-B297CA42B328}"/>
    <cellStyle name="计算 3 3 13" xfId="15660" xr:uid="{48D8238F-568D-442C-A796-184EAE2A5F18}"/>
    <cellStyle name="계산 3 3 13 2" xfId="35845" xr:uid="{CF666C00-73E1-49A5-814F-E28BEF053C12}"/>
    <cellStyle name="計算 3 3 13 2" xfId="35846" xr:uid="{A226BD44-98AB-4292-A8D9-B9D55456D453}"/>
    <cellStyle name="计算 3 3 13 2" xfId="35847" xr:uid="{9A83B778-7878-4E8D-B344-5979792E689A}"/>
    <cellStyle name="계산 3 3 14" xfId="35833" xr:uid="{47EE42C6-EA3E-4CB4-B519-2ACD0F39226C}"/>
    <cellStyle name="計算 3 3 14" xfId="15661" xr:uid="{AD277F7B-7D91-4FEF-999C-07F6A427D184}"/>
    <cellStyle name="计算 3 3 14" xfId="35835" xr:uid="{B61AC9CC-69C9-4858-A4EE-CBB0336DE013}"/>
    <cellStyle name="計算 3 3 14 2" xfId="35848" xr:uid="{3993FC64-6B3D-42DD-837F-9C660680FD29}"/>
    <cellStyle name="計算 3 3 15" xfId="35834" xr:uid="{147040B0-AAC5-4917-905F-B7D2E13F72F1}"/>
    <cellStyle name="계산 3 3 2" xfId="15662" xr:uid="{CA8B9F40-2A03-4A6F-A4D1-60F2BEB401E5}"/>
    <cellStyle name="計算 3 3 2" xfId="15663" xr:uid="{8AF17973-0F87-4875-95A8-AF0130911770}"/>
    <cellStyle name="计算 3 3 2" xfId="15664" xr:uid="{41C5A063-E68E-48DC-91C2-19AB10893701}"/>
    <cellStyle name="計算 3 3 2 10" xfId="15665" xr:uid="{E4B98BD0-DD33-4DF4-B58E-1645C5232711}"/>
    <cellStyle name="計算 3 3 2 10 2" xfId="35852" xr:uid="{109F2691-CE62-4425-95A7-493013A07BFE}"/>
    <cellStyle name="計算 3 3 2 11" xfId="15666" xr:uid="{1031AC54-6C8B-465D-A18C-D4A5E82889B3}"/>
    <cellStyle name="計算 3 3 2 11 2" xfId="35853" xr:uid="{2FA7FA0B-FC9A-4DAC-8432-AA4E69094E1B}"/>
    <cellStyle name="計算 3 3 2 12" xfId="15667" xr:uid="{FE2F36BF-BA98-4D8E-8B72-6869D45E8B4B}"/>
    <cellStyle name="計算 3 3 2 12 2" xfId="35854" xr:uid="{72E9BCEA-8CA5-4462-B068-E4E1229267F0}"/>
    <cellStyle name="計算 3 3 2 13" xfId="15668" xr:uid="{361E1214-8713-4013-AB89-16A10B674204}"/>
    <cellStyle name="計算 3 3 2 13 2" xfId="35855" xr:uid="{291D1133-0FA0-42CB-934F-11195B0F2F2E}"/>
    <cellStyle name="計算 3 3 2 14" xfId="35850" xr:uid="{9DE7542A-E37E-453D-8E47-4D21F961EC12}"/>
    <cellStyle name="계산 3 3 2 2" xfId="35849" xr:uid="{D798318A-D8C2-469D-AF3E-A35CF8BF65C6}"/>
    <cellStyle name="計算 3 3 2 2" xfId="15669" xr:uid="{F0CF42A3-2B86-4194-89A4-40FA2A5FF457}"/>
    <cellStyle name="计算 3 3 2 2" xfId="35851" xr:uid="{0DB3BCDD-95F2-4790-AD64-F6C322C667D2}"/>
    <cellStyle name="計算 3 3 2 2 2" xfId="35856" xr:uid="{091D46A0-CFE6-4883-9A6D-2048D329BD23}"/>
    <cellStyle name="計算 3 3 2 3" xfId="15670" xr:uid="{8733B95B-36E4-456F-9546-23D3703B22C8}"/>
    <cellStyle name="計算 3 3 2 3 2" xfId="35857" xr:uid="{D900070A-F8F0-4C73-85F8-BF7F399F18E7}"/>
    <cellStyle name="計算 3 3 2 4" xfId="15671" xr:uid="{4248F569-01DD-42D0-91E3-9E853F723B3D}"/>
    <cellStyle name="計算 3 3 2 4 2" xfId="35858" xr:uid="{445B8F76-D94F-4361-8175-FDCE9D493C6B}"/>
    <cellStyle name="計算 3 3 2 5" xfId="15672" xr:uid="{72962FEC-27A8-4DAC-9D98-5875955530AC}"/>
    <cellStyle name="計算 3 3 2 5 2" xfId="35859" xr:uid="{659CB0EF-9BC1-42F8-9A35-D1892AA9872F}"/>
    <cellStyle name="計算 3 3 2 6" xfId="15673" xr:uid="{1602B30D-88C3-4719-8530-CBF6A8B641E1}"/>
    <cellStyle name="計算 3 3 2 6 2" xfId="35860" xr:uid="{85B30BBB-FAA6-48C8-9553-0BDE3EA66213}"/>
    <cellStyle name="計算 3 3 2 7" xfId="15674" xr:uid="{3D93BA96-A12E-4D84-91A7-622496FA9940}"/>
    <cellStyle name="計算 3 3 2 7 2" xfId="35861" xr:uid="{29A92A01-19A0-45FC-BC86-BE5A8B7EC4B1}"/>
    <cellStyle name="計算 3 3 2 8" xfId="15675" xr:uid="{85E8935F-448C-4149-AE64-C1A90F1F66EF}"/>
    <cellStyle name="計算 3 3 2 8 2" xfId="35862" xr:uid="{A4E484CD-D848-4365-A391-34A843117340}"/>
    <cellStyle name="計算 3 3 2 9" xfId="15676" xr:uid="{6AD287B1-3C40-4A07-8A48-8E5EDE643B26}"/>
    <cellStyle name="計算 3 3 2 9 2" xfId="35863" xr:uid="{37E99EC1-CE6B-4680-A5ED-2A730FDCBECE}"/>
    <cellStyle name="계산 3 3 3" xfId="15677" xr:uid="{088D5232-C462-4594-BD93-BFF67222D862}"/>
    <cellStyle name="計算 3 3 3" xfId="15678" xr:uid="{31DE4496-C984-4357-8071-39FAA2C9E55F}"/>
    <cellStyle name="计算 3 3 3" xfId="15679" xr:uid="{99500C30-DB6B-4519-894B-5CBF081419DB}"/>
    <cellStyle name="계산 3 3 3 2" xfId="35864" xr:uid="{E67DCA73-C03F-4317-9FC9-E2DF4AB224CA}"/>
    <cellStyle name="計算 3 3 3 2" xfId="35865" xr:uid="{26B4FD10-5D49-4024-BAE2-6EF0E3ECE525}"/>
    <cellStyle name="计算 3 3 3 2" xfId="35866" xr:uid="{8E34A789-02DA-4BAC-B5C3-B7ED731208AF}"/>
    <cellStyle name="계산 3 3 4" xfId="15680" xr:uid="{D6C42D5F-1E62-425D-A145-277146503578}"/>
    <cellStyle name="計算 3 3 4" xfId="15681" xr:uid="{5B609D22-9244-457F-940A-85237E344A63}"/>
    <cellStyle name="计算 3 3 4" xfId="15682" xr:uid="{BDAF891E-268D-4849-ACBD-3B5300D9438F}"/>
    <cellStyle name="계산 3 3 4 2" xfId="35867" xr:uid="{2C80CBA7-4A06-43F6-AA0B-F13AC6112C06}"/>
    <cellStyle name="計算 3 3 4 2" xfId="35868" xr:uid="{E61A8012-F269-4DD6-A161-3E39F30BD38A}"/>
    <cellStyle name="计算 3 3 4 2" xfId="35869" xr:uid="{35380329-04BE-48C5-9783-05D5B1352166}"/>
    <cellStyle name="계산 3 3 5" xfId="15683" xr:uid="{017EB1BC-2B2D-4306-9248-ED9174B8D32A}"/>
    <cellStyle name="計算 3 3 5" xfId="15684" xr:uid="{BFDB60E1-53D5-4114-9D1A-CB3AE1EFABA8}"/>
    <cellStyle name="计算 3 3 5" xfId="15685" xr:uid="{B7302FA0-EAE0-4397-B427-A75DB7414D09}"/>
    <cellStyle name="계산 3 3 5 2" xfId="35870" xr:uid="{E2ECB845-6E0F-4B9A-9C52-515BFC524757}"/>
    <cellStyle name="計算 3 3 5 2" xfId="35871" xr:uid="{EC41D2C1-B513-4E42-9BB3-9B5C9EF55EE5}"/>
    <cellStyle name="计算 3 3 5 2" xfId="35872" xr:uid="{B8F3AA2B-5CB6-4177-97BE-765E151519F1}"/>
    <cellStyle name="계산 3 3 6" xfId="15686" xr:uid="{8422ECA5-0032-4824-8859-035940893FAB}"/>
    <cellStyle name="計算 3 3 6" xfId="15687" xr:uid="{29F0AA39-B0D3-43FE-B853-5F1D35FCF0EB}"/>
    <cellStyle name="计算 3 3 6" xfId="15688" xr:uid="{5FCAD9E9-2CD7-46D3-A384-945B3AB23353}"/>
    <cellStyle name="계산 3 3 6 2" xfId="35873" xr:uid="{9751DF04-D129-44D3-BC60-D6875CE91BEB}"/>
    <cellStyle name="計算 3 3 6 2" xfId="35874" xr:uid="{3F0767CA-984B-4BBB-B8E6-E3AF33784671}"/>
    <cellStyle name="计算 3 3 6 2" xfId="35875" xr:uid="{4A7D35FA-870C-479E-9896-617579E94C55}"/>
    <cellStyle name="계산 3 3 7" xfId="15689" xr:uid="{609304AE-493F-44D1-B5AF-5BC3BCFF9289}"/>
    <cellStyle name="計算 3 3 7" xfId="15690" xr:uid="{A376EF28-A3E2-4C67-B034-8EC8A8788283}"/>
    <cellStyle name="计算 3 3 7" xfId="15691" xr:uid="{AAAD7BEC-ABED-4F29-82C2-8058A1CD4AD0}"/>
    <cellStyle name="계산 3 3 7 2" xfId="35876" xr:uid="{4A65C196-21E3-4D7A-8B38-7D61F4928462}"/>
    <cellStyle name="計算 3 3 7 2" xfId="35877" xr:uid="{BAC5D837-FFB8-448B-ACDE-1FBB2B4F4485}"/>
    <cellStyle name="计算 3 3 7 2" xfId="35878" xr:uid="{D3C03661-143E-4D91-A493-8B4C782933EB}"/>
    <cellStyle name="계산 3 3 8" xfId="15692" xr:uid="{854CF41B-CE25-4E25-80A3-9510DA78D15D}"/>
    <cellStyle name="計算 3 3 8" xfId="15693" xr:uid="{BC01A0E4-A065-42A7-AD6F-B6E97D87222D}"/>
    <cellStyle name="计算 3 3 8" xfId="15694" xr:uid="{F0E014EA-5270-41C7-9472-8E348169A01A}"/>
    <cellStyle name="계산 3 3 8 2" xfId="35879" xr:uid="{4B224B50-1145-4028-802A-A114F0CCC39B}"/>
    <cellStyle name="計算 3 3 8 2" xfId="35880" xr:uid="{DDC43591-8554-4FE9-BA65-2CA14FDC8368}"/>
    <cellStyle name="计算 3 3 8 2" xfId="35881" xr:uid="{32FE08EF-8EFA-4506-8B54-D9DB13605D3E}"/>
    <cellStyle name="계산 3 3 9" xfId="15695" xr:uid="{D5161E86-2177-4649-ABF2-5A000BD60AEA}"/>
    <cellStyle name="計算 3 3 9" xfId="15696" xr:uid="{7C34B179-296F-47DF-BE4E-18980A33D318}"/>
    <cellStyle name="计算 3 3 9" xfId="15697" xr:uid="{FAFFE9E5-0CA4-41D5-BF7D-49A16A558566}"/>
    <cellStyle name="계산 3 3 9 2" xfId="35882" xr:uid="{AFD59263-D696-4E0D-AC5F-DBC512B9D073}"/>
    <cellStyle name="計算 3 3 9 2" xfId="35883" xr:uid="{FF029C76-980A-4E4B-9BDC-42AD6AD0447A}"/>
    <cellStyle name="计算 3 3 9 2" xfId="35884" xr:uid="{CBFF6B73-1B4A-4D74-A401-02B29C3F3ACA}"/>
    <cellStyle name="계산 3 4" xfId="15698" xr:uid="{19BA2797-DC11-4DB4-87D8-0ED77BF111B8}"/>
    <cellStyle name="計算 3 4" xfId="15699" xr:uid="{AA8111D9-DD46-4239-8A6C-18B4890301B6}"/>
    <cellStyle name="计算 3 4" xfId="15700" xr:uid="{077C9243-64FB-4F85-A834-FCCD357D8E8A}"/>
    <cellStyle name="계산 3 4 10" xfId="15701" xr:uid="{E7DDE5DA-E7E3-4DE0-A579-834EAA02821B}"/>
    <cellStyle name="計算 3 4 10" xfId="15702" xr:uid="{61B24ED7-3E7B-48CF-9D29-08C12C9F8219}"/>
    <cellStyle name="计算 3 4 10" xfId="15703" xr:uid="{1C991788-F6D2-41F3-A0F8-E0D614ECA10C}"/>
    <cellStyle name="계산 3 4 10 2" xfId="35888" xr:uid="{2E7A0934-0B82-4353-BFBE-030D0D633AC1}"/>
    <cellStyle name="計算 3 4 10 2" xfId="35889" xr:uid="{3BDC1296-CCC0-4860-81D0-7CD56D69C09E}"/>
    <cellStyle name="计算 3 4 10 2" xfId="35890" xr:uid="{BAC19CC9-6C33-4E17-9F1A-ADBEC4608601}"/>
    <cellStyle name="계산 3 4 11" xfId="15704" xr:uid="{07F62FCD-07F0-4186-BB9F-50371A240E52}"/>
    <cellStyle name="計算 3 4 11" xfId="15705" xr:uid="{70AFE9DC-89D2-43E5-8695-D4493735972F}"/>
    <cellStyle name="计算 3 4 11" xfId="15706" xr:uid="{DC171129-30C0-4F80-856F-3E2BD4B75E80}"/>
    <cellStyle name="계산 3 4 11 2" xfId="35891" xr:uid="{D8632A69-C227-45BE-86CA-89A401B08486}"/>
    <cellStyle name="計算 3 4 11 2" xfId="35892" xr:uid="{C71BD2EC-8E78-4D34-9B46-A8D471839A8D}"/>
    <cellStyle name="计算 3 4 11 2" xfId="35893" xr:uid="{46E78375-6CCC-45C5-9827-9C5CE9669BFC}"/>
    <cellStyle name="계산 3 4 12" xfId="15707" xr:uid="{452F2A93-87B3-43C9-99FB-01A75AEB266D}"/>
    <cellStyle name="計算 3 4 12" xfId="15708" xr:uid="{8CD6A7BD-AA7C-491F-B589-07B32D7DC440}"/>
    <cellStyle name="计算 3 4 12" xfId="15709" xr:uid="{D318E5D2-382E-4D07-A79E-76759D9FC220}"/>
    <cellStyle name="계산 3 4 12 2" xfId="35894" xr:uid="{D573F494-962C-4A69-B15B-D0FC4A9B8757}"/>
    <cellStyle name="計算 3 4 12 2" xfId="35895" xr:uid="{7F338234-D52F-40E4-BF56-4E7E76CE273A}"/>
    <cellStyle name="计算 3 4 12 2" xfId="35896" xr:uid="{073E531C-A9B4-416A-8A82-AD0848438C28}"/>
    <cellStyle name="계산 3 4 13" xfId="15710" xr:uid="{C98700CC-FADD-4689-9E13-D61F2993C45A}"/>
    <cellStyle name="計算 3 4 13" xfId="15711" xr:uid="{A6733D13-5E1F-4C73-A2E8-8B66C7AB88A6}"/>
    <cellStyle name="计算 3 4 13" xfId="15712" xr:uid="{3E23CC44-A11F-4538-8567-F884D0AB5F03}"/>
    <cellStyle name="계산 3 4 13 2" xfId="35897" xr:uid="{97D02E02-0919-4BB8-BD46-FB44E123C1F9}"/>
    <cellStyle name="計算 3 4 13 2" xfId="35898" xr:uid="{97D7248D-BEA2-4B18-874E-1549C8C1A715}"/>
    <cellStyle name="计算 3 4 13 2" xfId="35899" xr:uid="{291E1C87-EA15-4775-A951-8DE2DBB68AA7}"/>
    <cellStyle name="계산 3 4 14" xfId="35885" xr:uid="{FEE37B43-D005-421D-9F02-FAB0E00ACAC3}"/>
    <cellStyle name="計算 3 4 14" xfId="35886" xr:uid="{87A9B047-A430-4A94-951A-46CD3AF158D7}"/>
    <cellStyle name="计算 3 4 14" xfId="35887" xr:uid="{F772A66F-FB8A-49D8-B152-26A3F158A795}"/>
    <cellStyle name="계산 3 4 2" xfId="15713" xr:uid="{C717C65C-90AC-416F-9CEF-CEDD39D6D597}"/>
    <cellStyle name="計算 3 4 2" xfId="15714" xr:uid="{0DE46A35-91EA-49B4-8298-C7F372E3404E}"/>
    <cellStyle name="计算 3 4 2" xfId="15715" xr:uid="{B9DE52A4-D156-449E-A52E-FA77B6369E69}"/>
    <cellStyle name="계산 3 4 2 2" xfId="35900" xr:uid="{3EC3CC9E-A083-4B29-9086-7A5C4D03BA66}"/>
    <cellStyle name="計算 3 4 2 2" xfId="35901" xr:uid="{7801ED9B-8425-4758-B008-EAD089CD06C1}"/>
    <cellStyle name="计算 3 4 2 2" xfId="35902" xr:uid="{FBA0CDBC-09A1-4F40-BC30-899545E71B89}"/>
    <cellStyle name="계산 3 4 3" xfId="15716" xr:uid="{2EF36A5C-A06C-4A9D-A535-4B2E7EC60A0A}"/>
    <cellStyle name="計算 3 4 3" xfId="15717" xr:uid="{B5291344-EDA7-4C2B-9F56-2334AA6CF342}"/>
    <cellStyle name="计算 3 4 3" xfId="15718" xr:uid="{CFDEF7CE-8B69-4486-AF87-1346D62438F3}"/>
    <cellStyle name="계산 3 4 3 2" xfId="35903" xr:uid="{BC846B75-4880-4BCF-AC92-F9435F9E1385}"/>
    <cellStyle name="計算 3 4 3 2" xfId="35904" xr:uid="{8C8C8DEE-2C64-4FF8-AD05-EA2B6A87B0A7}"/>
    <cellStyle name="计算 3 4 3 2" xfId="35905" xr:uid="{A32EC549-244D-4766-BD98-11122D0E6D04}"/>
    <cellStyle name="계산 3 4 4" xfId="15719" xr:uid="{128E450A-9547-46D0-BD69-B05C563810C1}"/>
    <cellStyle name="計算 3 4 4" xfId="15720" xr:uid="{66773056-111E-46F7-A8C8-5B4356C5B3A2}"/>
    <cellStyle name="计算 3 4 4" xfId="15721" xr:uid="{3081FF26-E4A4-4E5B-8339-33F49EEF6ECC}"/>
    <cellStyle name="계산 3 4 4 2" xfId="35906" xr:uid="{CE0CD0A4-6EEC-4A7A-B311-BE972C076BE3}"/>
    <cellStyle name="計算 3 4 4 2" xfId="35907" xr:uid="{EFAD4605-0C44-4EED-895A-7ACB429A2FB7}"/>
    <cellStyle name="计算 3 4 4 2" xfId="35908" xr:uid="{A1AFD58F-78DE-4067-812F-94A58A8E78EF}"/>
    <cellStyle name="계산 3 4 5" xfId="15722" xr:uid="{ED85751B-89B7-4205-AC5C-C41DD316BE56}"/>
    <cellStyle name="計算 3 4 5" xfId="15723" xr:uid="{C1346943-E18B-4400-88C0-252E538C0AE1}"/>
    <cellStyle name="计算 3 4 5" xfId="15724" xr:uid="{B4C38841-A6D9-4496-9E35-96B4292EF356}"/>
    <cellStyle name="계산 3 4 5 2" xfId="35909" xr:uid="{1686A4BD-84E0-40DB-BAC7-07F103E8C55F}"/>
    <cellStyle name="計算 3 4 5 2" xfId="35910" xr:uid="{AE0BB09B-9DC6-4274-B477-B6238F47EDCD}"/>
    <cellStyle name="计算 3 4 5 2" xfId="35911" xr:uid="{8DE1F88A-ADC1-43C2-8A75-7A49B3D6D86D}"/>
    <cellStyle name="계산 3 4 6" xfId="15725" xr:uid="{DE084FB5-F182-4EE8-96F6-88AE8AA5F2E5}"/>
    <cellStyle name="計算 3 4 6" xfId="15726" xr:uid="{840BC91C-07CA-44CB-8990-F40EADEE66A7}"/>
    <cellStyle name="计算 3 4 6" xfId="15727" xr:uid="{28C3F91B-FAD0-44DF-B2B1-DE8D25E5F5C3}"/>
    <cellStyle name="계산 3 4 6 2" xfId="35912" xr:uid="{8D591B44-4389-4DBC-8125-DD5DCAEB1A7A}"/>
    <cellStyle name="計算 3 4 6 2" xfId="35913" xr:uid="{BB110B38-67A0-4EB1-9121-D3AC0084A10F}"/>
    <cellStyle name="计算 3 4 6 2" xfId="35914" xr:uid="{B1A39EE4-D951-45D2-B67B-DBF8DD91D73B}"/>
    <cellStyle name="계산 3 4 7" xfId="15728" xr:uid="{4D7BF14A-06E2-4620-BE20-AF1804CC297F}"/>
    <cellStyle name="計算 3 4 7" xfId="15729" xr:uid="{4F3661DE-653B-4470-9E4D-8DFE90D13009}"/>
    <cellStyle name="计算 3 4 7" xfId="15730" xr:uid="{7FC03405-EC62-449B-884D-F8C0857189C7}"/>
    <cellStyle name="계산 3 4 7 2" xfId="35915" xr:uid="{E38EC29D-6FE8-4FE8-A7A1-BA732F857FFE}"/>
    <cellStyle name="計算 3 4 7 2" xfId="35916" xr:uid="{46EB739A-23C6-460C-A9BF-559DD543CA23}"/>
    <cellStyle name="计算 3 4 7 2" xfId="35917" xr:uid="{840A4F57-5A92-413F-BC8A-ADB87E8178AE}"/>
    <cellStyle name="계산 3 4 8" xfId="15731" xr:uid="{9CDF3263-EDDA-4BD7-A928-9A6182B00EEA}"/>
    <cellStyle name="計算 3 4 8" xfId="15732" xr:uid="{340BEDF9-7568-477F-A428-B9050270A377}"/>
    <cellStyle name="计算 3 4 8" xfId="15733" xr:uid="{6532E34D-D427-4D38-BB38-3EF69A890AFF}"/>
    <cellStyle name="계산 3 4 8 2" xfId="35918" xr:uid="{C9474917-36F5-4D15-B072-9F64264739B9}"/>
    <cellStyle name="計算 3 4 8 2" xfId="35919" xr:uid="{B3D74738-9D46-48C5-BC3B-3743C8973B2C}"/>
    <cellStyle name="计算 3 4 8 2" xfId="35920" xr:uid="{6FA8E7B3-4402-4403-B9C4-CE0FD88E868E}"/>
    <cellStyle name="계산 3 4 9" xfId="15734" xr:uid="{C6055612-4966-4BDF-BC04-F5036B3CC701}"/>
    <cellStyle name="計算 3 4 9" xfId="15735" xr:uid="{53DA0186-1726-452A-93E1-74B8E69254D4}"/>
    <cellStyle name="计算 3 4 9" xfId="15736" xr:uid="{927C49D5-8387-4A4F-AA7C-76FB2E2A089C}"/>
    <cellStyle name="계산 3 4 9 2" xfId="35921" xr:uid="{C07E2CA6-3502-468B-AE42-EC95FC7E0F9B}"/>
    <cellStyle name="計算 3 4 9 2" xfId="35922" xr:uid="{16B355CB-4C2F-42C7-8D3D-56291F3D838B}"/>
    <cellStyle name="计算 3 4 9 2" xfId="35923" xr:uid="{B9A9BE6D-2425-49B1-8C50-847B3B558B43}"/>
    <cellStyle name="계산 3 5" xfId="15737" xr:uid="{BE8FDEA8-BE17-476F-9D73-11A8F88E61F9}"/>
    <cellStyle name="計算 3 5" xfId="15738" xr:uid="{CEA805B5-BF75-4BE9-8BBE-86ABAB73FFF8}"/>
    <cellStyle name="计算 3 5" xfId="15739" xr:uid="{DB2F2F06-E481-441F-A893-C1CA836918DC}"/>
    <cellStyle name="계산 3 5 10" xfId="15740" xr:uid="{04D5BF96-B30B-43CA-A2A2-5F67B4E86E1C}"/>
    <cellStyle name="計算 3 5 10" xfId="15741" xr:uid="{C25C4124-4578-4BB3-B6D6-95B17C06EF82}"/>
    <cellStyle name="계산 3 5 10 2" xfId="35927" xr:uid="{B7AF7AB1-B77A-460B-A8EE-7123111C32D1}"/>
    <cellStyle name="計算 3 5 10 2" xfId="35928" xr:uid="{CAB9CF83-6BCB-45A4-B4BB-3DE407D522BB}"/>
    <cellStyle name="계산 3 5 11" xfId="15742" xr:uid="{CBBE553F-A9DF-4CB9-8A8C-6C6AF120C348}"/>
    <cellStyle name="計算 3 5 11" xfId="15743" xr:uid="{CB408C58-565A-4F96-8EDB-0B3A0B3A331E}"/>
    <cellStyle name="계산 3 5 11 2" xfId="35929" xr:uid="{5D065606-452B-480F-9D99-CB20A21921CF}"/>
    <cellStyle name="計算 3 5 11 2" xfId="35930" xr:uid="{CDB842D0-F92F-499A-8EA1-8546A8B4E2E3}"/>
    <cellStyle name="계산 3 5 12" xfId="15744" xr:uid="{E75C5B75-B934-4E1F-A3B8-8F220568AB41}"/>
    <cellStyle name="計算 3 5 12" xfId="15745" xr:uid="{C1AFA79A-D7B9-401F-B23D-8B645CC5EF77}"/>
    <cellStyle name="계산 3 5 12 2" xfId="35931" xr:uid="{372A24B8-6F85-419F-B83F-FC41F27DB088}"/>
    <cellStyle name="計算 3 5 12 2" xfId="35932" xr:uid="{6B2191B9-A8DA-439A-8A5C-E02F22603D62}"/>
    <cellStyle name="계산 3 5 13" xfId="15746" xr:uid="{DB52D714-2650-4E76-B701-27475AC86EF4}"/>
    <cellStyle name="計算 3 5 13" xfId="15747" xr:uid="{C7FA02E6-282C-4565-AAE0-7B2E4DF51927}"/>
    <cellStyle name="계산 3 5 13 2" xfId="35933" xr:uid="{04EA2D70-034C-4CC3-9E9A-6DF7028E1E16}"/>
    <cellStyle name="計算 3 5 13 2" xfId="35934" xr:uid="{D4798DBC-C285-44D4-B31E-9982F52B3C80}"/>
    <cellStyle name="계산 3 5 14" xfId="35924" xr:uid="{1D0C63F7-A2EB-4EF8-9E21-5FCB4D8A711F}"/>
    <cellStyle name="計算 3 5 14" xfId="35925" xr:uid="{6322F00C-22EC-4E0A-B9DF-1F9CAD96B503}"/>
    <cellStyle name="계산 3 5 2" xfId="15748" xr:uid="{4E9945FC-7097-4A7B-B7EB-C42B0C2A7808}"/>
    <cellStyle name="計算 3 5 2" xfId="15749" xr:uid="{56A44614-8EE8-4389-8BF6-4DE4D36C1B6D}"/>
    <cellStyle name="计算 3 5 2" xfId="35926" xr:uid="{54F8669D-2140-4465-A055-813268EE2909}"/>
    <cellStyle name="계산 3 5 2 2" xfId="35935" xr:uid="{77A8BEE7-999D-4A47-8A4C-B7C5DA390474}"/>
    <cellStyle name="計算 3 5 2 2" xfId="35936" xr:uid="{2AF7C93F-2D50-4177-99F9-C6423E915353}"/>
    <cellStyle name="계산 3 5 3" xfId="15750" xr:uid="{03C8AB95-3D8C-481D-B0F9-37AA20166FF1}"/>
    <cellStyle name="計算 3 5 3" xfId="15751" xr:uid="{932665B4-BB0E-4EA3-A0DB-F796441A68A0}"/>
    <cellStyle name="계산 3 5 3 2" xfId="35937" xr:uid="{2E5C1D3C-9729-49E2-B7A1-B987EC99767D}"/>
    <cellStyle name="計算 3 5 3 2" xfId="35938" xr:uid="{841919EA-91BE-4A58-8360-53E69D53FF3E}"/>
    <cellStyle name="계산 3 5 4" xfId="15752" xr:uid="{B43A069F-04F3-4A5B-828A-64B316A7E6C3}"/>
    <cellStyle name="計算 3 5 4" xfId="15753" xr:uid="{236BFBCD-C8B9-451B-8CD8-F41230D6FC34}"/>
    <cellStyle name="계산 3 5 4 2" xfId="35939" xr:uid="{33A56D6C-6B09-4F21-9EEA-A77F797359A2}"/>
    <cellStyle name="計算 3 5 4 2" xfId="35940" xr:uid="{A855C473-B237-458F-82FF-7AA5B52F937D}"/>
    <cellStyle name="계산 3 5 5" xfId="15754" xr:uid="{22FFD803-FB51-4204-B52E-CAA9A239406A}"/>
    <cellStyle name="計算 3 5 5" xfId="15755" xr:uid="{3506D4AF-2938-4687-B65F-4A404E8CE2E3}"/>
    <cellStyle name="계산 3 5 5 2" xfId="35941" xr:uid="{53FD014A-F53F-45B0-A1A4-7928567DD3F6}"/>
    <cellStyle name="計算 3 5 5 2" xfId="35942" xr:uid="{CC8D4EBA-4ED6-4492-B68E-2F5EAD96D413}"/>
    <cellStyle name="계산 3 5 6" xfId="15756" xr:uid="{048FA80D-246B-4954-AE89-5FD75D2D0790}"/>
    <cellStyle name="計算 3 5 6" xfId="15757" xr:uid="{C8171FC6-B42E-4C55-AA2E-26CBDDEC8D97}"/>
    <cellStyle name="계산 3 5 6 2" xfId="35943" xr:uid="{C1D24699-0781-4544-87F4-C442CD108CAC}"/>
    <cellStyle name="計算 3 5 6 2" xfId="35944" xr:uid="{31BCBEE7-3066-492B-8444-E85F81A35605}"/>
    <cellStyle name="계산 3 5 7" xfId="15758" xr:uid="{57B0D0C0-FA45-4D95-99DC-C601D41DF73F}"/>
    <cellStyle name="計算 3 5 7" xfId="15759" xr:uid="{3F7A9C44-5CD7-4F6D-8781-CFD7A3059D64}"/>
    <cellStyle name="계산 3 5 7 2" xfId="35945" xr:uid="{ED5CFB98-00B6-4FB0-BA91-918AC875B939}"/>
    <cellStyle name="計算 3 5 7 2" xfId="35946" xr:uid="{C01C6144-2875-4D06-9ED9-BC8D23E02D17}"/>
    <cellStyle name="계산 3 5 8" xfId="15760" xr:uid="{27F956D8-04F6-4851-B328-0B027EC386AE}"/>
    <cellStyle name="計算 3 5 8" xfId="15761" xr:uid="{A21864F9-8238-437D-9A7A-63835AA72806}"/>
    <cellStyle name="계산 3 5 8 2" xfId="35947" xr:uid="{45D780B4-AFF6-4EAF-A7B8-6236873C0F1F}"/>
    <cellStyle name="計算 3 5 8 2" xfId="35948" xr:uid="{0FE90DF4-6DAA-46F5-AE4A-7EA0897D3F7E}"/>
    <cellStyle name="계산 3 5 9" xfId="15762" xr:uid="{44C7E0B3-42F4-4561-A6C4-541A8351547B}"/>
    <cellStyle name="計算 3 5 9" xfId="15763" xr:uid="{794E4493-6999-4E31-85C0-DCAD34C44F38}"/>
    <cellStyle name="계산 3 5 9 2" xfId="35949" xr:uid="{1F24DBB5-7A3C-460B-B36A-26B4768435B3}"/>
    <cellStyle name="計算 3 5 9 2" xfId="35950" xr:uid="{EE5AF750-FC90-4F5B-8EBC-EF0409C2FB34}"/>
    <cellStyle name="계산 3 6" xfId="15764" xr:uid="{A33D76A7-F864-47DB-882D-5E98F1B1C9EB}"/>
    <cellStyle name="計算 3 6" xfId="15765" xr:uid="{EB12AE6A-CF22-4994-A524-C009E0B455D9}"/>
    <cellStyle name="计算 3 6" xfId="15766" xr:uid="{C8BDB4DC-4224-4D3A-A42E-9A433748E3DF}"/>
    <cellStyle name="계산 3 6 10" xfId="15767" xr:uid="{0152DFBA-3ABD-4557-A17F-E19E3D64D025}"/>
    <cellStyle name="計算 3 6 10" xfId="15768" xr:uid="{07C1627B-FD0F-4AF9-9D26-DE09666D2273}"/>
    <cellStyle name="계산 3 6 10 2" xfId="35954" xr:uid="{6931A5FA-E4A0-4BBA-9C34-049072A7D22C}"/>
    <cellStyle name="計算 3 6 10 2" xfId="35955" xr:uid="{CC8158C7-8DC1-4552-9E28-C317E7C17D6C}"/>
    <cellStyle name="계산 3 6 11" xfId="15769" xr:uid="{A0E3D5F0-5408-4ABB-8CA0-D7D2FBCAC9F2}"/>
    <cellStyle name="計算 3 6 11" xfId="15770" xr:uid="{362BDD32-6625-49EB-BF81-1093D89A8E1D}"/>
    <cellStyle name="계산 3 6 11 2" xfId="35956" xr:uid="{3D508E08-ABCB-49BA-868F-0EB6E10681CA}"/>
    <cellStyle name="計算 3 6 11 2" xfId="35957" xr:uid="{B19A535B-60F8-4FA3-B85B-DC7ED0AB279C}"/>
    <cellStyle name="계산 3 6 12" xfId="15771" xr:uid="{FDE98B5D-E9F4-44E4-A446-B9CBDC7C0187}"/>
    <cellStyle name="計算 3 6 12" xfId="15772" xr:uid="{A84BEF1C-BD9B-4E3B-B6AD-F9484CA9BE16}"/>
    <cellStyle name="계산 3 6 12 2" xfId="35958" xr:uid="{42F9E742-9DAD-4982-ACEE-AD7240F2646F}"/>
    <cellStyle name="計算 3 6 12 2" xfId="35959" xr:uid="{1C1FC2E0-F228-4964-9042-0C303778A0B9}"/>
    <cellStyle name="계산 3 6 13" xfId="15773" xr:uid="{E2328ECF-FF4C-4B27-87BF-6F3DDD56A71F}"/>
    <cellStyle name="計算 3 6 13" xfId="15774" xr:uid="{7A72097D-9249-4170-9650-7EA848DE2D32}"/>
    <cellStyle name="계산 3 6 13 2" xfId="35960" xr:uid="{3C3B6312-F189-497A-BBA0-CBF81F2A9CBC}"/>
    <cellStyle name="計算 3 6 13 2" xfId="35961" xr:uid="{815FCDAF-B274-46FA-B730-3464E9404552}"/>
    <cellStyle name="계산 3 6 14" xfId="35951" xr:uid="{BEF0903A-406D-4B51-BDA2-984A3098607E}"/>
    <cellStyle name="計算 3 6 14" xfId="35952" xr:uid="{DE8730E6-E278-4162-A084-40A0B1EBA28B}"/>
    <cellStyle name="계산 3 6 2" xfId="15775" xr:uid="{E81D7029-AED6-4580-9F03-7430DB39F0DD}"/>
    <cellStyle name="計算 3 6 2" xfId="15776" xr:uid="{692BE1F9-94A6-46BE-A8D3-94EC2E942F87}"/>
    <cellStyle name="计算 3 6 2" xfId="35953" xr:uid="{72937510-CAE1-44D3-A9C5-3F6452CB30F6}"/>
    <cellStyle name="계산 3 6 2 2" xfId="35962" xr:uid="{E887B6B3-A956-4FAE-87F5-000B107F245F}"/>
    <cellStyle name="計算 3 6 2 2" xfId="35963" xr:uid="{6AB4E9AD-C7F9-4F5B-B362-B59A49C0698D}"/>
    <cellStyle name="계산 3 6 3" xfId="15777" xr:uid="{10697610-1081-4BF2-902E-88AD22723ED5}"/>
    <cellStyle name="計算 3 6 3" xfId="15778" xr:uid="{AB3051C8-BB92-482C-AC15-17CEBF06C46F}"/>
    <cellStyle name="계산 3 6 3 2" xfId="35964" xr:uid="{7AE84C2D-512A-4BFD-BC4E-DDC84A5D9499}"/>
    <cellStyle name="計算 3 6 3 2" xfId="35965" xr:uid="{3A080FDA-62E4-4176-9CCD-2BBB4F4114DD}"/>
    <cellStyle name="계산 3 6 4" xfId="15779" xr:uid="{7DE1FD1E-481A-48FA-8E62-BE33918D3A14}"/>
    <cellStyle name="計算 3 6 4" xfId="15780" xr:uid="{775D3AD8-19D3-4920-8ECD-492D7C2D9D44}"/>
    <cellStyle name="계산 3 6 4 2" xfId="35966" xr:uid="{D479E51F-C2D8-42EE-966E-FB2A081918FD}"/>
    <cellStyle name="計算 3 6 4 2" xfId="35967" xr:uid="{23861E0A-E927-4D43-BF3A-4884FE955C08}"/>
    <cellStyle name="계산 3 6 5" xfId="15781" xr:uid="{95C009DC-7ABB-404C-8200-CFD64879C620}"/>
    <cellStyle name="計算 3 6 5" xfId="15782" xr:uid="{0BB72AD0-E2B9-4D49-AEA9-408BBCB41E94}"/>
    <cellStyle name="계산 3 6 5 2" xfId="35968" xr:uid="{973D9160-652F-4656-9D5F-9485E21F2195}"/>
    <cellStyle name="計算 3 6 5 2" xfId="35969" xr:uid="{593A2288-4DE9-49D3-9E53-F12599DEDE18}"/>
    <cellStyle name="계산 3 6 6" xfId="15783" xr:uid="{7F8C34D0-EAEA-45B5-AB88-FDC4D45A81C6}"/>
    <cellStyle name="計算 3 6 6" xfId="15784" xr:uid="{ECB9AE1D-8DBA-4EAA-94F8-6B2D12F9ECB0}"/>
    <cellStyle name="계산 3 6 6 2" xfId="35970" xr:uid="{8C10F304-E01B-4E9E-87AB-8993B12AAABA}"/>
    <cellStyle name="計算 3 6 6 2" xfId="35971" xr:uid="{98C7F997-2205-4A0C-9F58-BEB13A70A4EB}"/>
    <cellStyle name="계산 3 6 7" xfId="15785" xr:uid="{3A36DEFC-9299-4553-AE41-51B87EF30BA6}"/>
    <cellStyle name="計算 3 6 7" xfId="15786" xr:uid="{369E6ED4-3704-4040-9214-10AEC6F37020}"/>
    <cellStyle name="계산 3 6 7 2" xfId="35972" xr:uid="{B58BF274-1213-4BAB-A6FA-4D41CFA6E203}"/>
    <cellStyle name="計算 3 6 7 2" xfId="35973" xr:uid="{FEC8DE66-6E09-4AC0-B3E9-DCAE9FFD5CE2}"/>
    <cellStyle name="계산 3 6 8" xfId="15787" xr:uid="{C43F4E63-9DCB-47A4-96CC-01D3EA34F12B}"/>
    <cellStyle name="計算 3 6 8" xfId="15788" xr:uid="{8B67059B-1E82-4A55-8A11-A2C46FC8DB56}"/>
    <cellStyle name="계산 3 6 8 2" xfId="35974" xr:uid="{ECEBD680-FB2B-45CA-BC56-8B24498D37CC}"/>
    <cellStyle name="計算 3 6 8 2" xfId="35975" xr:uid="{3C1EAB28-4FB8-4E21-AFBF-ADADAF8FDEE3}"/>
    <cellStyle name="계산 3 6 9" xfId="15789" xr:uid="{09AAD290-B231-4940-A1AE-1D420E910474}"/>
    <cellStyle name="計算 3 6 9" xfId="15790" xr:uid="{BC5F35D6-AAA9-41B5-AAFB-EAED2E2C9D0E}"/>
    <cellStyle name="계산 3 6 9 2" xfId="35976" xr:uid="{9EA49766-441A-401A-8233-6A273D805D75}"/>
    <cellStyle name="計算 3 6 9 2" xfId="35977" xr:uid="{33454162-44A1-4548-84B2-C1B600141B52}"/>
    <cellStyle name="계산 3 7" xfId="27029" xr:uid="{0F438724-BD14-46EF-8E2C-AC2710BB78B8}"/>
    <cellStyle name="計算 3 7" xfId="15791" xr:uid="{930560B5-025F-4C20-A56A-521D11F20DAC}"/>
    <cellStyle name="计算 3 7" xfId="15792" xr:uid="{5DB2A059-DDC9-48A7-B52A-CF6F0CD51A9A}"/>
    <cellStyle name="計算 3 7 10" xfId="15793" xr:uid="{F719BF22-ED75-4F5E-A6D8-4D1D44C9222D}"/>
    <cellStyle name="計算 3 7 10 2" xfId="35980" xr:uid="{76816E63-8162-4281-948A-3BF16625A896}"/>
    <cellStyle name="計算 3 7 11" xfId="15794" xr:uid="{7C99C028-CB00-4CF9-8415-A6145AD6C213}"/>
    <cellStyle name="計算 3 7 11 2" xfId="35981" xr:uid="{964542F4-6EFC-469B-9693-B9F171D64AF3}"/>
    <cellStyle name="計算 3 7 12" xfId="15795" xr:uid="{2B6DC5B5-BF46-4F83-8E0F-892343344B7A}"/>
    <cellStyle name="計算 3 7 12 2" xfId="35982" xr:uid="{B451762D-F3BF-4018-A6BA-4B87EFED6D54}"/>
    <cellStyle name="計算 3 7 13" xfId="35978" xr:uid="{F0418C54-0D35-42A5-B265-BFEEF7B16B34}"/>
    <cellStyle name="계산 3 7 2" xfId="41203" xr:uid="{DBEFEF95-DBC8-4FFC-87D4-A95A2CBB6F00}"/>
    <cellStyle name="計算 3 7 2" xfId="15796" xr:uid="{130BEDDA-74BE-4DBE-BAB8-8BD460E22DE8}"/>
    <cellStyle name="计算 3 7 2" xfId="35979" xr:uid="{C4A11B91-242C-4C37-AB59-853979CA973D}"/>
    <cellStyle name="計算 3 7 2 2" xfId="35983" xr:uid="{4547E8BD-ABAE-4718-85D1-254742D6E86A}"/>
    <cellStyle name="計算 3 7 3" xfId="15797" xr:uid="{900DB643-8CD8-4153-8853-ACA3D3540C75}"/>
    <cellStyle name="計算 3 7 3 2" xfId="35984" xr:uid="{C762BFD2-9EEB-4382-8F57-440C49C70F89}"/>
    <cellStyle name="計算 3 7 4" xfId="15798" xr:uid="{4E4CBCFA-2E21-48D5-8EDA-8B9A5223DA6B}"/>
    <cellStyle name="計算 3 7 4 2" xfId="35985" xr:uid="{3D7D2745-80F8-4DFD-A47D-C5F632E78893}"/>
    <cellStyle name="計算 3 7 5" xfId="15799" xr:uid="{557DC63B-E062-4960-A1D6-EBD8F2F17C49}"/>
    <cellStyle name="計算 3 7 5 2" xfId="35986" xr:uid="{664870FD-0036-4F52-A227-D1D70541283C}"/>
    <cellStyle name="計算 3 7 6" xfId="15800" xr:uid="{384B05BA-9565-4ADA-8C49-32E37BCE5EA8}"/>
    <cellStyle name="計算 3 7 6 2" xfId="35987" xr:uid="{B67CC9F4-942B-4A70-A8AD-3C3D80FC354C}"/>
    <cellStyle name="計算 3 7 7" xfId="15801" xr:uid="{7D2F13AC-6B6F-4099-9D4C-98EED59B46A8}"/>
    <cellStyle name="計算 3 7 7 2" xfId="35988" xr:uid="{A5B243EB-D631-4AD8-B88E-89033608BC88}"/>
    <cellStyle name="計算 3 7 8" xfId="15802" xr:uid="{6925E8F4-A2A4-495A-9922-7B5576DE514C}"/>
    <cellStyle name="計算 3 7 8 2" xfId="35989" xr:uid="{DCFD45A9-B976-4D8A-B70A-E47E41FB1104}"/>
    <cellStyle name="計算 3 7 9" xfId="15803" xr:uid="{DAA6D1E4-E54D-4BCB-B915-5E8AAD005E81}"/>
    <cellStyle name="計算 3 7 9 2" xfId="35990" xr:uid="{1E23D246-AB61-475A-9EED-4979B8EE77D6}"/>
    <cellStyle name="계산 3 8" xfId="27030" xr:uid="{BCAC2050-2417-4AB3-9965-EB6FD8EB1648}"/>
    <cellStyle name="計算 3 8" xfId="15804" xr:uid="{555656AC-63AC-4EE7-9E5A-61685B6B04D8}"/>
    <cellStyle name="计算 3 8" xfId="15805" xr:uid="{22C84593-1E58-4E59-AE37-61249BB4164F}"/>
    <cellStyle name="計算 3 8 10" xfId="15806" xr:uid="{3A438436-AB79-4B1A-BD58-4AEC8B203DD9}"/>
    <cellStyle name="計算 3 8 10 2" xfId="35993" xr:uid="{6FC30D5E-97B0-455A-9314-EAB12EC51A20}"/>
    <cellStyle name="計算 3 8 11" xfId="15807" xr:uid="{EF987098-C687-4F7D-AAC1-8589F9F7F424}"/>
    <cellStyle name="計算 3 8 11 2" xfId="35994" xr:uid="{7CC8C9F6-AF62-4F09-A4C7-0E5E688302A0}"/>
    <cellStyle name="計算 3 8 12" xfId="35991" xr:uid="{5F2D2B4C-B28D-4751-9539-3E22DFD1E1A0}"/>
    <cellStyle name="계산 3 8 2" xfId="41204" xr:uid="{86054A4D-CBDC-47CE-9F5A-F074BCB638E3}"/>
    <cellStyle name="計算 3 8 2" xfId="15808" xr:uid="{BDC94D80-516D-46A5-B5B5-04EB1CC152F5}"/>
    <cellStyle name="计算 3 8 2" xfId="35992" xr:uid="{58A4BCAA-48AD-43CA-85D1-B6748D4A5279}"/>
    <cellStyle name="計算 3 8 2 2" xfId="35995" xr:uid="{5135220F-F7DE-4374-B031-95D4922A6074}"/>
    <cellStyle name="計算 3 8 3" xfId="15809" xr:uid="{BEC7F4B6-F405-4F88-AB02-6AA114E0B345}"/>
    <cellStyle name="計算 3 8 3 2" xfId="35996" xr:uid="{36B0DB7F-02E2-4363-B500-88BFE6BD9D9F}"/>
    <cellStyle name="計算 3 8 4" xfId="15810" xr:uid="{DEA7D188-395B-40F2-8AA5-DFF4FFDFE6CA}"/>
    <cellStyle name="計算 3 8 4 2" xfId="35997" xr:uid="{893EA626-0083-470D-881A-59A4394C2A74}"/>
    <cellStyle name="計算 3 8 5" xfId="15811" xr:uid="{7E9127A1-C2B8-4C53-8344-BFCCCFBF25B0}"/>
    <cellStyle name="計算 3 8 5 2" xfId="35998" xr:uid="{A3DE62C6-3D92-412B-9994-78CDC6761E3C}"/>
    <cellStyle name="計算 3 8 6" xfId="15812" xr:uid="{A2FA3AFE-E464-492A-8D10-14D1CF13A98F}"/>
    <cellStyle name="計算 3 8 6 2" xfId="35999" xr:uid="{0BD12C49-956A-4BA4-B703-3E0FF97609A4}"/>
    <cellStyle name="計算 3 8 7" xfId="15813" xr:uid="{669DC227-2738-49A5-97FA-0411EBE60FB0}"/>
    <cellStyle name="計算 3 8 7 2" xfId="36000" xr:uid="{6C85DC93-6D1B-4B8F-94C2-1C43826A66D9}"/>
    <cellStyle name="計算 3 8 8" xfId="15814" xr:uid="{1ECD3D2F-0F8C-4A47-9F3C-9DDFE453C05E}"/>
    <cellStyle name="計算 3 8 8 2" xfId="36001" xr:uid="{EF05E73F-DA5F-49B4-AF67-653251DA435F}"/>
    <cellStyle name="計算 3 8 9" xfId="15815" xr:uid="{CC86F187-9AF0-490B-A0A4-79D41591117D}"/>
    <cellStyle name="計算 3 8 9 2" xfId="36002" xr:uid="{09140ABD-8E09-4620-BC5F-BCBA42E40FE5}"/>
    <cellStyle name="計算 3 9" xfId="15816" xr:uid="{C5F53BE6-FD12-465D-B7D3-EEA50EBD27F5}"/>
    <cellStyle name="计算 3 9" xfId="15817" xr:uid="{D1E10E91-75CA-4F46-951D-609042A9F93D}"/>
    <cellStyle name="計算 3 9 10" xfId="15818" xr:uid="{7C23DF49-9CF2-4B8D-91EE-BA5C6474839C}"/>
    <cellStyle name="計算 3 9 10 2" xfId="36005" xr:uid="{65285531-0710-446C-82FD-0090F755C61E}"/>
    <cellStyle name="計算 3 9 11" xfId="15819" xr:uid="{51268F7B-DB9A-4217-B1FA-46A618A525D5}"/>
    <cellStyle name="計算 3 9 11 2" xfId="36006" xr:uid="{18E76F50-60CF-4C2F-AEDB-7BFF5D4C9F75}"/>
    <cellStyle name="計算 3 9 12" xfId="36003" xr:uid="{370B7B19-4324-4E72-9BB7-EC3E4E4834B7}"/>
    <cellStyle name="計算 3 9 2" xfId="15820" xr:uid="{8466EB44-801B-4434-A879-3E183FF8EA02}"/>
    <cellStyle name="计算 3 9 2" xfId="36004" xr:uid="{7A5B45F5-2613-4FC2-A68B-A5764985BAFF}"/>
    <cellStyle name="計算 3 9 2 2" xfId="36007" xr:uid="{61B999C7-8DE5-45F2-BC67-E1A35CF1FB94}"/>
    <cellStyle name="計算 3 9 3" xfId="15821" xr:uid="{62F57D00-76CA-4086-B355-4D2433BCD933}"/>
    <cellStyle name="計算 3 9 3 2" xfId="36008" xr:uid="{BF73BF36-E35B-4AA1-97B6-9D24B3389899}"/>
    <cellStyle name="計算 3 9 4" xfId="15822" xr:uid="{634D2E4F-FBA6-4326-A1A3-C92B70E38F69}"/>
    <cellStyle name="計算 3 9 4 2" xfId="36009" xr:uid="{2E53B051-3D4A-44F3-B460-0DBF3C3361AA}"/>
    <cellStyle name="計算 3 9 5" xfId="15823" xr:uid="{677619AB-DE29-4188-9C6F-0CD84F582BC1}"/>
    <cellStyle name="計算 3 9 5 2" xfId="36010" xr:uid="{DAE8DBDB-AFEA-4189-A12C-E5E3BEC25F9F}"/>
    <cellStyle name="計算 3 9 6" xfId="15824" xr:uid="{8E5EB80B-267A-4D0E-8FD8-5C601CE5F1D0}"/>
    <cellStyle name="計算 3 9 6 2" xfId="36011" xr:uid="{7DF6ECC1-4E68-4B7C-8AA1-08DC9554EACC}"/>
    <cellStyle name="計算 3 9 7" xfId="15825" xr:uid="{CBCB4506-1EE1-4E53-A6E2-4D81060D0438}"/>
    <cellStyle name="計算 3 9 7 2" xfId="36012" xr:uid="{404AF6A6-E6EF-445B-89B2-2E80C6477FAF}"/>
    <cellStyle name="計算 3 9 8" xfId="15826" xr:uid="{D69D2086-7864-4EE2-A6BE-B18C0CE307C3}"/>
    <cellStyle name="計算 3 9 8 2" xfId="36013" xr:uid="{21F66932-E7A0-4E0A-B766-0A5C6A5A6DAA}"/>
    <cellStyle name="計算 3 9 9" xfId="15827" xr:uid="{7445EF30-4047-4210-BFD4-2E0CC4DBA431}"/>
    <cellStyle name="計算 3 9 9 2" xfId="36014" xr:uid="{01440301-5A80-4EBE-A8CD-27D0EC54AA66}"/>
    <cellStyle name="계산 30" xfId="15828" xr:uid="{DFC293C3-3CDA-482A-A390-1184C8F61596}"/>
    <cellStyle name="계산 30 2" xfId="15829" xr:uid="{42D246DE-FC5A-48B0-AED3-7193A529557C}"/>
    <cellStyle name="계산 31" xfId="15830" xr:uid="{B943E467-A64E-4FC9-BC9E-5AE0BA77EB02}"/>
    <cellStyle name="계산 31 2" xfId="15831" xr:uid="{32BA6488-3643-46F9-85A1-22417D505658}"/>
    <cellStyle name="계산 32" xfId="15832" xr:uid="{E265624F-4B15-49E7-B2AE-478D9FB139EB}"/>
    <cellStyle name="계산 32 2" xfId="15833" xr:uid="{F906D9F5-936C-43B8-97F0-D14D87B08505}"/>
    <cellStyle name="계산 33" xfId="15834" xr:uid="{C423EA04-5D46-4687-91CA-71F99CA7AE46}"/>
    <cellStyle name="계산 33 2" xfId="15835" xr:uid="{4B859578-BB35-4845-923D-138DD2AF069A}"/>
    <cellStyle name="계산 34" xfId="15836" xr:uid="{6FF2DD48-64F3-4DAC-836B-2BD11CE3826E}"/>
    <cellStyle name="계산 34 2" xfId="15837" xr:uid="{CD131C2F-119E-45E2-AE0B-A37E0855FECA}"/>
    <cellStyle name="계산 35" xfId="15838" xr:uid="{D2BD2571-C46A-4F09-82AD-107211043E1E}"/>
    <cellStyle name="계산 35 2" xfId="15839" xr:uid="{579441B4-EABE-4F5A-BA36-E11DABC95D2B}"/>
    <cellStyle name="계산 36" xfId="15840" xr:uid="{6937854C-24DB-48DF-8617-32C62BBC4A3A}"/>
    <cellStyle name="계산 36 2" xfId="15841" xr:uid="{D9566D74-A924-477D-B992-547EE66067FF}"/>
    <cellStyle name="계산 37" xfId="15842" xr:uid="{809607E9-F8E1-4E83-8797-FC0F23070282}"/>
    <cellStyle name="계산 37 2" xfId="15843" xr:uid="{D47F0A59-8F25-4E5F-BCD7-BFABB872A87C}"/>
    <cellStyle name="계산 38" xfId="15844" xr:uid="{B6C32B89-EEAA-4C59-B36D-6F74EB41B741}"/>
    <cellStyle name="계산 38 2" xfId="15845" xr:uid="{D35D6F14-5592-4AA3-8430-93A3EF9B6CA7}"/>
    <cellStyle name="계산 39" xfId="15846" xr:uid="{AAC4F574-9CD0-435E-9832-E6BAF7121FFB}"/>
    <cellStyle name="계산 39 2" xfId="15847" xr:uid="{AD9FBC48-AD6F-4DE9-91D5-F182316F3D3F}"/>
    <cellStyle name="계산 4" xfId="15848" xr:uid="{EF554D21-9576-4B90-A856-17C933C19893}"/>
    <cellStyle name="計算 4" xfId="15849" xr:uid="{286634B0-B9CE-41E6-BF22-22DB7A8EB775}"/>
    <cellStyle name="计算 4" xfId="15850" xr:uid="{32AAE05D-CF95-4B12-91A3-6357B82CE527}"/>
    <cellStyle name="計算 4 10" xfId="15851" xr:uid="{6A4D7E1D-AA18-45F4-AFC7-07401BA97889}"/>
    <cellStyle name="计算 4 10" xfId="15852" xr:uid="{D7438718-1EB1-496A-B00B-DB1331A34514}"/>
    <cellStyle name="計算 4 10 2" xfId="36017" xr:uid="{7F4F569D-5CA6-45EB-BF7F-E0CB03428870}"/>
    <cellStyle name="计算 4 10 2" xfId="36018" xr:uid="{81949EC3-CF63-4B4B-A80F-1981A4E4579E}"/>
    <cellStyle name="計算 4 11" xfId="15853" xr:uid="{1470C248-0A15-4710-A4CA-7B1F340ECDB5}"/>
    <cellStyle name="计算 4 11" xfId="15854" xr:uid="{9C001720-B16D-4725-A6E8-08C52DAF7C0B}"/>
    <cellStyle name="計算 4 11 2" xfId="36019" xr:uid="{6217C00D-DF97-444A-A7B1-8BEF0D202D63}"/>
    <cellStyle name="计算 4 11 2" xfId="36020" xr:uid="{6261C3FF-E6D1-454B-A310-62CE352FDEEF}"/>
    <cellStyle name="計算 4 12" xfId="15855" xr:uid="{3BA33F31-68FC-45B3-88A2-3E3CD54CCF7F}"/>
    <cellStyle name="计算 4 12" xfId="15856" xr:uid="{49447426-FA00-4C0F-A4CF-1B7B2F78DC79}"/>
    <cellStyle name="計算 4 12 2" xfId="36021" xr:uid="{4C6EA379-E64A-494B-B04A-6AB003DFC1B2}"/>
    <cellStyle name="计算 4 12 2" xfId="36022" xr:uid="{735D1651-25D5-4F49-B4F4-FBF56050B3D2}"/>
    <cellStyle name="計算 4 13" xfId="15857" xr:uid="{A45B1AAF-605F-496A-B66C-E5CD8090E9D1}"/>
    <cellStyle name="计算 4 13" xfId="15858" xr:uid="{BD3B33C7-A5E7-4248-A933-0CD1E4B6B436}"/>
    <cellStyle name="計算 4 13 2" xfId="36023" xr:uid="{34425E51-181B-444A-81D9-2B7F8E2A2C5C}"/>
    <cellStyle name="计算 4 13 2" xfId="36024" xr:uid="{BF467909-3FBF-442C-A787-2275090C9F1E}"/>
    <cellStyle name="計算 4 14" xfId="15859" xr:uid="{9259EB51-EFA4-4793-978D-31473AD618C8}"/>
    <cellStyle name="计算 4 14" xfId="15860" xr:uid="{805807D8-4941-4538-AE7B-6CD5226C28B5}"/>
    <cellStyle name="計算 4 14 2" xfId="36025" xr:uid="{962AA2D8-3F77-4366-B9E6-C90C72692498}"/>
    <cellStyle name="计算 4 14 2" xfId="36026" xr:uid="{A11AE28D-02DD-4DB8-8EBA-96FCB87F1F3D}"/>
    <cellStyle name="計算 4 15" xfId="15861" xr:uid="{9137029E-4B49-40CC-81AD-61FC35A57352}"/>
    <cellStyle name="计算 4 15" xfId="15862" xr:uid="{2CA998BE-20F3-4934-B0B0-0DFB5117D537}"/>
    <cellStyle name="計算 4 15 2" xfId="36027" xr:uid="{0A006165-67E0-4B5E-9D74-8236A6FC6E5A}"/>
    <cellStyle name="计算 4 15 2" xfId="36028" xr:uid="{D5A054C8-35C2-4404-BFF9-2D814FFA2B64}"/>
    <cellStyle name="計算 4 16" xfId="15863" xr:uid="{59EB5BE6-0C3B-4F5B-AD54-ABAB32FD3B58}"/>
    <cellStyle name="计算 4 16" xfId="15864" xr:uid="{CB42C358-1D4B-4AC9-B378-97CA925EC2FB}"/>
    <cellStyle name="計算 4 16 2" xfId="36029" xr:uid="{8E26C32E-425E-4A04-BE01-D29767C2A9B9}"/>
    <cellStyle name="计算 4 16 2" xfId="36030" xr:uid="{C927C20A-04AC-4884-B105-7F6C52FF6608}"/>
    <cellStyle name="計算 4 17" xfId="15865" xr:uid="{693DAE25-C09F-4D39-9E7F-D9F7E8033DCA}"/>
    <cellStyle name="计算 4 17" xfId="15866" xr:uid="{AB4301AB-E30C-43F5-AF17-F04099AC3E20}"/>
    <cellStyle name="計算 4 17 2" xfId="36031" xr:uid="{71CEF8D9-E00F-4DB5-BF91-59A5A180A377}"/>
    <cellStyle name="计算 4 17 2" xfId="36032" xr:uid="{3C63D0BC-5EB4-4C33-A05C-70CD7EE3CFD4}"/>
    <cellStyle name="計算 4 18" xfId="36015" xr:uid="{CF705DC7-C1BC-402E-A0F1-24ADF2FE724B}"/>
    <cellStyle name="计算 4 18" xfId="36016" xr:uid="{A06D7A6C-92FA-4FA0-9C89-AD6F0B0CA2BF}"/>
    <cellStyle name="계산 4 2" xfId="15867" xr:uid="{717BC291-669F-4549-84E5-CB00B0F8C56C}"/>
    <cellStyle name="計算 4 2" xfId="15868" xr:uid="{79418586-94EE-43FE-A624-D6CAB1871512}"/>
    <cellStyle name="计算 4 2" xfId="15869" xr:uid="{99C6533E-B1AC-4D54-9513-37CECB04134B}"/>
    <cellStyle name="계산 4 2 10" xfId="15870" xr:uid="{761BDAEC-7A16-41C5-BA65-35E581A9572A}"/>
    <cellStyle name="計算 4 2 10" xfId="15871" xr:uid="{4B3516AA-9B11-448E-889F-927BA16040BB}"/>
    <cellStyle name="计算 4 2 10" xfId="15872" xr:uid="{DB2B9AFD-D9FA-4A11-9217-A8103C7EA6A8}"/>
    <cellStyle name="계산 4 2 10 2" xfId="36036" xr:uid="{ADD62706-7162-4B68-8678-DE61971607A9}"/>
    <cellStyle name="計算 4 2 10 2" xfId="36037" xr:uid="{81CE90B2-3E89-4D19-98B7-A5191F6226D0}"/>
    <cellStyle name="计算 4 2 10 2" xfId="36038" xr:uid="{98662AB3-2D75-4BBC-A4F4-F49C8E96418E}"/>
    <cellStyle name="계산 4 2 11" xfId="15873" xr:uid="{7289FD59-4AB9-4F90-B313-7AD10FB72411}"/>
    <cellStyle name="計算 4 2 11" xfId="15874" xr:uid="{397B1759-1D90-4260-9239-A14FA1FC9646}"/>
    <cellStyle name="计算 4 2 11" xfId="15875" xr:uid="{9DB3DE07-99F2-4361-8A8F-F99E2307C71B}"/>
    <cellStyle name="계산 4 2 11 2" xfId="36039" xr:uid="{2815317A-9F0A-40DE-9593-8EA555E3A5CD}"/>
    <cellStyle name="計算 4 2 11 2" xfId="36040" xr:uid="{9FE5254B-F019-4363-878F-B03FE9E7F54E}"/>
    <cellStyle name="计算 4 2 11 2" xfId="36041" xr:uid="{E04C9239-0F71-4432-A1B1-D86D52A89BD4}"/>
    <cellStyle name="계산 4 2 12" xfId="15876" xr:uid="{BDAD7484-3DBF-48D6-B006-4FA0041D771D}"/>
    <cellStyle name="計算 4 2 12" xfId="15877" xr:uid="{8EDAABB2-31A8-424C-AF11-FE7398352FBB}"/>
    <cellStyle name="计算 4 2 12" xfId="15878" xr:uid="{B1660E93-9F6D-4345-8AF7-8579B3444F62}"/>
    <cellStyle name="계산 4 2 12 2" xfId="36042" xr:uid="{00DF2E0C-D627-4265-BCE4-5939B58BD37F}"/>
    <cellStyle name="計算 4 2 12 2" xfId="36043" xr:uid="{403454A8-5563-4894-B6C6-140B0CA90C22}"/>
    <cellStyle name="计算 4 2 12 2" xfId="36044" xr:uid="{21178629-4CEA-4D8C-B018-56FF90561D8B}"/>
    <cellStyle name="계산 4 2 13" xfId="15879" xr:uid="{470836F8-4478-44D3-BE4E-9C22BA7E2B6A}"/>
    <cellStyle name="計算 4 2 13" xfId="15880" xr:uid="{22138158-EC79-41E2-B0E1-428D3AAE3E79}"/>
    <cellStyle name="计算 4 2 13" xfId="15881" xr:uid="{2FD8D33E-40E3-43CB-9288-2B9A040A0818}"/>
    <cellStyle name="계산 4 2 13 2" xfId="36045" xr:uid="{F444339D-0123-410A-B351-4E6AB9DBE086}"/>
    <cellStyle name="計算 4 2 13 2" xfId="36046" xr:uid="{DA3BF83A-5A84-4626-9C7E-4E57D9C45DCB}"/>
    <cellStyle name="计算 4 2 13 2" xfId="36047" xr:uid="{598B7054-6F5B-4785-B8EB-DDAD7F6D4ECC}"/>
    <cellStyle name="계산 4 2 14" xfId="36033" xr:uid="{9F466886-7BA5-40FE-B589-CC3C915AD91C}"/>
    <cellStyle name="計算 4 2 14" xfId="36034" xr:uid="{C6952D38-9F97-4224-896D-97895F67F025}"/>
    <cellStyle name="计算 4 2 14" xfId="15882" xr:uid="{53FBF8D3-5F9D-4900-BCE9-7461DE207C14}"/>
    <cellStyle name="计算 4 2 14 2" xfId="36048" xr:uid="{E1911DD0-A707-4968-8E1D-5D7A38279164}"/>
    <cellStyle name="计算 4 2 15" xfId="15883" xr:uid="{90D9C48F-66F8-4624-87DB-5B0866B67566}"/>
    <cellStyle name="计算 4 2 15 2" xfId="36049" xr:uid="{D4E7BE9A-D9E3-4C52-8F3A-A50DA5B3D30A}"/>
    <cellStyle name="计算 4 2 16" xfId="36035" xr:uid="{62D7F086-6B71-4323-AA38-4FDA87DB1DB7}"/>
    <cellStyle name="계산 4 2 2" xfId="15884" xr:uid="{41EA6205-AF4D-49A8-B226-45B8E9336DA6}"/>
    <cellStyle name="計算 4 2 2" xfId="15885" xr:uid="{7450AD20-7847-4541-B40D-22EFC0D7FE27}"/>
    <cellStyle name="计算 4 2 2" xfId="15886" xr:uid="{512ECE9A-9BE6-4A20-9AB5-2EAE4DB12814}"/>
    <cellStyle name="计算 4 2 2 10" xfId="36052" xr:uid="{D95A7F65-A8C9-4BB9-945F-297F26EB023C}"/>
    <cellStyle name="계산 4 2 2 2" xfId="36050" xr:uid="{43A9D913-2987-44FB-A0F9-0CD30AC54F93}"/>
    <cellStyle name="計算 4 2 2 2" xfId="36051" xr:uid="{646CD3AE-AE4E-4FA7-90BA-33C3FAA6C6BB}"/>
    <cellStyle name="计算 4 2 2 2" xfId="15887" xr:uid="{C0B62FFF-A11A-44E8-A367-A74BA1369775}"/>
    <cellStyle name="计算 4 2 2 2 2" xfId="36053" xr:uid="{6F5C7DFB-AAB3-41E2-AA65-DE121D94D644}"/>
    <cellStyle name="计算 4 2 2 3" xfId="15888" xr:uid="{EFABD1F1-D0BF-48FC-AC0F-7AC046E01EEE}"/>
    <cellStyle name="计算 4 2 2 3 2" xfId="36054" xr:uid="{A342DDF6-ADFC-4D22-937E-0ED7BDCB915A}"/>
    <cellStyle name="计算 4 2 2 4" xfId="15889" xr:uid="{080AFD3C-842E-4911-9929-006B8DCC4321}"/>
    <cellStyle name="计算 4 2 2 4 2" xfId="36055" xr:uid="{A9CECA11-6277-4967-A1C2-D0ABBC82E19B}"/>
    <cellStyle name="计算 4 2 2 5" xfId="15890" xr:uid="{4E641EBD-8583-409B-8F1F-76726B363460}"/>
    <cellStyle name="计算 4 2 2 5 2" xfId="36056" xr:uid="{8796BA55-E56B-49A2-891D-A57284FF46C8}"/>
    <cellStyle name="计算 4 2 2 6" xfId="15891" xr:uid="{90FDE3DF-82B9-41FC-B9F7-D0BFA65A4670}"/>
    <cellStyle name="计算 4 2 2 6 2" xfId="36057" xr:uid="{6BF7EE3D-1DFA-475E-86F7-CDD3313DE404}"/>
    <cellStyle name="计算 4 2 2 7" xfId="15892" xr:uid="{B4B64784-1679-4E86-A6B3-4C3EB31F5681}"/>
    <cellStyle name="计算 4 2 2 7 2" xfId="36058" xr:uid="{BE7E4A03-72F0-4F79-B14F-5C6E04F8655A}"/>
    <cellStyle name="计算 4 2 2 8" xfId="15893" xr:uid="{3726DD3B-E401-4C2B-8954-5F8B58D3218F}"/>
    <cellStyle name="计算 4 2 2 8 2" xfId="36059" xr:uid="{99ABED82-0E5C-4035-9855-C841D84A0297}"/>
    <cellStyle name="计算 4 2 2 9" xfId="15894" xr:uid="{B1A5DD1A-9C63-4FCE-BE27-19E44313229D}"/>
    <cellStyle name="计算 4 2 2 9 2" xfId="36060" xr:uid="{54562726-CE9D-4101-9F99-18755530BDAE}"/>
    <cellStyle name="계산 4 2 3" xfId="15895" xr:uid="{31E4E130-4E5A-4396-BD87-BCDCEB71408F}"/>
    <cellStyle name="計算 4 2 3" xfId="15896" xr:uid="{52335DCA-1173-4867-BAD5-6A89D7A946F1}"/>
    <cellStyle name="计算 4 2 3" xfId="15897" xr:uid="{A3E468B4-64BD-4211-8F28-17385E7C1812}"/>
    <cellStyle name="计算 4 2 3 10" xfId="36063" xr:uid="{475C1CF6-4DBC-49B0-8DD1-BF6E35796C93}"/>
    <cellStyle name="계산 4 2 3 2" xfId="36061" xr:uid="{BE4C271C-2A01-4406-B195-03691DD9A285}"/>
    <cellStyle name="計算 4 2 3 2" xfId="36062" xr:uid="{2DE154B4-2F5D-46BD-AA93-F5A0D734591A}"/>
    <cellStyle name="计算 4 2 3 2" xfId="15898" xr:uid="{B785BB94-4AAD-4F16-A91C-4C5A440B610F}"/>
    <cellStyle name="计算 4 2 3 2 2" xfId="36064" xr:uid="{50168E00-658E-4F4F-B54A-BF478355834F}"/>
    <cellStyle name="计算 4 2 3 3" xfId="15899" xr:uid="{78AEA0F6-8E2E-4AE0-A5B9-E8F820779184}"/>
    <cellStyle name="计算 4 2 3 3 2" xfId="36065" xr:uid="{9E222D52-4CA3-44E0-8F22-197D1856C76A}"/>
    <cellStyle name="计算 4 2 3 4" xfId="15900" xr:uid="{4806EA94-E66A-4D7A-AF99-1857081F8771}"/>
    <cellStyle name="计算 4 2 3 4 2" xfId="36066" xr:uid="{8BE814F3-9595-4F98-BD0B-7A964F08FE59}"/>
    <cellStyle name="计算 4 2 3 5" xfId="15901" xr:uid="{FB753964-1ED1-4BCB-898A-CC8FE7C98CF7}"/>
    <cellStyle name="计算 4 2 3 5 2" xfId="36067" xr:uid="{FBE89BB5-9969-4DD7-91C9-6BD4FE68268B}"/>
    <cellStyle name="计算 4 2 3 6" xfId="15902" xr:uid="{7CD43485-9477-4F15-8186-C85C7870ED3F}"/>
    <cellStyle name="计算 4 2 3 6 2" xfId="36068" xr:uid="{86B5DC10-45ED-4C24-91E4-863F0AB005E3}"/>
    <cellStyle name="计算 4 2 3 7" xfId="15903" xr:uid="{5BBD33FA-1C2B-4AA3-A913-6A6E3D604582}"/>
    <cellStyle name="计算 4 2 3 7 2" xfId="36069" xr:uid="{9D88BB01-4DFD-4A5C-9175-19162A1A6369}"/>
    <cellStyle name="计算 4 2 3 8" xfId="15904" xr:uid="{A0ACD3A9-3962-49BE-AAD8-3765C47B1922}"/>
    <cellStyle name="计算 4 2 3 8 2" xfId="36070" xr:uid="{BBD5EF52-8F21-429A-A9CE-C37DC3D3E3EC}"/>
    <cellStyle name="计算 4 2 3 9" xfId="15905" xr:uid="{E50C7DC7-8D64-4455-9E91-A2414D7F7603}"/>
    <cellStyle name="计算 4 2 3 9 2" xfId="36071" xr:uid="{2D6EB4ED-DA72-431B-804C-3C195FFF178A}"/>
    <cellStyle name="계산 4 2 4" xfId="15906" xr:uid="{3CB0EC91-7DC0-48EF-B6AB-73240EA956E3}"/>
    <cellStyle name="計算 4 2 4" xfId="15907" xr:uid="{39430248-0C1E-4AB2-80A5-D0627FD16570}"/>
    <cellStyle name="计算 4 2 4" xfId="15908" xr:uid="{F21723B3-08CF-4A63-A409-915C8EBC443D}"/>
    <cellStyle name="계산 4 2 4 2" xfId="36072" xr:uid="{1D40AEC5-0F80-47D8-8484-9D8577649AC7}"/>
    <cellStyle name="計算 4 2 4 2" xfId="36073" xr:uid="{BDE954BD-7BFB-40EB-8EF2-AD863C372960}"/>
    <cellStyle name="计算 4 2 4 2" xfId="36074" xr:uid="{2A616B56-FB21-4F8B-AC7A-BE13E5B056AA}"/>
    <cellStyle name="계산 4 2 5" xfId="15909" xr:uid="{C904F262-5411-4EC8-A1F1-0AA355CE5BB3}"/>
    <cellStyle name="計算 4 2 5" xfId="15910" xr:uid="{FC93BBA9-4DFE-4F17-96C0-FD2AE56A30D0}"/>
    <cellStyle name="计算 4 2 5" xfId="15911" xr:uid="{1E6072D4-0DE5-4923-9D05-A81D1E0EC231}"/>
    <cellStyle name="계산 4 2 5 2" xfId="36075" xr:uid="{02E739C0-BF36-42D4-8C60-A3323B35339C}"/>
    <cellStyle name="計算 4 2 5 2" xfId="36076" xr:uid="{23548F36-2D48-479D-9BE6-012375B747BF}"/>
    <cellStyle name="计算 4 2 5 2" xfId="36077" xr:uid="{605204D0-C8EA-44E7-9BCB-FF30BB6CCBB8}"/>
    <cellStyle name="계산 4 2 6" xfId="15912" xr:uid="{51A249EA-1932-49B7-A42F-7A92C86ECD2F}"/>
    <cellStyle name="計算 4 2 6" xfId="15913" xr:uid="{11B552AA-0014-4800-88A0-BCDB34656B55}"/>
    <cellStyle name="计算 4 2 6" xfId="15914" xr:uid="{B6BD59E8-3FA4-4CB8-A9A2-802597E27EAE}"/>
    <cellStyle name="계산 4 2 6 2" xfId="36078" xr:uid="{4B741EF0-6FF9-44FA-AA03-C7F105189FD5}"/>
    <cellStyle name="計算 4 2 6 2" xfId="36079" xr:uid="{40DFCFC1-4519-4ED0-8003-9B95F68154DF}"/>
    <cellStyle name="计算 4 2 6 2" xfId="36080" xr:uid="{AB4C1DA9-4CE9-48E4-B862-80D48FA5C4B9}"/>
    <cellStyle name="계산 4 2 7" xfId="15915" xr:uid="{B52A4EC1-B4F8-4040-9E33-2BB21623592D}"/>
    <cellStyle name="計算 4 2 7" xfId="15916" xr:uid="{34C618CD-2289-4EDC-A0B9-FBF11CF7DD1F}"/>
    <cellStyle name="计算 4 2 7" xfId="15917" xr:uid="{15D3E5FE-794B-4BD3-96AA-E31A605AB66D}"/>
    <cellStyle name="계산 4 2 7 2" xfId="36081" xr:uid="{A88A2614-781F-4753-912C-18BEF7CC0BA5}"/>
    <cellStyle name="計算 4 2 7 2" xfId="36082" xr:uid="{B53B83FA-F207-4AD5-9AB7-89D85EF6281B}"/>
    <cellStyle name="计算 4 2 7 2" xfId="36083" xr:uid="{C2374D03-639A-464B-9F6D-399179823FD5}"/>
    <cellStyle name="계산 4 2 8" xfId="15918" xr:uid="{F65C690F-5B9C-44A4-8940-981C06A1CD21}"/>
    <cellStyle name="計算 4 2 8" xfId="15919" xr:uid="{4A489BC4-E1C7-43C3-AA3A-118BFEF98805}"/>
    <cellStyle name="计算 4 2 8" xfId="15920" xr:uid="{3344B09F-C6B7-4B34-AF03-3E701AFB393F}"/>
    <cellStyle name="계산 4 2 8 2" xfId="36084" xr:uid="{FBD4E4BF-565C-40C7-8501-FD78BF8C835E}"/>
    <cellStyle name="計算 4 2 8 2" xfId="36085" xr:uid="{1680F4FE-3914-49D1-B6B6-92B0E92EA4F7}"/>
    <cellStyle name="计算 4 2 8 2" xfId="36086" xr:uid="{26C253ED-88A2-464A-B767-78A391B77974}"/>
    <cellStyle name="계산 4 2 9" xfId="15921" xr:uid="{7F53456F-C3A0-4267-82EA-CEF2C5E402EF}"/>
    <cellStyle name="計算 4 2 9" xfId="15922" xr:uid="{49ACC8D0-657E-4BF7-8C42-F4B0D40DCC33}"/>
    <cellStyle name="计算 4 2 9" xfId="15923" xr:uid="{01333D08-85F4-4C6D-AE57-AFDBF5B9E9B2}"/>
    <cellStyle name="계산 4 2 9 2" xfId="36087" xr:uid="{662AEBE9-068C-4D43-B723-1E6BBF25F9D2}"/>
    <cellStyle name="計算 4 2 9 2" xfId="36088" xr:uid="{6CAE11FF-8B2C-4391-AD25-A7EE02B8FABE}"/>
    <cellStyle name="计算 4 2 9 2" xfId="36089" xr:uid="{A52868EF-7428-4F20-9334-7FDC62760D13}"/>
    <cellStyle name="계산 4 3" xfId="15924" xr:uid="{1D2FE1CB-FD73-457B-A4FB-4D8B0B1E23A9}"/>
    <cellStyle name="計算 4 3" xfId="15925" xr:uid="{B48033DA-EAB9-45AD-B2E5-186F811590FA}"/>
    <cellStyle name="计算 4 3" xfId="15926" xr:uid="{5EF0831B-6C13-42DA-9586-9A26C2CD492F}"/>
    <cellStyle name="계산 4 3 10" xfId="15927" xr:uid="{4679D011-E9CD-4EAB-A210-EF559CE6A59C}"/>
    <cellStyle name="計算 4 3 10" xfId="15928" xr:uid="{3661CA11-D526-4A2C-8C8B-4896354AD369}"/>
    <cellStyle name="计算 4 3 10" xfId="15929" xr:uid="{996F4697-6852-42BB-8100-237F904E2C20}"/>
    <cellStyle name="계산 4 3 10 2" xfId="36093" xr:uid="{43F61D5F-4559-4726-8944-94FD3F58EC33}"/>
    <cellStyle name="計算 4 3 10 2" xfId="36094" xr:uid="{3DFD7F6B-C32A-4598-9915-C37D8046B9A7}"/>
    <cellStyle name="计算 4 3 10 2" xfId="36095" xr:uid="{7EA48C6A-5710-4BEE-86BB-CCE4B0685C21}"/>
    <cellStyle name="계산 4 3 11" xfId="15930" xr:uid="{60051E14-90F4-41A7-A8AB-073CC0359AF5}"/>
    <cellStyle name="計算 4 3 11" xfId="15931" xr:uid="{78A167CB-30CA-4C00-B5C2-E6223C51E03F}"/>
    <cellStyle name="计算 4 3 11" xfId="15932" xr:uid="{D15E6AB9-EE49-4EFA-8C01-7AA05E289959}"/>
    <cellStyle name="계산 4 3 11 2" xfId="36096" xr:uid="{4588B309-2C25-4629-8645-7F8EF593B6B6}"/>
    <cellStyle name="計算 4 3 11 2" xfId="36097" xr:uid="{0D09772D-4920-411D-8F35-2F7E4B917BB8}"/>
    <cellStyle name="计算 4 3 11 2" xfId="36098" xr:uid="{BA99858E-3D45-4B6C-97DF-0128FA10BC98}"/>
    <cellStyle name="계산 4 3 12" xfId="15933" xr:uid="{34177404-ACD3-4CFA-8FC8-A77B5477F2CD}"/>
    <cellStyle name="計算 4 3 12" xfId="15934" xr:uid="{6C2AAD05-E828-4425-9F93-18B93794A8CB}"/>
    <cellStyle name="计算 4 3 12" xfId="15935" xr:uid="{61666F06-E64C-4705-A52F-911116CE575F}"/>
    <cellStyle name="계산 4 3 12 2" xfId="36099" xr:uid="{72E4B6C3-7520-4114-A7D3-D9C0C3893216}"/>
    <cellStyle name="計算 4 3 12 2" xfId="36100" xr:uid="{2707354A-FE4A-49B1-9D60-0ADC9DF87870}"/>
    <cellStyle name="计算 4 3 12 2" xfId="36101" xr:uid="{5EEA52C4-1E52-4049-979D-483F58927D5B}"/>
    <cellStyle name="계산 4 3 13" xfId="15936" xr:uid="{1215787D-303A-4530-A006-04524DC37A45}"/>
    <cellStyle name="計算 4 3 13" xfId="15937" xr:uid="{6EB3C830-DF03-44C5-82F1-5D5E0C9CA122}"/>
    <cellStyle name="计算 4 3 13" xfId="15938" xr:uid="{8C2A9CFA-F020-4D89-9EF8-445DAAB38919}"/>
    <cellStyle name="계산 4 3 13 2" xfId="36102" xr:uid="{2D53EB8D-A043-47BF-86DE-C53EE17CEDCA}"/>
    <cellStyle name="計算 4 3 13 2" xfId="36103" xr:uid="{7232227F-C403-4C49-B685-9616CD5E3BEB}"/>
    <cellStyle name="计算 4 3 13 2" xfId="36104" xr:uid="{680B71B0-3BA7-4F3B-8AE0-0D90BCDEEE19}"/>
    <cellStyle name="계산 4 3 14" xfId="36090" xr:uid="{EB537080-AD9A-46D8-B4F8-1DAEF3C61390}"/>
    <cellStyle name="計算 4 3 14" xfId="36091" xr:uid="{E53B7248-47BA-417A-8DB3-ACD110096A80}"/>
    <cellStyle name="计算 4 3 14" xfId="15939" xr:uid="{233D9E0A-4047-4D56-A999-C8F07853EA73}"/>
    <cellStyle name="计算 4 3 14 2" xfId="36105" xr:uid="{D3AEA69F-AC10-4712-99FA-ED0DF3C88C30}"/>
    <cellStyle name="计算 4 3 15" xfId="15940" xr:uid="{D174339C-AA48-4B48-8A7C-F7DB7D7A6D2E}"/>
    <cellStyle name="计算 4 3 15 2" xfId="36106" xr:uid="{1E568015-FB23-4634-95F5-D32287CDAC82}"/>
    <cellStyle name="计算 4 3 16" xfId="15941" xr:uid="{4906D490-66DE-4F9A-9814-FA0D8F19ED09}"/>
    <cellStyle name="计算 4 3 16 2" xfId="36107" xr:uid="{2A3A98FE-4767-4A7C-B01F-92965FEC099B}"/>
    <cellStyle name="计算 4 3 17" xfId="36092" xr:uid="{7C71B881-EFCD-4CEB-9FB9-6A178B8184F4}"/>
    <cellStyle name="계산 4 3 2" xfId="15942" xr:uid="{4819D55F-2D6E-42A4-8E64-A33270850B57}"/>
    <cellStyle name="計算 4 3 2" xfId="15943" xr:uid="{032368D0-5E39-4DD7-A732-7753357C8621}"/>
    <cellStyle name="计算 4 3 2" xfId="15944" xr:uid="{827383A8-C76B-4CE3-BF6B-5828C64934EF}"/>
    <cellStyle name="计算 4 3 2 10" xfId="15945" xr:uid="{470BA3F6-BA34-4B07-B7A1-1020A465F0E0}"/>
    <cellStyle name="计算 4 3 2 10 2" xfId="36111" xr:uid="{C6664B3C-0AB9-4B65-BEFD-4CDF632C124E}"/>
    <cellStyle name="计算 4 3 2 11" xfId="36110" xr:uid="{C8CD80F3-8831-4DC8-B118-F3EB055BACFD}"/>
    <cellStyle name="계산 4 3 2 2" xfId="36108" xr:uid="{A01E8F58-E68C-408A-9933-86F91F18F4F7}"/>
    <cellStyle name="計算 4 3 2 2" xfId="36109" xr:uid="{E8CC2F11-F68C-404C-A231-0C930578CA5F}"/>
    <cellStyle name="计算 4 3 2 2" xfId="15946" xr:uid="{56D55908-3BBD-49CE-826F-4FFC75B472F1}"/>
    <cellStyle name="计算 4 3 2 2 10" xfId="36112" xr:uid="{C7D53DD1-3BC5-42F8-AAF1-CE4D5399F8A0}"/>
    <cellStyle name="计算 4 3 2 2 2" xfId="15947" xr:uid="{F7FC3F12-57DF-4EF2-882F-266DEDA77621}"/>
    <cellStyle name="计算 4 3 2 2 2 2" xfId="36113" xr:uid="{DA4BAEB7-2048-4E24-BA2E-2A7D07F2FE47}"/>
    <cellStyle name="计算 4 3 2 2 3" xfId="15948" xr:uid="{40748B38-29D0-4122-96E0-263046D855F7}"/>
    <cellStyle name="计算 4 3 2 2 3 2" xfId="36114" xr:uid="{E4C01384-0446-49B2-AA01-69CE2798DD6B}"/>
    <cellStyle name="计算 4 3 2 2 4" xfId="15949" xr:uid="{85D1757A-885A-4AF8-836D-09DD6647387D}"/>
    <cellStyle name="计算 4 3 2 2 4 2" xfId="36115" xr:uid="{F83B109C-BF72-4037-B589-052518549F0E}"/>
    <cellStyle name="计算 4 3 2 2 5" xfId="15950" xr:uid="{E690D87F-3546-4AD5-A291-0A9C81ED960D}"/>
    <cellStyle name="计算 4 3 2 2 5 2" xfId="36116" xr:uid="{69B3127D-F4B4-4827-AB69-D603F51B8F44}"/>
    <cellStyle name="计算 4 3 2 2 6" xfId="15951" xr:uid="{2AA4D87F-077E-4FD4-8E7E-53529BA077D1}"/>
    <cellStyle name="计算 4 3 2 2 6 2" xfId="36117" xr:uid="{F9785E9F-6D24-47FC-BE28-75FFAFD32002}"/>
    <cellStyle name="计算 4 3 2 2 7" xfId="15952" xr:uid="{C1A39318-D4A5-4752-9C93-74E84F912F01}"/>
    <cellStyle name="计算 4 3 2 2 7 2" xfId="36118" xr:uid="{D067C353-D0A9-4DC8-A4BF-B75D70E588FE}"/>
    <cellStyle name="计算 4 3 2 2 8" xfId="15953" xr:uid="{557DBF8C-B047-462A-91B6-A5C8461B025A}"/>
    <cellStyle name="计算 4 3 2 2 8 2" xfId="36119" xr:uid="{C423C4C1-F76D-4F96-9F32-60B5C2D34F02}"/>
    <cellStyle name="计算 4 3 2 2 9" xfId="15954" xr:uid="{EFC29817-CC0D-42A3-8350-CFABD64DC51F}"/>
    <cellStyle name="计算 4 3 2 2 9 2" xfId="36120" xr:uid="{2F84F6F2-0B58-42CD-A0F7-C33D67A57F52}"/>
    <cellStyle name="计算 4 3 2 3" xfId="15955" xr:uid="{D691E499-A352-4377-8772-E843A0795B8A}"/>
    <cellStyle name="计算 4 3 2 3 2" xfId="36121" xr:uid="{38D5F5CD-12D5-409B-9041-8E33A1A6687D}"/>
    <cellStyle name="计算 4 3 2 4" xfId="15956" xr:uid="{5A8C6940-2D55-4E30-AD55-EF9375E54DC4}"/>
    <cellStyle name="计算 4 3 2 4 2" xfId="36122" xr:uid="{49519CC1-AEB1-495D-AB26-FC4C14600E4E}"/>
    <cellStyle name="计算 4 3 2 5" xfId="15957" xr:uid="{D8C1E64B-DEF2-46B6-8AEA-F27E6CD1D58A}"/>
    <cellStyle name="计算 4 3 2 5 2" xfId="36123" xr:uid="{1873B9D8-896C-43F1-A270-960B28C4CAC7}"/>
    <cellStyle name="计算 4 3 2 6" xfId="15958" xr:uid="{29EDA122-7FA4-4A46-A48D-5B9FFD1B776A}"/>
    <cellStyle name="计算 4 3 2 6 2" xfId="36124" xr:uid="{B4DDD2F7-D0F6-4CAE-8384-8B769BA1E573}"/>
    <cellStyle name="计算 4 3 2 7" xfId="15959" xr:uid="{A08D6A88-2DA9-4EC9-A159-0C4693B8D2B9}"/>
    <cellStyle name="计算 4 3 2 7 2" xfId="36125" xr:uid="{3C8A8411-6441-4B39-AD16-6C7E778DCB08}"/>
    <cellStyle name="计算 4 3 2 8" xfId="15960" xr:uid="{4B64259A-0CE5-4D6F-9A7C-06C0A49E498C}"/>
    <cellStyle name="计算 4 3 2 8 2" xfId="36126" xr:uid="{C428C417-15EB-454E-970A-422F29DCDC6E}"/>
    <cellStyle name="计算 4 3 2 9" xfId="15961" xr:uid="{D3FF91CA-2660-4581-A19A-1E6A5014BAAE}"/>
    <cellStyle name="计算 4 3 2 9 2" xfId="36127" xr:uid="{2630C96C-A3EA-4857-B5A5-A6FB1C1AF42E}"/>
    <cellStyle name="계산 4 3 3" xfId="15962" xr:uid="{48E61B47-43E0-4968-A62C-2B5FD966FCBB}"/>
    <cellStyle name="計算 4 3 3" xfId="15963" xr:uid="{A25D087C-A997-43A7-8C23-68D7043A9955}"/>
    <cellStyle name="计算 4 3 3" xfId="15964" xr:uid="{48C0688D-3C0A-40FD-B178-376423606EEB}"/>
    <cellStyle name="计算 4 3 3 10" xfId="36130" xr:uid="{3B9B23C0-6C42-45BF-86B8-5DE279EE7407}"/>
    <cellStyle name="계산 4 3 3 2" xfId="36128" xr:uid="{45E7137C-B18C-46F7-BC9D-595A065F7BC3}"/>
    <cellStyle name="計算 4 3 3 2" xfId="36129" xr:uid="{9CE710B3-0EF3-4ABD-AD70-0DD0BA86B3C4}"/>
    <cellStyle name="计算 4 3 3 2" xfId="15965" xr:uid="{A766D0FF-2DA8-458C-B951-1793670A7C6A}"/>
    <cellStyle name="计算 4 3 3 2 2" xfId="36131" xr:uid="{68FEAEF9-C28A-4D70-85B6-B59FAAD43B58}"/>
    <cellStyle name="计算 4 3 3 3" xfId="15966" xr:uid="{79B7AD36-7F56-4888-A4C1-CDD046FF7D8F}"/>
    <cellStyle name="计算 4 3 3 3 2" xfId="36132" xr:uid="{5989F133-CA26-43E0-9F0F-674C48743A7A}"/>
    <cellStyle name="计算 4 3 3 4" xfId="15967" xr:uid="{1C032A71-9727-49C8-90E9-9FAA67E68C65}"/>
    <cellStyle name="计算 4 3 3 4 2" xfId="36133" xr:uid="{914D69DB-9AF4-45AD-8686-31055988AA1A}"/>
    <cellStyle name="计算 4 3 3 5" xfId="15968" xr:uid="{701D8622-3CE1-49B6-878D-E6751A93B1C3}"/>
    <cellStyle name="计算 4 3 3 5 2" xfId="36134" xr:uid="{142292B3-E5E4-4C11-A0B8-EDA6EED28DD3}"/>
    <cellStyle name="计算 4 3 3 6" xfId="15969" xr:uid="{59D71480-EFEB-428C-8E0D-59FCDB62BE93}"/>
    <cellStyle name="计算 4 3 3 6 2" xfId="36135" xr:uid="{31E4B090-9117-4A09-91A2-4D5F9378A19C}"/>
    <cellStyle name="计算 4 3 3 7" xfId="15970" xr:uid="{211DA9AD-3153-47EE-A021-26A4EA68EC83}"/>
    <cellStyle name="计算 4 3 3 7 2" xfId="36136" xr:uid="{8BBCADEF-A217-4B03-AAD0-A4A2E366B0FC}"/>
    <cellStyle name="计算 4 3 3 8" xfId="15971" xr:uid="{5D225DCA-1DB0-4312-B104-413159961ED9}"/>
    <cellStyle name="计算 4 3 3 8 2" xfId="36137" xr:uid="{439D41AB-89C2-4BEF-ACD2-9108142A1C85}"/>
    <cellStyle name="计算 4 3 3 9" xfId="15972" xr:uid="{17B777FB-D478-465F-AAF6-1BA44347D22F}"/>
    <cellStyle name="计算 4 3 3 9 2" xfId="36138" xr:uid="{9517C612-0B43-4135-B525-E6B3667E267F}"/>
    <cellStyle name="계산 4 3 4" xfId="15973" xr:uid="{78901F24-56D7-45AB-8FA5-88F7A186083E}"/>
    <cellStyle name="計算 4 3 4" xfId="15974" xr:uid="{0A809374-E462-4E44-BDF0-1309D3349C29}"/>
    <cellStyle name="计算 4 3 4" xfId="15975" xr:uid="{42A96EBE-5C1A-42DF-96C1-4A6784FA7DD4}"/>
    <cellStyle name="计算 4 3 4 10" xfId="36141" xr:uid="{BBE3F06C-F3FC-410F-8D17-45828A5BE10A}"/>
    <cellStyle name="계산 4 3 4 2" xfId="36139" xr:uid="{9A7A8A16-5240-4F5F-A013-E0BF14F0D1FE}"/>
    <cellStyle name="計算 4 3 4 2" xfId="36140" xr:uid="{D5DE5BC8-B9D2-4EE4-AAA0-C98410715F05}"/>
    <cellStyle name="计算 4 3 4 2" xfId="15976" xr:uid="{A428637A-1694-4E73-8F46-F642E51CB424}"/>
    <cellStyle name="计算 4 3 4 2 2" xfId="36142" xr:uid="{66F83EA4-233B-471C-842E-C35C9E6D4855}"/>
    <cellStyle name="计算 4 3 4 3" xfId="15977" xr:uid="{1F1D7C34-0068-49F1-A5D6-D2997558A8EF}"/>
    <cellStyle name="计算 4 3 4 3 2" xfId="36143" xr:uid="{44972460-6086-45DD-B842-C9C4D6730AD5}"/>
    <cellStyle name="计算 4 3 4 4" xfId="15978" xr:uid="{63559365-7F53-4606-9313-9DAC7E36E1BD}"/>
    <cellStyle name="计算 4 3 4 4 2" xfId="36144" xr:uid="{F3CE6F34-6E7A-421F-B4B9-2C24C02F6DB2}"/>
    <cellStyle name="计算 4 3 4 5" xfId="15979" xr:uid="{3711ED6B-3DDD-4BBC-ABCF-0A5EE5945C00}"/>
    <cellStyle name="计算 4 3 4 5 2" xfId="36145" xr:uid="{CEF35A3F-6DEE-431E-97C2-3F86CB06D56A}"/>
    <cellStyle name="计算 4 3 4 6" xfId="15980" xr:uid="{E5B09E58-618B-4320-A019-97CB0F9B16E4}"/>
    <cellStyle name="计算 4 3 4 6 2" xfId="36146" xr:uid="{2D47D30A-F29B-4162-9EB3-ADE7BE412A2A}"/>
    <cellStyle name="计算 4 3 4 7" xfId="15981" xr:uid="{9812A484-235E-4286-9FA9-19041D1FE851}"/>
    <cellStyle name="计算 4 3 4 7 2" xfId="36147" xr:uid="{27B9A030-974D-43EA-95C0-B8EE6A0F162E}"/>
    <cellStyle name="计算 4 3 4 8" xfId="15982" xr:uid="{C2F9C3F4-CFE1-427A-B0A0-DB8A6008CD36}"/>
    <cellStyle name="计算 4 3 4 8 2" xfId="36148" xr:uid="{5D1C540C-339D-42DB-BC0D-F9A4E67D24D8}"/>
    <cellStyle name="计算 4 3 4 9" xfId="15983" xr:uid="{09B7F7E7-7A57-4168-97D8-2EB91D0BDFE5}"/>
    <cellStyle name="计算 4 3 4 9 2" xfId="36149" xr:uid="{9515324E-50EB-40FA-8B0F-ED303A9C7F71}"/>
    <cellStyle name="계산 4 3 5" xfId="15984" xr:uid="{9165FE1F-80DA-4495-99C1-9649C48361E8}"/>
    <cellStyle name="計算 4 3 5" xfId="15985" xr:uid="{573D40F9-C204-46B1-9D7F-424465AB0657}"/>
    <cellStyle name="计算 4 3 5" xfId="15986" xr:uid="{FB948455-7EE1-4500-864A-42A779D9438A}"/>
    <cellStyle name="계산 4 3 5 2" xfId="36150" xr:uid="{CFC50CDB-A487-4C13-81C7-CA0AD7B93226}"/>
    <cellStyle name="計算 4 3 5 2" xfId="36151" xr:uid="{DC288E93-1650-4409-918A-9B1715C8487C}"/>
    <cellStyle name="计算 4 3 5 2" xfId="36152" xr:uid="{B6D4BEDF-D809-4BAB-BF54-FF1BA0911B8C}"/>
    <cellStyle name="계산 4 3 6" xfId="15987" xr:uid="{B1063898-669E-4B33-A523-6BDC9D2B4B4E}"/>
    <cellStyle name="計算 4 3 6" xfId="15988" xr:uid="{E1B96066-DF54-4F70-93F9-03B8E7693555}"/>
    <cellStyle name="计算 4 3 6" xfId="15989" xr:uid="{B774226E-0756-482A-BCE5-441ABF5C469E}"/>
    <cellStyle name="계산 4 3 6 2" xfId="36153" xr:uid="{C816F2BF-AC6F-44BF-A616-336D283E0A13}"/>
    <cellStyle name="計算 4 3 6 2" xfId="36154" xr:uid="{CCBDBA9A-1EB5-4E80-8C88-AC19F85AB38F}"/>
    <cellStyle name="计算 4 3 6 2" xfId="36155" xr:uid="{571B0F9C-846B-47D3-82F1-A9118D218B20}"/>
    <cellStyle name="계산 4 3 7" xfId="15990" xr:uid="{3400E9C2-EC2B-4AC1-A5B9-C990ED7E948E}"/>
    <cellStyle name="計算 4 3 7" xfId="15991" xr:uid="{95393D30-D90F-419B-90B6-3C57275B31F9}"/>
    <cellStyle name="计算 4 3 7" xfId="15992" xr:uid="{6D00180D-9B31-4109-8EB7-E20F4D3A94D2}"/>
    <cellStyle name="계산 4 3 7 2" xfId="36156" xr:uid="{D5C28966-CD44-4640-AB87-A7FB76817DC2}"/>
    <cellStyle name="計算 4 3 7 2" xfId="36157" xr:uid="{F017B90B-3B4B-4F71-9F22-22F82E4B4727}"/>
    <cellStyle name="计算 4 3 7 2" xfId="36158" xr:uid="{C4FB2FBE-C7F8-44CB-831A-EA3F2207867B}"/>
    <cellStyle name="계산 4 3 8" xfId="15993" xr:uid="{ED562237-F2EA-44FD-AF0F-EF02F63014FE}"/>
    <cellStyle name="計算 4 3 8" xfId="15994" xr:uid="{93B07202-D22E-4E8C-9CD8-984B05E1CD49}"/>
    <cellStyle name="计算 4 3 8" xfId="15995" xr:uid="{491866E0-D34F-474C-A807-3B63D0A1FF9C}"/>
    <cellStyle name="계산 4 3 8 2" xfId="36159" xr:uid="{A0C941C6-A193-4317-9E9B-13ED889FE22E}"/>
    <cellStyle name="計算 4 3 8 2" xfId="36160" xr:uid="{3E25743D-3010-45B6-A116-389AC6034737}"/>
    <cellStyle name="计算 4 3 8 2" xfId="36161" xr:uid="{28B8E569-160F-4E7B-BDB3-55F753BC2838}"/>
    <cellStyle name="계산 4 3 9" xfId="15996" xr:uid="{592A40CB-50A5-46B1-98EB-304E61ED5FAE}"/>
    <cellStyle name="計算 4 3 9" xfId="15997" xr:uid="{C5001DBA-BADE-4A6A-A5C0-D0DA77E8B9C8}"/>
    <cellStyle name="计算 4 3 9" xfId="15998" xr:uid="{792B5060-0B7E-4A84-A8CA-C36345FD87D3}"/>
    <cellStyle name="계산 4 3 9 2" xfId="36162" xr:uid="{5C1F22AC-EDBC-4D4F-BB2A-0C54BD189393}"/>
    <cellStyle name="計算 4 3 9 2" xfId="36163" xr:uid="{0F99481B-2044-41FE-9E96-D162133E8509}"/>
    <cellStyle name="计算 4 3 9 2" xfId="36164" xr:uid="{4DEE6529-9C5D-404A-B6D2-E1D2C5C5250D}"/>
    <cellStyle name="計算 4 4" xfId="15999" xr:uid="{E6D22DEA-D74A-4812-9F7F-A370E916B3E3}"/>
    <cellStyle name="计算 4 4" xfId="16000" xr:uid="{32140F56-C15C-42B6-B144-7C1FD6409E0A}"/>
    <cellStyle name="計算 4 4 10" xfId="16001" xr:uid="{7B0BE8E2-EC4E-4011-A11E-89C68C57CF96}"/>
    <cellStyle name="计算 4 4 10" xfId="16002" xr:uid="{C6C0FBC1-3DA9-477D-A4DF-809365CD9B5E}"/>
    <cellStyle name="計算 4 4 10 2" xfId="36167" xr:uid="{423977A6-69EA-4409-9F0B-2D1729D85754}"/>
    <cellStyle name="计算 4 4 10 2" xfId="36168" xr:uid="{45C87DDB-4412-42A5-B569-4375F4EE1041}"/>
    <cellStyle name="計算 4 4 11" xfId="16003" xr:uid="{51CC488F-AADA-4358-A4A6-E32F8E648BAD}"/>
    <cellStyle name="计算 4 4 11" xfId="16004" xr:uid="{8F577429-BA95-409F-845C-1AC611D697C9}"/>
    <cellStyle name="計算 4 4 11 2" xfId="36169" xr:uid="{D3A320CD-0026-4635-AEF4-D83F8B6C6BA0}"/>
    <cellStyle name="计算 4 4 11 2" xfId="36170" xr:uid="{5C3182D8-F431-4DAB-BAB3-BDAF91B3D0B2}"/>
    <cellStyle name="計算 4 4 12" xfId="16005" xr:uid="{C0F00704-75CA-4435-B380-48D1182A1972}"/>
    <cellStyle name="计算 4 4 12" xfId="16006" xr:uid="{79C980E9-72CE-4797-B874-1C4FE78B1F52}"/>
    <cellStyle name="計算 4 4 12 2" xfId="36171" xr:uid="{9554F525-F1A5-4C2D-B783-F03B02EACC77}"/>
    <cellStyle name="计算 4 4 12 2" xfId="36172" xr:uid="{58B98989-3C52-4487-8D25-287BE7969D77}"/>
    <cellStyle name="計算 4 4 13" xfId="16007" xr:uid="{BF1A98B1-F2CC-4234-B41D-88C7CA3956B2}"/>
    <cellStyle name="计算 4 4 13" xfId="16008" xr:uid="{14111191-1770-430F-BBBE-2D6938A2A26C}"/>
    <cellStyle name="計算 4 4 13 2" xfId="36173" xr:uid="{A6D31C84-1F39-499F-9AA3-7C04F594E7ED}"/>
    <cellStyle name="计算 4 4 13 2" xfId="36174" xr:uid="{D78765FA-FBE8-4A3D-91F7-220BC660CAAF}"/>
    <cellStyle name="計算 4 4 14" xfId="36165" xr:uid="{CDE765BE-928A-4E04-91A6-EB3A477FDACD}"/>
    <cellStyle name="计算 4 4 14" xfId="36166" xr:uid="{60237CE0-1535-4626-8EFD-FD508CA3C372}"/>
    <cellStyle name="計算 4 4 2" xfId="16009" xr:uid="{70089439-8846-43BC-9269-E6321CAC9030}"/>
    <cellStyle name="计算 4 4 2" xfId="16010" xr:uid="{1ABF2306-3543-4D60-AA99-188A586E4A0C}"/>
    <cellStyle name="計算 4 4 2 2" xfId="36175" xr:uid="{A8A99A69-6934-477D-AC0C-3A49BBC0F1E0}"/>
    <cellStyle name="计算 4 4 2 2" xfId="36176" xr:uid="{33398231-8C98-495E-9F8C-EFBE5BE98F67}"/>
    <cellStyle name="計算 4 4 3" xfId="16011" xr:uid="{E828AFFE-FA1E-49E2-9F75-EBE336A41495}"/>
    <cellStyle name="计算 4 4 3" xfId="16012" xr:uid="{E4DC165D-A624-47E5-809B-217C139E25C8}"/>
    <cellStyle name="計算 4 4 3 2" xfId="36177" xr:uid="{7F935C1F-9F0C-4BE5-ADDC-19CFA4DFB430}"/>
    <cellStyle name="计算 4 4 3 2" xfId="36178" xr:uid="{FE37DFBE-DE2B-4320-8A04-2D0006AE9D1B}"/>
    <cellStyle name="計算 4 4 4" xfId="16013" xr:uid="{D27AEF87-7570-4F28-9389-1FE9B612B1E4}"/>
    <cellStyle name="计算 4 4 4" xfId="16014" xr:uid="{0537ED87-749C-43DB-A60B-CB4C6D6864CB}"/>
    <cellStyle name="計算 4 4 4 2" xfId="36179" xr:uid="{D4D26274-B755-49B2-8056-F95C970FA16C}"/>
    <cellStyle name="计算 4 4 4 2" xfId="36180" xr:uid="{778736E7-1CD8-4AF7-ADE4-EA79A7EF7135}"/>
    <cellStyle name="計算 4 4 5" xfId="16015" xr:uid="{1B4ED66E-9337-4AB2-B793-27BD1686B06F}"/>
    <cellStyle name="计算 4 4 5" xfId="16016" xr:uid="{78D14631-B82B-48D4-845E-47CB8CC58036}"/>
    <cellStyle name="計算 4 4 5 2" xfId="36181" xr:uid="{0D290572-858C-4815-B77C-905840590F1B}"/>
    <cellStyle name="计算 4 4 5 2" xfId="36182" xr:uid="{86CB95F8-3F0C-4C09-8B3F-E8DBA5A29853}"/>
    <cellStyle name="計算 4 4 6" xfId="16017" xr:uid="{ACF24D44-DEC5-419E-BB88-3F9C8D33B2F7}"/>
    <cellStyle name="计算 4 4 6" xfId="16018" xr:uid="{6BE7A41F-9E5F-4AC8-8F74-0DCC4B68C025}"/>
    <cellStyle name="計算 4 4 6 2" xfId="36183" xr:uid="{0AA99A46-0192-4713-812D-5DEDFF07E3F9}"/>
    <cellStyle name="计算 4 4 6 2" xfId="36184" xr:uid="{4356AAE4-E183-43F7-A0E4-7EF967FD53F4}"/>
    <cellStyle name="計算 4 4 7" xfId="16019" xr:uid="{0E02ECF4-4990-4EB4-8B1A-7458F862105D}"/>
    <cellStyle name="计算 4 4 7" xfId="16020" xr:uid="{9238CDBE-40EB-42B3-9B72-17D6A65E2504}"/>
    <cellStyle name="計算 4 4 7 2" xfId="36185" xr:uid="{0DE761D2-2B9E-4429-9C35-9843D7635AB6}"/>
    <cellStyle name="计算 4 4 7 2" xfId="36186" xr:uid="{5A93A8BD-298E-4645-B8A7-439E0F17FB17}"/>
    <cellStyle name="計算 4 4 8" xfId="16021" xr:uid="{20C2813A-4B8B-42EA-B5AF-30D099A26A19}"/>
    <cellStyle name="计算 4 4 8" xfId="16022" xr:uid="{F834F532-284E-4597-A73B-980CE406E11F}"/>
    <cellStyle name="計算 4 4 8 2" xfId="36187" xr:uid="{AFAC3B32-B1AF-4763-A5A8-CC964B45A867}"/>
    <cellStyle name="计算 4 4 8 2" xfId="36188" xr:uid="{02CCA094-AAE2-4D2C-9EF5-75C90A634CB2}"/>
    <cellStyle name="計算 4 4 9" xfId="16023" xr:uid="{9AF3D757-14CB-4A3E-846D-4188F6910740}"/>
    <cellStyle name="计算 4 4 9" xfId="16024" xr:uid="{3A8C5269-6667-4AE9-B16F-10D1A508198E}"/>
    <cellStyle name="計算 4 4 9 2" xfId="36189" xr:uid="{4F2DDEC1-CF63-49A9-ABC4-0FBC8630C4E3}"/>
    <cellStyle name="计算 4 4 9 2" xfId="36190" xr:uid="{EAB8D3B5-6696-462A-8307-80EB1D597629}"/>
    <cellStyle name="計算 4 5" xfId="16025" xr:uid="{9FC24C3E-00A5-4FF1-B932-3A36573B4A38}"/>
    <cellStyle name="计算 4 5" xfId="16026" xr:uid="{F420DDD6-70EE-465F-9787-67B3FA1A452A}"/>
    <cellStyle name="計算 4 5 10" xfId="16027" xr:uid="{FA43CB64-63A1-44E7-8C7D-0C65AB6434FA}"/>
    <cellStyle name="计算 4 5 10" xfId="16028" xr:uid="{28B44EE8-037F-4944-A958-A004B8D490E1}"/>
    <cellStyle name="計算 4 5 10 2" xfId="36193" xr:uid="{4DDA5871-1D22-4345-A070-84EA6ACACBEC}"/>
    <cellStyle name="计算 4 5 10 2" xfId="36194" xr:uid="{4F026315-2C9A-4D9C-B42D-4E4722ABFAD7}"/>
    <cellStyle name="計算 4 5 11" xfId="16029" xr:uid="{E84580B0-8540-4154-A3BB-68ABB047F114}"/>
    <cellStyle name="计算 4 5 11" xfId="16030" xr:uid="{B4CDF984-6D45-4A5B-B930-536892420F76}"/>
    <cellStyle name="計算 4 5 11 2" xfId="36195" xr:uid="{F9F5CE44-90F3-4AFE-84F5-B3F900B345BB}"/>
    <cellStyle name="计算 4 5 11 2" xfId="36196" xr:uid="{076680F9-B413-401C-8D6A-D88725361CCC}"/>
    <cellStyle name="計算 4 5 12" xfId="16031" xr:uid="{9AEF7F3E-895E-478F-AAD7-73BF5AA57A2B}"/>
    <cellStyle name="计算 4 5 12" xfId="16032" xr:uid="{02EB329F-F3FF-4139-9DC4-CC013A6787B2}"/>
    <cellStyle name="計算 4 5 12 2" xfId="36197" xr:uid="{52EA8F5D-72EE-4D1E-9774-8D26596EE0D5}"/>
    <cellStyle name="计算 4 5 12 2" xfId="36198" xr:uid="{5527D0C4-69C5-492D-A36D-2FE5F07F7807}"/>
    <cellStyle name="計算 4 5 13" xfId="16033" xr:uid="{C26906F7-4BA3-49D1-ACDD-9B077B665C71}"/>
    <cellStyle name="计算 4 5 13" xfId="16034" xr:uid="{55E37260-0467-47AE-8A58-CDED0777A761}"/>
    <cellStyle name="計算 4 5 13 2" xfId="36199" xr:uid="{0D2E6C41-CC28-4D84-82FB-6ADA2B9C0019}"/>
    <cellStyle name="计算 4 5 13 2" xfId="36200" xr:uid="{05F7FA8F-E6AE-442E-801E-F0FDB311BE1F}"/>
    <cellStyle name="計算 4 5 14" xfId="36191" xr:uid="{706DBD92-EBE7-49A0-AFD3-818A03CF2FC7}"/>
    <cellStyle name="计算 4 5 14" xfId="36192" xr:uid="{29CFCAC1-5822-4564-8313-57C9AD18DA2E}"/>
    <cellStyle name="計算 4 5 2" xfId="16035" xr:uid="{A9DFF020-C538-4367-8C38-19FAD5E77FE5}"/>
    <cellStyle name="计算 4 5 2" xfId="16036" xr:uid="{871938DC-76A6-4D5F-AA2A-95EF07762AE3}"/>
    <cellStyle name="計算 4 5 2 2" xfId="36201" xr:uid="{9558B658-A64B-4DA5-95D9-6EE95E5D31B7}"/>
    <cellStyle name="计算 4 5 2 2" xfId="36202" xr:uid="{2B29F9C6-2A97-422F-9964-5786E5B9B4BD}"/>
    <cellStyle name="計算 4 5 3" xfId="16037" xr:uid="{2CB092C2-7385-483A-B184-7A0FA337B0F4}"/>
    <cellStyle name="计算 4 5 3" xfId="16038" xr:uid="{78A3EBF0-D01D-4DE8-A47F-2B8E6F584BBC}"/>
    <cellStyle name="計算 4 5 3 2" xfId="36203" xr:uid="{3E131A22-CC40-47DC-97AE-F13BF85253EB}"/>
    <cellStyle name="计算 4 5 3 2" xfId="36204" xr:uid="{5C80B454-D4AD-4628-B872-91041685C4D7}"/>
    <cellStyle name="計算 4 5 4" xfId="16039" xr:uid="{55D702A6-AE49-456E-8945-C5A719E39DE8}"/>
    <cellStyle name="计算 4 5 4" xfId="16040" xr:uid="{BB1E4A09-BDD0-4ACB-A726-531D4BC28FB2}"/>
    <cellStyle name="計算 4 5 4 2" xfId="36205" xr:uid="{A1ECACB6-ECC6-4778-8697-20871428E641}"/>
    <cellStyle name="计算 4 5 4 2" xfId="36206" xr:uid="{1883BEF7-7CF2-4B2D-9489-A0EAEFF8E6AB}"/>
    <cellStyle name="計算 4 5 5" xfId="16041" xr:uid="{F7D318B4-740C-4E97-9169-901FF3C33029}"/>
    <cellStyle name="计算 4 5 5" xfId="16042" xr:uid="{1FCBDC0E-3766-4D11-8273-8B15B138A968}"/>
    <cellStyle name="計算 4 5 5 2" xfId="36207" xr:uid="{35FDD747-6858-492A-890A-9DEF94F3DA3B}"/>
    <cellStyle name="计算 4 5 5 2" xfId="36208" xr:uid="{013FEFD7-8FF5-46B4-9517-CB7D0ECCEA0D}"/>
    <cellStyle name="計算 4 5 6" xfId="16043" xr:uid="{B5F82EDB-AF6F-4884-8D1A-5F1F2FD27210}"/>
    <cellStyle name="计算 4 5 6" xfId="16044" xr:uid="{6D2D60A6-4ADA-4C29-86F3-C6A3FB58E265}"/>
    <cellStyle name="計算 4 5 6 2" xfId="36209" xr:uid="{D8F74758-BF4D-45F0-884A-580218F18CF6}"/>
    <cellStyle name="计算 4 5 6 2" xfId="36210" xr:uid="{E37085A3-F00A-498A-9245-68C7A48EFFBD}"/>
    <cellStyle name="計算 4 5 7" xfId="16045" xr:uid="{F7D03447-BB0B-437E-A1CD-093A2283F325}"/>
    <cellStyle name="计算 4 5 7" xfId="16046" xr:uid="{6E8357E8-61DE-4537-9EEB-8F0A3236DB44}"/>
    <cellStyle name="計算 4 5 7 2" xfId="36211" xr:uid="{A2624155-9BF3-4D6B-A1FB-2F32118E5E42}"/>
    <cellStyle name="计算 4 5 7 2" xfId="36212" xr:uid="{3C3869F1-A9E2-4DD1-84BD-DBDBEF7D8660}"/>
    <cellStyle name="計算 4 5 8" xfId="16047" xr:uid="{2B9E260C-8018-4DF2-862A-5C8D16A31E32}"/>
    <cellStyle name="计算 4 5 8" xfId="16048" xr:uid="{C316BCF5-A895-433D-93C1-2B301F5CC9C3}"/>
    <cellStyle name="計算 4 5 8 2" xfId="36213" xr:uid="{EDB715A5-1EEA-4636-9EAB-AE441AB43329}"/>
    <cellStyle name="计算 4 5 8 2" xfId="36214" xr:uid="{063443A2-4AEC-47C2-ACFA-26A8221F2E12}"/>
    <cellStyle name="計算 4 5 9" xfId="16049" xr:uid="{BA2593CE-11FC-4F3D-9F33-32A3B1387ADA}"/>
    <cellStyle name="计算 4 5 9" xfId="16050" xr:uid="{7B4EFFE5-125A-4F91-9D6C-EACFF9869110}"/>
    <cellStyle name="計算 4 5 9 2" xfId="36215" xr:uid="{C17CC13D-45F0-4342-B0A1-371227E422EE}"/>
    <cellStyle name="计算 4 5 9 2" xfId="36216" xr:uid="{1B84FB1A-DD51-415F-80BB-7C58A2A5895D}"/>
    <cellStyle name="計算 4 6" xfId="16051" xr:uid="{7CCDE66E-BD60-4F2F-AEFE-31B91C8F210C}"/>
    <cellStyle name="计算 4 6" xfId="16052" xr:uid="{83407ABD-CC03-4526-A566-CE20706D8CB4}"/>
    <cellStyle name="計算 4 6 2" xfId="36217" xr:uid="{0E4C12CA-BB1C-4220-8922-45DB7554BFAF}"/>
    <cellStyle name="计算 4 6 2" xfId="36218" xr:uid="{8893D5FB-5154-45BB-B21C-FD32EAA482D6}"/>
    <cellStyle name="計算 4 7" xfId="16053" xr:uid="{E5A66D46-C46D-4DCA-A314-B672BC9E0132}"/>
    <cellStyle name="计算 4 7" xfId="16054" xr:uid="{CEC90032-1203-40E6-AB99-CAADA199E286}"/>
    <cellStyle name="計算 4 7 2" xfId="36219" xr:uid="{107B2128-6BBD-49E5-90BF-2BBB0C6C0501}"/>
    <cellStyle name="计算 4 7 2" xfId="36220" xr:uid="{80D5F44B-5EF6-461E-84A7-97653875A9F7}"/>
    <cellStyle name="計算 4 8" xfId="16055" xr:uid="{DEA2ACAF-7E7A-44CD-83DA-E5A891F8F0E5}"/>
    <cellStyle name="计算 4 8" xfId="16056" xr:uid="{813C6355-D52B-4600-877C-849C5633C067}"/>
    <cellStyle name="計算 4 8 2" xfId="36221" xr:uid="{C42834CB-978F-4A40-9BBE-CA90E878A311}"/>
    <cellStyle name="计算 4 8 2" xfId="36222" xr:uid="{7781566E-B4C4-45F6-9443-A1F06A04D807}"/>
    <cellStyle name="計算 4 9" xfId="16057" xr:uid="{ADF692E0-400B-4230-B2B8-E2CC889A7881}"/>
    <cellStyle name="计算 4 9" xfId="16058" xr:uid="{B4D30C13-A420-4F50-94EE-73A8261830B7}"/>
    <cellStyle name="計算 4 9 2" xfId="36223" xr:uid="{C6D09702-5F84-4751-B589-D6DB74923F7D}"/>
    <cellStyle name="计算 4 9 2" xfId="36224" xr:uid="{775F1AC0-7F4F-4D8E-BF90-80F454B33300}"/>
    <cellStyle name="계산 40" xfId="16059" xr:uid="{101FE220-4EDA-48C0-8073-24558060D100}"/>
    <cellStyle name="계산 40 2" xfId="16060" xr:uid="{A1D7D245-F989-4924-8896-B25C60081AF3}"/>
    <cellStyle name="계산 41" xfId="16061" xr:uid="{9AE45BB5-B10D-4D8E-A8AC-1D712672170A}"/>
    <cellStyle name="계산 41 2" xfId="16062" xr:uid="{54CEEB31-0C76-40C6-B43A-655D46EFD679}"/>
    <cellStyle name="계산 42" xfId="16063" xr:uid="{E5998367-5E3C-425C-A9D3-91F32387EE5A}"/>
    <cellStyle name="계산 42 2" xfId="16064" xr:uid="{8FBCAB68-A6C1-42FC-957F-49DE5B609805}"/>
    <cellStyle name="계산 43" xfId="16065" xr:uid="{FB2227DA-1877-4EEF-BD02-729DF01C235E}"/>
    <cellStyle name="계산 43 2" xfId="16066" xr:uid="{B5821293-E573-413F-B270-DC52837AAD6E}"/>
    <cellStyle name="계산 44" xfId="16067" xr:uid="{96EEC1EE-4212-4C6C-BE58-DE584646E042}"/>
    <cellStyle name="계산 45" xfId="16068" xr:uid="{FF97EBDD-FA29-4B70-A8D4-BAD898204810}"/>
    <cellStyle name="계산 46" xfId="16069" xr:uid="{04385751-DCB5-4E06-B1E4-26A2C59F5D8A}"/>
    <cellStyle name="계산 47" xfId="16070" xr:uid="{5CE1EB81-F099-477C-8590-A512DAB69515}"/>
    <cellStyle name="계산 48" xfId="16071" xr:uid="{99659D2C-8540-4F9B-8C52-321EFF0A12AE}"/>
    <cellStyle name="계산 49" xfId="16072" xr:uid="{C9CD8DF7-1076-4D48-8EAC-8624F0C11796}"/>
    <cellStyle name="계산 5" xfId="16073" xr:uid="{5CF909CF-6D53-44F3-9773-A87E62C0A61E}"/>
    <cellStyle name="計算 5" xfId="16074" xr:uid="{8F70FA84-3E33-4B85-BCD2-1030B2BE22E9}"/>
    <cellStyle name="计算 5" xfId="16075" xr:uid="{0B062E13-BE0F-41FD-A85B-D57E12E44FD6}"/>
    <cellStyle name="계산 5 10" xfId="16076" xr:uid="{F4478BA5-C66B-4E3D-A0BB-95151D79C88F}"/>
    <cellStyle name="計算 5 10" xfId="16077" xr:uid="{765B244F-3D4B-4F43-AA3E-339E89401D1A}"/>
    <cellStyle name="计算 5 10" xfId="16078" xr:uid="{361040BD-0C9D-40C1-A735-8D8210C71034}"/>
    <cellStyle name="계산 5 10 2" xfId="36228" xr:uid="{7999AFCE-3736-4F72-9BC4-E87969996D0F}"/>
    <cellStyle name="計算 5 10 2" xfId="36229" xr:uid="{B03906B0-D007-4AC5-BC59-A86E4AE91989}"/>
    <cellStyle name="计算 5 10 2" xfId="36230" xr:uid="{7B2C47BF-9CFB-4CB0-A4E9-DDD2A569E919}"/>
    <cellStyle name="계산 5 11" xfId="16079" xr:uid="{165350E6-E9D6-4ACB-B52F-202FEF0B9DC9}"/>
    <cellStyle name="計算 5 11" xfId="16080" xr:uid="{F3BCC323-E274-43DD-AA3F-FC36F60679C2}"/>
    <cellStyle name="计算 5 11" xfId="16081" xr:uid="{B95FAB37-603E-4042-B668-3A5A860401D5}"/>
    <cellStyle name="계산 5 11 2" xfId="36231" xr:uid="{010209FB-3D3D-481E-83BD-9DEB80A39382}"/>
    <cellStyle name="計算 5 11 2" xfId="36232" xr:uid="{390071F7-6EA1-4E6A-BA3B-C0194B70FDB2}"/>
    <cellStyle name="计算 5 11 2" xfId="36233" xr:uid="{8ABAF94D-4188-4ECB-8804-788F4484BD49}"/>
    <cellStyle name="계산 5 12" xfId="16082" xr:uid="{B5FD6311-6126-4ED8-9D9A-C28D4379DA0F}"/>
    <cellStyle name="計算 5 12" xfId="16083" xr:uid="{E1A8D887-C51F-4F1F-A6F2-015015668371}"/>
    <cellStyle name="计算 5 12" xfId="16084" xr:uid="{995E6244-3077-4A4B-B0EE-01A4C2A08DBE}"/>
    <cellStyle name="계산 5 12 2" xfId="36234" xr:uid="{D344067F-E76B-42F9-A498-48A8546CB8DE}"/>
    <cellStyle name="計算 5 12 2" xfId="36235" xr:uid="{66974E5A-C09C-46FC-B378-A40691B45330}"/>
    <cellStyle name="计算 5 12 2" xfId="36236" xr:uid="{12B7D0E5-B6DC-4E95-947B-5BCC854FDC11}"/>
    <cellStyle name="계산 5 13" xfId="16085" xr:uid="{35AD02C8-BD9F-44C1-BB8A-8B22F934E091}"/>
    <cellStyle name="計算 5 13" xfId="16086" xr:uid="{0FA7F95B-E533-48AE-BD62-FFA73598453C}"/>
    <cellStyle name="计算 5 13" xfId="16087" xr:uid="{909720E4-4297-4D4F-ACFB-9C6701AEFECD}"/>
    <cellStyle name="계산 5 13 2" xfId="36237" xr:uid="{7FA8654B-0883-4411-BF06-C16ADF580276}"/>
    <cellStyle name="計算 5 13 2" xfId="36238" xr:uid="{5B5B1AC8-D6E5-468F-8B87-FEC0D6620681}"/>
    <cellStyle name="计算 5 13 2" xfId="36239" xr:uid="{178089BC-5AB2-487A-920C-B40A163519EB}"/>
    <cellStyle name="계산 5 14" xfId="16088" xr:uid="{4FF62156-0A55-4109-AFC4-8CA5E20DBEDD}"/>
    <cellStyle name="計算 5 14" xfId="16089" xr:uid="{FE21E065-BADD-432F-9703-2ED2D3BBBF8A}"/>
    <cellStyle name="计算 5 14" xfId="16090" xr:uid="{80CA32BA-6A88-4CC8-8160-B0EE4B4879D8}"/>
    <cellStyle name="계산 5 14 2" xfId="36240" xr:uid="{DC6FF86E-A90A-45DD-950F-DE5622180BE0}"/>
    <cellStyle name="計算 5 14 2" xfId="36241" xr:uid="{2128BDA7-DF6E-473A-82B7-466097C48786}"/>
    <cellStyle name="计算 5 14 2" xfId="36242" xr:uid="{9EF02431-9F71-4F43-8362-EBCEA4805DF7}"/>
    <cellStyle name="계산 5 15" xfId="16091" xr:uid="{EB9B624A-985D-45DB-9FE6-9D179CB5961D}"/>
    <cellStyle name="計算 5 15" xfId="16092" xr:uid="{5B5633D6-9303-4D25-BC25-9F30C66BB39C}"/>
    <cellStyle name="计算 5 15" xfId="16093" xr:uid="{370C7EB1-67AD-4FE4-AA2F-DBDEC3A6C5CD}"/>
    <cellStyle name="계산 5 15 2" xfId="36243" xr:uid="{EAF96AE1-3288-4261-A0B3-72539D821EA0}"/>
    <cellStyle name="計算 5 15 2" xfId="36244" xr:uid="{815DA615-A840-498D-AAE1-2AB75AA1D87B}"/>
    <cellStyle name="计算 5 15 2" xfId="36245" xr:uid="{556711A8-F852-4489-BAE2-37BFDA53DCF2}"/>
    <cellStyle name="계산 5 16" xfId="16094" xr:uid="{73394BA1-DB96-4C5D-A7E1-B2F814AA0C87}"/>
    <cellStyle name="計算 5 16" xfId="36226" xr:uid="{1E72107F-35AF-4655-8311-6F23391BFC09}"/>
    <cellStyle name="计算 5 16" xfId="16095" xr:uid="{6251AA97-1F72-460E-99A2-5F58F0CE3E34}"/>
    <cellStyle name="계산 5 16 2" xfId="36246" xr:uid="{6DD7CFDA-A651-4A19-A6A2-C53BD7647372}"/>
    <cellStyle name="计算 5 16 2" xfId="36247" xr:uid="{287227CA-4F8B-4734-92E2-9CEA2A9B8D2B}"/>
    <cellStyle name="계산 5 17" xfId="36225" xr:uid="{73851DCC-D36E-44B2-BD98-6DAEA932F18E}"/>
    <cellStyle name="计算 5 17" xfId="36227" xr:uid="{598758C9-A249-45D8-87B2-7BA217F17CE8}"/>
    <cellStyle name="계산 5 2" xfId="16096" xr:uid="{2B45AF03-B2ED-4FCD-B5C5-58B6DF3E2B01}"/>
    <cellStyle name="計算 5 2" xfId="16097" xr:uid="{9C35AAD4-1683-4C22-987E-3D36739CD1A8}"/>
    <cellStyle name="计算 5 2" xfId="16098" xr:uid="{11A61D02-2EAA-4BC5-BBEB-FC6582E36D1B}"/>
    <cellStyle name="계산 5 2 10" xfId="16099" xr:uid="{7A6BF783-E0DE-4347-989F-E7AE58331F53}"/>
    <cellStyle name="計算 5 2 10" xfId="16100" xr:uid="{585520CA-D0E5-43F4-B6D6-CF8CDA201D64}"/>
    <cellStyle name="计算 5 2 10" xfId="16101" xr:uid="{622CB321-59DA-4F70-BFA9-4E212F2F104F}"/>
    <cellStyle name="계산 5 2 10 2" xfId="36251" xr:uid="{0CE50E59-5AC2-455F-A29E-4F30E3396732}"/>
    <cellStyle name="計算 5 2 10 2" xfId="36252" xr:uid="{1B08A6F6-9AE0-4651-86F0-8B25993CA776}"/>
    <cellStyle name="计算 5 2 10 2" xfId="36253" xr:uid="{346FA9EC-BF2C-4402-8A8B-11B88FF1B2FE}"/>
    <cellStyle name="계산 5 2 11" xfId="16102" xr:uid="{D269C8F1-5674-4DF8-81ED-BCCA93FCC301}"/>
    <cellStyle name="計算 5 2 11" xfId="16103" xr:uid="{8CCFE6B1-CEF6-4574-BDDD-DD52E802DB65}"/>
    <cellStyle name="计算 5 2 11" xfId="16104" xr:uid="{7F6CBC28-CA91-4C18-823A-F7D5B2A95E34}"/>
    <cellStyle name="계산 5 2 11 2" xfId="36254" xr:uid="{B35CE5CE-9950-4C9C-8E1F-82178344B5F5}"/>
    <cellStyle name="計算 5 2 11 2" xfId="36255" xr:uid="{7887D26B-E438-48E7-B0BF-F3A44D417E6C}"/>
    <cellStyle name="计算 5 2 11 2" xfId="36256" xr:uid="{5A40A5E2-4FB4-4F5E-BEB6-305672521665}"/>
    <cellStyle name="계산 5 2 12" xfId="16105" xr:uid="{1D3728CD-6A43-4169-91A6-AABA243C5FB8}"/>
    <cellStyle name="計算 5 2 12" xfId="16106" xr:uid="{5BF6CDE8-EBEE-474F-8787-ECE0B4ED701E}"/>
    <cellStyle name="计算 5 2 12" xfId="16107" xr:uid="{6DB1284A-F26C-414D-B05A-7F322E413ABD}"/>
    <cellStyle name="계산 5 2 12 2" xfId="36257" xr:uid="{A9373284-76D3-4483-8EB9-99CD1FB2413C}"/>
    <cellStyle name="計算 5 2 12 2" xfId="36258" xr:uid="{2B26FEE0-50EB-47A8-9F95-0DE50E4CFD05}"/>
    <cellStyle name="计算 5 2 12 2" xfId="36259" xr:uid="{E9D7C51C-E840-47A5-BD1B-67B774300FC2}"/>
    <cellStyle name="계산 5 2 13" xfId="16108" xr:uid="{471F353B-C16C-40BB-9D25-1BB2B7760D40}"/>
    <cellStyle name="計算 5 2 13" xfId="16109" xr:uid="{BCA5085B-667F-4501-9E7B-1F0C9212C0DA}"/>
    <cellStyle name="计算 5 2 13" xfId="16110" xr:uid="{08B0ECB5-D7C8-4CD2-B0DC-5FC41184D1E9}"/>
    <cellStyle name="계산 5 2 13 2" xfId="36260" xr:uid="{AA6BA5E9-3334-43CD-BED2-E7FE6473FDF5}"/>
    <cellStyle name="計算 5 2 13 2" xfId="36261" xr:uid="{BDD094A6-D41A-49A6-BC95-3A8C71D79969}"/>
    <cellStyle name="计算 5 2 13 2" xfId="36262" xr:uid="{0B9D1B2D-B652-4483-AD36-1A2DA86348C2}"/>
    <cellStyle name="계산 5 2 14" xfId="36248" xr:uid="{CB0DC380-C253-4646-A1A6-CBCDC2D81E9E}"/>
    <cellStyle name="計算 5 2 14" xfId="36249" xr:uid="{9231696C-55BF-470E-AC3C-7750E7C9D88C}"/>
    <cellStyle name="计算 5 2 14" xfId="16111" xr:uid="{231E9D11-01D9-414C-A2FD-9F1575F9722D}"/>
    <cellStyle name="计算 5 2 14 2" xfId="36263" xr:uid="{672D49D6-58B9-4CD6-AA5E-71DC8D17495D}"/>
    <cellStyle name="计算 5 2 15" xfId="16112" xr:uid="{F034775A-B1B7-4BEC-9C80-AAC8AD376609}"/>
    <cellStyle name="计算 5 2 15 2" xfId="36264" xr:uid="{698DECC5-E43E-46FA-8BF3-3540A3F0392B}"/>
    <cellStyle name="计算 5 2 16" xfId="36250" xr:uid="{ED63F57B-94F0-496E-A13A-EF03059A6EA0}"/>
    <cellStyle name="계산 5 2 2" xfId="16113" xr:uid="{E1532C98-1F7C-4302-9D13-90BC4C832C73}"/>
    <cellStyle name="計算 5 2 2" xfId="16114" xr:uid="{69C39469-0333-4356-806F-88DC59D99EE7}"/>
    <cellStyle name="计算 5 2 2" xfId="16115" xr:uid="{79E596EB-E531-4B5A-9924-B7E88FA195F6}"/>
    <cellStyle name="计算 5 2 2 10" xfId="36267" xr:uid="{861749B4-A0A2-4607-97E4-EF505F470EA1}"/>
    <cellStyle name="계산 5 2 2 2" xfId="36265" xr:uid="{C1F3AA12-0DD9-44AD-AF00-0A6C7A153F79}"/>
    <cellStyle name="計算 5 2 2 2" xfId="36266" xr:uid="{71E81134-FCFE-4668-941E-654CEB7C5A60}"/>
    <cellStyle name="计算 5 2 2 2" xfId="16116" xr:uid="{8339A893-DAD3-4BA6-92E3-4ADA5F4EF66E}"/>
    <cellStyle name="计算 5 2 2 2 2" xfId="36268" xr:uid="{2F5FBC26-A581-4708-A98A-11FC3467E8D7}"/>
    <cellStyle name="计算 5 2 2 3" xfId="16117" xr:uid="{94DF5E0F-1579-4B9E-817B-5F75A51A1F39}"/>
    <cellStyle name="计算 5 2 2 3 2" xfId="36269" xr:uid="{590511EF-D740-41FD-B89B-484200EBCAB0}"/>
    <cellStyle name="计算 5 2 2 4" xfId="16118" xr:uid="{C526CF83-45AD-486E-99F6-257E4C2D2B6C}"/>
    <cellStyle name="计算 5 2 2 4 2" xfId="36270" xr:uid="{94135CEB-D003-4621-B616-DF95CFFC68C2}"/>
    <cellStyle name="计算 5 2 2 5" xfId="16119" xr:uid="{77581DAF-964E-4099-9022-A7483E121C90}"/>
    <cellStyle name="计算 5 2 2 5 2" xfId="36271" xr:uid="{CE4D0C6C-ECD2-4A9C-A614-386869912D7A}"/>
    <cellStyle name="计算 5 2 2 6" xfId="16120" xr:uid="{5AD09208-70FD-4D58-A005-DF51BB75F3F1}"/>
    <cellStyle name="计算 5 2 2 6 2" xfId="36272" xr:uid="{752A4FB3-54A3-417E-B5CB-A7FF31AD74FC}"/>
    <cellStyle name="计算 5 2 2 7" xfId="16121" xr:uid="{E3C9B5A9-6328-4A7E-9523-F97F4FA939DF}"/>
    <cellStyle name="计算 5 2 2 7 2" xfId="36273" xr:uid="{0A1EBD98-54B8-4177-84EF-B84A3E926EB6}"/>
    <cellStyle name="计算 5 2 2 8" xfId="16122" xr:uid="{4A590AEF-2BA1-460F-9FC9-F5BAE4697FEE}"/>
    <cellStyle name="计算 5 2 2 8 2" xfId="36274" xr:uid="{D444904D-D98F-479B-AA9E-59079319E784}"/>
    <cellStyle name="计算 5 2 2 9" xfId="16123" xr:uid="{AAB938FA-AC5D-43C7-B135-C956DD9CB8A1}"/>
    <cellStyle name="计算 5 2 2 9 2" xfId="36275" xr:uid="{AAD2FD6E-2335-490A-9E25-4923F611B8CC}"/>
    <cellStyle name="계산 5 2 3" xfId="16124" xr:uid="{AC04A4A0-AA7A-48C5-9431-910DB5A28EB4}"/>
    <cellStyle name="計算 5 2 3" xfId="16125" xr:uid="{C880F740-2DA1-416F-BCBF-48C5D9E55904}"/>
    <cellStyle name="计算 5 2 3" xfId="16126" xr:uid="{3CE2C945-537A-4201-BB8A-BD0851950C3D}"/>
    <cellStyle name="计算 5 2 3 10" xfId="36278" xr:uid="{0B273557-F869-4500-801F-3A2B0E2E4326}"/>
    <cellStyle name="계산 5 2 3 2" xfId="36276" xr:uid="{72B010DF-4CFF-4D72-8527-930A6C82FCEC}"/>
    <cellStyle name="計算 5 2 3 2" xfId="36277" xr:uid="{AF66223E-BB92-4D76-B40F-0F037A125A06}"/>
    <cellStyle name="计算 5 2 3 2" xfId="16127" xr:uid="{B0830BB2-0E5C-4CCB-97E7-B12DCDA8CADD}"/>
    <cellStyle name="计算 5 2 3 2 2" xfId="36279" xr:uid="{B9951847-248C-415F-8C6E-E6724BD1979B}"/>
    <cellStyle name="计算 5 2 3 3" xfId="16128" xr:uid="{0C9C890D-575B-4A72-A54E-97AF53C53066}"/>
    <cellStyle name="计算 5 2 3 3 2" xfId="36280" xr:uid="{0958EFBF-5288-4F8E-B354-7727F5B3E77D}"/>
    <cellStyle name="计算 5 2 3 4" xfId="16129" xr:uid="{AA81945B-763C-4452-AC08-5C3B7EEAAB1C}"/>
    <cellStyle name="计算 5 2 3 4 2" xfId="36281" xr:uid="{251FE501-A5C5-4DD7-9083-498AFFBBD7E7}"/>
    <cellStyle name="计算 5 2 3 5" xfId="16130" xr:uid="{D2A639F1-4009-44A6-B321-994E1757EB63}"/>
    <cellStyle name="计算 5 2 3 5 2" xfId="36282" xr:uid="{997C04C9-9CEB-4301-BE34-261981A49D4A}"/>
    <cellStyle name="计算 5 2 3 6" xfId="16131" xr:uid="{D2962D2B-D74D-4A06-9E28-C5E45CC7C7A2}"/>
    <cellStyle name="计算 5 2 3 6 2" xfId="36283" xr:uid="{D6B08584-52A1-464F-809E-2A26C70F0454}"/>
    <cellStyle name="计算 5 2 3 7" xfId="16132" xr:uid="{2CFC8691-CF18-4FB7-AD05-BEE0754034AF}"/>
    <cellStyle name="计算 5 2 3 7 2" xfId="36284" xr:uid="{81725608-2C47-4923-88B0-2BD6031EE658}"/>
    <cellStyle name="计算 5 2 3 8" xfId="16133" xr:uid="{1B73B169-BDD1-4CEA-B4AB-AC50173D359E}"/>
    <cellStyle name="计算 5 2 3 8 2" xfId="36285" xr:uid="{C59FA991-DE9E-4336-8684-0007C8B3350E}"/>
    <cellStyle name="计算 5 2 3 9" xfId="16134" xr:uid="{C9782F07-8588-465F-AF3A-B9A87ED4477C}"/>
    <cellStyle name="计算 5 2 3 9 2" xfId="36286" xr:uid="{847A0E59-2781-472C-B3D3-0FD3563AED2E}"/>
    <cellStyle name="계산 5 2 4" xfId="16135" xr:uid="{BD5B18FC-A818-412F-B545-EFE5F35DFCA5}"/>
    <cellStyle name="計算 5 2 4" xfId="16136" xr:uid="{B473B42B-B26D-4D3A-BFCB-543FED9F5E6F}"/>
    <cellStyle name="计算 5 2 4" xfId="16137" xr:uid="{A912A1FC-A76D-46E8-B110-F220A3CCC7C7}"/>
    <cellStyle name="계산 5 2 4 2" xfId="36287" xr:uid="{CA7B9E7B-F329-4085-BF9C-611440A433DA}"/>
    <cellStyle name="計算 5 2 4 2" xfId="36288" xr:uid="{32CE9906-A04E-4249-890B-1F4A2B0BDAFE}"/>
    <cellStyle name="计算 5 2 4 2" xfId="36289" xr:uid="{48DE2BE3-8177-4FD7-B09F-BD2377618C8F}"/>
    <cellStyle name="계산 5 2 5" xfId="16138" xr:uid="{4476AE4B-A7D7-456D-A77F-A33AB7C2FECE}"/>
    <cellStyle name="計算 5 2 5" xfId="16139" xr:uid="{D129E141-88FD-4D44-8A9E-4338CDB12585}"/>
    <cellStyle name="计算 5 2 5" xfId="16140" xr:uid="{69FA4114-A0EF-4435-9247-3F650CF32987}"/>
    <cellStyle name="계산 5 2 5 2" xfId="36290" xr:uid="{B4733735-51DA-4512-880E-8D7B04E11BFF}"/>
    <cellStyle name="計算 5 2 5 2" xfId="36291" xr:uid="{385F55BB-4C55-4DC1-B265-51E4E560DB6F}"/>
    <cellStyle name="计算 5 2 5 2" xfId="36292" xr:uid="{EF9B1FFF-9BCA-49B3-8B06-7F5C2188E460}"/>
    <cellStyle name="계산 5 2 6" xfId="16141" xr:uid="{54CF5253-34D2-497A-A191-0731D1EC8AB5}"/>
    <cellStyle name="計算 5 2 6" xfId="16142" xr:uid="{B93957E2-FC20-4730-AD41-878B5B6225F2}"/>
    <cellStyle name="计算 5 2 6" xfId="16143" xr:uid="{DA389C43-E514-4B1F-97F4-C063BF758404}"/>
    <cellStyle name="계산 5 2 6 2" xfId="36293" xr:uid="{EA4DBD1C-25E9-43BB-95B2-BBDA46EA42B8}"/>
    <cellStyle name="計算 5 2 6 2" xfId="36294" xr:uid="{9D0CF992-4705-43EB-AF06-2B7296B94D6D}"/>
    <cellStyle name="计算 5 2 6 2" xfId="36295" xr:uid="{72E1E9CE-AD30-4CBB-AA12-1289418F00AA}"/>
    <cellStyle name="계산 5 2 7" xfId="16144" xr:uid="{A84D8457-0410-4570-8E58-EB0AA72939AF}"/>
    <cellStyle name="計算 5 2 7" xfId="16145" xr:uid="{F862F9FD-803E-485B-A123-C8FDC016C679}"/>
    <cellStyle name="计算 5 2 7" xfId="16146" xr:uid="{4702679D-247E-4AAF-83EF-701F0ED12393}"/>
    <cellStyle name="계산 5 2 7 2" xfId="36296" xr:uid="{7AB63B52-EDDD-4BC4-9516-2A6B16F4D447}"/>
    <cellStyle name="計算 5 2 7 2" xfId="36297" xr:uid="{62CD43D3-CE2D-402D-ABD7-D91DF50C0828}"/>
    <cellStyle name="计算 5 2 7 2" xfId="36298" xr:uid="{F12C44F4-EFF4-4FF8-B53B-C509D1A3C5F0}"/>
    <cellStyle name="계산 5 2 8" xfId="16147" xr:uid="{44D5ED47-95CF-4F8B-AB25-A93DD2679D4D}"/>
    <cellStyle name="計算 5 2 8" xfId="16148" xr:uid="{4BD06F87-EB6A-481A-85CC-5E5C913080B2}"/>
    <cellStyle name="计算 5 2 8" xfId="16149" xr:uid="{4F704A5D-4D8B-4041-8A22-46D9A046494B}"/>
    <cellStyle name="계산 5 2 8 2" xfId="36299" xr:uid="{40ADE1F8-1012-4463-A456-D89BB4488912}"/>
    <cellStyle name="計算 5 2 8 2" xfId="36300" xr:uid="{37B2AF72-5F45-4F6B-B4E2-A3555D447484}"/>
    <cellStyle name="计算 5 2 8 2" xfId="36301" xr:uid="{D8603982-2D83-43E7-B8E7-4099DF2542DE}"/>
    <cellStyle name="계산 5 2 9" xfId="16150" xr:uid="{0BB49227-905E-4149-BCCC-F1E5BF27A594}"/>
    <cellStyle name="計算 5 2 9" xfId="16151" xr:uid="{5F2D76F8-20AB-43EA-ADA2-66A361B9F96C}"/>
    <cellStyle name="计算 5 2 9" xfId="16152" xr:uid="{57E1D04A-5A7C-4991-8FF2-429A454F4011}"/>
    <cellStyle name="계산 5 2 9 2" xfId="36302" xr:uid="{853C6759-32B2-4EBD-926C-83B07A95548E}"/>
    <cellStyle name="計算 5 2 9 2" xfId="36303" xr:uid="{7BF083B5-3B70-40C5-98BA-161D11E3D3D5}"/>
    <cellStyle name="计算 5 2 9 2" xfId="36304" xr:uid="{A97E901B-0457-415D-A230-3A6042FB74D9}"/>
    <cellStyle name="계산 5 3" xfId="16153" xr:uid="{33F58473-FFDF-482C-B631-736A9F7D52FE}"/>
    <cellStyle name="計算 5 3" xfId="16154" xr:uid="{4DF88632-D1E1-482D-844A-0101A8F4BAEA}"/>
    <cellStyle name="计算 5 3" xfId="16155" xr:uid="{C481ACC4-16C5-4E6D-9AF1-31E047CFE0F8}"/>
    <cellStyle name="계산 5 3 10" xfId="16156" xr:uid="{A1DBFA15-BFC5-4F71-9F9C-85004A3A333E}"/>
    <cellStyle name="計算 5 3 10" xfId="16157" xr:uid="{EC538B02-7C01-4479-B35D-B37327EA0AB6}"/>
    <cellStyle name="计算 5 3 10" xfId="16158" xr:uid="{997598B6-EC46-4341-88EB-6EA40D91FA18}"/>
    <cellStyle name="계산 5 3 10 2" xfId="36308" xr:uid="{9CDBBDDA-6DF1-4C42-B245-DCCBB30F1D86}"/>
    <cellStyle name="計算 5 3 10 2" xfId="36309" xr:uid="{C9CA69C0-0B37-42F1-AAC5-476F6D1F9AFD}"/>
    <cellStyle name="计算 5 3 10 2" xfId="36310" xr:uid="{29C40C59-7F65-42C0-8895-F08E6D390925}"/>
    <cellStyle name="계산 5 3 11" xfId="16159" xr:uid="{7781F27F-1CCF-4716-A8C6-C9F524392E1C}"/>
    <cellStyle name="計算 5 3 11" xfId="16160" xr:uid="{4A948D33-A774-4D5F-A1FC-91A0D14D2E12}"/>
    <cellStyle name="计算 5 3 11" xfId="16161" xr:uid="{BD0ABAA5-1309-425B-B7D0-0601C70D8872}"/>
    <cellStyle name="계산 5 3 11 2" xfId="36311" xr:uid="{C86F18E0-3C6B-4598-B83E-C52E3DA1455B}"/>
    <cellStyle name="計算 5 3 11 2" xfId="36312" xr:uid="{6EC20115-72E8-437E-8BD0-6AFAE8312FBD}"/>
    <cellStyle name="计算 5 3 11 2" xfId="36313" xr:uid="{8F5736B5-D362-49F6-B5E8-A3008D0BEA3D}"/>
    <cellStyle name="계산 5 3 12" xfId="16162" xr:uid="{9236F3CB-2E03-4375-8112-097F098D6C67}"/>
    <cellStyle name="計算 5 3 12" xfId="16163" xr:uid="{4D57EA9A-1440-4490-AA94-04E8B2AFD84B}"/>
    <cellStyle name="计算 5 3 12" xfId="16164" xr:uid="{CBC2EE9A-5360-41BE-8907-D94341F6BE1A}"/>
    <cellStyle name="계산 5 3 12 2" xfId="36314" xr:uid="{28A52916-FF74-4C0F-91AB-3440F834C39F}"/>
    <cellStyle name="計算 5 3 12 2" xfId="36315" xr:uid="{6DCB5D12-FB6A-4BED-81E6-5BA3D123526C}"/>
    <cellStyle name="计算 5 3 12 2" xfId="36316" xr:uid="{9BABC71D-A513-4FF0-890F-38CE9F908255}"/>
    <cellStyle name="계산 5 3 13" xfId="16165" xr:uid="{F4F56573-6066-4B48-90DC-26971194D8AF}"/>
    <cellStyle name="計算 5 3 13" xfId="16166" xr:uid="{56FEC1D6-4C74-4D8E-9EC3-BACBE6EF1D3B}"/>
    <cellStyle name="计算 5 3 13" xfId="16167" xr:uid="{F78FBB62-CC7C-4646-B52A-1CA71485EF8F}"/>
    <cellStyle name="계산 5 3 13 2" xfId="36317" xr:uid="{890EE6E1-63CD-497B-B289-DF688453361A}"/>
    <cellStyle name="計算 5 3 13 2" xfId="36318" xr:uid="{BCDC5935-99EB-4933-BB78-D49353952D74}"/>
    <cellStyle name="计算 5 3 13 2" xfId="36319" xr:uid="{928B5382-18D6-42A7-BDFB-94DA93BBC036}"/>
    <cellStyle name="계산 5 3 14" xfId="36305" xr:uid="{AB0B42CD-5783-47FB-9F23-56902A486141}"/>
    <cellStyle name="計算 5 3 14" xfId="36306" xr:uid="{32CF1DF2-3F79-4A1D-9CB8-CF9532603A77}"/>
    <cellStyle name="计算 5 3 14" xfId="16168" xr:uid="{00B9D075-0052-4913-A90F-8AEE59DE96F2}"/>
    <cellStyle name="计算 5 3 14 2" xfId="36320" xr:uid="{3CBD69AC-EA17-40A4-B0AF-32B7EBF11B9C}"/>
    <cellStyle name="计算 5 3 15" xfId="16169" xr:uid="{010F989F-D46B-4E8C-BE66-51C856A517CE}"/>
    <cellStyle name="计算 5 3 15 2" xfId="36321" xr:uid="{BD8D2284-400E-4BD8-A42F-8EF7D293DE6C}"/>
    <cellStyle name="计算 5 3 16" xfId="16170" xr:uid="{3AF7B06A-7926-408E-A345-EB813C20F444}"/>
    <cellStyle name="计算 5 3 16 2" xfId="36322" xr:uid="{6E50D431-9BA1-4BAC-B82C-754261BB8FC9}"/>
    <cellStyle name="计算 5 3 17" xfId="36307" xr:uid="{90D5F276-CF4E-49E1-8BA6-5D55102713EA}"/>
    <cellStyle name="계산 5 3 2" xfId="16171" xr:uid="{55C86236-4846-458B-B948-D67ECCA0BB05}"/>
    <cellStyle name="計算 5 3 2" xfId="16172" xr:uid="{D1CD338F-C84D-4879-9CF8-B3F9367F90EC}"/>
    <cellStyle name="计算 5 3 2" xfId="16173" xr:uid="{06BF331F-9AD7-4902-9692-26FA2AB5D765}"/>
    <cellStyle name="计算 5 3 2 10" xfId="16174" xr:uid="{E3FA1C8D-CEF5-4546-8D00-2ED39DE9AA51}"/>
    <cellStyle name="计算 5 3 2 10 2" xfId="36326" xr:uid="{5A964763-D93A-44EF-AD24-B7B181CD4EE1}"/>
    <cellStyle name="计算 5 3 2 11" xfId="36325" xr:uid="{715E025E-A934-432F-88B2-AD8B49AD4292}"/>
    <cellStyle name="계산 5 3 2 2" xfId="36323" xr:uid="{4ECBC87B-4F54-4039-8166-1F6A7DB4F2D9}"/>
    <cellStyle name="計算 5 3 2 2" xfId="36324" xr:uid="{EA18E128-A9F9-4F46-8621-A13874E084EB}"/>
    <cellStyle name="计算 5 3 2 2" xfId="16175" xr:uid="{8DC7CD03-AC10-40F1-903B-AD51C68B3582}"/>
    <cellStyle name="计算 5 3 2 2 10" xfId="36327" xr:uid="{4D75BB2F-114E-4E8C-B038-98F5FCEC8624}"/>
    <cellStyle name="计算 5 3 2 2 2" xfId="16176" xr:uid="{BC6ACED1-4B35-4476-A41A-DB173A08930A}"/>
    <cellStyle name="计算 5 3 2 2 2 2" xfId="36328" xr:uid="{8DC6665A-00E3-45BB-A5F7-47AC55E9BAD3}"/>
    <cellStyle name="计算 5 3 2 2 3" xfId="16177" xr:uid="{42C32507-ADDE-4C35-A957-8CBC750180B3}"/>
    <cellStyle name="计算 5 3 2 2 3 2" xfId="36329" xr:uid="{26118569-4AC5-4194-A9B4-51EA3E4D0572}"/>
    <cellStyle name="计算 5 3 2 2 4" xfId="16178" xr:uid="{4F341678-5F7F-497A-A64C-E14EE62A13E6}"/>
    <cellStyle name="计算 5 3 2 2 4 2" xfId="36330" xr:uid="{9C24026C-30EC-4F3C-A37E-12778ACB78EF}"/>
    <cellStyle name="计算 5 3 2 2 5" xfId="16179" xr:uid="{117A9828-B5D4-407D-A63E-97871ABABE07}"/>
    <cellStyle name="计算 5 3 2 2 5 2" xfId="36331" xr:uid="{11019E86-2247-455A-96B3-12642FBC44A0}"/>
    <cellStyle name="计算 5 3 2 2 6" xfId="16180" xr:uid="{E04A3E1E-5AD4-4554-A96E-41552DD88A94}"/>
    <cellStyle name="计算 5 3 2 2 6 2" xfId="36332" xr:uid="{420ED419-9EFC-4745-B368-7B8FB956A17E}"/>
    <cellStyle name="计算 5 3 2 2 7" xfId="16181" xr:uid="{8DF6B01E-14D0-40CF-951D-17A329B354F1}"/>
    <cellStyle name="计算 5 3 2 2 7 2" xfId="36333" xr:uid="{CF6B9E4C-A0DA-42DD-BD84-24A193F481D5}"/>
    <cellStyle name="计算 5 3 2 2 8" xfId="16182" xr:uid="{7309AE54-9D4D-4A5B-B4C0-945CB54E57C4}"/>
    <cellStyle name="计算 5 3 2 2 8 2" xfId="36334" xr:uid="{E7B34545-B660-4755-B13E-484C04CBAE92}"/>
    <cellStyle name="计算 5 3 2 2 9" xfId="16183" xr:uid="{C7E72D6F-59A4-4B46-96FA-E1C5794EF028}"/>
    <cellStyle name="计算 5 3 2 2 9 2" xfId="36335" xr:uid="{DCDB60FC-43B4-42AA-B5BD-BF28DEC31582}"/>
    <cellStyle name="计算 5 3 2 3" xfId="16184" xr:uid="{8E6272B6-A83B-4863-8D25-3FB28A5CCC78}"/>
    <cellStyle name="计算 5 3 2 3 2" xfId="36336" xr:uid="{B34D11E2-B583-4A5F-A473-9B353284D6E7}"/>
    <cellStyle name="计算 5 3 2 4" xfId="16185" xr:uid="{D30C950E-C961-46BD-9BF7-FE834B9CA363}"/>
    <cellStyle name="计算 5 3 2 4 2" xfId="36337" xr:uid="{1F7C3357-42DF-478F-9FD5-85F591FAA08F}"/>
    <cellStyle name="计算 5 3 2 5" xfId="16186" xr:uid="{925DE577-EB80-43A5-9553-DF7B721C60ED}"/>
    <cellStyle name="计算 5 3 2 5 2" xfId="36338" xr:uid="{16D79BC3-28B5-422E-B61C-E9E435BD67AC}"/>
    <cellStyle name="计算 5 3 2 6" xfId="16187" xr:uid="{1596F673-10BD-44D8-8CCC-6C0CBB111F16}"/>
    <cellStyle name="计算 5 3 2 6 2" xfId="36339" xr:uid="{FDEB2125-207B-45E7-8CCF-0D77184C21F6}"/>
    <cellStyle name="计算 5 3 2 7" xfId="16188" xr:uid="{F806D44B-31F4-431B-8825-630E4250F204}"/>
    <cellStyle name="计算 5 3 2 7 2" xfId="36340" xr:uid="{D0FB8BD4-D97A-49BF-836B-A8715BC0798C}"/>
    <cellStyle name="计算 5 3 2 8" xfId="16189" xr:uid="{CBEDA27D-D42E-444F-96DE-C261CFE46270}"/>
    <cellStyle name="计算 5 3 2 8 2" xfId="36341" xr:uid="{3F6BB055-43AA-47A9-8571-4C23A074599C}"/>
    <cellStyle name="计算 5 3 2 9" xfId="16190" xr:uid="{CF35ECE8-CB00-4284-A129-7C7513982167}"/>
    <cellStyle name="计算 5 3 2 9 2" xfId="36342" xr:uid="{8C1755CB-B2BC-4378-85A6-2CABC10AC550}"/>
    <cellStyle name="계산 5 3 3" xfId="16191" xr:uid="{1EC955BC-9CD2-4C6B-B562-F5C6A41FA9BB}"/>
    <cellStyle name="計算 5 3 3" xfId="16192" xr:uid="{06D13D61-A3F8-49E8-9401-5EBC781DAA76}"/>
    <cellStyle name="计算 5 3 3" xfId="16193" xr:uid="{8B89162F-C573-4E68-8F7B-72C2DB9FD316}"/>
    <cellStyle name="计算 5 3 3 10" xfId="36345" xr:uid="{EB10EE08-BE2A-4639-A972-289F6BBE378E}"/>
    <cellStyle name="계산 5 3 3 2" xfId="36343" xr:uid="{827C1058-191D-4C52-B6E5-C6F7F7CC2C8B}"/>
    <cellStyle name="計算 5 3 3 2" xfId="36344" xr:uid="{1DE144C7-DB1F-4FF2-B467-BE162A061093}"/>
    <cellStyle name="计算 5 3 3 2" xfId="16194" xr:uid="{0785A9F8-DC39-4408-8895-B9B5524FF289}"/>
    <cellStyle name="计算 5 3 3 2 2" xfId="36346" xr:uid="{19595C7B-8236-424B-8815-E8F16B0D1379}"/>
    <cellStyle name="计算 5 3 3 3" xfId="16195" xr:uid="{A7E4BDD5-AD33-4EBC-905A-56D16CC058F0}"/>
    <cellStyle name="计算 5 3 3 3 2" xfId="36347" xr:uid="{60DF3CDF-47BE-40B4-B33B-4CF3D4CECC22}"/>
    <cellStyle name="计算 5 3 3 4" xfId="16196" xr:uid="{05FD3881-DCDC-4BE8-A908-98773CB0217C}"/>
    <cellStyle name="计算 5 3 3 4 2" xfId="36348" xr:uid="{E73CDFA8-9D28-4B25-B68F-C3FDAD4CB470}"/>
    <cellStyle name="计算 5 3 3 5" xfId="16197" xr:uid="{B543DE0C-8729-4AFA-BAE0-696F499ACC71}"/>
    <cellStyle name="计算 5 3 3 5 2" xfId="36349" xr:uid="{01B4BE52-06AC-4C4A-9569-4A87FAAA7538}"/>
    <cellStyle name="计算 5 3 3 6" xfId="16198" xr:uid="{4A57F928-92B9-44A2-8221-DCFBBBC80D6F}"/>
    <cellStyle name="计算 5 3 3 6 2" xfId="36350" xr:uid="{A48410CF-7792-4038-8833-6A5DD12BF625}"/>
    <cellStyle name="计算 5 3 3 7" xfId="16199" xr:uid="{33EC9AC5-F0AD-4131-9754-968332EE47C6}"/>
    <cellStyle name="计算 5 3 3 7 2" xfId="36351" xr:uid="{40635AAC-28CC-4244-8A54-8138A325B06F}"/>
    <cellStyle name="计算 5 3 3 8" xfId="16200" xr:uid="{9AA9F2FD-D71C-4410-A47E-A1298E3A4B1D}"/>
    <cellStyle name="计算 5 3 3 8 2" xfId="36352" xr:uid="{821E66F2-8393-4747-ABEB-D6F182DFEC3B}"/>
    <cellStyle name="计算 5 3 3 9" xfId="16201" xr:uid="{E6C0DF5A-B93B-4CB8-8123-5C52AE1B256F}"/>
    <cellStyle name="计算 5 3 3 9 2" xfId="36353" xr:uid="{5FF39D5E-4E85-4114-97FE-63BB6590F966}"/>
    <cellStyle name="계산 5 3 4" xfId="16202" xr:uid="{EEDFA546-98BC-4C4B-A71A-A391155B2B4D}"/>
    <cellStyle name="計算 5 3 4" xfId="16203" xr:uid="{8DD06868-C124-4413-A195-3B3CF400FEC0}"/>
    <cellStyle name="计算 5 3 4" xfId="16204" xr:uid="{2E1B2A01-4799-4221-B120-459104C6D216}"/>
    <cellStyle name="计算 5 3 4 10" xfId="36356" xr:uid="{D65C52E1-F0EA-48BE-A20D-68E313BCBF96}"/>
    <cellStyle name="계산 5 3 4 2" xfId="36354" xr:uid="{CD6FB4FE-6781-4A31-AB39-4E8B95591A75}"/>
    <cellStyle name="計算 5 3 4 2" xfId="36355" xr:uid="{EFC947CF-777D-4229-ADED-608834D9284D}"/>
    <cellStyle name="计算 5 3 4 2" xfId="16205" xr:uid="{D590DB85-C8F7-46E5-94C4-05DCD96D1690}"/>
    <cellStyle name="计算 5 3 4 2 2" xfId="36357" xr:uid="{3216A210-C684-4978-AFDF-4E379FECDA64}"/>
    <cellStyle name="计算 5 3 4 3" xfId="16206" xr:uid="{FB6C61A8-1CC8-40D7-8A26-F8A4AFF5594E}"/>
    <cellStyle name="计算 5 3 4 3 2" xfId="36358" xr:uid="{477F581C-346D-4A01-A1D5-DE2A960D1DB5}"/>
    <cellStyle name="计算 5 3 4 4" xfId="16207" xr:uid="{0EE50B0F-5B67-4EF6-A592-824CCEADB323}"/>
    <cellStyle name="计算 5 3 4 4 2" xfId="36359" xr:uid="{D5C87C98-6B8A-4B42-AA15-3093E98066D5}"/>
    <cellStyle name="计算 5 3 4 5" xfId="16208" xr:uid="{C3A249B1-568D-4081-9146-B4B41F7B4488}"/>
    <cellStyle name="计算 5 3 4 5 2" xfId="36360" xr:uid="{E590DAD7-694B-47FA-A1CB-2C575EE54543}"/>
    <cellStyle name="计算 5 3 4 6" xfId="16209" xr:uid="{27887068-3C18-40B1-B11D-B1ED123EF6B8}"/>
    <cellStyle name="计算 5 3 4 6 2" xfId="36361" xr:uid="{8111031F-B91E-46BC-BA03-E3F3C650271F}"/>
    <cellStyle name="计算 5 3 4 7" xfId="16210" xr:uid="{8EB94209-3F17-4BA2-8C19-8E8B47C43726}"/>
    <cellStyle name="计算 5 3 4 7 2" xfId="36362" xr:uid="{5629C056-7FFC-4AD3-BA47-1EE0FA1E13CF}"/>
    <cellStyle name="计算 5 3 4 8" xfId="16211" xr:uid="{40E87B69-2DFC-4935-9C99-BB28F880E71B}"/>
    <cellStyle name="计算 5 3 4 8 2" xfId="36363" xr:uid="{3FD974DB-7384-49D7-9832-72A863C10341}"/>
    <cellStyle name="计算 5 3 4 9" xfId="16212" xr:uid="{E4EFE11D-4FEB-4324-AC85-42E3114BBE68}"/>
    <cellStyle name="计算 5 3 4 9 2" xfId="36364" xr:uid="{591DA3FC-068F-4124-819F-CB74BCFABAE7}"/>
    <cellStyle name="계산 5 3 5" xfId="16213" xr:uid="{64CD6F19-AE84-4C44-ADAA-9D38F506E6EB}"/>
    <cellStyle name="計算 5 3 5" xfId="16214" xr:uid="{1303B08F-8645-4CCC-A93F-BDE08C6B6433}"/>
    <cellStyle name="计算 5 3 5" xfId="16215" xr:uid="{82E4BB9B-EF26-4B3D-A90E-625CB1107A91}"/>
    <cellStyle name="계산 5 3 5 2" xfId="36365" xr:uid="{01D75587-183D-4BFD-9361-7BDD06D17D04}"/>
    <cellStyle name="計算 5 3 5 2" xfId="36366" xr:uid="{0BFB6FD9-83BE-4D4B-991F-8AC1C4A54A40}"/>
    <cellStyle name="计算 5 3 5 2" xfId="36367" xr:uid="{B1EDC029-B62C-4947-BF5B-3D20A30ACF5C}"/>
    <cellStyle name="계산 5 3 6" xfId="16216" xr:uid="{B00E981F-8A15-4110-BBD6-E2486E88ACE8}"/>
    <cellStyle name="計算 5 3 6" xfId="16217" xr:uid="{77089ECE-2A4D-42A9-B995-C9273055D1A1}"/>
    <cellStyle name="计算 5 3 6" xfId="16218" xr:uid="{04C1BFA3-EA2D-414E-B44D-460B0AA2FDDF}"/>
    <cellStyle name="계산 5 3 6 2" xfId="36368" xr:uid="{BFBE4A6A-7DA0-4BB2-970E-60547F27DDD1}"/>
    <cellStyle name="計算 5 3 6 2" xfId="36369" xr:uid="{BBA8119F-CDF3-4361-8AB8-81C8BB7395D8}"/>
    <cellStyle name="计算 5 3 6 2" xfId="36370" xr:uid="{F57DD852-56F0-4873-8B8A-B6B8BA5BDECE}"/>
    <cellStyle name="계산 5 3 7" xfId="16219" xr:uid="{4A26248F-58FA-4D04-A9F9-C4185614EB3E}"/>
    <cellStyle name="計算 5 3 7" xfId="16220" xr:uid="{624AB1AB-36E9-460A-9385-F32F07C77BE3}"/>
    <cellStyle name="计算 5 3 7" xfId="16221" xr:uid="{7458B79E-DEC2-4968-A90B-2463935A54D8}"/>
    <cellStyle name="계산 5 3 7 2" xfId="36371" xr:uid="{C5323957-F0BC-40F9-8047-0D777F4EB0D0}"/>
    <cellStyle name="計算 5 3 7 2" xfId="36372" xr:uid="{8EC98AEC-C6D4-490A-8463-2BA2E63AA4AF}"/>
    <cellStyle name="计算 5 3 7 2" xfId="36373" xr:uid="{4CE32DFE-5B53-4124-BEFD-CBC4087F6E97}"/>
    <cellStyle name="계산 5 3 8" xfId="16222" xr:uid="{2E81324C-F336-491D-BE7F-6036E2206DD6}"/>
    <cellStyle name="計算 5 3 8" xfId="16223" xr:uid="{1BA88FCA-FF27-432E-97A2-A23D2FC74C19}"/>
    <cellStyle name="计算 5 3 8" xfId="16224" xr:uid="{42222582-7F67-4F4F-8908-13BD83AE7045}"/>
    <cellStyle name="계산 5 3 8 2" xfId="36374" xr:uid="{6A0FF263-B727-4A0B-8543-B6DF16579813}"/>
    <cellStyle name="計算 5 3 8 2" xfId="36375" xr:uid="{04180BDC-FC02-4528-BD44-FB5D2B77D867}"/>
    <cellStyle name="计算 5 3 8 2" xfId="36376" xr:uid="{E6883F3B-48B5-41EF-9F48-D057F734F80C}"/>
    <cellStyle name="계산 5 3 9" xfId="16225" xr:uid="{B73B493F-E533-44FB-A000-7B6A7999BD73}"/>
    <cellStyle name="計算 5 3 9" xfId="16226" xr:uid="{3615A791-8FB8-4451-B9DE-AA158F60D68F}"/>
    <cellStyle name="计算 5 3 9" xfId="16227" xr:uid="{2A2D4EDA-36B1-4B98-865A-9796F9BF3C21}"/>
    <cellStyle name="계산 5 3 9 2" xfId="36377" xr:uid="{DCE47D6D-2391-4886-BF1D-9D98B088FAB5}"/>
    <cellStyle name="計算 5 3 9 2" xfId="36378" xr:uid="{ECB06130-3217-429E-B04A-13B9E70DCAF0}"/>
    <cellStyle name="计算 5 3 9 2" xfId="36379" xr:uid="{D8FC5FCB-9B97-4B56-8DAB-B298B78C3481}"/>
    <cellStyle name="계산 5 4" xfId="16228" xr:uid="{2B15CE25-6B98-459D-92BF-3421236E1A55}"/>
    <cellStyle name="計算 5 4" xfId="16229" xr:uid="{FD4C03A8-316A-42B5-88D1-FD40965E005D}"/>
    <cellStyle name="计算 5 4" xfId="16230" xr:uid="{CCB9539A-0DA1-4E23-991D-87C27958AEF2}"/>
    <cellStyle name="계산 5 4 10" xfId="16231" xr:uid="{71420EE1-00C8-4BB3-8905-0630A6B91BCE}"/>
    <cellStyle name="计算 5 4 10" xfId="16232" xr:uid="{1A8BE920-6738-4933-A6A1-39EAF9FF6596}"/>
    <cellStyle name="계산 5 4 10 2" xfId="36383" xr:uid="{6D74F977-1025-4DC7-A1AD-A9F8B6ADDE5B}"/>
    <cellStyle name="计算 5 4 10 2" xfId="36384" xr:uid="{9DD0E055-CBA6-490D-A42A-2406B3C43552}"/>
    <cellStyle name="계산 5 4 11" xfId="16233" xr:uid="{6F77F919-4339-411A-B1A5-DDB57D326E50}"/>
    <cellStyle name="计算 5 4 11" xfId="16234" xr:uid="{6E49D6CF-9FDD-4F86-9DD1-09D01735BC0E}"/>
    <cellStyle name="계산 5 4 11 2" xfId="36385" xr:uid="{4894BD87-3A5C-4741-9491-EE5147EF679F}"/>
    <cellStyle name="计算 5 4 11 2" xfId="36386" xr:uid="{4272D5C6-A2B4-4B73-AF8E-F43FD0AD909A}"/>
    <cellStyle name="계산 5 4 12" xfId="16235" xr:uid="{643DF354-1A9D-4389-97F0-229443DA3DDD}"/>
    <cellStyle name="计算 5 4 12" xfId="16236" xr:uid="{6DFE0A6D-DD09-4368-9766-31CDE97C106B}"/>
    <cellStyle name="계산 5 4 12 2" xfId="36387" xr:uid="{D75AA190-4DFC-4228-A03F-01BFAAE59568}"/>
    <cellStyle name="计算 5 4 12 2" xfId="36388" xr:uid="{D5A63347-0694-4E4B-8F4E-1291B798F3E1}"/>
    <cellStyle name="계산 5 4 13" xfId="16237" xr:uid="{F096E63D-D69C-4853-85A0-210EF69622D5}"/>
    <cellStyle name="计算 5 4 13" xfId="16238" xr:uid="{F5C3161C-FCD9-4B0D-8EE8-022EB3E2B492}"/>
    <cellStyle name="계산 5 4 13 2" xfId="36389" xr:uid="{67BEE536-1419-4501-B027-141B2B355494}"/>
    <cellStyle name="计算 5 4 13 2" xfId="36390" xr:uid="{4ED6BB22-51D6-4B54-B374-6FB24D0A6573}"/>
    <cellStyle name="계산 5 4 14" xfId="36380" xr:uid="{11765A31-F80C-4358-95E1-7221ED3BC128}"/>
    <cellStyle name="计算 5 4 14" xfId="36382" xr:uid="{E98DA784-6C8F-48C7-B4BF-DF428974A729}"/>
    <cellStyle name="계산 5 4 2" xfId="16239" xr:uid="{219A8DF6-9740-4405-A8C7-81C96C1F77FB}"/>
    <cellStyle name="計算 5 4 2" xfId="36381" xr:uid="{08D2897F-98DC-49AD-9BCB-3093C8EC5CE8}"/>
    <cellStyle name="计算 5 4 2" xfId="16240" xr:uid="{270558D9-D188-43C6-964B-A12C8394D817}"/>
    <cellStyle name="계산 5 4 2 2" xfId="36391" xr:uid="{331E13AA-F297-4F01-A4E4-80F9F4450CC5}"/>
    <cellStyle name="计算 5 4 2 2" xfId="36392" xr:uid="{BA1F7118-C9A5-4A3F-BDA3-553A64D86447}"/>
    <cellStyle name="계산 5 4 3" xfId="16241" xr:uid="{0FB9D9E6-850E-4881-AC0F-A22DA5DD4B99}"/>
    <cellStyle name="计算 5 4 3" xfId="16242" xr:uid="{D9ACC8CD-5376-4FB3-959A-5ABD9E262918}"/>
    <cellStyle name="계산 5 4 3 2" xfId="36393" xr:uid="{3413FEB2-DF6A-4ADE-A979-A7D225DE6841}"/>
    <cellStyle name="计算 5 4 3 2" xfId="36394" xr:uid="{255E89DE-1729-4D32-B1F9-5F199BA33EDF}"/>
    <cellStyle name="계산 5 4 4" xfId="16243" xr:uid="{8EF0700C-A01E-4B6E-84BF-5425379D3801}"/>
    <cellStyle name="计算 5 4 4" xfId="16244" xr:uid="{B0BF7C1A-24A8-43A9-B809-E848627F4035}"/>
    <cellStyle name="계산 5 4 4 2" xfId="36395" xr:uid="{D88703F4-B6FA-4D84-B1FB-2E0D2AFAD9B6}"/>
    <cellStyle name="计算 5 4 4 2" xfId="36396" xr:uid="{668E4273-CA7C-4BAF-80CE-1E2101DB6869}"/>
    <cellStyle name="계산 5 4 5" xfId="16245" xr:uid="{0BA1C814-9365-4115-A5CA-A47CE15543B8}"/>
    <cellStyle name="计算 5 4 5" xfId="16246" xr:uid="{C1EDF78F-317B-4AD5-8524-17D9F30CDA95}"/>
    <cellStyle name="계산 5 4 5 2" xfId="36397" xr:uid="{D535A590-6327-43E5-9928-53785B452A01}"/>
    <cellStyle name="计算 5 4 5 2" xfId="36398" xr:uid="{81CD01C4-25BD-426B-B9B9-31223F422897}"/>
    <cellStyle name="계산 5 4 6" xfId="16247" xr:uid="{5C5C7D2F-2BF2-457C-83A3-BE9574F76216}"/>
    <cellStyle name="计算 5 4 6" xfId="16248" xr:uid="{0A440CBA-B8EA-48AA-BC91-7CE8580B5E2E}"/>
    <cellStyle name="계산 5 4 6 2" xfId="36399" xr:uid="{29F944B2-4059-4576-AEAD-1F584BE39A41}"/>
    <cellStyle name="计算 5 4 6 2" xfId="36400" xr:uid="{72E5AF2C-3324-43C9-973F-37EF99AEBDE9}"/>
    <cellStyle name="계산 5 4 7" xfId="16249" xr:uid="{B3BBAC7C-79F8-4ECF-983E-422FA3801F62}"/>
    <cellStyle name="计算 5 4 7" xfId="16250" xr:uid="{F0122E1D-B0D7-453A-893C-8F0FD01169A7}"/>
    <cellStyle name="계산 5 4 7 2" xfId="36401" xr:uid="{B22A100F-1978-416B-9C27-78C63AF15507}"/>
    <cellStyle name="计算 5 4 7 2" xfId="36402" xr:uid="{E083D363-ACDF-471F-A6EC-A97BF63A8AEF}"/>
    <cellStyle name="계산 5 4 8" xfId="16251" xr:uid="{4A4421AA-E546-4C2B-A640-41ACC746C10A}"/>
    <cellStyle name="计算 5 4 8" xfId="16252" xr:uid="{66AE5F76-D5C2-4D4B-8C4B-9CA863C8C681}"/>
    <cellStyle name="계산 5 4 8 2" xfId="36403" xr:uid="{F72A199E-C7D9-4B0E-BA01-45BF9252E54B}"/>
    <cellStyle name="计算 5 4 8 2" xfId="36404" xr:uid="{932F77DD-89A5-453C-825B-9C07595B7F6E}"/>
    <cellStyle name="계산 5 4 9" xfId="16253" xr:uid="{0B2481A4-2521-41D2-92F1-B8B3619A8B31}"/>
    <cellStyle name="计算 5 4 9" xfId="16254" xr:uid="{68D17663-3033-49C5-9741-E0E282D27B85}"/>
    <cellStyle name="계산 5 4 9 2" xfId="36405" xr:uid="{B6D89333-0B97-4708-94D3-87327F166A16}"/>
    <cellStyle name="计算 5 4 9 2" xfId="36406" xr:uid="{9ED2F2A0-FB3E-4F70-BD74-7B7450959635}"/>
    <cellStyle name="계산 5 5" xfId="16255" xr:uid="{11074052-B390-4426-AB1B-F45B6C0F988A}"/>
    <cellStyle name="計算 5 5" xfId="16256" xr:uid="{DBD62734-0850-4153-977F-A14943A9F9E2}"/>
    <cellStyle name="计算 5 5" xfId="16257" xr:uid="{75896C0E-CCA8-4C00-BB28-1075C83416A5}"/>
    <cellStyle name="计算 5 5 10" xfId="36409" xr:uid="{F8B2DEAD-7E83-40DB-A6A4-26A083B19707}"/>
    <cellStyle name="계산 5 5 2" xfId="36407" xr:uid="{546C93FF-E420-4847-B9C7-0021246F3696}"/>
    <cellStyle name="計算 5 5 2" xfId="36408" xr:uid="{60AB1156-96EB-4C0D-B30B-261F2433E816}"/>
    <cellStyle name="计算 5 5 2" xfId="16258" xr:uid="{4E49F09B-7AE1-479F-9131-214DD5EDFCE1}"/>
    <cellStyle name="计算 5 5 2 2" xfId="36410" xr:uid="{B9943CA1-01FA-46A6-A350-8A86FF5271BA}"/>
    <cellStyle name="计算 5 5 3" xfId="16259" xr:uid="{8155B39C-05D6-49E6-8972-E4A6CD0544CD}"/>
    <cellStyle name="计算 5 5 3 2" xfId="36411" xr:uid="{980CCEF2-D79B-474B-A5EB-BA4D3EB682B0}"/>
    <cellStyle name="计算 5 5 4" xfId="16260" xr:uid="{DCB06D70-C32C-4192-A676-950715D30CD4}"/>
    <cellStyle name="计算 5 5 4 2" xfId="36412" xr:uid="{F3445531-C087-4AE9-853B-1047BADCCF3B}"/>
    <cellStyle name="计算 5 5 5" xfId="16261" xr:uid="{9CC8F2B3-46C8-447B-AAC4-805E7CFAB3C6}"/>
    <cellStyle name="计算 5 5 5 2" xfId="36413" xr:uid="{60A6E4F8-AFD0-462F-9083-AE78562B4610}"/>
    <cellStyle name="计算 5 5 6" xfId="16262" xr:uid="{E7ACD25A-E0F3-4BF7-8E0C-8178AEF05649}"/>
    <cellStyle name="计算 5 5 6 2" xfId="36414" xr:uid="{1A84EDF4-A82F-4106-B8CE-EE86AEF616B7}"/>
    <cellStyle name="计算 5 5 7" xfId="16263" xr:uid="{C1F46347-EA6C-4419-A82C-A7624F050D11}"/>
    <cellStyle name="计算 5 5 7 2" xfId="36415" xr:uid="{74DA88C6-3EF1-45FA-99C9-1342425B3E41}"/>
    <cellStyle name="计算 5 5 8" xfId="16264" xr:uid="{B5F622EA-1E04-4962-B8C5-8A0DF1151AC0}"/>
    <cellStyle name="计算 5 5 8 2" xfId="36416" xr:uid="{276FC229-AC33-451E-B392-DD679363490F}"/>
    <cellStyle name="计算 5 5 9" xfId="16265" xr:uid="{4526A0C0-3769-4DBE-AB5F-CF7777397A0C}"/>
    <cellStyle name="计算 5 5 9 2" xfId="36417" xr:uid="{4330D2D2-24DF-4841-81D6-25C050377942}"/>
    <cellStyle name="계산 5 6" xfId="16266" xr:uid="{A34C7303-E411-4A5D-8DF5-162DB53967A2}"/>
    <cellStyle name="計算 5 6" xfId="16267" xr:uid="{457DEF93-69E5-4A4A-A10A-C2C615E411B7}"/>
    <cellStyle name="计算 5 6" xfId="16268" xr:uid="{107BDE91-C4CA-4AAD-874F-648C247B46E9}"/>
    <cellStyle name="계산 5 6 2" xfId="36418" xr:uid="{BF08BF30-2D04-41F9-8F10-BF0CB755D872}"/>
    <cellStyle name="計算 5 6 2" xfId="36419" xr:uid="{F83B2293-9C1F-4A62-BE01-CA535AB9559B}"/>
    <cellStyle name="计算 5 6 2" xfId="36420" xr:uid="{B8676E0B-F83E-4D61-B3D7-750F3E95C1B8}"/>
    <cellStyle name="계산 5 7" xfId="16269" xr:uid="{C3C897DF-2DD3-42DB-94FA-867BC91706B0}"/>
    <cellStyle name="計算 5 7" xfId="16270" xr:uid="{1FD3A1E9-B771-4555-BC72-06D16B8BD8F7}"/>
    <cellStyle name="计算 5 7" xfId="16271" xr:uid="{E9667976-07EF-4DEF-839C-EEC050FCAA21}"/>
    <cellStyle name="계산 5 7 2" xfId="36421" xr:uid="{215AB2C8-C807-456C-87D1-B045DA303E03}"/>
    <cellStyle name="計算 5 7 2" xfId="36422" xr:uid="{77A83249-979D-4473-A659-D7034F18241D}"/>
    <cellStyle name="计算 5 7 2" xfId="36423" xr:uid="{60EC7EEA-8869-47ED-9C24-5525A58FCFCF}"/>
    <cellStyle name="계산 5 8" xfId="16272" xr:uid="{46B71717-E328-482F-8CB5-3A4AD7A574BF}"/>
    <cellStyle name="計算 5 8" xfId="16273" xr:uid="{810DE384-63CF-4DC8-A623-0BDEC0480B65}"/>
    <cellStyle name="计算 5 8" xfId="16274" xr:uid="{15A19C3A-104C-492D-9FED-F6FE13B24EC6}"/>
    <cellStyle name="계산 5 8 2" xfId="36424" xr:uid="{969D8877-6599-49D9-9826-D350E263E0EB}"/>
    <cellStyle name="計算 5 8 2" xfId="36425" xr:uid="{0494D089-BC4C-42A2-9CB7-21876B7C7735}"/>
    <cellStyle name="计算 5 8 2" xfId="36426" xr:uid="{399E70E8-4E38-4B82-9C25-B3257E854355}"/>
    <cellStyle name="계산 5 9" xfId="16275" xr:uid="{D7A936A8-BD87-4D9C-8C18-8B109AAC4208}"/>
    <cellStyle name="計算 5 9" xfId="16276" xr:uid="{0E37BB87-693D-4B8A-A99A-6B991939F631}"/>
    <cellStyle name="计算 5 9" xfId="16277" xr:uid="{71A9F229-99B8-47A7-A77E-B233CC140E22}"/>
    <cellStyle name="계산 5 9 2" xfId="36427" xr:uid="{32FBD01E-EE0A-46AA-BEC2-268C32E70CA6}"/>
    <cellStyle name="計算 5 9 2" xfId="36428" xr:uid="{21656B02-0B34-403E-8C34-D199F72142FF}"/>
    <cellStyle name="计算 5 9 2" xfId="36429" xr:uid="{D5CD8EE4-A502-4CFD-A185-1357E0870BE2}"/>
    <cellStyle name="계산 50" xfId="16278" xr:uid="{172E6151-EC52-4FBB-8307-59FA08A3FF30}"/>
    <cellStyle name="계산 51" xfId="16279" xr:uid="{D13F0F5D-0DFA-453D-A682-6CCDE4F6439A}"/>
    <cellStyle name="계산 6" xfId="16280" xr:uid="{4DA6D8BA-FB33-46C8-A0CC-582C717FEA19}"/>
    <cellStyle name="計算 6" xfId="16281" xr:uid="{337B15E6-B9C3-47AC-A031-07A6B24FC91E}"/>
    <cellStyle name="计算 6" xfId="16282" xr:uid="{D8744E46-182B-41D4-80CB-1F531B71485D}"/>
    <cellStyle name="計算 6 10" xfId="16283" xr:uid="{F3863636-16A3-4C9E-A350-72720D2C74E1}"/>
    <cellStyle name="计算 6 10" xfId="16284" xr:uid="{428C5CC1-AB61-4FE0-8622-67CF49A242DA}"/>
    <cellStyle name="計算 6 10 2" xfId="36432" xr:uid="{49981F89-61C3-4EBE-8532-981E063EF0CF}"/>
    <cellStyle name="计算 6 10 2" xfId="36433" xr:uid="{AB2602CE-56B3-41B0-91A7-E348F071E4B4}"/>
    <cellStyle name="計算 6 11" xfId="16285" xr:uid="{C20FCB75-3439-4E87-8607-DBEB234B1EFB}"/>
    <cellStyle name="计算 6 11" xfId="16286" xr:uid="{18196A4D-8BC2-49BE-A10C-69F094A15DAA}"/>
    <cellStyle name="計算 6 11 2" xfId="36434" xr:uid="{3055D0BC-4FDA-4A85-81DD-ED315E8D66C8}"/>
    <cellStyle name="计算 6 11 2" xfId="36435" xr:uid="{5C694A76-975A-4A23-804F-F52F51D07443}"/>
    <cellStyle name="計算 6 12" xfId="16287" xr:uid="{8A1DCC04-BFBE-472C-8D3B-D3035B3DFCC0}"/>
    <cellStyle name="计算 6 12" xfId="16288" xr:uid="{8E73A92A-42E1-4EC1-9306-89424F9747F8}"/>
    <cellStyle name="計算 6 12 2" xfId="36436" xr:uid="{B144B01D-031B-4AB3-AE3B-B50F1BE19AC4}"/>
    <cellStyle name="计算 6 12 2" xfId="36437" xr:uid="{050975B5-0AE4-4D8F-A945-7C7E3B178BD0}"/>
    <cellStyle name="計算 6 13" xfId="16289" xr:uid="{E7ACA84B-4CC7-4A7A-B4C8-EBBD9260DD72}"/>
    <cellStyle name="计算 6 13" xfId="16290" xr:uid="{AE738305-E3A5-471F-9FE8-8E627279996E}"/>
    <cellStyle name="計算 6 13 2" xfId="36438" xr:uid="{559A434B-9138-4BB1-9FEF-D0C127DC2644}"/>
    <cellStyle name="计算 6 13 2" xfId="36439" xr:uid="{0C3E65B0-449A-45A9-AC53-08908865DE04}"/>
    <cellStyle name="計算 6 14" xfId="16291" xr:uid="{C3C8C695-08E3-43F7-8ABA-991DC06D369F}"/>
    <cellStyle name="计算 6 14" xfId="16292" xr:uid="{9D107E55-80A9-4D84-A55B-F72710135F73}"/>
    <cellStyle name="計算 6 14 2" xfId="36440" xr:uid="{1C8D13F1-1FF0-43BE-9F19-91F9DD7BC893}"/>
    <cellStyle name="计算 6 14 2" xfId="36441" xr:uid="{B2E083EC-D64F-4C4C-B834-ACBE3EB88276}"/>
    <cellStyle name="計算 6 15" xfId="16293" xr:uid="{C19C22E1-969F-400E-94C9-66C4399C280B}"/>
    <cellStyle name="计算 6 15" xfId="16294" xr:uid="{44B9DF28-5B3D-4923-8C9F-ECC63B7EC52F}"/>
    <cellStyle name="計算 6 15 2" xfId="36442" xr:uid="{C9040C21-FDBB-47EB-8CE6-E0A3AD8182E4}"/>
    <cellStyle name="计算 6 15 2" xfId="36443" xr:uid="{E20779DB-E4E2-492A-BD0E-89C6D00C8A35}"/>
    <cellStyle name="計算 6 16" xfId="36430" xr:uid="{E3A5B57A-8882-4ABE-B6CC-CF4D46C47617}"/>
    <cellStyle name="计算 6 16" xfId="16295" xr:uid="{A829C14B-7583-427E-8DC3-398BEA99E385}"/>
    <cellStyle name="计算 6 16 2" xfId="36444" xr:uid="{229F52C8-1FF6-470C-9F65-21FDB2B21E61}"/>
    <cellStyle name="计算 6 17" xfId="36431" xr:uid="{8623675B-FCA3-492D-8DA3-6F6BF86B6A35}"/>
    <cellStyle name="계산 6 2" xfId="16296" xr:uid="{EBEEF6FD-F82F-469F-AECE-3880ED4ACC0D}"/>
    <cellStyle name="計算 6 2" xfId="16297" xr:uid="{0419027C-E783-4162-8247-0529BDC8FC95}"/>
    <cellStyle name="计算 6 2" xfId="16298" xr:uid="{9F7F33B4-A1F9-4033-B843-B21C752E3E58}"/>
    <cellStyle name="계산 6 2 10" xfId="16299" xr:uid="{08138583-6933-4C13-B1DC-0DF2E6DAA821}"/>
    <cellStyle name="計算 6 2 10" xfId="16300" xr:uid="{A27BEBFD-E4F3-4923-A674-3EEB93ABCBF1}"/>
    <cellStyle name="计算 6 2 10" xfId="16301" xr:uid="{7C8782E9-613D-4DDA-8FB6-7490AF862C58}"/>
    <cellStyle name="계산 6 2 10 2" xfId="36448" xr:uid="{F22F9F1B-E540-4028-92F8-74F85ADDFC47}"/>
    <cellStyle name="計算 6 2 10 2" xfId="36449" xr:uid="{693F18BA-D998-41C2-A8CC-8B3E5A8CA6D1}"/>
    <cellStyle name="计算 6 2 10 2" xfId="36450" xr:uid="{002EF48E-89CD-473E-B43A-B33397576C68}"/>
    <cellStyle name="계산 6 2 11" xfId="16302" xr:uid="{3FAA20C8-CB57-4F67-8756-BBE55325329F}"/>
    <cellStyle name="計算 6 2 11" xfId="16303" xr:uid="{94008572-7140-4B13-B51C-3D1979A41316}"/>
    <cellStyle name="计算 6 2 11" xfId="16304" xr:uid="{21A34BE9-FB7F-4804-822B-BBE3703C7451}"/>
    <cellStyle name="계산 6 2 11 2" xfId="36451" xr:uid="{1D5BA41D-7C7B-42A3-BE37-E83391EF9687}"/>
    <cellStyle name="計算 6 2 11 2" xfId="36452" xr:uid="{1DB89483-E873-47A7-A326-5E8EB149DA77}"/>
    <cellStyle name="计算 6 2 11 2" xfId="36453" xr:uid="{BBCB90AD-D712-430A-9339-84AF5C148795}"/>
    <cellStyle name="계산 6 2 12" xfId="16305" xr:uid="{5BB9B38E-B95D-45B6-B6BA-A47A12CC62EE}"/>
    <cellStyle name="計算 6 2 12" xfId="16306" xr:uid="{3FF389DB-5AA6-4BD0-BFD4-B1B041FADF66}"/>
    <cellStyle name="计算 6 2 12" xfId="16307" xr:uid="{23467335-8A48-4674-AA28-EF4EB2BC5AE2}"/>
    <cellStyle name="계산 6 2 12 2" xfId="36454" xr:uid="{15535E50-BF49-446B-B3C9-A1C15CEAE5F4}"/>
    <cellStyle name="計算 6 2 12 2" xfId="36455" xr:uid="{E3CB8CE8-1F72-476A-AD7A-550CDA90FAD2}"/>
    <cellStyle name="计算 6 2 12 2" xfId="36456" xr:uid="{613B22C5-15EA-41FA-84F9-B00594755C5B}"/>
    <cellStyle name="계산 6 2 13" xfId="16308" xr:uid="{C2454727-3BE6-46D7-8F4E-55A90ECF6BBC}"/>
    <cellStyle name="計算 6 2 13" xfId="16309" xr:uid="{6F9EDD32-6BA8-4770-988F-1B7EBAEAF266}"/>
    <cellStyle name="计算 6 2 13" xfId="16310" xr:uid="{33B453B4-B5EF-45E0-9B84-2F54D309AA6A}"/>
    <cellStyle name="계산 6 2 13 2" xfId="36457" xr:uid="{2F82083E-F484-4867-921B-A1CAE57E5CE3}"/>
    <cellStyle name="計算 6 2 13 2" xfId="36458" xr:uid="{9014DF10-0493-4D78-9778-4C240EEA8314}"/>
    <cellStyle name="计算 6 2 13 2" xfId="36459" xr:uid="{B1EB77E2-3047-4950-B97F-F009FDCB865D}"/>
    <cellStyle name="계산 6 2 14" xfId="36445" xr:uid="{087F76E8-D13B-41EF-8B16-B27994AF3C15}"/>
    <cellStyle name="計算 6 2 14" xfId="36446" xr:uid="{4DE69412-C7B8-4FBA-91FB-56B8CDE4B872}"/>
    <cellStyle name="计算 6 2 14" xfId="16311" xr:uid="{496B1ED0-00D3-4037-AD9B-8C8A0E6D686F}"/>
    <cellStyle name="计算 6 2 14 2" xfId="36460" xr:uid="{D226558A-A6C0-4E1C-9879-05008873E0AA}"/>
    <cellStyle name="计算 6 2 15" xfId="16312" xr:uid="{64D107C3-3875-4C73-BAB4-5AB374881E95}"/>
    <cellStyle name="计算 6 2 15 2" xfId="36461" xr:uid="{A9D2FECC-3837-4F89-8DBD-625881A0EDD7}"/>
    <cellStyle name="计算 6 2 16" xfId="36447" xr:uid="{47AC3506-2905-4FC6-8387-32233211BF33}"/>
    <cellStyle name="계산 6 2 2" xfId="16313" xr:uid="{B1C5CA7A-7A14-46AA-A338-6F06039097AA}"/>
    <cellStyle name="計算 6 2 2" xfId="16314" xr:uid="{7DDD297F-0EC8-4C20-87A0-77615FA23FBA}"/>
    <cellStyle name="计算 6 2 2" xfId="16315" xr:uid="{34071941-36B3-46F5-94EC-ADCA313C2B02}"/>
    <cellStyle name="计算 6 2 2 10" xfId="36464" xr:uid="{3B4E5DEF-5D97-4E58-84F2-45F0BA846283}"/>
    <cellStyle name="계산 6 2 2 2" xfId="36462" xr:uid="{8D4F9B57-B36D-4F36-8B1C-D2D99735FCA0}"/>
    <cellStyle name="計算 6 2 2 2" xfId="36463" xr:uid="{97545833-8F6B-4394-AB95-96A7D9977B22}"/>
    <cellStyle name="计算 6 2 2 2" xfId="16316" xr:uid="{3BBDD868-62B5-4BD3-BEE6-83A286494150}"/>
    <cellStyle name="计算 6 2 2 2 2" xfId="36465" xr:uid="{91260EAC-D230-415D-8818-E963348297F8}"/>
    <cellStyle name="计算 6 2 2 3" xfId="16317" xr:uid="{16C9E158-BF5F-4AC1-A1B1-E103C3F0DCAD}"/>
    <cellStyle name="计算 6 2 2 3 2" xfId="36466" xr:uid="{859AD549-DCC5-4AA2-A1CF-BFC29472DDFA}"/>
    <cellStyle name="计算 6 2 2 4" xfId="16318" xr:uid="{F44171FC-1062-4860-9F79-F9B96B1DDCB9}"/>
    <cellStyle name="计算 6 2 2 4 2" xfId="36467" xr:uid="{5DEAAB89-B73C-4F55-945C-808C7B53CA92}"/>
    <cellStyle name="计算 6 2 2 5" xfId="16319" xr:uid="{465D5D83-660E-4587-BDB5-4417A9C72BFB}"/>
    <cellStyle name="计算 6 2 2 5 2" xfId="36468" xr:uid="{93338C02-BEEF-42E0-AE32-7C98B4A88986}"/>
    <cellStyle name="计算 6 2 2 6" xfId="16320" xr:uid="{A8187E85-6F3D-49F8-B066-C92B4D183E4C}"/>
    <cellStyle name="计算 6 2 2 6 2" xfId="36469" xr:uid="{0AFDA27D-5878-47D7-B3D3-1131D2F21E84}"/>
    <cellStyle name="计算 6 2 2 7" xfId="16321" xr:uid="{D7007B28-FEB1-45FC-9C52-74F887C98D76}"/>
    <cellStyle name="计算 6 2 2 7 2" xfId="36470" xr:uid="{31E73224-0E2E-4DDE-9793-8368208CB354}"/>
    <cellStyle name="计算 6 2 2 8" xfId="16322" xr:uid="{257A535A-CA3C-4835-9FCD-5780341CA6D5}"/>
    <cellStyle name="计算 6 2 2 8 2" xfId="36471" xr:uid="{E5814D1D-C180-498E-93D9-2691DFB1D625}"/>
    <cellStyle name="计算 6 2 2 9" xfId="16323" xr:uid="{DA9A7FF6-A4EC-4F34-B1EB-BBE1998558A3}"/>
    <cellStyle name="计算 6 2 2 9 2" xfId="36472" xr:uid="{A138F2C7-A8B0-4929-8FE5-88595798E810}"/>
    <cellStyle name="계산 6 2 3" xfId="16324" xr:uid="{074487E9-801D-4380-AB15-DF2372F34502}"/>
    <cellStyle name="計算 6 2 3" xfId="16325" xr:uid="{FA34DE9A-E48A-4E47-A987-7F0265B9B0FC}"/>
    <cellStyle name="计算 6 2 3" xfId="16326" xr:uid="{A70D31C1-46B8-4EA1-9E10-8B964C25BAE2}"/>
    <cellStyle name="计算 6 2 3 10" xfId="36475" xr:uid="{BE4B9CF1-9DB8-4AA2-A828-9EDF5E67BC72}"/>
    <cellStyle name="계산 6 2 3 2" xfId="36473" xr:uid="{4E381B36-1AB6-43F9-9AE2-C5344ECCBB8A}"/>
    <cellStyle name="計算 6 2 3 2" xfId="36474" xr:uid="{5C39982F-79B6-470A-9FA9-E1BF5252C7A9}"/>
    <cellStyle name="计算 6 2 3 2" xfId="16327" xr:uid="{4F7BE6DD-820F-4128-BE4E-46081817F635}"/>
    <cellStyle name="计算 6 2 3 2 2" xfId="36476" xr:uid="{1523F5B0-AE7D-4295-8792-89D9306A870D}"/>
    <cellStyle name="计算 6 2 3 3" xfId="16328" xr:uid="{72438B84-2E48-4B68-9A03-6AC0C4C6DEEA}"/>
    <cellStyle name="计算 6 2 3 3 2" xfId="36477" xr:uid="{090CDF98-2056-422B-BB04-5CDE4B16C8CE}"/>
    <cellStyle name="计算 6 2 3 4" xfId="16329" xr:uid="{C5345A72-CA3C-47CE-B1F0-783DE88B11AA}"/>
    <cellStyle name="计算 6 2 3 4 2" xfId="36478" xr:uid="{A27BF459-A87D-4FBA-B8B3-75D675FA3A11}"/>
    <cellStyle name="计算 6 2 3 5" xfId="16330" xr:uid="{5D0616A1-22F4-451E-92ED-794F4EED2B84}"/>
    <cellStyle name="计算 6 2 3 5 2" xfId="36479" xr:uid="{474643DF-F948-4715-A485-070102397CA3}"/>
    <cellStyle name="计算 6 2 3 6" xfId="16331" xr:uid="{5631CC60-0A45-4482-AD76-2FDC4D9FF94F}"/>
    <cellStyle name="计算 6 2 3 6 2" xfId="36480" xr:uid="{F9787F30-0BB0-41E0-96BC-F9274BE27EE4}"/>
    <cellStyle name="计算 6 2 3 7" xfId="16332" xr:uid="{F16C1774-D46D-4973-972D-D64720D51015}"/>
    <cellStyle name="计算 6 2 3 7 2" xfId="36481" xr:uid="{CCD19957-2092-4ADD-9762-771B2A29104C}"/>
    <cellStyle name="计算 6 2 3 8" xfId="16333" xr:uid="{42CA36C8-FA7F-4390-B9C9-0521E8236606}"/>
    <cellStyle name="计算 6 2 3 8 2" xfId="36482" xr:uid="{7CBDAABF-B44E-4CB1-920F-BAD96FD97950}"/>
    <cellStyle name="计算 6 2 3 9" xfId="16334" xr:uid="{61E95757-A289-4E83-9B2C-E2E2D8ABEEBB}"/>
    <cellStyle name="计算 6 2 3 9 2" xfId="36483" xr:uid="{73AF7012-C39E-4D82-96A4-6C8C89629304}"/>
    <cellStyle name="계산 6 2 4" xfId="16335" xr:uid="{170AFDDA-8A8E-4ED4-8415-C87A725B2531}"/>
    <cellStyle name="計算 6 2 4" xfId="16336" xr:uid="{2DD30F8D-8B22-4751-9CA0-C23E3033F217}"/>
    <cellStyle name="计算 6 2 4" xfId="16337" xr:uid="{4E35EC2B-17B4-493D-9BF5-610F8A8CAF8D}"/>
    <cellStyle name="계산 6 2 4 2" xfId="36484" xr:uid="{04AC1E04-3FB6-49A4-A418-92D21849F749}"/>
    <cellStyle name="計算 6 2 4 2" xfId="36485" xr:uid="{81C42C46-FE53-4A56-8867-D646BD849FF6}"/>
    <cellStyle name="计算 6 2 4 2" xfId="36486" xr:uid="{35491675-F186-4F44-837C-B8A708311AE1}"/>
    <cellStyle name="계산 6 2 5" xfId="16338" xr:uid="{69C7FED5-283B-46E2-807C-CE4E8CE8AD9D}"/>
    <cellStyle name="計算 6 2 5" xfId="16339" xr:uid="{61B29533-7E1F-465D-9C63-E0D67897A9E7}"/>
    <cellStyle name="计算 6 2 5" xfId="16340" xr:uid="{4BCEAD82-CB84-44D8-A2AA-326FF7753A9A}"/>
    <cellStyle name="계산 6 2 5 2" xfId="36487" xr:uid="{9B063703-7E4F-47B4-AD60-0A831E5CB726}"/>
    <cellStyle name="計算 6 2 5 2" xfId="36488" xr:uid="{775F04BC-9D97-4D75-8A29-2A0897BCB7E7}"/>
    <cellStyle name="计算 6 2 5 2" xfId="36489" xr:uid="{0F5AD183-97B9-4DC1-ABF1-22001771CA1F}"/>
    <cellStyle name="계산 6 2 6" xfId="16341" xr:uid="{03AC7F2E-EF35-4213-B174-C29FB13BD970}"/>
    <cellStyle name="計算 6 2 6" xfId="16342" xr:uid="{E6D7FB37-CAFE-4349-887F-24F3C456B7B3}"/>
    <cellStyle name="计算 6 2 6" xfId="16343" xr:uid="{06DD10CB-2396-427D-9AEA-036645D35516}"/>
    <cellStyle name="계산 6 2 6 2" xfId="36490" xr:uid="{83B6F1D9-38DC-4D64-89E6-611E8701837C}"/>
    <cellStyle name="計算 6 2 6 2" xfId="36491" xr:uid="{0644F183-98B8-4916-B016-D0C06F41AA2F}"/>
    <cellStyle name="计算 6 2 6 2" xfId="36492" xr:uid="{FE2A7E08-25EC-4E07-9BEB-5E8B590A2128}"/>
    <cellStyle name="계산 6 2 7" xfId="16344" xr:uid="{E55D7998-21C0-4321-9415-387C9AC6C198}"/>
    <cellStyle name="計算 6 2 7" xfId="16345" xr:uid="{6E7CFFDA-2532-4360-BCB6-B44087329588}"/>
    <cellStyle name="计算 6 2 7" xfId="16346" xr:uid="{2A8C6CE5-A7A6-4B1A-BD01-3BB3179C74C8}"/>
    <cellStyle name="계산 6 2 7 2" xfId="36493" xr:uid="{6F104584-AAAC-4D24-9637-271F2AC219EA}"/>
    <cellStyle name="計算 6 2 7 2" xfId="36494" xr:uid="{6BDBF723-4D8C-4E84-A246-A716110BC873}"/>
    <cellStyle name="计算 6 2 7 2" xfId="36495" xr:uid="{933090F6-E567-45F2-B6E3-2A5D9082DB41}"/>
    <cellStyle name="계산 6 2 8" xfId="16347" xr:uid="{634285CA-340D-44C4-9409-7569E8FD34EA}"/>
    <cellStyle name="計算 6 2 8" xfId="16348" xr:uid="{26318471-3FC1-46EB-9208-20CC3A489602}"/>
    <cellStyle name="计算 6 2 8" xfId="16349" xr:uid="{8E571954-EDCF-4416-B175-AE57C3A05938}"/>
    <cellStyle name="계산 6 2 8 2" xfId="36496" xr:uid="{8EE11E68-B931-4EA5-A15E-77F04B3DE0D2}"/>
    <cellStyle name="計算 6 2 8 2" xfId="36497" xr:uid="{267125EA-E467-4AAA-B97E-B6115950A4BB}"/>
    <cellStyle name="计算 6 2 8 2" xfId="36498" xr:uid="{CFC074EA-CBE7-4945-8F17-244896ADDC9A}"/>
    <cellStyle name="계산 6 2 9" xfId="16350" xr:uid="{A9BA401A-C57F-4DAD-99F1-6A2E5CECA663}"/>
    <cellStyle name="計算 6 2 9" xfId="16351" xr:uid="{ED6753FD-8D82-49FC-8269-5CFA2D218CD4}"/>
    <cellStyle name="计算 6 2 9" xfId="16352" xr:uid="{21AEC90D-E227-48A2-B4B4-B429156F5695}"/>
    <cellStyle name="계산 6 2 9 2" xfId="36499" xr:uid="{969BA626-BD68-4FD6-9A9F-E7920BE13A38}"/>
    <cellStyle name="計算 6 2 9 2" xfId="36500" xr:uid="{CF0B4D29-2DB5-4B46-9CC6-C9D386A505B5}"/>
    <cellStyle name="计算 6 2 9 2" xfId="36501" xr:uid="{96E8B3AD-1EBE-4625-9260-9978C97789ED}"/>
    <cellStyle name="계산 6 3" xfId="16353" xr:uid="{14DA2034-7157-496E-9648-FF04A62BA342}"/>
    <cellStyle name="計算 6 3" xfId="16354" xr:uid="{DCDB6FD9-8202-4995-A042-34EA99DF2527}"/>
    <cellStyle name="计算 6 3" xfId="16355" xr:uid="{BA505FB1-0081-4A83-988F-C0417147ADF7}"/>
    <cellStyle name="계산 6 3 10" xfId="16356" xr:uid="{881E852C-726F-4E05-98D1-9132FC22F397}"/>
    <cellStyle name="計算 6 3 10" xfId="16357" xr:uid="{8E6E98BE-E146-4758-BBA5-9E73BBC2F5C3}"/>
    <cellStyle name="计算 6 3 10" xfId="16358" xr:uid="{B2397032-00B7-40DB-8637-F12D59EAB7D6}"/>
    <cellStyle name="계산 6 3 10 2" xfId="36505" xr:uid="{D7225850-1C5F-46D0-8BB3-016BE75ACD49}"/>
    <cellStyle name="計算 6 3 10 2" xfId="36506" xr:uid="{A9CEE11E-56F1-4338-A7EA-7010AC8016AB}"/>
    <cellStyle name="计算 6 3 10 2" xfId="36507" xr:uid="{9F7019E1-FAC0-4915-A9D4-83DFFDEF90D6}"/>
    <cellStyle name="계산 6 3 11" xfId="16359" xr:uid="{D31A0294-4BF2-4E0D-A23E-73B0E8D8F974}"/>
    <cellStyle name="計算 6 3 11" xfId="16360" xr:uid="{9ED73BE7-202C-4FFA-B21D-7488E0D0AA26}"/>
    <cellStyle name="计算 6 3 11" xfId="16361" xr:uid="{6401B642-41C9-4370-BE27-2E2B2D9C35FD}"/>
    <cellStyle name="계산 6 3 11 2" xfId="36508" xr:uid="{FB4FF912-7F43-4E2A-8987-9CFC01FD5ED3}"/>
    <cellStyle name="計算 6 3 11 2" xfId="36509" xr:uid="{5363CC38-09D2-4CCA-B28F-8E33A4B2B806}"/>
    <cellStyle name="计算 6 3 11 2" xfId="36510" xr:uid="{877FB35D-BDD5-4975-8329-B085D406ABD6}"/>
    <cellStyle name="계산 6 3 12" xfId="16362" xr:uid="{39FC1F5E-08F4-4C29-97AB-679C98A4BB5A}"/>
    <cellStyle name="計算 6 3 12" xfId="16363" xr:uid="{5E00ED40-A6E2-4CD1-9AD3-36596255B1FD}"/>
    <cellStyle name="计算 6 3 12" xfId="16364" xr:uid="{4D029603-700F-48D2-A167-16827500AC7B}"/>
    <cellStyle name="계산 6 3 12 2" xfId="36511" xr:uid="{C93A8901-3378-4FD9-BAAA-A40FCEFD7729}"/>
    <cellStyle name="計算 6 3 12 2" xfId="36512" xr:uid="{1C77B646-2B8E-4814-A1CE-8AC7A03B257A}"/>
    <cellStyle name="计算 6 3 12 2" xfId="36513" xr:uid="{25C1AD13-C67C-45C0-BDC4-A9E94387E287}"/>
    <cellStyle name="계산 6 3 13" xfId="16365" xr:uid="{EEFEA839-E066-4162-9F75-D8B7D76E6820}"/>
    <cellStyle name="計算 6 3 13" xfId="16366" xr:uid="{C2F13CCD-C784-41C3-B43A-DA65CF584CAE}"/>
    <cellStyle name="计算 6 3 13" xfId="16367" xr:uid="{FA22CE77-4348-4372-83C4-21F11CE70F43}"/>
    <cellStyle name="계산 6 3 13 2" xfId="36514" xr:uid="{4EC91D6F-0529-401C-A171-D9755F1279FE}"/>
    <cellStyle name="計算 6 3 13 2" xfId="36515" xr:uid="{0005A0C3-D191-4917-A6D3-FD5D1C23A1F0}"/>
    <cellStyle name="计算 6 3 13 2" xfId="36516" xr:uid="{33D64EB3-6C33-472B-98B1-596515988B86}"/>
    <cellStyle name="계산 6 3 14" xfId="36502" xr:uid="{D02F5C99-5741-419E-B42F-1A98FE130D5F}"/>
    <cellStyle name="計算 6 3 14" xfId="36503" xr:uid="{7C047D30-5B37-45EE-9F81-C70139F89BFB}"/>
    <cellStyle name="计算 6 3 14" xfId="16368" xr:uid="{5069E36D-9303-4293-9B24-C047EF4B227F}"/>
    <cellStyle name="计算 6 3 14 2" xfId="36517" xr:uid="{ADE638BB-9CF8-4854-89AB-33ECD6462C76}"/>
    <cellStyle name="计算 6 3 15" xfId="16369" xr:uid="{32889EBC-945E-489C-A2EC-00A6C3CC7DCD}"/>
    <cellStyle name="计算 6 3 15 2" xfId="36518" xr:uid="{2A16912C-8A38-4863-85C1-EAEAF0299A2A}"/>
    <cellStyle name="计算 6 3 16" xfId="16370" xr:uid="{786EE24B-D5A3-4D0B-8475-5D4F056B9645}"/>
    <cellStyle name="计算 6 3 16 2" xfId="36519" xr:uid="{1FFABAF9-DD16-40F0-ABB7-481FC3E4CA23}"/>
    <cellStyle name="计算 6 3 17" xfId="36504" xr:uid="{9753A947-2702-4532-807A-028600C053A8}"/>
    <cellStyle name="계산 6 3 2" xfId="16371" xr:uid="{F467AD79-8374-4E56-92CA-C03A7D9478BC}"/>
    <cellStyle name="計算 6 3 2" xfId="16372" xr:uid="{4CD39204-D50A-4A72-B6FF-DDD0E0784604}"/>
    <cellStyle name="计算 6 3 2" xfId="16373" xr:uid="{365B62F5-1EA9-4702-9BAB-60AB4716E175}"/>
    <cellStyle name="计算 6 3 2 10" xfId="16374" xr:uid="{84545DF0-B852-4ABC-AFD1-D60449E0E2BC}"/>
    <cellStyle name="计算 6 3 2 10 2" xfId="36523" xr:uid="{105E819F-2F62-400D-BBB3-9799F92AF7CB}"/>
    <cellStyle name="计算 6 3 2 11" xfId="36522" xr:uid="{7588426D-C43E-4698-B825-A37ECFF708F7}"/>
    <cellStyle name="계산 6 3 2 2" xfId="36520" xr:uid="{A12B51D0-106B-434B-90E3-D633BA79899E}"/>
    <cellStyle name="計算 6 3 2 2" xfId="36521" xr:uid="{2D36D63A-6B70-48E4-8AE0-9959399EC1D2}"/>
    <cellStyle name="计算 6 3 2 2" xfId="16375" xr:uid="{0AF25E2E-EEB3-4E69-AD6A-50266D34FD6D}"/>
    <cellStyle name="计算 6 3 2 2 10" xfId="36524" xr:uid="{441751D6-2B80-4C4D-A101-FAF27CD2BC04}"/>
    <cellStyle name="计算 6 3 2 2 2" xfId="16376" xr:uid="{4688DA20-87C0-4EA7-BFA0-48AC32E6DE28}"/>
    <cellStyle name="计算 6 3 2 2 2 2" xfId="36525" xr:uid="{4C2084B7-9303-46F2-A8D1-B3B91C0A8C6B}"/>
    <cellStyle name="计算 6 3 2 2 3" xfId="16377" xr:uid="{6C00EEBA-EC34-4AB2-950F-0C6BD224FA1C}"/>
    <cellStyle name="计算 6 3 2 2 3 2" xfId="36526" xr:uid="{080827E7-6950-4AE6-B094-F3622B383EB1}"/>
    <cellStyle name="计算 6 3 2 2 4" xfId="16378" xr:uid="{62D506AB-EB45-418F-A778-323D2EF404C1}"/>
    <cellStyle name="计算 6 3 2 2 4 2" xfId="36527" xr:uid="{40204FCC-E4BB-48AF-B0C1-8478EE36DE52}"/>
    <cellStyle name="计算 6 3 2 2 5" xfId="16379" xr:uid="{FB9F9978-3BE0-4DBC-A488-6F73435F9D7E}"/>
    <cellStyle name="计算 6 3 2 2 5 2" xfId="36528" xr:uid="{150A8D39-6A29-46D8-838D-5B29F6D515C0}"/>
    <cellStyle name="计算 6 3 2 2 6" xfId="16380" xr:uid="{7C4FDFE1-91CD-4C6A-8F0E-67681461BE08}"/>
    <cellStyle name="计算 6 3 2 2 6 2" xfId="36529" xr:uid="{CD30639C-97D0-4032-A05F-51CBC061E14E}"/>
    <cellStyle name="计算 6 3 2 2 7" xfId="16381" xr:uid="{8344ED27-5E3E-46CF-B3C3-19B1E8142B2E}"/>
    <cellStyle name="计算 6 3 2 2 7 2" xfId="36530" xr:uid="{58F02C52-4680-48B4-AD8A-3AF24F30E2C2}"/>
    <cellStyle name="计算 6 3 2 2 8" xfId="16382" xr:uid="{5277C7FF-9AF0-4856-B99D-F511E4CC840D}"/>
    <cellStyle name="计算 6 3 2 2 8 2" xfId="36531" xr:uid="{FB6A8E94-8378-4E35-B7D5-90F7042FE09A}"/>
    <cellStyle name="计算 6 3 2 2 9" xfId="16383" xr:uid="{BC3E13E5-6D01-4A1A-89A8-E1B51AEE25B5}"/>
    <cellStyle name="计算 6 3 2 2 9 2" xfId="36532" xr:uid="{3B2D9BA6-386F-4C37-AFC4-7C2AE52C22EA}"/>
    <cellStyle name="计算 6 3 2 3" xfId="16384" xr:uid="{DACB6EED-6237-4399-B67A-F9274B6649B4}"/>
    <cellStyle name="计算 6 3 2 3 2" xfId="36533" xr:uid="{F1F84E73-5AAF-4146-8516-E39376C00919}"/>
    <cellStyle name="计算 6 3 2 4" xfId="16385" xr:uid="{E6F715DF-88B3-4FD7-A471-8A3A7D7C5DDD}"/>
    <cellStyle name="计算 6 3 2 4 2" xfId="36534" xr:uid="{5CB85F49-AD31-42BA-837C-5D5CB7EDD1C7}"/>
    <cellStyle name="计算 6 3 2 5" xfId="16386" xr:uid="{EABECCFB-8E88-43ED-A000-8A19F83275E5}"/>
    <cellStyle name="计算 6 3 2 5 2" xfId="36535" xr:uid="{4B9BC9B6-2F6E-466C-98BA-45BFF01C2510}"/>
    <cellStyle name="计算 6 3 2 6" xfId="16387" xr:uid="{773C80C0-BB76-4F70-ADEB-73F057B4A73C}"/>
    <cellStyle name="计算 6 3 2 6 2" xfId="36536" xr:uid="{0339437B-E235-4D0F-8589-4DFC67B299DE}"/>
    <cellStyle name="计算 6 3 2 7" xfId="16388" xr:uid="{67ADE914-0FC6-417C-B329-5A237D919338}"/>
    <cellStyle name="计算 6 3 2 7 2" xfId="36537" xr:uid="{20459FBB-4C4E-4D3E-A378-0237EE302DD8}"/>
    <cellStyle name="计算 6 3 2 8" xfId="16389" xr:uid="{66AE4F8D-5D69-422F-BF99-1B93EF3DD00E}"/>
    <cellStyle name="计算 6 3 2 8 2" xfId="36538" xr:uid="{0E926838-B7CF-46B0-8F82-9F8BA2DBCE3B}"/>
    <cellStyle name="计算 6 3 2 9" xfId="16390" xr:uid="{1583308C-09C2-448E-BE1D-5A1DEDB2CDFF}"/>
    <cellStyle name="计算 6 3 2 9 2" xfId="36539" xr:uid="{C86C0D46-4814-4986-99A8-ADEAA84CC24E}"/>
    <cellStyle name="계산 6 3 3" xfId="16391" xr:uid="{C5CC67D1-8BF7-497C-BC5F-1C268A85D623}"/>
    <cellStyle name="計算 6 3 3" xfId="16392" xr:uid="{5F5408AF-F0D3-484B-BC6F-DD5464177E80}"/>
    <cellStyle name="计算 6 3 3" xfId="16393" xr:uid="{044479BB-6959-4773-8C05-BE530A482B91}"/>
    <cellStyle name="计算 6 3 3 10" xfId="36542" xr:uid="{A98844D1-CC91-4AA7-B79F-0B35EA7ED2E8}"/>
    <cellStyle name="계산 6 3 3 2" xfId="36540" xr:uid="{FAF20E16-B728-42D7-9368-75C359587138}"/>
    <cellStyle name="計算 6 3 3 2" xfId="36541" xr:uid="{2C77B2C4-C65C-4E36-B3B3-CC49286EBBE4}"/>
    <cellStyle name="计算 6 3 3 2" xfId="16394" xr:uid="{567B875B-547A-427C-A585-B60F5E43C611}"/>
    <cellStyle name="计算 6 3 3 2 2" xfId="36543" xr:uid="{11464FEC-E03E-4AFA-91F0-36E3D3FE7BC1}"/>
    <cellStyle name="计算 6 3 3 3" xfId="16395" xr:uid="{E531DAA3-DBD4-4BC1-B6C2-CA840250FF1A}"/>
    <cellStyle name="计算 6 3 3 3 2" xfId="36544" xr:uid="{803EEF67-EEF9-4488-A1B4-AAF8CDB2FD3D}"/>
    <cellStyle name="计算 6 3 3 4" xfId="16396" xr:uid="{3234AA45-F6CB-4CF0-B210-E6E91DA5FDB3}"/>
    <cellStyle name="计算 6 3 3 4 2" xfId="36545" xr:uid="{1F75915B-420F-4501-9C16-0E052CA0BE1E}"/>
    <cellStyle name="计算 6 3 3 5" xfId="16397" xr:uid="{D98E5810-BAA7-42AD-B502-4657A6A90461}"/>
    <cellStyle name="计算 6 3 3 5 2" xfId="36546" xr:uid="{C2CBD42A-AF09-473C-A6FF-26A75960D042}"/>
    <cellStyle name="计算 6 3 3 6" xfId="16398" xr:uid="{090C06C4-F87F-4D0D-BF5A-013408BE05BA}"/>
    <cellStyle name="计算 6 3 3 6 2" xfId="36547" xr:uid="{78744ADE-7ADF-4B5F-BE7F-00BF58707337}"/>
    <cellStyle name="计算 6 3 3 7" xfId="16399" xr:uid="{3C79912A-91C7-4AC8-B1EF-B02FE54C86BA}"/>
    <cellStyle name="计算 6 3 3 7 2" xfId="36548" xr:uid="{3D1854C6-B2FD-44F6-849F-716887CE9AFD}"/>
    <cellStyle name="计算 6 3 3 8" xfId="16400" xr:uid="{A6ADE3FB-3786-49BE-8938-C959F0292DE3}"/>
    <cellStyle name="计算 6 3 3 8 2" xfId="36549" xr:uid="{98A8FEDB-D80D-4730-BC42-99C7AEEB755E}"/>
    <cellStyle name="计算 6 3 3 9" xfId="16401" xr:uid="{80EECA2C-6473-4554-B4C2-CA5CA5475EA9}"/>
    <cellStyle name="计算 6 3 3 9 2" xfId="36550" xr:uid="{EC13C4F6-4B65-4E01-BB8A-22D64D811980}"/>
    <cellStyle name="계산 6 3 4" xfId="16402" xr:uid="{C8636ABA-2972-4CB4-805F-EA5817582AA9}"/>
    <cellStyle name="計算 6 3 4" xfId="16403" xr:uid="{C5291B64-EBC9-4AB5-88B0-680E039DA3A3}"/>
    <cellStyle name="计算 6 3 4" xfId="16404" xr:uid="{1C313A20-75C5-4C3B-86CA-FA9CBBE98744}"/>
    <cellStyle name="计算 6 3 4 10" xfId="36553" xr:uid="{0964A0F6-DBBB-4235-985C-0BF9C693E5B1}"/>
    <cellStyle name="계산 6 3 4 2" xfId="36551" xr:uid="{B178FCE2-392C-41FF-BEE2-D2BF5C40693C}"/>
    <cellStyle name="計算 6 3 4 2" xfId="36552" xr:uid="{74E535AF-87BF-458C-9AAD-1DC236B95407}"/>
    <cellStyle name="计算 6 3 4 2" xfId="16405" xr:uid="{646399ED-FF06-4BE7-A96E-6D2692D547F0}"/>
    <cellStyle name="计算 6 3 4 2 2" xfId="36554" xr:uid="{C021D3DB-B685-44D6-AD55-576A624C6B51}"/>
    <cellStyle name="计算 6 3 4 3" xfId="16406" xr:uid="{0C34878C-A411-458A-A427-1723F5374627}"/>
    <cellStyle name="计算 6 3 4 3 2" xfId="36555" xr:uid="{227204D1-28A2-4FD8-8681-E75429774604}"/>
    <cellStyle name="计算 6 3 4 4" xfId="16407" xr:uid="{8CACBC32-89D5-44B3-9AE9-A67BEEB205C6}"/>
    <cellStyle name="计算 6 3 4 4 2" xfId="36556" xr:uid="{181E6A0C-EE1F-4934-86D2-93A3B7CD5388}"/>
    <cellStyle name="计算 6 3 4 5" xfId="16408" xr:uid="{72E3B9F2-195A-4536-A6B7-F42F85C89E21}"/>
    <cellStyle name="计算 6 3 4 5 2" xfId="36557" xr:uid="{49ABC22B-1F43-49E9-9770-8B3EA03E3A63}"/>
    <cellStyle name="计算 6 3 4 6" xfId="16409" xr:uid="{D61BC707-8872-4154-BFDE-5970A55BCEB0}"/>
    <cellStyle name="计算 6 3 4 6 2" xfId="36558" xr:uid="{959A4BB0-3A1E-42D6-85A6-ABD3B4F04A37}"/>
    <cellStyle name="计算 6 3 4 7" xfId="16410" xr:uid="{189D0C09-7566-48DA-BA44-9A7603E453E6}"/>
    <cellStyle name="计算 6 3 4 7 2" xfId="36559" xr:uid="{C37E5ADE-AF66-4C3F-ACA0-5554B4E520B6}"/>
    <cellStyle name="计算 6 3 4 8" xfId="16411" xr:uid="{A3D41B90-AE41-4BCE-8459-D4F26E2C5D5F}"/>
    <cellStyle name="计算 6 3 4 8 2" xfId="36560" xr:uid="{4CAC0B87-CD8D-4A48-87E1-BE04CAF6E255}"/>
    <cellStyle name="计算 6 3 4 9" xfId="16412" xr:uid="{FE847592-D160-4DB6-AA93-72C8462072A3}"/>
    <cellStyle name="计算 6 3 4 9 2" xfId="36561" xr:uid="{DC7FE4E3-19AD-4454-A416-76C8D571D7B0}"/>
    <cellStyle name="계산 6 3 5" xfId="16413" xr:uid="{659F5ABA-E8DF-4826-B96F-31FA51576644}"/>
    <cellStyle name="計算 6 3 5" xfId="16414" xr:uid="{F28A4C89-2325-441D-8302-08DBFF419587}"/>
    <cellStyle name="计算 6 3 5" xfId="16415" xr:uid="{623C7902-E053-4B3C-8299-B2F4B4156340}"/>
    <cellStyle name="계산 6 3 5 2" xfId="36562" xr:uid="{88BA3674-AFFB-421F-AFBE-7F53A2C41936}"/>
    <cellStyle name="計算 6 3 5 2" xfId="36563" xr:uid="{13EF82F3-763C-40E9-BE3E-D114CBBAEF3D}"/>
    <cellStyle name="计算 6 3 5 2" xfId="36564" xr:uid="{0115DFF9-17F9-45D2-9042-5D3B2BAA9F32}"/>
    <cellStyle name="계산 6 3 6" xfId="16416" xr:uid="{7C099D11-B8B4-4EC7-B247-6A54C6280EAA}"/>
    <cellStyle name="計算 6 3 6" xfId="16417" xr:uid="{50E7A9A0-9BA5-4FBD-923E-5D300724C68E}"/>
    <cellStyle name="计算 6 3 6" xfId="16418" xr:uid="{AE96D431-BB79-4F7B-9E79-E7918A29D7F8}"/>
    <cellStyle name="계산 6 3 6 2" xfId="36565" xr:uid="{604A289C-A99B-46E8-ACE2-BDA78010934B}"/>
    <cellStyle name="計算 6 3 6 2" xfId="36566" xr:uid="{350C3C17-C6B7-4726-A23F-C342D0A53210}"/>
    <cellStyle name="计算 6 3 6 2" xfId="36567" xr:uid="{FAB21716-F556-48ED-8839-CBD2528A77A4}"/>
    <cellStyle name="계산 6 3 7" xfId="16419" xr:uid="{8F5CE441-AD2C-4AFE-A131-4AB5B0A2602D}"/>
    <cellStyle name="計算 6 3 7" xfId="16420" xr:uid="{2C092FBA-4CFB-4550-8673-204D1D8DEE81}"/>
    <cellStyle name="计算 6 3 7" xfId="16421" xr:uid="{0C194025-D06A-482B-AAC6-9063E2B533A9}"/>
    <cellStyle name="계산 6 3 7 2" xfId="36568" xr:uid="{9D043B9A-FB52-49DE-BE50-E0E3762EF59E}"/>
    <cellStyle name="計算 6 3 7 2" xfId="36569" xr:uid="{B8FFCD1E-677F-4651-8EC8-DDF0B961257D}"/>
    <cellStyle name="计算 6 3 7 2" xfId="36570" xr:uid="{455CAC25-4C94-45DE-B76D-62668CC70636}"/>
    <cellStyle name="계산 6 3 8" xfId="16422" xr:uid="{3DC19704-4141-435F-A5BB-B4C6B74A7B5A}"/>
    <cellStyle name="計算 6 3 8" xfId="16423" xr:uid="{C2C7C646-EF24-4911-B2ED-A0D743D61287}"/>
    <cellStyle name="计算 6 3 8" xfId="16424" xr:uid="{662F7C7E-4E3F-44EB-966E-DCFB0F834A00}"/>
    <cellStyle name="계산 6 3 8 2" xfId="36571" xr:uid="{0DE0075A-00FF-40FB-82B3-B5104F342EFC}"/>
    <cellStyle name="計算 6 3 8 2" xfId="36572" xr:uid="{078915D0-770A-492B-BFFE-0825D5B90A38}"/>
    <cellStyle name="计算 6 3 8 2" xfId="36573" xr:uid="{9FBABD76-906C-4469-A40C-397D07542E00}"/>
    <cellStyle name="계산 6 3 9" xfId="16425" xr:uid="{35A0893D-CBCD-4A2D-9D01-94C2F925EA97}"/>
    <cellStyle name="計算 6 3 9" xfId="16426" xr:uid="{AFD4B291-71C7-4EA8-9D35-B093514298E8}"/>
    <cellStyle name="计算 6 3 9" xfId="16427" xr:uid="{AF19E5BC-87FD-461D-81F9-215231B6CA3D}"/>
    <cellStyle name="계산 6 3 9 2" xfId="36574" xr:uid="{24532D09-A9C9-4C9A-AC4D-65F07C32AFFC}"/>
    <cellStyle name="計算 6 3 9 2" xfId="36575" xr:uid="{11E8EE11-8C42-4CA2-BF94-60B2DDB76B04}"/>
    <cellStyle name="计算 6 3 9 2" xfId="36576" xr:uid="{056FCF76-0D25-464A-B93E-527379BEB7C2}"/>
    <cellStyle name="計算 6 4" xfId="16428" xr:uid="{C2620D86-5674-4756-8F3E-27BB1DEEDEEC}"/>
    <cellStyle name="计算 6 4" xfId="16429" xr:uid="{90D1529C-0B23-4917-AD46-B10D13C2E46D}"/>
    <cellStyle name="计算 6 4 10" xfId="36578" xr:uid="{748F0646-0402-4C87-906D-EA416D8BCA7F}"/>
    <cellStyle name="計算 6 4 2" xfId="36577" xr:uid="{385BC7E2-22DE-4AAC-B124-9CB2F52452E8}"/>
    <cellStyle name="计算 6 4 2" xfId="16430" xr:uid="{45A5B0E3-8971-4873-A168-50FE98525774}"/>
    <cellStyle name="计算 6 4 2 2" xfId="36579" xr:uid="{505D95DF-F118-493A-8C04-3C2CB24FF819}"/>
    <cellStyle name="计算 6 4 3" xfId="16431" xr:uid="{546E6E9F-FA25-42A5-8F29-0BDCE28B325E}"/>
    <cellStyle name="计算 6 4 3 2" xfId="36580" xr:uid="{5F2046C5-CF5D-4CCE-83E0-EF5640E5263F}"/>
    <cellStyle name="计算 6 4 4" xfId="16432" xr:uid="{CF3C853E-8F9A-40EB-AAA5-6D380BF3347A}"/>
    <cellStyle name="计算 6 4 4 2" xfId="36581" xr:uid="{000169A4-CB7A-4159-AD1D-7CA4175086F6}"/>
    <cellStyle name="计算 6 4 5" xfId="16433" xr:uid="{45301D13-4BE7-4712-9B13-77DCA74785AC}"/>
    <cellStyle name="计算 6 4 5 2" xfId="36582" xr:uid="{29E51E4A-34B1-4700-B5CA-BC670D0EBE7B}"/>
    <cellStyle name="计算 6 4 6" xfId="16434" xr:uid="{AB100611-D5CC-4BF3-B296-269C8A5671C7}"/>
    <cellStyle name="计算 6 4 6 2" xfId="36583" xr:uid="{A5D46620-6B4D-4A38-BACF-B4D34CD834CA}"/>
    <cellStyle name="计算 6 4 7" xfId="16435" xr:uid="{A6C29D48-9C41-43B5-96A2-71772915D343}"/>
    <cellStyle name="计算 6 4 7 2" xfId="36584" xr:uid="{69E415AC-5148-4A89-ADF9-55C6780E446B}"/>
    <cellStyle name="计算 6 4 8" xfId="16436" xr:uid="{B7143C67-51DC-493D-B427-9D1B4FC52DFE}"/>
    <cellStyle name="计算 6 4 8 2" xfId="36585" xr:uid="{A91DE191-8621-4E56-A0C1-64FAAE26D97E}"/>
    <cellStyle name="计算 6 4 9" xfId="16437" xr:uid="{2E8034F8-88A3-49A0-87CD-B613F322B894}"/>
    <cellStyle name="计算 6 4 9 2" xfId="36586" xr:uid="{56BDB25A-6D22-4DFE-9432-32917650DE26}"/>
    <cellStyle name="計算 6 5" xfId="16438" xr:uid="{6DBD22B8-88C9-4453-9757-885BC6D9EFF7}"/>
    <cellStyle name="计算 6 5" xfId="16439" xr:uid="{68D19BC6-DC8A-4C61-B37C-0215E6C5D9C7}"/>
    <cellStyle name="计算 6 5 10" xfId="36588" xr:uid="{DB9E5FCC-B462-49AA-A121-695D861D9D94}"/>
    <cellStyle name="計算 6 5 2" xfId="36587" xr:uid="{E11C8B12-046A-484F-B2BD-AC67B5D5790D}"/>
    <cellStyle name="计算 6 5 2" xfId="16440" xr:uid="{8E359776-CFE9-4C67-ABBA-6F4F85B12BF2}"/>
    <cellStyle name="计算 6 5 2 2" xfId="36589" xr:uid="{B5BDB0CE-46E8-4814-92AF-0207F8C2A15E}"/>
    <cellStyle name="计算 6 5 3" xfId="16441" xr:uid="{6463159F-5523-481C-A4CD-7B16DE2DF736}"/>
    <cellStyle name="计算 6 5 3 2" xfId="36590" xr:uid="{DBC8F0A2-E513-4BED-B00F-A76FDD29DB60}"/>
    <cellStyle name="计算 6 5 4" xfId="16442" xr:uid="{A9CFA23E-3A7F-4948-9D88-070564190AB0}"/>
    <cellStyle name="计算 6 5 4 2" xfId="36591" xr:uid="{BF8468DB-C9E7-4D3D-BD38-548105C83F4E}"/>
    <cellStyle name="计算 6 5 5" xfId="16443" xr:uid="{9E6C8F17-955C-472C-B1FB-A258ABDB9F92}"/>
    <cellStyle name="计算 6 5 5 2" xfId="36592" xr:uid="{B045AD47-5120-41EB-A87F-79023F3C9E80}"/>
    <cellStyle name="计算 6 5 6" xfId="16444" xr:uid="{9641DFAB-C0E4-4E15-8C0D-262A0599D0A7}"/>
    <cellStyle name="计算 6 5 6 2" xfId="36593" xr:uid="{F68F1F8E-CB47-4957-8736-887238552766}"/>
    <cellStyle name="计算 6 5 7" xfId="16445" xr:uid="{E0E3FBCB-FF95-48CE-8FC8-FCDAF39859B1}"/>
    <cellStyle name="计算 6 5 7 2" xfId="36594" xr:uid="{F97D2439-93C6-4EF8-A0C3-FC79BECAE726}"/>
    <cellStyle name="计算 6 5 8" xfId="16446" xr:uid="{D640ABE0-3F9B-493A-97E4-0C81F3374563}"/>
    <cellStyle name="计算 6 5 8 2" xfId="36595" xr:uid="{28022EB7-EAE6-43E1-BF28-79D47E959A78}"/>
    <cellStyle name="计算 6 5 9" xfId="16447" xr:uid="{D74C4621-B59B-4465-A2A4-151562429E8A}"/>
    <cellStyle name="计算 6 5 9 2" xfId="36596" xr:uid="{DB3361D6-94AD-47B2-A783-E93F9826BCE3}"/>
    <cellStyle name="計算 6 6" xfId="16448" xr:uid="{D9F3BF5C-19AA-4EC3-AD29-16E6ACA36F6B}"/>
    <cellStyle name="计算 6 6" xfId="16449" xr:uid="{191B34C1-7A44-4450-9203-F1251D428A30}"/>
    <cellStyle name="計算 6 6 2" xfId="36597" xr:uid="{64DD720F-B2E0-4F0A-B205-9D9FBA6DAC61}"/>
    <cellStyle name="计算 6 6 2" xfId="36598" xr:uid="{9F9FC484-175D-4511-979C-086C06C0AC10}"/>
    <cellStyle name="計算 6 7" xfId="16450" xr:uid="{5EC5F630-4A78-417B-B3C2-0AE7D931D525}"/>
    <cellStyle name="计算 6 7" xfId="16451" xr:uid="{ACB51286-1D19-48F9-83FC-6CB6DB7BD533}"/>
    <cellStyle name="計算 6 7 2" xfId="36599" xr:uid="{A5ACFCC1-6568-4C97-9CAE-DC18902FD52B}"/>
    <cellStyle name="计算 6 7 2" xfId="36600" xr:uid="{89E5816B-10D1-4A3D-A5AA-3E1685F80611}"/>
    <cellStyle name="計算 6 8" xfId="16452" xr:uid="{D215C53D-5C20-4DE9-A173-43373E2EA269}"/>
    <cellStyle name="计算 6 8" xfId="16453" xr:uid="{AD5653C4-3201-409A-9F6F-AA7D54ACFA77}"/>
    <cellStyle name="計算 6 8 2" xfId="36601" xr:uid="{4F326C44-594F-42EE-B3A5-06867BC53461}"/>
    <cellStyle name="计算 6 8 2" xfId="36602" xr:uid="{D3D858EA-FBAB-4844-B1B0-BFB91BE07768}"/>
    <cellStyle name="計算 6 9" xfId="16454" xr:uid="{63BE0B30-C272-4C97-9616-ACCF1EFEF723}"/>
    <cellStyle name="计算 6 9" xfId="16455" xr:uid="{11923478-7A99-4358-98CF-9966445CA52E}"/>
    <cellStyle name="計算 6 9 2" xfId="36603" xr:uid="{6CD27907-BCAF-46D9-BAA6-B5524BB2210F}"/>
    <cellStyle name="计算 6 9 2" xfId="36604" xr:uid="{493BF5F8-2985-4C4F-9F9F-CE89378B3AFF}"/>
    <cellStyle name="계산 7" xfId="16456" xr:uid="{46E4B13B-B9EC-440F-B068-2B23D500E7DA}"/>
    <cellStyle name="計算 7" xfId="16457" xr:uid="{95E66CAE-689E-4E16-8BFF-21B0076B7C71}"/>
    <cellStyle name="计算 7" xfId="16458" xr:uid="{306962DF-B85E-4EEF-BEBF-5DA101E2B682}"/>
    <cellStyle name="計算 7 10" xfId="16459" xr:uid="{BE05170D-24F6-411E-98E4-96CDE774BF4D}"/>
    <cellStyle name="计算 7 10" xfId="16460" xr:uid="{2A094070-94E2-4434-814F-30F038C9A802}"/>
    <cellStyle name="計算 7 10 2" xfId="36607" xr:uid="{13F32865-A50F-42F4-B63A-9B0C71C25B7B}"/>
    <cellStyle name="计算 7 10 2" xfId="36608" xr:uid="{7F249695-A1AC-4D81-AD38-E939F17655AB}"/>
    <cellStyle name="計算 7 11" xfId="16461" xr:uid="{A84D551E-AA37-4F83-B171-EEAB6273E2AD}"/>
    <cellStyle name="计算 7 11" xfId="16462" xr:uid="{2A89417D-D391-459E-8821-B8D01E669087}"/>
    <cellStyle name="計算 7 11 2" xfId="36609" xr:uid="{61DB5473-B942-42DE-8E59-F1B7A1F1C3DE}"/>
    <cellStyle name="计算 7 11 2" xfId="36610" xr:uid="{E8F93ED3-73B3-4065-B7F8-0C4CF7B06404}"/>
    <cellStyle name="計算 7 12" xfId="16463" xr:uid="{24E7D6DF-05BD-4C16-A625-F4C8600A56AE}"/>
    <cellStyle name="计算 7 12" xfId="16464" xr:uid="{2F552097-4E3E-4B71-9D8F-A22D1B086BE5}"/>
    <cellStyle name="計算 7 12 2" xfId="36611" xr:uid="{E284C908-8AE0-4CCB-BED2-CA415B262D2C}"/>
    <cellStyle name="计算 7 12 2" xfId="36612" xr:uid="{D3F9E2B4-1E2D-4B95-BCAC-F4529EC56EFD}"/>
    <cellStyle name="計算 7 13" xfId="16465" xr:uid="{F73DE83F-F92B-46A5-8080-9A406F264C60}"/>
    <cellStyle name="计算 7 13" xfId="16466" xr:uid="{AED48417-AD68-4B8B-97AA-9C2898603925}"/>
    <cellStyle name="計算 7 13 2" xfId="36613" xr:uid="{DE34ADC2-17AF-4323-8765-870FCE1D3EEA}"/>
    <cellStyle name="计算 7 13 2" xfId="36614" xr:uid="{894F27A4-C1E9-496D-A81D-896370414E18}"/>
    <cellStyle name="計算 7 14" xfId="16467" xr:uid="{0941FBCF-4F5D-4E11-9487-765CAE7B6DAE}"/>
    <cellStyle name="计算 7 14" xfId="16468" xr:uid="{C634E666-8A5A-46ED-AC92-35817E2E6A28}"/>
    <cellStyle name="計算 7 14 2" xfId="36615" xr:uid="{92F5BBA9-7A45-4F75-A73B-622AC589B93F}"/>
    <cellStyle name="计算 7 14 2" xfId="36616" xr:uid="{BD515873-A82F-4B15-9507-68E8C6FA1E7A}"/>
    <cellStyle name="計算 7 15" xfId="16469" xr:uid="{77BCCE16-7823-4E00-81F4-B3D65F1F316F}"/>
    <cellStyle name="计算 7 15" xfId="16470" xr:uid="{D07D5782-8840-4985-AB43-4322C7208D4E}"/>
    <cellStyle name="計算 7 15 2" xfId="36617" xr:uid="{94706794-7327-4763-9FB5-4C6B6313B70C}"/>
    <cellStyle name="计算 7 15 2" xfId="36618" xr:uid="{59A4D108-1F21-4181-9C70-02E321627733}"/>
    <cellStyle name="計算 7 16" xfId="36605" xr:uid="{3ABFA3DF-48D3-4A53-97C2-B175EC9E8A3A}"/>
    <cellStyle name="计算 7 16" xfId="16471" xr:uid="{EB86D69A-5820-4E1F-BFE6-4CCBEFE02A11}"/>
    <cellStyle name="计算 7 16 2" xfId="36619" xr:uid="{B5356663-11F5-44A0-B2D1-CC042DFD2AD2}"/>
    <cellStyle name="计算 7 17" xfId="36606" xr:uid="{190F7F07-4EA4-4FBA-AF71-322F1AD51261}"/>
    <cellStyle name="계산 7 2" xfId="16472" xr:uid="{ABB72F60-9A12-4545-803B-46B45030E1FD}"/>
    <cellStyle name="計算 7 2" xfId="16473" xr:uid="{9DD655A5-18E0-4605-8373-3DFB425B412D}"/>
    <cellStyle name="计算 7 2" xfId="16474" xr:uid="{F4162EBB-A5CE-40B1-9975-50E5BDBBD6A6}"/>
    <cellStyle name="計算 7 2 10" xfId="16475" xr:uid="{EDC0922C-EE7D-45AE-9D45-34732DDC8481}"/>
    <cellStyle name="计算 7 2 10" xfId="16476" xr:uid="{43D40A7A-23D1-460C-9282-5856D3D7D039}"/>
    <cellStyle name="計算 7 2 10 2" xfId="36622" xr:uid="{8727E91B-8913-47C2-AE5A-04C94112D4B6}"/>
    <cellStyle name="计算 7 2 10 2" xfId="36623" xr:uid="{1E1A7DFD-88A7-4F90-B4F9-8B7549406BE5}"/>
    <cellStyle name="計算 7 2 11" xfId="16477" xr:uid="{1C6D0A20-0E06-4B43-B065-00F58A533D83}"/>
    <cellStyle name="计算 7 2 11" xfId="16478" xr:uid="{8ADB2D15-55FA-4ECE-9EFB-10BFF5240DB0}"/>
    <cellStyle name="計算 7 2 11 2" xfId="36624" xr:uid="{8433A17F-2CE5-43E6-9C69-C901EA046CEE}"/>
    <cellStyle name="计算 7 2 11 2" xfId="36625" xr:uid="{C149791E-5E6E-4E18-A1CB-C526DC9E75F1}"/>
    <cellStyle name="計算 7 2 12" xfId="16479" xr:uid="{A96226E9-A365-466D-9033-EC0E1D233AAC}"/>
    <cellStyle name="计算 7 2 12" xfId="16480" xr:uid="{685B9CB3-7B7B-49C5-A9E1-260A83D38355}"/>
    <cellStyle name="計算 7 2 12 2" xfId="36626" xr:uid="{EAF70222-BA66-4D6A-BC77-8E8BF1E6E9C8}"/>
    <cellStyle name="计算 7 2 12 2" xfId="36627" xr:uid="{5E9E80CA-531D-48C3-9F7E-9BC44452CA09}"/>
    <cellStyle name="計算 7 2 13" xfId="16481" xr:uid="{CB12D44A-42FE-4E16-B10F-E7FF073E3ADE}"/>
    <cellStyle name="计算 7 2 13" xfId="16482" xr:uid="{DCB06D36-2B46-46A5-8F50-1FA1B79DC2B9}"/>
    <cellStyle name="計算 7 2 13 2" xfId="36628" xr:uid="{38C9103F-35F9-470F-B5FB-078EB096E275}"/>
    <cellStyle name="计算 7 2 13 2" xfId="36629" xr:uid="{D6232E07-9A9F-4A8A-BE3D-DB70694402B7}"/>
    <cellStyle name="計算 7 2 14" xfId="36620" xr:uid="{6CCBEB2F-E36B-4D05-82F6-B0E32E05C1FF}"/>
    <cellStyle name="计算 7 2 14" xfId="16483" xr:uid="{EFEB349E-9BD4-4F87-A111-7FC6449FDAAC}"/>
    <cellStyle name="计算 7 2 14 2" xfId="36630" xr:uid="{FF64FA94-B495-419C-BDF9-F2A327AC8594}"/>
    <cellStyle name="计算 7 2 15" xfId="16484" xr:uid="{EA1C794F-1722-4095-84FF-F6C288947361}"/>
    <cellStyle name="计算 7 2 15 2" xfId="36631" xr:uid="{2AE79A48-D55D-48A1-AD35-38B582BD534B}"/>
    <cellStyle name="计算 7 2 16" xfId="16485" xr:uid="{8DABA457-32C9-4B76-982D-19F70307D61A}"/>
    <cellStyle name="计算 7 2 16 2" xfId="36632" xr:uid="{EF5A925B-7F78-4107-A401-3A4E73A024EE}"/>
    <cellStyle name="计算 7 2 17" xfId="36621" xr:uid="{8A177F93-03FF-4495-B34C-A6CCC9780127}"/>
    <cellStyle name="計算 7 2 2" xfId="16486" xr:uid="{B3B8D5D9-BEBB-418E-8101-91A17ACA3ABE}"/>
    <cellStyle name="计算 7 2 2" xfId="16487" xr:uid="{65A7A607-BCC3-428A-A1B9-418723FD0FA5}"/>
    <cellStyle name="计算 7 2 2 10" xfId="16488" xr:uid="{C38DDEEA-659F-4987-B738-0A92ED9E316F}"/>
    <cellStyle name="计算 7 2 2 10 2" xfId="36635" xr:uid="{B12074D9-22CC-4B7C-95DC-8E3060CA13C9}"/>
    <cellStyle name="计算 7 2 2 11" xfId="36634" xr:uid="{CCE75935-ED87-4633-A851-36A5964893B1}"/>
    <cellStyle name="計算 7 2 2 2" xfId="36633" xr:uid="{D5E2E294-E77A-407E-ADF2-58F384F2A4B7}"/>
    <cellStyle name="计算 7 2 2 2" xfId="16489" xr:uid="{824698C7-3471-4596-ACE4-CD71A9189075}"/>
    <cellStyle name="计算 7 2 2 2 10" xfId="36636" xr:uid="{5D2CEAB3-176C-480C-A78B-921E2AB0CF40}"/>
    <cellStyle name="计算 7 2 2 2 2" xfId="16490" xr:uid="{D25C55CE-F827-4FA7-9B99-D9BD252E436E}"/>
    <cellStyle name="计算 7 2 2 2 2 2" xfId="36637" xr:uid="{0A2AF5F7-0AFD-4E4A-B42C-F965C02BF82E}"/>
    <cellStyle name="计算 7 2 2 2 3" xfId="16491" xr:uid="{EAC85DB7-031C-4D61-9D6E-172ED35F6B44}"/>
    <cellStyle name="计算 7 2 2 2 3 2" xfId="36638" xr:uid="{5E366DD4-F6B3-4348-8D0E-29666A17FDE6}"/>
    <cellStyle name="计算 7 2 2 2 4" xfId="16492" xr:uid="{0FF6E077-1336-4373-BBBA-1EA2A8A69BB8}"/>
    <cellStyle name="计算 7 2 2 2 4 2" xfId="36639" xr:uid="{F9674754-B07C-4E1A-A7BE-8B78956915B3}"/>
    <cellStyle name="计算 7 2 2 2 5" xfId="16493" xr:uid="{1ADE2054-F97E-4401-9F1E-2100A97E042B}"/>
    <cellStyle name="计算 7 2 2 2 5 2" xfId="36640" xr:uid="{D671C0E5-4D1A-452A-BACC-75EF2FAE4411}"/>
    <cellStyle name="计算 7 2 2 2 6" xfId="16494" xr:uid="{BF8DDC87-D644-4129-BE3E-BE0CC97415FC}"/>
    <cellStyle name="计算 7 2 2 2 6 2" xfId="36641" xr:uid="{0B2D44A9-95B1-4B2C-8035-4B28847B0515}"/>
    <cellStyle name="计算 7 2 2 2 7" xfId="16495" xr:uid="{92D3FBC2-E223-41D1-8BCE-F1B1B42109A2}"/>
    <cellStyle name="计算 7 2 2 2 7 2" xfId="36642" xr:uid="{5871F5A8-B6B3-458F-A666-9B6ECCD297A4}"/>
    <cellStyle name="计算 7 2 2 2 8" xfId="16496" xr:uid="{11528B6A-C60A-436C-9E1A-20FC11FA33E0}"/>
    <cellStyle name="计算 7 2 2 2 8 2" xfId="36643" xr:uid="{D5D27EED-9816-4ED4-B14E-1A4489612671}"/>
    <cellStyle name="计算 7 2 2 2 9" xfId="16497" xr:uid="{D8BA7182-4D20-4D02-8689-2CBBD47EEC45}"/>
    <cellStyle name="计算 7 2 2 2 9 2" xfId="36644" xr:uid="{14A01386-1D39-4230-BC67-CA76F7665418}"/>
    <cellStyle name="计算 7 2 2 3" xfId="16498" xr:uid="{69EAC704-4912-4140-B14D-A3AE831A69E3}"/>
    <cellStyle name="计算 7 2 2 3 2" xfId="36645" xr:uid="{DA628F9A-6EDC-4A96-98CE-C92C2CA1228D}"/>
    <cellStyle name="计算 7 2 2 4" xfId="16499" xr:uid="{9AA6A2F9-F337-415E-A399-B0380DF334AE}"/>
    <cellStyle name="计算 7 2 2 4 2" xfId="36646" xr:uid="{8F6A8B50-52EE-47DF-8F93-1860B4166FED}"/>
    <cellStyle name="计算 7 2 2 5" xfId="16500" xr:uid="{608F322A-FF07-4BA8-BA01-55366E2160A9}"/>
    <cellStyle name="计算 7 2 2 5 2" xfId="36647" xr:uid="{8B452A19-56A0-4487-AA87-684C5F85B7B2}"/>
    <cellStyle name="计算 7 2 2 6" xfId="16501" xr:uid="{AD636CC8-C001-471E-B515-0299A0CA0E76}"/>
    <cellStyle name="计算 7 2 2 6 2" xfId="36648" xr:uid="{578B2123-FF9B-4F1D-AD05-660E011E068A}"/>
    <cellStyle name="计算 7 2 2 7" xfId="16502" xr:uid="{DC6A46DF-40E9-4F42-86EB-012F6A952477}"/>
    <cellStyle name="计算 7 2 2 7 2" xfId="36649" xr:uid="{59188BC9-BAA5-48AC-A11F-6F21E1F714DC}"/>
    <cellStyle name="计算 7 2 2 8" xfId="16503" xr:uid="{36DAA523-3EE7-456B-9E2A-8181C6EA1BB8}"/>
    <cellStyle name="计算 7 2 2 8 2" xfId="36650" xr:uid="{958BE7F3-66FE-4AE2-A345-2903DAD26C27}"/>
    <cellStyle name="计算 7 2 2 9" xfId="16504" xr:uid="{57A40968-E9F6-4A53-BC9B-DC36EC588636}"/>
    <cellStyle name="计算 7 2 2 9 2" xfId="36651" xr:uid="{B6155DDC-0F7E-4A79-8BA1-77241770237A}"/>
    <cellStyle name="計算 7 2 3" xfId="16505" xr:uid="{C89417BE-0C48-4524-A061-1E730FCA6BE0}"/>
    <cellStyle name="计算 7 2 3" xfId="16506" xr:uid="{82D10F71-72D0-459C-9B6B-696F6FD3DF0C}"/>
    <cellStyle name="计算 7 2 3 10" xfId="36653" xr:uid="{7C85F678-A87F-4908-BFE8-3E20EE9B8BCD}"/>
    <cellStyle name="計算 7 2 3 2" xfId="36652" xr:uid="{94644D10-DD49-481C-862D-F510989FE2CC}"/>
    <cellStyle name="计算 7 2 3 2" xfId="16507" xr:uid="{FCDA5C5B-74C8-48EB-A71D-E337A5CCD172}"/>
    <cellStyle name="计算 7 2 3 2 2" xfId="36654" xr:uid="{91BD9921-9273-4776-A7D3-2F4E5AA04801}"/>
    <cellStyle name="计算 7 2 3 3" xfId="16508" xr:uid="{91098E64-0A29-439B-9043-364A7AF11A4A}"/>
    <cellStyle name="计算 7 2 3 3 2" xfId="36655" xr:uid="{6FF27A99-4EEE-4B02-9361-C8A2B62A1FF6}"/>
    <cellStyle name="计算 7 2 3 4" xfId="16509" xr:uid="{79F9D47B-316C-4A26-92DE-2E352C82404E}"/>
    <cellStyle name="计算 7 2 3 4 2" xfId="36656" xr:uid="{AC3CD564-2CB4-4D56-8503-6C0CB010CE30}"/>
    <cellStyle name="计算 7 2 3 5" xfId="16510" xr:uid="{5B650FC4-E4D8-4816-8D1C-277E6EBDCF37}"/>
    <cellStyle name="计算 7 2 3 5 2" xfId="36657" xr:uid="{7B1C282D-225C-42AA-9DC1-B3CC08416F12}"/>
    <cellStyle name="计算 7 2 3 6" xfId="16511" xr:uid="{D4694048-23BE-454F-9248-94CFF9DB36D5}"/>
    <cellStyle name="计算 7 2 3 6 2" xfId="36658" xr:uid="{57EA243C-5DE3-4F65-AE5A-1FD9A5399A0E}"/>
    <cellStyle name="计算 7 2 3 7" xfId="16512" xr:uid="{4EFE0845-AD41-4B91-A9D3-25B8484A6929}"/>
    <cellStyle name="计算 7 2 3 7 2" xfId="36659" xr:uid="{75355A41-1948-429E-A935-7F326D8DEB50}"/>
    <cellStyle name="计算 7 2 3 8" xfId="16513" xr:uid="{7FBD6E63-1C52-4037-B0E7-E07607E8595D}"/>
    <cellStyle name="计算 7 2 3 8 2" xfId="36660" xr:uid="{C0041EDF-BEB1-4283-8C70-CB0C8764EFDD}"/>
    <cellStyle name="计算 7 2 3 9" xfId="16514" xr:uid="{CFE031D2-ABFD-4E10-98C2-ED21428F1D5B}"/>
    <cellStyle name="计算 7 2 3 9 2" xfId="36661" xr:uid="{A1CD88BB-BA8B-4DBD-AFC9-2F70FDE648B2}"/>
    <cellStyle name="計算 7 2 4" xfId="16515" xr:uid="{06F5DA61-8D9A-481F-8992-694B6DAB9A32}"/>
    <cellStyle name="计算 7 2 4" xfId="16516" xr:uid="{E7CE9CF6-FFDC-492A-A9DC-801B8C587165}"/>
    <cellStyle name="计算 7 2 4 10" xfId="36663" xr:uid="{A2B3BE36-305F-4E82-889E-232F71646675}"/>
    <cellStyle name="計算 7 2 4 2" xfId="36662" xr:uid="{B055146E-ED5A-44B2-9A6B-A4D8051F9865}"/>
    <cellStyle name="计算 7 2 4 2" xfId="16517" xr:uid="{13324A37-A89B-41A5-B400-E9BC2C036686}"/>
    <cellStyle name="计算 7 2 4 2 2" xfId="36664" xr:uid="{8ED12F6D-332A-47F7-BF99-E96A431DEA7A}"/>
    <cellStyle name="计算 7 2 4 3" xfId="16518" xr:uid="{0D1C30FE-2FE5-488A-BA09-E9394D51D548}"/>
    <cellStyle name="计算 7 2 4 3 2" xfId="36665" xr:uid="{39FA65EB-426B-4CEB-A928-3D075FC5F95A}"/>
    <cellStyle name="计算 7 2 4 4" xfId="16519" xr:uid="{0683D69B-A1D2-4E04-BDFE-7B3BD17CB658}"/>
    <cellStyle name="计算 7 2 4 4 2" xfId="36666" xr:uid="{CB94755E-6E5A-4F1F-9F2E-57742B67B971}"/>
    <cellStyle name="计算 7 2 4 5" xfId="16520" xr:uid="{345E1380-C54E-4CE7-98D5-6C4DBE816391}"/>
    <cellStyle name="计算 7 2 4 5 2" xfId="36667" xr:uid="{F7D43960-2432-4A7A-824A-98DEDA397C23}"/>
    <cellStyle name="计算 7 2 4 6" xfId="16521" xr:uid="{0CFEFAF2-6028-4D67-9E9D-FE492D44BE50}"/>
    <cellStyle name="计算 7 2 4 6 2" xfId="36668" xr:uid="{9B5D36BA-694E-433B-8820-FA54469386FA}"/>
    <cellStyle name="计算 7 2 4 7" xfId="16522" xr:uid="{8A197391-F79A-4C20-A509-0C103CC39455}"/>
    <cellStyle name="计算 7 2 4 7 2" xfId="36669" xr:uid="{314DF5B3-2441-40E6-8FC7-C35EA29E38A4}"/>
    <cellStyle name="计算 7 2 4 8" xfId="16523" xr:uid="{C27ADC93-43C7-4B07-9058-603DF46B21A8}"/>
    <cellStyle name="计算 7 2 4 8 2" xfId="36670" xr:uid="{A154E254-6228-49E7-B2DE-9EB6637B0BE7}"/>
    <cellStyle name="计算 7 2 4 9" xfId="16524" xr:uid="{590E7F59-E5D4-4B9C-81D5-6BCBDB6AF39D}"/>
    <cellStyle name="计算 7 2 4 9 2" xfId="36671" xr:uid="{4ABA7331-97C7-4C62-AFCB-63AE2729424B}"/>
    <cellStyle name="計算 7 2 5" xfId="16525" xr:uid="{408150AD-1B83-4344-B5C0-DEED0564D661}"/>
    <cellStyle name="计算 7 2 5" xfId="16526" xr:uid="{5387BB75-84FB-42F4-83AB-C910C9B647CF}"/>
    <cellStyle name="計算 7 2 5 2" xfId="36672" xr:uid="{3CDD3315-96F4-4789-BCB8-55B8AF88E347}"/>
    <cellStyle name="计算 7 2 5 2" xfId="36673" xr:uid="{99652FF3-8D99-44A4-889A-F9DE122D3522}"/>
    <cellStyle name="計算 7 2 6" xfId="16527" xr:uid="{13BC0150-78F8-497F-9D09-4B5714B2C99B}"/>
    <cellStyle name="计算 7 2 6" xfId="16528" xr:uid="{57065B4C-3435-4E2F-86B2-5DE6BC786045}"/>
    <cellStyle name="計算 7 2 6 2" xfId="36674" xr:uid="{9218A676-B0EB-4828-AFA9-177AF630EA61}"/>
    <cellStyle name="计算 7 2 6 2" xfId="36675" xr:uid="{F79EE774-7280-4687-89A1-41ABE1F48DCC}"/>
    <cellStyle name="計算 7 2 7" xfId="16529" xr:uid="{A5477594-E088-4792-AD97-44D661F4872D}"/>
    <cellStyle name="计算 7 2 7" xfId="16530" xr:uid="{EA1380CB-30EF-4886-BA08-5EF1259FBA01}"/>
    <cellStyle name="計算 7 2 7 2" xfId="36676" xr:uid="{F9812031-E75B-4A45-B2B8-C8D77B4D17A9}"/>
    <cellStyle name="计算 7 2 7 2" xfId="36677" xr:uid="{7317D5CF-92C5-4C29-B8B2-57A9AE6D4704}"/>
    <cellStyle name="計算 7 2 8" xfId="16531" xr:uid="{2B7BFBD8-F258-467B-A3CB-D2F38F269D0D}"/>
    <cellStyle name="计算 7 2 8" xfId="16532" xr:uid="{236A4E01-3AAF-4909-823D-6CDD472F156D}"/>
    <cellStyle name="計算 7 2 8 2" xfId="36678" xr:uid="{1F961FE8-072C-4F3A-AFEA-BFD2A765ADF4}"/>
    <cellStyle name="计算 7 2 8 2" xfId="36679" xr:uid="{5B7F3C02-EBEF-4157-B97C-11A27ECE1779}"/>
    <cellStyle name="計算 7 2 9" xfId="16533" xr:uid="{4EAAB056-9EC1-40DB-AD33-04DFE720CE40}"/>
    <cellStyle name="计算 7 2 9" xfId="16534" xr:uid="{AAC2479A-94AD-441A-8A08-85E50C202B28}"/>
    <cellStyle name="計算 7 2 9 2" xfId="36680" xr:uid="{673FED03-85A0-463F-93B9-6835C843D5CE}"/>
    <cellStyle name="计算 7 2 9 2" xfId="36681" xr:uid="{5550553A-F174-4024-9D09-98094EA0EDB9}"/>
    <cellStyle name="計算 7 3" xfId="16535" xr:uid="{6F2D1036-8E1D-418D-AF2E-5DBE68849729}"/>
    <cellStyle name="计算 7 3" xfId="16536" xr:uid="{B127DE1E-C32D-4C6C-B1C4-FC1880C11D45}"/>
    <cellStyle name="計算 7 3 10" xfId="16537" xr:uid="{2E512004-34B4-4ADE-B373-FC7D96983672}"/>
    <cellStyle name="计算 7 3 10" xfId="16538" xr:uid="{D2F56457-9CCB-4473-BCF0-8505F2C9148E}"/>
    <cellStyle name="計算 7 3 10 2" xfId="36684" xr:uid="{526A7A4B-6637-4A43-8882-DECF41DD1118}"/>
    <cellStyle name="计算 7 3 10 2" xfId="36685" xr:uid="{E443D11C-64EA-4BEC-9209-9913CC22E200}"/>
    <cellStyle name="計算 7 3 11" xfId="16539" xr:uid="{ECBCAFB5-1366-4C8D-AFE8-3222D75D543A}"/>
    <cellStyle name="计算 7 3 11" xfId="16540" xr:uid="{C61987E4-ABC4-498F-A826-3AC6D310F48B}"/>
    <cellStyle name="計算 7 3 11 2" xfId="36686" xr:uid="{A23DE456-DA1A-4C94-A563-862FB734DF42}"/>
    <cellStyle name="计算 7 3 11 2" xfId="36687" xr:uid="{6328DE03-81C8-419B-887F-26735E76F9E0}"/>
    <cellStyle name="計算 7 3 12" xfId="16541" xr:uid="{2B6104EE-8F3C-4680-B978-14D6FF72564B}"/>
    <cellStyle name="计算 7 3 12" xfId="16542" xr:uid="{88AF5156-86E8-46CA-9E2D-05ECAEFC0FC4}"/>
    <cellStyle name="計算 7 3 12 2" xfId="36688" xr:uid="{239AB7BE-3003-4254-8004-4F684AF5BEB7}"/>
    <cellStyle name="计算 7 3 12 2" xfId="36689" xr:uid="{3DF14C41-4DE2-40DF-9D08-0ED17EFBC06F}"/>
    <cellStyle name="計算 7 3 13" xfId="16543" xr:uid="{13900795-8547-49D1-8286-61988E0A3393}"/>
    <cellStyle name="计算 7 3 13" xfId="16544" xr:uid="{6D04D1F3-A011-441B-862F-D62B8EFFEBA1}"/>
    <cellStyle name="計算 7 3 13 2" xfId="36690" xr:uid="{8B4201B1-F7E1-4504-89BE-6DD31AA5E1C3}"/>
    <cellStyle name="计算 7 3 13 2" xfId="36691" xr:uid="{63A8C044-1D6A-49F3-AE68-F4EA6C77ABE4}"/>
    <cellStyle name="計算 7 3 14" xfId="36682" xr:uid="{4112EB8B-275D-4626-900A-08B24EB7B989}"/>
    <cellStyle name="计算 7 3 14" xfId="36683" xr:uid="{E8FFA3E1-FAFA-46E6-AEBE-2D0D7392AFCB}"/>
    <cellStyle name="計算 7 3 2" xfId="16545" xr:uid="{5147419F-C789-4343-A8EC-C1027ADAE0EB}"/>
    <cellStyle name="计算 7 3 2" xfId="16546" xr:uid="{46317C23-80CF-4586-8A1A-8B2B02725EA5}"/>
    <cellStyle name="計算 7 3 2 2" xfId="36692" xr:uid="{67B97754-5335-406D-90E7-F443753EE45E}"/>
    <cellStyle name="计算 7 3 2 2" xfId="36693" xr:uid="{9A256C9B-7439-42AC-96E1-B123EE05D9B1}"/>
    <cellStyle name="計算 7 3 3" xfId="16547" xr:uid="{C50B2BB0-0D7D-40DA-9045-F95CFCF31FB7}"/>
    <cellStyle name="计算 7 3 3" xfId="16548" xr:uid="{71C17079-E058-4855-9330-570365B85933}"/>
    <cellStyle name="計算 7 3 3 2" xfId="36694" xr:uid="{B39F9EFF-D70B-4F03-9E11-392B62F65714}"/>
    <cellStyle name="计算 7 3 3 2" xfId="36695" xr:uid="{A933936A-C1CF-44FE-9CD6-722DB36C9959}"/>
    <cellStyle name="計算 7 3 4" xfId="16549" xr:uid="{37C26BA1-90F7-480A-9D3C-AFD79BC25DCA}"/>
    <cellStyle name="计算 7 3 4" xfId="16550" xr:uid="{47B3BECB-6748-4401-8993-BDACD7EEFDA7}"/>
    <cellStyle name="計算 7 3 4 2" xfId="36696" xr:uid="{07B0EDF2-C73E-4F65-A695-5DAF643EBA48}"/>
    <cellStyle name="计算 7 3 4 2" xfId="36697" xr:uid="{65BA45DA-66BA-4106-A00E-2C3742E4241A}"/>
    <cellStyle name="計算 7 3 5" xfId="16551" xr:uid="{8FD2101F-34B1-4FAE-8235-B36F5819E09A}"/>
    <cellStyle name="计算 7 3 5" xfId="16552" xr:uid="{CCBC5EE9-EF2D-499B-AEDA-3DD2CC10EB89}"/>
    <cellStyle name="計算 7 3 5 2" xfId="36698" xr:uid="{0B3F12FD-2EA8-4584-ABCD-A74C19E2D755}"/>
    <cellStyle name="计算 7 3 5 2" xfId="36699" xr:uid="{B77F77C0-A528-4BCB-BDDA-CBD2A6D7E1C1}"/>
    <cellStyle name="計算 7 3 6" xfId="16553" xr:uid="{735CE9E1-3679-424A-A06E-C9C1F6B12948}"/>
    <cellStyle name="计算 7 3 6" xfId="16554" xr:uid="{312823AD-FCC2-43FE-AD50-4EBF11EB26AC}"/>
    <cellStyle name="計算 7 3 6 2" xfId="36700" xr:uid="{D16277E2-EC7D-4DF5-A2B0-925418C499C1}"/>
    <cellStyle name="计算 7 3 6 2" xfId="36701" xr:uid="{8667501B-C7CA-4438-B49E-4C3890DB3A54}"/>
    <cellStyle name="計算 7 3 7" xfId="16555" xr:uid="{4D4B91AE-6C93-4ED5-8D43-00DEFF9C04A2}"/>
    <cellStyle name="计算 7 3 7" xfId="16556" xr:uid="{E486C9C2-482C-414E-852D-B11DF36598F5}"/>
    <cellStyle name="計算 7 3 7 2" xfId="36702" xr:uid="{C060A691-E549-49B5-AEE6-A5A8C3519EDE}"/>
    <cellStyle name="计算 7 3 7 2" xfId="36703" xr:uid="{31D02CA5-AAD7-4941-B25B-12AE2FCA9324}"/>
    <cellStyle name="計算 7 3 8" xfId="16557" xr:uid="{41B9ED6A-2D69-455C-80CE-DE37A0B61B68}"/>
    <cellStyle name="计算 7 3 8" xfId="16558" xr:uid="{61B2AC6E-906B-4FE0-A871-B3D8837DC406}"/>
    <cellStyle name="計算 7 3 8 2" xfId="36704" xr:uid="{9A875B52-9B54-4B0B-9404-E83433BA5A7C}"/>
    <cellStyle name="计算 7 3 8 2" xfId="36705" xr:uid="{2F80E6E2-84A6-4430-962B-7E9929AAC2E9}"/>
    <cellStyle name="計算 7 3 9" xfId="16559" xr:uid="{A2CE2449-82D7-4F65-8DC6-AD5E714E879C}"/>
    <cellStyle name="计算 7 3 9" xfId="16560" xr:uid="{70628C08-0604-4219-B22D-F5F5B22F6710}"/>
    <cellStyle name="計算 7 3 9 2" xfId="36706" xr:uid="{AA5FF204-DDE4-4555-89CC-9D7EA5B7004A}"/>
    <cellStyle name="计算 7 3 9 2" xfId="36707" xr:uid="{FD250A56-5668-4194-93E9-CB149C10E306}"/>
    <cellStyle name="計算 7 4" xfId="16561" xr:uid="{8460380A-27C1-474F-AF4B-1609A5B84919}"/>
    <cellStyle name="计算 7 4" xfId="16562" xr:uid="{C2F6BDD5-B03B-46F8-A8E6-12DCE2152D18}"/>
    <cellStyle name="计算 7 4 10" xfId="36709" xr:uid="{53856FB9-7DD6-4A8A-BEE8-858424FF2875}"/>
    <cellStyle name="計算 7 4 2" xfId="36708" xr:uid="{FCC1296F-F4F9-4F2A-99E2-984F82C4C3F2}"/>
    <cellStyle name="计算 7 4 2" xfId="16563" xr:uid="{E99A6140-EA9A-4904-A6CD-12B7E466CE8D}"/>
    <cellStyle name="计算 7 4 2 2" xfId="36710" xr:uid="{386A1BE5-4560-4EEA-9F01-6DFD07DAE9C7}"/>
    <cellStyle name="计算 7 4 3" xfId="16564" xr:uid="{66336B1D-2AB5-4258-9FCA-73FD08EB87BE}"/>
    <cellStyle name="计算 7 4 3 2" xfId="36711" xr:uid="{C64BF5ED-A1C1-4D66-8B46-0B03641ED32F}"/>
    <cellStyle name="计算 7 4 4" xfId="16565" xr:uid="{14F01DB8-4DF2-493E-9E92-95F08D2D16DC}"/>
    <cellStyle name="计算 7 4 4 2" xfId="36712" xr:uid="{EFB2A26C-DE63-455E-B9B1-92AC49170ABA}"/>
    <cellStyle name="计算 7 4 5" xfId="16566" xr:uid="{2D9B50C3-F336-4D14-BD07-25FB5A2FFC8C}"/>
    <cellStyle name="计算 7 4 5 2" xfId="36713" xr:uid="{A816F274-9C63-48CE-8447-8E8995F95DF8}"/>
    <cellStyle name="计算 7 4 6" xfId="16567" xr:uid="{3EEF8029-3CD5-4923-90C1-FA68B7F07239}"/>
    <cellStyle name="计算 7 4 6 2" xfId="36714" xr:uid="{C83AEC7C-A651-4788-9E83-CBB25683A73A}"/>
    <cellStyle name="计算 7 4 7" xfId="16568" xr:uid="{0755E566-C07C-4E07-9403-A1A0A8490B83}"/>
    <cellStyle name="计算 7 4 7 2" xfId="36715" xr:uid="{A4C794C6-E6C0-4C9C-87EA-B831752AD393}"/>
    <cellStyle name="计算 7 4 8" xfId="16569" xr:uid="{7FEB6F43-5E63-47FB-81B0-E602DD65922B}"/>
    <cellStyle name="计算 7 4 8 2" xfId="36716" xr:uid="{E2FD06A3-7989-4FFD-82A6-F27A8E8C4637}"/>
    <cellStyle name="计算 7 4 9" xfId="16570" xr:uid="{BAD7EA3E-CCB0-46BF-8F4B-C5224D8EBC81}"/>
    <cellStyle name="计算 7 4 9 2" xfId="36717" xr:uid="{752ECD95-ACE5-4950-B33A-B66781C70F06}"/>
    <cellStyle name="計算 7 5" xfId="16571" xr:uid="{34045A33-4176-49D4-BA6B-F3CCE8A6A1CC}"/>
    <cellStyle name="计算 7 5" xfId="16572" xr:uid="{F5A8EF7F-3586-40B5-8A06-A3CBF92B6C8F}"/>
    <cellStyle name="計算 7 5 2" xfId="36718" xr:uid="{2206259E-5028-4AEE-A416-4E6D84ECC56E}"/>
    <cellStyle name="计算 7 5 2" xfId="36719" xr:uid="{82029D37-B4F4-4592-8849-FE2EECF9162F}"/>
    <cellStyle name="計算 7 6" xfId="16573" xr:uid="{4DCCA944-D21F-4DCF-9793-DBE34BBCC33F}"/>
    <cellStyle name="计算 7 6" xfId="16574" xr:uid="{47BB40E1-2D79-4566-B5CB-8A5B72863D89}"/>
    <cellStyle name="計算 7 6 2" xfId="36720" xr:uid="{DF931C72-4E14-403B-9352-8DA5E865E649}"/>
    <cellStyle name="计算 7 6 2" xfId="36721" xr:uid="{6028F659-CC1F-4A59-BB49-8EA535219F89}"/>
    <cellStyle name="計算 7 7" xfId="16575" xr:uid="{F1288F3B-68BE-4C69-AC0B-929D18E26EC6}"/>
    <cellStyle name="计算 7 7" xfId="16576" xr:uid="{EE975D78-ADE8-4B92-A5BD-0EB6633C1D27}"/>
    <cellStyle name="計算 7 7 2" xfId="36722" xr:uid="{7D5D97CE-58F5-4DA0-96CA-75515B04DC6A}"/>
    <cellStyle name="计算 7 7 2" xfId="36723" xr:uid="{7748AE8A-FC42-42EC-AB06-E77BDC4B4FBB}"/>
    <cellStyle name="計算 7 8" xfId="16577" xr:uid="{9675BEFF-582E-474B-872D-A5C7EACAB2C3}"/>
    <cellStyle name="计算 7 8" xfId="16578" xr:uid="{0C0F1DA2-B7A9-42BA-9FDC-C53F0106D2A4}"/>
    <cellStyle name="計算 7 8 2" xfId="36724" xr:uid="{EA9898EB-7057-4526-947F-2B3FCB611113}"/>
    <cellStyle name="计算 7 8 2" xfId="36725" xr:uid="{4FC47148-2ADC-4BB6-9761-A428CCA5142F}"/>
    <cellStyle name="計算 7 9" xfId="16579" xr:uid="{720FAB56-560A-4F10-8252-00BE77850252}"/>
    <cellStyle name="计算 7 9" xfId="16580" xr:uid="{FD3BF674-66BF-4A0A-B316-1E347F7BED05}"/>
    <cellStyle name="計算 7 9 2" xfId="36726" xr:uid="{6E0208EF-BADC-454E-8A6E-6E4C9CE79DE6}"/>
    <cellStyle name="计算 7 9 2" xfId="36727" xr:uid="{582D29E2-4DED-4896-9479-64EEA7D1A593}"/>
    <cellStyle name="계산 8" xfId="16581" xr:uid="{013CB36C-64F2-4C81-A8D0-3D6812110950}"/>
    <cellStyle name="計算 8" xfId="16582" xr:uid="{81CA8385-CEA2-4353-A4DA-FA05C72E9907}"/>
    <cellStyle name="计算 8" xfId="16583" xr:uid="{0012F201-B88A-41EA-A90D-84EFC24A86C0}"/>
    <cellStyle name="計算 8 10" xfId="16584" xr:uid="{11AFFF97-2794-4539-918C-918C5116CFD9}"/>
    <cellStyle name="计算 8 10" xfId="16585" xr:uid="{0C04B978-4011-46BA-95D2-27D71E444F13}"/>
    <cellStyle name="計算 8 10 2" xfId="36730" xr:uid="{7A47D847-E54E-40E1-AA10-AA4EB769A8BE}"/>
    <cellStyle name="计算 8 10 2" xfId="36731" xr:uid="{09E7C3EA-FDBE-406A-9A21-718882D6F80E}"/>
    <cellStyle name="計算 8 11" xfId="16586" xr:uid="{54478A4D-F118-44D9-BE15-5B46F2D4ED67}"/>
    <cellStyle name="计算 8 11" xfId="16587" xr:uid="{E43603A5-C7C6-4642-9C97-B1ECACEC4D33}"/>
    <cellStyle name="計算 8 11 2" xfId="36732" xr:uid="{3F98EA8C-DD3E-41CE-90E7-C687EEA10D00}"/>
    <cellStyle name="计算 8 11 2" xfId="36733" xr:uid="{67604ED8-8A50-496F-A001-288C314405E5}"/>
    <cellStyle name="計算 8 12" xfId="16588" xr:uid="{23EFEAB0-D4B1-4984-A15F-42B550592A35}"/>
    <cellStyle name="计算 8 12" xfId="16589" xr:uid="{4290F0B7-A4EC-40A9-ADE7-9C91743B5ACF}"/>
    <cellStyle name="計算 8 12 2" xfId="36734" xr:uid="{EF1EC563-34D4-443C-A536-9958770B7517}"/>
    <cellStyle name="计算 8 12 2" xfId="36735" xr:uid="{AEE1D771-C234-4079-A257-62E5CE613D64}"/>
    <cellStyle name="計算 8 13" xfId="16590" xr:uid="{ED1EC25B-2950-4833-AB8C-C60C7E4AD6F9}"/>
    <cellStyle name="计算 8 13" xfId="16591" xr:uid="{0E22C6F5-6BFA-4AF8-8D81-AF7FF8E04D1A}"/>
    <cellStyle name="計算 8 13 2" xfId="36736" xr:uid="{212301B9-D339-4C27-AEED-662C66780DF3}"/>
    <cellStyle name="计算 8 13 2" xfId="36737" xr:uid="{B5D2C305-1A1E-463F-B7DA-E78317F5B2B9}"/>
    <cellStyle name="計算 8 14" xfId="16592" xr:uid="{0AF56B6A-65C2-4A1D-AC04-BEC030F3D84B}"/>
    <cellStyle name="计算 8 14" xfId="16593" xr:uid="{937EE2E3-F304-41C2-948C-750FC29953DF}"/>
    <cellStyle name="計算 8 14 2" xfId="36738" xr:uid="{1BCC525E-2E9F-414C-9769-53699E3E509B}"/>
    <cellStyle name="计算 8 14 2" xfId="36739" xr:uid="{C0346123-35E8-4A28-8F24-8A5743E54470}"/>
    <cellStyle name="計算 8 15" xfId="16594" xr:uid="{6F3B7D00-F20C-4830-BB42-CCCE12BEA7D2}"/>
    <cellStyle name="计算 8 15" xfId="16595" xr:uid="{33E88510-11F8-4B17-9EE8-E4045BC69F97}"/>
    <cellStyle name="計算 8 15 2" xfId="36740" xr:uid="{63308FBA-233C-4A98-AB3B-0A36E7B61731}"/>
    <cellStyle name="计算 8 15 2" xfId="36741" xr:uid="{11288301-9D8F-4591-9DF6-3C30C35A456E}"/>
    <cellStyle name="計算 8 16" xfId="36728" xr:uid="{25D86884-05A8-4AE4-B844-DA3ED0F4B7B8}"/>
    <cellStyle name="计算 8 16" xfId="36729" xr:uid="{AFF09CDE-4CE7-4A75-84AF-141AA185E0C4}"/>
    <cellStyle name="계산 8 2" xfId="16596" xr:uid="{6F3FF719-854D-4B0B-BC0E-3644B3A54F46}"/>
    <cellStyle name="計算 8 2" xfId="16597" xr:uid="{857EA068-41C3-419C-ADD3-9ABED91BC9A1}"/>
    <cellStyle name="计算 8 2" xfId="16598" xr:uid="{AF26D647-D50F-4CFD-A4ED-05E98D8AF57A}"/>
    <cellStyle name="計算 8 2 10" xfId="16599" xr:uid="{800DC828-30D0-497B-B451-93B824E14195}"/>
    <cellStyle name="计算 8 2 10" xfId="16600" xr:uid="{BDC9B061-06C1-4A38-A76D-63675F31A89E}"/>
    <cellStyle name="計算 8 2 10 2" xfId="36744" xr:uid="{DC4B59B9-FFCF-41E2-AF7E-44748256845B}"/>
    <cellStyle name="计算 8 2 10 2" xfId="36745" xr:uid="{642C4BC8-6087-41BD-9814-1BD7C3BA6944}"/>
    <cellStyle name="計算 8 2 11" xfId="16601" xr:uid="{4C7621B7-C67D-4B98-A124-7A9AFBE721A1}"/>
    <cellStyle name="计算 8 2 11" xfId="16602" xr:uid="{6DDFB057-C627-4CF6-8F04-07C07C04E501}"/>
    <cellStyle name="計算 8 2 11 2" xfId="36746" xr:uid="{8A3E3FF6-A80F-4650-9057-BA59A00F50EC}"/>
    <cellStyle name="计算 8 2 11 2" xfId="36747" xr:uid="{A6C94C3F-31CC-4455-974C-F31946865868}"/>
    <cellStyle name="計算 8 2 12" xfId="16603" xr:uid="{B7190239-4585-4643-8F6C-DF01E22CC43C}"/>
    <cellStyle name="计算 8 2 12" xfId="16604" xr:uid="{2121EE26-2227-41EF-A40E-9BD4408D105C}"/>
    <cellStyle name="計算 8 2 12 2" xfId="36748" xr:uid="{0AA240C9-E59C-43C9-8841-82165064C8F9}"/>
    <cellStyle name="计算 8 2 12 2" xfId="36749" xr:uid="{29D63C2F-44C7-49DD-BDF1-CE2361A21C0E}"/>
    <cellStyle name="計算 8 2 13" xfId="16605" xr:uid="{99C9C8F8-5B4D-4AFA-A4A8-64074A0360AD}"/>
    <cellStyle name="计算 8 2 13" xfId="16606" xr:uid="{B6F48B31-2422-42CA-962E-804C87D09E98}"/>
    <cellStyle name="計算 8 2 13 2" xfId="36750" xr:uid="{8B174C3D-AB48-401B-BCE0-3DF098944F04}"/>
    <cellStyle name="计算 8 2 13 2" xfId="36751" xr:uid="{782CCBDC-89E6-4F71-997B-91849AF014A2}"/>
    <cellStyle name="計算 8 2 14" xfId="36742" xr:uid="{763AEE41-8E8B-4DA3-8AF6-B44EEFC76A9F}"/>
    <cellStyle name="计算 8 2 14" xfId="36743" xr:uid="{C40CC16A-C6EB-42FC-BBFE-24C2F10F5BF1}"/>
    <cellStyle name="計算 8 2 2" xfId="16607" xr:uid="{DDE3AEAD-A45A-4BAA-ADD0-1FF8C0DE59C0}"/>
    <cellStyle name="计算 8 2 2" xfId="16608" xr:uid="{97BD3DC3-6DCB-4BD6-987B-55722B1E9E0C}"/>
    <cellStyle name="計算 8 2 2 2" xfId="36752" xr:uid="{9740712A-DC00-4E59-9DF6-8CEE8B380048}"/>
    <cellStyle name="计算 8 2 2 2" xfId="36753" xr:uid="{FED01987-75C6-4980-B4EA-5D3DC9FAED65}"/>
    <cellStyle name="計算 8 2 3" xfId="16609" xr:uid="{AEFCC255-D12A-4C24-A7B0-CB86E085A4B9}"/>
    <cellStyle name="计算 8 2 3" xfId="16610" xr:uid="{4A136EB6-510E-490A-A0A0-D3DFAC27CDA5}"/>
    <cellStyle name="計算 8 2 3 2" xfId="36754" xr:uid="{E89E74FE-B0BE-486B-B98C-183B9A156FC3}"/>
    <cellStyle name="计算 8 2 3 2" xfId="36755" xr:uid="{46C903D5-36A7-484C-A5A0-74607E611AB3}"/>
    <cellStyle name="計算 8 2 4" xfId="16611" xr:uid="{B6B6E86E-AB15-4D80-AD35-2B19EF3EA8C3}"/>
    <cellStyle name="计算 8 2 4" xfId="16612" xr:uid="{74F3C74C-FEC2-45B8-A06B-578FB1DDBC38}"/>
    <cellStyle name="計算 8 2 4 2" xfId="36756" xr:uid="{8EFA7D4E-F2B7-4FFA-B621-DC26306FD04B}"/>
    <cellStyle name="计算 8 2 4 2" xfId="36757" xr:uid="{A99A2930-918D-497F-AF79-CAC83B3CF943}"/>
    <cellStyle name="計算 8 2 5" xfId="16613" xr:uid="{3E30A0E3-B9F3-4E5D-988A-0DBA8357EF86}"/>
    <cellStyle name="计算 8 2 5" xfId="16614" xr:uid="{B64CE78F-F4DA-4AFC-84CD-7AF7FBF4D352}"/>
    <cellStyle name="計算 8 2 5 2" xfId="36758" xr:uid="{4A3CF83E-1A26-4785-A7D6-0767C09CD33A}"/>
    <cellStyle name="计算 8 2 5 2" xfId="36759" xr:uid="{BA3C64A1-A44D-46B9-ADF0-50B5C218C401}"/>
    <cellStyle name="計算 8 2 6" xfId="16615" xr:uid="{91944FC2-AA89-4CD7-ABC8-E26C2F7FA5B1}"/>
    <cellStyle name="计算 8 2 6" xfId="16616" xr:uid="{FA18AA0F-123B-4A5C-BF92-492302452E2C}"/>
    <cellStyle name="計算 8 2 6 2" xfId="36760" xr:uid="{01C1EA01-5D0D-4AF7-BDA0-A3F7F38905F3}"/>
    <cellStyle name="计算 8 2 6 2" xfId="36761" xr:uid="{2A0147D2-8E8B-4501-95A2-CC58F034CFBF}"/>
    <cellStyle name="計算 8 2 7" xfId="16617" xr:uid="{3F34B8F8-B1DB-4C82-B042-C03561187851}"/>
    <cellStyle name="计算 8 2 7" xfId="16618" xr:uid="{8472400E-9020-45AB-88C5-AB4952C0153C}"/>
    <cellStyle name="計算 8 2 7 2" xfId="36762" xr:uid="{28D4421B-B91E-4C9F-B3E6-88FBA0CADB53}"/>
    <cellStyle name="计算 8 2 7 2" xfId="36763" xr:uid="{5B20AF1C-F9B7-4A86-B362-7E4651644533}"/>
    <cellStyle name="計算 8 2 8" xfId="16619" xr:uid="{9763F432-5932-47CC-8435-1660F58DD6C6}"/>
    <cellStyle name="计算 8 2 8" xfId="16620" xr:uid="{4AFCA595-D0E2-4592-B55E-FB9016751CF6}"/>
    <cellStyle name="計算 8 2 8 2" xfId="36764" xr:uid="{F0905AEA-F532-4433-8E7D-06ACEFB95FFF}"/>
    <cellStyle name="计算 8 2 8 2" xfId="36765" xr:uid="{674A04BB-0F2E-486A-9E2A-83B84CEA375C}"/>
    <cellStyle name="計算 8 2 9" xfId="16621" xr:uid="{9F620157-8AC2-4580-BFDB-392BB2A482C3}"/>
    <cellStyle name="计算 8 2 9" xfId="16622" xr:uid="{FA4C0642-AC55-4547-AA99-7EB1687516D1}"/>
    <cellStyle name="計算 8 2 9 2" xfId="36766" xr:uid="{D889646B-F6EE-477C-837C-D091CD622B36}"/>
    <cellStyle name="计算 8 2 9 2" xfId="36767" xr:uid="{147A5BAC-EEC6-4EEA-814C-D4C91F90603A}"/>
    <cellStyle name="計算 8 3" xfId="16623" xr:uid="{6F0201B3-3BB9-469C-96F7-DC3CFDC9C4AC}"/>
    <cellStyle name="计算 8 3" xfId="16624" xr:uid="{69A1ABB6-0BB6-4825-8E9B-9CDAC9C99814}"/>
    <cellStyle name="計算 8 3 10" xfId="16625" xr:uid="{C7E749BD-509C-45A8-8CFB-20D601755C64}"/>
    <cellStyle name="计算 8 3 10" xfId="16626" xr:uid="{F478A7E8-DDB8-4128-8112-2D0B458E21A4}"/>
    <cellStyle name="計算 8 3 10 2" xfId="36770" xr:uid="{4A2E175D-C3C1-4471-88A1-362C1AD78B0B}"/>
    <cellStyle name="计算 8 3 10 2" xfId="36771" xr:uid="{68BAFD6E-E7FF-436B-A984-C1E57882B2D0}"/>
    <cellStyle name="計算 8 3 11" xfId="16627" xr:uid="{2726DC43-9484-44BF-A098-2C5F2909284C}"/>
    <cellStyle name="计算 8 3 11" xfId="16628" xr:uid="{C2783775-436C-4054-B446-3FF40EE9BCCA}"/>
    <cellStyle name="計算 8 3 11 2" xfId="36772" xr:uid="{4320C2B5-38E0-47CB-9F5F-7D0473DA1663}"/>
    <cellStyle name="计算 8 3 11 2" xfId="36773" xr:uid="{805BF525-6606-4BA2-B5E2-08605F543397}"/>
    <cellStyle name="計算 8 3 12" xfId="16629" xr:uid="{06D14AE5-4233-458E-8DC1-FB4C9051544F}"/>
    <cellStyle name="计算 8 3 12" xfId="16630" xr:uid="{5C9A75E7-30F5-49EC-A3F3-BEF0A96DBBDA}"/>
    <cellStyle name="計算 8 3 12 2" xfId="36774" xr:uid="{6C658AB8-CE3D-4D36-A9A3-C68C084AE8CD}"/>
    <cellStyle name="计算 8 3 12 2" xfId="36775" xr:uid="{5F835802-4993-4597-BDE8-1D1F7D25024C}"/>
    <cellStyle name="計算 8 3 13" xfId="16631" xr:uid="{D6BE3455-EC38-474A-9425-A65279F08120}"/>
    <cellStyle name="计算 8 3 13" xfId="16632" xr:uid="{4EB32A5B-E69F-42B3-9154-D15C5F6C799E}"/>
    <cellStyle name="計算 8 3 13 2" xfId="36776" xr:uid="{D7323A07-DB63-4E60-8A90-556CF1A26F2E}"/>
    <cellStyle name="计算 8 3 13 2" xfId="36777" xr:uid="{A253FA54-DCAC-414F-84F7-F1352BC40513}"/>
    <cellStyle name="計算 8 3 14" xfId="36768" xr:uid="{3D20652F-0A8E-480E-A4F7-B9C54D11D325}"/>
    <cellStyle name="计算 8 3 14" xfId="36769" xr:uid="{CF99D0A9-49DE-4C4D-8386-7607C0464DF3}"/>
    <cellStyle name="計算 8 3 2" xfId="16633" xr:uid="{2CF8A57F-344E-449D-893C-11ED01D00BA8}"/>
    <cellStyle name="计算 8 3 2" xfId="16634" xr:uid="{CF56031D-F549-40B3-B22B-26E9F440E98E}"/>
    <cellStyle name="計算 8 3 2 2" xfId="36778" xr:uid="{75A207BE-2BDD-4EC9-85D5-B6BEFF3BA642}"/>
    <cellStyle name="计算 8 3 2 2" xfId="36779" xr:uid="{321794B6-8070-4F91-B566-2F89CCD2221E}"/>
    <cellStyle name="計算 8 3 3" xfId="16635" xr:uid="{F2A67F43-6307-4D42-9050-F8E4BA7B20CB}"/>
    <cellStyle name="计算 8 3 3" xfId="16636" xr:uid="{A6EDBDCA-EE81-414C-907D-AC9F2986E4F9}"/>
    <cellStyle name="計算 8 3 3 2" xfId="36780" xr:uid="{97E464CE-A1E0-4CBF-8C71-2930420B017E}"/>
    <cellStyle name="计算 8 3 3 2" xfId="36781" xr:uid="{3769CC9B-E7DE-4437-B15C-073FD6B14116}"/>
    <cellStyle name="計算 8 3 4" xfId="16637" xr:uid="{F5DEFE5E-CC6B-4F4C-8512-4FD3262D3407}"/>
    <cellStyle name="计算 8 3 4" xfId="16638" xr:uid="{46963DA3-0EEF-4D44-B4CC-A83D2E29288B}"/>
    <cellStyle name="計算 8 3 4 2" xfId="36782" xr:uid="{F3FED976-8F29-44DF-B87D-CB564B7BE86D}"/>
    <cellStyle name="计算 8 3 4 2" xfId="36783" xr:uid="{4577B85E-5E29-4565-8DE6-22689F8AAC61}"/>
    <cellStyle name="計算 8 3 5" xfId="16639" xr:uid="{DCFF1CD7-717D-4F53-B286-B39E780D7EF7}"/>
    <cellStyle name="计算 8 3 5" xfId="16640" xr:uid="{4F4515F5-79FC-45C1-91C6-9284EFC8CB31}"/>
    <cellStyle name="計算 8 3 5 2" xfId="36784" xr:uid="{74E3D756-961B-4548-A6C4-5DAF24DAF033}"/>
    <cellStyle name="计算 8 3 5 2" xfId="36785" xr:uid="{F4C2E8EC-6B23-4370-9DC7-B977F7C8D057}"/>
    <cellStyle name="計算 8 3 6" xfId="16641" xr:uid="{F9CAD936-10D3-4703-B68D-4365060B4620}"/>
    <cellStyle name="计算 8 3 6" xfId="16642" xr:uid="{05E0690B-7E08-452C-A277-DE6623BDA792}"/>
    <cellStyle name="計算 8 3 6 2" xfId="36786" xr:uid="{729FCF8F-2F45-4744-8960-323051DBF4A4}"/>
    <cellStyle name="计算 8 3 6 2" xfId="36787" xr:uid="{0964185E-B009-437F-AE1E-C2A0FAD7DAB9}"/>
    <cellStyle name="計算 8 3 7" xfId="16643" xr:uid="{BA69533E-EB75-403F-AFE7-842257481863}"/>
    <cellStyle name="计算 8 3 7" xfId="16644" xr:uid="{5305C3B3-F8D4-4000-B261-8AE8B1291E07}"/>
    <cellStyle name="計算 8 3 7 2" xfId="36788" xr:uid="{C6B5535D-B0C7-4471-B3FA-DB2C1A843D22}"/>
    <cellStyle name="计算 8 3 7 2" xfId="36789" xr:uid="{3EC3FA3D-2DF7-4B3D-912C-DB470FEC7A5D}"/>
    <cellStyle name="計算 8 3 8" xfId="16645" xr:uid="{8A3BC198-A443-4C67-B619-EAED01990E5B}"/>
    <cellStyle name="计算 8 3 8" xfId="16646" xr:uid="{4B6813ED-CEAE-40A5-89B3-68CEF052E53F}"/>
    <cellStyle name="計算 8 3 8 2" xfId="36790" xr:uid="{357BC818-4F62-4969-8ECE-F8D4B298602A}"/>
    <cellStyle name="计算 8 3 8 2" xfId="36791" xr:uid="{83CD1D55-8083-4E42-ACBF-07419F1ACD52}"/>
    <cellStyle name="計算 8 3 9" xfId="16647" xr:uid="{BB30A731-470C-411B-AA4B-3C1E56B5FC48}"/>
    <cellStyle name="计算 8 3 9" xfId="16648" xr:uid="{9802D04C-2859-4050-96F5-80AD1227FD6D}"/>
    <cellStyle name="計算 8 3 9 2" xfId="36792" xr:uid="{C58A1BB2-D0A3-4BD3-8888-4B95E8DE9101}"/>
    <cellStyle name="计算 8 3 9 2" xfId="36793" xr:uid="{1B6C2A4E-6D56-466C-BBDA-A39A45CD5C15}"/>
    <cellStyle name="計算 8 4" xfId="16649" xr:uid="{51E53ABE-A065-452E-A0DD-BD429FEA63ED}"/>
    <cellStyle name="计算 8 4" xfId="16650" xr:uid="{47DDD4C2-C83F-46C1-BA9D-DFCF68D7D7DE}"/>
    <cellStyle name="計算 8 4 2" xfId="36794" xr:uid="{B20C9DA2-B494-4016-A08D-1A2FBA08E610}"/>
    <cellStyle name="计算 8 4 2" xfId="36795" xr:uid="{F8CF3249-5A9F-4CF1-A892-BCCE70E9ABA9}"/>
    <cellStyle name="計算 8 5" xfId="16651" xr:uid="{4AE055DD-4E02-4D16-A063-9CE69332779C}"/>
    <cellStyle name="计算 8 5" xfId="16652" xr:uid="{072A6482-9F17-43B4-BD05-39077D01B920}"/>
    <cellStyle name="計算 8 5 2" xfId="36796" xr:uid="{501E66E2-EED8-4BDF-AD25-BEC987FAA7FA}"/>
    <cellStyle name="计算 8 5 2" xfId="36797" xr:uid="{25AEBE2F-1A3B-489A-8911-57F0ACA946A8}"/>
    <cellStyle name="計算 8 6" xfId="16653" xr:uid="{9E210F9D-567D-420C-9975-816C2EA87BED}"/>
    <cellStyle name="计算 8 6" xfId="16654" xr:uid="{A0853CFA-B5AF-4E87-87DE-A2A22F99E6EA}"/>
    <cellStyle name="計算 8 6 2" xfId="36798" xr:uid="{223B2C3D-505F-4A08-AABC-2E41B8DEAF21}"/>
    <cellStyle name="计算 8 6 2" xfId="36799" xr:uid="{FC81B363-ACCA-4466-B041-93FC9E8CCF36}"/>
    <cellStyle name="計算 8 7" xfId="16655" xr:uid="{5FF9A1C2-72C6-4FBA-A6BF-14E859D33A78}"/>
    <cellStyle name="计算 8 7" xfId="16656" xr:uid="{F54704A0-FB0D-49C8-B559-401FB980A163}"/>
    <cellStyle name="計算 8 7 2" xfId="36800" xr:uid="{6237492E-0A4F-41EA-B2A9-3AD6837A990B}"/>
    <cellStyle name="计算 8 7 2" xfId="36801" xr:uid="{8B0AA2E8-A5C3-47FF-A284-3ECD5A50D26C}"/>
    <cellStyle name="計算 8 8" xfId="16657" xr:uid="{F5B0E019-4003-4900-BE15-CBE57B36B43F}"/>
    <cellStyle name="计算 8 8" xfId="16658" xr:uid="{680EBE4B-291E-4D8F-9950-4226DE8635BC}"/>
    <cellStyle name="計算 8 8 2" xfId="36802" xr:uid="{1C54DF7A-0946-4451-BACD-8B45590C3CBF}"/>
    <cellStyle name="计算 8 8 2" xfId="36803" xr:uid="{E1A35E0D-57C5-4492-AD42-51D9B9BD44C8}"/>
    <cellStyle name="計算 8 9" xfId="16659" xr:uid="{FBEC220D-4976-4B38-81BD-D859EC3ADBE0}"/>
    <cellStyle name="计算 8 9" xfId="16660" xr:uid="{A06C2C70-E770-46EC-A50B-7D45D0C937E1}"/>
    <cellStyle name="計算 8 9 2" xfId="36804" xr:uid="{78D099B2-C423-4C45-B677-9B0766F3CA7E}"/>
    <cellStyle name="计算 8 9 2" xfId="36805" xr:uid="{DAE27411-0AEA-426B-A672-34511C06D69D}"/>
    <cellStyle name="계산 9" xfId="16661" xr:uid="{6DBC7A8A-9270-457A-A8A1-7661CB4565F6}"/>
    <cellStyle name="計算 9" xfId="16662" xr:uid="{F153A63A-E937-4B2C-B85B-762849C06CD6}"/>
    <cellStyle name="计算 9" xfId="16663" xr:uid="{2D18D203-68C8-40E7-B2BF-C72D1476408C}"/>
    <cellStyle name="계산 9 10" xfId="16664" xr:uid="{AE61FA08-3A6F-4858-B099-1414D38BD9DF}"/>
    <cellStyle name="計算 9 10" xfId="16665" xr:uid="{682725FE-B1F8-4E23-A7BC-E0D039E3F019}"/>
    <cellStyle name="计算 9 10" xfId="16666" xr:uid="{DDE95AEC-5A2C-46B2-8388-ADB68E3466D6}"/>
    <cellStyle name="계산 9 10 2" xfId="36809" xr:uid="{EA04AE03-B376-42CA-8252-F766F6FA4AD1}"/>
    <cellStyle name="計算 9 10 2" xfId="36810" xr:uid="{221D04E7-2426-4643-BFF6-CFAD96BAA490}"/>
    <cellStyle name="计算 9 10 2" xfId="36811" xr:uid="{E33D86A6-375C-4930-A4D6-CDE5249D47FB}"/>
    <cellStyle name="계산 9 11" xfId="16667" xr:uid="{941ED6EF-C65B-4B03-B017-ACCD38B662BB}"/>
    <cellStyle name="計算 9 11" xfId="16668" xr:uid="{DDA05400-EADE-4D03-8882-3A2997F400F7}"/>
    <cellStyle name="计算 9 11" xfId="16669" xr:uid="{AE5D1650-C3A1-478C-A948-24589C394B53}"/>
    <cellStyle name="계산 9 11 2" xfId="36812" xr:uid="{35496FA5-C4AF-4FB7-A554-C490DECA3109}"/>
    <cellStyle name="計算 9 11 2" xfId="36813" xr:uid="{C6984633-BB61-4F6D-8291-3CCFCDDEEBCC}"/>
    <cellStyle name="计算 9 11 2" xfId="36814" xr:uid="{29AA415E-9795-4E0C-AA11-3665CCADAF65}"/>
    <cellStyle name="계산 9 12" xfId="16670" xr:uid="{6AAD8DFE-90A8-424C-B3BE-0BD639EFF5FE}"/>
    <cellStyle name="計算 9 12" xfId="16671" xr:uid="{FD6C3992-A91A-4324-B3D1-C18B9F828F5E}"/>
    <cellStyle name="计算 9 12" xfId="16672" xr:uid="{850215F9-4044-4B3E-8F83-1751D007A436}"/>
    <cellStyle name="계산 9 12 2" xfId="36815" xr:uid="{C0A9F4E3-BFBE-440D-81F2-176876CC07E8}"/>
    <cellStyle name="計算 9 12 2" xfId="36816" xr:uid="{30876159-5D72-41C4-99B0-4C3EACD8096C}"/>
    <cellStyle name="计算 9 12 2" xfId="36817" xr:uid="{2C3DB716-D7FD-4ED4-879D-8DE397E8B895}"/>
    <cellStyle name="계산 9 13" xfId="16673" xr:uid="{A273F608-C56E-4082-8258-A9DCF452EFF7}"/>
    <cellStyle name="計算 9 13" xfId="16674" xr:uid="{DFC8718E-3320-4C3F-8920-329FC9929380}"/>
    <cellStyle name="计算 9 13" xfId="16675" xr:uid="{86AB3D7C-87A0-4DDD-9F99-0A7C5FC7ECF9}"/>
    <cellStyle name="계산 9 13 2" xfId="36818" xr:uid="{FCBA5F69-B5FF-4B03-8A7B-9270FFA67EDD}"/>
    <cellStyle name="計算 9 13 2" xfId="36819" xr:uid="{5586C117-AD12-4B6A-8A64-70BD5E89146E}"/>
    <cellStyle name="计算 9 13 2" xfId="36820" xr:uid="{4B40AF98-B5C8-48C6-902A-39FD131C0BC9}"/>
    <cellStyle name="계산 9 14" xfId="16676" xr:uid="{14888A04-1A86-46F0-8895-23FCFFE3F5D7}"/>
    <cellStyle name="計算 9 14" xfId="16677" xr:uid="{A2EA94E0-5538-4B71-83FD-B34F6AB4A8DC}"/>
    <cellStyle name="计算 9 14" xfId="16678" xr:uid="{3713DBC1-DCCE-4E4F-B3CE-A0C7F114599B}"/>
    <cellStyle name="계산 9 14 2" xfId="36821" xr:uid="{A34E245D-34CD-4EC2-967D-8A0FF4721B77}"/>
    <cellStyle name="計算 9 14 2" xfId="36822" xr:uid="{6AE3F0D9-F865-4BF4-B50E-F167E41EF1B9}"/>
    <cellStyle name="计算 9 14 2" xfId="36823" xr:uid="{2DBA96F5-491B-4AD4-BDB5-CE6D5C11B2B4}"/>
    <cellStyle name="계산 9 15" xfId="16679" xr:uid="{F18305AC-7859-4F05-BF35-962A952CEA55}"/>
    <cellStyle name="計算 9 15" xfId="16680" xr:uid="{B484E6CF-EC9E-4CB9-AD5B-1757F52A653C}"/>
    <cellStyle name="计算 9 15" xfId="16681" xr:uid="{D8E19153-F96C-4C46-A2FA-53C1BD243DE9}"/>
    <cellStyle name="계산 9 15 2" xfId="36824" xr:uid="{D5F01968-85A6-42B8-B8AE-61627856C25E}"/>
    <cellStyle name="計算 9 15 2" xfId="36825" xr:uid="{A7306D58-0E24-4C10-9F08-369BF059E36C}"/>
    <cellStyle name="计算 9 15 2" xfId="36826" xr:uid="{1AF11E97-DBC9-4736-914E-39E3EFCD4CDF}"/>
    <cellStyle name="계산 9 16" xfId="36806" xr:uid="{071DF6AB-83E9-4F5E-A94D-BF24F5AAFFD7}"/>
    <cellStyle name="計算 9 16" xfId="36807" xr:uid="{84F30EBE-3FAF-4C7B-A1D4-05FEFFB8B4A3}"/>
    <cellStyle name="计算 9 16" xfId="36808" xr:uid="{1148CBF9-5C74-48B1-BA6D-71B0D881E8E8}"/>
    <cellStyle name="계산 9 2" xfId="16682" xr:uid="{05869B9D-1500-48ED-9E56-C984F9F9D8E2}"/>
    <cellStyle name="計算 9 2" xfId="16683" xr:uid="{70C79B7E-5317-4B19-8CCF-17399F1AFBD8}"/>
    <cellStyle name="计算 9 2" xfId="16684" xr:uid="{F08D6F60-A6A1-4D7A-9C14-7C1E9C2B0EC4}"/>
    <cellStyle name="計算 9 2 10" xfId="16685" xr:uid="{CD08D4FE-C34C-4FAD-81C7-822B993570E9}"/>
    <cellStyle name="计算 9 2 10" xfId="16686" xr:uid="{C3A1F282-AC80-4922-A121-6DD7F98F85B5}"/>
    <cellStyle name="計算 9 2 10 2" xfId="36829" xr:uid="{63BD52F3-7504-4F8E-8FD2-CFB93BBBB291}"/>
    <cellStyle name="计算 9 2 10 2" xfId="36830" xr:uid="{BF433EB5-F8C5-43C2-9572-6D070F771906}"/>
    <cellStyle name="計算 9 2 11" xfId="16687" xr:uid="{908E1236-E7D2-4959-AEA0-B002A14EC8CF}"/>
    <cellStyle name="计算 9 2 11" xfId="16688" xr:uid="{ED8A789C-4812-4253-8DF4-DA05CBF4468C}"/>
    <cellStyle name="計算 9 2 11 2" xfId="36831" xr:uid="{BC71E67D-C4E8-4A54-B082-94F4E1DA5FF9}"/>
    <cellStyle name="计算 9 2 11 2" xfId="36832" xr:uid="{865FC3D6-92B8-495A-9F76-5E4269A84309}"/>
    <cellStyle name="計算 9 2 12" xfId="16689" xr:uid="{54EF06CB-B336-421B-83AF-B26AE3102A46}"/>
    <cellStyle name="计算 9 2 12" xfId="16690" xr:uid="{B1DB1147-96F7-46DD-AF02-0764E45F9BCF}"/>
    <cellStyle name="計算 9 2 12 2" xfId="36833" xr:uid="{46D9E09B-7671-4055-809A-9D0A8361C29E}"/>
    <cellStyle name="计算 9 2 12 2" xfId="36834" xr:uid="{86B7D606-691C-4FAC-84F9-F8FC74EA21BD}"/>
    <cellStyle name="計算 9 2 13" xfId="16691" xr:uid="{07D3F21E-C198-4306-8009-B9F79F2FA8C5}"/>
    <cellStyle name="计算 9 2 13" xfId="16692" xr:uid="{E7FBEDEC-A441-4AED-AACD-B98A1B09C1E5}"/>
    <cellStyle name="計算 9 2 13 2" xfId="36835" xr:uid="{904BC8FC-CEB4-40B0-B079-0229B774BC55}"/>
    <cellStyle name="计算 9 2 13 2" xfId="36836" xr:uid="{D9628C00-6A00-4AD3-9705-D46180D2131C}"/>
    <cellStyle name="計算 9 2 14" xfId="36827" xr:uid="{B21BF6A7-C176-4306-AAB6-791FB56180E4}"/>
    <cellStyle name="计算 9 2 14" xfId="36828" xr:uid="{53C96D48-8429-4172-B9A1-2C49FD65FFCC}"/>
    <cellStyle name="計算 9 2 2" xfId="16693" xr:uid="{0A85B744-6C72-4E0B-B015-BB3E5B7968E2}"/>
    <cellStyle name="计算 9 2 2" xfId="16694" xr:uid="{70F24B15-464B-4E5C-9650-E40917DBAC65}"/>
    <cellStyle name="計算 9 2 2 2" xfId="36837" xr:uid="{B67FA647-654E-48B4-87E5-32825A4601F5}"/>
    <cellStyle name="计算 9 2 2 2" xfId="36838" xr:uid="{9B430918-E5B1-4947-8AE5-7F3FD5FA55DE}"/>
    <cellStyle name="計算 9 2 3" xfId="16695" xr:uid="{B6185EBE-56EB-4C55-AB09-6629B78F276D}"/>
    <cellStyle name="计算 9 2 3" xfId="16696" xr:uid="{96E7888D-0004-4B27-ACF0-160BC4460959}"/>
    <cellStyle name="計算 9 2 3 2" xfId="36839" xr:uid="{08B2536F-6883-4B29-897D-A72102F3D2FE}"/>
    <cellStyle name="计算 9 2 3 2" xfId="36840" xr:uid="{48FA9C1A-D5FD-40CB-9D93-E06D78160398}"/>
    <cellStyle name="計算 9 2 4" xfId="16697" xr:uid="{A080E18C-778D-4E02-81BE-BA6D984FAB81}"/>
    <cellStyle name="计算 9 2 4" xfId="16698" xr:uid="{9097194E-6B83-4B86-9A20-3A1845491FE8}"/>
    <cellStyle name="計算 9 2 4 2" xfId="36841" xr:uid="{BA0472B7-CFF6-47A8-9E66-1BC5D7DB432C}"/>
    <cellStyle name="计算 9 2 4 2" xfId="36842" xr:uid="{C6770855-48E5-43BB-A4E8-DE8B8D260D28}"/>
    <cellStyle name="計算 9 2 5" xfId="16699" xr:uid="{23642E04-6B53-41DC-B3AA-21571F1A8BBA}"/>
    <cellStyle name="计算 9 2 5" xfId="16700" xr:uid="{9A79646E-D549-4F90-9D09-C5D1A7AF4E87}"/>
    <cellStyle name="計算 9 2 5 2" xfId="36843" xr:uid="{24873211-7D6E-4C9D-863D-443D759BD196}"/>
    <cellStyle name="计算 9 2 5 2" xfId="36844" xr:uid="{65B1341F-9496-4CB6-AEE5-5E253CA09718}"/>
    <cellStyle name="計算 9 2 6" xfId="16701" xr:uid="{33E524DF-7347-4A0E-BD6B-76400A24FECC}"/>
    <cellStyle name="计算 9 2 6" xfId="16702" xr:uid="{2ED6B984-F04F-4248-9C5E-6489EDC8F24B}"/>
    <cellStyle name="計算 9 2 6 2" xfId="36845" xr:uid="{83D316FB-CFE0-4472-882A-1F6EDD71BDB5}"/>
    <cellStyle name="计算 9 2 6 2" xfId="36846" xr:uid="{CB448046-4398-4021-AFC5-6768FBEC756B}"/>
    <cellStyle name="計算 9 2 7" xfId="16703" xr:uid="{2E320554-29E0-4BF4-9532-049F88C8D9CC}"/>
    <cellStyle name="计算 9 2 7" xfId="16704" xr:uid="{B5ACC3E0-F316-4724-84CE-1EBF17D05325}"/>
    <cellStyle name="計算 9 2 7 2" xfId="36847" xr:uid="{3AEBF1F8-CC43-486F-B7EE-31A5F0D3C69E}"/>
    <cellStyle name="计算 9 2 7 2" xfId="36848" xr:uid="{207B7DD7-790D-46E3-9B36-353A06FF2C40}"/>
    <cellStyle name="計算 9 2 8" xfId="16705" xr:uid="{DE8A7495-AF78-48EA-972A-150747F38BA9}"/>
    <cellStyle name="计算 9 2 8" xfId="16706" xr:uid="{47989AF2-7F30-4211-BA57-C6B17806E51A}"/>
    <cellStyle name="計算 9 2 8 2" xfId="36849" xr:uid="{8F229E59-BBC9-45C4-9D52-A12902F95452}"/>
    <cellStyle name="计算 9 2 8 2" xfId="36850" xr:uid="{3D3960D4-38D8-4B7F-9F49-02DF3D3F2791}"/>
    <cellStyle name="計算 9 2 9" xfId="16707" xr:uid="{C4C627D9-159B-4F6C-822E-87A6BC28289A}"/>
    <cellStyle name="计算 9 2 9" xfId="16708" xr:uid="{62F4E255-5D50-4713-AD45-91B8DB8E31C5}"/>
    <cellStyle name="計算 9 2 9 2" xfId="36851" xr:uid="{2894CFB4-EFDE-484D-8BD0-25EC8ED63C43}"/>
    <cellStyle name="计算 9 2 9 2" xfId="36852" xr:uid="{73B2F128-C234-4EB3-B889-D80643585FC6}"/>
    <cellStyle name="계산 9 3" xfId="16709" xr:uid="{A8DDE30D-9B25-4279-908B-850394536F16}"/>
    <cellStyle name="計算 9 3" xfId="16710" xr:uid="{07353583-92B7-4067-871F-5E8F9A03981D}"/>
    <cellStyle name="计算 9 3" xfId="16711" xr:uid="{8DD3C33C-259B-431B-9CC3-8118CC81EB16}"/>
    <cellStyle name="계산 9 3 10" xfId="16712" xr:uid="{C0F088C3-B44B-4314-8D1E-6871ACC6408B}"/>
    <cellStyle name="計算 9 3 10" xfId="16713" xr:uid="{C77D59A2-669A-4B21-9D7E-909F742AFEB4}"/>
    <cellStyle name="计算 9 3 10" xfId="16714" xr:uid="{8649508C-D345-47A9-80C0-50F952FCA219}"/>
    <cellStyle name="계산 9 3 10 2" xfId="36856" xr:uid="{356D345A-B88F-4D22-8244-F8DBF24D21EA}"/>
    <cellStyle name="計算 9 3 10 2" xfId="36857" xr:uid="{5ADA8105-FAD1-4F58-ABE3-FC70FC7569EF}"/>
    <cellStyle name="计算 9 3 10 2" xfId="36858" xr:uid="{FF3DB21B-F1D0-4574-87C5-FC2801D5EFAA}"/>
    <cellStyle name="계산 9 3 11" xfId="16715" xr:uid="{85E752FE-3411-4535-9F66-4FBBE71ADE93}"/>
    <cellStyle name="計算 9 3 11" xfId="16716" xr:uid="{5A45E292-5746-4D26-B4D3-B8EB7F633999}"/>
    <cellStyle name="计算 9 3 11" xfId="16717" xr:uid="{7F941673-CA56-4169-AF4C-E0213990A8B8}"/>
    <cellStyle name="계산 9 3 11 2" xfId="36859" xr:uid="{CCFBF328-D848-4C39-B526-3C017A76F83D}"/>
    <cellStyle name="計算 9 3 11 2" xfId="36860" xr:uid="{E7F38710-4C92-465E-ACE2-D463D7EDC236}"/>
    <cellStyle name="计算 9 3 11 2" xfId="36861" xr:uid="{1B7F928F-4285-406E-BCB2-9724AD02F2B1}"/>
    <cellStyle name="계산 9 3 12" xfId="16718" xr:uid="{A579488B-42BD-409A-8B06-78154176DFF3}"/>
    <cellStyle name="計算 9 3 12" xfId="16719" xr:uid="{5B25A364-E0A8-46E4-BB78-040A1955246F}"/>
    <cellStyle name="计算 9 3 12" xfId="16720" xr:uid="{33CACABE-E8E2-49E6-9B6F-1C05F7ECFFBE}"/>
    <cellStyle name="계산 9 3 12 2" xfId="36862" xr:uid="{A8C99B4C-88C2-406D-8C2B-9F4DB9C90F09}"/>
    <cellStyle name="計算 9 3 12 2" xfId="36863" xr:uid="{41756B2A-59F1-4355-B51C-A438FFFA12CE}"/>
    <cellStyle name="计算 9 3 12 2" xfId="36864" xr:uid="{417E6B18-3B2D-481D-99CE-0EDEAB37C7B3}"/>
    <cellStyle name="계산 9 3 13" xfId="16721" xr:uid="{F736B874-B52A-45E7-8965-F364C7046061}"/>
    <cellStyle name="計算 9 3 13" xfId="16722" xr:uid="{B2D4B308-344A-4A2D-9EEE-30CA4BB36D90}"/>
    <cellStyle name="计算 9 3 13" xfId="16723" xr:uid="{D8A08139-887E-4811-AA51-C79E8D68A6CD}"/>
    <cellStyle name="계산 9 3 13 2" xfId="36865" xr:uid="{C8F2D37A-5FAA-4D08-9366-1215393F3881}"/>
    <cellStyle name="計算 9 3 13 2" xfId="36866" xr:uid="{1EEE182E-9F20-415C-8D05-13076B41C002}"/>
    <cellStyle name="计算 9 3 13 2" xfId="36867" xr:uid="{3F7B6878-5C1E-4095-A0FC-4E07D529BF74}"/>
    <cellStyle name="계산 9 3 14" xfId="36853" xr:uid="{63506E1F-8E41-4882-8B69-9AE57816206D}"/>
    <cellStyle name="計算 9 3 14" xfId="36854" xr:uid="{91D12EA9-AE36-485F-8583-1A6160611B3F}"/>
    <cellStyle name="计算 9 3 14" xfId="36855" xr:uid="{F7CEFB5C-A44E-4011-8731-A328692F84B2}"/>
    <cellStyle name="계산 9 3 2" xfId="16724" xr:uid="{6E4C7E6B-EF68-4F18-A873-6AD2F4F31C01}"/>
    <cellStyle name="計算 9 3 2" xfId="16725" xr:uid="{B5F773F4-FAA3-4D9F-BC34-C7BACCA663CB}"/>
    <cellStyle name="计算 9 3 2" xfId="16726" xr:uid="{A4C3E042-3869-4E47-8998-B1C86A331D3E}"/>
    <cellStyle name="계산 9 3 2 2" xfId="36868" xr:uid="{695AA198-6127-49B7-86D8-5A4D4B093AAB}"/>
    <cellStyle name="計算 9 3 2 2" xfId="36869" xr:uid="{41C1910E-7106-471F-893F-03166256608B}"/>
    <cellStyle name="计算 9 3 2 2" xfId="36870" xr:uid="{0DC83344-21EF-404B-9927-9378F71854E9}"/>
    <cellStyle name="계산 9 3 3" xfId="16727" xr:uid="{48045DAC-E5D8-46F0-8849-F8AF9E2A515D}"/>
    <cellStyle name="計算 9 3 3" xfId="16728" xr:uid="{7D185381-3B4D-4D4F-86FF-712B0CA0B07B}"/>
    <cellStyle name="计算 9 3 3" xfId="16729" xr:uid="{F30D8773-042D-4DFD-ADBF-9F5CD4CA01FD}"/>
    <cellStyle name="계산 9 3 3 2" xfId="36871" xr:uid="{73EEBF33-DC1F-4F37-87F7-FEACD603A052}"/>
    <cellStyle name="計算 9 3 3 2" xfId="36872" xr:uid="{CBBBD00D-E2AA-4523-8993-60D6AE193598}"/>
    <cellStyle name="计算 9 3 3 2" xfId="36873" xr:uid="{B9D4D868-7813-4409-94AC-763440FF10F7}"/>
    <cellStyle name="계산 9 3 4" xfId="16730" xr:uid="{B25A28B6-22DD-46C4-B859-B575C3EF68AA}"/>
    <cellStyle name="計算 9 3 4" xfId="16731" xr:uid="{AD8F9E5A-27CC-4D72-85DE-0108ACDF2CDC}"/>
    <cellStyle name="计算 9 3 4" xfId="16732" xr:uid="{E926F4C8-734C-44F5-8A9D-7460428D883D}"/>
    <cellStyle name="계산 9 3 4 2" xfId="36874" xr:uid="{E8E5DB21-31DC-48A7-97D1-A815285F1001}"/>
    <cellStyle name="計算 9 3 4 2" xfId="36875" xr:uid="{9750EE0A-425D-4742-958F-4D56C0DA4718}"/>
    <cellStyle name="计算 9 3 4 2" xfId="36876" xr:uid="{D098CEFC-080D-4726-A265-5E4CC81C7AA9}"/>
    <cellStyle name="계산 9 3 5" xfId="16733" xr:uid="{E063BD84-661D-4767-9BB5-322F69DF7A04}"/>
    <cellStyle name="計算 9 3 5" xfId="16734" xr:uid="{8412DC1E-F4A1-48AD-A7FE-4155502B2564}"/>
    <cellStyle name="计算 9 3 5" xfId="16735" xr:uid="{2BEC278B-A5B1-4D3B-AE8D-EC0B729B882D}"/>
    <cellStyle name="계산 9 3 5 2" xfId="36877" xr:uid="{C530F613-9D46-46FD-9EBD-A0F04620FF27}"/>
    <cellStyle name="計算 9 3 5 2" xfId="36878" xr:uid="{4DC66D99-630A-4FCD-96EF-D4B6DB781C8A}"/>
    <cellStyle name="计算 9 3 5 2" xfId="36879" xr:uid="{E27DCE39-7B92-42F3-8A55-EFA08772476F}"/>
    <cellStyle name="계산 9 3 6" xfId="16736" xr:uid="{0D1F82C8-77C7-495A-9AA4-8A6550F143E2}"/>
    <cellStyle name="計算 9 3 6" xfId="16737" xr:uid="{6D3BEED3-AFC9-432A-B73E-E31ADB7770A8}"/>
    <cellStyle name="计算 9 3 6" xfId="16738" xr:uid="{8978BA8D-9A15-4993-8614-89572E0A49E9}"/>
    <cellStyle name="계산 9 3 6 2" xfId="36880" xr:uid="{97B390FD-AAD5-4303-B2F2-3C17159A5440}"/>
    <cellStyle name="計算 9 3 6 2" xfId="36881" xr:uid="{DA33B68D-7471-4F8F-928A-0D291CB2DC66}"/>
    <cellStyle name="计算 9 3 6 2" xfId="36882" xr:uid="{050DAAAD-8250-4147-AFBB-063A6FABB782}"/>
    <cellStyle name="계산 9 3 7" xfId="16739" xr:uid="{24D39E03-7175-4877-AA79-4860C3466159}"/>
    <cellStyle name="計算 9 3 7" xfId="16740" xr:uid="{CCE72778-7197-43B9-BBAD-48208532F01E}"/>
    <cellStyle name="计算 9 3 7" xfId="16741" xr:uid="{63C40A2D-7943-4B3A-BDC9-8A9C2E5BC095}"/>
    <cellStyle name="계산 9 3 7 2" xfId="36883" xr:uid="{CB388969-F85F-4818-BD5B-8B19D0243328}"/>
    <cellStyle name="計算 9 3 7 2" xfId="36884" xr:uid="{FA9446B3-8A45-4F74-9152-6981DCC411CB}"/>
    <cellStyle name="计算 9 3 7 2" xfId="36885" xr:uid="{BAFD1FD1-F9AC-4F86-8BED-AE4CB37A118A}"/>
    <cellStyle name="계산 9 3 8" xfId="16742" xr:uid="{6E923574-F336-4D69-B927-C56583C16FFA}"/>
    <cellStyle name="計算 9 3 8" xfId="16743" xr:uid="{D25063FC-4020-44A5-B406-5BBC3B804A14}"/>
    <cellStyle name="计算 9 3 8" xfId="16744" xr:uid="{30C8680E-CB9C-4700-BF7F-BE216367C54E}"/>
    <cellStyle name="계산 9 3 8 2" xfId="36886" xr:uid="{939F4245-78EC-49DA-880C-7216729F6A02}"/>
    <cellStyle name="計算 9 3 8 2" xfId="36887" xr:uid="{996A0F36-51F1-497B-BA54-C8E3E9022533}"/>
    <cellStyle name="计算 9 3 8 2" xfId="36888" xr:uid="{266641DA-F513-47D2-92AF-96DD84B9602A}"/>
    <cellStyle name="계산 9 3 9" xfId="16745" xr:uid="{9ECD7771-1CF5-471B-8F41-C4BC2C1EC9B8}"/>
    <cellStyle name="計算 9 3 9" xfId="16746" xr:uid="{70E1B670-A5AF-4521-8BB3-CD03643F8F7C}"/>
    <cellStyle name="计算 9 3 9" xfId="16747" xr:uid="{6A1DC699-2BE0-4C24-A654-3578964ED8E3}"/>
    <cellStyle name="계산 9 3 9 2" xfId="36889" xr:uid="{2B1975CC-BB3F-46DD-A05F-3FD7316BFA0F}"/>
    <cellStyle name="計算 9 3 9 2" xfId="36890" xr:uid="{1853E819-C715-49AA-B9B7-613A3B8B1D86}"/>
    <cellStyle name="计算 9 3 9 2" xfId="36891" xr:uid="{098F59A3-71D3-491B-BFD1-49D12808B427}"/>
    <cellStyle name="계산 9 4" xfId="16748" xr:uid="{A0449FFD-D0E9-4A8A-9152-360C919140EF}"/>
    <cellStyle name="計算 9 4" xfId="16749" xr:uid="{DB073C26-4BB4-4FC6-A3BD-F8A055B7C265}"/>
    <cellStyle name="计算 9 4" xfId="16750" xr:uid="{F2B8FA14-44A6-4349-90E0-40056968FB4C}"/>
    <cellStyle name="계산 9 4 2" xfId="36892" xr:uid="{D656907D-A95B-416D-ADCD-0DB567D4F330}"/>
    <cellStyle name="計算 9 4 2" xfId="36893" xr:uid="{F02DA0C2-8C50-4925-ADAD-403971204826}"/>
    <cellStyle name="计算 9 4 2" xfId="36894" xr:uid="{5080DA5A-2DB3-4C77-B5A3-C390B9B6697D}"/>
    <cellStyle name="계산 9 5" xfId="16751" xr:uid="{4D0FECC6-BB46-43A1-835A-B457D800649C}"/>
    <cellStyle name="計算 9 5" xfId="16752" xr:uid="{47B62148-9ACF-4056-B345-74FA06DB9FF8}"/>
    <cellStyle name="计算 9 5" xfId="16753" xr:uid="{070B9DC9-E439-4F01-B6BA-AE2B5357B1FC}"/>
    <cellStyle name="계산 9 5 2" xfId="36895" xr:uid="{54B5CE91-C098-47D2-A72B-F1C81570CBF5}"/>
    <cellStyle name="計算 9 5 2" xfId="36896" xr:uid="{581FE2DF-DCF9-444A-B816-5057B2E8269C}"/>
    <cellStyle name="计算 9 5 2" xfId="36897" xr:uid="{C33595EE-021F-4A40-B965-94320F4A53B8}"/>
    <cellStyle name="계산 9 6" xfId="16754" xr:uid="{246EB70C-23DD-432A-8071-C524EDA265BB}"/>
    <cellStyle name="計算 9 6" xfId="16755" xr:uid="{6629A54C-E083-4974-B3BE-95936EFA46AE}"/>
    <cellStyle name="计算 9 6" xfId="16756" xr:uid="{F9B9E85C-9728-4829-A6B3-8102CA5F0292}"/>
    <cellStyle name="계산 9 6 2" xfId="36898" xr:uid="{4D995F87-5B9D-4DFB-944E-94E28EA5F9D0}"/>
    <cellStyle name="計算 9 6 2" xfId="36899" xr:uid="{7D7DFAF1-EFF2-4C4F-ABF4-1034AAAAF861}"/>
    <cellStyle name="计算 9 6 2" xfId="36900" xr:uid="{2313F0E8-B960-4A54-99D1-92AFA3D1F13B}"/>
    <cellStyle name="계산 9 7" xfId="16757" xr:uid="{62FEBB38-7634-4B9A-8E35-57C508555B46}"/>
    <cellStyle name="計算 9 7" xfId="16758" xr:uid="{A09BC2AF-7532-40A8-9D28-ED4F0DD413A3}"/>
    <cellStyle name="计算 9 7" xfId="16759" xr:uid="{7962C42C-F657-4717-81E3-60272ABF576C}"/>
    <cellStyle name="계산 9 7 2" xfId="36901" xr:uid="{F09FF593-C63A-4D0D-BD79-2352B2435635}"/>
    <cellStyle name="計算 9 7 2" xfId="36902" xr:uid="{BA0003E8-4DF8-4C63-8E08-768B923BC7E4}"/>
    <cellStyle name="计算 9 7 2" xfId="36903" xr:uid="{34CE5BF1-6DAB-4981-B4FA-4DFD35535DF9}"/>
    <cellStyle name="계산 9 8" xfId="16760" xr:uid="{FDEC2124-60E1-4201-BBE4-0371C139FEBF}"/>
    <cellStyle name="計算 9 8" xfId="16761" xr:uid="{0C099E90-618B-47D9-9E9B-746F598B0BE5}"/>
    <cellStyle name="计算 9 8" xfId="16762" xr:uid="{354F1784-D238-4961-BC27-32982B97F710}"/>
    <cellStyle name="계산 9 8 2" xfId="36904" xr:uid="{DE7DC63F-D9C5-48ED-86E4-BA5576DCD7D8}"/>
    <cellStyle name="計算 9 8 2" xfId="36905" xr:uid="{11BE59F2-BBEA-42EC-8E4E-D68B494D9077}"/>
    <cellStyle name="计算 9 8 2" xfId="36906" xr:uid="{CC2B9C16-EC94-47FE-9CD9-1E4D16738935}"/>
    <cellStyle name="계산 9 9" xfId="16763" xr:uid="{38551B52-E005-46E1-89B2-F16C1E511FF0}"/>
    <cellStyle name="計算 9 9" xfId="16764" xr:uid="{BFB2A4EE-6E43-4FB8-9966-85268A29A960}"/>
    <cellStyle name="计算 9 9" xfId="16765" xr:uid="{47924246-5AA3-4800-931C-B093C7F16F26}"/>
    <cellStyle name="계산 9 9 2" xfId="36907" xr:uid="{22E6926B-EEA9-47EC-B44F-29778DC3862F}"/>
    <cellStyle name="計算 9 9 2" xfId="36908" xr:uid="{3024444B-4E1D-4BDC-8802-1116655F8327}"/>
    <cellStyle name="计算 9 9 2" xfId="36909" xr:uid="{C7449367-3054-4AD4-BCD2-1C712ED00F58}"/>
    <cellStyle name="計算方式" xfId="16766" xr:uid="{179AFB44-2DEF-4C98-849B-E504A4C21B67}"/>
    <cellStyle name="計算方式 10" xfId="16767" xr:uid="{AABF127F-3940-4A69-BDA5-AF87DA77C342}"/>
    <cellStyle name="計算方式 10 2" xfId="36911" xr:uid="{AF6E64A3-336F-49EA-9B5C-F0311BBEB665}"/>
    <cellStyle name="計算方式 11" xfId="16768" xr:uid="{7EDDC91A-62B5-42F8-8939-0F56A762E7E3}"/>
    <cellStyle name="計算方式 11 2" xfId="36912" xr:uid="{2955616D-45AF-4F4B-82D0-97C02C224EC8}"/>
    <cellStyle name="計算方式 12" xfId="16769" xr:uid="{AB34E8FE-8D54-42EB-832B-B1027CF4B8D4}"/>
    <cellStyle name="計算方式 12 2" xfId="36913" xr:uid="{F7453EAA-04B1-4974-A49C-8B675A3F70FE}"/>
    <cellStyle name="計算方式 13" xfId="16770" xr:uid="{1FE8A799-9A25-42AF-AEF2-8977BA840B46}"/>
    <cellStyle name="計算方式 13 2" xfId="36914" xr:uid="{236FAD06-20A4-4DB1-8D1E-CAB98E8BF775}"/>
    <cellStyle name="計算方式 14" xfId="16771" xr:uid="{E021BF8F-E8A1-41F1-86D5-8098C75C73DC}"/>
    <cellStyle name="計算方式 14 2" xfId="36915" xr:uid="{35AD2E9C-055C-4279-914C-C06B381FAA7A}"/>
    <cellStyle name="計算方式 15" xfId="16772" xr:uid="{7F240DB9-3547-455F-8BEE-E4EEAD71321A}"/>
    <cellStyle name="計算方式 15 2" xfId="36916" xr:uid="{22F35234-DA50-449F-8205-B5260E26B681}"/>
    <cellStyle name="計算方式 16" xfId="36910" xr:uid="{6B027388-FD1B-477F-AF98-A3E4BFEC9A2D}"/>
    <cellStyle name="計算方式 2" xfId="16773" xr:uid="{95D4F21F-BE11-456C-A789-F8642F5C26B7}"/>
    <cellStyle name="計算方式 2 10" xfId="16774" xr:uid="{672AB33B-09DC-4632-BFBF-03CE88983C00}"/>
    <cellStyle name="計算方式 2 10 2" xfId="36918" xr:uid="{C980E0D5-7D27-4B16-9FB4-FBD58E1186C3}"/>
    <cellStyle name="計算方式 2 11" xfId="36917" xr:uid="{DB9D8C82-0724-481D-975C-3A8C4255C650}"/>
    <cellStyle name="計算方式 2 2" xfId="16775" xr:uid="{1CFFFE8C-6AAA-402B-AA22-04BF8EF46F50}"/>
    <cellStyle name="計算方式 2 2 10" xfId="36919" xr:uid="{5829BE3A-80F1-4910-9322-E5D3A42421E5}"/>
    <cellStyle name="計算方式 2 2 2" xfId="16776" xr:uid="{76DD8F88-FEDD-482C-B3BE-6D35A1ECE97B}"/>
    <cellStyle name="計算方式 2 2 2 2" xfId="36920" xr:uid="{F67FB80A-E073-4B5C-BDDF-8E9472699DFE}"/>
    <cellStyle name="計算方式 2 2 3" xfId="16777" xr:uid="{2AA86CBD-3255-4268-A57D-1D5EE2DD3045}"/>
    <cellStyle name="計算方式 2 2 3 2" xfId="36921" xr:uid="{CF9CAB59-9A10-4158-A906-C77621620AFA}"/>
    <cellStyle name="計算方式 2 2 4" xfId="16778" xr:uid="{416787CB-A104-4612-A175-F295B72FA5DA}"/>
    <cellStyle name="計算方式 2 2 4 2" xfId="36922" xr:uid="{844F3FCF-1264-40C6-A694-25BB989093DD}"/>
    <cellStyle name="計算方式 2 2 5" xfId="16779" xr:uid="{CAD402A3-963B-4FFE-A98B-5519D8EC76AB}"/>
    <cellStyle name="計算方式 2 2 5 2" xfId="36923" xr:uid="{3E4C9277-9CCF-4A3C-9A28-00A20D63A084}"/>
    <cellStyle name="計算方式 2 2 6" xfId="16780" xr:uid="{84C05BDA-22AD-46B2-A5C1-89C70EAD5B40}"/>
    <cellStyle name="計算方式 2 2 6 2" xfId="36924" xr:uid="{FAF74223-BBB3-4C82-9A65-B8C159122311}"/>
    <cellStyle name="計算方式 2 2 7" xfId="16781" xr:uid="{8A6FFB01-6485-4C44-B953-C160A59B5084}"/>
    <cellStyle name="計算方式 2 2 7 2" xfId="36925" xr:uid="{4C8D335B-B09A-4189-A3FB-05FA8C457BE9}"/>
    <cellStyle name="計算方式 2 2 8" xfId="16782" xr:uid="{09371D34-DD3B-48F1-B431-57B358276C1F}"/>
    <cellStyle name="計算方式 2 2 8 2" xfId="36926" xr:uid="{E5F9D1B3-DF46-4515-A1EF-F788836FCD49}"/>
    <cellStyle name="計算方式 2 2 9" xfId="16783" xr:uid="{C57302D7-96A6-4995-AC18-E99340ED9F8C}"/>
    <cellStyle name="計算方式 2 2 9 2" xfId="36927" xr:uid="{A6015E6E-A8CC-466F-B931-BA416131C3F0}"/>
    <cellStyle name="計算方式 2 3" xfId="16784" xr:uid="{9F03DFF8-D120-423D-B478-07AD77E3DF33}"/>
    <cellStyle name="計算方式 2 3 2" xfId="36928" xr:uid="{5D0AAEFF-6F61-421F-895F-24A54BFCF86F}"/>
    <cellStyle name="計算方式 2 4" xfId="16785" xr:uid="{F3B418C5-4F11-40E4-8406-851FFCD4CCFE}"/>
    <cellStyle name="計算方式 2 4 2" xfId="36929" xr:uid="{B9AD9E3D-7BBA-4E49-A602-5DF0A5F77FCF}"/>
    <cellStyle name="計算方式 2 5" xfId="16786" xr:uid="{A3390098-68C8-4624-A90D-FBA1AE0A9D26}"/>
    <cellStyle name="計算方式 2 5 2" xfId="36930" xr:uid="{163B2F5C-3B2E-4C82-996B-9948E28E63F5}"/>
    <cellStyle name="計算方式 2 6" xfId="16787" xr:uid="{1543C99C-83DB-431E-BA71-7A30A1A9BE3C}"/>
    <cellStyle name="計算方式 2 6 2" xfId="36931" xr:uid="{FF84F727-3F9F-4DAD-A60B-387E8ECF57F7}"/>
    <cellStyle name="計算方式 2 7" xfId="16788" xr:uid="{8D6102CC-26D1-435C-BD02-347648F58A44}"/>
    <cellStyle name="計算方式 2 7 2" xfId="36932" xr:uid="{82340A30-72F0-4B44-AAFE-A1BA6426ACCB}"/>
    <cellStyle name="計算方式 2 8" xfId="16789" xr:uid="{8E9B6DE0-9902-4BF6-9D1E-B4EF07AEE587}"/>
    <cellStyle name="計算方式 2 8 2" xfId="36933" xr:uid="{B05995DD-74CF-4CA7-B39E-71A3AC36589F}"/>
    <cellStyle name="計算方式 2 9" xfId="16790" xr:uid="{B087D329-2A01-4685-9B38-569AB3D4E71F}"/>
    <cellStyle name="計算方式 2 9 2" xfId="36934" xr:uid="{B73431AE-16B1-4EE3-A5AC-28FE037F9A9E}"/>
    <cellStyle name="計算方式 3" xfId="16791" xr:uid="{71E64876-2ECD-4BEF-A35A-DC1A0FEE023F}"/>
    <cellStyle name="計算方式 3 10" xfId="36935" xr:uid="{63D7527B-DD09-43F3-B250-ED2BB3102FF9}"/>
    <cellStyle name="計算方式 3 2" xfId="16792" xr:uid="{4388F514-D0DD-40D3-8BEA-B616FCCF5B59}"/>
    <cellStyle name="計算方式 3 2 2" xfId="36936" xr:uid="{CCAE7329-45FB-44D4-8912-932FA9AA6AF2}"/>
    <cellStyle name="計算方式 3 3" xfId="16793" xr:uid="{5CAEC570-F342-466D-9D45-65ECBB7B4A03}"/>
    <cellStyle name="計算方式 3 3 2" xfId="36937" xr:uid="{EA0E89ED-CE89-439B-AB5B-A1DB3FADE4F6}"/>
    <cellStyle name="計算方式 3 4" xfId="16794" xr:uid="{93079BE2-90E7-430A-B546-A483B2404A64}"/>
    <cellStyle name="計算方式 3 4 2" xfId="36938" xr:uid="{16F0234B-47FF-40A8-998A-CB8C8CA87BD6}"/>
    <cellStyle name="計算方式 3 5" xfId="16795" xr:uid="{3429FFFE-34E2-42B8-BE84-EBE7369989AD}"/>
    <cellStyle name="計算方式 3 5 2" xfId="36939" xr:uid="{9EF08B4C-12FA-4F83-A2FC-3F9E92AC1835}"/>
    <cellStyle name="計算方式 3 6" xfId="16796" xr:uid="{E9058951-B1D1-43DB-AD96-10CEFC84D5F7}"/>
    <cellStyle name="計算方式 3 6 2" xfId="36940" xr:uid="{7996A79D-9BDC-411A-9FFD-43DFDBCA4D4D}"/>
    <cellStyle name="計算方式 3 7" xfId="16797" xr:uid="{CD560BCC-D39F-4AED-A042-FC2BDC12C4CD}"/>
    <cellStyle name="計算方式 3 7 2" xfId="36941" xr:uid="{394F8B66-C9F1-4389-AE98-D2C6B8FF6E55}"/>
    <cellStyle name="計算方式 3 8" xfId="16798" xr:uid="{9BEB0054-1E07-4C97-9BC3-5D13591AED6A}"/>
    <cellStyle name="計算方式 3 8 2" xfId="36942" xr:uid="{FA5D9060-78B0-47ED-BDD4-5B13FA4CED89}"/>
    <cellStyle name="計算方式 3 9" xfId="16799" xr:uid="{8F84BD22-4B6B-4550-BAFC-EABDBE5AC52E}"/>
    <cellStyle name="計算方式 3 9 2" xfId="36943" xr:uid="{79C61478-2450-4C52-AF09-8E984E65F398}"/>
    <cellStyle name="計算方式 4" xfId="16800" xr:uid="{EFBBE2C1-AC80-41AD-81B3-C373CB845462}"/>
    <cellStyle name="計算方式 4 10" xfId="36944" xr:uid="{CE19A9C5-1FDA-4E08-A253-A4341781D335}"/>
    <cellStyle name="計算方式 4 2" xfId="16801" xr:uid="{EF34D040-A2EA-45DB-8C65-CB8E395ACE1D}"/>
    <cellStyle name="計算方式 4 2 2" xfId="36945" xr:uid="{5ABD2B6D-F73B-478B-BE1C-2AD4AC2D5E90}"/>
    <cellStyle name="計算方式 4 3" xfId="16802" xr:uid="{697186F7-3C17-4AC6-8855-8F5E93D4D9BA}"/>
    <cellStyle name="計算方式 4 3 2" xfId="36946" xr:uid="{8374B273-A35A-4475-B3A8-4E1D92DF59B6}"/>
    <cellStyle name="計算方式 4 4" xfId="16803" xr:uid="{F2BF98F8-9925-4C31-8BCB-A27C61BFD6AE}"/>
    <cellStyle name="計算方式 4 4 2" xfId="36947" xr:uid="{9032AC02-296B-45E0-8B46-1D755A1DC643}"/>
    <cellStyle name="計算方式 4 5" xfId="16804" xr:uid="{C6AED002-15FA-4086-9FCA-CA1E0E4BE801}"/>
    <cellStyle name="計算方式 4 5 2" xfId="36948" xr:uid="{FD90C759-7DAA-409A-9031-3F682B59DFE4}"/>
    <cellStyle name="計算方式 4 6" xfId="16805" xr:uid="{9337A290-4936-4DC8-A393-3B2E4D9C7656}"/>
    <cellStyle name="計算方式 4 6 2" xfId="36949" xr:uid="{1CCDFBD1-D4CB-4CE3-9ABA-CFBE1B644382}"/>
    <cellStyle name="計算方式 4 7" xfId="16806" xr:uid="{19690AA3-D193-4815-AF1E-43197B7137E6}"/>
    <cellStyle name="計算方式 4 7 2" xfId="36950" xr:uid="{37639EA0-CFF9-4E08-A325-21C385979C3C}"/>
    <cellStyle name="計算方式 4 8" xfId="16807" xr:uid="{6696104F-CEC7-4C62-8EC6-FA0AEDCFC522}"/>
    <cellStyle name="計算方式 4 8 2" xfId="36951" xr:uid="{CCD81F9C-A765-4E9F-BC94-4F549903DDB0}"/>
    <cellStyle name="計算方式 4 9" xfId="16808" xr:uid="{56FEEB5C-3E8D-40D7-AC70-B6C6D75C952E}"/>
    <cellStyle name="計算方式 4 9 2" xfId="36952" xr:uid="{AD55A7AE-BB27-4C22-88F2-9CA816D5A55C}"/>
    <cellStyle name="計算方式 5" xfId="16809" xr:uid="{731ABB8D-852A-4573-A874-2FE11A648369}"/>
    <cellStyle name="計算方式 5 10" xfId="36953" xr:uid="{9AB4A754-8B2B-4C55-93D1-3CC1B366B39F}"/>
    <cellStyle name="計算方式 5 2" xfId="16810" xr:uid="{BC972323-6497-4C2E-8C9D-80CA16F436C0}"/>
    <cellStyle name="計算方式 5 2 2" xfId="36954" xr:uid="{46E9FC40-4630-47C2-9C0B-DECE38EEA988}"/>
    <cellStyle name="計算方式 5 3" xfId="16811" xr:uid="{FD2AD562-D3F1-4DA3-8CA6-3967DD39C9CA}"/>
    <cellStyle name="計算方式 5 3 2" xfId="36955" xr:uid="{3504594E-AF03-4F61-816A-3CEB461FB4EB}"/>
    <cellStyle name="計算方式 5 4" xfId="16812" xr:uid="{7A0F9E22-0423-40B5-9095-1849D4CBCE20}"/>
    <cellStyle name="計算方式 5 4 2" xfId="36956" xr:uid="{9E65B06B-1868-443A-87BB-A156992850EC}"/>
    <cellStyle name="計算方式 5 5" xfId="16813" xr:uid="{54C6244E-377E-452C-B587-84ED898E8493}"/>
    <cellStyle name="計算方式 5 5 2" xfId="36957" xr:uid="{0042B58D-8D53-493A-A1A0-CCD38DD5DC0D}"/>
    <cellStyle name="計算方式 5 6" xfId="16814" xr:uid="{EA66EA5C-F6C0-4EB2-B867-DE095FC8C1BA}"/>
    <cellStyle name="計算方式 5 6 2" xfId="36958" xr:uid="{880E82EC-2CA9-42BC-ABDB-3E5D7918E2D5}"/>
    <cellStyle name="計算方式 5 7" xfId="16815" xr:uid="{82A8C4A6-CA41-4A17-AAF0-E277994C685C}"/>
    <cellStyle name="計算方式 5 7 2" xfId="36959" xr:uid="{8015ABBF-7DE4-4125-BCAF-088940BE9AC2}"/>
    <cellStyle name="計算方式 5 8" xfId="16816" xr:uid="{325C51FF-0937-492F-B23B-A747D86FC85E}"/>
    <cellStyle name="計算方式 5 8 2" xfId="36960" xr:uid="{D6645128-7DD3-4CF4-95C2-7CE7B42B2086}"/>
    <cellStyle name="計算方式 5 9" xfId="16817" xr:uid="{27885BEF-20A3-416B-948F-CF2D1E97DF7F}"/>
    <cellStyle name="計算方式 5 9 2" xfId="36961" xr:uid="{AB010E6B-DB66-44B9-9D91-B0C1D2AB0B96}"/>
    <cellStyle name="計算方式 6" xfId="16818" xr:uid="{8AC6ABC2-DA1B-4FFB-9324-5825F063932F}"/>
    <cellStyle name="計算方式 6 10" xfId="36962" xr:uid="{75DAD59E-48D6-4957-B9D6-32151464EC8B}"/>
    <cellStyle name="計算方式 6 2" xfId="16819" xr:uid="{604AB31F-BA70-46CB-9377-631387BF1BF8}"/>
    <cellStyle name="計算方式 6 2 2" xfId="36963" xr:uid="{9D049E0F-727F-4ED0-890E-24BE12C4EF7C}"/>
    <cellStyle name="計算方式 6 3" xfId="16820" xr:uid="{15076816-6C50-4A30-81F8-9918173AAB42}"/>
    <cellStyle name="計算方式 6 3 2" xfId="36964" xr:uid="{8D1B213A-99A3-40FF-B259-7A932BA8D5DE}"/>
    <cellStyle name="計算方式 6 4" xfId="16821" xr:uid="{7ACEF507-92EB-4C5D-B91E-D66AB1F76C92}"/>
    <cellStyle name="計算方式 6 4 2" xfId="36965" xr:uid="{71AF07FE-B99F-412F-B010-D32A450F52CA}"/>
    <cellStyle name="計算方式 6 5" xfId="16822" xr:uid="{06E8A01C-1DF9-4A6D-B4D7-FCE55D88F4D9}"/>
    <cellStyle name="計算方式 6 5 2" xfId="36966" xr:uid="{ED447511-4729-4427-A750-CFBF63540BA1}"/>
    <cellStyle name="計算方式 6 6" xfId="16823" xr:uid="{708717D3-7A0B-4A6E-BA40-28DD2C35349B}"/>
    <cellStyle name="計算方式 6 6 2" xfId="36967" xr:uid="{EBC51CA2-31B9-405D-A73E-8C69CFAF1E7E}"/>
    <cellStyle name="計算方式 6 7" xfId="16824" xr:uid="{E481AD24-3F97-4166-82EA-4341C09191AB}"/>
    <cellStyle name="計算方式 6 7 2" xfId="36968" xr:uid="{C58245A9-2FEF-47BE-A650-6C0ED7210C3F}"/>
    <cellStyle name="計算方式 6 8" xfId="16825" xr:uid="{BAD10215-BCB3-4FB4-861F-89D683ABBB98}"/>
    <cellStyle name="計算方式 6 8 2" xfId="36969" xr:uid="{04A61D74-EC1F-437B-9610-141730F4FDB4}"/>
    <cellStyle name="計算方式 6 9" xfId="16826" xr:uid="{FB4F2AC7-CB8C-4C70-B43C-3B15E008C62C}"/>
    <cellStyle name="計算方式 6 9 2" xfId="36970" xr:uid="{C0470890-10B1-4530-8D4F-94A78D4BCC29}"/>
    <cellStyle name="計算方式 7" xfId="16827" xr:uid="{C872C9B6-0D39-40F1-B477-CD211F6448FC}"/>
    <cellStyle name="計算方式 7 10" xfId="16828" xr:uid="{BB01FEB3-D19A-490E-922B-4A1F92622646}"/>
    <cellStyle name="計算方式 7 10 2" xfId="36972" xr:uid="{E1BAD103-3868-4067-B1D7-8660DBF57959}"/>
    <cellStyle name="計算方式 7 11" xfId="16829" xr:uid="{051B039D-DB09-4219-9B4D-9A9BDF66209D}"/>
    <cellStyle name="計算方式 7 11 2" xfId="36973" xr:uid="{8EB5014E-0E5B-4D34-8972-4DA5487A9E50}"/>
    <cellStyle name="計算方式 7 12" xfId="36971" xr:uid="{09275734-0B26-4245-9494-4862EDF884AF}"/>
    <cellStyle name="計算方式 7 2" xfId="16830" xr:uid="{8EAE81C5-4C2D-43C5-B715-CF3D1C53D4A9}"/>
    <cellStyle name="計算方式 7 2 2" xfId="36974" xr:uid="{6B8D6125-816B-4254-A0B3-5C54F47E1F8A}"/>
    <cellStyle name="計算方式 7 3" xfId="16831" xr:uid="{A56E1377-977D-4BF8-9C65-77D61D3782EC}"/>
    <cellStyle name="計算方式 7 3 2" xfId="36975" xr:uid="{F0F3BF82-B857-4B37-B431-AC225E6279D6}"/>
    <cellStyle name="計算方式 7 4" xfId="16832" xr:uid="{B8625FD7-D874-4DCF-BFE4-DE448FD96B66}"/>
    <cellStyle name="計算方式 7 4 2" xfId="36976" xr:uid="{81928926-3002-4488-9DE9-3AE0B9EEB83F}"/>
    <cellStyle name="計算方式 7 5" xfId="16833" xr:uid="{5AC6DB5C-07AE-4631-B781-158A1B44D0A2}"/>
    <cellStyle name="計算方式 7 5 2" xfId="36977" xr:uid="{DAA5CF2D-1571-4C52-B73C-0F65A296A384}"/>
    <cellStyle name="計算方式 7 6" xfId="16834" xr:uid="{D2122519-88BA-48DE-BA87-7D946A979D72}"/>
    <cellStyle name="計算方式 7 6 2" xfId="36978" xr:uid="{B7777769-835B-4884-9CB9-340E2FAA8157}"/>
    <cellStyle name="計算方式 7 7" xfId="16835" xr:uid="{AA5C6923-3ED2-4D7D-85BF-2C0F73198145}"/>
    <cellStyle name="計算方式 7 7 2" xfId="36979" xr:uid="{142222CB-961C-4467-9A0E-BABA41996D59}"/>
    <cellStyle name="計算方式 7 8" xfId="16836" xr:uid="{1385C0CF-EEA9-4620-B89C-D9D589CE95C7}"/>
    <cellStyle name="計算方式 7 8 2" xfId="36980" xr:uid="{9CA7C86A-ACA9-49E6-9CE5-54B6A709DF91}"/>
    <cellStyle name="計算方式 7 9" xfId="16837" xr:uid="{92B5A5E6-45C6-49FF-A109-F9666A6ED5F6}"/>
    <cellStyle name="計算方式 7 9 2" xfId="36981" xr:uid="{9CEB8B8F-7007-465E-82C4-82BA22029463}"/>
    <cellStyle name="計算方式 8" xfId="16838" xr:uid="{395890A0-07A4-42B6-B946-BD6A4E8D0081}"/>
    <cellStyle name="計算方式 8 2" xfId="36982" xr:uid="{9A90BDEE-1C19-4BAF-9B90-4A14BEC64C8E}"/>
    <cellStyle name="計算方式 9" xfId="16839" xr:uid="{B8697116-46A6-4F56-B6E7-DA07AAC4596E}"/>
    <cellStyle name="計算方式 9 2" xfId="36983" xr:uid="{3274C5B9-C43D-4C4C-8335-6C6ACE6B0483}"/>
    <cellStyle name="适中" xfId="16840" xr:uid="{45E418E7-8390-4E79-A11E-1D42C1044AA5}"/>
    <cellStyle name="适中 2" xfId="16841" xr:uid="{5B05ED9A-A7E8-4A6D-8254-DBA9061F157D}"/>
    <cellStyle name="适中 2 2" xfId="16842" xr:uid="{F1B7A1D6-357E-435F-A384-B1FAF9D2312A}"/>
    <cellStyle name="适中 2 3" xfId="16843" xr:uid="{0305C39B-EFFB-4570-814B-47F5DA2387EA}"/>
    <cellStyle name="适中 3" xfId="16844" xr:uid="{BC835FF3-7BA6-43FD-92E0-9C989C4B4A6A}"/>
    <cellStyle name="适中 3 2" xfId="16845" xr:uid="{A6AD3AB3-3007-40AC-8730-3277F5CADF5C}"/>
    <cellStyle name="适中 4" xfId="16846" xr:uid="{B3EDFAF9-1B88-4F41-9F86-229D4627C4AC}"/>
    <cellStyle name="适中 4 2" xfId="16847" xr:uid="{6F63E035-1B49-4A03-BFB6-366675B03CBE}"/>
    <cellStyle name="适中 4 2 2" xfId="16848" xr:uid="{E2B9CDEC-E055-41D8-87B7-060A33598585}"/>
    <cellStyle name="适中 4 2 3" xfId="16849" xr:uid="{E78B177B-4622-48C8-A2F1-409CA4B67B65}"/>
    <cellStyle name="适中 5" xfId="16850" xr:uid="{AA5C42B0-607D-46F2-BBED-3AD57E94AAD7}"/>
    <cellStyle name="适中 5 2" xfId="16851" xr:uid="{A7D5F6A3-7CB7-4BDE-8551-1D033716D9C4}"/>
    <cellStyle name="适中 5 2 2" xfId="16852" xr:uid="{3E8E4F17-8430-4468-8A40-9C5ABB09D822}"/>
    <cellStyle name="适中 5 2 3" xfId="16853" xr:uid="{12F24853-6ACA-4F94-A364-320D82279901}"/>
    <cellStyle name="适中 6" xfId="16854" xr:uid="{3FC92616-92E9-44C7-B38D-82AC01E3C087}"/>
    <cellStyle name="适中 6 2" xfId="16855" xr:uid="{BF23C2C6-64D2-462D-936B-507C82D20912}"/>
    <cellStyle name="适中 6 3" xfId="16856" xr:uid="{ACF68B0D-B99C-486B-9DD5-67C6A0993DBA}"/>
    <cellStyle name="适中 7" xfId="16857" xr:uid="{CD1676B4-3014-4A2A-B3F1-D671885E9B27}"/>
    <cellStyle name="罫線囲み" xfId="16858" xr:uid="{FDAE490F-AE57-4136-93AD-8CA95EEA3240}"/>
    <cellStyle name="罫線囲み 10" xfId="16859" xr:uid="{E7362CD1-7C2D-4780-A50C-AA8ABE1D2FB8}"/>
    <cellStyle name="罫線囲み 10 2" xfId="36985" xr:uid="{0BFCA67C-A1A1-4A54-AFAC-364C60EB6590}"/>
    <cellStyle name="罫線囲み 11" xfId="16860" xr:uid="{B8078E25-BB84-460F-AD79-0ECCCACB6C38}"/>
    <cellStyle name="罫線囲み 11 2" xfId="36986" xr:uid="{A3954CEF-A508-494F-B099-865CF2388DCF}"/>
    <cellStyle name="罫線囲み 12" xfId="16861" xr:uid="{7EBE1950-0C31-45CE-85B6-6FF5EA531CA5}"/>
    <cellStyle name="罫線囲み 12 2" xfId="36987" xr:uid="{5A3E3440-D4D0-4D23-9040-335581540A1D}"/>
    <cellStyle name="罫線囲み 13" xfId="36984" xr:uid="{07AB1214-BEA7-4639-9888-371CF5F97693}"/>
    <cellStyle name="罫線囲み 2" xfId="16862" xr:uid="{8D7B77F9-D2BF-4CB8-B247-19BE299C1470}"/>
    <cellStyle name="罫線囲み 2 10" xfId="16863" xr:uid="{75445BA3-F476-48F1-B45B-23EF271D3B00}"/>
    <cellStyle name="罫線囲み 2 10 2" xfId="36989" xr:uid="{E3022D22-A91B-4CC4-BFD7-0B76D3F4045C}"/>
    <cellStyle name="罫線囲み 2 11" xfId="16864" xr:uid="{DBE17EE4-772B-4BAC-B704-33523516A730}"/>
    <cellStyle name="罫線囲み 2 11 2" xfId="36990" xr:uid="{3CAE0517-FD29-4B2B-B437-02525D12CF27}"/>
    <cellStyle name="罫線囲み 2 12" xfId="36988" xr:uid="{7386A9B4-134A-45B7-93FE-44F252134395}"/>
    <cellStyle name="罫線囲み 2 2" xfId="16865" xr:uid="{F470C53D-EADF-4435-9387-D13DC2400B1D}"/>
    <cellStyle name="罫線囲み 2 2 2" xfId="36991" xr:uid="{BB7179C5-3A38-4B67-908F-A1DFBAD81BB7}"/>
    <cellStyle name="罫線囲み 2 3" xfId="16866" xr:uid="{862723B3-6A32-4C30-B0F1-B5EE89787FA7}"/>
    <cellStyle name="罫線囲み 2 3 2" xfId="36992" xr:uid="{16B416E1-62D4-4822-8EA6-2EA70A5A0D04}"/>
    <cellStyle name="罫線囲み 2 4" xfId="16867" xr:uid="{0BE0AF72-7CEA-42F6-B6A2-45268172C632}"/>
    <cellStyle name="罫線囲み 2 4 2" xfId="36993" xr:uid="{525E6A6B-E317-471D-BADD-2A215675F046}"/>
    <cellStyle name="罫線囲み 2 5" xfId="16868" xr:uid="{E49A7B6E-9C51-48FD-AA33-2B16965329B5}"/>
    <cellStyle name="罫線囲み 2 5 2" xfId="36994" xr:uid="{CE13CD05-D9F0-4FCA-A75B-A4BC1575EFB8}"/>
    <cellStyle name="罫線囲み 2 6" xfId="16869" xr:uid="{9EAAA877-C2BB-47BB-8E10-B709BBB37D49}"/>
    <cellStyle name="罫線囲み 2 6 2" xfId="36995" xr:uid="{13D5076B-64AB-4CCA-8C73-CFAEBB9D9B98}"/>
    <cellStyle name="罫線囲み 2 7" xfId="16870" xr:uid="{784DB1DC-0D2A-4E86-941B-0E12CE8D1E26}"/>
    <cellStyle name="罫線囲み 2 7 2" xfId="36996" xr:uid="{D4CA0ABA-52E1-46F8-B6DC-320B91C3C5DE}"/>
    <cellStyle name="罫線囲み 2 8" xfId="16871" xr:uid="{0CE9A4E9-D7D4-4D1B-BEEE-DD356D11CBC5}"/>
    <cellStyle name="罫線囲み 2 8 2" xfId="36997" xr:uid="{1A532F14-B916-418E-92C0-4A69C7CBB089}"/>
    <cellStyle name="罫線囲み 2 9" xfId="16872" xr:uid="{5E1B58CB-E479-403D-A9B7-A6E0DD66063C}"/>
    <cellStyle name="罫線囲み 2 9 2" xfId="36998" xr:uid="{737710E0-A59A-4B01-A4DF-FF4D2C176B1C}"/>
    <cellStyle name="罫線囲み 3" xfId="16873" xr:uid="{423ABB36-7AF1-491B-948E-475E041E5A51}"/>
    <cellStyle name="罫線囲み 3 2" xfId="36999" xr:uid="{28392237-6A88-404A-89A2-815F3FF8564F}"/>
    <cellStyle name="罫線囲み 4" xfId="16874" xr:uid="{02FF921A-1436-4009-98CD-7AF96762E1B7}"/>
    <cellStyle name="罫線囲み 4 2" xfId="37000" xr:uid="{7E808224-9A8C-488E-AED1-52791E547BCC}"/>
    <cellStyle name="罫線囲み 5" xfId="16875" xr:uid="{B49C42E5-A482-4835-B628-8110F22EA70C}"/>
    <cellStyle name="罫線囲み 5 2" xfId="37001" xr:uid="{0B9EA835-64BA-42CF-8BBC-3BCB84827DB7}"/>
    <cellStyle name="罫線囲み 6" xfId="16876" xr:uid="{CA80C047-8DF5-46A2-A2DE-3EDF67EB56AA}"/>
    <cellStyle name="罫線囲み 6 2" xfId="37002" xr:uid="{EC623D36-4AEC-49F1-8807-18E47CF9310D}"/>
    <cellStyle name="罫線囲み 7" xfId="16877" xr:uid="{F090ADC3-128B-4D85-BDB1-020CDF8DBF6B}"/>
    <cellStyle name="罫線囲み 7 2" xfId="37003" xr:uid="{909A5345-FF7E-4F0F-A0AC-4BC23C6289C9}"/>
    <cellStyle name="罫線囲み 8" xfId="16878" xr:uid="{25B4F210-C663-4198-8CE7-40BAF75F75D9}"/>
    <cellStyle name="罫線囲み 8 2" xfId="37004" xr:uid="{C6757042-0F50-4CFA-9E36-D41EA0CCA35E}"/>
    <cellStyle name="罫線囲み 9" xfId="16879" xr:uid="{1A32C295-0BBD-4C39-9E36-C58851D8304F}"/>
    <cellStyle name="罫線囲み 9 2" xfId="37005" xr:uid="{8C60AD4C-1787-4279-8F60-F4022CEC9FAF}"/>
    <cellStyle name="壞" xfId="16880" xr:uid="{B30836A0-CF3D-4282-A0B3-DD89DC88475B}"/>
    <cellStyle name="나쁨 10" xfId="16881" xr:uid="{99548905-E851-4838-B7C2-7A27E3C1117E}"/>
    <cellStyle name="나쁨 10 2" xfId="16882" xr:uid="{6E74DEF3-530C-4A47-8AF5-EC2AA3F950FF}"/>
    <cellStyle name="나쁨 11" xfId="16883" xr:uid="{7B5C027E-6CD2-47E1-9B39-25039083AA90}"/>
    <cellStyle name="나쁨 11 2" xfId="16884" xr:uid="{81A6A432-1888-43F9-A818-DF5A66153A9A}"/>
    <cellStyle name="나쁨 12" xfId="16885" xr:uid="{4173C5F7-6122-4AC8-99A6-04F88753DBB5}"/>
    <cellStyle name="나쁨 12 2" xfId="16886" xr:uid="{19F8BFAA-9F15-4CBD-9DA8-D7B25E8C1BEC}"/>
    <cellStyle name="나쁨 13" xfId="16887" xr:uid="{9C1AB099-4B18-47D9-A294-1C5ADCF62F4E}"/>
    <cellStyle name="나쁨 13 2" xfId="16888" xr:uid="{BED1298D-6ACC-47E5-9626-9A4C419EFB35}"/>
    <cellStyle name="나쁨 14" xfId="16889" xr:uid="{5BC0D155-1BD5-4465-B82D-736DF0238608}"/>
    <cellStyle name="나쁨 14 2" xfId="16890" xr:uid="{FFB92DD4-B740-4FDC-9063-E9495E6B1C0C}"/>
    <cellStyle name="나쁨 15" xfId="16891" xr:uid="{B855870A-45B8-4844-A4DA-151BE5B041F6}"/>
    <cellStyle name="나쁨 15 2" xfId="16892" xr:uid="{4A30B536-E5C7-4879-A60E-A6530AF2B395}"/>
    <cellStyle name="나쁨 16" xfId="16893" xr:uid="{892590D2-2312-4060-B669-9904951EBAFE}"/>
    <cellStyle name="나쁨 16 2" xfId="16894" xr:uid="{AA28AA82-17A4-421D-B329-468C833320DA}"/>
    <cellStyle name="나쁨 17" xfId="16895" xr:uid="{146DA114-34E1-4EC7-89DA-BE5A91691212}"/>
    <cellStyle name="나쁨 17 2" xfId="16896" xr:uid="{26841CF2-617A-4D32-9DBB-A794FADE1131}"/>
    <cellStyle name="나쁨 18" xfId="16897" xr:uid="{84F5FADB-9E30-4303-9E96-254AB2556D51}"/>
    <cellStyle name="나쁨 18 2" xfId="16898" xr:uid="{8D5FBD36-0DFD-40A3-9786-F936485A8406}"/>
    <cellStyle name="나쁨 19" xfId="16899" xr:uid="{E4B388A4-3EB1-4D2C-B198-62216D5E1456}"/>
    <cellStyle name="나쁨 19 2" xfId="16900" xr:uid="{A338B346-69AA-42D8-A7B8-E810528CD13C}"/>
    <cellStyle name="나쁨 2" xfId="16901" xr:uid="{FE263F71-9F7A-47A3-BFD2-170EED065F0C}"/>
    <cellStyle name="나쁨 2 2" xfId="16902" xr:uid="{87E44364-480C-4AC6-850E-88D6F014E0E8}"/>
    <cellStyle name="나쁨 2 3" xfId="16903" xr:uid="{D15614D6-16F4-40CE-9298-8CDD2874AE2B}"/>
    <cellStyle name="나쁨 20" xfId="16904" xr:uid="{76AB07B1-FF7E-404D-986E-56071F500398}"/>
    <cellStyle name="나쁨 20 2" xfId="16905" xr:uid="{EA572B41-B415-4B72-8B1F-D822EEAC4FAF}"/>
    <cellStyle name="나쁨 21" xfId="16906" xr:uid="{5D9518F5-D170-4D01-BA4D-BE01630BA9DA}"/>
    <cellStyle name="나쁨 21 2" xfId="16907" xr:uid="{93E901AC-184D-4679-8658-9D18C112815E}"/>
    <cellStyle name="나쁨 22" xfId="16908" xr:uid="{BC34FE83-BF77-45A8-B07D-24D2BA3C8C09}"/>
    <cellStyle name="나쁨 22 2" xfId="16909" xr:uid="{F3B329D2-9953-40E8-ACC6-528AAFA8FC03}"/>
    <cellStyle name="나쁨 23" xfId="16910" xr:uid="{9DC80787-7490-42BA-8544-8E96E6875F95}"/>
    <cellStyle name="나쁨 23 2" xfId="16911" xr:uid="{B9278F1D-04BB-4D84-B847-5C41B868066F}"/>
    <cellStyle name="나쁨 24" xfId="16912" xr:uid="{DD94D14A-D257-403C-B9C4-FBD18F0E6524}"/>
    <cellStyle name="나쁨 24 2" xfId="16913" xr:uid="{26E07DC6-8BCA-41D3-9220-4CD858832282}"/>
    <cellStyle name="나쁨 25" xfId="16914" xr:uid="{C1A304AA-494A-4F11-9456-0CAD009139B2}"/>
    <cellStyle name="나쁨 25 2" xfId="16915" xr:uid="{20D2A592-97E9-45A8-97A8-A48586DF3354}"/>
    <cellStyle name="나쁨 26" xfId="16916" xr:uid="{A058135E-A8D5-4D25-9CBF-6381E5610928}"/>
    <cellStyle name="나쁨 26 2" xfId="16917" xr:uid="{69F6671E-F01C-4BEF-B457-7717B2CD4294}"/>
    <cellStyle name="나쁨 27" xfId="16918" xr:uid="{46EB9327-4ECB-43CB-BEC9-2E9195529218}"/>
    <cellStyle name="나쁨 27 2" xfId="16919" xr:uid="{6EB1EC4E-55DD-42FB-ACBB-2BBBC109710E}"/>
    <cellStyle name="나쁨 28" xfId="16920" xr:uid="{7A9D410E-68C8-47B9-A1DD-F74A711C9948}"/>
    <cellStyle name="나쁨 28 2" xfId="16921" xr:uid="{0DB9C188-8E79-44AB-B61B-557704BE317C}"/>
    <cellStyle name="나쁨 29" xfId="16922" xr:uid="{7B6073D4-708D-493F-8E97-64C72612FA84}"/>
    <cellStyle name="나쁨 29 2" xfId="16923" xr:uid="{B0D25BD6-285C-421A-8F00-8F2542E32068}"/>
    <cellStyle name="나쁨 3" xfId="16924" xr:uid="{7A14845F-5E47-45B1-AC55-E09AA3B539F9}"/>
    <cellStyle name="나쁨 3 2" xfId="16925" xr:uid="{EDBA2C6B-EE48-4FFB-BBA4-002400471E99}"/>
    <cellStyle name="나쁨 30" xfId="16926" xr:uid="{EE66792D-6BC9-410F-AA10-7892CF1566CF}"/>
    <cellStyle name="나쁨 30 2" xfId="16927" xr:uid="{1FF7F723-46F8-48CB-B554-FBE73164DBEF}"/>
    <cellStyle name="나쁨 31" xfId="16928" xr:uid="{E919A19F-5517-406A-98B9-00A30C8AB864}"/>
    <cellStyle name="나쁨 31 2" xfId="16929" xr:uid="{49F14564-60DF-4F55-B8BE-7CD1F563EE3B}"/>
    <cellStyle name="나쁨 32" xfId="16930" xr:uid="{6DD9EC02-7884-4B4C-84F4-37503F2D29E8}"/>
    <cellStyle name="나쁨 32 2" xfId="16931" xr:uid="{67B922BA-95A0-4243-92B0-A8836D4492FB}"/>
    <cellStyle name="나쁨 33" xfId="16932" xr:uid="{72616F1F-E19A-4F1B-B775-240A28E4CCAB}"/>
    <cellStyle name="나쁨 33 2" xfId="16933" xr:uid="{CA80D254-5945-4C2A-9499-4CE0FCD9A008}"/>
    <cellStyle name="나쁨 34" xfId="16934" xr:uid="{0555F01F-B1D1-443C-B661-B48D4327DA8D}"/>
    <cellStyle name="나쁨 34 2" xfId="16935" xr:uid="{1E9F2DEC-94E4-45AC-AED3-D002A73EBDD1}"/>
    <cellStyle name="나쁨 35" xfId="16936" xr:uid="{FD558B96-B50B-4760-BEC9-C854BDE06644}"/>
    <cellStyle name="나쁨 35 2" xfId="16937" xr:uid="{2E9E4D65-8D5E-455A-BC79-FF46CE3B9538}"/>
    <cellStyle name="나쁨 36" xfId="16938" xr:uid="{CA14CCAE-EBA6-455C-A23B-EC637321E283}"/>
    <cellStyle name="나쁨 36 2" xfId="16939" xr:uid="{4F2E9CD0-2B7E-4172-A8C8-60B4C5055086}"/>
    <cellStyle name="나쁨 37" xfId="16940" xr:uid="{33B1CE9C-AC22-40A9-8AE7-1DEC1F1C7399}"/>
    <cellStyle name="나쁨 37 2" xfId="16941" xr:uid="{54203038-EA6B-4B83-98C8-23A9A12EE29C}"/>
    <cellStyle name="나쁨 38" xfId="16942" xr:uid="{E3AF9821-ADF2-4D91-A4F3-EDECBB4B9E83}"/>
    <cellStyle name="나쁨 38 2" xfId="16943" xr:uid="{71C6FD15-50F6-4D86-B42A-B3D72A67B2FE}"/>
    <cellStyle name="나쁨 39" xfId="16944" xr:uid="{DABFB4A3-D048-4E95-A8D4-6E7A1875E3EF}"/>
    <cellStyle name="나쁨 39 2" xfId="16945" xr:uid="{1292F986-55E6-42A9-A909-4C55C7E14F0A}"/>
    <cellStyle name="나쁨 4" xfId="16946" xr:uid="{4385CB3C-4518-4512-8174-22E2A01DBA18}"/>
    <cellStyle name="나쁨 4 2" xfId="16947" xr:uid="{695BBB63-FCAE-4099-8073-22545763EF52}"/>
    <cellStyle name="나쁨 40" xfId="16948" xr:uid="{1758020A-59D0-4ABE-80F3-C3C1B06C55D6}"/>
    <cellStyle name="나쁨 40 2" xfId="16949" xr:uid="{3E401BD0-21BE-4685-8905-19544F51408C}"/>
    <cellStyle name="나쁨 41" xfId="16950" xr:uid="{471C0F92-2FE7-45FB-B930-E43FBBFCCDDE}"/>
    <cellStyle name="나쁨 41 2" xfId="16951" xr:uid="{0EE02ECB-A8C5-45CD-A770-1298EE14F43C}"/>
    <cellStyle name="나쁨 42" xfId="16952" xr:uid="{F3428319-B0C2-4B04-BA6A-0D9378CA357F}"/>
    <cellStyle name="나쁨 42 2" xfId="16953" xr:uid="{680DAE43-CF3F-4FA8-8A5A-2D9A0B9792DE}"/>
    <cellStyle name="나쁨 43" xfId="16954" xr:uid="{417CAD70-7DC7-430C-970A-A731D9A31D18}"/>
    <cellStyle name="나쁨 43 2" xfId="16955" xr:uid="{6126CAB2-EE58-4964-8FEF-9EA3F3B910AA}"/>
    <cellStyle name="나쁨 44" xfId="16956" xr:uid="{3AADE949-122B-4209-85C2-A7B37AC8974D}"/>
    <cellStyle name="나쁨 45" xfId="16957" xr:uid="{09559A04-5A82-4AA2-996E-443E3D724AAF}"/>
    <cellStyle name="나쁨 46" xfId="16958" xr:uid="{CEAFF350-3DF3-477D-85F4-1BEECE8FC83F}"/>
    <cellStyle name="나쁨 47" xfId="16959" xr:uid="{D493F553-9595-4A5F-B2CA-410FA592A377}"/>
    <cellStyle name="나쁨 48" xfId="16960" xr:uid="{E237360D-D316-481B-A593-3216BFDB75B0}"/>
    <cellStyle name="나쁨 49" xfId="16961" xr:uid="{D23EA8EC-02F4-4B04-9CD3-77DBFF723701}"/>
    <cellStyle name="나쁨 5" xfId="16962" xr:uid="{0D10D05C-6500-4C44-A64A-FD5A3F99EA7B}"/>
    <cellStyle name="나쁨 5 2" xfId="16963" xr:uid="{5F7E7AEB-196A-471E-86B7-C3838124ABE5}"/>
    <cellStyle name="나쁨 50" xfId="16964" xr:uid="{EAA6168C-1842-4A8C-B6AA-A28E7EAA35FA}"/>
    <cellStyle name="나쁨 51" xfId="16965" xr:uid="{F61E5DEC-3BB6-4DF0-AEEC-D9D5B1FA80D5}"/>
    <cellStyle name="나쁨 6" xfId="16966" xr:uid="{33A6C2F8-7A29-4163-8F07-1A1FF764768F}"/>
    <cellStyle name="나쁨 6 2" xfId="16967" xr:uid="{839060CD-E48A-4980-BB81-0CB70219E1B1}"/>
    <cellStyle name="나쁨 7" xfId="16968" xr:uid="{F2830987-1D3F-4E20-A3EF-E515DEE1B37E}"/>
    <cellStyle name="나쁨 7 2" xfId="16969" xr:uid="{B3ADD31C-B0AC-4915-8F49-08C48C45BD9A}"/>
    <cellStyle name="나쁨 8" xfId="16970" xr:uid="{6A1CA0AE-6087-43A8-829B-5B8843B0605E}"/>
    <cellStyle name="나쁨 8 2" xfId="16971" xr:uid="{B46ECFEE-B545-4D01-8825-FFEF93C497CC}"/>
    <cellStyle name="나쁨 9" xfId="16972" xr:uid="{8C9E408A-0577-42C0-83CD-316E28DF0D6A}"/>
    <cellStyle name="나쁨 9 2" xfId="16973" xr:uid="{FBDE0048-84A2-426D-B202-E105EC5994A0}"/>
    <cellStyle name="良い" xfId="16974" xr:uid="{517FDAA4-F1A5-4CFD-AB85-50D253D37DC9}"/>
    <cellStyle name="良い 2" xfId="16975" xr:uid="{8D15314E-02FB-41DF-9E9F-364757494F9D}"/>
    <cellStyle name="良い 2 2" xfId="16976" xr:uid="{1759120B-7B5E-41AB-B423-6860EB45A12D}"/>
    <cellStyle name="良い 2 3" xfId="16977" xr:uid="{7067E3DA-5FBB-4456-8994-BC7697EC080A}"/>
    <cellStyle name="良い 2 4" xfId="16978" xr:uid="{B4D036A4-BD67-4AD9-AB7A-1F3418335FFE}"/>
    <cellStyle name="良い 3" xfId="16979" xr:uid="{84E9EFC1-4F46-4CE9-844A-8EC6A9908B38}"/>
    <cellStyle name="良い 3 2" xfId="16980" xr:uid="{24467F2E-52AB-46F0-9740-83A7A453F808}"/>
    <cellStyle name="良い 4" xfId="16981" xr:uid="{8FCE0312-B775-408B-A8D3-334F75D26C33}"/>
    <cellStyle name="良い 5" xfId="16982" xr:uid="{89F8ED95-DF78-4C2A-BF2D-58E7AE3F9504}"/>
    <cellStyle name="連結的儲存格" xfId="16983" xr:uid="{3163CAF8-BC2B-4F51-B638-24254C654A54}"/>
    <cellStyle name="链接单元格" xfId="16984" xr:uid="{A89BFD13-C252-482B-A4A7-02E80FF49BAD}"/>
    <cellStyle name="链接单元格 2" xfId="16985" xr:uid="{75C5A5E5-0211-4119-9896-FAFAF1F272C2}"/>
    <cellStyle name="链接单元格 2 2" xfId="16986" xr:uid="{66BF50A6-F1F1-410C-9208-FE40287E5ECD}"/>
    <cellStyle name="链接单元格 2 3" xfId="16987" xr:uid="{0D6EEABB-A48F-4524-A11A-23FC9113A7AA}"/>
    <cellStyle name="链接单元格 3" xfId="16988" xr:uid="{7EC930E1-FD8D-405C-AB4E-6833E8194697}"/>
    <cellStyle name="链接单元格 3 2" xfId="16989" xr:uid="{9E8E55FD-980C-481F-856F-D29CBAB6E597}"/>
    <cellStyle name="链接单元格 4" xfId="16990" xr:uid="{EDC8AA27-0CFA-445C-ABA2-909BD477E9C7}"/>
    <cellStyle name="链接单元格 4 2" xfId="16991" xr:uid="{69F123A4-DE6E-4B6E-B721-AB1A21B7E4A2}"/>
    <cellStyle name="链接单元格 4 2 2" xfId="16992" xr:uid="{1329C219-DA48-48C4-877D-6F1361522A70}"/>
    <cellStyle name="链接单元格 4 2 3" xfId="16993" xr:uid="{1C107EDD-4269-442B-AA73-E483CF1C658C}"/>
    <cellStyle name="链接单元格 5" xfId="16994" xr:uid="{EE91B4C4-5F9C-4B96-9BFE-BFB7DE180BE7}"/>
    <cellStyle name="链接单元格 5 2" xfId="16995" xr:uid="{3FA9920E-5899-4B01-8737-E129B1D5F06E}"/>
    <cellStyle name="链接单元格 5 2 2" xfId="16996" xr:uid="{B900898F-CBBB-4626-9169-873E6C707369}"/>
    <cellStyle name="链接单元格 5 2 3" xfId="16997" xr:uid="{B07E4D9B-6578-4CE2-A315-1F5164CD7346}"/>
    <cellStyle name="链接单元格 6" xfId="16998" xr:uid="{141AA43B-9D3B-4983-9D8B-E0EC68C964B2}"/>
    <cellStyle name="链接单元格 6 2" xfId="16999" xr:uid="{3A3E8ADA-DDFB-4BA5-83C9-03A7FB7A9E5C}"/>
    <cellStyle name="链接单元格 6 3" xfId="17000" xr:uid="{DDCBEAB4-37A2-4750-A3DC-24BFB2DED6BF}"/>
    <cellStyle name="链接单元格 7" xfId="17001" xr:uid="{FF8C8F17-CA12-4FAD-A06A-FA36976516C4}"/>
    <cellStyle name="메모 10" xfId="17002" xr:uid="{87FD0780-E941-4535-9530-2B8D5A530671}"/>
    <cellStyle name="메모 10 2" xfId="17003" xr:uid="{8F5C3896-2754-4009-822A-3E6B4F103510}"/>
    <cellStyle name="메모 10 2 2" xfId="17004" xr:uid="{652FC2EC-A38A-4A52-8B2A-799A56C0FF46}"/>
    <cellStyle name="메모 10 3" xfId="17005" xr:uid="{98277FE0-0485-4201-9FCD-F1C7D2099E6E}"/>
    <cellStyle name="메모 11" xfId="17006" xr:uid="{E96E3B08-58E4-4871-9D3D-7CC8AA59B646}"/>
    <cellStyle name="메모 11 2" xfId="17007" xr:uid="{568327F9-487E-49AC-9883-04ECFB123F32}"/>
    <cellStyle name="메모 11 2 2" xfId="17008" xr:uid="{EB7C9459-D35D-4A08-BDBF-891B93FAA5E3}"/>
    <cellStyle name="메모 11 3" xfId="17009" xr:uid="{ADC50709-9D63-4CC6-9661-4274F8F052C6}"/>
    <cellStyle name="메모 12" xfId="17010" xr:uid="{96A67E57-4C0B-45C4-BE04-D1C77E2F5B81}"/>
    <cellStyle name="메모 12 2" xfId="17011" xr:uid="{B76A5AEB-EC46-4891-BE98-CF4AAD28F695}"/>
    <cellStyle name="메모 12 2 2" xfId="17012" xr:uid="{E152B707-4A53-4453-8189-100495A90295}"/>
    <cellStyle name="메모 12 3" xfId="17013" xr:uid="{0D2226EC-D58D-4DD3-8CE8-77D7E38FF4F5}"/>
    <cellStyle name="메모 13" xfId="17014" xr:uid="{D5380B53-2AB6-4DF7-ADD1-CC188AA408BF}"/>
    <cellStyle name="메모 13 2" xfId="17015" xr:uid="{2E17D0A3-71B5-4FA6-95A4-686FA412E211}"/>
    <cellStyle name="메모 13 2 2" xfId="17016" xr:uid="{72F7B9BA-6481-4F87-87D8-3D33ABC2A566}"/>
    <cellStyle name="메모 13 3" xfId="17017" xr:uid="{003F72F5-828D-4E40-ABFF-265F5D32ECB1}"/>
    <cellStyle name="메모 14" xfId="17018" xr:uid="{5C802C4A-7B29-4A00-B97A-EC7020980A02}"/>
    <cellStyle name="메모 14 2" xfId="17019" xr:uid="{8E363D45-6D50-4156-A3F3-F266F5F36D77}"/>
    <cellStyle name="메모 14 2 2" xfId="17020" xr:uid="{527DB307-FDCE-4168-9A8C-262123AA2D4D}"/>
    <cellStyle name="메모 14 3" xfId="17021" xr:uid="{7F1C3B65-E3B3-41AD-A63C-A9E029C50296}"/>
    <cellStyle name="메모 15" xfId="17022" xr:uid="{1B316CD7-E943-46A9-867E-A22F0F16E60A}"/>
    <cellStyle name="메모 15 2" xfId="17023" xr:uid="{718D249A-F3D8-48E6-B8CF-E705D2B595DA}"/>
    <cellStyle name="메모 15 2 2" xfId="17024" xr:uid="{B6988CAD-DB4E-4F39-8574-BC936F060B21}"/>
    <cellStyle name="메모 15 3" xfId="17025" xr:uid="{843FA8D6-B8BF-4E68-B730-0AF8DDEBE1A5}"/>
    <cellStyle name="메모 16" xfId="17026" xr:uid="{96811568-BD6E-460E-BD13-3ED3CA7B82B5}"/>
    <cellStyle name="메모 16 2" xfId="17027" xr:uid="{919272EF-6508-46DB-A83C-6A1998AB4857}"/>
    <cellStyle name="메모 16 2 2" xfId="17028" xr:uid="{3DA605E0-8867-43CC-A943-726AC12E49ED}"/>
    <cellStyle name="메모 16 3" xfId="17029" xr:uid="{8714F910-C49E-43EE-8662-2591B5F6AABE}"/>
    <cellStyle name="메모 17" xfId="17030" xr:uid="{CF0B2A7B-0376-4308-88F7-8260D7801A98}"/>
    <cellStyle name="메모 17 2" xfId="17031" xr:uid="{F261F5FD-A7A8-4613-B7A4-A84E27E81E1C}"/>
    <cellStyle name="메모 17 2 2" xfId="17032" xr:uid="{23AEDB92-A815-4FA3-8C88-59EC25839769}"/>
    <cellStyle name="메모 17 3" xfId="17033" xr:uid="{BDE70975-700A-461F-9FEC-B4652D36EF14}"/>
    <cellStyle name="메모 18" xfId="17034" xr:uid="{D2540CC3-BB53-4012-86BE-3213F3FFFA41}"/>
    <cellStyle name="메모 18 2" xfId="17035" xr:uid="{0EB39343-8DC0-4D5C-A9D6-F162D27245C2}"/>
    <cellStyle name="메모 18 2 2" xfId="17036" xr:uid="{2BB0DEDB-B885-4882-A800-55710583644C}"/>
    <cellStyle name="메모 18 3" xfId="17037" xr:uid="{5384FA92-DA05-425A-83AE-89800CE4BA1A}"/>
    <cellStyle name="메모 19" xfId="17038" xr:uid="{E95ED3BE-24D7-4475-A61D-6DFADFCA6BF2}"/>
    <cellStyle name="메모 19 2" xfId="17039" xr:uid="{C3E6D609-893F-42E1-AC2D-3E27FD4B9079}"/>
    <cellStyle name="메모 19 2 2" xfId="17040" xr:uid="{713558F0-3486-4E36-9594-3F135070F647}"/>
    <cellStyle name="메모 19 3" xfId="17041" xr:uid="{E6CF97B6-F9A2-4B43-82F3-23B8411BD7B3}"/>
    <cellStyle name="메모 2" xfId="17042" xr:uid="{C58D9C70-6BF2-462B-90F3-CA2FE05B5484}"/>
    <cellStyle name="메모 2 2" xfId="17043" xr:uid="{86CDC612-E965-4816-ADBB-DE1F96D166CC}"/>
    <cellStyle name="메모 2 2 10" xfId="17044" xr:uid="{4DB4FEE3-27AD-4D94-BD4B-527583AFD3B2}"/>
    <cellStyle name="메모 2 2 10 2" xfId="37007" xr:uid="{048A4579-A2E5-407E-AE01-4E9D68A31B3C}"/>
    <cellStyle name="메모 2 2 11" xfId="24423" xr:uid="{7D2173B1-DC95-40BD-AC0F-4BB3862FA362}"/>
    <cellStyle name="메모 2 2 11 2" xfId="41002" xr:uid="{62BC2738-4708-4A2B-BF99-663CCEBB47BF}"/>
    <cellStyle name="메모 2 2 12" xfId="37006" xr:uid="{EA17A8DA-127C-4EDA-9F79-6787F38DE4E7}"/>
    <cellStyle name="메모 2 2 2" xfId="17045" xr:uid="{1025BAB1-47FA-43F0-892B-C01C4CA0DC56}"/>
    <cellStyle name="메모 2 2 3" xfId="17046" xr:uid="{59AD5C33-3822-4005-962C-E5E67DCD0E05}"/>
    <cellStyle name="메모 2 2 3 10" xfId="37008" xr:uid="{527B9343-D738-4983-A59C-BA97B48BFB79}"/>
    <cellStyle name="메모 2 2 3 2" xfId="17047" xr:uid="{80B2DFF1-8E61-411B-A6FC-74185550B6F4}"/>
    <cellStyle name="메모 2 2 3 2 2" xfId="37009" xr:uid="{BA1318C6-8751-4F41-986E-9526EA83DDF6}"/>
    <cellStyle name="메모 2 2 3 3" xfId="17048" xr:uid="{1462D13F-C163-42E0-AC7A-25DB2EB1EE04}"/>
    <cellStyle name="메모 2 2 3 3 2" xfId="37010" xr:uid="{A1BBF2EE-97E4-4398-BDB0-D693F120CE5B}"/>
    <cellStyle name="메모 2 2 3 4" xfId="17049" xr:uid="{3E08F655-CC72-49B7-A153-B1A43E8DFFB1}"/>
    <cellStyle name="메모 2 2 3 4 2" xfId="37011" xr:uid="{37BB0815-A6B3-406C-890B-294F0A7BC4B1}"/>
    <cellStyle name="메모 2 2 3 5" xfId="17050" xr:uid="{D9E24C62-1140-4DFA-A141-96CFCFA7ABA4}"/>
    <cellStyle name="메모 2 2 3 5 2" xfId="37012" xr:uid="{2063CC8F-7523-4B4B-B6D1-6BE367AE17A5}"/>
    <cellStyle name="메모 2 2 3 6" xfId="17051" xr:uid="{7D1E0DD6-FE37-45DB-BDA8-85780338CB1A}"/>
    <cellStyle name="메모 2 2 3 6 2" xfId="37013" xr:uid="{6703CBE1-B55B-4FAE-B497-9DB27670000A}"/>
    <cellStyle name="메모 2 2 3 7" xfId="17052" xr:uid="{34161EE8-C5B6-4AEE-8D9D-13905A80D4CA}"/>
    <cellStyle name="메모 2 2 3 7 2" xfId="37014" xr:uid="{92412EEC-F533-490E-99F6-DB495CB09D8F}"/>
    <cellStyle name="메모 2 2 3 8" xfId="17053" xr:uid="{DCB9F55A-5F96-4A73-BE0A-A6481ACAC240}"/>
    <cellStyle name="메모 2 2 3 8 2" xfId="37015" xr:uid="{502B6B2C-EC09-4501-B5A8-F8845E6BE8E5}"/>
    <cellStyle name="메모 2 2 3 9" xfId="24424" xr:uid="{6A134255-1996-481F-845F-6D319ED50F22}"/>
    <cellStyle name="메모 2 2 3 9 2" xfId="41003" xr:uid="{714DA03C-FFEC-4AEA-8BC4-74EFAFEF749F}"/>
    <cellStyle name="메모 2 2 4" xfId="17054" xr:uid="{F76C86C4-4C3A-49D3-9D59-8E1D19351136}"/>
    <cellStyle name="메모 2 2 4 2" xfId="37016" xr:uid="{A4328C84-52F9-4AF4-9AD5-C0E771B50E07}"/>
    <cellStyle name="메모 2 2 5" xfId="17055" xr:uid="{279FC592-8977-4FC9-8815-D4D8FD4689BB}"/>
    <cellStyle name="메모 2 2 5 2" xfId="37017" xr:uid="{81DB96F8-FBDF-4B4C-A87E-64979B123124}"/>
    <cellStyle name="메모 2 2 6" xfId="17056" xr:uid="{3F7D701B-C3FD-4792-A6D6-756EB3612C04}"/>
    <cellStyle name="메모 2 2 6 2" xfId="37018" xr:uid="{70EFAE06-6C90-44B2-A8DC-FE14C614F4EF}"/>
    <cellStyle name="메모 2 2 7" xfId="17057" xr:uid="{F61C457A-A071-495F-B18A-8A5337079ECA}"/>
    <cellStyle name="메모 2 2 7 2" xfId="37019" xr:uid="{092E7E78-9C02-40B2-8F27-942DE285CC59}"/>
    <cellStyle name="메모 2 2 8" xfId="17058" xr:uid="{703A1BCD-AF9F-4960-91D9-67AA6FEA64E0}"/>
    <cellStyle name="메모 2 2 8 2" xfId="37020" xr:uid="{D5692D1B-DE3F-4673-9D9A-AA4D01EDE55D}"/>
    <cellStyle name="메모 2 2 9" xfId="17059" xr:uid="{59FB2284-6231-469F-8E35-41E74E0D5E4B}"/>
    <cellStyle name="메모 2 2 9 2" xfId="37021" xr:uid="{2A6BFE15-C25F-4D91-BDE3-643979C21E5F}"/>
    <cellStyle name="메모 2 3" xfId="17060" xr:uid="{6DAAE333-76F8-41A1-9DD8-127A0FFF4884}"/>
    <cellStyle name="메모 2 4" xfId="17061" xr:uid="{5BDFBCB1-7DBE-4FE7-99B0-0E57A9A4CF92}"/>
    <cellStyle name="메모 2 4 10" xfId="37022" xr:uid="{5E633180-D633-42A2-82C0-2F2048944CB4}"/>
    <cellStyle name="메모 2 4 2" xfId="17062" xr:uid="{F24D74EC-A95B-4F0E-B244-76EB17927A3D}"/>
    <cellStyle name="메모 2 4 2 2" xfId="37023" xr:uid="{224CF7F5-8CD0-4FA3-A2B2-B2A9C342FF43}"/>
    <cellStyle name="메모 2 4 3" xfId="17063" xr:uid="{8D010779-DF3A-4290-A354-29507358E9FE}"/>
    <cellStyle name="메모 2 4 3 2" xfId="37024" xr:uid="{FD46DFBE-D61D-407F-9F64-064E4CFD6D3C}"/>
    <cellStyle name="메모 2 4 4" xfId="17064" xr:uid="{DECC4B34-5049-45BA-8787-2EE11ECE7234}"/>
    <cellStyle name="메모 2 4 4 2" xfId="37025" xr:uid="{20D794DA-ECA0-46AF-B382-AB3CBD9A4F73}"/>
    <cellStyle name="메모 2 4 5" xfId="17065" xr:uid="{33F17940-DAE0-4C18-99E7-8C0FBFC3A0FA}"/>
    <cellStyle name="메모 2 4 5 2" xfId="37026" xr:uid="{49785022-CEAA-4F60-AE20-76D33024E0D7}"/>
    <cellStyle name="메모 2 4 6" xfId="17066" xr:uid="{23A7183C-3BB9-4F33-ACF3-0E5F8F3E96CB}"/>
    <cellStyle name="메모 2 4 6 2" xfId="37027" xr:uid="{EFB29934-F66D-4D71-B60E-D9D5B1F62C26}"/>
    <cellStyle name="메모 2 4 7" xfId="17067" xr:uid="{D1BB801D-C2D1-4C3D-B274-4F6289C9AB24}"/>
    <cellStyle name="메모 2 4 7 2" xfId="37028" xr:uid="{708D39D3-C19E-4DF8-B42E-C09A33434299}"/>
    <cellStyle name="메모 2 4 8" xfId="17068" xr:uid="{923E0A14-47B1-4805-A997-C3370823450A}"/>
    <cellStyle name="메모 2 4 8 2" xfId="37029" xr:uid="{A9932704-60AB-4120-AE85-7B4F910DD49A}"/>
    <cellStyle name="메모 2 4 9" xfId="24425" xr:uid="{6EAC4DB1-C82E-42E4-A501-CF0087910328}"/>
    <cellStyle name="메모 2 4 9 2" xfId="41004" xr:uid="{8C5F35F7-E132-4333-AF0C-8F6166E21E96}"/>
    <cellStyle name="메모 2 5" xfId="17069" xr:uid="{13169569-7EAE-4297-8E5D-A5DB483EC274}"/>
    <cellStyle name="메모 2 5 10" xfId="17070" xr:uid="{9D076012-1BAC-4870-AF53-F32BB47A48DC}"/>
    <cellStyle name="메모 2 5 10 2" xfId="37031" xr:uid="{9F5AD0DE-561A-46D0-A479-D319B6746275}"/>
    <cellStyle name="메모 2 5 11" xfId="17071" xr:uid="{B1639CE9-160C-4D06-AD73-C888FB125460}"/>
    <cellStyle name="메모 2 5 11 2" xfId="37032" xr:uid="{A82E371E-4144-4C04-8535-E78DBB181619}"/>
    <cellStyle name="메모 2 5 12" xfId="37030" xr:uid="{968CD599-76CB-4D0E-B6C8-B1B872485AF3}"/>
    <cellStyle name="메모 2 5 2" xfId="17072" xr:uid="{A0554B86-7635-4802-B76A-1478B3F0700A}"/>
    <cellStyle name="메모 2 5 2 2" xfId="37033" xr:uid="{0107C36B-2AEE-45C8-B1E3-34F82902CA38}"/>
    <cellStyle name="메모 2 5 3" xfId="17073" xr:uid="{A10E322F-1EE5-4170-922A-6B7AC02FEC9A}"/>
    <cellStyle name="메모 2 5 3 2" xfId="37034" xr:uid="{67157FB3-7E8A-4FC0-A5DD-788CAFD568A3}"/>
    <cellStyle name="메모 2 5 4" xfId="17074" xr:uid="{9ED96528-E88E-49B5-BED3-A2F66C188171}"/>
    <cellStyle name="메모 2 5 4 2" xfId="37035" xr:uid="{38732E4C-BFAC-429E-AD47-6F440C0FAC24}"/>
    <cellStyle name="메모 2 5 5" xfId="17075" xr:uid="{A256AD34-6D0A-4CD5-AE18-42175E75D926}"/>
    <cellStyle name="메모 2 5 5 2" xfId="37036" xr:uid="{7539FD02-40AF-4B85-8438-BFD887F2785C}"/>
    <cellStyle name="메모 2 5 6" xfId="17076" xr:uid="{629D0427-8E0B-4FA1-88B3-D1A7AC52060A}"/>
    <cellStyle name="메모 2 5 6 2" xfId="37037" xr:uid="{F7479B2A-37EF-4F0E-BE73-819156C621E5}"/>
    <cellStyle name="메모 2 5 7" xfId="17077" xr:uid="{90CD58F9-338E-44F1-AFF5-864CD9941BEC}"/>
    <cellStyle name="메모 2 5 7 2" xfId="37038" xr:uid="{EA3FD322-E42F-4798-9C69-122CB06056CB}"/>
    <cellStyle name="메모 2 5 8" xfId="17078" xr:uid="{24E03550-DA92-4375-876B-7D1B1B85C352}"/>
    <cellStyle name="메모 2 5 8 2" xfId="37039" xr:uid="{7B268D9E-AF19-4669-A00D-478060F60F68}"/>
    <cellStyle name="메모 2 5 9" xfId="17079" xr:uid="{D759F191-B8F6-440B-836E-72E9CFBAF62F}"/>
    <cellStyle name="메모 2 5 9 2" xfId="37040" xr:uid="{10B9B5C8-E621-472D-8B08-D934AA6ED5B3}"/>
    <cellStyle name="메모 2 6" xfId="27031" xr:uid="{FD8A3A92-3C27-4876-BB02-EB7CBC49500B}"/>
    <cellStyle name="메모 2 6 2" xfId="41205" xr:uid="{AF17F05B-9578-4EAC-B873-6BF7C5329E32}"/>
    <cellStyle name="메모 2 7" xfId="27032" xr:uid="{83B93C07-56AF-4878-99CA-BD8141699F4F}"/>
    <cellStyle name="메모 2 7 2" xfId="41206" xr:uid="{45004768-468D-4241-878D-D52737F16F70}"/>
    <cellStyle name="메모 20" xfId="17080" xr:uid="{BD883C79-38F2-4470-8559-2746C4B433DA}"/>
    <cellStyle name="메모 20 2" xfId="17081" xr:uid="{037350B7-E480-4AE8-8AA9-825CD10EC4DA}"/>
    <cellStyle name="메모 20 2 2" xfId="17082" xr:uid="{B21D6EAB-51CC-4176-B486-BD28E020793B}"/>
    <cellStyle name="메모 20 3" xfId="17083" xr:uid="{FB38DA60-0A7B-4934-A36D-E078CEE3D42B}"/>
    <cellStyle name="메모 21" xfId="17084" xr:uid="{37158B12-0174-4D55-9EBB-6819825BFD3F}"/>
    <cellStyle name="메모 21 2" xfId="17085" xr:uid="{511D8D53-3119-4A4C-9881-5803D212BCA3}"/>
    <cellStyle name="메모 21 2 2" xfId="17086" xr:uid="{37ABF571-329A-4583-BE89-30711F6897D5}"/>
    <cellStyle name="메모 21 3" xfId="17087" xr:uid="{C2584E45-7894-48DC-BD80-7C00E55C8E6F}"/>
    <cellStyle name="메모 22" xfId="17088" xr:uid="{7E7AF9A5-A0AC-4B14-A800-B42CF845B3AC}"/>
    <cellStyle name="메모 22 2" xfId="17089" xr:uid="{F27E3620-C723-4B75-B6C8-55ED6367DE4F}"/>
    <cellStyle name="메모 22 2 2" xfId="17090" xr:uid="{27115C79-5324-47C9-B1EF-12F18EE2B759}"/>
    <cellStyle name="메모 22 3" xfId="17091" xr:uid="{3B61FFF1-2F59-42DA-AD11-47595EA4D741}"/>
    <cellStyle name="메모 23" xfId="17092" xr:uid="{1715D30B-EE35-452B-BECB-42442CC9FA89}"/>
    <cellStyle name="메모 23 2" xfId="17093" xr:uid="{76F02EDE-66BB-419D-9BAD-224855E043E0}"/>
    <cellStyle name="메모 23 2 2" xfId="17094" xr:uid="{D4FA9733-37EC-434B-B5CA-3672427D7EDE}"/>
    <cellStyle name="메모 23 3" xfId="17095" xr:uid="{3CA1CEB9-107B-47E4-821D-3935F599EDEC}"/>
    <cellStyle name="메모 24" xfId="17096" xr:uid="{FD350578-EA84-4B6C-B304-B5D7EA5D4DFB}"/>
    <cellStyle name="메모 24 2" xfId="17097" xr:uid="{0E74C3CB-F37E-4C8C-A055-98424E9E7A1C}"/>
    <cellStyle name="메모 24 2 2" xfId="17098" xr:uid="{73107A43-BAEA-4DB6-BCA5-70B5C66F4DAE}"/>
    <cellStyle name="메모 24 3" xfId="17099" xr:uid="{F4B8FC40-0995-4567-AECD-2A3E99A669DA}"/>
    <cellStyle name="메모 25" xfId="17100" xr:uid="{ADD1AA85-D06F-46B9-B3B2-F24A5E49E43A}"/>
    <cellStyle name="메모 25 2" xfId="17101" xr:uid="{D3CED711-1085-43B7-B18F-2C0DCDDEE301}"/>
    <cellStyle name="메모 25 2 2" xfId="17102" xr:uid="{E56184E7-BB40-4698-B465-E8D394596642}"/>
    <cellStyle name="메모 25 3" xfId="17103" xr:uid="{DBC1866A-0CC9-4C61-9B8B-EB274410F954}"/>
    <cellStyle name="메모 26" xfId="17104" xr:uid="{A9C5F1C2-F0F1-41D5-8CCE-AE74B0C322EA}"/>
    <cellStyle name="메모 26 2" xfId="17105" xr:uid="{8F9A2DFF-D697-40CD-924E-AF3F9D1E6BEC}"/>
    <cellStyle name="메모 26 2 2" xfId="17106" xr:uid="{BAF8844B-48D5-4311-9CC7-D5FF176F70CD}"/>
    <cellStyle name="메모 26 3" xfId="17107" xr:uid="{E5AAFE3C-22E7-4876-99D6-B53FB506DE04}"/>
    <cellStyle name="메모 27" xfId="17108" xr:uid="{5D7340D8-815E-4CC4-8DB8-4C680276AEAA}"/>
    <cellStyle name="메모 27 2" xfId="17109" xr:uid="{F0FA6223-B7AE-4E43-92EE-8C92B20064F0}"/>
    <cellStyle name="메모 27 2 2" xfId="17110" xr:uid="{0BEB3DC2-AE2B-40C9-AD80-FEB132652CAC}"/>
    <cellStyle name="메모 27 3" xfId="17111" xr:uid="{2656C799-A0AA-4ADB-9719-B3F1F480A7FE}"/>
    <cellStyle name="메모 28" xfId="17112" xr:uid="{968C9874-5FBA-496C-A721-CD4F66A9A759}"/>
    <cellStyle name="메모 28 2" xfId="17113" xr:uid="{F8D9343A-B760-44EB-8178-5FDBB81D028B}"/>
    <cellStyle name="메모 28 2 2" xfId="17114" xr:uid="{CD9C98EE-DB6B-4AC8-BF23-E0E9DE7A415C}"/>
    <cellStyle name="메모 28 3" xfId="17115" xr:uid="{AB862772-0348-462B-B67B-663FDA0C493E}"/>
    <cellStyle name="메모 29" xfId="17116" xr:uid="{0A4668FE-2977-4F97-AF44-22DF50721A83}"/>
    <cellStyle name="메모 29 2" xfId="17117" xr:uid="{6010FA3A-78AA-460D-9DC6-2508ACC58390}"/>
    <cellStyle name="메모 29 2 2" xfId="17118" xr:uid="{4971888B-2A42-402B-9700-B0B4EB3F1A5F}"/>
    <cellStyle name="메모 29 3" xfId="17119" xr:uid="{27DC3E36-4320-4DA8-AF61-8FB2A028D74B}"/>
    <cellStyle name="메모 3" xfId="17120" xr:uid="{673CE6C2-7DE3-4A7C-82A0-A1627D4A90A9}"/>
    <cellStyle name="메모 3 2" xfId="17121" xr:uid="{7D9FAC41-EEA8-450D-84F6-7F8649F49282}"/>
    <cellStyle name="메모 3 2 10" xfId="17122" xr:uid="{A6063C75-DEBD-4107-87B1-484BE99D51E7}"/>
    <cellStyle name="메모 3 2 10 2" xfId="37042" xr:uid="{509AE0D8-E086-4175-BDD7-18814095A826}"/>
    <cellStyle name="메모 3 2 11" xfId="24426" xr:uid="{63A02065-8BBA-4460-BA45-C24912A61F39}"/>
    <cellStyle name="메모 3 2 11 2" xfId="41005" xr:uid="{2B170126-43B9-474A-9DA9-FF771D9F8416}"/>
    <cellStyle name="메모 3 2 12" xfId="37041" xr:uid="{365CB2C3-3506-4469-A4F1-D3B930808664}"/>
    <cellStyle name="메모 3 2 2" xfId="17123" xr:uid="{44AFA8E7-2B6B-4C69-82E7-F08698D854B3}"/>
    <cellStyle name="메모 3 2 3" xfId="17124" xr:uid="{1C3CB915-6DB6-491F-A199-5273EBD63CF9}"/>
    <cellStyle name="메모 3 2 3 10" xfId="37043" xr:uid="{80AAD5FC-AEBE-4ABB-8513-7A729E82582D}"/>
    <cellStyle name="메모 3 2 3 2" xfId="17125" xr:uid="{112AFED5-FC78-445A-8109-6C3EF1C99733}"/>
    <cellStyle name="메모 3 2 3 2 2" xfId="37044" xr:uid="{1A6E46C6-649E-4B1D-94F6-B35CCE523B4F}"/>
    <cellStyle name="메모 3 2 3 3" xfId="17126" xr:uid="{9A348A85-FC73-4309-99AA-1EB20CDCFE94}"/>
    <cellStyle name="메모 3 2 3 3 2" xfId="37045" xr:uid="{7F555463-5649-4FF9-8994-6C637EF7B3D1}"/>
    <cellStyle name="메모 3 2 3 4" xfId="17127" xr:uid="{0666BA14-7F55-44EA-A478-40AF56C3423A}"/>
    <cellStyle name="메모 3 2 3 4 2" xfId="37046" xr:uid="{EED9BD8E-B0EF-4D8C-A16A-2864ABB68739}"/>
    <cellStyle name="메모 3 2 3 5" xfId="17128" xr:uid="{6282A2ED-7B75-4960-ADE4-F550A7237F0E}"/>
    <cellStyle name="메모 3 2 3 5 2" xfId="37047" xr:uid="{8CD0BBB3-FF33-4BCA-8168-12DA4ED3857F}"/>
    <cellStyle name="메모 3 2 3 6" xfId="17129" xr:uid="{DA369FA7-3449-4090-8D01-47224ABBB27F}"/>
    <cellStyle name="메모 3 2 3 6 2" xfId="37048" xr:uid="{7B865DF7-73F1-4103-85C7-103BD9F8E869}"/>
    <cellStyle name="메모 3 2 3 7" xfId="17130" xr:uid="{15E85D1B-80D0-4500-A351-582015A97680}"/>
    <cellStyle name="메모 3 2 3 7 2" xfId="37049" xr:uid="{0A97BB7A-1A09-4824-920C-4A64E8DD1499}"/>
    <cellStyle name="메모 3 2 3 8" xfId="17131" xr:uid="{D322A72B-63F7-4BA3-8A90-670C5BD4DFBC}"/>
    <cellStyle name="메모 3 2 3 8 2" xfId="37050" xr:uid="{1A446A2D-F0F0-4E40-80FD-2692DE9B3BB8}"/>
    <cellStyle name="메모 3 2 3 9" xfId="24427" xr:uid="{2385C8CB-BE2B-4F53-9FD6-36425225AC27}"/>
    <cellStyle name="메모 3 2 3 9 2" xfId="41006" xr:uid="{82764BFB-026B-40DD-8146-7F39A0BF8210}"/>
    <cellStyle name="메모 3 2 4" xfId="17132" xr:uid="{4EA8CA36-C5EA-4152-B90A-C86C2B950336}"/>
    <cellStyle name="메모 3 2 4 2" xfId="37051" xr:uid="{AB6DE22A-2FA5-418B-939D-80C8C921338E}"/>
    <cellStyle name="메모 3 2 5" xfId="17133" xr:uid="{B14933A8-5348-4A41-A0F0-B558AFCD1233}"/>
    <cellStyle name="메모 3 2 5 2" xfId="37052" xr:uid="{6F6074E0-9CB9-4E28-918C-31836FBF31D9}"/>
    <cellStyle name="메모 3 2 6" xfId="17134" xr:uid="{2C388DCA-B783-4496-9306-11DF6595230F}"/>
    <cellStyle name="메모 3 2 6 2" xfId="37053" xr:uid="{1DCC4E6C-1507-4AEE-96D1-EEFADE6FA02A}"/>
    <cellStyle name="메모 3 2 7" xfId="17135" xr:uid="{6B015083-0607-413C-89AB-BC0FDA2EFBFE}"/>
    <cellStyle name="메모 3 2 7 2" xfId="37054" xr:uid="{768A436A-6A6B-4BA0-8AB5-A92DC8E9D472}"/>
    <cellStyle name="메모 3 2 8" xfId="17136" xr:uid="{E7733903-AA36-4D0D-9F15-BDBD17D4B5AC}"/>
    <cellStyle name="메모 3 2 8 2" xfId="37055" xr:uid="{752A8710-55B6-4FA9-8859-4F1141DDE630}"/>
    <cellStyle name="메모 3 2 9" xfId="17137" xr:uid="{E606ADA4-1009-48A8-9895-28928C4876B3}"/>
    <cellStyle name="메모 3 2 9 2" xfId="37056" xr:uid="{080C6A2D-38DA-4E68-A010-356EE9C8803F}"/>
    <cellStyle name="메모 3 3" xfId="17138" xr:uid="{0DF15975-A0FC-4F09-BDED-46211922557A}"/>
    <cellStyle name="메모 3 3 10" xfId="24428" xr:uid="{E23DD205-CA49-4A02-BB10-1AEE0A046B6F}"/>
    <cellStyle name="메모 3 3 10 2" xfId="41007" xr:uid="{3A1104B2-EE87-452D-8FD6-99469D6C0737}"/>
    <cellStyle name="메모 3 3 11" xfId="37057" xr:uid="{628BAB46-E67D-425C-A52A-F61ED8D31E28}"/>
    <cellStyle name="메모 3 3 2" xfId="17139" xr:uid="{9D4426BB-2B1B-4938-AC4A-6849421F75EE}"/>
    <cellStyle name="메모 3 3 2 10" xfId="37058" xr:uid="{6A77BB4B-E357-4FB4-A84E-A0AD62C4D287}"/>
    <cellStyle name="메모 3 3 2 2" xfId="17140" xr:uid="{CB562869-94C7-4365-8C75-E54B6E85FC87}"/>
    <cellStyle name="메모 3 3 2 2 2" xfId="37059" xr:uid="{C9497DDE-2EAF-48F1-984C-DFF626CD0B4E}"/>
    <cellStyle name="메모 3 3 2 3" xfId="17141" xr:uid="{686FD711-91A3-457A-B3A9-C8BDF84D072E}"/>
    <cellStyle name="메모 3 3 2 3 2" xfId="37060" xr:uid="{7A4413CE-9D5C-4059-9959-8C7F9AA28273}"/>
    <cellStyle name="메모 3 3 2 4" xfId="17142" xr:uid="{61321818-B864-415C-98B5-1F9805D294D2}"/>
    <cellStyle name="메모 3 3 2 4 2" xfId="37061" xr:uid="{28BBF4F8-C63E-4ABD-93F4-CBEC0EA85627}"/>
    <cellStyle name="메모 3 3 2 5" xfId="17143" xr:uid="{B5870547-21C8-4892-BC22-D61BA7C7FC5E}"/>
    <cellStyle name="메모 3 3 2 5 2" xfId="37062" xr:uid="{069C7A2A-D5D5-4565-85B8-05969856449C}"/>
    <cellStyle name="메모 3 3 2 6" xfId="17144" xr:uid="{4CB4AD5F-05DA-4C1E-B166-3D7C2EA1323A}"/>
    <cellStyle name="메모 3 3 2 6 2" xfId="37063" xr:uid="{EDDA7E7F-592C-4E4A-A10A-C6BC07AFCE51}"/>
    <cellStyle name="메모 3 3 2 7" xfId="17145" xr:uid="{12AE01DD-487F-4F4D-A35E-C43D5691FD72}"/>
    <cellStyle name="메모 3 3 2 7 2" xfId="37064" xr:uid="{FE4C9BB6-C0DC-4265-946E-5F86008F4AF0}"/>
    <cellStyle name="메모 3 3 2 8" xfId="17146" xr:uid="{BAAD9CD9-2BE0-432B-B380-8FD8F59B4EAD}"/>
    <cellStyle name="메모 3 3 2 8 2" xfId="37065" xr:uid="{970FD97A-D77C-4510-AB57-36D4A268B5E2}"/>
    <cellStyle name="메모 3 3 2 9" xfId="24429" xr:uid="{02C4DFCE-501B-47A7-BF09-6C588F7ED72C}"/>
    <cellStyle name="메모 3 3 2 9 2" xfId="41008" xr:uid="{2A04698F-9A84-4D47-93EA-E32CC52FFFD8}"/>
    <cellStyle name="메모 3 3 3" xfId="17147" xr:uid="{54E6CA63-93B4-4AE2-8EFB-918C9520D2D2}"/>
    <cellStyle name="메모 3 3 3 2" xfId="37066" xr:uid="{DF7CF1C0-E1A5-48C3-9B65-8BCA000B014D}"/>
    <cellStyle name="메모 3 3 4" xfId="17148" xr:uid="{3A9626A2-04FF-4F86-912A-105BF3565518}"/>
    <cellStyle name="메모 3 3 4 2" xfId="37067" xr:uid="{963367B6-2C93-4455-82AC-24A2A573D67A}"/>
    <cellStyle name="메모 3 3 5" xfId="17149" xr:uid="{B0A31F2B-4648-4C8C-9075-654519669F0E}"/>
    <cellStyle name="메모 3 3 5 2" xfId="37068" xr:uid="{CEB74A0E-9C06-4B03-A035-1424BE745030}"/>
    <cellStyle name="메모 3 3 6" xfId="17150" xr:uid="{C84C2289-FF82-47A0-A613-072F33271901}"/>
    <cellStyle name="메모 3 3 6 2" xfId="37069" xr:uid="{A0E7BE99-126A-46B4-91B1-585116B20B50}"/>
    <cellStyle name="메모 3 3 7" xfId="17151" xr:uid="{8ACD7408-C83C-4CBB-9D8E-B66B7E01E6B2}"/>
    <cellStyle name="메모 3 3 7 2" xfId="37070" xr:uid="{E88A6854-DCCA-43A7-94EB-4E8BB089603F}"/>
    <cellStyle name="메모 3 3 8" xfId="17152" xr:uid="{EED383B2-85DA-4C1E-BE23-9E4DAC09F1C3}"/>
    <cellStyle name="메모 3 3 8 2" xfId="37071" xr:uid="{5F4C7D66-20F6-4F6F-A8FE-FE3D73369017}"/>
    <cellStyle name="메모 3 3 9" xfId="17153" xr:uid="{EAD55D2B-8BA6-403B-89F0-3636ABF29E89}"/>
    <cellStyle name="메모 3 3 9 2" xfId="37072" xr:uid="{E1723EC5-1FE5-451F-9412-710D49E19566}"/>
    <cellStyle name="메모 3 4" xfId="17154" xr:uid="{202C4685-58F0-485A-9672-935F6F90F94B}"/>
    <cellStyle name="메모 3 4 10" xfId="37073" xr:uid="{B19A1F63-C08C-48AD-B052-B7ED8CDE6AAE}"/>
    <cellStyle name="메모 3 4 2" xfId="17155" xr:uid="{958BA1A5-673A-4C95-BD21-3B5FC083478A}"/>
    <cellStyle name="메모 3 4 2 2" xfId="37074" xr:uid="{514E51E2-976C-4ED2-9F13-CE300D484F2E}"/>
    <cellStyle name="메모 3 4 3" xfId="17156" xr:uid="{6B88B211-3F09-47FE-AB73-BE201778D962}"/>
    <cellStyle name="메모 3 4 3 2" xfId="37075" xr:uid="{335A2A92-C5F5-4529-ABB8-3DB45CAEC063}"/>
    <cellStyle name="메모 3 4 4" xfId="17157" xr:uid="{C2A7C1FB-4A57-4DFF-A1B1-5B67709648E3}"/>
    <cellStyle name="메모 3 4 4 2" xfId="37076" xr:uid="{0914C107-4D2D-4219-AB30-1584707DBE90}"/>
    <cellStyle name="메모 3 4 5" xfId="17158" xr:uid="{4736E96A-A3B2-4406-AD24-1A3761CB3FFD}"/>
    <cellStyle name="메모 3 4 5 2" xfId="37077" xr:uid="{E1152A45-A8A1-4E78-AE23-E5823C5D93CE}"/>
    <cellStyle name="메모 3 4 6" xfId="17159" xr:uid="{F661984B-64C4-4272-BE22-8DF9A896C378}"/>
    <cellStyle name="메모 3 4 6 2" xfId="37078" xr:uid="{EB77D3DF-3319-4B2D-90DA-0CC318848D7C}"/>
    <cellStyle name="메모 3 4 7" xfId="17160" xr:uid="{C42FB157-89D4-4CFF-A900-FD9A4C84B5E4}"/>
    <cellStyle name="메모 3 4 7 2" xfId="37079" xr:uid="{646D5BB2-47D9-4BDC-95C8-9B932B7F33CC}"/>
    <cellStyle name="메모 3 4 8" xfId="17161" xr:uid="{F2D20DAB-8780-4F6C-A09C-6EA66216D076}"/>
    <cellStyle name="메모 3 4 8 2" xfId="37080" xr:uid="{A8F1B03F-3175-4448-BFC6-FA4FD753D191}"/>
    <cellStyle name="메모 3 4 9" xfId="24430" xr:uid="{963B686E-8A87-4DA8-A5F9-3EF1DA2B7C9D}"/>
    <cellStyle name="메모 3 4 9 2" xfId="41009" xr:uid="{50A04F18-C2A5-4972-A16B-7F22BC08D8B1}"/>
    <cellStyle name="메모 3 5" xfId="17162" xr:uid="{4C74DFE5-1CE3-4D1F-A0D9-F0C1D514F062}"/>
    <cellStyle name="메모 3 5 10" xfId="17163" xr:uid="{E9B77332-2374-4E85-A0F0-3D33963FCD8A}"/>
    <cellStyle name="메모 3 5 10 2" xfId="37082" xr:uid="{8883339D-DBD4-460C-8736-5B583CE95AB9}"/>
    <cellStyle name="메모 3 5 11" xfId="17164" xr:uid="{1980F828-56D0-48E3-A69B-9F1940CA3DFC}"/>
    <cellStyle name="메모 3 5 11 2" xfId="37083" xr:uid="{90962D98-DD60-4D9F-83CC-AA4A064C12B7}"/>
    <cellStyle name="메모 3 5 12" xfId="37081" xr:uid="{A7FEB95C-7AC3-4FFF-87BE-C1889287B022}"/>
    <cellStyle name="메모 3 5 2" xfId="17165" xr:uid="{4A6E3F55-D3C0-46F8-8B09-B2DB594677AB}"/>
    <cellStyle name="메모 3 5 2 2" xfId="37084" xr:uid="{F41ACD3F-9438-4D92-A0A8-663DEBE83F02}"/>
    <cellStyle name="메모 3 5 3" xfId="17166" xr:uid="{17027DB1-176B-4626-A2FD-18289204B4E9}"/>
    <cellStyle name="메모 3 5 3 2" xfId="37085" xr:uid="{48ABDE14-93BC-45B4-959A-EA0D3F55829F}"/>
    <cellStyle name="메모 3 5 4" xfId="17167" xr:uid="{727D9A58-FCE2-4676-8AD5-A006BEFB600F}"/>
    <cellStyle name="메모 3 5 4 2" xfId="37086" xr:uid="{35A415C0-38B2-4C27-97EE-2420917B4A86}"/>
    <cellStyle name="메모 3 5 5" xfId="17168" xr:uid="{DB9B6150-7A41-45B4-86F6-BDE5E0613592}"/>
    <cellStyle name="메모 3 5 5 2" xfId="37087" xr:uid="{5DA3EE43-8E4A-48B6-8914-DC57455E09B5}"/>
    <cellStyle name="메모 3 5 6" xfId="17169" xr:uid="{F023978E-E528-44B6-8273-8242BA219AF8}"/>
    <cellStyle name="메모 3 5 6 2" xfId="37088" xr:uid="{765219E9-0E45-4B5B-951B-BB0C2C5B5CD7}"/>
    <cellStyle name="메모 3 5 7" xfId="17170" xr:uid="{E66F959C-8C2F-4CBB-8284-DAA618970133}"/>
    <cellStyle name="메모 3 5 7 2" xfId="37089" xr:uid="{5A58AF35-5996-4A1B-9E51-BD712D572602}"/>
    <cellStyle name="메모 3 5 8" xfId="17171" xr:uid="{606E6264-BC84-46B6-ADD9-DF3095D2D778}"/>
    <cellStyle name="메모 3 5 8 2" xfId="37090" xr:uid="{4797535B-B341-44A8-97E4-93856925A644}"/>
    <cellStyle name="메모 3 5 9" xfId="17172" xr:uid="{35011BD0-ED14-4F32-BD24-E1D6BF55B41B}"/>
    <cellStyle name="메모 3 5 9 2" xfId="37091" xr:uid="{460776B7-B3B8-4DC9-9184-54F9EAA8F8F0}"/>
    <cellStyle name="메모 30" xfId="17173" xr:uid="{B10DFED5-60BF-43FF-86EB-170C155B14D8}"/>
    <cellStyle name="메모 30 2" xfId="17174" xr:uid="{612EED95-A18D-45F4-BCFC-57485D99C53B}"/>
    <cellStyle name="메모 30 2 2" xfId="17175" xr:uid="{99FD995C-7CBE-4C62-A3D1-9A51075CF408}"/>
    <cellStyle name="메모 30 3" xfId="17176" xr:uid="{E6446F96-A626-4EE8-AA21-FC87311890FC}"/>
    <cellStyle name="메모 31" xfId="17177" xr:uid="{04DF92CA-33CA-4571-8D17-495662A9DEFD}"/>
    <cellStyle name="메모 31 2" xfId="17178" xr:uid="{71B7BC46-A9EC-4347-B608-963753DBCA0A}"/>
    <cellStyle name="메모 31 2 2" xfId="17179" xr:uid="{CCAEFDAC-9EF4-4367-BC07-D5965740F82D}"/>
    <cellStyle name="메모 31 3" xfId="17180" xr:uid="{04F29D10-2197-4944-B39B-F97DD83F92DD}"/>
    <cellStyle name="메모 32" xfId="17181" xr:uid="{962C6258-5949-4767-9414-63F7327C68B5}"/>
    <cellStyle name="메모 32 2" xfId="17182" xr:uid="{3D6BE712-95A6-4B1E-97C9-5A613B16A0DE}"/>
    <cellStyle name="메모 32 2 2" xfId="17183" xr:uid="{BF4C8F49-2436-4871-8640-7B985DF59C7F}"/>
    <cellStyle name="메모 32 3" xfId="17184" xr:uid="{5866D127-F897-4547-BB96-5F7BC39CCCFC}"/>
    <cellStyle name="메모 33" xfId="17185" xr:uid="{5ECB6B0F-AEDD-4CEE-B835-C5811E3F1FE5}"/>
    <cellStyle name="메모 33 2" xfId="17186" xr:uid="{34347562-FAFA-4199-B36F-BA13B5ADE18D}"/>
    <cellStyle name="메모 33 2 2" xfId="17187" xr:uid="{96B99348-2713-4D2D-A7F5-C8AE005DB3B3}"/>
    <cellStyle name="메모 33 3" xfId="17188" xr:uid="{C942F8AD-B56D-4E46-9452-BAA3B079DFEB}"/>
    <cellStyle name="메모 34" xfId="17189" xr:uid="{592751E6-4A44-408D-8037-E1348435E08B}"/>
    <cellStyle name="메모 34 2" xfId="17190" xr:uid="{4241A5A7-7A92-4AFB-9A36-9392736386BD}"/>
    <cellStyle name="메모 34 2 2" xfId="17191" xr:uid="{0BF9A967-8AF5-40C6-9D73-31397C35C7D8}"/>
    <cellStyle name="메모 34 3" xfId="17192" xr:uid="{E8CF78B9-2B8B-459F-97F3-E4C14A2CD917}"/>
    <cellStyle name="메모 35" xfId="17193" xr:uid="{EDD86522-D2A0-4179-8886-836B0EDEF5E1}"/>
    <cellStyle name="메모 35 2" xfId="17194" xr:uid="{CB71C0A9-3271-4597-8DCC-6F44CEB5C5F8}"/>
    <cellStyle name="메모 35 2 2" xfId="17195" xr:uid="{10612DF2-92D3-45C5-A28A-1B7F7725F35A}"/>
    <cellStyle name="메모 35 3" xfId="17196" xr:uid="{78FBDE75-F4E9-473C-AE75-9188921F7860}"/>
    <cellStyle name="메모 36" xfId="17197" xr:uid="{AF227E9D-E821-4A92-B3C1-BECDB1139859}"/>
    <cellStyle name="메모 36 2" xfId="17198" xr:uid="{16E5238D-40EF-4938-902A-BD982FA12CA0}"/>
    <cellStyle name="메모 36 2 2" xfId="17199" xr:uid="{D5FB3DB5-4CD4-48E9-B2CA-6A5D921B7779}"/>
    <cellStyle name="메모 36 3" xfId="17200" xr:uid="{52590AD8-9813-48F8-B7C5-0E2AA800FAC5}"/>
    <cellStyle name="메모 37" xfId="17201" xr:uid="{4E001BBD-7FDA-416C-B60B-6D11F90742B3}"/>
    <cellStyle name="메모 37 2" xfId="17202" xr:uid="{B45B1E27-761E-4CCB-AACD-0988DC73E124}"/>
    <cellStyle name="메모 37 2 2" xfId="17203" xr:uid="{C0998E73-48BF-469C-9F21-D613A18CABB5}"/>
    <cellStyle name="메모 37 3" xfId="17204" xr:uid="{D1F38BC6-5A85-49FA-BEC1-FB30FFE7BF41}"/>
    <cellStyle name="메모 38" xfId="17205" xr:uid="{4ECBC830-9A16-47BD-8827-1755EDB25709}"/>
    <cellStyle name="메모 38 2" xfId="17206" xr:uid="{A4F3D81E-E62C-45CE-B677-931DC1561D1C}"/>
    <cellStyle name="메모 38 2 2" xfId="17207" xr:uid="{36EED148-E154-4ACE-B48A-ED1A2682F71D}"/>
    <cellStyle name="메모 38 3" xfId="17208" xr:uid="{13BCD0E1-24F7-4D37-99C9-54C22C3FF350}"/>
    <cellStyle name="메모 39" xfId="17209" xr:uid="{BAA8E007-5871-4D9A-AE4A-FF13750280A1}"/>
    <cellStyle name="메모 39 2" xfId="17210" xr:uid="{0F424CB5-4DBC-4E6F-B0D5-DB1A8840F534}"/>
    <cellStyle name="메모 39 2 2" xfId="17211" xr:uid="{D5D7E6E6-A5F2-4CD8-B042-D9A41A8CBF76}"/>
    <cellStyle name="메모 39 3" xfId="17212" xr:uid="{9D6F42AE-D162-4852-996B-C00CC0D56683}"/>
    <cellStyle name="메모 4" xfId="17213" xr:uid="{42671C9F-4478-4FF1-99DE-00EF77F15D31}"/>
    <cellStyle name="메모 4 2" xfId="17214" xr:uid="{B5216F9C-9D64-447C-A025-BC3A9FDDE410}"/>
    <cellStyle name="메모 4 2 2" xfId="17215" xr:uid="{57E612F8-12B7-404B-B9D5-04B2E9E227FD}"/>
    <cellStyle name="메모 4 3" xfId="17216" xr:uid="{93E0B583-D1FB-43BB-AE52-C7B6C13BE23C}"/>
    <cellStyle name="메모 40" xfId="17217" xr:uid="{C9FFF63F-27DF-4695-A307-E97D3A3324DE}"/>
    <cellStyle name="메모 40 2" xfId="17218" xr:uid="{03634DE1-A88C-4622-B9EB-907F1B6152EF}"/>
    <cellStyle name="메모 40 2 2" xfId="17219" xr:uid="{4B787D08-8FE9-4027-8DB4-92037BE98C36}"/>
    <cellStyle name="메모 40 3" xfId="17220" xr:uid="{0B5ABC98-EEDE-4EF7-9834-05FFF99D734F}"/>
    <cellStyle name="메모 41" xfId="17221" xr:uid="{F9FEAC05-4187-4C3D-8929-700CA7E1EAAF}"/>
    <cellStyle name="메모 41 2" xfId="17222" xr:uid="{B1B24D1E-CA50-4C46-9C57-B29166E0CB08}"/>
    <cellStyle name="메모 41 2 2" xfId="17223" xr:uid="{6FE170BE-B2A5-4515-BE90-F5501E7B38CE}"/>
    <cellStyle name="메모 41 3" xfId="17224" xr:uid="{9CFFD8F7-8C9D-4B04-A73A-0421F1897C63}"/>
    <cellStyle name="메모 42" xfId="17225" xr:uid="{C4C2961C-61C8-4AB2-B91C-658625B01CA3}"/>
    <cellStyle name="메모 42 2" xfId="17226" xr:uid="{56D99DA4-AA56-406C-AE3A-6E3741FB7904}"/>
    <cellStyle name="메모 42 2 2" xfId="17227" xr:uid="{65E79CDF-C040-41C4-BAA3-9D5881218413}"/>
    <cellStyle name="메모 42 3" xfId="17228" xr:uid="{559960C4-FC2A-4428-9C8C-C952DB75D647}"/>
    <cellStyle name="메모 43" xfId="17229" xr:uid="{69AA9B1C-D730-4958-B463-D70BEF16AE74}"/>
    <cellStyle name="메모 43 2" xfId="17230" xr:uid="{7D220499-2BD8-4A2D-809F-658B23AF7879}"/>
    <cellStyle name="메모 43 2 2" xfId="17231" xr:uid="{25A0C9C6-810A-4F82-A92A-FA8E279BDEA2}"/>
    <cellStyle name="메모 43 3" xfId="17232" xr:uid="{20EC3850-2BC4-4FFB-A494-37E7C7DC9927}"/>
    <cellStyle name="메모 44" xfId="17233" xr:uid="{DFBFDAB3-0B64-40BC-BDBB-7143AB8B18DC}"/>
    <cellStyle name="메모 44 2" xfId="17234" xr:uid="{6EDED293-4254-4733-9924-ECF762E85724}"/>
    <cellStyle name="메모 45" xfId="17235" xr:uid="{459BB17C-75C8-4FF3-89CD-5958F33CC7AE}"/>
    <cellStyle name="메모 45 2" xfId="17236" xr:uid="{F3F3090E-8ED0-4FB6-BE4D-A7FA60686B2D}"/>
    <cellStyle name="메모 46" xfId="17237" xr:uid="{E4045846-3581-4388-9F69-ABDBA21DC4E8}"/>
    <cellStyle name="메모 47" xfId="17238" xr:uid="{A3E7DBE9-9457-4E67-8728-3B19C6931128}"/>
    <cellStyle name="메모 47 2" xfId="17239" xr:uid="{21DA7F41-0044-4168-930A-9D2D10FF157D}"/>
    <cellStyle name="메모 48" xfId="17240" xr:uid="{ADA10616-9605-4E3E-B3E6-14E7E8CE7DAB}"/>
    <cellStyle name="메모 48 2" xfId="17241" xr:uid="{D09EA984-D646-4E33-B63B-4C358896AE37}"/>
    <cellStyle name="메모 49" xfId="17242" xr:uid="{E02C87B1-94C6-4461-A755-2C858C88E732}"/>
    <cellStyle name="메모 49 2" xfId="17243" xr:uid="{E9DC8E16-131F-4462-ABD5-074D12651178}"/>
    <cellStyle name="메모 5" xfId="17244" xr:uid="{BC69A2B0-78E5-4D5C-BB9D-7F0386DAF18D}"/>
    <cellStyle name="메모 5 10" xfId="17245" xr:uid="{3CE4EA36-007A-42D2-83C7-0819CDE247BD}"/>
    <cellStyle name="메모 5 10 2" xfId="37093" xr:uid="{E2AD3B49-85DC-4490-8FC9-07084CEE72D9}"/>
    <cellStyle name="메모 5 11" xfId="17246" xr:uid="{7D0791E1-34B8-4B87-A6DF-962C4BAED487}"/>
    <cellStyle name="메모 5 11 2" xfId="37094" xr:uid="{478E2D77-3AC9-4903-AFC9-76696E84E046}"/>
    <cellStyle name="메모 5 12" xfId="24431" xr:uid="{F18B5425-48C2-409D-A5B8-AEDC874A9EAB}"/>
    <cellStyle name="메모 5 12 2" xfId="41010" xr:uid="{1DBDD3D7-F6DF-4648-AC98-5E163EEE66A6}"/>
    <cellStyle name="메모 5 13" xfId="37092" xr:uid="{333DD89C-5850-4414-B8DB-C8A31F3F3EBA}"/>
    <cellStyle name="메모 5 2" xfId="17247" xr:uid="{0898B131-D55F-4608-BC19-9BF1E4E0D4AE}"/>
    <cellStyle name="메모 5 2 2" xfId="17248" xr:uid="{C2390A5D-7A31-468D-9750-2527B96B9911}"/>
    <cellStyle name="메모 5 3" xfId="17249" xr:uid="{ED2CA37D-EBEB-4FE2-9A6E-E5DB2D10D3C0}"/>
    <cellStyle name="메모 5 4" xfId="17250" xr:uid="{03524EDF-109A-42E0-BD14-712518CA6060}"/>
    <cellStyle name="메모 5 4 10" xfId="37095" xr:uid="{2DA9FB0A-2EA5-44CB-91FA-985DFF9C7036}"/>
    <cellStyle name="메모 5 4 2" xfId="17251" xr:uid="{0CF32B89-3F6E-4DF8-99F5-7AD504038CEA}"/>
    <cellStyle name="메모 5 4 2 2" xfId="37096" xr:uid="{0EB5F9D6-A044-43C5-B69C-9527ADAD6CEE}"/>
    <cellStyle name="메모 5 4 3" xfId="17252" xr:uid="{2F4C7196-D4FE-40F3-AD59-92A0941B31F4}"/>
    <cellStyle name="메모 5 4 3 2" xfId="37097" xr:uid="{9857FD9A-808C-4CA2-BC89-487A4D045F92}"/>
    <cellStyle name="메모 5 4 4" xfId="17253" xr:uid="{6CAC07A0-0D55-4C41-8673-A75F8B031CE1}"/>
    <cellStyle name="메모 5 4 4 2" xfId="37098" xr:uid="{C96C8E6E-F18F-4ADD-AB96-AECFE0211CCD}"/>
    <cellStyle name="메모 5 4 5" xfId="17254" xr:uid="{2F4755AA-48E7-400B-934F-3E2FF92E2E63}"/>
    <cellStyle name="메모 5 4 5 2" xfId="37099" xr:uid="{6BF4744B-5C24-409F-9EE1-39D03C94D73E}"/>
    <cellStyle name="메모 5 4 6" xfId="17255" xr:uid="{27640AB4-5FE0-44FC-950B-71A562967A32}"/>
    <cellStyle name="메모 5 4 6 2" xfId="37100" xr:uid="{DE39D002-DAE7-4020-AD47-5909A1BBAA85}"/>
    <cellStyle name="메모 5 4 7" xfId="17256" xr:uid="{339585B0-1FC7-4804-9D79-8C36E77C9F25}"/>
    <cellStyle name="메모 5 4 7 2" xfId="37101" xr:uid="{7D39427A-3FE2-4C81-9D4B-84DC90AB238D}"/>
    <cellStyle name="메모 5 4 8" xfId="17257" xr:uid="{A94501DF-A2E4-4CAC-9503-966DADF084F8}"/>
    <cellStyle name="메모 5 4 8 2" xfId="37102" xr:uid="{E9ED65B3-B133-4A7E-936B-5EB655AD68B7}"/>
    <cellStyle name="메모 5 4 9" xfId="24432" xr:uid="{5256815E-6179-4C2F-A120-8E7C4059ED99}"/>
    <cellStyle name="메모 5 4 9 2" xfId="41011" xr:uid="{185E00C3-95E0-464F-B70F-4E70D5BAD1BB}"/>
    <cellStyle name="메모 5 5" xfId="17258" xr:uid="{4890A3E5-EEF9-45D8-9F7C-17AC7C8C96C9}"/>
    <cellStyle name="메모 5 5 2" xfId="37103" xr:uid="{36EAE06C-BEA9-4734-B75E-48EDB2EC81E5}"/>
    <cellStyle name="메모 5 6" xfId="17259" xr:uid="{B134212A-25D4-4A37-9DA2-8A44B888A442}"/>
    <cellStyle name="메모 5 6 2" xfId="37104" xr:uid="{BB5C98CC-DF99-4F69-BD7C-607346B810C5}"/>
    <cellStyle name="메모 5 7" xfId="17260" xr:uid="{8341FE12-6BC0-4C31-BD9C-8C197A827606}"/>
    <cellStyle name="메모 5 7 2" xfId="37105" xr:uid="{8E5B635D-5D49-48D1-8F35-367954893256}"/>
    <cellStyle name="메모 5 8" xfId="17261" xr:uid="{34A00B2E-3C4A-45DB-8F22-637E72AB9845}"/>
    <cellStyle name="메모 5 8 2" xfId="37106" xr:uid="{860A37ED-BB95-495E-865D-1D489D1C479E}"/>
    <cellStyle name="메모 5 9" xfId="17262" xr:uid="{4DB9E1C6-A803-42FD-903D-B3EF2DE06EC0}"/>
    <cellStyle name="메모 5 9 2" xfId="37107" xr:uid="{DAF8C7AD-508B-4A34-9AD9-201E3AB16A62}"/>
    <cellStyle name="메모 50" xfId="17263" xr:uid="{43BADBD2-8A09-4168-9A4D-90C6D072F0C7}"/>
    <cellStyle name="메모 50 2" xfId="17264" xr:uid="{06934748-0E5F-4D00-8A47-55B726B94E62}"/>
    <cellStyle name="메모 51" xfId="17265" xr:uid="{433E91F2-6840-4210-A956-497754AEE752}"/>
    <cellStyle name="메모 51 2" xfId="17266" xr:uid="{B7CA11A7-80DD-4136-900B-C7C51B23712F}"/>
    <cellStyle name="메모 52" xfId="17267" xr:uid="{6D5C4739-B249-46C7-8351-AD38700936C6}"/>
    <cellStyle name="메모 52 2" xfId="17268" xr:uid="{5EE75AE0-5EC0-4C46-8B6A-6B915A34DBC1}"/>
    <cellStyle name="메모 6" xfId="17269" xr:uid="{EBF55D7C-371A-4F88-8FF2-EE4677363ED1}"/>
    <cellStyle name="메모 6 2" xfId="17270" xr:uid="{6EF301B8-A68D-4F24-A262-B9B0EF2D3194}"/>
    <cellStyle name="메모 6 2 2" xfId="17271" xr:uid="{B7E043DE-75F5-4C8D-A213-E8919C48CB0B}"/>
    <cellStyle name="메모 6 3" xfId="17272" xr:uid="{8B4BC78D-251A-4D4E-9D7B-D36CEB8188DF}"/>
    <cellStyle name="메모 7" xfId="17273" xr:uid="{79A0A0B7-0D94-4AAC-B5C8-2EEE72D4B74C}"/>
    <cellStyle name="메모 7 2" xfId="17274" xr:uid="{6888DEA5-1AE8-4176-A9AD-6757A4746F4D}"/>
    <cellStyle name="메모 7 2 2" xfId="17275" xr:uid="{AB8B52AC-CAAA-4200-A782-07959A2EAF4F}"/>
    <cellStyle name="메모 7 3" xfId="17276" xr:uid="{C3DA4D4E-BA54-4486-98E6-BC03F98DDBBC}"/>
    <cellStyle name="메모 8" xfId="17277" xr:uid="{6AC414B3-28EE-4DDE-B1B7-A111633F2BF7}"/>
    <cellStyle name="메모 8 2" xfId="17278" xr:uid="{566E1CAA-4DF1-42A7-946C-14C5875497E1}"/>
    <cellStyle name="메모 8 2 2" xfId="17279" xr:uid="{2B0125B7-48A7-45CF-8F3E-0F2E4F9A64BF}"/>
    <cellStyle name="메모 8 3" xfId="17280" xr:uid="{4CE652C1-52B6-42A6-A1DE-F5BA02616EBD}"/>
    <cellStyle name="메모 9" xfId="17281" xr:uid="{3870CFA6-94C4-446D-8988-696CD59F0514}"/>
    <cellStyle name="메모 9 10" xfId="17282" xr:uid="{3BABB3C6-C792-41B2-A4FE-4423ED01F7D1}"/>
    <cellStyle name="메모 9 10 2" xfId="37109" xr:uid="{B8F7C6DC-DEEE-4F3B-BCFF-A384704DF0D4}"/>
    <cellStyle name="메모 9 11" xfId="17283" xr:uid="{1677ABC3-334B-421C-B02C-ACF059BFDA0E}"/>
    <cellStyle name="메모 9 11 2" xfId="37110" xr:uid="{0E2B2A1B-FEC5-4C9D-B7A7-0CDEDB756837}"/>
    <cellStyle name="메모 9 12" xfId="24433" xr:uid="{98151E86-7663-45C7-B5BC-6CC665CF4DB4}"/>
    <cellStyle name="메모 9 12 2" xfId="41012" xr:uid="{7DFA46F1-E8F0-4B10-A6F5-309E2A7D8244}"/>
    <cellStyle name="메모 9 13" xfId="37108" xr:uid="{599E7984-6C33-42FC-ABC5-A1132A246020}"/>
    <cellStyle name="메모 9 2" xfId="17284" xr:uid="{A4F9158F-0FB7-40E1-A80B-600F26C5A98D}"/>
    <cellStyle name="메모 9 2 2" xfId="17285" xr:uid="{B3AD24BE-0373-407C-9091-382C43624F6B}"/>
    <cellStyle name="메모 9 3" xfId="17286" xr:uid="{1C7EE725-D9EF-4E94-99AE-D59337728CB4}"/>
    <cellStyle name="메모 9 4" xfId="17287" xr:uid="{BCF1FC4C-6CD9-4C26-9771-A6B290E111A2}"/>
    <cellStyle name="메모 9 4 10" xfId="37111" xr:uid="{E781B62D-A580-4ABD-9F36-0DEB58514D1B}"/>
    <cellStyle name="메모 9 4 2" xfId="17288" xr:uid="{9075EE3E-4532-4C49-9404-4964524780E2}"/>
    <cellStyle name="메모 9 4 2 2" xfId="37112" xr:uid="{868C8376-B462-4991-9194-AF297A80DB97}"/>
    <cellStyle name="메모 9 4 3" xfId="17289" xr:uid="{359E5B08-5BE7-40EE-B2C1-6AC7D301B212}"/>
    <cellStyle name="메모 9 4 3 2" xfId="37113" xr:uid="{488BA25A-0CC7-4989-9128-6630BAAD4D53}"/>
    <cellStyle name="메모 9 4 4" xfId="17290" xr:uid="{B0C1881A-BDC3-49C1-9C39-242142F521C8}"/>
    <cellStyle name="메모 9 4 4 2" xfId="37114" xr:uid="{1CFEB2A8-BAAC-458D-AF5C-08A40E2D9554}"/>
    <cellStyle name="메모 9 4 5" xfId="17291" xr:uid="{BCC5518E-A7A7-4946-A500-EEFA43B89E3A}"/>
    <cellStyle name="메모 9 4 5 2" xfId="37115" xr:uid="{8D1D9BBC-D1F4-4C7D-BD0C-4C72DD974460}"/>
    <cellStyle name="메모 9 4 6" xfId="17292" xr:uid="{C7B0E505-DF34-4466-8407-57CC961F4345}"/>
    <cellStyle name="메모 9 4 6 2" xfId="37116" xr:uid="{2F9C6CDD-D4BF-4D96-8DCD-B5BA562F8F40}"/>
    <cellStyle name="메모 9 4 7" xfId="17293" xr:uid="{EAF34194-7389-4883-AD2E-05E8AB033F8B}"/>
    <cellStyle name="메모 9 4 7 2" xfId="37117" xr:uid="{640F7DC1-0B7B-45AA-AAB9-4066B44878A0}"/>
    <cellStyle name="메모 9 4 8" xfId="17294" xr:uid="{465AA7EF-934C-4DCF-850A-40DD62004874}"/>
    <cellStyle name="메모 9 4 8 2" xfId="37118" xr:uid="{1900CF98-6E8D-46B4-AACD-9E8EA7DA8FA9}"/>
    <cellStyle name="메모 9 4 9" xfId="24434" xr:uid="{B40A49D0-A57E-4CFD-B9B0-6E8F53FF18EF}"/>
    <cellStyle name="메모 9 4 9 2" xfId="41013" xr:uid="{EBA6773F-E23E-402A-85F5-7D0F89CBA1CA}"/>
    <cellStyle name="메모 9 5" xfId="17295" xr:uid="{678DC792-395E-4677-A4E6-DD742EF6E5E2}"/>
    <cellStyle name="메모 9 5 2" xfId="37119" xr:uid="{45526706-3237-4A10-8692-3925DB8C25A6}"/>
    <cellStyle name="메모 9 6" xfId="17296" xr:uid="{C550FABF-0837-4B50-ACAE-90DB506DBF94}"/>
    <cellStyle name="메모 9 6 2" xfId="37120" xr:uid="{1386FB56-47E3-433E-A1E9-1578C571FB6C}"/>
    <cellStyle name="메모 9 7" xfId="17297" xr:uid="{0C26144E-7F6E-4374-9C0F-771600E658AF}"/>
    <cellStyle name="메모 9 7 2" xfId="37121" xr:uid="{53A709EA-CBC2-4F57-BEAC-2F73668CDBBF}"/>
    <cellStyle name="메모 9 8" xfId="17298" xr:uid="{A2DB34CB-A712-4756-971D-8AD752F00376}"/>
    <cellStyle name="메모 9 8 2" xfId="37122" xr:uid="{68B228B9-3D58-4B0A-AE4E-49EC804734F8}"/>
    <cellStyle name="메모 9 9" xfId="17299" xr:uid="{B860687E-C487-4B01-A609-73B9329C4B10}"/>
    <cellStyle name="메모 9 9 2" xfId="37123" xr:uid="{84D6FECF-86D4-4004-A655-6E4BC0988680}"/>
    <cellStyle name="無" xfId="17300" xr:uid="{3D5C67C9-2CF5-4C11-9A49-48D2BDFD1821}"/>
    <cellStyle name="未定義" xfId="17301" xr:uid="{4119E07B-6217-4677-B600-0FB17A0A3836}"/>
    <cellStyle name="未定義 2" xfId="17302" xr:uid="{0F29178C-5069-4624-B344-CD0B896F2863}"/>
    <cellStyle name="未定義 2 2" xfId="17303" xr:uid="{1B93A982-915C-4BDA-B061-224E80944CC2}"/>
    <cellStyle name="未定義 3" xfId="17304" xr:uid="{2ECB5DD8-94D7-4442-8E19-FE7C3C176032}"/>
    <cellStyle name="百分比 2" xfId="17305" xr:uid="{970F4611-5AAD-41E9-9D6D-33986E317614}"/>
    <cellStyle name="百分比 2 2" xfId="17306" xr:uid="{F231DD51-A85C-4FB2-B3CB-665D3A3AF0EE}"/>
    <cellStyle name="百分比 2 2 2" xfId="17307" xr:uid="{CC2F7A14-7638-472F-AF2A-46A3879E1A93}"/>
    <cellStyle name="百分比 2 3" xfId="17308" xr:uid="{2E2FD530-129E-4515-B66E-8A1CE634AF21}"/>
    <cellStyle name="百分比 2 4" xfId="17309" xr:uid="{A6B102C6-CB06-4600-BC44-609C0C49B2B8}"/>
    <cellStyle name="百分比 3" xfId="17310" xr:uid="{81C153C9-10BF-4A0B-A899-BCA77346A39B}"/>
    <cellStyle name="百分比 3 2" xfId="17311" xr:uid="{04E959E2-369B-4DB2-BD6B-E6706C011FCB}"/>
    <cellStyle name="百分比 4" xfId="17312" xr:uid="{AE27AA5D-181A-4067-B81F-4EFF418A1152}"/>
    <cellStyle name="百分比 4 2" xfId="17313" xr:uid="{2317295F-4D60-45AF-A68A-6E7CE463B019}"/>
    <cellStyle name="백분율" xfId="2" builtinId="5"/>
    <cellStyle name="백분율 10" xfId="17314" xr:uid="{CCBC09E7-2BDD-4326-ABC4-D18DE736CAD4}"/>
    <cellStyle name="백분율 11" xfId="17315" xr:uid="{281E900B-01BC-4376-8429-10E420A8A48F}"/>
    <cellStyle name="백분율 12" xfId="17316" xr:uid="{D9CCC087-5705-464C-BD31-97960F2C5D2A}"/>
    <cellStyle name="백분율 2" xfId="12" xr:uid="{D4561DB0-4B71-4939-A924-C83064D2863E}"/>
    <cellStyle name="백분율 2 2 2" xfId="17317" xr:uid="{04BB727A-344B-4D81-AB4A-FAC00E54180C}"/>
    <cellStyle name="백분율 2 2 2 2" xfId="17318" xr:uid="{DBCB2193-067B-48F2-A236-7E1932BCDDC8}"/>
    <cellStyle name="백분율 2 2 3" xfId="17319" xr:uid="{19CD82B2-A2F1-4762-A013-84B131E2E6D9}"/>
    <cellStyle name="백분율 2 2 4" xfId="17320" xr:uid="{A6950D84-2395-47CB-99EA-4175B3E54847}"/>
    <cellStyle name="백분율 2 2 5" xfId="17321" xr:uid="{D56EDF20-0155-43EA-BE51-2C7138B6F718}"/>
    <cellStyle name="백분율 2 3" xfId="17322" xr:uid="{45033063-F885-4AF3-B068-DD600323C96D}"/>
    <cellStyle name="백분율 2 3 2" xfId="17323" xr:uid="{3C7B4A21-9978-4E89-BDD4-3C1C4E899460}"/>
    <cellStyle name="백분율 2 4" xfId="17324" xr:uid="{A99A1CC5-5FE5-4BFE-B175-D1EB884A3365}"/>
    <cellStyle name="백분율 2 5" xfId="17325" xr:uid="{022D7FE5-216B-427C-B6F2-CB4F6FDC16C0}"/>
    <cellStyle name="백분율 2 5 2" xfId="27047" xr:uid="{7389AA6F-9A15-4CAB-A80D-D4171DDA6F16}"/>
    <cellStyle name="백분율 2 6" xfId="27052" xr:uid="{13300130-8ED0-4059-8133-25CBB73136D3}"/>
    <cellStyle name="백분율 3" xfId="17326" xr:uid="{F396E361-8F73-4F65-B865-056EC6463F36}"/>
    <cellStyle name="백분율 3 2" xfId="17327" xr:uid="{32863E6E-2F11-431F-8EF7-FCB83749F2D0}"/>
    <cellStyle name="백분율 3 2 2" xfId="17328" xr:uid="{0A051E1D-77D4-4294-9096-EA032C10E886}"/>
    <cellStyle name="백분율 3 2 2 2" xfId="17329" xr:uid="{16F9C9B8-5D8F-416F-9A19-21BB02508E98}"/>
    <cellStyle name="백분율 3 2 3" xfId="17330" xr:uid="{E90A8C73-1C1C-4834-82FA-8BF09357F53E}"/>
    <cellStyle name="백분율 3 3" xfId="17331" xr:uid="{5E97CE2C-167D-4835-AB43-703DC9ECFB02}"/>
    <cellStyle name="백분율 3 3 2" xfId="17332" xr:uid="{DAFE87F1-C892-4219-A89C-51419707315E}"/>
    <cellStyle name="백분율 3 4" xfId="17333" xr:uid="{D18815EF-59BF-493B-AEBF-C9E6D59DA17C}"/>
    <cellStyle name="백분율 4" xfId="17334" xr:uid="{41595DE9-5316-4F8D-A59F-320AE03BAE2B}"/>
    <cellStyle name="백분율 4 2" xfId="17335" xr:uid="{D22C83A3-F557-4875-B47D-F1B5B9C32232}"/>
    <cellStyle name="백분율 4 2 2" xfId="17336" xr:uid="{363D9D58-678A-4E62-A555-4349553569CD}"/>
    <cellStyle name="백분율 4 2 2 2" xfId="17337" xr:uid="{D2B6893F-877C-488D-AE11-4829127FBFD8}"/>
    <cellStyle name="백분율 4 2 3" xfId="17338" xr:uid="{5E13D5C3-AA06-4A2B-AC3B-966407049D12}"/>
    <cellStyle name="백분율 4 3" xfId="17339" xr:uid="{0063B7ED-B988-444F-BEB6-292F0C6903F4}"/>
    <cellStyle name="백분율 4 3 2" xfId="17340" xr:uid="{736DE8CD-B984-460E-9A7D-9AE858D86FC2}"/>
    <cellStyle name="백분율 4 4" xfId="17341" xr:uid="{14E7CF03-858F-408B-9DF9-B4B8B7713476}"/>
    <cellStyle name="백분율 4 5" xfId="17342" xr:uid="{DA4760F9-B7D1-45A2-A1B6-F16A3BDCBAC8}"/>
    <cellStyle name="백분율 5" xfId="17343" xr:uid="{CA4B580B-ADC5-4DA3-BC10-C7FBE34AC392}"/>
    <cellStyle name="백분율 5 2" xfId="17344" xr:uid="{8A3DAEA5-7FE5-4625-9EB3-240590E46374}"/>
    <cellStyle name="백분율 5 3" xfId="17345" xr:uid="{4B5BDAA7-259E-46E8-9401-2DED0BFCC6B9}"/>
    <cellStyle name="백분율 5 4" xfId="17346" xr:uid="{E997187B-FD6A-417D-83A9-46104556A7E0}"/>
    <cellStyle name="백분율 5 5" xfId="17347" xr:uid="{B1F6AE27-F825-4A4D-9EB0-7F46E9CEEB4F}"/>
    <cellStyle name="백분율 6" xfId="17348" xr:uid="{868E4912-D2D4-4F94-9CA3-6D7EDA5858D1}"/>
    <cellStyle name="백분율 6 2" xfId="17349" xr:uid="{5F4FB79C-F9A9-4BAE-BDEE-C41156845FC6}"/>
    <cellStyle name="백분율 7" xfId="17350" xr:uid="{B8FBBA7A-5C37-42B7-8CE4-E800953622ED}"/>
    <cellStyle name="백분율 8" xfId="17351" xr:uid="{528815E8-F5DB-4C2F-A037-4EFFB5642073}"/>
    <cellStyle name="백분율 9" xfId="17352" xr:uid="{8D9A505D-6B09-4C1B-B5F1-5005ECDD2B51}"/>
    <cellStyle name="捠壿 [0.00]_BSD-Academic" xfId="17353" xr:uid="{33E34FA5-5F24-4D25-A7A2-9362A4587B64}"/>
    <cellStyle name="捠壿_BSD-Academic" xfId="17354" xr:uid="{FA79B4F3-303F-49F4-9E99-D3A2FFCE0A3E}"/>
    <cellStyle name="輔色1" xfId="17355" xr:uid="{E275A435-F1F0-4B87-AFE3-454596C53EF6}"/>
    <cellStyle name="輔色2" xfId="17356" xr:uid="{613CB1DC-AAEF-43EF-9AB5-1E59E1FBFD41}"/>
    <cellStyle name="輔色3" xfId="17357" xr:uid="{455B6F43-8323-427A-BF6A-6080FF02F590}"/>
    <cellStyle name="輔色4" xfId="17358" xr:uid="{7A4919C2-6B25-42D6-8ECC-9AF07810106C}"/>
    <cellStyle name="輔色5" xfId="17359" xr:uid="{5EB7F323-230C-40DE-AC10-51B069492973}"/>
    <cellStyle name="輔色6" xfId="17360" xr:uid="{ED8C04B6-E3B9-43CE-988C-DF5CFE7F4D9F}"/>
    <cellStyle name="보통 10" xfId="17361" xr:uid="{125D457E-05BF-43CA-9B01-666480991159}"/>
    <cellStyle name="보통 10 2" xfId="17362" xr:uid="{13CC70F1-0E8A-4B84-80F4-45810E83E1A3}"/>
    <cellStyle name="보통 11" xfId="17363" xr:uid="{AB96C93B-BEC0-42C3-ACD0-B0BDEDF1498E}"/>
    <cellStyle name="보통 11 2" xfId="17364" xr:uid="{7B07D938-25D3-493B-A25F-F66409CDD133}"/>
    <cellStyle name="보통 12" xfId="17365" xr:uid="{7B03DA57-5991-49D8-A96A-FE83E290C818}"/>
    <cellStyle name="보통 12 2" xfId="17366" xr:uid="{7C7E07FC-DDC3-4FCD-B761-F24E6546DDFD}"/>
    <cellStyle name="보통 13" xfId="17367" xr:uid="{1489534D-A273-454F-8C02-5AB8A583A815}"/>
    <cellStyle name="보통 13 2" xfId="17368" xr:uid="{C2F521BC-7FF1-4BDD-8B1A-3BCF8963C030}"/>
    <cellStyle name="보통 14" xfId="17369" xr:uid="{FF88A43B-6D9F-41C4-87DA-1355AB76AC28}"/>
    <cellStyle name="보통 14 2" xfId="17370" xr:uid="{9C7B8D67-AE26-49AA-A560-FAD1628A3AA0}"/>
    <cellStyle name="보통 15" xfId="17371" xr:uid="{4C8FD75B-E463-44C0-954E-C72FA09A9902}"/>
    <cellStyle name="보통 15 2" xfId="17372" xr:uid="{A322E979-0DAB-4C80-A7C1-9E9F266B117F}"/>
    <cellStyle name="보통 16" xfId="17373" xr:uid="{1DE1FEEF-1A33-40F0-A2A0-00830AEE2933}"/>
    <cellStyle name="보통 16 2" xfId="17374" xr:uid="{26D39CB8-C2AE-4F82-BC0C-8E0B1C0132A9}"/>
    <cellStyle name="보통 17" xfId="17375" xr:uid="{F3685011-8C02-438E-AF19-2358C4540B65}"/>
    <cellStyle name="보통 17 2" xfId="17376" xr:uid="{4267AE6F-6341-409F-A791-E40A773B82B5}"/>
    <cellStyle name="보통 18" xfId="17377" xr:uid="{19299EA1-9E28-4FA3-9BFF-EAF98E511072}"/>
    <cellStyle name="보통 18 2" xfId="17378" xr:uid="{2E5D55AA-5108-45A6-A7B0-10CCF09838F3}"/>
    <cellStyle name="보통 19" xfId="17379" xr:uid="{E34DB844-71BE-4795-9740-57AE5C399346}"/>
    <cellStyle name="보통 19 2" xfId="17380" xr:uid="{92E90BB2-D534-4A72-9288-962840278695}"/>
    <cellStyle name="보통 2" xfId="17381" xr:uid="{7F4247E6-8160-4680-8698-30981901B375}"/>
    <cellStyle name="보통 2 2" xfId="17382" xr:uid="{A20B1939-AA70-45DA-88FA-4C52B32C3407}"/>
    <cellStyle name="보통 2 3" xfId="17383" xr:uid="{BD18103F-8C4A-4FE7-BAC9-1BEE8EDF25E7}"/>
    <cellStyle name="보통 20" xfId="17384" xr:uid="{49466ECF-95CB-4F2A-B2A4-BAAA53A72D61}"/>
    <cellStyle name="보통 20 2" xfId="17385" xr:uid="{1E33C08E-6075-49D7-BEB7-EFF0C72B23A4}"/>
    <cellStyle name="보통 21" xfId="17386" xr:uid="{D542AEC6-164A-482E-9495-8A6659DC41EF}"/>
    <cellStyle name="보통 21 2" xfId="17387" xr:uid="{3C6E3AC9-ACC8-49E8-8958-B6F9BA743219}"/>
    <cellStyle name="보통 22" xfId="17388" xr:uid="{447F6EAE-A5C7-4572-A763-7BE7EA609172}"/>
    <cellStyle name="보통 22 2" xfId="17389" xr:uid="{4595BADA-F950-4CCE-ADA2-8BB8FFA4E5FC}"/>
    <cellStyle name="보통 23" xfId="17390" xr:uid="{8C81C3B7-21D6-43E4-BF18-6AD9F6E2F65B}"/>
    <cellStyle name="보통 23 2" xfId="17391" xr:uid="{1FE17129-4A23-454E-90DB-931539005C20}"/>
    <cellStyle name="보통 24" xfId="17392" xr:uid="{D19F9BD3-89A9-4A73-9B64-7A7F5B374768}"/>
    <cellStyle name="보통 24 2" xfId="17393" xr:uid="{2E358627-E357-4280-AE90-29431DB8BCB9}"/>
    <cellStyle name="보통 25" xfId="17394" xr:uid="{E5E237A7-C1D7-4CD1-A226-90916573C830}"/>
    <cellStyle name="보통 25 2" xfId="17395" xr:uid="{3F29E6DC-69B2-4098-9039-178A6B7D170C}"/>
    <cellStyle name="보통 26" xfId="17396" xr:uid="{781F341A-F172-4300-8D90-BAC7DC52F199}"/>
    <cellStyle name="보통 26 2" xfId="17397" xr:uid="{948A8DD3-1B3C-4A8F-A684-3926EB78D69F}"/>
    <cellStyle name="보통 27" xfId="17398" xr:uid="{53123343-3BE2-4EB1-8EE0-BB081F3C2E29}"/>
    <cellStyle name="보통 27 2" xfId="17399" xr:uid="{B35EC218-A3A5-412A-B274-741A42145BDA}"/>
    <cellStyle name="보통 28" xfId="17400" xr:uid="{E2632BF3-54ED-45BE-B04C-AB2D26AAEF46}"/>
    <cellStyle name="보통 28 2" xfId="17401" xr:uid="{161CC692-3D4B-40BB-AE5A-1E5E69173BEA}"/>
    <cellStyle name="보통 29" xfId="17402" xr:uid="{74BE3423-564C-43A6-A3A7-96F42D8FB292}"/>
    <cellStyle name="보통 29 2" xfId="17403" xr:uid="{A83E600A-12D8-472C-8DC0-BB59D84B5CE5}"/>
    <cellStyle name="보통 3" xfId="17404" xr:uid="{6427C665-BFEB-4021-B53E-B6AC7FB59422}"/>
    <cellStyle name="보통 3 2" xfId="17405" xr:uid="{6947EDB3-DC22-4FCF-BF96-241D7D68EB01}"/>
    <cellStyle name="보통 30" xfId="17406" xr:uid="{D387E593-FD85-4D12-9AD8-59C8AB9C9C26}"/>
    <cellStyle name="보통 30 2" xfId="17407" xr:uid="{E2E4E63E-0C89-4523-A47C-00E9E2AD8253}"/>
    <cellStyle name="보통 31" xfId="17408" xr:uid="{119D5D42-92A8-4C31-92A3-7F4BAC7A9C94}"/>
    <cellStyle name="보통 31 2" xfId="17409" xr:uid="{333E7B53-DF49-4701-A9E6-D6B43CB51A91}"/>
    <cellStyle name="보통 32" xfId="17410" xr:uid="{46B6598B-761D-4E7D-98DB-61CFF786BD62}"/>
    <cellStyle name="보통 32 2" xfId="17411" xr:uid="{9270653E-5E05-4FBA-8261-BC81787ED99F}"/>
    <cellStyle name="보통 33" xfId="17412" xr:uid="{52F8268D-CE8A-47D3-8460-12D61A7BC220}"/>
    <cellStyle name="보통 33 2" xfId="17413" xr:uid="{73D1A402-A9C3-4653-BCC7-46CDBA1B30FE}"/>
    <cellStyle name="보통 34" xfId="17414" xr:uid="{60353289-6DA8-4424-8D70-4548BEB90F11}"/>
    <cellStyle name="보통 34 2" xfId="17415" xr:uid="{8AAE9178-4425-4852-AF64-BFD2FD2DF125}"/>
    <cellStyle name="보통 35" xfId="17416" xr:uid="{E84FF584-5AF6-49C4-BC6C-26205A7C0DD9}"/>
    <cellStyle name="보통 35 2" xfId="17417" xr:uid="{B64B8B8F-24FF-4DF9-91DD-23CB8DFA129D}"/>
    <cellStyle name="보통 36" xfId="17418" xr:uid="{704DDF60-C5EB-4556-B1BE-D676DBEDC6C9}"/>
    <cellStyle name="보통 36 2" xfId="17419" xr:uid="{82A62ED0-DD08-4CEF-9A95-8DB2A8B3B2AE}"/>
    <cellStyle name="보통 37" xfId="17420" xr:uid="{D1985D80-3CEF-4BBE-B73C-785AFF3FEFF5}"/>
    <cellStyle name="보통 37 2" xfId="17421" xr:uid="{44397381-C2AF-4C64-AB77-19CA5753DE7E}"/>
    <cellStyle name="보통 38" xfId="17422" xr:uid="{72F89077-8061-4CFF-B2F8-2249EC87E334}"/>
    <cellStyle name="보통 38 2" xfId="17423" xr:uid="{D3B0A0B1-BD23-45C5-AF39-57B8BAEA1904}"/>
    <cellStyle name="보통 39" xfId="17424" xr:uid="{B6E07BC9-27FC-478A-B8B2-96E509314119}"/>
    <cellStyle name="보통 39 2" xfId="17425" xr:uid="{070FB51E-3C5A-4B45-8FDE-EA8F3399B813}"/>
    <cellStyle name="보통 4" xfId="17426" xr:uid="{1F174896-D266-433B-8653-8AD38CA51D06}"/>
    <cellStyle name="보통 4 2" xfId="17427" xr:uid="{2F8E30D6-715D-4989-B2DA-28FFD0C9B2B6}"/>
    <cellStyle name="보통 40" xfId="17428" xr:uid="{213CEC93-6EEC-4515-AED2-E889DFBFCBBF}"/>
    <cellStyle name="보통 40 2" xfId="17429" xr:uid="{DC5BBE3D-0B89-4D12-9057-684C81ADBB8A}"/>
    <cellStyle name="보통 41" xfId="17430" xr:uid="{42660FA9-DD7F-4C50-94C0-A2F691080B85}"/>
    <cellStyle name="보통 41 2" xfId="17431" xr:uid="{A0AE7063-D964-4E07-BB1D-256B3BDCD910}"/>
    <cellStyle name="보통 42" xfId="17432" xr:uid="{579F03D0-E102-45CE-ADDF-CEC8CF96544A}"/>
    <cellStyle name="보통 42 2" xfId="17433" xr:uid="{4A336DEC-A5CA-4066-A940-35B6B8D9983A}"/>
    <cellStyle name="보통 43" xfId="17434" xr:uid="{BA1E1465-4A64-4552-BF98-B8BBBB77E979}"/>
    <cellStyle name="보통 43 2" xfId="17435" xr:uid="{57DF6A44-593D-44E3-983A-81D27D8F323E}"/>
    <cellStyle name="보통 44" xfId="17436" xr:uid="{5A412828-FE52-43BD-9820-0E1926D34C6B}"/>
    <cellStyle name="보통 45" xfId="17437" xr:uid="{9006815F-4635-4479-8753-62548F497BDD}"/>
    <cellStyle name="보통 46" xfId="17438" xr:uid="{ADD4DDE2-EC68-4F02-B7E6-04A35DF4B878}"/>
    <cellStyle name="보통 47" xfId="17439" xr:uid="{E3BE6D7E-8526-4BC5-9CFE-6DC8BB8B0E9C}"/>
    <cellStyle name="보통 48" xfId="17440" xr:uid="{BC053875-E843-40B3-AC35-BF026C23E580}"/>
    <cellStyle name="보통 49" xfId="17441" xr:uid="{8D31CC8E-57BD-4BBF-BBC0-B3B21D778D14}"/>
    <cellStyle name="보통 5" xfId="17442" xr:uid="{DC0DF7B9-07F4-492E-9F92-0CA5D21B2026}"/>
    <cellStyle name="보통 5 2" xfId="17443" xr:uid="{1AADE4E1-8EDE-4EED-B06D-F7C039792EB9}"/>
    <cellStyle name="보통 50" xfId="17444" xr:uid="{280F41ED-03DC-4582-B782-F54B50D6CC6E}"/>
    <cellStyle name="보통 51" xfId="17445" xr:uid="{D3DA6707-6372-4D75-B3F8-C0196414AAA0}"/>
    <cellStyle name="보통 6" xfId="17446" xr:uid="{983EB6C0-31FC-4596-8419-549E5AFD4911}"/>
    <cellStyle name="보통 6 2" xfId="17447" xr:uid="{0B146A69-8FD3-448C-821B-0088233F3A08}"/>
    <cellStyle name="보통 7" xfId="17448" xr:uid="{2FCD619A-1683-4952-9E20-75FADD5CBE1A}"/>
    <cellStyle name="보통 7 2" xfId="17449" xr:uid="{0C6B8BC6-2367-490F-AB00-E831AD08D681}"/>
    <cellStyle name="보통 8" xfId="17450" xr:uid="{98619C88-7800-4BD3-80A2-C026784E83DF}"/>
    <cellStyle name="보통 8 2" xfId="17451" xr:uid="{95F26167-24C4-4B35-B927-AD2F3D184EE9}"/>
    <cellStyle name="보통 9" xfId="17452" xr:uid="{12BDAB41-88EB-48E6-B347-F1FBEC1A23E9}"/>
    <cellStyle name="보통 9 2" xfId="17453" xr:uid="{0F702EE1-BC2B-47E9-B98C-1300576F06C8}"/>
    <cellStyle name="뷭?_BOOKSHIP" xfId="17454" xr:uid="{83481C52-88F0-457B-9267-7F938452FF25}"/>
    <cellStyle name="備註" xfId="17455" xr:uid="{7334D803-2041-4CD8-BED4-6DA9F0A01AB2}"/>
    <cellStyle name="備註 10" xfId="17456" xr:uid="{5D328E40-34CF-44A7-9C90-3A9EA7611F7E}"/>
    <cellStyle name="備註 10 10" xfId="17457" xr:uid="{DEA620C4-04A7-4599-9D2F-332ACE8B44E1}"/>
    <cellStyle name="備註 10 10 2" xfId="37126" xr:uid="{485492CC-96B2-4DA1-A312-246DC1E6B1F1}"/>
    <cellStyle name="備註 10 11" xfId="17458" xr:uid="{CED2B356-4573-4FC1-AAAD-CA9D98FE13E4}"/>
    <cellStyle name="備註 10 11 2" xfId="37127" xr:uid="{9A183477-593F-40D2-BD1C-FADF3DEA2E01}"/>
    <cellStyle name="備註 10 12" xfId="37125" xr:uid="{6D0BB9B4-CF4C-4C86-A461-2E7E28E8648B}"/>
    <cellStyle name="備註 10 2" xfId="17459" xr:uid="{0EBDCC15-F477-4C84-8934-BCA01E3F44CE}"/>
    <cellStyle name="備註 10 2 2" xfId="37128" xr:uid="{126B2DD5-962C-4504-A0B4-17AA6DAD2BE1}"/>
    <cellStyle name="備註 10 3" xfId="17460" xr:uid="{F3F389F8-65DE-466A-AE58-D52ADA547BA1}"/>
    <cellStyle name="備註 10 3 2" xfId="37129" xr:uid="{B35EA406-30D2-4819-A6EA-BD8BDD6B91FF}"/>
    <cellStyle name="備註 10 4" xfId="17461" xr:uid="{4075CC85-2897-447A-9B39-8F7C0964B1ED}"/>
    <cellStyle name="備註 10 4 2" xfId="37130" xr:uid="{4ECD1E44-3ED3-40F2-A2E2-B6CA95332BE3}"/>
    <cellStyle name="備註 10 5" xfId="17462" xr:uid="{147C32C0-B64C-4242-BED6-A5200914C8BE}"/>
    <cellStyle name="備註 10 5 2" xfId="37131" xr:uid="{1AE60CA7-3019-46C4-BF46-4F33689218BF}"/>
    <cellStyle name="備註 10 6" xfId="17463" xr:uid="{788254D9-A129-4EB4-B985-BE2C7139A0B0}"/>
    <cellStyle name="備註 10 6 2" xfId="37132" xr:uid="{FF4AEE16-FA08-4662-9239-F9260E7D4052}"/>
    <cellStyle name="備註 10 7" xfId="17464" xr:uid="{14FA123A-265F-4A0D-83CF-50A56451F41E}"/>
    <cellStyle name="備註 10 7 2" xfId="37133" xr:uid="{D65934E6-B6A9-45F6-9DAC-7451B9A16D5C}"/>
    <cellStyle name="備註 10 8" xfId="17465" xr:uid="{0E8E6C6A-E143-4FB9-BBBE-1C8C97B42E60}"/>
    <cellStyle name="備註 10 8 2" xfId="37134" xr:uid="{4B5960B6-06AB-4045-B64A-6F39BCB1EEA3}"/>
    <cellStyle name="備註 10 9" xfId="17466" xr:uid="{82963D8F-0F02-4C26-A71B-5905C5885C56}"/>
    <cellStyle name="備註 10 9 2" xfId="37135" xr:uid="{E8D8741A-4EB2-4BE3-BF7B-90F1DDCDD578}"/>
    <cellStyle name="備註 11" xfId="17467" xr:uid="{641CE920-C92C-499D-A9E9-42FBF0A320BB}"/>
    <cellStyle name="備註 11 2" xfId="37136" xr:uid="{1C6D23E2-DDD4-4EB4-8DC2-DE05CC62D4D3}"/>
    <cellStyle name="備註 12" xfId="17468" xr:uid="{D37434E7-6F51-41EB-854E-03BD11087590}"/>
    <cellStyle name="備註 12 2" xfId="37137" xr:uid="{A172E442-69E3-4DCB-B559-3CFE3C7B3E26}"/>
    <cellStyle name="備註 13" xfId="17469" xr:uid="{C4E69D5B-F35A-4604-998C-1571DDA1741A}"/>
    <cellStyle name="備註 13 2" xfId="37138" xr:uid="{A0C2A1AB-4F39-4C08-85B8-AAED2F518EFC}"/>
    <cellStyle name="備註 14" xfId="17470" xr:uid="{FCFCD397-18C9-4D1C-B22D-D37BA037A1E6}"/>
    <cellStyle name="備註 14 2" xfId="37139" xr:uid="{0356FEAE-2FB5-405D-8CBB-B6943438C593}"/>
    <cellStyle name="備註 15" xfId="17471" xr:uid="{AADB8F20-73D6-4C75-9055-AC9D4BFF3FB1}"/>
    <cellStyle name="備註 15 2" xfId="37140" xr:uid="{068FB074-7336-46AD-8F6C-8FBC4A43D4C2}"/>
    <cellStyle name="備註 16" xfId="17472" xr:uid="{2F3A71A6-9700-4EA5-A19E-5F7F3CCA6735}"/>
    <cellStyle name="備註 16 2" xfId="37141" xr:uid="{6531ECB3-D676-4233-834B-4FBA3469A524}"/>
    <cellStyle name="備註 17" xfId="17473" xr:uid="{D10CF34F-D5A1-4531-967F-239BF664F68C}"/>
    <cellStyle name="備註 17 2" xfId="37142" xr:uid="{22740AEE-5D7F-43B2-B849-BBC1B6916881}"/>
    <cellStyle name="備註 18" xfId="24435" xr:uid="{60B58B4D-E711-4883-BAEF-27538B596BD8}"/>
    <cellStyle name="備註 18 2" xfId="41014" xr:uid="{ABB2BC6B-388D-4227-904F-75EDFEE640E2}"/>
    <cellStyle name="備註 19" xfId="37124" xr:uid="{1A975891-6F2A-4909-8BDC-BAC3CE24CCAB}"/>
    <cellStyle name="備註 2" xfId="17474" xr:uid="{9D357AE6-9213-43EA-89EC-77C5C94E1A3D}"/>
    <cellStyle name="備註 2 10" xfId="17475" xr:uid="{47A64707-8C34-4AE1-A5D6-75E5FEEEEDE9}"/>
    <cellStyle name="備註 2 10 2" xfId="37144" xr:uid="{1EBC4037-0E53-4182-AC09-7CC1914111AB}"/>
    <cellStyle name="備註 2 11" xfId="17476" xr:uid="{07414324-9026-4ACE-83B3-B5704F2F91F9}"/>
    <cellStyle name="備註 2 11 2" xfId="37145" xr:uid="{3D6A0D89-9E2D-417C-B69A-228528DB361D}"/>
    <cellStyle name="備註 2 12" xfId="24436" xr:uid="{C66DFB0A-1235-4E1A-A0ED-80401E62DAF3}"/>
    <cellStyle name="備註 2 12 2" xfId="41015" xr:uid="{D27AD097-0BCF-4431-962B-DBAFB109D0B0}"/>
    <cellStyle name="備註 2 13" xfId="37143" xr:uid="{E0A13DC2-34F5-46E0-BB76-C954B807DAB2}"/>
    <cellStyle name="備註 2 2" xfId="17477" xr:uid="{4E64B6E7-A03A-404C-B252-72A58FC8DF45}"/>
    <cellStyle name="備註 2 2 10" xfId="24437" xr:uid="{59076F68-9A86-4548-8D1B-E9C71D6E489D}"/>
    <cellStyle name="備註 2 2 10 2" xfId="41016" xr:uid="{568033D5-5F4A-49EC-99AB-5176FEEBBB7D}"/>
    <cellStyle name="備註 2 2 11" xfId="37146" xr:uid="{061CF935-9CAF-4BE0-A073-20D64EC47420}"/>
    <cellStyle name="備註 2 2 2" xfId="17478" xr:uid="{7724D1B6-E750-4941-B9D5-FA95FC34E32B}"/>
    <cellStyle name="備註 2 2 2 10" xfId="37147" xr:uid="{82DF4D83-8936-4D69-9ECF-5FD42682D0B5}"/>
    <cellStyle name="備註 2 2 2 2" xfId="17479" xr:uid="{80767353-7DFD-46CB-9EC5-E203228A9863}"/>
    <cellStyle name="備註 2 2 2 2 2" xfId="37148" xr:uid="{7D717F33-71F1-4944-838A-396AC6993AAA}"/>
    <cellStyle name="備註 2 2 2 3" xfId="17480" xr:uid="{FAEB2B91-7CD1-4D66-A03E-DCDFFD5B02CA}"/>
    <cellStyle name="備註 2 2 2 3 2" xfId="37149" xr:uid="{79CC0DA7-C850-410C-8764-F37E6E3061D2}"/>
    <cellStyle name="備註 2 2 2 4" xfId="17481" xr:uid="{01248A69-F9D8-4953-B199-D79E061EF176}"/>
    <cellStyle name="備註 2 2 2 4 2" xfId="37150" xr:uid="{4D778EF4-556B-40F8-BCE2-EAB1E51C6DCA}"/>
    <cellStyle name="備註 2 2 2 5" xfId="17482" xr:uid="{D9A5955A-114C-467E-A5C6-BB2EC3D7707A}"/>
    <cellStyle name="備註 2 2 2 5 2" xfId="37151" xr:uid="{745DE006-3EF4-4D04-B3E3-76742F3E2A51}"/>
    <cellStyle name="備註 2 2 2 6" xfId="17483" xr:uid="{9301AD34-ABAE-4802-A142-4D78B56EF255}"/>
    <cellStyle name="備註 2 2 2 6 2" xfId="37152" xr:uid="{6D8DFB77-B811-4960-AEE4-BD94400C3263}"/>
    <cellStyle name="備註 2 2 2 7" xfId="17484" xr:uid="{CA13869D-CFEF-4708-A6F1-A705C705861C}"/>
    <cellStyle name="備註 2 2 2 7 2" xfId="37153" xr:uid="{46CADADA-F250-4F06-BA6B-57E895C0A333}"/>
    <cellStyle name="備註 2 2 2 8" xfId="17485" xr:uid="{9EEE645D-EFB6-4BD7-BC5C-156552F356C8}"/>
    <cellStyle name="備註 2 2 2 8 2" xfId="37154" xr:uid="{7079708B-A335-4AE7-810D-EDDD1BCA5DF9}"/>
    <cellStyle name="備註 2 2 2 9" xfId="24438" xr:uid="{DAAC3051-7F8C-4AEC-96BD-5673CB877322}"/>
    <cellStyle name="備註 2 2 2 9 2" xfId="41017" xr:uid="{F8E4B253-2CCA-4885-A65C-8C63E7F511FC}"/>
    <cellStyle name="備註 2 2 3" xfId="17486" xr:uid="{FF4E0390-0DCE-4984-B0E1-5AFA021D35F6}"/>
    <cellStyle name="備註 2 2 3 2" xfId="37155" xr:uid="{95812EB9-7CF9-4B8B-AC81-B0586A7D4D7A}"/>
    <cellStyle name="備註 2 2 4" xfId="17487" xr:uid="{66458278-5E8E-4C81-91DA-D29D9896D5C2}"/>
    <cellStyle name="備註 2 2 4 2" xfId="37156" xr:uid="{5C60C136-413C-487C-85BF-26D62DAC287F}"/>
    <cellStyle name="備註 2 2 5" xfId="17488" xr:uid="{6716375B-45A3-4DE8-84AA-2885B521CC70}"/>
    <cellStyle name="備註 2 2 5 2" xfId="37157" xr:uid="{656C6B87-B61C-49F6-A1A9-B8A6E52E9DD7}"/>
    <cellStyle name="備註 2 2 6" xfId="17489" xr:uid="{55BBD841-F07E-4984-A07B-C3338097615E}"/>
    <cellStyle name="備註 2 2 6 2" xfId="37158" xr:uid="{3C69ED9B-4AD4-46B2-AFE9-785E11AAEDF4}"/>
    <cellStyle name="備註 2 2 7" xfId="17490" xr:uid="{D908DC1D-EEAB-4430-8360-E1794CF8A7D3}"/>
    <cellStyle name="備註 2 2 7 2" xfId="37159" xr:uid="{8B25069F-B771-46C0-8CB5-AB603955C4B3}"/>
    <cellStyle name="備註 2 2 8" xfId="17491" xr:uid="{FB1AF056-FA5B-49ED-B9BE-AB416C05D42E}"/>
    <cellStyle name="備註 2 2 8 2" xfId="37160" xr:uid="{FF46372E-4BA7-48B9-96C1-AC0F20EA01AA}"/>
    <cellStyle name="備註 2 2 9" xfId="17492" xr:uid="{129EB0D8-7A75-40B7-823E-678D09448AF6}"/>
    <cellStyle name="備註 2 2 9 2" xfId="37161" xr:uid="{B0843F83-676F-4479-B38F-A9D1C39D6CCD}"/>
    <cellStyle name="備註 2 3" xfId="17493" xr:uid="{137A96A5-F990-4C96-B9F6-927B6828129F}"/>
    <cellStyle name="備註 2 3 10" xfId="24439" xr:uid="{39464FBE-A7FB-46C8-B0D5-ADB78693AAAB}"/>
    <cellStyle name="備註 2 3 10 2" xfId="41018" xr:uid="{EB31CE64-759D-45EC-A868-CD245DB17B05}"/>
    <cellStyle name="備註 2 3 11" xfId="37162" xr:uid="{4609E943-8B91-4B4E-B20E-1E2CC3A7EE37}"/>
    <cellStyle name="備註 2 3 2" xfId="17494" xr:uid="{8233EE7F-8F1F-4BA0-BE53-A4C1BA05ACB2}"/>
    <cellStyle name="備註 2 3 2 10" xfId="37163" xr:uid="{6DE89FD0-27DB-47BE-B4CF-AB58B0193DDC}"/>
    <cellStyle name="備註 2 3 2 2" xfId="17495" xr:uid="{C63A7F7F-93D1-4139-98D6-32C30ADE7AE1}"/>
    <cellStyle name="備註 2 3 2 2 2" xfId="37164" xr:uid="{16DE948B-1207-4B9F-873C-FF79CB77D573}"/>
    <cellStyle name="備註 2 3 2 3" xfId="17496" xr:uid="{168554CE-1E3A-4C4E-BD45-D097E318DC2E}"/>
    <cellStyle name="備註 2 3 2 3 2" xfId="37165" xr:uid="{5B9A65D1-6818-49D3-839A-8A5E9040C539}"/>
    <cellStyle name="備註 2 3 2 4" xfId="17497" xr:uid="{6EB693CF-909F-4C1B-A642-DE67FFF441CA}"/>
    <cellStyle name="備註 2 3 2 4 2" xfId="37166" xr:uid="{3C6CA819-38F9-48DE-B7FA-13ECC0D849CC}"/>
    <cellStyle name="備註 2 3 2 5" xfId="17498" xr:uid="{E0D08DAA-E2DB-47C7-9AAD-4DEBCB9AC5CA}"/>
    <cellStyle name="備註 2 3 2 5 2" xfId="37167" xr:uid="{9AEED0B0-701F-4DBD-A760-605F91BCD04A}"/>
    <cellStyle name="備註 2 3 2 6" xfId="17499" xr:uid="{16E433FE-E1B4-4A9A-A585-6900FDCAB0BE}"/>
    <cellStyle name="備註 2 3 2 6 2" xfId="37168" xr:uid="{7141898E-50F3-4F05-8502-8F77B6B47FCD}"/>
    <cellStyle name="備註 2 3 2 7" xfId="17500" xr:uid="{5CC29905-2468-4187-B7A7-12008EF9B82D}"/>
    <cellStyle name="備註 2 3 2 7 2" xfId="37169" xr:uid="{859A815B-FC29-4764-A29E-6E0AB54578C5}"/>
    <cellStyle name="備註 2 3 2 8" xfId="17501" xr:uid="{50C4253D-06E1-4386-A078-E1D242C8C849}"/>
    <cellStyle name="備註 2 3 2 8 2" xfId="37170" xr:uid="{700682C3-DF19-4BDF-8D01-B2DD7CFD6B13}"/>
    <cellStyle name="備註 2 3 2 9" xfId="24440" xr:uid="{111342DE-384D-47C0-8F43-4839C711CE18}"/>
    <cellStyle name="備註 2 3 2 9 2" xfId="41019" xr:uid="{A0E9F0AF-AAB3-4B49-9994-0BA9326EE762}"/>
    <cellStyle name="備註 2 3 3" xfId="17502" xr:uid="{B2467FE0-FAB9-4987-BCC8-87B2D3E726F1}"/>
    <cellStyle name="備註 2 3 3 2" xfId="37171" xr:uid="{541A1B36-BBC6-46C5-B3B0-615761670DE5}"/>
    <cellStyle name="備註 2 3 4" xfId="17503" xr:uid="{9C045B75-82BD-47C9-AFB3-FD1372BE4488}"/>
    <cellStyle name="備註 2 3 4 2" xfId="37172" xr:uid="{D22ED972-6DFB-4054-A1A1-DE3BF09CCE2D}"/>
    <cellStyle name="備註 2 3 5" xfId="17504" xr:uid="{C9AABB01-0900-4371-B4EB-4D9F21F11C0B}"/>
    <cellStyle name="備註 2 3 5 2" xfId="37173" xr:uid="{B0FA14B6-B321-4241-A899-12B09D32568C}"/>
    <cellStyle name="備註 2 3 6" xfId="17505" xr:uid="{DCC055B1-3D40-448D-AE39-27CE96809B60}"/>
    <cellStyle name="備註 2 3 6 2" xfId="37174" xr:uid="{A6804D1D-F3D3-4723-8AB7-9ACA970CA92D}"/>
    <cellStyle name="備註 2 3 7" xfId="17506" xr:uid="{95246960-5B8F-4A01-97D8-0BE0042E2916}"/>
    <cellStyle name="備註 2 3 7 2" xfId="37175" xr:uid="{6BEAB69A-05A9-4C89-9356-F6CC4D39DDBC}"/>
    <cellStyle name="備註 2 3 8" xfId="17507" xr:uid="{5F1D9706-C8F7-446B-B1DA-8205FF9C0982}"/>
    <cellStyle name="備註 2 3 8 2" xfId="37176" xr:uid="{86A6B609-E15B-4BEB-8FAC-A699505FC073}"/>
    <cellStyle name="備註 2 3 9" xfId="17508" xr:uid="{E4535466-E970-4F0D-B982-DCE0484DB94A}"/>
    <cellStyle name="備註 2 3 9 2" xfId="37177" xr:uid="{3682DD69-FF10-4082-A243-5250822211F6}"/>
    <cellStyle name="備註 2 4" xfId="17509" xr:uid="{E9A4653B-3265-4BA6-9185-AA7DCA4AE9B1}"/>
    <cellStyle name="備註 2 4 10" xfId="37178" xr:uid="{E4F44452-63E2-4B67-BD55-E89A33DF6FE2}"/>
    <cellStyle name="備註 2 4 2" xfId="17510" xr:uid="{4621F5D8-568C-45EA-BC41-6D87BC600DAF}"/>
    <cellStyle name="備註 2 4 2 2" xfId="37179" xr:uid="{31D458C5-3186-410D-A5B7-E3F42B111E10}"/>
    <cellStyle name="備註 2 4 3" xfId="17511" xr:uid="{C096E9C2-FF2B-461E-ADCD-93FC8FCFBCD5}"/>
    <cellStyle name="備註 2 4 3 2" xfId="37180" xr:uid="{9C67D523-4659-4E01-AA51-B6E407E1F2FC}"/>
    <cellStyle name="備註 2 4 4" xfId="17512" xr:uid="{AA2E5E30-55DF-49C2-9C82-BC448A23000F}"/>
    <cellStyle name="備註 2 4 4 2" xfId="37181" xr:uid="{6161CA5A-4296-4115-B8BF-7CFAD07234D6}"/>
    <cellStyle name="備註 2 4 5" xfId="17513" xr:uid="{561951E4-8BBA-494E-B105-B1862BBE1182}"/>
    <cellStyle name="備註 2 4 5 2" xfId="37182" xr:uid="{6C83EB0A-6D2E-4D1F-AEE4-AB872CD88A45}"/>
    <cellStyle name="備註 2 4 6" xfId="17514" xr:uid="{05EF029B-FBF4-4C5A-BC8C-010F06D409BF}"/>
    <cellStyle name="備註 2 4 6 2" xfId="37183" xr:uid="{7ADFAA35-80B5-48AE-BBF6-E4F53615F6B4}"/>
    <cellStyle name="備註 2 4 7" xfId="17515" xr:uid="{832E054E-811B-42D2-81CF-3288CF0EA02F}"/>
    <cellStyle name="備註 2 4 7 2" xfId="37184" xr:uid="{D06992CD-820A-4E10-9E36-C38ADAC2167C}"/>
    <cellStyle name="備註 2 4 8" xfId="17516" xr:uid="{C8813DC6-BC60-43D8-97F0-5B0F67F0D6E5}"/>
    <cellStyle name="備註 2 4 8 2" xfId="37185" xr:uid="{6B406185-CDB5-4FDA-B640-A3D1B268C8C3}"/>
    <cellStyle name="備註 2 4 9" xfId="24441" xr:uid="{89D5F731-2322-4492-A02C-174CB674C1C1}"/>
    <cellStyle name="備註 2 4 9 2" xfId="41020" xr:uid="{FC884779-6060-4B17-B285-9D00A1D71208}"/>
    <cellStyle name="備註 2 5" xfId="17517" xr:uid="{49E26CCD-855C-490B-994F-5A1E61A2606B}"/>
    <cellStyle name="備註 2 5 2" xfId="37186" xr:uid="{78B02043-6C6B-4751-AAB3-E89585572847}"/>
    <cellStyle name="備註 2 6" xfId="17518" xr:uid="{8AA5614B-C537-459F-BCDF-48509E4343ED}"/>
    <cellStyle name="備註 2 6 2" xfId="37187" xr:uid="{C60C3150-478E-4920-BD50-703C4A5B416C}"/>
    <cellStyle name="備註 2 7" xfId="17519" xr:uid="{C4589EB2-BFEB-4B36-A751-B5B4B98587F5}"/>
    <cellStyle name="備註 2 7 2" xfId="37188" xr:uid="{460D83A3-75A1-465D-A5AD-D0308E80A90C}"/>
    <cellStyle name="備註 2 8" xfId="17520" xr:uid="{C9A1C9E0-5D65-4190-AEFA-C712314881CD}"/>
    <cellStyle name="備註 2 8 2" xfId="37189" xr:uid="{F11CD21D-658D-48DD-83F0-6B77B80C46C9}"/>
    <cellStyle name="備註 2 9" xfId="17521" xr:uid="{4FFE5AD7-B3D4-42FC-BA7A-5D170747C148}"/>
    <cellStyle name="備註 2 9 2" xfId="37190" xr:uid="{11135BBD-190C-48C5-B63A-4A81155DB7D7}"/>
    <cellStyle name="備註 3" xfId="17522" xr:uid="{692DBBF1-8132-4F88-833B-7F6665FBE2F5}"/>
    <cellStyle name="備註 3 10" xfId="17523" xr:uid="{F4CC3890-28CC-4238-81BF-3A0B34B8C4DF}"/>
    <cellStyle name="備註 3 10 2" xfId="37192" xr:uid="{6E675D28-6B46-4C80-A622-759CCC99B44E}"/>
    <cellStyle name="備註 3 11" xfId="24442" xr:uid="{26F32E2E-17B4-48D1-96D9-94AABD9B8410}"/>
    <cellStyle name="備註 3 11 2" xfId="41021" xr:uid="{1985BC4F-27E9-4AA3-917F-D40923B58569}"/>
    <cellStyle name="備註 3 12" xfId="37191" xr:uid="{AE93BCDF-17E2-4380-B9E3-0F9484FE57E1}"/>
    <cellStyle name="備註 3 2" xfId="17524" xr:uid="{A74BA9EA-8A50-467A-95BA-333DEC484647}"/>
    <cellStyle name="備註 3 2 10" xfId="24443" xr:uid="{F91A01D5-1A9C-4E2F-929B-009E1EAEA410}"/>
    <cellStyle name="備註 3 2 10 2" xfId="41022" xr:uid="{0B9108D0-3443-4689-A076-092FF2868804}"/>
    <cellStyle name="備註 3 2 11" xfId="37193" xr:uid="{336F92BE-02C2-4E36-B9BF-608B960184BB}"/>
    <cellStyle name="備註 3 2 2" xfId="17525" xr:uid="{B822F390-A6A6-44C8-8E6E-D719D6BE44F7}"/>
    <cellStyle name="備註 3 2 2 10" xfId="37194" xr:uid="{58FCC5F5-1683-417D-B681-FA0D229F3D19}"/>
    <cellStyle name="備註 3 2 2 2" xfId="17526" xr:uid="{AE3C6C79-ECA8-4987-B4F5-E7459142A6AD}"/>
    <cellStyle name="備註 3 2 2 2 2" xfId="37195" xr:uid="{ED64B0FC-CCC2-422D-9A33-60F33AA46849}"/>
    <cellStyle name="備註 3 2 2 3" xfId="17527" xr:uid="{B3AB80B1-5C35-40F7-A21E-670EE3827896}"/>
    <cellStyle name="備註 3 2 2 3 2" xfId="37196" xr:uid="{C2FF4DD5-0E8A-406C-B73D-2280F8901393}"/>
    <cellStyle name="備註 3 2 2 4" xfId="17528" xr:uid="{C7F96FFA-2484-40ED-A5CD-164F5AAAA8BC}"/>
    <cellStyle name="備註 3 2 2 4 2" xfId="37197" xr:uid="{C36B1E1E-060F-4A58-8A63-7D12DF1136F1}"/>
    <cellStyle name="備註 3 2 2 5" xfId="17529" xr:uid="{814BE38B-747D-46AE-A980-D5716EB6D920}"/>
    <cellStyle name="備註 3 2 2 5 2" xfId="37198" xr:uid="{6937CDA7-50E0-4498-B215-FCCA0778C6F5}"/>
    <cellStyle name="備註 3 2 2 6" xfId="17530" xr:uid="{D13B4A6A-8331-42CA-A42A-781A2A2CFADD}"/>
    <cellStyle name="備註 3 2 2 6 2" xfId="37199" xr:uid="{44DA1E2E-FA2B-4624-8DD0-57FA354D53D3}"/>
    <cellStyle name="備註 3 2 2 7" xfId="17531" xr:uid="{9DD86503-6B1D-4FA7-9A29-E2A582DB4819}"/>
    <cellStyle name="備註 3 2 2 7 2" xfId="37200" xr:uid="{42438633-E3EA-4BD1-AAC3-AE3F763559E4}"/>
    <cellStyle name="備註 3 2 2 8" xfId="17532" xr:uid="{DF3E67FE-0421-4836-BF0B-FCC5A3853E0F}"/>
    <cellStyle name="備註 3 2 2 8 2" xfId="37201" xr:uid="{2170E969-3125-4C96-ACCB-C47B06DDAC09}"/>
    <cellStyle name="備註 3 2 2 9" xfId="24444" xr:uid="{69364797-A322-44BA-8803-67491D82814F}"/>
    <cellStyle name="備註 3 2 2 9 2" xfId="41023" xr:uid="{65317BCE-D870-4976-B610-5C5E4CFC3F0C}"/>
    <cellStyle name="備註 3 2 3" xfId="17533" xr:uid="{9F2677CE-A93C-445E-B3B4-66227E8C074C}"/>
    <cellStyle name="備註 3 2 3 2" xfId="37202" xr:uid="{F4E89E74-4A91-418F-887A-7A67D35070B5}"/>
    <cellStyle name="備註 3 2 4" xfId="17534" xr:uid="{CE62A6E6-1159-4982-9D97-752F6CE524CB}"/>
    <cellStyle name="備註 3 2 4 2" xfId="37203" xr:uid="{B1EE60A2-07D2-4B83-8928-9A679043C3E4}"/>
    <cellStyle name="備註 3 2 5" xfId="17535" xr:uid="{9AF0449B-594F-4814-B7E0-D7423308815C}"/>
    <cellStyle name="備註 3 2 5 2" xfId="37204" xr:uid="{E9776763-B3E6-48E9-AFC2-43EE959402C4}"/>
    <cellStyle name="備註 3 2 6" xfId="17536" xr:uid="{C8A830B2-2087-4B82-B7EA-7A4DF953D190}"/>
    <cellStyle name="備註 3 2 6 2" xfId="37205" xr:uid="{A4F1F3DB-CD43-4E05-BFE7-85F53E3934E8}"/>
    <cellStyle name="備註 3 2 7" xfId="17537" xr:uid="{7C05FBAF-43E0-410D-BD8C-F89C009D1B97}"/>
    <cellStyle name="備註 3 2 7 2" xfId="37206" xr:uid="{8833B63D-3F06-40E2-A00F-8FC47287700D}"/>
    <cellStyle name="備註 3 2 8" xfId="17538" xr:uid="{E9555601-E573-43C3-9FC4-921D9F9954A9}"/>
    <cellStyle name="備註 3 2 8 2" xfId="37207" xr:uid="{3726AFA6-3598-4E86-A904-A5ED519E5FF7}"/>
    <cellStyle name="備註 3 2 9" xfId="17539" xr:uid="{569C58E8-E54A-4D2D-99EC-6EF8B17BEE0E}"/>
    <cellStyle name="備註 3 2 9 2" xfId="37208" xr:uid="{07719D60-8CF1-4E7B-8004-027A47CD6FB3}"/>
    <cellStyle name="備註 3 3" xfId="17540" xr:uid="{EC585CB4-4201-47A8-B230-715AAD7125F9}"/>
    <cellStyle name="備註 3 3 10" xfId="37209" xr:uid="{F1995092-910B-4C66-B61D-64FE69C23461}"/>
    <cellStyle name="備註 3 3 2" xfId="17541" xr:uid="{ACF9908C-C386-4CAF-B8DC-662BA2FC8E12}"/>
    <cellStyle name="備註 3 3 2 2" xfId="37210" xr:uid="{ECB2FB5F-FB90-4450-AE8E-830E0592487B}"/>
    <cellStyle name="備註 3 3 3" xfId="17542" xr:uid="{0E7A4188-B374-44EB-ABE2-59AE34FBEAD2}"/>
    <cellStyle name="備註 3 3 3 2" xfId="37211" xr:uid="{2156318B-2AE3-45EA-8538-247BA22AC0E5}"/>
    <cellStyle name="備註 3 3 4" xfId="17543" xr:uid="{05BC84C5-9D78-471F-BF44-9DD01EE8F977}"/>
    <cellStyle name="備註 3 3 4 2" xfId="37212" xr:uid="{3C1A5CF3-BD10-41B5-A0DC-9BC5C52A5C42}"/>
    <cellStyle name="備註 3 3 5" xfId="17544" xr:uid="{D56A15C1-E315-488B-8ECE-7B1634305A2D}"/>
    <cellStyle name="備註 3 3 5 2" xfId="37213" xr:uid="{E0EC8722-73ED-45D0-8FAD-5B9DD4EE7C18}"/>
    <cellStyle name="備註 3 3 6" xfId="17545" xr:uid="{B6B99692-59B0-4B92-853B-9AFFEFB2A934}"/>
    <cellStyle name="備註 3 3 6 2" xfId="37214" xr:uid="{98E5A8C1-85A7-4C7B-B270-4BBBAB8F8E98}"/>
    <cellStyle name="備註 3 3 7" xfId="17546" xr:uid="{4AA9E659-CC4F-4871-B0E0-CE079466E189}"/>
    <cellStyle name="備註 3 3 7 2" xfId="37215" xr:uid="{D423A2BD-FF19-42CA-9455-C2923F3B9A4F}"/>
    <cellStyle name="備註 3 3 8" xfId="17547" xr:uid="{BBEEF70A-F2B5-44A3-ACC1-673252064D72}"/>
    <cellStyle name="備註 3 3 8 2" xfId="37216" xr:uid="{841F2FEA-E364-45DF-A85C-E09BFBD3C62A}"/>
    <cellStyle name="備註 3 3 9" xfId="24445" xr:uid="{CE71AD07-8917-4F83-A53A-E5091DF81E3F}"/>
    <cellStyle name="備註 3 3 9 2" xfId="41024" xr:uid="{B22A6672-4283-477A-A766-7BE4631CE70A}"/>
    <cellStyle name="備註 3 4" xfId="17548" xr:uid="{1F8CE2CF-F660-48CD-B439-D73B3999C965}"/>
    <cellStyle name="備註 3 4 2" xfId="37217" xr:uid="{1A5B9E23-3B16-41F0-A547-609F20B87A51}"/>
    <cellStyle name="備註 3 5" xfId="17549" xr:uid="{AEB0020C-29B0-4763-83F6-D2126F9CD97C}"/>
    <cellStyle name="備註 3 5 2" xfId="37218" xr:uid="{5B720A33-A190-4DF8-B233-D9AB95EDB814}"/>
    <cellStyle name="備註 3 6" xfId="17550" xr:uid="{747C50C5-EC68-4EE9-B3F3-A68B40C61AC0}"/>
    <cellStyle name="備註 3 6 2" xfId="37219" xr:uid="{1EC89DE4-D2EF-4CFB-A922-6582737226C7}"/>
    <cellStyle name="備註 3 7" xfId="17551" xr:uid="{9F1CBB7A-7393-4059-827D-9F43A40C9807}"/>
    <cellStyle name="備註 3 7 2" xfId="37220" xr:uid="{30239307-DD13-4C61-A940-97AEF710397B}"/>
    <cellStyle name="備註 3 8" xfId="17552" xr:uid="{779D22CC-9D85-42B3-B848-08905E553A21}"/>
    <cellStyle name="備註 3 8 2" xfId="37221" xr:uid="{716FEE97-1CFE-46C0-9DBF-62C7462AF88A}"/>
    <cellStyle name="備註 3 9" xfId="17553" xr:uid="{FB8093A1-7165-4D02-9324-4EC8AAF504C5}"/>
    <cellStyle name="備註 3 9 2" xfId="37222" xr:uid="{2B0877E4-81C0-40B4-A0E8-93F897815F0F}"/>
    <cellStyle name="備註 4" xfId="17554" xr:uid="{1D72DB4B-1C00-4EC4-9C02-CFC0C6108F11}"/>
    <cellStyle name="備註 4 10" xfId="24446" xr:uid="{EA0F2055-2BA2-4975-97DA-0365182BD11C}"/>
    <cellStyle name="備註 4 10 2" xfId="41025" xr:uid="{F9707793-E597-412C-93BB-6FB3B7140143}"/>
    <cellStyle name="備註 4 11" xfId="37223" xr:uid="{F4E865C7-4761-4C6B-BD0C-EDC8C396D7EC}"/>
    <cellStyle name="備註 4 2" xfId="17555" xr:uid="{22DE41BE-D590-45E7-95CD-3BD9F4CF4CE1}"/>
    <cellStyle name="備註 4 2 10" xfId="37224" xr:uid="{DABEFABC-193D-402A-B406-BD91D89365A7}"/>
    <cellStyle name="備註 4 2 2" xfId="17556" xr:uid="{EDA01C62-2177-40C5-B218-7190743452CA}"/>
    <cellStyle name="備註 4 2 2 2" xfId="37225" xr:uid="{F9A39D83-8AD2-479C-8B80-8C30CB161DCA}"/>
    <cellStyle name="備註 4 2 3" xfId="17557" xr:uid="{D9E60576-21BA-4E88-9EE7-5F45D0BBCED4}"/>
    <cellStyle name="備註 4 2 3 2" xfId="37226" xr:uid="{2B0268B4-1654-4F99-9F8F-746D7DA4B7B8}"/>
    <cellStyle name="備註 4 2 4" xfId="17558" xr:uid="{4F7C954D-1065-4FD3-B49B-B44051A6688E}"/>
    <cellStyle name="備註 4 2 4 2" xfId="37227" xr:uid="{31AA449D-501E-44DE-9344-9A33BB90CB05}"/>
    <cellStyle name="備註 4 2 5" xfId="17559" xr:uid="{A515F444-B325-479A-A4D4-A1907AE696F9}"/>
    <cellStyle name="備註 4 2 5 2" xfId="37228" xr:uid="{5F9654DE-82D9-45C3-8803-6811EC061C87}"/>
    <cellStyle name="備註 4 2 6" xfId="17560" xr:uid="{EED07D40-D0D3-4E90-B2B1-20729B82A761}"/>
    <cellStyle name="備註 4 2 6 2" xfId="37229" xr:uid="{F090B310-EFDA-4873-B692-22687125022C}"/>
    <cellStyle name="備註 4 2 7" xfId="17561" xr:uid="{5B071D9B-EC96-4F5E-A092-B661F9F3FB7D}"/>
    <cellStyle name="備註 4 2 7 2" xfId="37230" xr:uid="{F0691D7D-7206-4194-9399-CD91D0478C56}"/>
    <cellStyle name="備註 4 2 8" xfId="17562" xr:uid="{8920D851-029A-41C5-8E9C-79CA8AFC05C1}"/>
    <cellStyle name="備註 4 2 8 2" xfId="37231" xr:uid="{FDE38AA7-F3A3-4CAF-BB36-AD43173CEC8B}"/>
    <cellStyle name="備註 4 2 9" xfId="24447" xr:uid="{0C1460CC-2ABF-452B-A81D-D0922F3FB78C}"/>
    <cellStyle name="備註 4 2 9 2" xfId="41026" xr:uid="{18EF2154-D52C-4E55-872F-2D937D804A6E}"/>
    <cellStyle name="備註 4 3" xfId="17563" xr:uid="{F1526452-6DD7-409C-92AC-4E5A51B61039}"/>
    <cellStyle name="備註 4 3 2" xfId="37232" xr:uid="{3E2A0F56-E662-44AD-9F7D-C0970D54D1D1}"/>
    <cellStyle name="備註 4 4" xfId="17564" xr:uid="{AF6906A0-4B4D-411E-89DB-87A18ED20413}"/>
    <cellStyle name="備註 4 4 2" xfId="37233" xr:uid="{3F288ADB-52F6-401A-AB58-5A41D1921096}"/>
    <cellStyle name="備註 4 5" xfId="17565" xr:uid="{866ED4A1-B3AB-4CDA-9136-D28E85DC3A83}"/>
    <cellStyle name="備註 4 5 2" xfId="37234" xr:uid="{7B19DB8E-23D4-4FF2-9784-B588939600DE}"/>
    <cellStyle name="備註 4 6" xfId="17566" xr:uid="{513BAF16-62CD-443E-8E82-D83705EEB5C5}"/>
    <cellStyle name="備註 4 6 2" xfId="37235" xr:uid="{2529BBAE-B45E-46AB-A220-D24781DECD61}"/>
    <cellStyle name="備註 4 7" xfId="17567" xr:uid="{706D92F2-B6BB-4AFF-B564-13113C2AE2D7}"/>
    <cellStyle name="備註 4 7 2" xfId="37236" xr:uid="{882DB2E2-C795-4187-8F10-39AC7DE4C313}"/>
    <cellStyle name="備註 4 8" xfId="17568" xr:uid="{C976C74C-FE73-47FC-9BAB-0B5A6CF151A6}"/>
    <cellStyle name="備註 4 8 2" xfId="37237" xr:uid="{671D8DE5-E3D3-4417-A5CC-E89439AC1995}"/>
    <cellStyle name="備註 4 9" xfId="17569" xr:uid="{4FA97E77-7BDF-4F5C-A105-8111C9F6F4DF}"/>
    <cellStyle name="備註 4 9 2" xfId="37238" xr:uid="{9D8D2EC5-AD42-4BB8-B8B4-877161A9D6C8}"/>
    <cellStyle name="備註 5" xfId="17570" xr:uid="{DC295EA9-20DD-4064-A7A8-E32128294EF6}"/>
    <cellStyle name="備註 5 10" xfId="24448" xr:uid="{B11B9E88-CA1B-47C8-8689-9A4D90095990}"/>
    <cellStyle name="備註 5 10 2" xfId="41027" xr:uid="{909B07C6-EA6A-4A1E-AA81-47488C9AA885}"/>
    <cellStyle name="備註 5 11" xfId="37239" xr:uid="{1DB81E42-8584-4DAD-8C57-BBF537365C7C}"/>
    <cellStyle name="備註 5 2" xfId="17571" xr:uid="{1BF1BBE2-7AA9-4221-8231-5CF4FC119E38}"/>
    <cellStyle name="備註 5 2 10" xfId="37240" xr:uid="{9CDFB52E-C892-42FF-A691-1156FBDF4F48}"/>
    <cellStyle name="備註 5 2 2" xfId="17572" xr:uid="{54CFF686-3377-40A0-9441-ED99E03B0235}"/>
    <cellStyle name="備註 5 2 2 2" xfId="37241" xr:uid="{C8BA593F-FF28-4131-9378-1640113BB50C}"/>
    <cellStyle name="備註 5 2 3" xfId="17573" xr:uid="{E4B22F10-8F20-4274-9083-00CB2DB4B79D}"/>
    <cellStyle name="備註 5 2 3 2" xfId="37242" xr:uid="{10DBD3DA-57D1-4CF4-90B6-3A42918A9532}"/>
    <cellStyle name="備註 5 2 4" xfId="17574" xr:uid="{C53F5EA0-A127-4665-AB04-3320E7D6A029}"/>
    <cellStyle name="備註 5 2 4 2" xfId="37243" xr:uid="{D1646DD7-A8E4-4C2E-B40E-C26CE4463790}"/>
    <cellStyle name="備註 5 2 5" xfId="17575" xr:uid="{4AB04744-28FF-474A-8C3C-F775986AA145}"/>
    <cellStyle name="備註 5 2 5 2" xfId="37244" xr:uid="{434070AE-BD67-4F70-B899-F61CC773F022}"/>
    <cellStyle name="備註 5 2 6" xfId="17576" xr:uid="{A221D3B6-DFC7-46CE-8D9C-D13ED268CEED}"/>
    <cellStyle name="備註 5 2 6 2" xfId="37245" xr:uid="{E15FE0E2-5E30-415B-B186-FDD975E5AF57}"/>
    <cellStyle name="備註 5 2 7" xfId="17577" xr:uid="{334B3500-C68F-4FBA-B035-D8C13F7693BD}"/>
    <cellStyle name="備註 5 2 7 2" xfId="37246" xr:uid="{2A02624C-39CA-46E6-9E8A-47684DF0D8B2}"/>
    <cellStyle name="備註 5 2 8" xfId="17578" xr:uid="{BDE5CA51-AE4E-4451-B83C-968E5816CFE0}"/>
    <cellStyle name="備註 5 2 8 2" xfId="37247" xr:uid="{40A1CEBF-0B66-4905-A803-375E9257BF14}"/>
    <cellStyle name="備註 5 2 9" xfId="24449" xr:uid="{8A94FE80-F577-4A16-8015-55369913B2FC}"/>
    <cellStyle name="備註 5 2 9 2" xfId="41028" xr:uid="{D011BBE6-FE89-49DD-A1BB-76FD849E696F}"/>
    <cellStyle name="備註 5 3" xfId="17579" xr:uid="{66E371A8-B33C-4CA4-84D1-4B7CA525710B}"/>
    <cellStyle name="備註 5 3 2" xfId="37248" xr:uid="{62C663B6-0328-4D00-9804-207F7F83BF76}"/>
    <cellStyle name="備註 5 4" xfId="17580" xr:uid="{E60DAFC4-738B-455C-80FD-1E6C0F82BBF9}"/>
    <cellStyle name="備註 5 4 2" xfId="37249" xr:uid="{583C947E-C1A5-4419-9407-AE20861F351F}"/>
    <cellStyle name="備註 5 5" xfId="17581" xr:uid="{579C4656-C4C6-467C-A98B-0B0E35D92918}"/>
    <cellStyle name="備註 5 5 2" xfId="37250" xr:uid="{0DBAE242-7654-4ACC-B14C-A05C139DE99F}"/>
    <cellStyle name="備註 5 6" xfId="17582" xr:uid="{97FE2F6D-1082-421F-8A64-C3C216217C73}"/>
    <cellStyle name="備註 5 6 2" xfId="37251" xr:uid="{65284174-B5A7-4BBB-80C3-851034F0AEFC}"/>
    <cellStyle name="備註 5 7" xfId="17583" xr:uid="{CD1C6513-8361-457D-9419-FDB11AE3393C}"/>
    <cellStyle name="備註 5 7 2" xfId="37252" xr:uid="{21827FBA-36EB-4450-9B4F-86C44C619D94}"/>
    <cellStyle name="備註 5 8" xfId="17584" xr:uid="{BA083411-D900-4BAF-A8BD-935BEF23A967}"/>
    <cellStyle name="備註 5 8 2" xfId="37253" xr:uid="{16A88C73-48C5-4C5E-ADA2-1087AB2BEF0E}"/>
    <cellStyle name="備註 5 9" xfId="17585" xr:uid="{FB1396A6-24EC-4184-8EC6-8611A40718DC}"/>
    <cellStyle name="備註 5 9 2" xfId="37254" xr:uid="{72866DC7-8742-49B5-AF4C-B0CEE7F98165}"/>
    <cellStyle name="備註 6" xfId="17586" xr:uid="{538C114E-54F9-4DA7-9986-E08D0CFB0A33}"/>
    <cellStyle name="備註 6 10" xfId="24450" xr:uid="{2F971F31-1813-45CA-92B0-C25D075FA389}"/>
    <cellStyle name="備註 6 10 2" xfId="41029" xr:uid="{C7E81640-4C8C-4FC7-87C2-99B1C1FB760B}"/>
    <cellStyle name="備註 6 11" xfId="37255" xr:uid="{FCCFE503-CC2A-4660-AC37-55FBA922C4A9}"/>
    <cellStyle name="備註 6 2" xfId="17587" xr:uid="{1B355813-B228-46C2-94DC-D2D05D9608EF}"/>
    <cellStyle name="備註 6 2 10" xfId="37256" xr:uid="{C5725C41-E72B-4791-BACB-C6CC6211BEBE}"/>
    <cellStyle name="備註 6 2 2" xfId="17588" xr:uid="{C91F05FE-15C1-4DC1-BC67-38660530152E}"/>
    <cellStyle name="備註 6 2 2 2" xfId="37257" xr:uid="{AB0603E5-DCE3-4384-AF44-FF65FF44D713}"/>
    <cellStyle name="備註 6 2 3" xfId="17589" xr:uid="{DA1DD2F1-AB60-4C50-8D06-15AE7364DA4B}"/>
    <cellStyle name="備註 6 2 3 2" xfId="37258" xr:uid="{F2945B74-DA73-4C67-AF88-CFCE1578C699}"/>
    <cellStyle name="備註 6 2 4" xfId="17590" xr:uid="{B5EED1EB-211A-4CD7-9197-C7B0D366BA6F}"/>
    <cellStyle name="備註 6 2 4 2" xfId="37259" xr:uid="{DAD604E6-5786-4A04-8D3D-35E566B8FEC3}"/>
    <cellStyle name="備註 6 2 5" xfId="17591" xr:uid="{9FB70C41-2B21-4B8B-9A95-EB6B050CDD64}"/>
    <cellStyle name="備註 6 2 5 2" xfId="37260" xr:uid="{4DF674B7-CBA0-4344-84B7-B3AF76CDDA6B}"/>
    <cellStyle name="備註 6 2 6" xfId="17592" xr:uid="{6F6E5197-FD82-4609-85F7-DA9431F1292D}"/>
    <cellStyle name="備註 6 2 6 2" xfId="37261" xr:uid="{0FBCCFE9-EF3F-4E98-8790-539618019828}"/>
    <cellStyle name="備註 6 2 7" xfId="17593" xr:uid="{E4A50F1C-7B99-4FCE-B3B1-811F0FD744F4}"/>
    <cellStyle name="備註 6 2 7 2" xfId="37262" xr:uid="{F4E10EB8-79EC-4DC0-B20D-99896174C0D5}"/>
    <cellStyle name="備註 6 2 8" xfId="17594" xr:uid="{EEC704A4-4A43-4890-982F-3C11FCCB9FB3}"/>
    <cellStyle name="備註 6 2 8 2" xfId="37263" xr:uid="{6A7F2157-F541-4327-8B22-B8C798F176D9}"/>
    <cellStyle name="備註 6 2 9" xfId="24451" xr:uid="{CF31676B-EDE0-49CD-93BD-8E01735F3380}"/>
    <cellStyle name="備註 6 2 9 2" xfId="41030" xr:uid="{CA02CC70-86F1-463A-9A70-76623DF355DC}"/>
    <cellStyle name="備註 6 3" xfId="17595" xr:uid="{38DD529C-389B-4DB5-A9F7-0886236C5657}"/>
    <cellStyle name="備註 6 3 2" xfId="37264" xr:uid="{F1C047ED-7736-4F5E-8432-0E6EB12B96F9}"/>
    <cellStyle name="備註 6 4" xfId="17596" xr:uid="{1872DB91-8C82-4929-8DBE-CFAC8012B12C}"/>
    <cellStyle name="備註 6 4 2" xfId="37265" xr:uid="{2D328A26-151A-4D96-8583-ABDD4F1E2F8A}"/>
    <cellStyle name="備註 6 5" xfId="17597" xr:uid="{609170B3-096C-4911-96CE-5F041CB656C7}"/>
    <cellStyle name="備註 6 5 2" xfId="37266" xr:uid="{52A30E02-2BB0-40A6-B72A-CAC64259C734}"/>
    <cellStyle name="備註 6 6" xfId="17598" xr:uid="{4307737D-C6A9-49A5-9976-04F3EF454AC8}"/>
    <cellStyle name="備註 6 6 2" xfId="37267" xr:uid="{A3AF6B45-EF76-4B70-ADAC-3E6206F9BA44}"/>
    <cellStyle name="備註 6 7" xfId="17599" xr:uid="{4D866BBE-23BB-4DF2-AC4D-690A18315C66}"/>
    <cellStyle name="備註 6 7 2" xfId="37268" xr:uid="{28252AB4-D5A2-46A7-AD8C-AD1F3D9DF357}"/>
    <cellStyle name="備註 6 8" xfId="17600" xr:uid="{FD437DDF-2A33-4591-8C6B-6CB071DF3845}"/>
    <cellStyle name="備註 6 8 2" xfId="37269" xr:uid="{5B9EBB1C-781C-48C3-A997-6ABB467F635F}"/>
    <cellStyle name="備註 6 9" xfId="17601" xr:uid="{BAA379EB-ACA4-4FAA-9420-E35370231F1C}"/>
    <cellStyle name="備註 6 9 2" xfId="37270" xr:uid="{0DF6CAF5-5D08-412C-93E7-221B86B5662A}"/>
    <cellStyle name="備註 7" xfId="17602" xr:uid="{3302DD64-E8CA-48A5-8D09-5642C93030BE}"/>
    <cellStyle name="備註 7 10" xfId="24452" xr:uid="{3664B05D-07D1-4F99-8D79-4E90616DBC04}"/>
    <cellStyle name="備註 7 10 2" xfId="41031" xr:uid="{6F577434-AF97-4C5C-9408-B10ED16BCBEF}"/>
    <cellStyle name="備註 7 11" xfId="37271" xr:uid="{A5B8E847-28EA-406A-9570-5A360FF122EE}"/>
    <cellStyle name="備註 7 2" xfId="17603" xr:uid="{A4922CDA-2A52-4EE8-A4F8-9E0C068C0F83}"/>
    <cellStyle name="備註 7 2 10" xfId="37272" xr:uid="{E576CA80-CB38-4127-8365-8C31A596EA7A}"/>
    <cellStyle name="備註 7 2 2" xfId="17604" xr:uid="{62CD348B-8533-42D5-BBD9-ADE8C62C858C}"/>
    <cellStyle name="備註 7 2 2 2" xfId="37273" xr:uid="{F448C363-A7E0-4F90-B32D-97A429DE57F1}"/>
    <cellStyle name="備註 7 2 3" xfId="17605" xr:uid="{9DB46E35-1A11-476A-BF9F-C111A0C37E37}"/>
    <cellStyle name="備註 7 2 3 2" xfId="37274" xr:uid="{9DEB3764-CD90-443D-932C-5F89D1199555}"/>
    <cellStyle name="備註 7 2 4" xfId="17606" xr:uid="{A031ECF7-B8FD-4A0F-96BF-5C0FD38973EA}"/>
    <cellStyle name="備註 7 2 4 2" xfId="37275" xr:uid="{EE48DED1-1569-4037-83DD-520CCAEDBBED}"/>
    <cellStyle name="備註 7 2 5" xfId="17607" xr:uid="{11798908-7A19-40C0-8A7B-A9291ECDBF88}"/>
    <cellStyle name="備註 7 2 5 2" xfId="37276" xr:uid="{C3D36165-802F-4D86-A223-8233B598A2E4}"/>
    <cellStyle name="備註 7 2 6" xfId="17608" xr:uid="{B11D2902-63EA-40C7-9A2F-314EBCF7DD8E}"/>
    <cellStyle name="備註 7 2 6 2" xfId="37277" xr:uid="{DA9BF66B-871D-42C2-9817-2BCEDE8B2F8D}"/>
    <cellStyle name="備註 7 2 7" xfId="17609" xr:uid="{2B68F1CD-48B8-4220-9A91-F6FD3A35B985}"/>
    <cellStyle name="備註 7 2 7 2" xfId="37278" xr:uid="{E1723708-6E58-49F5-9200-6C47685FFF47}"/>
    <cellStyle name="備註 7 2 8" xfId="17610" xr:uid="{6B41D374-DBB9-4E1D-901E-7334901C33F5}"/>
    <cellStyle name="備註 7 2 8 2" xfId="37279" xr:uid="{91B1F269-E9F9-425C-BF79-661E25BB7B46}"/>
    <cellStyle name="備註 7 2 9" xfId="24453" xr:uid="{06C1675B-06E8-4C1E-9A38-FC288B57E345}"/>
    <cellStyle name="備註 7 2 9 2" xfId="41032" xr:uid="{179EE094-85E2-4FD2-8671-C0414128A3A6}"/>
    <cellStyle name="備註 7 3" xfId="17611" xr:uid="{F4FC7740-5E24-4A08-81EA-6ACA59D8AD52}"/>
    <cellStyle name="備註 7 3 2" xfId="37280" xr:uid="{4023F5C4-E4B8-4560-8BF9-88C9BA66C4FF}"/>
    <cellStyle name="備註 7 4" xfId="17612" xr:uid="{BDD92EE9-503A-44B3-980A-5298D0117247}"/>
    <cellStyle name="備註 7 4 2" xfId="37281" xr:uid="{DA2A7F31-F2B3-4555-818D-7C629CDB6894}"/>
    <cellStyle name="備註 7 5" xfId="17613" xr:uid="{EE7EA1DE-D775-4A24-AAD5-DCF35858CFD1}"/>
    <cellStyle name="備註 7 5 2" xfId="37282" xr:uid="{2C81F29E-B742-4E3D-A871-16227B455143}"/>
    <cellStyle name="備註 7 6" xfId="17614" xr:uid="{21AE3BB4-8C5F-437C-B1B6-79373C990E25}"/>
    <cellStyle name="備註 7 6 2" xfId="37283" xr:uid="{6FC0E6E2-7D76-4F0E-A67E-5D361B71CD86}"/>
    <cellStyle name="備註 7 7" xfId="17615" xr:uid="{37A76C36-0C95-48D4-9FA2-367F80721738}"/>
    <cellStyle name="備註 7 7 2" xfId="37284" xr:uid="{701B91FF-DFBC-4B03-B4AC-3CA0F5663798}"/>
    <cellStyle name="備註 7 8" xfId="17616" xr:uid="{B5DD3037-A70A-49EA-90D7-E28AFFC98E2C}"/>
    <cellStyle name="備註 7 8 2" xfId="37285" xr:uid="{BA98FB40-BCD2-4A75-8689-734412F388B9}"/>
    <cellStyle name="備註 7 9" xfId="17617" xr:uid="{8B3A15FF-760D-4972-8E1A-2ABB1DC43EC2}"/>
    <cellStyle name="備註 7 9 2" xfId="37286" xr:uid="{5737D782-CFF7-41A8-A30C-B0B7F2DE4185}"/>
    <cellStyle name="備註 8" xfId="17618" xr:uid="{1F05FEFC-8124-489B-8A3A-2B6844A3CBED}"/>
    <cellStyle name="備註 8 10" xfId="37287" xr:uid="{576B29EB-1A12-4B4F-B0D9-E82B3EB5B486}"/>
    <cellStyle name="備註 8 2" xfId="17619" xr:uid="{C7C446D0-714B-4A17-8A74-C01E98FC6D54}"/>
    <cellStyle name="備註 8 2 2" xfId="37288" xr:uid="{6487DD4A-DF7C-4328-BE40-2658415A9AD6}"/>
    <cellStyle name="備註 8 3" xfId="17620" xr:uid="{95261994-73B2-42A6-8044-06361A364A0F}"/>
    <cellStyle name="備註 8 3 2" xfId="37289" xr:uid="{3ECC90B5-C0D5-42D8-B7BC-32239A2AA97A}"/>
    <cellStyle name="備註 8 4" xfId="17621" xr:uid="{A444C2CE-A7DD-41DB-8E55-066F4B84EB49}"/>
    <cellStyle name="備註 8 4 2" xfId="37290" xr:uid="{3D76F963-B519-4CE8-B4AC-6D39099CF884}"/>
    <cellStyle name="備註 8 5" xfId="17622" xr:uid="{943EE7FC-7862-4FEC-B4C1-3FC398B1CCA9}"/>
    <cellStyle name="備註 8 5 2" xfId="37291" xr:uid="{003CA759-96BF-4BA7-8649-742A8BC8ED19}"/>
    <cellStyle name="備註 8 6" xfId="17623" xr:uid="{099EEA2D-F576-4A39-9AC2-9B02578FE51B}"/>
    <cellStyle name="備註 8 6 2" xfId="37292" xr:uid="{2FE5A921-CCDF-4747-A4DA-A48425F44C51}"/>
    <cellStyle name="備註 8 7" xfId="17624" xr:uid="{96B8D9DD-48FA-4A35-893E-5F509E09962F}"/>
    <cellStyle name="備註 8 7 2" xfId="37293" xr:uid="{B2800AD0-2EB9-47C9-80C4-74EE712472C5}"/>
    <cellStyle name="備註 8 8" xfId="17625" xr:uid="{DCB23B42-F12A-4657-A156-17E96D8EFE18}"/>
    <cellStyle name="備註 8 8 2" xfId="37294" xr:uid="{5EEEF58C-5F64-4C4D-B925-6D1DE1D3E31A}"/>
    <cellStyle name="備註 8 9" xfId="24454" xr:uid="{ED55C471-C0BF-441E-A0A0-DC5A0BBA91D2}"/>
    <cellStyle name="備註 8 9 2" xfId="41033" xr:uid="{7AA5E41F-F807-4FEF-BE14-92DDAA72F14D}"/>
    <cellStyle name="備註 9" xfId="17626" xr:uid="{634EC005-0871-4B2A-9368-E75888248824}"/>
    <cellStyle name="備註 9 10" xfId="37295" xr:uid="{83E9066E-44B3-4C9C-8238-ED587C8401D2}"/>
    <cellStyle name="備註 9 2" xfId="17627" xr:uid="{90D8742C-2692-4526-8A6D-0145B49CAB85}"/>
    <cellStyle name="備註 9 2 2" xfId="37296" xr:uid="{BB905E90-2508-4868-A47E-46CEAABFD71D}"/>
    <cellStyle name="備註 9 3" xfId="17628" xr:uid="{F698ADB5-8AB0-4AF0-967B-E9980A5B6A43}"/>
    <cellStyle name="備註 9 3 2" xfId="37297" xr:uid="{F622506B-374A-4A91-9F2B-D71F66192DB2}"/>
    <cellStyle name="備註 9 4" xfId="17629" xr:uid="{20F7ECEF-EEA0-40EF-8B9A-7A92CA5B286D}"/>
    <cellStyle name="備註 9 4 2" xfId="37298" xr:uid="{700CF153-2E59-4E0A-91A6-BEA799B3787C}"/>
    <cellStyle name="備註 9 5" xfId="17630" xr:uid="{BA6E0213-86F8-47B6-9A32-2A5A0C5D1EEF}"/>
    <cellStyle name="備註 9 5 2" xfId="37299" xr:uid="{526D062E-C45A-4BD9-BCBB-C90D85E6FC75}"/>
    <cellStyle name="備註 9 6" xfId="17631" xr:uid="{12B7DBDD-C82E-4D0F-A459-B81343071EE2}"/>
    <cellStyle name="備註 9 6 2" xfId="37300" xr:uid="{F37533BF-D785-4B02-A149-C9D41925B317}"/>
    <cellStyle name="備註 9 7" xfId="17632" xr:uid="{2829DBB7-0363-4150-AD21-5C030CD75E1E}"/>
    <cellStyle name="備註 9 7 2" xfId="37301" xr:uid="{82667E73-9ACF-4932-8680-CD07837309AF}"/>
    <cellStyle name="備註 9 8" xfId="17633" xr:uid="{6C169D1D-833B-43D0-B6BB-24D6A295856C}"/>
    <cellStyle name="備註 9 8 2" xfId="37302" xr:uid="{2679485A-92A9-44C8-A879-83AD34DBF784}"/>
    <cellStyle name="備註 9 9" xfId="24455" xr:uid="{E62C0D1A-6147-423E-ABFE-40CD716C9F8D}"/>
    <cellStyle name="備註 9 9 2" xfId="41034" xr:uid="{B9436B38-014C-4E5B-8AFD-21B3AAC8C630}"/>
    <cellStyle name="常规_（7）加硫" xfId="17634" xr:uid="{82E0227A-010C-4435-BF41-D2804247B61C}"/>
    <cellStyle name="上詰め" xfId="17635" xr:uid="{5077F007-7B4B-4B65-87AE-52AEA166D1BE}"/>
    <cellStyle name="上詰め 2" xfId="17636" xr:uid="{096733C0-C894-4E91-B7B6-EA152F294551}"/>
    <cellStyle name="上詰め 3" xfId="17637" xr:uid="{DD9FC89B-19AF-4F25-9629-224E629EEB93}"/>
    <cellStyle name="上詰め＋折返し" xfId="17638" xr:uid="{EFBCE2F7-938B-4F62-9B8E-2E209DD65F9A}"/>
    <cellStyle name="上詰め＋折返し 10" xfId="24456" xr:uid="{17D5D916-C5B6-42AA-AF2C-5A49D7A0B200}"/>
    <cellStyle name="上詰め＋折返し 10 2" xfId="41035" xr:uid="{793DDE3D-8E84-491B-80FD-5D4B2B859D31}"/>
    <cellStyle name="上詰め＋折返し 11" xfId="24457" xr:uid="{49E655AB-A4EC-4B07-8562-E21E8B3462DB}"/>
    <cellStyle name="上詰め＋折返し 11 2" xfId="41036" xr:uid="{94962AEC-3EA2-468D-AC24-2A2E8E00A4F9}"/>
    <cellStyle name="上詰め＋折返し 12" xfId="24458" xr:uid="{5CA4563F-5D9B-49A0-AED7-C3CCBD2E833F}"/>
    <cellStyle name="上詰め＋折返し 12 2" xfId="41037" xr:uid="{E872168B-AF37-42AB-BC9A-4147783531D3}"/>
    <cellStyle name="上詰め＋折返し 13" xfId="24459" xr:uid="{0C606A1B-1E1F-4287-93F5-E7E51CDAC37C}"/>
    <cellStyle name="上詰め＋折返し 13 2" xfId="41038" xr:uid="{A2F7006D-7545-42D8-832A-A98D11A0E369}"/>
    <cellStyle name="上詰め＋折返し 14" xfId="24460" xr:uid="{6E9BD13B-54A3-43F2-8182-E202A577B8E8}"/>
    <cellStyle name="上詰め＋折返し 14 2" xfId="41039" xr:uid="{808586AA-391B-44F8-9A8C-305A504FBF2F}"/>
    <cellStyle name="上詰め＋折返し 15" xfId="37303" xr:uid="{608AC59A-7C3F-4DA5-904E-5B136FA32046}"/>
    <cellStyle name="上詰め＋折返し 2" xfId="17639" xr:uid="{F6843CA8-AAE2-47DB-81D9-46DC4248138E}"/>
    <cellStyle name="上詰め＋折返し 2 10" xfId="24461" xr:uid="{41D32F18-D164-4915-9267-54D0563C127D}"/>
    <cellStyle name="上詰め＋折返し 2 10 2" xfId="41040" xr:uid="{14D35F13-66A3-4A64-8F58-8692BCCC086D}"/>
    <cellStyle name="上詰め＋折返し 2 11" xfId="24462" xr:uid="{2C7160D6-559D-4A7C-B570-0D100B3E0366}"/>
    <cellStyle name="上詰め＋折返し 2 11 2" xfId="41041" xr:uid="{82751A04-5C59-4381-B6A5-4AA9EED690C3}"/>
    <cellStyle name="上詰め＋折返し 2 12" xfId="37304" xr:uid="{062A7605-B449-4FFB-B9D9-0AD23EE3655A}"/>
    <cellStyle name="上詰め＋折返し 2 2" xfId="17640" xr:uid="{58A31833-650E-4EB8-A391-ADBC6D08BE59}"/>
    <cellStyle name="上詰め＋折返し 2 2 10" xfId="37305" xr:uid="{484F6305-F028-46E3-9FDC-A05E2EE22EBB}"/>
    <cellStyle name="上詰め＋折返し 2 2 2" xfId="17641" xr:uid="{2D465878-1D7A-4579-AC70-A6B7381C26E9}"/>
    <cellStyle name="上詰め＋折返し 2 2 2 2" xfId="37306" xr:uid="{7628B63B-2D5A-4992-81E0-90CCA04EF553}"/>
    <cellStyle name="上詰め＋折返し 2 2 3" xfId="17642" xr:uid="{7FF516EC-61D6-4622-9C3E-350EE276978A}"/>
    <cellStyle name="上詰め＋折返し 2 2 3 2" xfId="37307" xr:uid="{9FF7D64D-D3F5-49A0-9342-7F3AA9C2285E}"/>
    <cellStyle name="上詰め＋折返し 2 2 4" xfId="24463" xr:uid="{7D762A2D-EC6E-49AA-94AA-443E54C24E13}"/>
    <cellStyle name="上詰め＋折返し 2 2 4 2" xfId="41042" xr:uid="{8E39E1F4-ED03-4375-B65A-33F6BC16CC9D}"/>
    <cellStyle name="上詰め＋折返し 2 2 5" xfId="24464" xr:uid="{9EB3B8EC-D2E8-45F3-80EF-A162E59DA4A0}"/>
    <cellStyle name="上詰め＋折返し 2 2 5 2" xfId="41043" xr:uid="{AC08ECF7-B9E1-4A47-8722-27F927F2C23B}"/>
    <cellStyle name="上詰め＋折返し 2 2 6" xfId="24465" xr:uid="{BAF45178-4CF8-4A1D-A527-9D559AEDBC94}"/>
    <cellStyle name="上詰め＋折返し 2 2 6 2" xfId="41044" xr:uid="{AB7E8401-8D15-48C9-8910-1C28D52208E8}"/>
    <cellStyle name="上詰め＋折返し 2 2 7" xfId="24466" xr:uid="{9053523D-E39C-427D-B77A-3C668838932D}"/>
    <cellStyle name="上詰め＋折返し 2 2 7 2" xfId="41045" xr:uid="{9A89BC12-927A-4489-ABF4-80E77465ED0D}"/>
    <cellStyle name="上詰め＋折返し 2 2 8" xfId="24467" xr:uid="{F68F44DD-28B1-4586-8BC8-DB1659E7F2B2}"/>
    <cellStyle name="上詰め＋折返し 2 2 8 2" xfId="41046" xr:uid="{1BF8F7BE-CE25-4673-9683-F0B6B2A34A13}"/>
    <cellStyle name="上詰め＋折返し 2 2 9" xfId="24468" xr:uid="{0946C039-E246-4F74-9045-939A6E2E4A5F}"/>
    <cellStyle name="上詰め＋折返し 2 2 9 2" xfId="41047" xr:uid="{6C187BA9-93D5-4612-AD34-302F21D08A48}"/>
    <cellStyle name="上詰め＋折返し 2 3" xfId="17643" xr:uid="{D588453D-3AD5-4525-8E85-3318EC6B7CA1}"/>
    <cellStyle name="上詰め＋折返し 2 3 10" xfId="37308" xr:uid="{5526578F-7BED-4DE0-A958-E73610CD61FC}"/>
    <cellStyle name="上詰め＋折返し 2 3 2" xfId="17644" xr:uid="{0E28274B-1457-4246-90C9-D2B18C2E9ED6}"/>
    <cellStyle name="上詰め＋折返し 2 3 2 2" xfId="37309" xr:uid="{6EC00897-6D59-42DE-AEE7-6237CBCEC697}"/>
    <cellStyle name="上詰め＋折返し 2 3 3" xfId="17645" xr:uid="{CC739880-81AD-4D30-8BE9-AB73CDB37F5A}"/>
    <cellStyle name="上詰め＋折返し 2 3 3 2" xfId="37310" xr:uid="{5B90DDCA-BE31-4519-A511-E795EE5D9F44}"/>
    <cellStyle name="上詰め＋折返し 2 3 4" xfId="24469" xr:uid="{A6C5BB0A-210A-40C8-A17B-B6A1AC5722A4}"/>
    <cellStyle name="上詰め＋折返し 2 3 4 2" xfId="41048" xr:uid="{696B7A30-B155-413B-9F8C-E1032D826206}"/>
    <cellStyle name="上詰め＋折返し 2 3 5" xfId="24470" xr:uid="{75725C4B-A88A-4936-8D5F-F6313196717E}"/>
    <cellStyle name="上詰め＋折返し 2 3 5 2" xfId="41049" xr:uid="{CB6F1B7F-C101-457F-8967-4FC43D839036}"/>
    <cellStyle name="上詰め＋折返し 2 3 6" xfId="24471" xr:uid="{B58CA66F-22E7-4B0E-AEDE-D9E1FE281D33}"/>
    <cellStyle name="上詰め＋折返し 2 3 6 2" xfId="41050" xr:uid="{3184388B-C83B-4D7B-9A94-24B02CCB8BA9}"/>
    <cellStyle name="上詰め＋折返し 2 3 7" xfId="24472" xr:uid="{E7DCA260-23B2-4E83-A578-8E371D72F360}"/>
    <cellStyle name="上詰め＋折返し 2 3 7 2" xfId="41051" xr:uid="{662FACAB-E855-4174-92AE-E8FBB32CD90E}"/>
    <cellStyle name="上詰め＋折返し 2 3 8" xfId="24473" xr:uid="{A17156DF-558A-4BF6-A9E5-1080BD9B3A55}"/>
    <cellStyle name="上詰め＋折返し 2 3 8 2" xfId="41052" xr:uid="{08E00098-14AF-4D51-90E3-55451C356672}"/>
    <cellStyle name="上詰め＋折返し 2 3 9" xfId="24474" xr:uid="{2E1396FF-3CA0-4002-88BF-E4279CBE60C3}"/>
    <cellStyle name="上詰め＋折返し 2 3 9 2" xfId="41053" xr:uid="{4E2E1994-13F0-4D25-9831-7F6504C5BC5F}"/>
    <cellStyle name="上詰め＋折返し 2 4" xfId="17646" xr:uid="{8F4E6591-75F0-4670-BB24-6062D05853ED}"/>
    <cellStyle name="上詰め＋折返し 2 4 2" xfId="37311" xr:uid="{8AF83865-6EAD-4F96-8959-4C3FFBFB6269}"/>
    <cellStyle name="上詰め＋折返し 2 5" xfId="17647" xr:uid="{A3483A64-6317-452B-AEA8-3323DD3562F4}"/>
    <cellStyle name="上詰め＋折返し 2 5 2" xfId="37312" xr:uid="{A150C60E-73D7-41EE-9DCA-CDE1C48AD180}"/>
    <cellStyle name="上詰め＋折返し 2 6" xfId="24475" xr:uid="{F5E78671-0483-4B5A-A89A-39814FD291C0}"/>
    <cellStyle name="上詰め＋折返し 2 6 2" xfId="41054" xr:uid="{C583718A-4659-4F70-9A8A-FDF23C8AA07D}"/>
    <cellStyle name="上詰め＋折返し 2 7" xfId="24476" xr:uid="{5BF92111-E7E4-4A0B-9A57-83B3D1B579D6}"/>
    <cellStyle name="上詰め＋折返し 2 7 2" xfId="41055" xr:uid="{65BCC93B-46F5-49CE-8EAD-B90B987937B3}"/>
    <cellStyle name="上詰め＋折返し 2 8" xfId="24477" xr:uid="{711E8CDA-897B-4F60-9EBC-86236F44B3BD}"/>
    <cellStyle name="上詰め＋折返し 2 8 2" xfId="41056" xr:uid="{A6BFC9BB-E151-446B-963E-04DF68D83BA0}"/>
    <cellStyle name="上詰め＋折返し 2 9" xfId="24478" xr:uid="{F30AA029-7241-432D-90F7-07FD5ADA008F}"/>
    <cellStyle name="上詰め＋折返し 2 9 2" xfId="41057" xr:uid="{99F40B3B-E6B4-4B03-84D1-32AD57C549BE}"/>
    <cellStyle name="上詰め＋折返し 3" xfId="17648" xr:uid="{8DF54225-7CB6-4D2A-B363-76E21DA0B7CE}"/>
    <cellStyle name="上詰め＋折返し 3 10" xfId="24479" xr:uid="{A3E72583-048F-48C0-97D4-3DD0E7E7B8B2}"/>
    <cellStyle name="上詰め＋折返し 3 10 2" xfId="41058" xr:uid="{9FC75420-CCA6-4F6C-8694-23B9074348ED}"/>
    <cellStyle name="上詰め＋折返し 3 11" xfId="24480" xr:uid="{48F11D1C-0889-44F4-A650-21E53FA8E899}"/>
    <cellStyle name="上詰め＋折返し 3 11 2" xfId="41059" xr:uid="{0AF7FABE-6D73-412F-B53B-5DB5C8014616}"/>
    <cellStyle name="上詰め＋折返し 3 12" xfId="37313" xr:uid="{3FDB8560-1B26-4DC1-916B-9BE82723ADAD}"/>
    <cellStyle name="上詰め＋折返し 3 2" xfId="17649" xr:uid="{869895F9-58F9-4147-B27E-F4D54E8F470A}"/>
    <cellStyle name="上詰め＋折返し 3 2 10" xfId="37314" xr:uid="{E8A47433-75F5-4823-9461-53A49DA2C3DF}"/>
    <cellStyle name="上詰め＋折返し 3 2 2" xfId="17650" xr:uid="{DD90F235-5C2D-4470-9357-DBC9565292EA}"/>
    <cellStyle name="上詰め＋折返し 3 2 2 2" xfId="37315" xr:uid="{D03703EB-AF11-49F1-9A4D-61EA88CB578F}"/>
    <cellStyle name="上詰め＋折返し 3 2 3" xfId="17651" xr:uid="{E1D70CD7-45D8-4867-A6DF-B985EB77B64B}"/>
    <cellStyle name="上詰め＋折返し 3 2 3 2" xfId="37316" xr:uid="{53AB0991-9209-42B0-817E-38AD2306A42F}"/>
    <cellStyle name="上詰め＋折返し 3 2 4" xfId="24481" xr:uid="{66489018-2B88-4EBE-AD9C-F4620A86FD48}"/>
    <cellStyle name="上詰め＋折返し 3 2 4 2" xfId="41060" xr:uid="{AE57752D-5F17-444A-98F3-20C9C292358E}"/>
    <cellStyle name="上詰め＋折返し 3 2 5" xfId="24482" xr:uid="{617D88B4-7D7E-4188-B644-7C4F0E053850}"/>
    <cellStyle name="上詰め＋折返し 3 2 5 2" xfId="41061" xr:uid="{96DD28FF-D18E-4F55-B7DA-46A87C5A0EB1}"/>
    <cellStyle name="上詰め＋折返し 3 2 6" xfId="24483" xr:uid="{8BBFE57D-FAB3-45E0-B0EC-B92A7E61617C}"/>
    <cellStyle name="上詰め＋折返し 3 2 6 2" xfId="41062" xr:uid="{A20B29B1-3DC9-4C70-B8CC-F8BDB1D4F095}"/>
    <cellStyle name="上詰め＋折返し 3 2 7" xfId="24484" xr:uid="{5BF882C3-F903-4AE9-8B0E-A13256DDD54F}"/>
    <cellStyle name="上詰め＋折返し 3 2 7 2" xfId="41063" xr:uid="{B68E566A-7053-4026-8C0C-DA08E1C43688}"/>
    <cellStyle name="上詰め＋折返し 3 2 8" xfId="24485" xr:uid="{123311EF-CE90-4520-A060-76259CD647F3}"/>
    <cellStyle name="上詰め＋折返し 3 2 8 2" xfId="41064" xr:uid="{E61CD587-CCD3-4D87-BCF7-4CF86617ACC1}"/>
    <cellStyle name="上詰め＋折返し 3 2 9" xfId="24486" xr:uid="{68C7D51C-3659-4356-9E06-70B17DBD2C22}"/>
    <cellStyle name="上詰め＋折返し 3 2 9 2" xfId="41065" xr:uid="{376E65F8-7F72-4F96-A54E-1DCE8C7A3C43}"/>
    <cellStyle name="上詰め＋折返し 3 3" xfId="17652" xr:uid="{E78F47E4-073E-49B9-8B08-FC8111ED6294}"/>
    <cellStyle name="上詰め＋折返し 3 3 10" xfId="37317" xr:uid="{33ACBA8B-934D-4704-AAD4-CEC9010723D7}"/>
    <cellStyle name="上詰め＋折返し 3 3 2" xfId="17653" xr:uid="{4360A4DC-B721-4D17-9255-7DB3CF9A1006}"/>
    <cellStyle name="上詰め＋折返し 3 3 2 2" xfId="37318" xr:uid="{316A30D1-1FFA-41E2-AA04-0B06067A69C3}"/>
    <cellStyle name="上詰め＋折返し 3 3 3" xfId="17654" xr:uid="{701ED2B7-5A07-47E9-9A23-8918EC9D642D}"/>
    <cellStyle name="上詰め＋折返し 3 3 3 2" xfId="37319" xr:uid="{6F1421B4-9D3B-4B16-8071-90B16B3418F5}"/>
    <cellStyle name="上詰め＋折返し 3 3 4" xfId="24487" xr:uid="{81ED7923-E9A6-4C6E-BD27-40389053F60E}"/>
    <cellStyle name="上詰め＋折返し 3 3 4 2" xfId="41066" xr:uid="{2D1B0F6C-7A9A-49DC-9A65-9CCF6483CC5D}"/>
    <cellStyle name="上詰め＋折返し 3 3 5" xfId="24488" xr:uid="{592824E8-0AB7-4593-9822-8619FAE14553}"/>
    <cellStyle name="上詰め＋折返し 3 3 5 2" xfId="41067" xr:uid="{69E6BF85-D819-4EA0-90A8-8A6DFA218028}"/>
    <cellStyle name="上詰め＋折返し 3 3 6" xfId="24489" xr:uid="{27D8C531-E25F-483B-868B-50E590AC7F06}"/>
    <cellStyle name="上詰め＋折返し 3 3 6 2" xfId="41068" xr:uid="{5E8809EC-BD09-4616-99D7-E60172C5B460}"/>
    <cellStyle name="上詰め＋折返し 3 3 7" xfId="24490" xr:uid="{40548F95-9D87-4E88-9012-1FE220E753A9}"/>
    <cellStyle name="上詰め＋折返し 3 3 7 2" xfId="41069" xr:uid="{556D883A-24B3-40D8-937A-B59BAE301B21}"/>
    <cellStyle name="上詰め＋折返し 3 3 8" xfId="24491" xr:uid="{5183F7FA-7844-47C7-841D-B16EF0FF3AF2}"/>
    <cellStyle name="上詰め＋折返し 3 3 8 2" xfId="41070" xr:uid="{A9E6CC8B-7D8E-4A4D-98E8-448E724E51D8}"/>
    <cellStyle name="上詰め＋折返し 3 3 9" xfId="24492" xr:uid="{7C44101F-843D-4201-ACD5-F46AC50096A6}"/>
    <cellStyle name="上詰め＋折返し 3 3 9 2" xfId="41071" xr:uid="{A063E975-91F1-43AA-B634-A33F46E5B887}"/>
    <cellStyle name="上詰め＋折返し 3 4" xfId="17655" xr:uid="{7D04C538-5D29-4554-812B-ECE8639FD97E}"/>
    <cellStyle name="上詰め＋折返し 3 4 2" xfId="37320" xr:uid="{F687BD64-E76F-4424-AD02-74F544A0550D}"/>
    <cellStyle name="上詰め＋折返し 3 5" xfId="17656" xr:uid="{E85C13D7-F9D8-43AE-8D25-972EA8D6C8C4}"/>
    <cellStyle name="上詰め＋折返し 3 5 2" xfId="37321" xr:uid="{10B10960-9ED8-444F-B434-094CE6E3DA6D}"/>
    <cellStyle name="上詰め＋折返し 3 6" xfId="24493" xr:uid="{85083712-1246-4783-A59B-9D19EA62771A}"/>
    <cellStyle name="上詰め＋折返し 3 6 2" xfId="41072" xr:uid="{55D3BA5B-CB84-4C55-8F10-8BC321C976BF}"/>
    <cellStyle name="上詰め＋折返し 3 7" xfId="24494" xr:uid="{8FC694E6-F8D5-452C-B90C-A62455A3D850}"/>
    <cellStyle name="上詰め＋折返し 3 7 2" xfId="41073" xr:uid="{0CF596A4-7867-430B-886E-13AED610C166}"/>
    <cellStyle name="上詰め＋折返し 3 8" xfId="24495" xr:uid="{D9A7BBA1-6A95-4838-9CE9-D8768B35FD6E}"/>
    <cellStyle name="上詰め＋折返し 3 8 2" xfId="41074" xr:uid="{26E6680E-C8C3-4D43-B93F-062A3F417112}"/>
    <cellStyle name="上詰め＋折返し 3 9" xfId="24496" xr:uid="{253E348E-0AE1-415C-8A73-690C1023FC1D}"/>
    <cellStyle name="上詰め＋折返し 3 9 2" xfId="41075" xr:uid="{2AB9CB03-F216-47D5-811F-FB1A598CE9CD}"/>
    <cellStyle name="上詰め＋折返し 4" xfId="17657" xr:uid="{7729A639-0D5C-4099-BEB8-6FBD5E3C945A}"/>
    <cellStyle name="上詰め＋折返し 5" xfId="17658" xr:uid="{3D79CD9C-6210-4068-95A7-F11C1ABB9E69}"/>
    <cellStyle name="上詰め＋折返し 5 10" xfId="37322" xr:uid="{F0FEAA80-F019-405D-A02B-AC4D289122C9}"/>
    <cellStyle name="上詰め＋折返し 5 2" xfId="17659" xr:uid="{752E944E-795C-401B-93AE-60E6B11DD9EE}"/>
    <cellStyle name="上詰め＋折返し 5 2 2" xfId="37323" xr:uid="{038B7731-D566-4C50-B114-2ACF5C8E6F03}"/>
    <cellStyle name="上詰め＋折返し 5 3" xfId="17660" xr:uid="{9D6ACEF9-075C-428B-B8BD-903DFBCF4228}"/>
    <cellStyle name="上詰め＋折返し 5 3 2" xfId="37324" xr:uid="{F31275B9-F1C7-4070-8953-21C8B8AC68A8}"/>
    <cellStyle name="上詰め＋折返し 5 4" xfId="24497" xr:uid="{5DC97F5F-A443-4DDF-B055-883216C000B9}"/>
    <cellStyle name="上詰め＋折返し 5 4 2" xfId="41076" xr:uid="{16E9EDA9-780A-422B-85E7-6C69A9F9C320}"/>
    <cellStyle name="上詰め＋折返し 5 5" xfId="24498" xr:uid="{29C56B7C-D5D2-49B0-BEF2-DC704C9D5232}"/>
    <cellStyle name="上詰め＋折返し 5 5 2" xfId="41077" xr:uid="{3D89882E-689C-4E2B-BFAF-6A7B1EDCA76F}"/>
    <cellStyle name="上詰め＋折返し 5 6" xfId="24499" xr:uid="{63AD9050-2496-4217-94CE-2598653A796B}"/>
    <cellStyle name="上詰め＋折返し 5 6 2" xfId="41078" xr:uid="{07B9966E-192A-4F43-AE76-00393177932C}"/>
    <cellStyle name="上詰め＋折返し 5 7" xfId="24500" xr:uid="{FB64E76A-C6B8-4958-8862-E50CD478B54D}"/>
    <cellStyle name="上詰め＋折返し 5 7 2" xfId="41079" xr:uid="{2407ACF7-4B1F-4319-8893-75A5C7EDB1DA}"/>
    <cellStyle name="上詰め＋折返し 5 8" xfId="24501" xr:uid="{CAD2BF85-9B7E-4242-9AE7-71BD78C476CC}"/>
    <cellStyle name="上詰め＋折返し 5 8 2" xfId="41080" xr:uid="{469DAE8A-B6C3-4A3A-B93F-B9FA911CBCDD}"/>
    <cellStyle name="上詰め＋折返し 5 9" xfId="24502" xr:uid="{C6848F33-0A4E-4EA5-AB66-D7FE7D6EB25D}"/>
    <cellStyle name="上詰め＋折返し 5 9 2" xfId="41081" xr:uid="{489B0EC7-63A5-4E62-B4E6-F3DCC217AC02}"/>
    <cellStyle name="上詰め＋折返し 6" xfId="17661" xr:uid="{5BAE4193-D8D2-4C10-81EF-4351829CF730}"/>
    <cellStyle name="上詰め＋折返し 6 10" xfId="37325" xr:uid="{8E5BA6AB-EFAE-4EE2-830A-4BF5AF4C650B}"/>
    <cellStyle name="上詰め＋折返し 6 2" xfId="17662" xr:uid="{4280E341-1BBA-4A45-9CCE-39B09DBBF80B}"/>
    <cellStyle name="上詰め＋折返し 6 2 2" xfId="37326" xr:uid="{91F82B53-D267-4ACC-B4D5-A43B29C5DB99}"/>
    <cellStyle name="上詰め＋折返し 6 3" xfId="17663" xr:uid="{ECEE6F0E-0BAF-4E06-848E-D9CA37472907}"/>
    <cellStyle name="上詰め＋折返し 6 3 2" xfId="37327" xr:uid="{AD4C2515-9F5C-483E-915E-D2225DD5813A}"/>
    <cellStyle name="上詰め＋折返し 6 4" xfId="24503" xr:uid="{2971C973-F9B9-4699-8726-B324D3704700}"/>
    <cellStyle name="上詰め＋折返し 6 4 2" xfId="41082" xr:uid="{EEF3CD89-E819-4237-BE7A-F0CC9EB80389}"/>
    <cellStyle name="上詰め＋折返し 6 5" xfId="24504" xr:uid="{95B94C28-4366-4B1E-897A-2BA31C676AD0}"/>
    <cellStyle name="上詰め＋折返し 6 5 2" xfId="41083" xr:uid="{1A4B8AAE-CFA3-44F7-AF8B-7E7C9E0BE925}"/>
    <cellStyle name="上詰め＋折返し 6 6" xfId="24505" xr:uid="{A8C998F4-F5AB-4A79-B7EE-8E036ECF78D5}"/>
    <cellStyle name="上詰め＋折返し 6 6 2" xfId="41084" xr:uid="{EE4B109F-5C5C-4E5D-8CF8-CD1D0ED58A0E}"/>
    <cellStyle name="上詰め＋折返し 6 7" xfId="24506" xr:uid="{B22F14E7-D665-4714-984C-E31F64707164}"/>
    <cellStyle name="上詰め＋折返し 6 7 2" xfId="41085" xr:uid="{2C6FEE4F-EE6F-4B16-BDC7-8F25DD7E0FD4}"/>
    <cellStyle name="上詰め＋折返し 6 8" xfId="24507" xr:uid="{5A9B554D-EF8E-4451-A263-2D1E3613BB82}"/>
    <cellStyle name="上詰め＋折返し 6 8 2" xfId="41086" xr:uid="{4B82B1AA-BCE6-4B51-B998-40924BABED25}"/>
    <cellStyle name="上詰め＋折返し 6 9" xfId="24508" xr:uid="{3034817B-62E5-4EEC-9A73-F97B7F59C1FE}"/>
    <cellStyle name="上詰め＋折返し 6 9 2" xfId="41087" xr:uid="{D145286A-6821-4734-8198-6298DDB60E4A}"/>
    <cellStyle name="上詰め＋折返し 7" xfId="17664" xr:uid="{E7087480-12FD-44F8-8A8E-D84A75D446A8}"/>
    <cellStyle name="上詰め＋折返し 7 2" xfId="37328" xr:uid="{AEE08102-2AD5-470D-AFA4-F8A03C3EAAF3}"/>
    <cellStyle name="上詰め＋折返し 8" xfId="17665" xr:uid="{B69A6BA9-CB2E-4185-B634-B628470CF4F8}"/>
    <cellStyle name="上詰め＋折返し 8 2" xfId="37329" xr:uid="{82AD604F-BC26-4702-ABC8-A638A1AC3CE8}"/>
    <cellStyle name="上詰め＋折返し 9" xfId="24509" xr:uid="{4E35FD42-4A02-41F1-BC03-E8115235EF34}"/>
    <cellStyle name="上詰め＋折返し 9 2" xfId="41088" xr:uid="{67C6FC96-8DDB-4E74-B750-A69C2BC75C51}"/>
    <cellStyle name="설명 텍스트 10" xfId="17666" xr:uid="{81136614-4319-4AF9-BE23-0B2DCFDDC3AB}"/>
    <cellStyle name="설명 텍스트 10 2" xfId="17667" xr:uid="{CFDA6F64-8C14-45D1-9C58-F16C2FBA9D1F}"/>
    <cellStyle name="설명 텍스트 11" xfId="17668" xr:uid="{F2D1E421-988B-45A1-A9CE-C79D9650C1D3}"/>
    <cellStyle name="설명 텍스트 11 2" xfId="17669" xr:uid="{2E92B2E6-ED0E-4ECA-A66C-7398590ADCDA}"/>
    <cellStyle name="설명 텍스트 12" xfId="17670" xr:uid="{10EF6A93-F52B-4F9A-91FD-843FD5162631}"/>
    <cellStyle name="설명 텍스트 12 2" xfId="17671" xr:uid="{1182FDC0-FD2A-4921-97EE-5E05BE60F300}"/>
    <cellStyle name="설명 텍스트 13" xfId="17672" xr:uid="{A30F59D4-A9F7-4719-AFCB-798D4A9EDF6A}"/>
    <cellStyle name="설명 텍스트 13 2" xfId="17673" xr:uid="{73AFD209-56B8-4EB2-A3A3-C41F44C326B5}"/>
    <cellStyle name="설명 텍스트 14" xfId="17674" xr:uid="{502E812B-8EE4-481F-B2AD-FBC68C4F1A65}"/>
    <cellStyle name="설명 텍스트 14 2" xfId="17675" xr:uid="{1DF2EA86-C490-42CC-9515-E8A860AF9DF4}"/>
    <cellStyle name="설명 텍스트 15" xfId="17676" xr:uid="{4013C0E1-4094-4309-95F7-F1E9B87E1ECB}"/>
    <cellStyle name="설명 텍스트 15 2" xfId="17677" xr:uid="{F58D719F-1AAD-45FE-8728-AB4318E1E3CF}"/>
    <cellStyle name="설명 텍스트 16" xfId="17678" xr:uid="{1735883F-9484-4FDD-8463-250425A5C129}"/>
    <cellStyle name="설명 텍스트 16 2" xfId="17679" xr:uid="{A51DB1E6-3E02-4DB6-A5F4-81DADFB63A74}"/>
    <cellStyle name="설명 텍스트 17" xfId="17680" xr:uid="{BC9DF721-D914-49A8-96BC-35EF1FD6AE5F}"/>
    <cellStyle name="설명 텍스트 17 2" xfId="17681" xr:uid="{A9F86219-FCB7-4A6B-B68E-13327C40814F}"/>
    <cellStyle name="설명 텍스트 18" xfId="17682" xr:uid="{67CA8866-1709-4329-98B9-6D024E838154}"/>
    <cellStyle name="설명 텍스트 18 2" xfId="17683" xr:uid="{BFFD428F-E4D7-4692-A4EF-024C88ABB69A}"/>
    <cellStyle name="설명 텍스트 19" xfId="17684" xr:uid="{57221FA7-22C0-4D8A-9CA3-594D87BC89EB}"/>
    <cellStyle name="설명 텍스트 19 2" xfId="17685" xr:uid="{8C54F408-DF82-4B1B-8F00-63FAF006AD23}"/>
    <cellStyle name="설명 텍스트 2" xfId="17686" xr:uid="{CBB5BFC5-F82B-4CB4-8F60-A4345AD34DF9}"/>
    <cellStyle name="설명 텍스트 2 2" xfId="17687" xr:uid="{A26F53EF-DAF3-4279-A2EB-7EF288A4999A}"/>
    <cellStyle name="설명 텍스트 2 3" xfId="17688" xr:uid="{9A984121-98B8-47E1-AA8E-DE334BD62DCF}"/>
    <cellStyle name="설명 텍스트 20" xfId="17689" xr:uid="{BD9D6741-CB86-4D27-B50D-0255BE488F5F}"/>
    <cellStyle name="설명 텍스트 20 2" xfId="17690" xr:uid="{83087609-F418-4745-BB2B-4C4EF6A5630F}"/>
    <cellStyle name="설명 텍스트 21" xfId="17691" xr:uid="{074F6495-409D-43D4-8890-0F4BEE363899}"/>
    <cellStyle name="설명 텍스트 21 2" xfId="17692" xr:uid="{739BF93A-9BD6-49C7-838A-D305088AB86B}"/>
    <cellStyle name="설명 텍스트 22" xfId="17693" xr:uid="{C918ECAF-4D82-497E-BD21-9D2BCC8FD72C}"/>
    <cellStyle name="설명 텍스트 22 2" xfId="17694" xr:uid="{29E4CA9A-97D5-4168-B7B8-948493FBE4FC}"/>
    <cellStyle name="설명 텍스트 23" xfId="17695" xr:uid="{9C44E3AE-7447-4B32-B0AA-5BE3617DB4F3}"/>
    <cellStyle name="설명 텍스트 23 2" xfId="17696" xr:uid="{8ADF530C-E75F-48E7-9E82-C4D06D80D16C}"/>
    <cellStyle name="설명 텍스트 24" xfId="17697" xr:uid="{4AB1F5F4-8785-4E2F-B306-108FEB5F6E63}"/>
    <cellStyle name="설명 텍스트 24 2" xfId="17698" xr:uid="{7EF3EA94-36B2-4ABB-803B-BB1A00FCDBA0}"/>
    <cellStyle name="설명 텍스트 25" xfId="17699" xr:uid="{06824D4A-DF91-4774-94C6-612D76A48D24}"/>
    <cellStyle name="설명 텍스트 25 2" xfId="17700" xr:uid="{AD474007-F0CD-4AC0-A51D-7E8292AF2E84}"/>
    <cellStyle name="설명 텍스트 26" xfId="17701" xr:uid="{CCF213D5-6C4C-4EC1-85F2-C03ABFC1BCA0}"/>
    <cellStyle name="설명 텍스트 26 2" xfId="17702" xr:uid="{DFE9ABC5-6EE1-499E-A17C-B1D9E9AC6004}"/>
    <cellStyle name="설명 텍스트 27" xfId="17703" xr:uid="{E09DFB89-331A-4F85-ABE5-6C94F4E0DB70}"/>
    <cellStyle name="설명 텍스트 27 2" xfId="17704" xr:uid="{51C1F286-D236-46EB-9CE6-2714DDF1DECE}"/>
    <cellStyle name="설명 텍스트 28" xfId="17705" xr:uid="{836524E2-5D1E-4099-B73B-C6A53D7B5986}"/>
    <cellStyle name="설명 텍스트 28 2" xfId="17706" xr:uid="{80F2AE08-AC70-436C-A0A9-31B52781AA7C}"/>
    <cellStyle name="설명 텍스트 29" xfId="17707" xr:uid="{1E0F9215-5108-4958-8DFF-B4CB9CC1F3F9}"/>
    <cellStyle name="설명 텍스트 29 2" xfId="17708" xr:uid="{3685896C-6213-4E62-B075-9CBC15E1DD6E}"/>
    <cellStyle name="설명 텍스트 3" xfId="17709" xr:uid="{3766D27D-A168-4122-9C73-9A7A3DBC27A3}"/>
    <cellStyle name="설명 텍스트 3 2" xfId="17710" xr:uid="{A0895A43-1DE1-4F87-8750-C7AD9D6A3EC0}"/>
    <cellStyle name="설명 텍스트 30" xfId="17711" xr:uid="{29F3C43C-7814-4B84-A2B4-130AD9DCCC8B}"/>
    <cellStyle name="설명 텍스트 30 2" xfId="17712" xr:uid="{1158DB52-FEF6-441C-9448-1163B9A958D7}"/>
    <cellStyle name="설명 텍스트 31" xfId="17713" xr:uid="{CCCB2699-AEFF-4ECF-B29F-BE72220BBE12}"/>
    <cellStyle name="설명 텍스트 31 2" xfId="17714" xr:uid="{377DD95C-6B3C-407F-8A86-5B52BA13E603}"/>
    <cellStyle name="설명 텍스트 32" xfId="17715" xr:uid="{5C05B9EB-9135-4E4A-A0AC-D1B61B9C84BE}"/>
    <cellStyle name="설명 텍스트 32 2" xfId="17716" xr:uid="{CD2569CF-8655-40B9-B07A-81551F31B0BF}"/>
    <cellStyle name="설명 텍스트 33" xfId="17717" xr:uid="{78513490-9914-4C9C-BF97-BFDA20ABCA33}"/>
    <cellStyle name="설명 텍스트 33 2" xfId="17718" xr:uid="{4D348AAB-26DE-488F-A158-7055228E00FA}"/>
    <cellStyle name="설명 텍스트 34" xfId="17719" xr:uid="{E16B9611-7555-421E-A382-99078EE29DC7}"/>
    <cellStyle name="설명 텍스트 34 2" xfId="17720" xr:uid="{A31F13A8-3407-458D-AAFE-509E0D0B1601}"/>
    <cellStyle name="설명 텍스트 35" xfId="17721" xr:uid="{4167B57D-3608-4A2F-828E-C7C07263189D}"/>
    <cellStyle name="설명 텍스트 35 2" xfId="17722" xr:uid="{BB4C83FC-8924-4129-8C28-8D4FCBFAB428}"/>
    <cellStyle name="설명 텍스트 36" xfId="17723" xr:uid="{E606AA18-D804-48A2-9E65-DEEF117F77BD}"/>
    <cellStyle name="설명 텍스트 36 2" xfId="17724" xr:uid="{1B0B4B32-F385-41C3-B56C-2248EA3B2C87}"/>
    <cellStyle name="설명 텍스트 37" xfId="17725" xr:uid="{C69AC17C-2F0F-4ABD-BF3B-E1CC52DE1215}"/>
    <cellStyle name="설명 텍스트 37 2" xfId="17726" xr:uid="{B3CDD240-42FB-4AAD-BA2A-9736C5F9B295}"/>
    <cellStyle name="설명 텍스트 38" xfId="17727" xr:uid="{BF416CDA-B7D5-49C5-854A-BD3B61D1B35F}"/>
    <cellStyle name="설명 텍스트 38 2" xfId="17728" xr:uid="{78263B00-9524-4BC3-83C4-5AEE8B118135}"/>
    <cellStyle name="설명 텍스트 39" xfId="17729" xr:uid="{4FDA0081-9AB0-4EBF-87E0-0C487AFA0460}"/>
    <cellStyle name="설명 텍스트 39 2" xfId="17730" xr:uid="{5FE3DBD9-3CFB-4F79-A53F-B52F11616DD4}"/>
    <cellStyle name="설명 텍스트 4" xfId="17731" xr:uid="{8241899A-7C5B-4752-953E-6A33F5728F7E}"/>
    <cellStyle name="설명 텍스트 4 2" xfId="17732" xr:uid="{1914BE26-9CEF-45C9-A79F-4140C53FF10E}"/>
    <cellStyle name="설명 텍스트 40" xfId="17733" xr:uid="{BBA0AB99-444D-4B61-8935-1E65EF8BBA3E}"/>
    <cellStyle name="설명 텍스트 40 2" xfId="17734" xr:uid="{709632DE-5A20-4689-AE92-6321A787E333}"/>
    <cellStyle name="설명 텍스트 41" xfId="17735" xr:uid="{0C3DF720-1B74-4C23-809F-012E4951FFF1}"/>
    <cellStyle name="설명 텍스트 41 2" xfId="17736" xr:uid="{EDE77BC1-A1D4-4BED-BFB6-15005F6949C3}"/>
    <cellStyle name="설명 텍스트 42" xfId="17737" xr:uid="{F767C7CB-E8FD-4654-8D48-FBAAFFD550C3}"/>
    <cellStyle name="설명 텍스트 42 2" xfId="17738" xr:uid="{4298C120-2A56-447A-A208-2849A92E36DF}"/>
    <cellStyle name="설명 텍스트 43" xfId="17739" xr:uid="{F54D5F2D-4038-42B8-9EB1-B3B90F8E1999}"/>
    <cellStyle name="설명 텍스트 43 2" xfId="17740" xr:uid="{DF44D4AA-6F7E-4B9E-AFAC-E7A5020BA6D7}"/>
    <cellStyle name="설명 텍스트 44" xfId="17741" xr:uid="{D9CAC520-57EE-4E61-A91F-D87D19E7893A}"/>
    <cellStyle name="설명 텍스트 45" xfId="17742" xr:uid="{EF1F3882-7DBF-445C-86DE-4C58086BE9D5}"/>
    <cellStyle name="설명 텍스트 46" xfId="17743" xr:uid="{5E3B3054-66EC-40C3-993A-DA5590D8A1DE}"/>
    <cellStyle name="설명 텍스트 47" xfId="17744" xr:uid="{B58A6E8A-3515-42C7-8B34-D7371195446A}"/>
    <cellStyle name="설명 텍스트 48" xfId="17745" xr:uid="{A5A09A40-6E13-4CB1-B82A-97F181B8140F}"/>
    <cellStyle name="설명 텍스트 49" xfId="17746" xr:uid="{F720CA5B-61EB-4FFB-B0D9-85FD79648FDC}"/>
    <cellStyle name="설명 텍스트 5" xfId="17747" xr:uid="{653EEBC6-CD30-4EDB-BAE5-446A142B5A1D}"/>
    <cellStyle name="설명 텍스트 5 2" xfId="17748" xr:uid="{2ACB6E88-72BB-4E8A-BC94-44295C73615A}"/>
    <cellStyle name="설명 텍스트 50" xfId="17749" xr:uid="{B77DFE14-1B20-44C5-B5EA-18C49C664837}"/>
    <cellStyle name="설명 텍스트 51" xfId="17750" xr:uid="{87B74E00-D95A-4E91-B603-53496D886F91}"/>
    <cellStyle name="설명 텍스트 6" xfId="17751" xr:uid="{17349602-D69B-41C3-BAEF-DEE732F3792D}"/>
    <cellStyle name="설명 텍스트 6 2" xfId="17752" xr:uid="{BC855A1D-8A82-4582-A9A1-FE3A55E53422}"/>
    <cellStyle name="설명 텍스트 7" xfId="17753" xr:uid="{CA398B21-5994-423E-9A4D-93420951FD33}"/>
    <cellStyle name="설명 텍스트 7 2" xfId="17754" xr:uid="{6A4477D8-DFF4-460D-882F-D8FDF65E5369}"/>
    <cellStyle name="설명 텍스트 8" xfId="17755" xr:uid="{72DB2394-761A-43BF-A6EA-F47DDAF58037}"/>
    <cellStyle name="설명 텍스트 8 2" xfId="17756" xr:uid="{7652A96A-CBCC-48C5-920D-5556DC0A320A}"/>
    <cellStyle name="설명 텍스트 9" xfId="17757" xr:uid="{4E4A6CB2-64A7-4C2C-8506-5954D1F051A6}"/>
    <cellStyle name="설명 텍스트 9 2" xfId="17758" xr:uid="{A3F4B863-989E-41D6-AFCB-7EC41AA02CD4}"/>
    <cellStyle name="説明文" xfId="17759" xr:uid="{818D0804-DFA0-420B-BC80-E4DAC520507B}"/>
    <cellStyle name="説明文 2" xfId="17760" xr:uid="{7AFE5BA1-4D90-4EDD-A8DB-FAB0092CF49C}"/>
    <cellStyle name="説明文 2 2" xfId="17761" xr:uid="{6751813A-3C9E-453F-92E0-B304A46F955C}"/>
    <cellStyle name="説明文 2 3" xfId="17762" xr:uid="{1492C263-8FA1-4C09-90B3-BEA001C83B58}"/>
    <cellStyle name="説明文 2 4" xfId="17763" xr:uid="{DEAE41EF-8652-4C09-A05C-7464F20C3522}"/>
    <cellStyle name="説明文 3" xfId="17764" xr:uid="{934ED489-484B-463D-800B-091131E37EDA}"/>
    <cellStyle name="説明文 3 2" xfId="17765" xr:uid="{D727B307-BB48-48A3-9702-F8B80EB9D7E6}"/>
    <cellStyle name="説明文 4" xfId="17766" xr:uid="{79D440A9-DF87-4F7D-87CB-1FEAE431FD9D}"/>
    <cellStyle name="説明文 5" xfId="17767" xr:uid="{EA48CF6F-748C-4E90-B8C0-A4552F3BB894}"/>
    <cellStyle name="說明文字" xfId="17768" xr:uid="{DCF83A4A-D87C-4FDF-B1E5-15D4F1AEAED4}"/>
    <cellStyle name="셀 확인 10" xfId="17769" xr:uid="{99C4EDBB-A95C-43C3-BA64-78C0D2EC1684}"/>
    <cellStyle name="셀 확인 10 2" xfId="17770" xr:uid="{48F5EC26-AC31-458C-AE14-047FEA8F0DDD}"/>
    <cellStyle name="셀 확인 11" xfId="17771" xr:uid="{41BFF380-EF96-415D-BAB2-133422F28F13}"/>
    <cellStyle name="셀 확인 11 2" xfId="17772" xr:uid="{7B9C616B-AE3C-4EDD-B893-4FC4FDFE810A}"/>
    <cellStyle name="셀 확인 12" xfId="17773" xr:uid="{C552F7A0-B8B4-4AD3-B359-9FB19EB5FFB0}"/>
    <cellStyle name="셀 확인 12 2" xfId="17774" xr:uid="{ECCA6A6F-4891-482C-80B2-8C57A5D5DF99}"/>
    <cellStyle name="셀 확인 13" xfId="17775" xr:uid="{3F1B5352-80E8-4231-86A2-EA47072BEEAB}"/>
    <cellStyle name="셀 확인 13 2" xfId="17776" xr:uid="{A2547F98-1197-483E-86EA-77BFC9A83ACD}"/>
    <cellStyle name="셀 확인 14" xfId="17777" xr:uid="{0D8EAC8D-3E93-44AF-A525-8C0C03465469}"/>
    <cellStyle name="셀 확인 14 2" xfId="17778" xr:uid="{4AA34695-18F0-47A8-9631-53257FE40052}"/>
    <cellStyle name="셀 확인 15" xfId="17779" xr:uid="{1BF665DB-747B-46B8-B17D-80629E93B45B}"/>
    <cellStyle name="셀 확인 15 2" xfId="17780" xr:uid="{49BF1CD0-DC6F-4269-BA73-09A983DADF1B}"/>
    <cellStyle name="셀 확인 16" xfId="17781" xr:uid="{383D2702-29E7-4AA2-B84E-936BB40FEA64}"/>
    <cellStyle name="셀 확인 16 2" xfId="17782" xr:uid="{232F09FE-8167-49E0-9031-A1C6FECCE977}"/>
    <cellStyle name="셀 확인 17" xfId="17783" xr:uid="{BEFB75E4-5E0F-496E-A0DF-3EC7109A526D}"/>
    <cellStyle name="셀 확인 17 2" xfId="17784" xr:uid="{D3C02690-8949-49F3-9F82-A691AB459092}"/>
    <cellStyle name="셀 확인 18" xfId="17785" xr:uid="{F119EEEB-4D26-4CBC-84B5-115546CD90E6}"/>
    <cellStyle name="셀 확인 18 2" xfId="17786" xr:uid="{EA2171D4-EE07-411F-85C5-28FBE37CAC44}"/>
    <cellStyle name="셀 확인 19" xfId="17787" xr:uid="{11A280F7-8C23-463D-9FDF-FB6F39F71E13}"/>
    <cellStyle name="셀 확인 19 2" xfId="17788" xr:uid="{26014EBF-52BB-4135-9C2E-E049560134B4}"/>
    <cellStyle name="셀 확인 2" xfId="17789" xr:uid="{B1F64D05-DA23-4D57-AEE0-37C62F52C98E}"/>
    <cellStyle name="셀 확인 2 2" xfId="17790" xr:uid="{D97207D8-89A3-44E1-A554-86006D028866}"/>
    <cellStyle name="셀 확인 2 2 2" xfId="17791" xr:uid="{3C633EC7-F8D9-4E33-B5F4-8AC7A1B4CA74}"/>
    <cellStyle name="셀 확인 2 2 3" xfId="17792" xr:uid="{1EC32F71-4EE7-4E6B-928F-F5A0C88E42AF}"/>
    <cellStyle name="셀 확인 2 2 4" xfId="17793" xr:uid="{2CBCA0C3-E150-4045-9876-CB0FB5959A5F}"/>
    <cellStyle name="셀 확인 2 2 5" xfId="17794" xr:uid="{C6302BCD-E6A0-4C89-B96D-2CAE4751DEF4}"/>
    <cellStyle name="셀 확인 2 3" xfId="17795" xr:uid="{8AD83B6E-A3FF-4C51-86F1-A8382DDCBC58}"/>
    <cellStyle name="셀 확인 2 3 2" xfId="17796" xr:uid="{D736AB69-F231-4888-917B-9BF25BED264E}"/>
    <cellStyle name="셀 확인 2 3 3" xfId="17797" xr:uid="{68A0E216-03E0-44A4-89A1-E921067A100B}"/>
    <cellStyle name="셀 확인 2 3 4" xfId="17798" xr:uid="{66F09EBB-D566-4898-97B9-8DEF4F04CE65}"/>
    <cellStyle name="셀 확인 2 3 5" xfId="17799" xr:uid="{8D6CDFEA-D30A-4A1F-8004-4B34628CDE52}"/>
    <cellStyle name="셀 확인 20" xfId="17800" xr:uid="{5015BBAA-0488-4441-9783-BDFE3FD80A25}"/>
    <cellStyle name="셀 확인 20 2" xfId="17801" xr:uid="{CC7FFEEE-2E7A-499F-9CA0-168F2DA87C1D}"/>
    <cellStyle name="셀 확인 21" xfId="17802" xr:uid="{51386C24-6E4B-4E20-BE08-ED47B1FB81C2}"/>
    <cellStyle name="셀 확인 21 2" xfId="17803" xr:uid="{74F70EFA-FDE8-463C-AF6F-969128BFE95F}"/>
    <cellStyle name="셀 확인 22" xfId="17804" xr:uid="{BD9D6FED-83A4-4278-80D5-1DDE9A409DB1}"/>
    <cellStyle name="셀 확인 22 2" xfId="17805" xr:uid="{E1B5D7DF-36D7-4877-AA87-9477804AAAF9}"/>
    <cellStyle name="셀 확인 23" xfId="17806" xr:uid="{BBDE0C42-FCC0-4DE2-976E-4A3009661406}"/>
    <cellStyle name="셀 확인 23 2" xfId="17807" xr:uid="{17EBF79C-AE31-4549-97B5-77638AAC14FC}"/>
    <cellStyle name="셀 확인 24" xfId="17808" xr:uid="{0CADA137-BC8A-45A8-93C0-1764CA644489}"/>
    <cellStyle name="셀 확인 24 2" xfId="17809" xr:uid="{EF493510-6A67-42BD-96EC-E950A1475C4E}"/>
    <cellStyle name="셀 확인 25" xfId="17810" xr:uid="{8BDB2B4F-5E10-4DBE-A0A4-2E23460B989A}"/>
    <cellStyle name="셀 확인 25 2" xfId="17811" xr:uid="{0F0F4339-2EBE-442F-8F46-54FCD83ED001}"/>
    <cellStyle name="셀 확인 26" xfId="17812" xr:uid="{24DD25F9-BE2A-4592-A5D6-9DBA11C38F82}"/>
    <cellStyle name="셀 확인 26 2" xfId="17813" xr:uid="{79E31789-2D49-4789-9144-DC4DF9069E49}"/>
    <cellStyle name="셀 확인 27" xfId="17814" xr:uid="{E6BA6F77-07FF-4F45-A5C5-47DC784C09B2}"/>
    <cellStyle name="셀 확인 27 2" xfId="17815" xr:uid="{A3FBB74F-54BD-4173-9E8D-DD17EF9B91DA}"/>
    <cellStyle name="셀 확인 28" xfId="17816" xr:uid="{3B9FBF61-15AE-4126-98B5-E52C429AEF1E}"/>
    <cellStyle name="셀 확인 28 2" xfId="17817" xr:uid="{AFC041B1-A6BA-417F-8708-C3270476831C}"/>
    <cellStyle name="셀 확인 29" xfId="17818" xr:uid="{753882F2-2C66-4925-BFA4-2C04CA6ADE25}"/>
    <cellStyle name="셀 확인 29 2" xfId="17819" xr:uid="{9D0F2A3E-2913-44E3-A159-2D2748C4A21E}"/>
    <cellStyle name="셀 확인 3" xfId="17820" xr:uid="{9DD21F62-BF32-4C0B-A452-AA452A88AAEF}"/>
    <cellStyle name="셀 확인 3 2" xfId="17821" xr:uid="{D7BFFC8E-96D3-4F32-8E2C-260750AF7738}"/>
    <cellStyle name="셀 확인 3 2 2" xfId="17822" xr:uid="{8A41E336-1DF6-423C-AFAB-ABAABBB1B0E6}"/>
    <cellStyle name="셀 확인 3 2 3" xfId="17823" xr:uid="{EDE401B0-B8C0-4CD0-8A91-22AFEB696F24}"/>
    <cellStyle name="셀 확인 3 2 4" xfId="17824" xr:uid="{93E6C949-7977-46D3-A73D-2C3B66430D3B}"/>
    <cellStyle name="셀 확인 3 2 5" xfId="17825" xr:uid="{0FC999B7-C17D-4E24-8CFD-4367CBCEE069}"/>
    <cellStyle name="셀 확인 3 3" xfId="17826" xr:uid="{D106672C-E660-454F-B3A5-B4ECB32A54A9}"/>
    <cellStyle name="셀 확인 3 3 2" xfId="17827" xr:uid="{986D8154-51EF-4C73-8FEC-BF1A29666095}"/>
    <cellStyle name="셀 확인 3 3 3" xfId="17828" xr:uid="{B4B2EE06-406C-4D1F-9262-CC80F3F03FDA}"/>
    <cellStyle name="셀 확인 3 3 4" xfId="17829" xr:uid="{C9E6B9FC-DA50-424F-BEFE-B46E4025D4B0}"/>
    <cellStyle name="셀 확인 3 3 5" xfId="17830" xr:uid="{C5DBDEAA-C215-42AB-91E3-1C8B258970D9}"/>
    <cellStyle name="셀 확인 30" xfId="17831" xr:uid="{E3D58FA3-A49D-4370-BCE7-0631A33703C1}"/>
    <cellStyle name="셀 확인 30 2" xfId="17832" xr:uid="{418C6E7A-A5DC-4A2F-80AE-947A0A4871E3}"/>
    <cellStyle name="셀 확인 31" xfId="17833" xr:uid="{BB56A8AE-4D9B-49D0-9012-D052431F6DCE}"/>
    <cellStyle name="셀 확인 31 2" xfId="17834" xr:uid="{B3EB9BC9-73B8-4313-8140-D706CA2BB6B2}"/>
    <cellStyle name="셀 확인 32" xfId="17835" xr:uid="{054BB8D4-BDD9-49D1-9C43-C79FBACFABE4}"/>
    <cellStyle name="셀 확인 32 2" xfId="17836" xr:uid="{33B9A948-5825-48A0-BEDD-F83E9C05DB0D}"/>
    <cellStyle name="셀 확인 33" xfId="17837" xr:uid="{9D9999E2-8851-451B-B74F-6C31850DC0DB}"/>
    <cellStyle name="셀 확인 33 2" xfId="17838" xr:uid="{5355B5B3-6508-4E4E-9D49-74D4C297127E}"/>
    <cellStyle name="셀 확인 34" xfId="17839" xr:uid="{AB7E5B2B-1567-4724-AC47-22F2AB269AE5}"/>
    <cellStyle name="셀 확인 34 2" xfId="17840" xr:uid="{0A3F10D7-3FAD-40DB-BD83-048014E86499}"/>
    <cellStyle name="셀 확인 35" xfId="17841" xr:uid="{5F4F8CA6-C75C-42D3-A273-A32DFE0CCB47}"/>
    <cellStyle name="셀 확인 35 2" xfId="17842" xr:uid="{CEAD122B-B7ED-4709-B824-99FE3E51583E}"/>
    <cellStyle name="셀 확인 36" xfId="17843" xr:uid="{A184B3E8-52C1-4CD5-8CE6-78E91D0B42DE}"/>
    <cellStyle name="셀 확인 36 2" xfId="17844" xr:uid="{9A9D23DB-6F8C-41FD-BC66-1F90961446A6}"/>
    <cellStyle name="셀 확인 37" xfId="17845" xr:uid="{B3ABFBAA-9070-4817-975C-E472DE804BE0}"/>
    <cellStyle name="셀 확인 37 2" xfId="17846" xr:uid="{47DCC3DC-F377-4D6C-8CB7-AFD4E436C0C6}"/>
    <cellStyle name="셀 확인 38" xfId="17847" xr:uid="{EAEEFFAD-DD89-4A77-BB9F-D6B0CC2A9E3A}"/>
    <cellStyle name="셀 확인 38 2" xfId="17848" xr:uid="{9A695AEE-97A9-4A72-95D3-76C28B91352E}"/>
    <cellStyle name="셀 확인 39" xfId="17849" xr:uid="{0A2B49AD-6145-41C9-949A-1BAF13844175}"/>
    <cellStyle name="셀 확인 39 2" xfId="17850" xr:uid="{7290AAD3-806F-4E78-A902-21DFEDF2DE30}"/>
    <cellStyle name="셀 확인 4" xfId="17851" xr:uid="{4CF7A3AD-D895-49E0-A3F3-99637AC9F3FA}"/>
    <cellStyle name="셀 확인 4 2" xfId="17852" xr:uid="{27DE0787-9C24-4FD9-B0D6-2B55E24EE3EC}"/>
    <cellStyle name="셀 확인 4 3" xfId="17853" xr:uid="{F172240A-4A0E-4BC8-AABE-91A14BB5DCB8}"/>
    <cellStyle name="셀 확인 4 4" xfId="17854" xr:uid="{FCD5B42F-958D-492F-BB32-443FA590EC6E}"/>
    <cellStyle name="셀 확인 4 5" xfId="17855" xr:uid="{A9073464-596F-4C61-8D88-D6CD0FC9C77F}"/>
    <cellStyle name="셀 확인 40" xfId="17856" xr:uid="{8E5A4169-2EA9-4D54-9BF2-F40840BCC7A2}"/>
    <cellStyle name="셀 확인 40 2" xfId="17857" xr:uid="{9D302ABA-72AE-49CE-96AD-4881C4CA9CA7}"/>
    <cellStyle name="셀 확인 41" xfId="17858" xr:uid="{C6D87876-FD1A-433F-B6C1-98ABD802761B}"/>
    <cellStyle name="셀 확인 41 2" xfId="17859" xr:uid="{E076A57A-7ECE-4D72-ABED-93B9E38B32F5}"/>
    <cellStyle name="셀 확인 42" xfId="17860" xr:uid="{7F919AE1-FBBE-408E-BE10-0C2E2220BD6C}"/>
    <cellStyle name="셀 확인 42 2" xfId="17861" xr:uid="{B4ADD437-DA51-472E-A7C0-5EEB4E19F7C9}"/>
    <cellStyle name="셀 확인 43" xfId="17862" xr:uid="{DB567718-2B64-456D-BCA1-871D6915022C}"/>
    <cellStyle name="셀 확인 43 2" xfId="17863" xr:uid="{6044C488-810A-4F14-A106-2ED093A604CB}"/>
    <cellStyle name="셀 확인 44" xfId="17864" xr:uid="{8C78D987-0DB5-47C2-BB4D-D18D7D354A84}"/>
    <cellStyle name="셀 확인 45" xfId="17865" xr:uid="{F27D0A93-9292-47D9-9D80-42890706FBC6}"/>
    <cellStyle name="셀 확인 46" xfId="17866" xr:uid="{5F46F946-DFBF-4459-80D4-BEB0466002E0}"/>
    <cellStyle name="셀 확인 47" xfId="17867" xr:uid="{15FA8795-B3CB-4CB0-A481-D8D095519A80}"/>
    <cellStyle name="셀 확인 48" xfId="17868" xr:uid="{0B2C4962-FBDE-45D9-979F-10F6942FB2CB}"/>
    <cellStyle name="셀 확인 49" xfId="17869" xr:uid="{7A0E8243-D55D-43E3-A435-7FC2C5C1B8FD}"/>
    <cellStyle name="셀 확인 5" xfId="17870" xr:uid="{9302E602-088E-48FB-9C67-970C9F078022}"/>
    <cellStyle name="셀 확인 5 2" xfId="17871" xr:uid="{F636EE66-E547-4029-9D69-F68D61FD7CAB}"/>
    <cellStyle name="셀 확인 5 3" xfId="17872" xr:uid="{E722696D-FE57-445C-80BE-864E56CFE068}"/>
    <cellStyle name="셀 확인 5 4" xfId="17873" xr:uid="{47D4487E-D434-4E42-9B29-CA3873F4F305}"/>
    <cellStyle name="셀 확인 5 5" xfId="17874" xr:uid="{85DC0860-AA97-4224-8189-A23AA1132D39}"/>
    <cellStyle name="셀 확인 50" xfId="17875" xr:uid="{E5FE442D-7B70-46C0-9E02-E2033967E953}"/>
    <cellStyle name="셀 확인 51" xfId="17876" xr:uid="{842BD4B1-21B4-47B6-B0B4-3BA1460BAE1C}"/>
    <cellStyle name="셀 확인 6" xfId="17877" xr:uid="{231DDD54-93B8-4990-99BA-E23AC723FF17}"/>
    <cellStyle name="셀 확인 6 2" xfId="17878" xr:uid="{D25CDAAA-8245-4767-A03E-C73CA9E13EC3}"/>
    <cellStyle name="셀 확인 7" xfId="17879" xr:uid="{D2694D27-BCB2-44E8-9CE9-3507934D74C8}"/>
    <cellStyle name="셀 확인 7 2" xfId="17880" xr:uid="{1B2E8207-C1A6-4702-87AC-7243AFCEAF57}"/>
    <cellStyle name="셀 확인 8" xfId="17881" xr:uid="{4A509F0C-7F80-4257-976D-5AC2680DAC5B}"/>
    <cellStyle name="셀 확인 8 2" xfId="17882" xr:uid="{151F67C6-6ACF-4D13-9486-C96526C0EE44}"/>
    <cellStyle name="셀 확인 9" xfId="17883" xr:uid="{BE39E394-332F-4B55-B092-E9ED1881612A}"/>
    <cellStyle name="셀 확인 9 2" xfId="17884" xr:uid="{EC876129-A563-4883-B9CB-D2183D1B163F}"/>
    <cellStyle name="損調要件定義書" xfId="17885" xr:uid="{6C45F322-F03B-4E2E-8C98-F66BDC9E02D0}"/>
    <cellStyle name="輸入" xfId="17886" xr:uid="{CB80D23F-21A9-4773-86B2-EC15EED0C197}"/>
    <cellStyle name="輸入 10" xfId="17887" xr:uid="{870CC3BA-8F76-47E7-BAEA-084C6A5F7C8F}"/>
    <cellStyle name="輸入 10 2" xfId="37331" xr:uid="{399D144E-5FBF-44C7-9248-6E8D9C1FACA6}"/>
    <cellStyle name="輸入 11" xfId="17888" xr:uid="{64896B86-BF52-44DA-A398-7B57D9DFC6A2}"/>
    <cellStyle name="輸入 11 2" xfId="37332" xr:uid="{9F30AB9B-749F-4395-87B8-0734D4443F7E}"/>
    <cellStyle name="輸入 12" xfId="17889" xr:uid="{43719E4E-2380-4972-8081-876835697C3F}"/>
    <cellStyle name="輸入 12 2" xfId="37333" xr:uid="{6905EE7C-1652-47C4-A79D-859F86F0F2F7}"/>
    <cellStyle name="輸入 13" xfId="17890" xr:uid="{AB731260-E6B7-4709-8BC0-431FFD39CCAA}"/>
    <cellStyle name="輸入 13 2" xfId="37334" xr:uid="{7D8BA340-9535-4F8E-8819-C78E09CCF9AD}"/>
    <cellStyle name="輸入 14" xfId="17891" xr:uid="{CE085591-6656-4907-8F39-051818BEFC0E}"/>
    <cellStyle name="輸入 14 2" xfId="37335" xr:uid="{2FCE2C32-133A-4BA0-8B43-F0D3A03FF1F7}"/>
    <cellStyle name="輸入 15" xfId="17892" xr:uid="{78B08C42-CB20-4EB9-81CB-68CB271E1F02}"/>
    <cellStyle name="輸入 15 2" xfId="37336" xr:uid="{9CAF5365-34F2-4C2C-A10D-AC3C2200B38E}"/>
    <cellStyle name="輸入 16" xfId="37330" xr:uid="{43945475-8151-4DE9-90AD-3218891F2761}"/>
    <cellStyle name="輸入 2" xfId="17893" xr:uid="{3B94583C-11A6-4052-A179-92F6844F9B7C}"/>
    <cellStyle name="輸入 2 10" xfId="17894" xr:uid="{D6F0056D-D253-425D-8A16-93F1E5DC0C13}"/>
    <cellStyle name="輸入 2 10 2" xfId="37338" xr:uid="{CDDD92E5-99ED-42F6-B1D9-1CAFBCA28C7D}"/>
    <cellStyle name="輸入 2 11" xfId="37337" xr:uid="{DF4E404E-DE26-4753-BBB3-52EF2034C816}"/>
    <cellStyle name="輸入 2 2" xfId="17895" xr:uid="{0B17549E-A8A2-4093-BC4B-02D285C8D058}"/>
    <cellStyle name="輸入 2 2 10" xfId="37339" xr:uid="{E64A8A13-4D94-4BA4-AA66-648A261FC74D}"/>
    <cellStyle name="輸入 2 2 2" xfId="17896" xr:uid="{0B02C311-2345-4BBE-BC3D-B77D38151BB3}"/>
    <cellStyle name="輸入 2 2 2 2" xfId="37340" xr:uid="{7A537A31-D797-441E-99F2-8351981B08C1}"/>
    <cellStyle name="輸入 2 2 3" xfId="17897" xr:uid="{C8135376-53D3-46E8-A432-15CF48979088}"/>
    <cellStyle name="輸入 2 2 3 2" xfId="37341" xr:uid="{62468830-CC5C-4A99-9C28-6609393E68F1}"/>
    <cellStyle name="輸入 2 2 4" xfId="17898" xr:uid="{EB636E39-A2A1-4742-B50A-0B3B9BA115C0}"/>
    <cellStyle name="輸入 2 2 4 2" xfId="37342" xr:uid="{75F0A71A-BEB5-4C7A-B6FF-D665F092F42D}"/>
    <cellStyle name="輸入 2 2 5" xfId="17899" xr:uid="{410E5951-766A-4214-86FB-93BCE0BEA1EB}"/>
    <cellStyle name="輸入 2 2 5 2" xfId="37343" xr:uid="{EA80A400-F8F9-4E06-B147-57BCE7460386}"/>
    <cellStyle name="輸入 2 2 6" xfId="17900" xr:uid="{EF922841-2C03-4A48-9E10-0CAEF29A8BC5}"/>
    <cellStyle name="輸入 2 2 6 2" xfId="37344" xr:uid="{C88170C0-615D-46BA-9838-C65D97986873}"/>
    <cellStyle name="輸入 2 2 7" xfId="17901" xr:uid="{709AE7F2-DA2A-467A-89C3-D7F09F3F2586}"/>
    <cellStyle name="輸入 2 2 7 2" xfId="37345" xr:uid="{7B36753E-1B4A-4FDF-BD77-482FE6B8C15B}"/>
    <cellStyle name="輸入 2 2 8" xfId="17902" xr:uid="{B79F03A0-1F73-4123-880C-E13DA3A338A3}"/>
    <cellStyle name="輸入 2 2 8 2" xfId="37346" xr:uid="{065E3B90-F651-4262-98B1-095F35E948C3}"/>
    <cellStyle name="輸入 2 2 9" xfId="17903" xr:uid="{16B49B0C-88A3-4929-985C-C5D9E80C1652}"/>
    <cellStyle name="輸入 2 2 9 2" xfId="37347" xr:uid="{79838A3F-5563-482D-BCEC-CBE9E3F44EBD}"/>
    <cellStyle name="輸入 2 3" xfId="17904" xr:uid="{3500540F-8E32-4148-AC20-45076DF3D282}"/>
    <cellStyle name="輸入 2 3 2" xfId="37348" xr:uid="{C939DA71-D61F-49DF-8351-831F6BA99234}"/>
    <cellStyle name="輸入 2 4" xfId="17905" xr:uid="{AC5F79D7-C2B3-4B73-A954-4EB3E6CD6D77}"/>
    <cellStyle name="輸入 2 4 2" xfId="37349" xr:uid="{EDF35995-AAF4-47A2-A341-8283BEF035A2}"/>
    <cellStyle name="輸入 2 5" xfId="17906" xr:uid="{A4BCA32A-C1CD-4079-95BF-52D926C129BF}"/>
    <cellStyle name="輸入 2 5 2" xfId="37350" xr:uid="{4FCD3F20-9CD5-4770-AAA6-7C9162C61342}"/>
    <cellStyle name="輸入 2 6" xfId="17907" xr:uid="{99FCEC01-1A17-47D8-A4E6-98F04F957484}"/>
    <cellStyle name="輸入 2 6 2" xfId="37351" xr:uid="{D21EB94A-EABA-4C3B-B169-96FCD36F9960}"/>
    <cellStyle name="輸入 2 7" xfId="17908" xr:uid="{694B470B-AB7C-4934-B72E-43B0CB495866}"/>
    <cellStyle name="輸入 2 7 2" xfId="37352" xr:uid="{EED3BDDA-92DF-4CE8-8C3E-CC9DBCD3F9FC}"/>
    <cellStyle name="輸入 2 8" xfId="17909" xr:uid="{8766992A-9994-401B-AA8C-F44E56A504F4}"/>
    <cellStyle name="輸入 2 8 2" xfId="37353" xr:uid="{66A96A68-4C2B-4A0F-9D01-02C88EC664A1}"/>
    <cellStyle name="輸入 2 9" xfId="17910" xr:uid="{DA2348B4-29C4-4E45-9FFA-664BFA37BFAB}"/>
    <cellStyle name="輸入 2 9 2" xfId="37354" xr:uid="{DA629F64-4F02-4F12-873C-EC8D3022728B}"/>
    <cellStyle name="輸入 3" xfId="17911" xr:uid="{DD3F1B4C-FFB4-42A6-B9B4-55E78CB42D77}"/>
    <cellStyle name="輸入 3 10" xfId="37355" xr:uid="{C3BE3F01-6B63-4B91-AB8C-D231B61D80A7}"/>
    <cellStyle name="輸入 3 2" xfId="17912" xr:uid="{90A62953-374C-434D-B463-1A1C3FAA900B}"/>
    <cellStyle name="輸入 3 2 2" xfId="37356" xr:uid="{4610F465-E1D1-4076-AE18-1E1A69FC3B19}"/>
    <cellStyle name="輸入 3 3" xfId="17913" xr:uid="{07FC1FF3-13B8-432B-B414-CECCC28F5669}"/>
    <cellStyle name="輸入 3 3 2" xfId="37357" xr:uid="{E80790FD-4652-430E-BE28-0A64680D2FCE}"/>
    <cellStyle name="輸入 3 4" xfId="17914" xr:uid="{0893E110-7A6F-4894-8843-B74B5C37688B}"/>
    <cellStyle name="輸入 3 4 2" xfId="37358" xr:uid="{65A7E0E0-0E1D-47B7-8819-6889BCC2E4C0}"/>
    <cellStyle name="輸入 3 5" xfId="17915" xr:uid="{0ADCF801-253C-4CFA-A104-E8F970DB0FB4}"/>
    <cellStyle name="輸入 3 5 2" xfId="37359" xr:uid="{4309468E-D87F-4E5C-9A05-DCB99A739EEE}"/>
    <cellStyle name="輸入 3 6" xfId="17916" xr:uid="{60B39550-0E41-435C-A570-4758A36167F1}"/>
    <cellStyle name="輸入 3 6 2" xfId="37360" xr:uid="{95212360-4AE5-47D8-AFD8-B1E04036ED50}"/>
    <cellStyle name="輸入 3 7" xfId="17917" xr:uid="{A4D3548F-6D68-4374-B6F5-12CAD071D344}"/>
    <cellStyle name="輸入 3 7 2" xfId="37361" xr:uid="{0CA3C051-A570-4A0E-B412-EBDB85FDB5E6}"/>
    <cellStyle name="輸入 3 8" xfId="17918" xr:uid="{2A44576F-CA9B-42B4-9393-BD6CD012A9BA}"/>
    <cellStyle name="輸入 3 8 2" xfId="37362" xr:uid="{224B5F0E-08B6-4FAD-85C2-B8E64DEADF98}"/>
    <cellStyle name="輸入 3 9" xfId="17919" xr:uid="{FC8CEA73-B458-49AE-BE7D-EE16539CFF44}"/>
    <cellStyle name="輸入 3 9 2" xfId="37363" xr:uid="{D01E1AA9-3C53-49B9-B884-E892877D5D71}"/>
    <cellStyle name="輸入 4" xfId="17920" xr:uid="{DA1623C9-CC98-4FA5-9C3B-ADF04D0B0638}"/>
    <cellStyle name="輸入 4 10" xfId="37364" xr:uid="{726C6F47-AFD8-472D-91BA-CB5D7FD6137D}"/>
    <cellStyle name="輸入 4 2" xfId="17921" xr:uid="{E295BF92-33E2-4A57-87E9-589B75A7053E}"/>
    <cellStyle name="輸入 4 2 2" xfId="37365" xr:uid="{33B93659-0AF9-45C5-95A6-4FA887841BEF}"/>
    <cellStyle name="輸入 4 3" xfId="17922" xr:uid="{992953E6-8735-46D6-8028-81FB67173FA1}"/>
    <cellStyle name="輸入 4 3 2" xfId="37366" xr:uid="{6CA960A1-C1B1-47C3-8818-9B65AF2BA78D}"/>
    <cellStyle name="輸入 4 4" xfId="17923" xr:uid="{F18C90CA-76CE-4FBE-90AD-E34D3A368778}"/>
    <cellStyle name="輸入 4 4 2" xfId="37367" xr:uid="{AF670149-C15A-46F6-8F0D-7F5C691FFFB2}"/>
    <cellStyle name="輸入 4 5" xfId="17924" xr:uid="{EDBDF1DF-9451-4636-BCD8-58650F0277B8}"/>
    <cellStyle name="輸入 4 5 2" xfId="37368" xr:uid="{6A5D9CBC-2F28-43F4-A8A7-5B5B973B1EBF}"/>
    <cellStyle name="輸入 4 6" xfId="17925" xr:uid="{53CA5915-59D9-4A76-B4D2-06E6CF06EA58}"/>
    <cellStyle name="輸入 4 6 2" xfId="37369" xr:uid="{D1E4ECB3-FFA8-4EF0-ACDC-43B98CE43CE6}"/>
    <cellStyle name="輸入 4 7" xfId="17926" xr:uid="{886A4FD3-8D31-4207-9B06-E66100BC3A02}"/>
    <cellStyle name="輸入 4 7 2" xfId="37370" xr:uid="{CFFCF626-6923-4080-B99D-0B53D3230F23}"/>
    <cellStyle name="輸入 4 8" xfId="17927" xr:uid="{0627A0E5-A515-4B04-AFF1-C2FB27B7FC61}"/>
    <cellStyle name="輸入 4 8 2" xfId="37371" xr:uid="{05A22080-1F8D-4B01-AD57-38453D49829C}"/>
    <cellStyle name="輸入 4 9" xfId="17928" xr:uid="{04256184-DFED-4FE4-A95E-1393EDC3FFD1}"/>
    <cellStyle name="輸入 4 9 2" xfId="37372" xr:uid="{5140B976-CEAD-455F-BC85-D3104A6F5549}"/>
    <cellStyle name="輸入 5" xfId="17929" xr:uid="{AEC68AD6-75BB-4FBB-BAD2-028C97AFF05B}"/>
    <cellStyle name="輸入 5 10" xfId="37373" xr:uid="{CA1405CA-22D7-420B-BA11-26833DBC163E}"/>
    <cellStyle name="輸入 5 2" xfId="17930" xr:uid="{FAE9C3C1-1570-4E37-B781-8FF03C8168D5}"/>
    <cellStyle name="輸入 5 2 2" xfId="37374" xr:uid="{59C527D8-A18E-408F-8D47-2BB62843FCEA}"/>
    <cellStyle name="輸入 5 3" xfId="17931" xr:uid="{8BC43F41-8772-40F8-B210-44FEF303AA96}"/>
    <cellStyle name="輸入 5 3 2" xfId="37375" xr:uid="{9ADEC578-A4E0-4BC9-B85C-4162C0F31797}"/>
    <cellStyle name="輸入 5 4" xfId="17932" xr:uid="{3C20CB3B-2728-41DF-916E-CC362FDBBAA7}"/>
    <cellStyle name="輸入 5 4 2" xfId="37376" xr:uid="{2D95015C-EBA3-45CB-A8F9-18386EDECF58}"/>
    <cellStyle name="輸入 5 5" xfId="17933" xr:uid="{8BF4FC4C-DFA2-4729-B8C2-5274102D1398}"/>
    <cellStyle name="輸入 5 5 2" xfId="37377" xr:uid="{968865F3-5F9B-42D6-B1B7-BC320B7702A4}"/>
    <cellStyle name="輸入 5 6" xfId="17934" xr:uid="{8F8F9A4D-E847-4E3E-BC4B-92A0FDF04A97}"/>
    <cellStyle name="輸入 5 6 2" xfId="37378" xr:uid="{4D242DEC-1466-4189-9B8A-6444C2357DE5}"/>
    <cellStyle name="輸入 5 7" xfId="17935" xr:uid="{A2ACEF2A-26FD-4918-B3B2-9D5751D149CA}"/>
    <cellStyle name="輸入 5 7 2" xfId="37379" xr:uid="{11760B13-A41D-4581-B49C-AA4EDA4F5A85}"/>
    <cellStyle name="輸入 5 8" xfId="17936" xr:uid="{20AFCBBC-1019-4B40-A8DB-91705D409A99}"/>
    <cellStyle name="輸入 5 8 2" xfId="37380" xr:uid="{CBC2D721-4E0E-4D43-851D-354E962AECCE}"/>
    <cellStyle name="輸入 5 9" xfId="17937" xr:uid="{2E0A83EA-00B5-41D1-8AD3-4AD8DD545BC1}"/>
    <cellStyle name="輸入 5 9 2" xfId="37381" xr:uid="{70470AEE-25D6-4ABA-AAB6-E31F55CF4DFD}"/>
    <cellStyle name="輸入 6" xfId="17938" xr:uid="{F8A398FA-2F84-4386-8DF1-F3A4D084E26F}"/>
    <cellStyle name="輸入 6 10" xfId="37382" xr:uid="{2C87C304-D454-443C-B047-AE522B78D4ED}"/>
    <cellStyle name="輸入 6 2" xfId="17939" xr:uid="{4D17B039-DAB0-46C4-AAB1-1A3F82C6F570}"/>
    <cellStyle name="輸入 6 2 2" xfId="37383" xr:uid="{3B3E2506-77BB-4612-ADEB-2A916B7B17D6}"/>
    <cellStyle name="輸入 6 3" xfId="17940" xr:uid="{3CDEEE97-FD3A-4292-9FA7-F44FF67BB440}"/>
    <cellStyle name="輸入 6 3 2" xfId="37384" xr:uid="{559559B8-E196-484B-852B-2DDFABBB5CB5}"/>
    <cellStyle name="輸入 6 4" xfId="17941" xr:uid="{C3C9BDD6-9611-4F56-A9D7-2279787E57FE}"/>
    <cellStyle name="輸入 6 4 2" xfId="37385" xr:uid="{9AD1EBD1-419F-4188-96D8-0227DBC975A6}"/>
    <cellStyle name="輸入 6 5" xfId="17942" xr:uid="{E9689F41-E15A-4093-8BBD-21F33454E241}"/>
    <cellStyle name="輸入 6 5 2" xfId="37386" xr:uid="{F6911107-B5A6-4237-87C4-C9B477522809}"/>
    <cellStyle name="輸入 6 6" xfId="17943" xr:uid="{1EF18838-2C29-4886-9B1D-123D0C73CC8F}"/>
    <cellStyle name="輸入 6 6 2" xfId="37387" xr:uid="{70D03A9C-DF82-4B6D-961B-ABD8488357B4}"/>
    <cellStyle name="輸入 6 7" xfId="17944" xr:uid="{F9D43761-34AC-4270-AFF3-3A4152A07582}"/>
    <cellStyle name="輸入 6 7 2" xfId="37388" xr:uid="{09AC3833-32F1-4833-83AC-A181DFC2EC42}"/>
    <cellStyle name="輸入 6 8" xfId="17945" xr:uid="{59F82850-63A0-497F-88B5-25780854CF9C}"/>
    <cellStyle name="輸入 6 8 2" xfId="37389" xr:uid="{3E06F815-2F53-4853-9C1A-08B009906AE3}"/>
    <cellStyle name="輸入 6 9" xfId="17946" xr:uid="{82C5DA5B-9583-4BFB-8216-544CC35220C9}"/>
    <cellStyle name="輸入 6 9 2" xfId="37390" xr:uid="{70121F33-D855-40C4-9723-8CE5F97D5098}"/>
    <cellStyle name="輸入 7" xfId="17947" xr:uid="{5B340515-572A-4BA0-83ED-B77FD4FA074A}"/>
    <cellStyle name="輸入 7 10" xfId="17948" xr:uid="{37BFACDD-BE24-414B-A81E-67C44AFAD686}"/>
    <cellStyle name="輸入 7 10 2" xfId="37392" xr:uid="{9D5F8070-B52B-4927-83CA-083ADEC506DA}"/>
    <cellStyle name="輸入 7 11" xfId="17949" xr:uid="{DDEC7B93-F829-4099-8A64-FD4FDD6BFFA5}"/>
    <cellStyle name="輸入 7 11 2" xfId="37393" xr:uid="{3007E1CE-E489-4C80-963F-797A5BF4F5FA}"/>
    <cellStyle name="輸入 7 12" xfId="37391" xr:uid="{280F4602-C319-4625-9F4D-1EB5366721D1}"/>
    <cellStyle name="輸入 7 2" xfId="17950" xr:uid="{E19C5D45-7F7C-4059-A8E8-B290E4B0BA73}"/>
    <cellStyle name="輸入 7 2 2" xfId="37394" xr:uid="{650B918E-D794-4633-B8D3-EAFD94ABE943}"/>
    <cellStyle name="輸入 7 3" xfId="17951" xr:uid="{FB7B51BB-C207-4D5B-AB00-9BED0AF6EB7C}"/>
    <cellStyle name="輸入 7 3 2" xfId="37395" xr:uid="{2941FE65-803B-4F1D-A8A3-D350FC71F0F7}"/>
    <cellStyle name="輸入 7 4" xfId="17952" xr:uid="{428600CA-3078-4D35-AF82-8C660843BCEA}"/>
    <cellStyle name="輸入 7 4 2" xfId="37396" xr:uid="{73AEA365-3518-4D6A-A294-8508E37D899E}"/>
    <cellStyle name="輸入 7 5" xfId="17953" xr:uid="{5148ABD0-D959-4A05-AA60-44E068198BCE}"/>
    <cellStyle name="輸入 7 5 2" xfId="37397" xr:uid="{07608B8C-D7ED-4B54-AD44-5FA1D7F95919}"/>
    <cellStyle name="輸入 7 6" xfId="17954" xr:uid="{E547F33C-E9D6-45DE-84AD-C0AB14A5A228}"/>
    <cellStyle name="輸入 7 6 2" xfId="37398" xr:uid="{0A6D5C85-D375-46F1-BF84-0F2120E12DBA}"/>
    <cellStyle name="輸入 7 7" xfId="17955" xr:uid="{121D575E-D280-41AD-8ED0-A511A67AEE97}"/>
    <cellStyle name="輸入 7 7 2" xfId="37399" xr:uid="{4D96E4A1-CB1B-48C6-B19A-D54E6CB6E395}"/>
    <cellStyle name="輸入 7 8" xfId="17956" xr:uid="{9917A94D-09CF-4377-9046-FF327E7D32B3}"/>
    <cellStyle name="輸入 7 8 2" xfId="37400" xr:uid="{FB498838-B040-4A5D-A11E-5393BEC5C6A2}"/>
    <cellStyle name="輸入 7 9" xfId="17957" xr:uid="{DCDA7566-9CA5-4720-9C14-E944130C1314}"/>
    <cellStyle name="輸入 7 9 2" xfId="37401" xr:uid="{F28B7475-3C47-4B3C-9725-8DAE8454CC67}"/>
    <cellStyle name="輸入 8" xfId="17958" xr:uid="{475717E6-8F10-44AA-AA5B-9D3F51F31EDC}"/>
    <cellStyle name="輸入 8 2" xfId="37402" xr:uid="{B2CC781B-C4D4-47A3-A81B-08170B4656F9}"/>
    <cellStyle name="輸入 9" xfId="17959" xr:uid="{8813ADDF-35DF-4076-9100-9D127A1F19C8}"/>
    <cellStyle name="輸入 9 2" xfId="37403" xr:uid="{FD970724-94E8-4508-9DCC-50EA80281186}"/>
    <cellStyle name="輸出" xfId="17960" xr:uid="{BFAC0C7B-FDB5-47C2-A9BA-6FBE4FDB2F62}"/>
    <cellStyle name="輸出 10" xfId="17961" xr:uid="{B9C31BB3-3ADD-4346-BBE3-83D1B0221FF5}"/>
    <cellStyle name="輸出 10 2" xfId="37405" xr:uid="{7115D36C-C7A3-485C-A90C-588FA9EE2553}"/>
    <cellStyle name="輸出 11" xfId="17962" xr:uid="{6E81BE51-B8DD-4858-B60A-8A913F9991DC}"/>
    <cellStyle name="輸出 11 2" xfId="37406" xr:uid="{C1ABE352-8697-48FC-BB06-C65E3AEBCA24}"/>
    <cellStyle name="輸出 12" xfId="17963" xr:uid="{3F79A81A-D522-4A26-AE7D-6A60BFA6128A}"/>
    <cellStyle name="輸出 12 2" xfId="37407" xr:uid="{780A22FE-CF29-456A-8A99-521B867020A8}"/>
    <cellStyle name="輸出 13" xfId="17964" xr:uid="{00481A19-CD33-4083-BBAB-C0FA27A72D09}"/>
    <cellStyle name="輸出 13 2" xfId="37408" xr:uid="{8C6BA3FE-223F-408B-BE39-B0F289666661}"/>
    <cellStyle name="輸出 14" xfId="37404" xr:uid="{467BA609-4D24-4B7D-A4AC-B7F1596B8FAD}"/>
    <cellStyle name="輸出 2" xfId="17965" xr:uid="{E48B4313-9ACE-4DAD-95F7-6E0945369D03}"/>
    <cellStyle name="輸出 2 10" xfId="37409" xr:uid="{6BA14567-E659-407B-BCA4-FEF2002009EA}"/>
    <cellStyle name="輸出 2 2" xfId="17966" xr:uid="{21148C2C-DD0B-4F9D-9722-24E97A588C08}"/>
    <cellStyle name="輸出 2 2 2" xfId="37410" xr:uid="{F319B711-8797-4045-BE92-19943ACEF4B2}"/>
    <cellStyle name="輸出 2 3" xfId="17967" xr:uid="{44724515-7D62-468B-A6EB-E00F475EEFCE}"/>
    <cellStyle name="輸出 2 3 2" xfId="37411" xr:uid="{638A46D4-26AF-4849-AA1B-B70FBA6A8F76}"/>
    <cellStyle name="輸出 2 4" xfId="17968" xr:uid="{B808AE74-E502-45A2-9B96-40A76FA0BE71}"/>
    <cellStyle name="輸出 2 4 2" xfId="37412" xr:uid="{3F8114B8-6E32-46F4-929C-3CD3EFAEAAE4}"/>
    <cellStyle name="輸出 2 5" xfId="17969" xr:uid="{8F572905-3F89-4E44-81FF-9E2696A213D4}"/>
    <cellStyle name="輸出 2 5 2" xfId="37413" xr:uid="{55D54431-F6B2-4C5E-9E73-1737F65AEC0F}"/>
    <cellStyle name="輸出 2 6" xfId="17970" xr:uid="{C446C412-155B-4194-8BD9-6BB0501F2F8B}"/>
    <cellStyle name="輸出 2 6 2" xfId="37414" xr:uid="{DB1A01C8-6895-4745-BEC7-CE9B9D446D82}"/>
    <cellStyle name="輸出 2 7" xfId="17971" xr:uid="{DC2CBF85-6B22-4364-9D76-42B0D3A85DBA}"/>
    <cellStyle name="輸出 2 7 2" xfId="37415" xr:uid="{A284D901-1EA9-4FF5-9B05-6751918868CF}"/>
    <cellStyle name="輸出 2 8" xfId="17972" xr:uid="{70FF7C05-C490-4986-AB3E-4A24896F53EA}"/>
    <cellStyle name="輸出 2 8 2" xfId="37416" xr:uid="{695F9E37-447E-403C-BA0F-BC4128D9F118}"/>
    <cellStyle name="輸出 2 9" xfId="17973" xr:uid="{123A5F5E-F005-4EF3-8B6E-C0CCCFAA1B5A}"/>
    <cellStyle name="輸出 2 9 2" xfId="37417" xr:uid="{193D5BB2-9622-4EA1-AFD8-864631A7DBD2}"/>
    <cellStyle name="輸出 3" xfId="17974" xr:uid="{28FC6B41-8689-4906-B7E5-E9CDBAFAE001}"/>
    <cellStyle name="輸出 3 10" xfId="37418" xr:uid="{DF580883-3E48-46E5-9C0F-39601F1DE3C4}"/>
    <cellStyle name="輸出 3 2" xfId="17975" xr:uid="{3A5F9E09-F128-4AC5-B1A1-536A126D300C}"/>
    <cellStyle name="輸出 3 2 2" xfId="37419" xr:uid="{68C0D571-BC38-48F3-8EA8-665C14EEAC6E}"/>
    <cellStyle name="輸出 3 3" xfId="17976" xr:uid="{E50C9E0A-B57E-4AEE-AF62-0CCC181B6D38}"/>
    <cellStyle name="輸出 3 3 2" xfId="37420" xr:uid="{BC9FEBDE-E31A-4D3E-9CFD-E0B16E6F8D3A}"/>
    <cellStyle name="輸出 3 4" xfId="17977" xr:uid="{B6DFB605-EF75-4010-8C5F-112C9A12D5C1}"/>
    <cellStyle name="輸出 3 4 2" xfId="37421" xr:uid="{A9065FDC-972B-40D2-8F58-E8E56C58B0A3}"/>
    <cellStyle name="輸出 3 5" xfId="17978" xr:uid="{E028E2F3-8752-43CF-87C3-D334FF1072F9}"/>
    <cellStyle name="輸出 3 5 2" xfId="37422" xr:uid="{58BCBE33-07FF-4E5F-8B8D-A7AEFA092404}"/>
    <cellStyle name="輸出 3 6" xfId="17979" xr:uid="{BB73F2B9-BFE6-451D-81AF-75BC6B944F7A}"/>
    <cellStyle name="輸出 3 6 2" xfId="37423" xr:uid="{60AEA1F6-B085-4B59-BCF9-C5F0E1DD48A7}"/>
    <cellStyle name="輸出 3 7" xfId="17980" xr:uid="{797FF005-0B52-43CA-BB79-0103C16ABA2B}"/>
    <cellStyle name="輸出 3 7 2" xfId="37424" xr:uid="{C4A29376-227D-416A-B56E-9849D5B17FCE}"/>
    <cellStyle name="輸出 3 8" xfId="17981" xr:uid="{C72A8D4F-5D57-43CA-8B0A-BD5DFD287E10}"/>
    <cellStyle name="輸出 3 8 2" xfId="37425" xr:uid="{3E6A5580-DFB7-46B2-AEAD-958FF503D512}"/>
    <cellStyle name="輸出 3 9" xfId="17982" xr:uid="{28672AD5-FEC1-4B3F-88E4-FC713E2EBA7C}"/>
    <cellStyle name="輸出 3 9 2" xfId="37426" xr:uid="{F2DC8577-8458-4086-A7DF-4E636E0CD919}"/>
    <cellStyle name="輸出 4" xfId="17983" xr:uid="{98BF83C5-313E-4B81-BF10-801975FB9E95}"/>
    <cellStyle name="輸出 4 10" xfId="37427" xr:uid="{D23DC807-1FB1-46CA-8002-7E70BDC73CDD}"/>
    <cellStyle name="輸出 4 2" xfId="17984" xr:uid="{321E7883-FDC2-4E51-A72D-359291E7DBBB}"/>
    <cellStyle name="輸出 4 2 2" xfId="37428" xr:uid="{27ED5CC2-EBE7-4622-8043-6611576A0428}"/>
    <cellStyle name="輸出 4 3" xfId="17985" xr:uid="{04CA9F7B-CE0B-4CA2-914F-1F05FADF60F0}"/>
    <cellStyle name="輸出 4 3 2" xfId="37429" xr:uid="{13C60175-DD89-4824-B9C8-A411D5B8FB83}"/>
    <cellStyle name="輸出 4 4" xfId="17986" xr:uid="{D3091381-FFEF-4141-B193-033F23648EE4}"/>
    <cellStyle name="輸出 4 4 2" xfId="37430" xr:uid="{FCF6709B-86BC-488A-BB6F-5C6156803EAB}"/>
    <cellStyle name="輸出 4 5" xfId="17987" xr:uid="{5C57FE84-0FD5-4A70-B71C-AE6D0A64C324}"/>
    <cellStyle name="輸出 4 5 2" xfId="37431" xr:uid="{E09B53A2-5E04-4983-89A6-EDCF481AD9AD}"/>
    <cellStyle name="輸出 4 6" xfId="17988" xr:uid="{EDAC51F4-B752-4CCC-825F-9E7F37C5D797}"/>
    <cellStyle name="輸出 4 6 2" xfId="37432" xr:uid="{ECA96812-56C7-41E4-B46D-288A9AB4C852}"/>
    <cellStyle name="輸出 4 7" xfId="17989" xr:uid="{3498E8B0-063A-4C68-9FB1-ED790D963021}"/>
    <cellStyle name="輸出 4 7 2" xfId="37433" xr:uid="{16EA5A72-2857-4840-A767-46D7F08D0213}"/>
    <cellStyle name="輸出 4 8" xfId="17990" xr:uid="{159A7F41-2364-4B77-BF02-28B7882B8658}"/>
    <cellStyle name="輸出 4 8 2" xfId="37434" xr:uid="{61C233F8-A001-4842-BDBF-715A0FE13633}"/>
    <cellStyle name="輸出 4 9" xfId="17991" xr:uid="{5F7C31C2-A412-482D-BE9B-54B385BEE2EA}"/>
    <cellStyle name="輸出 4 9 2" xfId="37435" xr:uid="{4EF1431D-4720-45DE-A817-51E3CA451CE0}"/>
    <cellStyle name="輸出 5" xfId="17992" xr:uid="{82F00F8C-57BD-4905-8CCD-3F3C3DC3E345}"/>
    <cellStyle name="輸出 5 10" xfId="37436" xr:uid="{D6E137E7-A7A4-4757-B6C2-5D3C1BDDD6EA}"/>
    <cellStyle name="輸出 5 2" xfId="17993" xr:uid="{2266FA0C-8AC6-4710-B19B-2481F400F0B1}"/>
    <cellStyle name="輸出 5 2 2" xfId="37437" xr:uid="{BD9ED842-103A-4AEE-ADE5-9039EEB4CF0B}"/>
    <cellStyle name="輸出 5 3" xfId="17994" xr:uid="{B9662733-DB13-4D9D-8BB3-9702CEF17012}"/>
    <cellStyle name="輸出 5 3 2" xfId="37438" xr:uid="{A21D1EB9-0575-4717-BB7F-7F4225F81E4C}"/>
    <cellStyle name="輸出 5 4" xfId="17995" xr:uid="{49FCC42B-4759-43DD-9534-5A5EFB84AA89}"/>
    <cellStyle name="輸出 5 4 2" xfId="37439" xr:uid="{49936A75-EDDD-493E-A43C-23304A43214A}"/>
    <cellStyle name="輸出 5 5" xfId="17996" xr:uid="{7D0E127A-1E23-413C-8054-90968B703D7B}"/>
    <cellStyle name="輸出 5 5 2" xfId="37440" xr:uid="{AACCB1E6-6FD1-448B-914C-5D1C32A9BAE8}"/>
    <cellStyle name="輸出 5 6" xfId="17997" xr:uid="{FBEC1A37-E64A-4648-A4E6-5A4C1ED67C16}"/>
    <cellStyle name="輸出 5 6 2" xfId="37441" xr:uid="{154EE04F-15A1-4733-8346-0DBBEF7D837E}"/>
    <cellStyle name="輸出 5 7" xfId="17998" xr:uid="{3C063E9A-3373-4694-9837-D616CC34543A}"/>
    <cellStyle name="輸出 5 7 2" xfId="37442" xr:uid="{6B11C432-AC89-42F3-8D12-E764D3D92307}"/>
    <cellStyle name="輸出 5 8" xfId="17999" xr:uid="{F90C4EF5-F305-4ADC-B437-10C4CFAB6145}"/>
    <cellStyle name="輸出 5 8 2" xfId="37443" xr:uid="{9D775466-61CA-4913-807E-80E2A96E79D9}"/>
    <cellStyle name="輸出 5 9" xfId="18000" xr:uid="{4B523D46-76D4-48D3-9ECD-06729BF55854}"/>
    <cellStyle name="輸出 5 9 2" xfId="37444" xr:uid="{980D7C0B-01F0-469C-9E4D-0A2C18B7247B}"/>
    <cellStyle name="輸出 6" xfId="18001" xr:uid="{08FE093D-32D6-4CC7-820D-A7A44779C17C}"/>
    <cellStyle name="輸出 6 2" xfId="37445" xr:uid="{747F0C02-61BC-4380-A32D-08BF45DB692C}"/>
    <cellStyle name="輸出 7" xfId="18002" xr:uid="{1728FBE7-CA36-423A-A752-0F02373D82D2}"/>
    <cellStyle name="輸出 7 2" xfId="37446" xr:uid="{4A1D3C19-2E7C-4C81-BA07-F42B5EE4DDD7}"/>
    <cellStyle name="輸出 8" xfId="18003" xr:uid="{17306326-5C36-4D98-8A20-2A1A963FA693}"/>
    <cellStyle name="輸出 8 2" xfId="37447" xr:uid="{C7DE2129-6B56-45D1-8E35-CA07F94071B4}"/>
    <cellStyle name="輸出 9" xfId="18004" xr:uid="{309C3E4E-47ED-485B-BB0B-30B806B51783}"/>
    <cellStyle name="輸出 9 2" xfId="37448" xr:uid="{7C3098C0-76B5-4EE2-95C8-381CDAC066DD}"/>
    <cellStyle name="输入" xfId="18005" xr:uid="{8F4087F1-747D-40D0-8E65-61B2F3CBB4B7}"/>
    <cellStyle name="输入 10" xfId="18006" xr:uid="{FC8C6928-51B7-415F-BD2A-167B9B5F7523}"/>
    <cellStyle name="输入 10 2" xfId="37450" xr:uid="{3267DD3C-AA96-47B5-9B7A-24BF39A8D2CF}"/>
    <cellStyle name="输入 11" xfId="18007" xr:uid="{C3C69375-DE56-47B8-B361-E11D0CE3C8EE}"/>
    <cellStyle name="输入 11 2" xfId="37451" xr:uid="{91B1B668-FA3C-4EA9-8C13-0CD66D11A4BE}"/>
    <cellStyle name="输入 12" xfId="18008" xr:uid="{5AC81021-5AB6-487A-AEF0-9C884032B36F}"/>
    <cellStyle name="输入 12 2" xfId="37452" xr:uid="{FAB88685-BA49-4EF7-BBA3-F4A45EF84C7C}"/>
    <cellStyle name="输入 13" xfId="18009" xr:uid="{F9685513-388A-4C74-BEFE-A8624BCF507B}"/>
    <cellStyle name="输入 13 2" xfId="37453" xr:uid="{FE81FF1B-FDF9-4B1D-8B6D-D5515DC0F349}"/>
    <cellStyle name="输入 14" xfId="18010" xr:uid="{0B864EFF-52E1-4676-BC08-E1EDCCF8BFF3}"/>
    <cellStyle name="输入 14 2" xfId="37454" xr:uid="{9EC1BD73-2B4F-4B4D-8ED6-0E13DD3FCB76}"/>
    <cellStyle name="输入 15" xfId="18011" xr:uid="{8D4F3E5A-6F5D-4FF3-8423-31D711BA14AB}"/>
    <cellStyle name="输入 15 2" xfId="37455" xr:uid="{FCAE093D-F0BD-40CA-9E96-E46650537956}"/>
    <cellStyle name="输入 16" xfId="18012" xr:uid="{EBB9CC17-0C7A-42F1-96C8-3D49227BE2F1}"/>
    <cellStyle name="输入 16 2" xfId="37456" xr:uid="{F111D047-4153-45E1-A648-9DB82F5D1317}"/>
    <cellStyle name="输入 17" xfId="18013" xr:uid="{479AD66E-DB6C-4BE5-9BDA-C9203926E999}"/>
    <cellStyle name="输入 17 2" xfId="37457" xr:uid="{006997FD-E086-40BA-8D04-7F1CDBE0488D}"/>
    <cellStyle name="输入 18" xfId="37449" xr:uid="{05A4D745-72C6-4C8B-9DBB-5910E91165D6}"/>
    <cellStyle name="输入 2" xfId="18014" xr:uid="{DD138A04-A9FB-4601-A58B-DA6B272A5485}"/>
    <cellStyle name="输入 2 10" xfId="18015" xr:uid="{21830E24-70CB-4914-A3B0-1F4C9F63EA60}"/>
    <cellStyle name="输入 2 10 2" xfId="37459" xr:uid="{3A1119F2-5C2D-4968-AD70-76D5A986C240}"/>
    <cellStyle name="输入 2 11" xfId="18016" xr:uid="{3525CC05-554E-496B-9CBB-BE3F2C55D436}"/>
    <cellStyle name="输入 2 11 2" xfId="37460" xr:uid="{38200357-D900-4552-B286-A8EC9FA9CC56}"/>
    <cellStyle name="输入 2 12" xfId="18017" xr:uid="{079A10A4-3FA3-4572-8228-5A20D68DF89D}"/>
    <cellStyle name="输入 2 12 2" xfId="37461" xr:uid="{AEA93AAC-DD07-489A-81B4-D8E90E1F30CA}"/>
    <cellStyle name="输入 2 13" xfId="18018" xr:uid="{0C8B5BE7-FC16-45ED-BC04-E6326CA633A8}"/>
    <cellStyle name="输入 2 13 2" xfId="37462" xr:uid="{5098005D-09E2-4EB8-BF9F-502AC7A7EF01}"/>
    <cellStyle name="输入 2 14" xfId="18019" xr:uid="{BD67698B-0D1C-4877-87F4-974C19E5A993}"/>
    <cellStyle name="输入 2 14 2" xfId="37463" xr:uid="{AF3841FF-0925-4640-B4C9-A06BE4D82707}"/>
    <cellStyle name="输入 2 15" xfId="37458" xr:uid="{6D368A5A-86EF-4E46-B500-A1F2D4B8344F}"/>
    <cellStyle name="输入 2 2" xfId="18020" xr:uid="{6264325A-5185-4DD6-93C4-73617A073806}"/>
    <cellStyle name="输入 2 2 10" xfId="18021" xr:uid="{B98DB6F5-5D7A-4B38-8016-EF41051DF138}"/>
    <cellStyle name="输入 2 2 10 2" xfId="37465" xr:uid="{E01F26B5-49A8-4F24-97E3-B144A5BD1732}"/>
    <cellStyle name="输入 2 2 11" xfId="18022" xr:uid="{384FADC1-2E01-4295-8395-3DBEC707ECBC}"/>
    <cellStyle name="输入 2 2 11 2" xfId="37466" xr:uid="{124573C0-4168-4C38-A18D-7811C4D09D70}"/>
    <cellStyle name="输入 2 2 12" xfId="37464" xr:uid="{5156B691-40DB-4DBC-AA53-C4E74A44AFFF}"/>
    <cellStyle name="输入 2 2 2" xfId="18023" xr:uid="{D58AD733-43DD-4E67-B80C-7B0D589B20D1}"/>
    <cellStyle name="输入 2 2 2 10" xfId="37467" xr:uid="{5EF3063C-AB34-4F8D-977D-782CFB761723}"/>
    <cellStyle name="输入 2 2 2 2" xfId="18024" xr:uid="{2274EB2C-4AC4-44CE-A894-89C7266C17F8}"/>
    <cellStyle name="输入 2 2 2 2 2" xfId="37468" xr:uid="{C3346D50-1599-47F0-A2D2-D4C3C4453769}"/>
    <cellStyle name="输入 2 2 2 3" xfId="18025" xr:uid="{293FD9B8-3239-402A-A94B-33CBD4ED0EA0}"/>
    <cellStyle name="输入 2 2 2 3 2" xfId="37469" xr:uid="{D8870820-006A-4156-A235-A88B42C0B9A0}"/>
    <cellStyle name="输入 2 2 2 4" xfId="18026" xr:uid="{63E6A482-1491-4ED9-B920-2C5B9502BB8E}"/>
    <cellStyle name="输入 2 2 2 4 2" xfId="37470" xr:uid="{0123F92F-86DC-4377-AFE0-382066897B19}"/>
    <cellStyle name="输入 2 2 2 5" xfId="18027" xr:uid="{616F4476-4C32-439A-8257-87269EA0C555}"/>
    <cellStyle name="输入 2 2 2 5 2" xfId="37471" xr:uid="{C32E10D9-CA4A-4B2C-83DB-6C94A4A1699D}"/>
    <cellStyle name="输入 2 2 2 6" xfId="18028" xr:uid="{4FD0DE21-0601-4918-A6BA-F351A5133154}"/>
    <cellStyle name="输入 2 2 2 6 2" xfId="37472" xr:uid="{4FEC8082-7823-4F7D-AAC8-CA864ECE6F9D}"/>
    <cellStyle name="输入 2 2 2 7" xfId="18029" xr:uid="{DE3112C4-AF30-4AF8-8622-85DE50C1A078}"/>
    <cellStyle name="输入 2 2 2 7 2" xfId="37473" xr:uid="{4E1830B7-A6F3-4D86-8979-5CC1307B4C01}"/>
    <cellStyle name="输入 2 2 2 8" xfId="18030" xr:uid="{4288D00D-81D3-410D-A6CC-BC661ADE1ED7}"/>
    <cellStyle name="输入 2 2 2 8 2" xfId="37474" xr:uid="{628E4B35-32FF-4663-9A8F-CE0F722406A2}"/>
    <cellStyle name="输入 2 2 2 9" xfId="18031" xr:uid="{D2054276-3D7D-467F-8E04-16CAD0120172}"/>
    <cellStyle name="输入 2 2 2 9 2" xfId="37475" xr:uid="{118F672E-9D18-4864-8E45-7506362AFCEF}"/>
    <cellStyle name="输入 2 2 3" xfId="18032" xr:uid="{5C053FBF-2D8D-4242-BD32-9611D358BA86}"/>
    <cellStyle name="输入 2 2 3 10" xfId="37476" xr:uid="{E4C68E42-C25D-43FC-8727-FED7A2D6F374}"/>
    <cellStyle name="输入 2 2 3 2" xfId="18033" xr:uid="{AD82C154-BD4B-469E-9234-3E59D238EA7A}"/>
    <cellStyle name="输入 2 2 3 2 2" xfId="37477" xr:uid="{14EBBF2A-6B44-4447-8C77-228A35224429}"/>
    <cellStyle name="输入 2 2 3 3" xfId="18034" xr:uid="{3C7A120A-4784-40BE-86F7-9BE1D60777B9}"/>
    <cellStyle name="输入 2 2 3 3 2" xfId="37478" xr:uid="{58ACF0BC-11A3-4563-9828-E8DF5B42E6C6}"/>
    <cellStyle name="输入 2 2 3 4" xfId="18035" xr:uid="{2338B3DD-856E-448D-951D-44AB698DFBBE}"/>
    <cellStyle name="输入 2 2 3 4 2" xfId="37479" xr:uid="{184F684D-0372-460A-ADD8-450D0720CB63}"/>
    <cellStyle name="输入 2 2 3 5" xfId="18036" xr:uid="{16A8F179-F07C-4E8D-B610-4A3251B3BD09}"/>
    <cellStyle name="输入 2 2 3 5 2" xfId="37480" xr:uid="{950893FB-7843-4768-9C1A-7C9A1D62DC0F}"/>
    <cellStyle name="输入 2 2 3 6" xfId="18037" xr:uid="{0549A23B-E6AB-4AF4-B7D4-BCDFE29DAE71}"/>
    <cellStyle name="输入 2 2 3 6 2" xfId="37481" xr:uid="{54EF3D1C-04A3-4236-BF91-8A2255B6D047}"/>
    <cellStyle name="输入 2 2 3 7" xfId="18038" xr:uid="{51758A2A-7AE6-47CA-9EDD-E77824CA498A}"/>
    <cellStyle name="输入 2 2 3 7 2" xfId="37482" xr:uid="{7C3CEC47-D111-40A0-AF27-1DD497DCC04E}"/>
    <cellStyle name="输入 2 2 3 8" xfId="18039" xr:uid="{4A6860F7-1598-440A-A0BE-BA4E331815AA}"/>
    <cellStyle name="输入 2 2 3 8 2" xfId="37483" xr:uid="{14E1D467-9E90-4A23-83AE-9F6661D642C6}"/>
    <cellStyle name="输入 2 2 3 9" xfId="18040" xr:uid="{30956D57-3254-40CA-BF13-2C9FE7A80BD8}"/>
    <cellStyle name="输入 2 2 3 9 2" xfId="37484" xr:uid="{E1421556-C6CF-4690-9E2F-B66E5853788B}"/>
    <cellStyle name="输入 2 2 4" xfId="18041" xr:uid="{2025D418-3193-442F-BD5E-16BF45B7C111}"/>
    <cellStyle name="输入 2 2 4 2" xfId="37485" xr:uid="{7E7402A7-3993-480A-AF00-24F9A9E8137F}"/>
    <cellStyle name="输入 2 2 5" xfId="18042" xr:uid="{91EFB5A5-3EB5-4188-8F6B-CAC2231E0BC0}"/>
    <cellStyle name="输入 2 2 5 2" xfId="37486" xr:uid="{C57FEEF6-845F-4AA4-86A7-1BA9B9BC1420}"/>
    <cellStyle name="输入 2 2 6" xfId="18043" xr:uid="{AB283816-48C2-40BB-80BD-C725E5474625}"/>
    <cellStyle name="输入 2 2 6 2" xfId="37487" xr:uid="{85AB84B4-86FE-4B7B-95CF-32B34F6EE7B0}"/>
    <cellStyle name="输入 2 2 7" xfId="18044" xr:uid="{0F2D8374-3AD7-46B2-98BB-D1D95C3410BD}"/>
    <cellStyle name="输入 2 2 7 2" xfId="37488" xr:uid="{FC943EC0-D403-43FF-95A0-07C4EA409438}"/>
    <cellStyle name="输入 2 2 8" xfId="18045" xr:uid="{154F7742-E64C-47F5-84D8-4838E7031B40}"/>
    <cellStyle name="输入 2 2 8 2" xfId="37489" xr:uid="{5E78C124-C84A-4D52-9F8F-E107A3FD7E7D}"/>
    <cellStyle name="输入 2 2 9" xfId="18046" xr:uid="{B6096604-4E0A-4640-AFC8-9750B21F6900}"/>
    <cellStyle name="输入 2 2 9 2" xfId="37490" xr:uid="{55E9AFAC-FBE9-4B9E-B0F0-0F1224946A93}"/>
    <cellStyle name="输入 2 3" xfId="18047" xr:uid="{7541215B-C30F-4A48-ADEB-F24FB777734F}"/>
    <cellStyle name="输入 2 3 10" xfId="18048" xr:uid="{8ED4EEBF-0677-4BE5-A187-0314F63BE89F}"/>
    <cellStyle name="输入 2 3 10 2" xfId="37492" xr:uid="{A9959FB9-CA12-4953-90E9-1D53B2E2DC52}"/>
    <cellStyle name="输入 2 3 11" xfId="18049" xr:uid="{174F77EE-C0F0-4D5F-A26C-5F774D873D16}"/>
    <cellStyle name="输入 2 3 11 2" xfId="37493" xr:uid="{A7E816DE-A30A-4D60-9502-C52DF08253C1}"/>
    <cellStyle name="输入 2 3 12" xfId="37491" xr:uid="{253D52FD-0930-41BF-8B74-BFF204533123}"/>
    <cellStyle name="输入 2 3 2" xfId="18050" xr:uid="{7AAA0865-67E2-4258-ACDA-AAEDBF0ED45D}"/>
    <cellStyle name="输入 2 3 2 10" xfId="37494" xr:uid="{3751CDF1-68F8-4E4D-8391-43912C11ABFB}"/>
    <cellStyle name="输入 2 3 2 2" xfId="18051" xr:uid="{E109BB08-EDFD-42FC-BBCF-67A856749532}"/>
    <cellStyle name="输入 2 3 2 2 2" xfId="37495" xr:uid="{14FBEC8F-0CA4-447C-B9FD-0F1E01B85F0D}"/>
    <cellStyle name="输入 2 3 2 3" xfId="18052" xr:uid="{710A3E19-2AF8-4822-91B7-6C727A804BE8}"/>
    <cellStyle name="输入 2 3 2 3 2" xfId="37496" xr:uid="{B81E66EB-4A05-4127-9A55-F452F42C2618}"/>
    <cellStyle name="输入 2 3 2 4" xfId="18053" xr:uid="{B38B8A9B-083B-45E9-A54F-DD4067D56206}"/>
    <cellStyle name="输入 2 3 2 4 2" xfId="37497" xr:uid="{CAB3AC48-2B38-43F8-8FBE-6085D237F314}"/>
    <cellStyle name="输入 2 3 2 5" xfId="18054" xr:uid="{BA9CAF08-39AC-48E3-8294-F68562F4F31C}"/>
    <cellStyle name="输入 2 3 2 5 2" xfId="37498" xr:uid="{071EF444-E594-4D42-B0AD-E6EC637B23BA}"/>
    <cellStyle name="输入 2 3 2 6" xfId="18055" xr:uid="{125CC9BA-3BF1-4E0B-9E5A-E83B148B8580}"/>
    <cellStyle name="输入 2 3 2 6 2" xfId="37499" xr:uid="{94FAA591-D376-421D-B7EE-028C287CD877}"/>
    <cellStyle name="输入 2 3 2 7" xfId="18056" xr:uid="{ACF956E3-B1CD-4C5C-A98E-6925EF249869}"/>
    <cellStyle name="输入 2 3 2 7 2" xfId="37500" xr:uid="{D700661A-06DA-47BC-B13C-2E9AC9137160}"/>
    <cellStyle name="输入 2 3 2 8" xfId="18057" xr:uid="{200A7905-9FBF-4B52-9B5A-0546C2295A15}"/>
    <cellStyle name="输入 2 3 2 8 2" xfId="37501" xr:uid="{CB5ACBC1-355E-47DA-88E8-BD49B92C401C}"/>
    <cellStyle name="输入 2 3 2 9" xfId="18058" xr:uid="{B299F949-D89A-4018-980E-CFBD76B6DBCF}"/>
    <cellStyle name="输入 2 3 2 9 2" xfId="37502" xr:uid="{6B8FD56B-40A0-4DA7-9CAB-D4F7C8E667F9}"/>
    <cellStyle name="输入 2 3 3" xfId="18059" xr:uid="{C6B7A4A0-F0F2-44EC-A3EA-3B6E99BE7296}"/>
    <cellStyle name="输入 2 3 3 10" xfId="37503" xr:uid="{1C62681A-E5A9-4F6C-B945-1393676A5460}"/>
    <cellStyle name="输入 2 3 3 2" xfId="18060" xr:uid="{EC877A14-D6DB-40D7-A721-820A90AD8FE7}"/>
    <cellStyle name="输入 2 3 3 2 2" xfId="37504" xr:uid="{885550CA-C8AF-4B75-9DF3-F83641D3D5C5}"/>
    <cellStyle name="输入 2 3 3 3" xfId="18061" xr:uid="{84DC762A-8D89-40C1-B003-53158065B13C}"/>
    <cellStyle name="输入 2 3 3 3 2" xfId="37505" xr:uid="{80FC6BF8-1C66-4842-B663-1C9CE0355B4C}"/>
    <cellStyle name="输入 2 3 3 4" xfId="18062" xr:uid="{B4BB3100-1354-4C15-A148-C4487CE3A427}"/>
    <cellStyle name="输入 2 3 3 4 2" xfId="37506" xr:uid="{2B42FA61-A1AB-4A93-98DF-5725800842BD}"/>
    <cellStyle name="输入 2 3 3 5" xfId="18063" xr:uid="{403876A7-C0F2-4FAF-B0DD-02F7CFAFCD1A}"/>
    <cellStyle name="输入 2 3 3 5 2" xfId="37507" xr:uid="{AF432793-E37D-411A-8CD6-24C4D86537B9}"/>
    <cellStyle name="输入 2 3 3 6" xfId="18064" xr:uid="{40C7ADC7-C401-4B3E-BB63-90294EECAF26}"/>
    <cellStyle name="输入 2 3 3 6 2" xfId="37508" xr:uid="{D2CC4205-76B4-469C-97C8-F365E3C02D1C}"/>
    <cellStyle name="输入 2 3 3 7" xfId="18065" xr:uid="{4475545B-D005-4DE8-9C12-F97FBB3C2EED}"/>
    <cellStyle name="输入 2 3 3 7 2" xfId="37509" xr:uid="{8ED17CDC-90F7-4E7C-A786-010779EC59C5}"/>
    <cellStyle name="输入 2 3 3 8" xfId="18066" xr:uid="{F4383258-81AC-4367-BED6-D29692BD3145}"/>
    <cellStyle name="输入 2 3 3 8 2" xfId="37510" xr:uid="{2B57C589-9172-43A8-B9EC-341BF8472E1A}"/>
    <cellStyle name="输入 2 3 3 9" xfId="18067" xr:uid="{43626FA7-C9A1-40A5-A743-B124F10DC819}"/>
    <cellStyle name="输入 2 3 3 9 2" xfId="37511" xr:uid="{54EC9F3F-7E30-42EE-84F2-BD93C7FA9EA7}"/>
    <cellStyle name="输入 2 3 4" xfId="18068" xr:uid="{C62DB8DF-B09A-4427-9F7E-BD1A9861BA8D}"/>
    <cellStyle name="输入 2 3 4 2" xfId="37512" xr:uid="{6228CF39-01C8-42CB-B2B0-8CBD0F62CE96}"/>
    <cellStyle name="输入 2 3 5" xfId="18069" xr:uid="{E3181E5B-E1A6-438E-8122-42F8A2E56D75}"/>
    <cellStyle name="输入 2 3 5 2" xfId="37513" xr:uid="{71EA5D3A-2C5C-4ACF-B696-36E7E65CDFC3}"/>
    <cellStyle name="输入 2 3 6" xfId="18070" xr:uid="{3D6EC53E-F477-4503-8C4E-F029B3D929CD}"/>
    <cellStyle name="输入 2 3 6 2" xfId="37514" xr:uid="{EB8F2A80-A164-4073-A3C1-A0E7FE6D921C}"/>
    <cellStyle name="输入 2 3 7" xfId="18071" xr:uid="{4B702F99-FC59-4E51-9EC2-42683E85E280}"/>
    <cellStyle name="输入 2 3 7 2" xfId="37515" xr:uid="{45837468-9102-4496-9F90-9FD381A3AE12}"/>
    <cellStyle name="输入 2 3 8" xfId="18072" xr:uid="{041FB4CD-90CB-46EC-A852-290F3D9B948A}"/>
    <cellStyle name="输入 2 3 8 2" xfId="37516" xr:uid="{70F2C962-0F39-4EC0-A483-0171785C4C65}"/>
    <cellStyle name="输入 2 3 9" xfId="18073" xr:uid="{30D59BBE-663B-468C-897E-838A28220EDE}"/>
    <cellStyle name="输入 2 3 9 2" xfId="37517" xr:uid="{449B7CFB-6CFE-43F2-BEEE-2D7F4E56BC56}"/>
    <cellStyle name="输入 2 4" xfId="18074" xr:uid="{284045A5-AC28-4939-A403-1EB179ABACF5}"/>
    <cellStyle name="输入 2 4 10" xfId="18075" xr:uid="{76BD81C8-ED10-4B00-8DB9-FCA5A9EAC01A}"/>
    <cellStyle name="输入 2 4 10 2" xfId="37519" xr:uid="{3E1D14A1-2C13-44B8-9906-00B2AD89D402}"/>
    <cellStyle name="输入 2 4 11" xfId="18076" xr:uid="{C25FE0A0-753D-402E-B522-BF68E4A6909F}"/>
    <cellStyle name="输入 2 4 11 2" xfId="37520" xr:uid="{AA1CF4BD-B305-4635-B2F3-672A8DB46F6E}"/>
    <cellStyle name="输入 2 4 12" xfId="18077" xr:uid="{8D164110-67FC-4FF2-9368-CD7A4CBF3D00}"/>
    <cellStyle name="输入 2 4 12 2" xfId="37521" xr:uid="{EEA9EFCB-9846-4DEA-90AE-C7F21AE9503A}"/>
    <cellStyle name="输入 2 4 13" xfId="37518" xr:uid="{26722788-1567-4185-B778-E994558DA36C}"/>
    <cellStyle name="输入 2 4 2" xfId="18078" xr:uid="{F6D88FEB-33B1-4C56-A57E-2F5E983D74BE}"/>
    <cellStyle name="输入 2 4 2 10" xfId="18079" xr:uid="{8283D8E0-0659-4581-A0C0-D436C56D4D9F}"/>
    <cellStyle name="输入 2 4 2 10 2" xfId="37523" xr:uid="{2A0F85C7-AED3-4893-991F-DF85BD5A10EA}"/>
    <cellStyle name="输入 2 4 2 11" xfId="37522" xr:uid="{8E46DF1D-A55C-406E-A4CF-B03A545EEB02}"/>
    <cellStyle name="输入 2 4 2 2" xfId="18080" xr:uid="{00384F28-EB4D-493C-8453-1C75D2034E45}"/>
    <cellStyle name="输入 2 4 2 2 10" xfId="37524" xr:uid="{73569F44-7FFE-496F-92C5-9511B126C286}"/>
    <cellStyle name="输入 2 4 2 2 2" xfId="18081" xr:uid="{24108AA3-30A8-4362-A637-A87BD338500E}"/>
    <cellStyle name="输入 2 4 2 2 2 2" xfId="37525" xr:uid="{4BFC11F2-9591-49B6-97C7-BCDBFC115C7D}"/>
    <cellStyle name="输入 2 4 2 2 3" xfId="18082" xr:uid="{7A63D8A5-E043-457F-8636-E10DE0318422}"/>
    <cellStyle name="输入 2 4 2 2 3 2" xfId="37526" xr:uid="{CCB67FDE-AF7D-48B6-91F4-14AFB5C480CB}"/>
    <cellStyle name="输入 2 4 2 2 4" xfId="18083" xr:uid="{019E70A5-CA8E-457A-A631-140EB0E58663}"/>
    <cellStyle name="输入 2 4 2 2 4 2" xfId="37527" xr:uid="{0B9DF9D7-CE75-4D92-B86E-9A7903FA4DD4}"/>
    <cellStyle name="输入 2 4 2 2 5" xfId="18084" xr:uid="{0BB33F51-83BF-4A9B-8417-92E45F5CD225}"/>
    <cellStyle name="输入 2 4 2 2 5 2" xfId="37528" xr:uid="{BF5293CF-09AA-4842-90FA-A9A38BBE2E3B}"/>
    <cellStyle name="输入 2 4 2 2 6" xfId="18085" xr:uid="{19335DB1-FABE-4210-B5E5-491F929F132E}"/>
    <cellStyle name="输入 2 4 2 2 6 2" xfId="37529" xr:uid="{66514074-E6A5-46A3-B938-0C216E353B77}"/>
    <cellStyle name="输入 2 4 2 2 7" xfId="18086" xr:uid="{533D972B-B805-4ECC-88B9-AAFEC77BD62E}"/>
    <cellStyle name="输入 2 4 2 2 7 2" xfId="37530" xr:uid="{A1D40144-A7CB-424D-AB7D-61F5C7756457}"/>
    <cellStyle name="输入 2 4 2 2 8" xfId="18087" xr:uid="{F09AB656-76C3-4234-A10D-3D4F03D317AE}"/>
    <cellStyle name="输入 2 4 2 2 8 2" xfId="37531" xr:uid="{D96FED64-A8FB-45F4-9560-17D66BF6F55E}"/>
    <cellStyle name="输入 2 4 2 2 9" xfId="18088" xr:uid="{41A87D7C-267C-47A0-AA66-4A621FBCCE48}"/>
    <cellStyle name="输入 2 4 2 2 9 2" xfId="37532" xr:uid="{8B59CD55-8150-4F4C-8BFD-6CB7AB7FB8D0}"/>
    <cellStyle name="输入 2 4 2 3" xfId="18089" xr:uid="{95647430-46EC-42B9-8CA3-794B43FB97DB}"/>
    <cellStyle name="输入 2 4 2 3 2" xfId="37533" xr:uid="{C96C20A4-C5C6-4BD9-9B37-CF11310A9483}"/>
    <cellStyle name="输入 2 4 2 4" xfId="18090" xr:uid="{0C05AB57-824E-46E0-9ED0-571C590D75C3}"/>
    <cellStyle name="输入 2 4 2 4 2" xfId="37534" xr:uid="{6F9B3F84-80CA-43CD-96B4-C692C6648299}"/>
    <cellStyle name="输入 2 4 2 5" xfId="18091" xr:uid="{17612311-0587-49CD-823D-77307F255148}"/>
    <cellStyle name="输入 2 4 2 5 2" xfId="37535" xr:uid="{DCD8E83B-9A42-4673-9155-6EB4C4A281EB}"/>
    <cellStyle name="输入 2 4 2 6" xfId="18092" xr:uid="{3F845FD2-E5FC-4A5C-81BE-9E5D26870A69}"/>
    <cellStyle name="输入 2 4 2 6 2" xfId="37536" xr:uid="{00A8FD48-5EE1-4C60-9366-D38A62DA1146}"/>
    <cellStyle name="输入 2 4 2 7" xfId="18093" xr:uid="{5CF87220-C817-4E71-9DFE-DE8A0B14661D}"/>
    <cellStyle name="输入 2 4 2 7 2" xfId="37537" xr:uid="{25275404-4B3C-434D-A042-24E259A32660}"/>
    <cellStyle name="输入 2 4 2 8" xfId="18094" xr:uid="{E894380D-1CD3-4EC2-85CE-5E0D9E04884E}"/>
    <cellStyle name="输入 2 4 2 8 2" xfId="37538" xr:uid="{7DFDA4A2-0AEF-405A-B5AE-C403AB38DEA4}"/>
    <cellStyle name="输入 2 4 2 9" xfId="18095" xr:uid="{E0D865C3-79D5-4540-872D-9FDC90C10515}"/>
    <cellStyle name="输入 2 4 2 9 2" xfId="37539" xr:uid="{942D64F7-E788-4557-8503-44F716C9BDE7}"/>
    <cellStyle name="输入 2 4 3" xfId="18096" xr:uid="{B7708641-FF8A-4F7D-8B30-64DCFFC049C5}"/>
    <cellStyle name="输入 2 4 3 10" xfId="37540" xr:uid="{41E7308E-2CDA-4020-962E-2DF6E751657A}"/>
    <cellStyle name="输入 2 4 3 2" xfId="18097" xr:uid="{96A8D8BF-5759-4FA6-87B1-5BA8B4289A20}"/>
    <cellStyle name="输入 2 4 3 2 2" xfId="37541" xr:uid="{14D6DF10-70FF-4B7E-84E9-03C44DF803CB}"/>
    <cellStyle name="输入 2 4 3 3" xfId="18098" xr:uid="{9A118ECE-57AE-4445-80AC-45F0177C47B4}"/>
    <cellStyle name="输入 2 4 3 3 2" xfId="37542" xr:uid="{B41AC1F2-E5C2-48EA-BC21-A4654E989EEC}"/>
    <cellStyle name="输入 2 4 3 4" xfId="18099" xr:uid="{D404D1AF-0B64-4A75-813B-E737F8C46C2A}"/>
    <cellStyle name="输入 2 4 3 4 2" xfId="37543" xr:uid="{A30D2C0E-B752-49C5-A6D8-1E19B6280624}"/>
    <cellStyle name="输入 2 4 3 5" xfId="18100" xr:uid="{E0FCBA2C-0ABE-4FDB-8F66-DF6840430090}"/>
    <cellStyle name="输入 2 4 3 5 2" xfId="37544" xr:uid="{D749EF1A-6072-435B-B092-CCF889E86E77}"/>
    <cellStyle name="输入 2 4 3 6" xfId="18101" xr:uid="{16AE51AC-A63B-4286-A2B7-320BACC43733}"/>
    <cellStyle name="输入 2 4 3 6 2" xfId="37545" xr:uid="{A5C582F5-DD50-42B7-97C6-AB2A3D0D7200}"/>
    <cellStyle name="输入 2 4 3 7" xfId="18102" xr:uid="{46F467C3-FBC9-4F10-A8C7-39DC17CBD43B}"/>
    <cellStyle name="输入 2 4 3 7 2" xfId="37546" xr:uid="{7EE4B352-3006-4333-AE9E-A862E70A12BF}"/>
    <cellStyle name="输入 2 4 3 8" xfId="18103" xr:uid="{AF939790-F240-45D9-B2E6-39C3FFE4E5C2}"/>
    <cellStyle name="输入 2 4 3 8 2" xfId="37547" xr:uid="{FF6F0180-7DFE-4820-845B-67972C8FAAEB}"/>
    <cellStyle name="输入 2 4 3 9" xfId="18104" xr:uid="{86E7F4B3-A957-4977-A048-6F56B553A116}"/>
    <cellStyle name="输入 2 4 3 9 2" xfId="37548" xr:uid="{E245C5EE-9F29-4D4F-B4AD-049BEC200859}"/>
    <cellStyle name="输入 2 4 4" xfId="18105" xr:uid="{5628EB1C-4895-4F5F-B1BF-D938C409A160}"/>
    <cellStyle name="输入 2 4 4 10" xfId="37549" xr:uid="{8FFECF02-9BAA-4241-99BF-C3314E02123F}"/>
    <cellStyle name="输入 2 4 4 2" xfId="18106" xr:uid="{3EF3B2D6-1A9F-4739-831D-5913A7C2F921}"/>
    <cellStyle name="输入 2 4 4 2 2" xfId="37550" xr:uid="{AE659BDB-8004-4C12-A2F6-614307604D29}"/>
    <cellStyle name="输入 2 4 4 3" xfId="18107" xr:uid="{9E8450AE-058E-41E1-A665-18133D8E9515}"/>
    <cellStyle name="输入 2 4 4 3 2" xfId="37551" xr:uid="{85830310-D6A2-4469-895C-462056CFF516}"/>
    <cellStyle name="输入 2 4 4 4" xfId="18108" xr:uid="{4ECC7B64-B9AB-49A8-B90A-CA89B1A1204A}"/>
    <cellStyle name="输入 2 4 4 4 2" xfId="37552" xr:uid="{7760DE2D-AD06-4A80-96FA-A57C14D77FBB}"/>
    <cellStyle name="输入 2 4 4 5" xfId="18109" xr:uid="{BDC4B067-1120-4604-8DC4-FE62E6611010}"/>
    <cellStyle name="输入 2 4 4 5 2" xfId="37553" xr:uid="{6B6030C2-0E8C-4864-9383-CDD221138382}"/>
    <cellStyle name="输入 2 4 4 6" xfId="18110" xr:uid="{E0BD4EA6-D86C-416E-A911-34C53461A230}"/>
    <cellStyle name="输入 2 4 4 6 2" xfId="37554" xr:uid="{1DEEA89B-406A-4C18-A1B0-A0149BCB2D05}"/>
    <cellStyle name="输入 2 4 4 7" xfId="18111" xr:uid="{DF5A1D40-60ED-43E4-BC53-762C7EAF5578}"/>
    <cellStyle name="输入 2 4 4 7 2" xfId="37555" xr:uid="{39519855-750C-4A34-BE0F-7A993909A1B5}"/>
    <cellStyle name="输入 2 4 4 8" xfId="18112" xr:uid="{FCB82E85-80C5-492F-B1D7-79334B060C4B}"/>
    <cellStyle name="输入 2 4 4 8 2" xfId="37556" xr:uid="{F6404BBA-1A0B-4B42-B121-01AFB167E1A1}"/>
    <cellStyle name="输入 2 4 4 9" xfId="18113" xr:uid="{F9B4E33C-BD8D-42C5-AED7-E23FB06F3A08}"/>
    <cellStyle name="输入 2 4 4 9 2" xfId="37557" xr:uid="{16C2267C-B2B4-45EF-9AFD-EA6DF753144A}"/>
    <cellStyle name="输入 2 4 5" xfId="18114" xr:uid="{6C60E7E2-2575-4EF0-90BA-B5EAFF154E93}"/>
    <cellStyle name="输入 2 4 5 2" xfId="37558" xr:uid="{944C6AFE-09CD-4411-8158-6DDC3C88FF2E}"/>
    <cellStyle name="输入 2 4 6" xfId="18115" xr:uid="{37D5526F-463E-4709-A206-240C039A2162}"/>
    <cellStyle name="输入 2 4 6 2" xfId="37559" xr:uid="{CD08E81E-F2E3-4E3C-8CE6-2C0A79C9BEE1}"/>
    <cellStyle name="输入 2 4 7" xfId="18116" xr:uid="{6FD075D1-9CE2-450D-B03D-A8C5AE4F9327}"/>
    <cellStyle name="输入 2 4 7 2" xfId="37560" xr:uid="{0F73A826-B2FC-49A2-8E72-AB2D21E071CC}"/>
    <cellStyle name="输入 2 4 8" xfId="18117" xr:uid="{CE052AB1-79CD-47AD-8FF3-46D5ECB32C86}"/>
    <cellStyle name="输入 2 4 8 2" xfId="37561" xr:uid="{0AE39C86-EB38-4DF1-8B1E-7250A9F0CDE3}"/>
    <cellStyle name="输入 2 4 9" xfId="18118" xr:uid="{B90E06BE-AF66-4A6D-B3F8-330E1865EB59}"/>
    <cellStyle name="输入 2 4 9 2" xfId="37562" xr:uid="{6CF1CC4A-070A-4D34-9713-B6181E7999EC}"/>
    <cellStyle name="输入 2 5" xfId="18119" xr:uid="{372070FF-A3E2-42BE-8152-5D5E537A46B0}"/>
    <cellStyle name="输入 2 5 10" xfId="37563" xr:uid="{AF1161A6-41F0-4361-99CE-3C9A7FFEC1C2}"/>
    <cellStyle name="输入 2 5 2" xfId="18120" xr:uid="{C6E1D2CE-B0A9-4B64-8727-C58799530EE6}"/>
    <cellStyle name="输入 2 5 2 2" xfId="37564" xr:uid="{D9ED038D-1523-4951-8AAE-5D541A7D1518}"/>
    <cellStyle name="输入 2 5 3" xfId="18121" xr:uid="{430FBF98-110F-4498-9913-E749E7989DA7}"/>
    <cellStyle name="输入 2 5 3 2" xfId="37565" xr:uid="{6B601EA1-B522-4630-84B5-09A18104DB08}"/>
    <cellStyle name="输入 2 5 4" xfId="18122" xr:uid="{CB8C55A8-3DBE-4414-825C-EE1ED818D9B2}"/>
    <cellStyle name="输入 2 5 4 2" xfId="37566" xr:uid="{13E46667-36E2-4830-BCD5-3F7BCB5BB1EB}"/>
    <cellStyle name="输入 2 5 5" xfId="18123" xr:uid="{437C3070-AA42-4BC4-AF7A-E3BD3B5893CE}"/>
    <cellStyle name="输入 2 5 5 2" xfId="37567" xr:uid="{2649AEB9-7ADF-4FCE-A701-15C3BD38E204}"/>
    <cellStyle name="输入 2 5 6" xfId="18124" xr:uid="{6A62297E-2FEB-41D6-B805-1C93E9365D6B}"/>
    <cellStyle name="输入 2 5 6 2" xfId="37568" xr:uid="{FE37D2FB-0D64-4AD6-929F-AA32AD3E343D}"/>
    <cellStyle name="输入 2 5 7" xfId="18125" xr:uid="{D06A8249-94D6-4FF9-B281-C5B1AD8FD8E5}"/>
    <cellStyle name="输入 2 5 7 2" xfId="37569" xr:uid="{1E6C1DA5-C39D-4538-A998-6339C7819B17}"/>
    <cellStyle name="输入 2 5 8" xfId="18126" xr:uid="{1270B491-544A-4FF3-B49D-C67715654B16}"/>
    <cellStyle name="输入 2 5 8 2" xfId="37570" xr:uid="{AF0B84FC-27FD-44EB-B7FD-4128C63FE2E8}"/>
    <cellStyle name="输入 2 5 9" xfId="18127" xr:uid="{E323729E-3C1A-49EF-9F6B-9911109371F0}"/>
    <cellStyle name="输入 2 5 9 2" xfId="37571" xr:uid="{E61240A7-9CF9-468D-B271-4A4B77B2E271}"/>
    <cellStyle name="输入 2 6" xfId="18128" xr:uid="{55C44D91-3283-4F0A-B495-0834624D7172}"/>
    <cellStyle name="输入 2 6 10" xfId="37572" xr:uid="{2398E903-F541-445D-9AB5-F73D949FA727}"/>
    <cellStyle name="输入 2 6 2" xfId="18129" xr:uid="{EDCE0753-9318-41B4-A06E-6A3CFBEB6D2A}"/>
    <cellStyle name="输入 2 6 2 2" xfId="37573" xr:uid="{8513ED47-04F3-4DDD-807F-43705B35D8FC}"/>
    <cellStyle name="输入 2 6 3" xfId="18130" xr:uid="{75F75016-2BAC-4793-99DF-4DC164F86CB5}"/>
    <cellStyle name="输入 2 6 3 2" xfId="37574" xr:uid="{937FF119-3442-49D2-AC8D-7464BED543FC}"/>
    <cellStyle name="输入 2 6 4" xfId="18131" xr:uid="{4C98FE48-60E7-45F8-BF1C-B54AC3225B20}"/>
    <cellStyle name="输入 2 6 4 2" xfId="37575" xr:uid="{7E06520F-E257-44B9-BACC-482922F8C1E5}"/>
    <cellStyle name="输入 2 6 5" xfId="18132" xr:uid="{F969CBB6-A986-4432-8517-F349A95BE389}"/>
    <cellStyle name="输入 2 6 5 2" xfId="37576" xr:uid="{9CEF4AF7-2D44-43FE-AD0F-9D66E3C7F96E}"/>
    <cellStyle name="输入 2 6 6" xfId="18133" xr:uid="{9DD8A53A-2F14-4749-BFC6-A1CB3202C918}"/>
    <cellStyle name="输入 2 6 6 2" xfId="37577" xr:uid="{5F69EBEA-C888-4711-95A4-CCB9A56E72D9}"/>
    <cellStyle name="输入 2 6 7" xfId="18134" xr:uid="{EC77407D-4523-47BA-ABBD-8CF7D9C99D01}"/>
    <cellStyle name="输入 2 6 7 2" xfId="37578" xr:uid="{B1D28973-DE80-4398-9472-52E8B3AEF306}"/>
    <cellStyle name="输入 2 6 8" xfId="18135" xr:uid="{294196DA-D3C0-43E3-AD68-B28A8731F212}"/>
    <cellStyle name="输入 2 6 8 2" xfId="37579" xr:uid="{299B50F1-8057-499B-93E7-96FD4DFAE9DF}"/>
    <cellStyle name="输入 2 6 9" xfId="18136" xr:uid="{FC309901-B232-4D55-A092-B8CAC6E396B6}"/>
    <cellStyle name="输入 2 6 9 2" xfId="37580" xr:uid="{B7E2EBA1-8714-49F1-877F-972EEDA3BBA7}"/>
    <cellStyle name="输入 2 7" xfId="18137" xr:uid="{83F45E8A-8207-4600-B6FC-36A957D42F15}"/>
    <cellStyle name="输入 2 7 2" xfId="37581" xr:uid="{FCF84FF1-4D1C-4539-A37A-BFFF140E5D50}"/>
    <cellStyle name="输入 2 8" xfId="18138" xr:uid="{B9360C21-A148-418B-9296-F3E54D646D7A}"/>
    <cellStyle name="输入 2 8 2" xfId="37582" xr:uid="{D6CC74DD-D095-46B0-BEC2-A472EA6FE9CF}"/>
    <cellStyle name="输入 2 9" xfId="18139" xr:uid="{3AEEB6CC-6E99-4626-AB43-54AC0B8371E5}"/>
    <cellStyle name="输入 2 9 2" xfId="37583" xr:uid="{2D5A4F80-FAAA-435C-B7C5-9BE3DBDC4407}"/>
    <cellStyle name="输入 3" xfId="18140" xr:uid="{3AA61807-6989-492C-B8B7-248093C17FAB}"/>
    <cellStyle name="输入 3 10" xfId="18141" xr:uid="{85A0FD48-EC38-4D38-9187-53B2A43A61EB}"/>
    <cellStyle name="输入 3 10 2" xfId="37585" xr:uid="{F27976A5-C46F-42A0-9702-87177EA7E48D}"/>
    <cellStyle name="输入 3 11" xfId="18142" xr:uid="{E8553138-5064-4B8E-9C28-353D0344EAC1}"/>
    <cellStyle name="输入 3 11 2" xfId="37586" xr:uid="{B86BDB16-4873-4A4B-A022-9D7AB5966517}"/>
    <cellStyle name="输入 3 12" xfId="18143" xr:uid="{A8639F3A-3537-4858-98AD-AC93EF1AEFB3}"/>
    <cellStyle name="输入 3 12 2" xfId="37587" xr:uid="{6D16CD96-2322-4411-AFAE-30EB7A2B3818}"/>
    <cellStyle name="输入 3 13" xfId="37584" xr:uid="{939AD1EB-2238-46DA-8C6D-724C6739B0BB}"/>
    <cellStyle name="输入 3 2" xfId="18144" xr:uid="{D4357D04-4F41-437A-BC68-4361E227705A}"/>
    <cellStyle name="输入 3 2 10" xfId="18145" xr:uid="{84D9398B-75F8-4722-888A-0926F59A7174}"/>
    <cellStyle name="输入 3 2 10 2" xfId="37589" xr:uid="{9D6628CF-F816-4D10-8C6E-5032EA804CB8}"/>
    <cellStyle name="输入 3 2 11" xfId="18146" xr:uid="{F6D94681-FDB5-4C61-A67A-5FEE9F899D26}"/>
    <cellStyle name="输入 3 2 11 2" xfId="37590" xr:uid="{FF00473D-754E-4A34-976E-218C8D02584D}"/>
    <cellStyle name="输入 3 2 12" xfId="37588" xr:uid="{76259CCF-6F1F-484C-AEAA-474DD005CE37}"/>
    <cellStyle name="输入 3 2 2" xfId="18147" xr:uid="{BDFA3E11-6CB9-4EEB-98A4-662DF40F0910}"/>
    <cellStyle name="输入 3 2 2 10" xfId="37591" xr:uid="{36DF6CA1-88B0-4D70-B6B1-8C024FC2DA63}"/>
    <cellStyle name="输入 3 2 2 2" xfId="18148" xr:uid="{189A0E13-5CD2-4703-B2E0-342A0B9414C5}"/>
    <cellStyle name="输入 3 2 2 2 2" xfId="37592" xr:uid="{A7128E05-B50F-44D4-B64D-A89F69F7451E}"/>
    <cellStyle name="输入 3 2 2 3" xfId="18149" xr:uid="{EC547FDF-9FF1-4357-8E98-9933FC1FB744}"/>
    <cellStyle name="输入 3 2 2 3 2" xfId="37593" xr:uid="{E3324499-FE93-4A6A-BF14-E0F34B8865AB}"/>
    <cellStyle name="输入 3 2 2 4" xfId="18150" xr:uid="{C4CFD6C0-E393-43ED-8646-393B4C53DAED}"/>
    <cellStyle name="输入 3 2 2 4 2" xfId="37594" xr:uid="{17BAC7CD-DAA7-4FB6-9936-600A17E613C4}"/>
    <cellStyle name="输入 3 2 2 5" xfId="18151" xr:uid="{4A9A2D87-8EBB-479E-9244-0CEA3E66743F}"/>
    <cellStyle name="输入 3 2 2 5 2" xfId="37595" xr:uid="{4227B601-6F4D-4F3A-B9CC-E2B3AD5C955F}"/>
    <cellStyle name="输入 3 2 2 6" xfId="18152" xr:uid="{00566276-6304-4DC9-88DD-F3BD9FAA1C12}"/>
    <cellStyle name="输入 3 2 2 6 2" xfId="37596" xr:uid="{3F493D5D-896A-443E-8196-2589507F82B4}"/>
    <cellStyle name="输入 3 2 2 7" xfId="18153" xr:uid="{299EAD95-BD83-4915-9CF9-7E4BB5665F5E}"/>
    <cellStyle name="输入 3 2 2 7 2" xfId="37597" xr:uid="{BA9F9CC1-14A4-49BB-92FF-4E53C555E72D}"/>
    <cellStyle name="输入 3 2 2 8" xfId="18154" xr:uid="{9D23B6F1-C300-4DC3-B15D-D7BD623A94AC}"/>
    <cellStyle name="输入 3 2 2 8 2" xfId="37598" xr:uid="{9DE0302E-EF87-49A5-B063-ABBFC442E714}"/>
    <cellStyle name="输入 3 2 2 9" xfId="18155" xr:uid="{BFDB9BB1-5EE1-47F8-974F-56A8674CCC6B}"/>
    <cellStyle name="输入 3 2 2 9 2" xfId="37599" xr:uid="{F58063FB-71A0-40A9-98AD-C9D024D7AF6B}"/>
    <cellStyle name="输入 3 2 3" xfId="18156" xr:uid="{EE6AD362-D315-4B38-8B96-AA6E5ABD7932}"/>
    <cellStyle name="输入 3 2 3 10" xfId="37600" xr:uid="{5B2FABB9-E07C-4EF7-A8E1-9C4FC53D3617}"/>
    <cellStyle name="输入 3 2 3 2" xfId="18157" xr:uid="{5280A85F-2B7F-463A-B520-8596667832BC}"/>
    <cellStyle name="输入 3 2 3 2 2" xfId="37601" xr:uid="{B10D133F-14E7-4A00-9FE8-A95AA4568B2C}"/>
    <cellStyle name="输入 3 2 3 3" xfId="18158" xr:uid="{770F4F56-90EC-4FCC-AD8E-3FD3193AA838}"/>
    <cellStyle name="输入 3 2 3 3 2" xfId="37602" xr:uid="{5CC61B25-0028-43B4-8105-1C5356CF037A}"/>
    <cellStyle name="输入 3 2 3 4" xfId="18159" xr:uid="{9A0862AC-1DED-4760-8484-F63567BB2BF2}"/>
    <cellStyle name="输入 3 2 3 4 2" xfId="37603" xr:uid="{2AE6C901-55DF-4921-9FC9-DD29BEA70E14}"/>
    <cellStyle name="输入 3 2 3 5" xfId="18160" xr:uid="{ADB6AF77-8961-4DF9-ADF4-ABE4F9442978}"/>
    <cellStyle name="输入 3 2 3 5 2" xfId="37604" xr:uid="{88B1BB6F-E81F-4F5D-B800-3E8D48C9E222}"/>
    <cellStyle name="输入 3 2 3 6" xfId="18161" xr:uid="{6051AC6D-6A75-4F8C-93BB-90ECA6DF49E1}"/>
    <cellStyle name="输入 3 2 3 6 2" xfId="37605" xr:uid="{64CCA70F-A828-46BE-A139-A0CD6618A8D4}"/>
    <cellStyle name="输入 3 2 3 7" xfId="18162" xr:uid="{9E796796-08AA-47B8-93DF-2195C237D41D}"/>
    <cellStyle name="输入 3 2 3 7 2" xfId="37606" xr:uid="{ECBB6AFA-3363-474F-9E98-ED58631E7A6C}"/>
    <cellStyle name="输入 3 2 3 8" xfId="18163" xr:uid="{89A5A130-233D-42D8-ACE7-6F4784512257}"/>
    <cellStyle name="输入 3 2 3 8 2" xfId="37607" xr:uid="{64620F88-31BF-4F2F-AEE1-E22707C96407}"/>
    <cellStyle name="输入 3 2 3 9" xfId="18164" xr:uid="{90AFC64F-0F83-4CB2-99E6-898D4C30183F}"/>
    <cellStyle name="输入 3 2 3 9 2" xfId="37608" xr:uid="{28387BCD-6B6A-4F13-B9DE-31A01C2DC9E0}"/>
    <cellStyle name="输入 3 2 4" xfId="18165" xr:uid="{8EB8A05C-5DA7-4AB8-8486-CE348741229D}"/>
    <cellStyle name="输入 3 2 4 2" xfId="37609" xr:uid="{BFD82EAC-B4CC-4F2C-9FE8-77ACE1053E19}"/>
    <cellStyle name="输入 3 2 5" xfId="18166" xr:uid="{7362FA01-F83A-4EC5-A758-343B449C4A26}"/>
    <cellStyle name="输入 3 2 5 2" xfId="37610" xr:uid="{969CC78C-4609-4F31-8A06-616CFC7E67AD}"/>
    <cellStyle name="输入 3 2 6" xfId="18167" xr:uid="{9B93C63E-5505-4951-A7C7-6161FE40F98A}"/>
    <cellStyle name="输入 3 2 6 2" xfId="37611" xr:uid="{3B5B079E-236B-4E5E-A610-65BDD230C5DE}"/>
    <cellStyle name="输入 3 2 7" xfId="18168" xr:uid="{02123854-CB20-4318-B36E-7C3E9D9E959E}"/>
    <cellStyle name="输入 3 2 7 2" xfId="37612" xr:uid="{E5FCC32E-3F97-4FC3-8A10-72BF375013FC}"/>
    <cellStyle name="输入 3 2 8" xfId="18169" xr:uid="{983983D2-0979-4156-A679-CA9FA1E84779}"/>
    <cellStyle name="输入 3 2 8 2" xfId="37613" xr:uid="{D674A194-DF16-461E-AD00-EE1E5C19EF5B}"/>
    <cellStyle name="输入 3 2 9" xfId="18170" xr:uid="{F5D4614D-13CC-42B5-9F65-BA5D9F12E4AC}"/>
    <cellStyle name="输入 3 2 9 2" xfId="37614" xr:uid="{58C2DD32-E1EA-4A23-A929-5A95F04FDFF0}"/>
    <cellStyle name="输入 3 3" xfId="18171" xr:uid="{0AD99E94-F10D-4194-AE4A-DB416E52BE1A}"/>
    <cellStyle name="输入 3 3 10" xfId="37615" xr:uid="{A4D75518-E7CE-4DF6-8B69-3C833B6811F4}"/>
    <cellStyle name="输入 3 3 2" xfId="18172" xr:uid="{AC60F4F3-C692-4F7F-9796-64BFB54516CB}"/>
    <cellStyle name="输入 3 3 2 2" xfId="37616" xr:uid="{3DA7A8BD-190A-491B-A812-7E1AB97002D7}"/>
    <cellStyle name="输入 3 3 3" xfId="18173" xr:uid="{034A2B0D-4632-4DA0-81A3-299BAF1064B1}"/>
    <cellStyle name="输入 3 3 3 2" xfId="37617" xr:uid="{F8A279D9-F751-49D9-A152-1191E696E6C7}"/>
    <cellStyle name="输入 3 3 4" xfId="18174" xr:uid="{0F4B5373-DF2E-473C-8B05-50D6A492C385}"/>
    <cellStyle name="输入 3 3 4 2" xfId="37618" xr:uid="{099FDEA8-9F5C-469A-934C-63187FBB95AA}"/>
    <cellStyle name="输入 3 3 5" xfId="18175" xr:uid="{E6EF992D-41FC-4381-8E70-5398115683D2}"/>
    <cellStyle name="输入 3 3 5 2" xfId="37619" xr:uid="{3F825311-695C-4FAB-8F04-0405426E6E59}"/>
    <cellStyle name="输入 3 3 6" xfId="18176" xr:uid="{B04321E6-007E-4722-88AD-1F80A2FE0681}"/>
    <cellStyle name="输入 3 3 6 2" xfId="37620" xr:uid="{561484A9-1DA2-4ACB-8347-6859634BB290}"/>
    <cellStyle name="输入 3 3 7" xfId="18177" xr:uid="{1F58C515-8051-4AE4-8D1F-152EEB4817CB}"/>
    <cellStyle name="输入 3 3 7 2" xfId="37621" xr:uid="{D65CAEDC-CD83-433F-82A8-5B336B47F322}"/>
    <cellStyle name="输入 3 3 8" xfId="18178" xr:uid="{650DC7BE-0D01-4FFE-8210-4D7633ADF8E9}"/>
    <cellStyle name="输入 3 3 8 2" xfId="37622" xr:uid="{8714A116-6F34-4E23-9EF9-781E03CDDD9E}"/>
    <cellStyle name="输入 3 3 9" xfId="18179" xr:uid="{972DB3CD-0804-4D33-884C-BA6A80633073}"/>
    <cellStyle name="输入 3 3 9 2" xfId="37623" xr:uid="{54909D6A-1ED4-4EC6-8C25-BD09251D2A2E}"/>
    <cellStyle name="输入 3 4" xfId="18180" xr:uid="{FE4BD5E8-2E47-4C4F-933D-1BC60F06E9EB}"/>
    <cellStyle name="输入 3 4 10" xfId="37624" xr:uid="{75DE01DE-35F0-4EE9-A802-D4740E7A9E81}"/>
    <cellStyle name="输入 3 4 2" xfId="18181" xr:uid="{0BE4C80F-8D0B-4762-9347-C0703965926C}"/>
    <cellStyle name="输入 3 4 2 2" xfId="37625" xr:uid="{4360C717-6CA6-42D6-80EA-D7DFF1CBEE6F}"/>
    <cellStyle name="输入 3 4 3" xfId="18182" xr:uid="{1E0D22C9-7292-47EA-B91F-D474B6A31F7C}"/>
    <cellStyle name="输入 3 4 3 2" xfId="37626" xr:uid="{48663AF0-45C7-4B7E-91A3-8F9E81E86CA5}"/>
    <cellStyle name="输入 3 4 4" xfId="18183" xr:uid="{C76128B7-38BC-4B77-932F-390A148EA849}"/>
    <cellStyle name="输入 3 4 4 2" xfId="37627" xr:uid="{DA1F97CC-F8E6-4B82-92C5-B0D82651280D}"/>
    <cellStyle name="输入 3 4 5" xfId="18184" xr:uid="{44599D43-E4D1-4F77-8532-E08099D2A83E}"/>
    <cellStyle name="输入 3 4 5 2" xfId="37628" xr:uid="{32484A00-F339-4515-981D-B5419F412980}"/>
    <cellStyle name="输入 3 4 6" xfId="18185" xr:uid="{D093DB10-34F2-4453-9C1F-EF2DD4C493FF}"/>
    <cellStyle name="输入 3 4 6 2" xfId="37629" xr:uid="{F15C9E8D-30A4-40E6-9ADA-E2C0F84598C2}"/>
    <cellStyle name="输入 3 4 7" xfId="18186" xr:uid="{44180585-6285-4417-A6E2-2C804F01D27B}"/>
    <cellStyle name="输入 3 4 7 2" xfId="37630" xr:uid="{578A126E-4A5A-4B9B-A86A-5F5DC5388074}"/>
    <cellStyle name="输入 3 4 8" xfId="18187" xr:uid="{F8C9402F-BBBE-4DFC-B7B6-1EA9AA0DF6E9}"/>
    <cellStyle name="输入 3 4 8 2" xfId="37631" xr:uid="{A76BADDF-D511-4F68-9889-55AF8C3BFB6F}"/>
    <cellStyle name="输入 3 4 9" xfId="18188" xr:uid="{83E76B38-E2F3-4E28-9FA5-C9D278FD3671}"/>
    <cellStyle name="输入 3 4 9 2" xfId="37632" xr:uid="{012831D0-CD32-4A7F-A366-4305D854BAD5}"/>
    <cellStyle name="输入 3 5" xfId="18189" xr:uid="{034A1D03-705E-4A39-889C-84B62958E6D2}"/>
    <cellStyle name="输入 3 5 2" xfId="37633" xr:uid="{A8002A7F-2475-46D2-B1D6-0D902A495E5E}"/>
    <cellStyle name="输入 3 6" xfId="18190" xr:uid="{1E15D00B-BDAB-4DEE-90F2-DB4E1B68E3E9}"/>
    <cellStyle name="输入 3 6 2" xfId="37634" xr:uid="{0BD5D217-B4E8-4105-BF4A-2EB93580C728}"/>
    <cellStyle name="输入 3 7" xfId="18191" xr:uid="{FF002A60-8F31-45F3-AA90-040080A20260}"/>
    <cellStyle name="输入 3 7 2" xfId="37635" xr:uid="{4F7367FF-E942-499C-A5DB-F28A10B86E85}"/>
    <cellStyle name="输入 3 8" xfId="18192" xr:uid="{9DCEE8E9-0548-4005-9FE4-5DD9058506E8}"/>
    <cellStyle name="输入 3 8 2" xfId="37636" xr:uid="{53CE8F88-BA91-4109-AAAB-590343BC85F2}"/>
    <cellStyle name="输入 3 9" xfId="18193" xr:uid="{8F9CACD6-553B-4821-961D-81BFD7E3E248}"/>
    <cellStyle name="输入 3 9 2" xfId="37637" xr:uid="{B5253363-AAE5-4521-BE01-0AC724261B40}"/>
    <cellStyle name="输入 4" xfId="18194" xr:uid="{028044C9-969D-40EC-9781-18C726ED507F}"/>
    <cellStyle name="输入 4 10" xfId="18195" xr:uid="{531929BC-FDDE-4B21-BADB-C5676C6061EB}"/>
    <cellStyle name="输入 4 10 2" xfId="37639" xr:uid="{BDB0B2F3-01C1-474C-8428-3BBCFA199A6B}"/>
    <cellStyle name="输入 4 11" xfId="18196" xr:uid="{B79D882A-2076-4CAC-B87C-3F5FC77C2DD6}"/>
    <cellStyle name="输入 4 11 2" xfId="37640" xr:uid="{624E4A89-5E24-4E4D-BCFE-A212C8910344}"/>
    <cellStyle name="输入 4 12" xfId="18197" xr:uid="{BA81E966-4315-433E-82DE-876E4DF24EA1}"/>
    <cellStyle name="输入 4 12 2" xfId="37641" xr:uid="{E10E375D-4166-476E-A662-1F4A5F251A83}"/>
    <cellStyle name="输入 4 13" xfId="37638" xr:uid="{2B0CFEAE-981D-471B-A90C-7348EC51BEC0}"/>
    <cellStyle name="输入 4 2" xfId="18198" xr:uid="{D4634887-907C-4A2F-BC81-C7B7248AC80E}"/>
    <cellStyle name="输入 4 2 10" xfId="18199" xr:uid="{A626910A-E31B-43C8-AF4F-31CC38E9D6F3}"/>
    <cellStyle name="输入 4 2 10 2" xfId="37643" xr:uid="{C96BC981-4778-4CD9-8D5D-B68B897FFE93}"/>
    <cellStyle name="输入 4 2 11" xfId="18200" xr:uid="{66F52D16-1148-4FBE-9C5C-F0D187DC9A6D}"/>
    <cellStyle name="输入 4 2 11 2" xfId="37644" xr:uid="{1142E2D4-B87A-44D2-BF1C-B79261EEA46B}"/>
    <cellStyle name="输入 4 2 12" xfId="18201" xr:uid="{9C15C00C-36F2-410D-9B10-47DE6A94E665}"/>
    <cellStyle name="输入 4 2 12 2" xfId="37645" xr:uid="{320D4C20-2194-4D3B-95F6-8454E6C46CF4}"/>
    <cellStyle name="输入 4 2 13" xfId="37642" xr:uid="{33302E63-2FE1-410B-9D80-6FBC9D37EAD8}"/>
    <cellStyle name="输入 4 2 2" xfId="18202" xr:uid="{1A6A7B16-A86B-478C-8095-E4E417B1F258}"/>
    <cellStyle name="输入 4 2 2 10" xfId="18203" xr:uid="{A6AB8DAD-11ED-4BA7-8DF7-C2BBB63DA55D}"/>
    <cellStyle name="输入 4 2 2 10 2" xfId="37647" xr:uid="{4DED4268-2FFC-48F0-BF89-929FA2AA52BB}"/>
    <cellStyle name="输入 4 2 2 11" xfId="37646" xr:uid="{B01A2E90-949B-4B0A-8C97-D03BFFDF6A2E}"/>
    <cellStyle name="输入 4 2 2 2" xfId="18204" xr:uid="{E090DE63-D59B-40E7-8EE8-9FCA7CFF792A}"/>
    <cellStyle name="输入 4 2 2 2 10" xfId="37648" xr:uid="{B03A2D30-9ABB-4583-9B24-F376860A1B32}"/>
    <cellStyle name="输入 4 2 2 2 2" xfId="18205" xr:uid="{DD23F015-4EBD-42B3-87D5-BED636E7B845}"/>
    <cellStyle name="输入 4 2 2 2 2 2" xfId="37649" xr:uid="{34DA007A-F712-4DFB-909F-B0F6A488B4A5}"/>
    <cellStyle name="输入 4 2 2 2 3" xfId="18206" xr:uid="{79D474E3-A9BF-4294-9A4F-E4EFC86489EC}"/>
    <cellStyle name="输入 4 2 2 2 3 2" xfId="37650" xr:uid="{D07A8107-14EE-4E42-B3DD-C02E503BACBA}"/>
    <cellStyle name="输入 4 2 2 2 4" xfId="18207" xr:uid="{E848E11B-42B5-46F6-9D4F-F5528D6AB2CF}"/>
    <cellStyle name="输入 4 2 2 2 4 2" xfId="37651" xr:uid="{99A21122-1A88-4CA3-A23A-0705F410D326}"/>
    <cellStyle name="输入 4 2 2 2 5" xfId="18208" xr:uid="{C02D755A-8734-4037-8FB7-453DAF200853}"/>
    <cellStyle name="输入 4 2 2 2 5 2" xfId="37652" xr:uid="{B211EAD7-1A37-4867-A7C8-3AAB94784087}"/>
    <cellStyle name="输入 4 2 2 2 6" xfId="18209" xr:uid="{4B476968-7173-4FEC-AF2A-92E741C4568E}"/>
    <cellStyle name="输入 4 2 2 2 6 2" xfId="37653" xr:uid="{CF472759-214B-432A-9A72-C4727681719C}"/>
    <cellStyle name="输入 4 2 2 2 7" xfId="18210" xr:uid="{679C3C0D-F3B9-417F-A3EE-338749670FA4}"/>
    <cellStyle name="输入 4 2 2 2 7 2" xfId="37654" xr:uid="{D4FFD432-4771-48BC-88A2-0D41890949CF}"/>
    <cellStyle name="输入 4 2 2 2 8" xfId="18211" xr:uid="{ECDB3454-313C-4881-BC4C-D2780A8E6A92}"/>
    <cellStyle name="输入 4 2 2 2 8 2" xfId="37655" xr:uid="{D37357CF-30D7-4E00-8C63-CB9865E0ECBF}"/>
    <cellStyle name="输入 4 2 2 2 9" xfId="18212" xr:uid="{3C6D85D8-8745-40A7-BC90-0747516F9333}"/>
    <cellStyle name="输入 4 2 2 2 9 2" xfId="37656" xr:uid="{915026E9-A47E-4E5D-888B-7F490738D0E8}"/>
    <cellStyle name="输入 4 2 2 3" xfId="18213" xr:uid="{FEC56D23-7976-424D-98DB-75F33E53CB8E}"/>
    <cellStyle name="输入 4 2 2 3 2" xfId="37657" xr:uid="{3D1E756A-AB5F-4B55-808A-745BD9A92E7D}"/>
    <cellStyle name="输入 4 2 2 4" xfId="18214" xr:uid="{D413543D-A6B1-4BB0-9A80-12BF17169824}"/>
    <cellStyle name="输入 4 2 2 4 2" xfId="37658" xr:uid="{4905CB96-157A-41BF-8750-6C4EEB17D642}"/>
    <cellStyle name="输入 4 2 2 5" xfId="18215" xr:uid="{CA330369-5FB5-466F-BA49-DF69E813EF32}"/>
    <cellStyle name="输入 4 2 2 5 2" xfId="37659" xr:uid="{5E77128C-594E-4471-AB7B-A51E043B0725}"/>
    <cellStyle name="输入 4 2 2 6" xfId="18216" xr:uid="{2E646DC4-7CD7-4BDB-AF87-32973D161C06}"/>
    <cellStyle name="输入 4 2 2 6 2" xfId="37660" xr:uid="{849E6C23-1429-46AD-B123-7976EDBD678E}"/>
    <cellStyle name="输入 4 2 2 7" xfId="18217" xr:uid="{40A4C148-1A6F-45D2-B095-147F95449E91}"/>
    <cellStyle name="输入 4 2 2 7 2" xfId="37661" xr:uid="{5F4D384A-66EE-47FF-8DD0-049B30E7BD11}"/>
    <cellStyle name="输入 4 2 2 8" xfId="18218" xr:uid="{93EFDFCB-2F35-480B-97A5-47704D0D16AB}"/>
    <cellStyle name="输入 4 2 2 8 2" xfId="37662" xr:uid="{8D1B9F5F-0CDC-49C7-ACAD-93C18CC41C24}"/>
    <cellStyle name="输入 4 2 2 9" xfId="18219" xr:uid="{576B1D5B-4ACE-49A4-A273-55105528178D}"/>
    <cellStyle name="输入 4 2 2 9 2" xfId="37663" xr:uid="{738E3A7E-B269-4FE2-90D1-9C86B78F90EA}"/>
    <cellStyle name="输入 4 2 3" xfId="18220" xr:uid="{B58E1ED5-5D5B-4A73-B711-3D6019FBDEB7}"/>
    <cellStyle name="输入 4 2 3 10" xfId="37664" xr:uid="{25BB6638-C009-4457-A75C-FAB6B47108C7}"/>
    <cellStyle name="输入 4 2 3 2" xfId="18221" xr:uid="{50598DEB-D300-47B5-BAAC-313CE44E95BD}"/>
    <cellStyle name="输入 4 2 3 2 2" xfId="37665" xr:uid="{2AD3F0BA-8884-449A-9B9D-626AA6A4FC61}"/>
    <cellStyle name="输入 4 2 3 3" xfId="18222" xr:uid="{B0F312D0-3B75-4569-95CD-987615894831}"/>
    <cellStyle name="输入 4 2 3 3 2" xfId="37666" xr:uid="{1079AC82-F32C-4A30-9931-25A5FFB59DC5}"/>
    <cellStyle name="输入 4 2 3 4" xfId="18223" xr:uid="{A32810F4-937D-4479-A1E4-2768786E69FC}"/>
    <cellStyle name="输入 4 2 3 4 2" xfId="37667" xr:uid="{2F731ECC-1E14-40C2-ADDA-498654AB7E84}"/>
    <cellStyle name="输入 4 2 3 5" xfId="18224" xr:uid="{86C393DE-6CB5-4E5D-8DEC-9E7003E36120}"/>
    <cellStyle name="输入 4 2 3 5 2" xfId="37668" xr:uid="{A7C93DC1-9EBD-4C23-937E-DDF1D1431D5E}"/>
    <cellStyle name="输入 4 2 3 6" xfId="18225" xr:uid="{5C5DC652-8259-4478-8B6B-0B7002218A8B}"/>
    <cellStyle name="输入 4 2 3 6 2" xfId="37669" xr:uid="{DDC75456-CEE2-4614-B9DB-E96E96A29090}"/>
    <cellStyle name="输入 4 2 3 7" xfId="18226" xr:uid="{FB03DEEE-62E2-4370-9BA3-9BBC8AAB343B}"/>
    <cellStyle name="输入 4 2 3 7 2" xfId="37670" xr:uid="{3D90C972-F873-4EFA-8074-F5CB424D0181}"/>
    <cellStyle name="输入 4 2 3 8" xfId="18227" xr:uid="{FF6F0F0B-2A8A-4A8E-BAD7-D207A16AEE33}"/>
    <cellStyle name="输入 4 2 3 8 2" xfId="37671" xr:uid="{981B9808-0F6A-4C19-B7D6-3AD99259EDB8}"/>
    <cellStyle name="输入 4 2 3 9" xfId="18228" xr:uid="{A0174997-7CCC-4075-B152-DC56B7F6E0F3}"/>
    <cellStyle name="输入 4 2 3 9 2" xfId="37672" xr:uid="{419313E5-E955-4B54-BDB8-0C9C19E9FE82}"/>
    <cellStyle name="输入 4 2 4" xfId="18229" xr:uid="{1CA6B34E-D79B-4484-8208-8FC234A28E5B}"/>
    <cellStyle name="输入 4 2 4 10" xfId="37673" xr:uid="{2871BA2C-81DE-4161-89D8-070828AF416D}"/>
    <cellStyle name="输入 4 2 4 2" xfId="18230" xr:uid="{01674668-9D2A-4668-9858-A11AF8C70F60}"/>
    <cellStyle name="输入 4 2 4 2 2" xfId="37674" xr:uid="{F2BAEF15-A582-449C-ABD7-F62CBB7BA8B0}"/>
    <cellStyle name="输入 4 2 4 3" xfId="18231" xr:uid="{2A162D23-7974-4BA3-8D17-88C2DDFAB502}"/>
    <cellStyle name="输入 4 2 4 3 2" xfId="37675" xr:uid="{BB2F5DFD-D213-42E4-BC4C-E450B763622A}"/>
    <cellStyle name="输入 4 2 4 4" xfId="18232" xr:uid="{8656FF30-BDAF-4110-B6B8-D8B483972F36}"/>
    <cellStyle name="输入 4 2 4 4 2" xfId="37676" xr:uid="{E0605B3A-AA7A-47CB-96D3-83930E381162}"/>
    <cellStyle name="输入 4 2 4 5" xfId="18233" xr:uid="{A687CA80-1AAF-4C14-A643-21CCD3E22133}"/>
    <cellStyle name="输入 4 2 4 5 2" xfId="37677" xr:uid="{2DE994CB-AEF7-409A-851F-19D282605B77}"/>
    <cellStyle name="输入 4 2 4 6" xfId="18234" xr:uid="{4D116716-CF1B-407E-81A6-086DBA0E6A51}"/>
    <cellStyle name="输入 4 2 4 6 2" xfId="37678" xr:uid="{4AC4C87F-E294-465B-8F09-ADB39395F45E}"/>
    <cellStyle name="输入 4 2 4 7" xfId="18235" xr:uid="{CEF88D06-9582-444F-A38F-AE20692E6CE9}"/>
    <cellStyle name="输入 4 2 4 7 2" xfId="37679" xr:uid="{0572DB6D-53B7-4671-91C1-26067365810E}"/>
    <cellStyle name="输入 4 2 4 8" xfId="18236" xr:uid="{56BB308A-3E2B-4C6C-869C-E1C3F64D0768}"/>
    <cellStyle name="输入 4 2 4 8 2" xfId="37680" xr:uid="{F9FF019D-80C4-48FF-BE41-F2478DD0317E}"/>
    <cellStyle name="输入 4 2 4 9" xfId="18237" xr:uid="{B5E5E763-A4D1-47F2-908E-D4CBD1A5921C}"/>
    <cellStyle name="输入 4 2 4 9 2" xfId="37681" xr:uid="{1FF74AB9-7087-46C7-866B-89C96FE0B0DD}"/>
    <cellStyle name="输入 4 2 5" xfId="18238" xr:uid="{BE6F3CCB-CA5D-4659-8833-CD37E3D9A3AE}"/>
    <cellStyle name="输入 4 2 5 2" xfId="37682" xr:uid="{F79DF343-A9B9-4B3B-9EBE-C9312A6A68DE}"/>
    <cellStyle name="输入 4 2 6" xfId="18239" xr:uid="{E6911DA8-F7CC-4AA5-8FB3-97A3A796D6CF}"/>
    <cellStyle name="输入 4 2 6 2" xfId="37683" xr:uid="{15DEB59A-1D4C-45E1-8E21-4A1232254B85}"/>
    <cellStyle name="输入 4 2 7" xfId="18240" xr:uid="{41C71534-1CF5-49F2-851F-78FC42FFA1FA}"/>
    <cellStyle name="输入 4 2 7 2" xfId="37684" xr:uid="{BC1A2261-F97D-4C56-886D-CA1A0CAD6075}"/>
    <cellStyle name="输入 4 2 8" xfId="18241" xr:uid="{896D63B7-E53D-47EE-93D5-0ABAF1F2EF47}"/>
    <cellStyle name="输入 4 2 8 2" xfId="37685" xr:uid="{479207F4-A4E3-42A2-8420-9B703E6B1FC6}"/>
    <cellStyle name="输入 4 2 9" xfId="18242" xr:uid="{919E92A5-C42E-45E8-8E27-22BB9FD8FE7D}"/>
    <cellStyle name="输入 4 2 9 2" xfId="37686" xr:uid="{A3711A1C-D814-4BC4-9971-64380126EA52}"/>
    <cellStyle name="输入 4 3" xfId="18243" xr:uid="{10D21523-CC4A-4CF8-847F-2A41494C8B9E}"/>
    <cellStyle name="输入 4 3 10" xfId="37687" xr:uid="{01A15C7D-A413-4064-B571-520C8BBBB34D}"/>
    <cellStyle name="输入 4 3 2" xfId="18244" xr:uid="{29AE5B20-A2CA-4B76-8FE5-8AFD45267703}"/>
    <cellStyle name="输入 4 3 2 2" xfId="37688" xr:uid="{8AD757B6-A608-4D1F-AA7D-6ABCEE3233C4}"/>
    <cellStyle name="输入 4 3 3" xfId="18245" xr:uid="{E77086B6-69AE-4F0B-890D-6B56743FFF0A}"/>
    <cellStyle name="输入 4 3 3 2" xfId="37689" xr:uid="{97F9EC65-C1B0-4B04-98FD-CAB5B6343766}"/>
    <cellStyle name="输入 4 3 4" xfId="18246" xr:uid="{5DFAFBCC-AA57-4C1B-9C3B-EEC50D2EE21A}"/>
    <cellStyle name="输入 4 3 4 2" xfId="37690" xr:uid="{7BA48D03-3AE6-4286-944D-E42D51877205}"/>
    <cellStyle name="输入 4 3 5" xfId="18247" xr:uid="{1C1B7889-E1F3-421C-A318-A9214F548C84}"/>
    <cellStyle name="输入 4 3 5 2" xfId="37691" xr:uid="{CD5FF371-36D4-4BDE-9542-F8FE55CE5D88}"/>
    <cellStyle name="输入 4 3 6" xfId="18248" xr:uid="{2D5E6CE9-E396-4ECF-96E0-34904E18BF30}"/>
    <cellStyle name="输入 4 3 6 2" xfId="37692" xr:uid="{1D44B19C-B1B7-4150-9108-39E900E9D36B}"/>
    <cellStyle name="输入 4 3 7" xfId="18249" xr:uid="{E27298AA-FFD5-4295-8C3A-2AB973222078}"/>
    <cellStyle name="输入 4 3 7 2" xfId="37693" xr:uid="{79432B19-FCF9-4500-8D94-2AA2A7956FCF}"/>
    <cellStyle name="输入 4 3 8" xfId="18250" xr:uid="{C3C87743-DC17-4B18-BAA1-A0E8B5ED88FC}"/>
    <cellStyle name="输入 4 3 8 2" xfId="37694" xr:uid="{492B8F9F-7AF7-404A-91DB-A7852E5917AA}"/>
    <cellStyle name="输入 4 3 9" xfId="18251" xr:uid="{7A4D855F-E2CC-40D6-819F-42C3B71E5B71}"/>
    <cellStyle name="输入 4 3 9 2" xfId="37695" xr:uid="{514BFFB3-603B-48FB-AD92-B2F1C96C2465}"/>
    <cellStyle name="输入 4 4" xfId="18252" xr:uid="{6DE00FD8-92BF-41A0-AC3E-1CE6C959FF6C}"/>
    <cellStyle name="输入 4 4 10" xfId="37696" xr:uid="{4677C917-9FA8-4F7C-8BEE-3DA74654999D}"/>
    <cellStyle name="输入 4 4 2" xfId="18253" xr:uid="{F1B314D9-6F1E-4BD1-A293-EF8DDF86F980}"/>
    <cellStyle name="输入 4 4 2 2" xfId="37697" xr:uid="{72451CF4-787E-48A6-9280-FEFD47CC5EA3}"/>
    <cellStyle name="输入 4 4 3" xfId="18254" xr:uid="{700CC281-D4CD-43B2-B435-2005D6436462}"/>
    <cellStyle name="输入 4 4 3 2" xfId="37698" xr:uid="{6CF70DE2-79F3-4C8A-8C85-34EB737A0A25}"/>
    <cellStyle name="输入 4 4 4" xfId="18255" xr:uid="{2759EFE0-4295-4A51-BAC2-D8E63E7A1587}"/>
    <cellStyle name="输入 4 4 4 2" xfId="37699" xr:uid="{D9F5DD82-C1A0-45A3-ACA0-3ECA4244CDFC}"/>
    <cellStyle name="输入 4 4 5" xfId="18256" xr:uid="{77794EA9-9F8C-447F-BE8E-295468C8C529}"/>
    <cellStyle name="输入 4 4 5 2" xfId="37700" xr:uid="{FF91BFC2-86F5-4844-A475-E106DD89D671}"/>
    <cellStyle name="输入 4 4 6" xfId="18257" xr:uid="{38307538-8AD6-427B-B72D-0BC1CA5C5C83}"/>
    <cellStyle name="输入 4 4 6 2" xfId="37701" xr:uid="{E3142D1D-A76F-4574-9ECC-5FC259481E66}"/>
    <cellStyle name="输入 4 4 7" xfId="18258" xr:uid="{AFA52F1F-2F33-4407-814D-A23781664A22}"/>
    <cellStyle name="输入 4 4 7 2" xfId="37702" xr:uid="{4AF54B48-EAA3-42AF-95ED-D2E435155760}"/>
    <cellStyle name="输入 4 4 8" xfId="18259" xr:uid="{34F5C228-1D43-42CD-9BF2-16BC0C488DC1}"/>
    <cellStyle name="输入 4 4 8 2" xfId="37703" xr:uid="{46FFC7DC-FD89-4551-8E9B-04CBC110CDCD}"/>
    <cellStyle name="输入 4 4 9" xfId="18260" xr:uid="{9A124000-4852-4508-AB48-A52BD5565F79}"/>
    <cellStyle name="输入 4 4 9 2" xfId="37704" xr:uid="{96996B59-2AFC-493D-B694-BDD2108BC889}"/>
    <cellStyle name="输入 4 5" xfId="18261" xr:uid="{56F67FB7-A2CD-4D5D-B0FD-EF3F4938FA7B}"/>
    <cellStyle name="输入 4 5 2" xfId="37705" xr:uid="{5AF73CD5-A283-4B3F-8765-D3924EC32056}"/>
    <cellStyle name="输入 4 6" xfId="18262" xr:uid="{1C0C9CDF-FADA-4D6D-8A62-87E2A71284B6}"/>
    <cellStyle name="输入 4 6 2" xfId="37706" xr:uid="{775B92CA-8BDA-402B-A851-7917F25F98CE}"/>
    <cellStyle name="输入 4 7" xfId="18263" xr:uid="{1680EE26-BEBA-40EF-A86C-771E051CFCBA}"/>
    <cellStyle name="输入 4 7 2" xfId="37707" xr:uid="{D10072D3-009B-43FB-949F-3E52678843C0}"/>
    <cellStyle name="输入 4 8" xfId="18264" xr:uid="{040EF2AB-AA73-4DAD-9622-D6EAF0FAFFF9}"/>
    <cellStyle name="输入 4 8 2" xfId="37708" xr:uid="{48BA9060-B6E9-4240-96FF-78225DD4CD66}"/>
    <cellStyle name="输入 4 9" xfId="18265" xr:uid="{63BAE610-5A49-47AC-A355-EF25B023EF36}"/>
    <cellStyle name="输入 4 9 2" xfId="37709" xr:uid="{19D54440-A0A1-4316-AAD1-CD6FE9E7F168}"/>
    <cellStyle name="输入 5" xfId="18266" xr:uid="{132E1445-CA31-4499-A032-F6F456A11D5A}"/>
    <cellStyle name="输入 5 10" xfId="18267" xr:uid="{4BBED1D5-5706-4491-9F73-389175E32B5E}"/>
    <cellStyle name="输入 5 10 2" xfId="37711" xr:uid="{BA6FB379-2AE1-4216-9C12-3895182FCDFD}"/>
    <cellStyle name="输入 5 11" xfId="18268" xr:uid="{378D252F-65BE-4886-8FC4-EA36674C4953}"/>
    <cellStyle name="输入 5 11 2" xfId="37712" xr:uid="{84062641-534F-41A7-AB4F-FBCFD7DB86DE}"/>
    <cellStyle name="输入 5 12" xfId="18269" xr:uid="{3C48F12E-28C3-4E81-9CD7-5B6BD6FEDADA}"/>
    <cellStyle name="输入 5 12 2" xfId="37713" xr:uid="{FFFB464A-DC9B-4DBD-955A-ABAB46CCFF9F}"/>
    <cellStyle name="输入 5 13" xfId="37710" xr:uid="{1320BF8D-FA72-4473-9443-E7552576FF4F}"/>
    <cellStyle name="输入 5 2" xfId="18270" xr:uid="{48F37C52-E8D1-4646-A4D4-05EE6F984182}"/>
    <cellStyle name="输入 5 2 10" xfId="18271" xr:uid="{FAA84766-DD50-4CC6-BF0B-685121E63EEB}"/>
    <cellStyle name="输入 5 2 10 2" xfId="37715" xr:uid="{61098C95-A5C6-4BBE-8027-8B7A8B58876D}"/>
    <cellStyle name="输入 5 2 11" xfId="18272" xr:uid="{E266CFC1-F327-4024-8500-F01E999CC1F7}"/>
    <cellStyle name="输入 5 2 11 2" xfId="37716" xr:uid="{704D76A4-1872-4F3F-8FBB-2A0243481529}"/>
    <cellStyle name="输入 5 2 12" xfId="18273" xr:uid="{74BE45C8-814D-4A47-A1C8-D357FAAC6269}"/>
    <cellStyle name="输入 5 2 12 2" xfId="37717" xr:uid="{0A7822F8-2F4D-443E-814D-FFAF9D3454A3}"/>
    <cellStyle name="输入 5 2 13" xfId="37714" xr:uid="{6CD325EE-D372-4F28-8804-61986582D035}"/>
    <cellStyle name="输入 5 2 2" xfId="18274" xr:uid="{59912692-A79D-465B-A013-6A0A0B41FDF2}"/>
    <cellStyle name="输入 5 2 2 10" xfId="18275" xr:uid="{9E828E2E-B906-4A7E-BDB2-B4CD10F18575}"/>
    <cellStyle name="输入 5 2 2 10 2" xfId="37719" xr:uid="{D01D3FFD-0696-48B2-9927-309CF70A6E47}"/>
    <cellStyle name="输入 5 2 2 11" xfId="37718" xr:uid="{CE8D99F0-B187-427B-9DD5-DC77AA8E03D8}"/>
    <cellStyle name="输入 5 2 2 2" xfId="18276" xr:uid="{EB80B4E4-BDB5-4E3C-89E6-809197CB6A64}"/>
    <cellStyle name="输入 5 2 2 2 10" xfId="37720" xr:uid="{051C90DD-14F7-474D-8089-D73B941AD65F}"/>
    <cellStyle name="输入 5 2 2 2 2" xfId="18277" xr:uid="{299E2916-54E3-426C-881B-85C9B7459FFA}"/>
    <cellStyle name="输入 5 2 2 2 2 2" xfId="37721" xr:uid="{74E5F55B-F551-414E-882D-5B979942ECDF}"/>
    <cellStyle name="输入 5 2 2 2 3" xfId="18278" xr:uid="{78411F26-9B46-4441-8274-56912FBE8EBF}"/>
    <cellStyle name="输入 5 2 2 2 3 2" xfId="37722" xr:uid="{7DD885CA-8A56-4923-839E-7A0669872FA6}"/>
    <cellStyle name="输入 5 2 2 2 4" xfId="18279" xr:uid="{C7DF4817-5E6E-491C-A616-984946293F37}"/>
    <cellStyle name="输入 5 2 2 2 4 2" xfId="37723" xr:uid="{70593A04-05F9-4914-9206-3E7375568E0B}"/>
    <cellStyle name="输入 5 2 2 2 5" xfId="18280" xr:uid="{7DF2231C-5B24-4A07-A156-5A79D7C5E6B1}"/>
    <cellStyle name="输入 5 2 2 2 5 2" xfId="37724" xr:uid="{8BB32BF6-D221-4067-AE4E-612D29D683F3}"/>
    <cellStyle name="输入 5 2 2 2 6" xfId="18281" xr:uid="{F6025C3E-45EF-4B72-AD5F-B665F76218C2}"/>
    <cellStyle name="输入 5 2 2 2 6 2" xfId="37725" xr:uid="{3795C2FF-A7D2-4BD8-9A2E-FAA912C67CBD}"/>
    <cellStyle name="输入 5 2 2 2 7" xfId="18282" xr:uid="{C578690A-0E8F-4497-AD11-7F132F24FBF2}"/>
    <cellStyle name="输入 5 2 2 2 7 2" xfId="37726" xr:uid="{6954C2A8-CE11-43AE-A43B-60A8EB7E3918}"/>
    <cellStyle name="输入 5 2 2 2 8" xfId="18283" xr:uid="{1E26D1F0-DC35-4C5A-83BB-0BA6DA9ECA25}"/>
    <cellStyle name="输入 5 2 2 2 8 2" xfId="37727" xr:uid="{5E673C4A-FB50-4CEC-894C-3CE511702B3C}"/>
    <cellStyle name="输入 5 2 2 2 9" xfId="18284" xr:uid="{D9B8DE76-C66E-4DC8-9313-78044D585A6F}"/>
    <cellStyle name="输入 5 2 2 2 9 2" xfId="37728" xr:uid="{5D2F2F83-4269-4C42-AB92-DBCEF96E4475}"/>
    <cellStyle name="输入 5 2 2 3" xfId="18285" xr:uid="{E301FCC2-33F7-405E-94CA-EEA9B79A461F}"/>
    <cellStyle name="输入 5 2 2 3 2" xfId="37729" xr:uid="{8472BFC1-A74F-4631-8637-B513932DFE34}"/>
    <cellStyle name="输入 5 2 2 4" xfId="18286" xr:uid="{60FD210C-C9E0-4541-9DB2-AF6789562DB5}"/>
    <cellStyle name="输入 5 2 2 4 2" xfId="37730" xr:uid="{D2723CD8-CC2A-4F06-BF65-1859113C08C6}"/>
    <cellStyle name="输入 5 2 2 5" xfId="18287" xr:uid="{09F28AE8-290E-4ED7-BFA3-B1F6BCA429C8}"/>
    <cellStyle name="输入 5 2 2 5 2" xfId="37731" xr:uid="{5E44609D-6AF0-41E4-925C-9E80543F2D74}"/>
    <cellStyle name="输入 5 2 2 6" xfId="18288" xr:uid="{2F5D7CCE-C701-441F-A7EE-7CC24D76CFC5}"/>
    <cellStyle name="输入 5 2 2 6 2" xfId="37732" xr:uid="{C8A59D0C-43C4-4964-9381-1335415C1E3B}"/>
    <cellStyle name="输入 5 2 2 7" xfId="18289" xr:uid="{AC9D22C9-C21D-4590-B615-E3511DD8F4BA}"/>
    <cellStyle name="输入 5 2 2 7 2" xfId="37733" xr:uid="{3FC52E08-397A-48D5-8BD7-0E57E65A280F}"/>
    <cellStyle name="输入 5 2 2 8" xfId="18290" xr:uid="{A75BB7A3-5EBE-47A5-8187-45EB32F02937}"/>
    <cellStyle name="输入 5 2 2 8 2" xfId="37734" xr:uid="{2249F34E-4675-4055-8591-10EFBCBFBDE1}"/>
    <cellStyle name="输入 5 2 2 9" xfId="18291" xr:uid="{2D79F0CE-8985-480F-9604-9CF24018DF5B}"/>
    <cellStyle name="输入 5 2 2 9 2" xfId="37735" xr:uid="{DBCC4D15-9660-40CB-9796-FC0EC5C390C6}"/>
    <cellStyle name="输入 5 2 3" xfId="18292" xr:uid="{FA447A91-D683-4282-96F4-1F9D867E31BD}"/>
    <cellStyle name="输入 5 2 3 10" xfId="37736" xr:uid="{9907F581-D912-4192-93E0-292714E89E66}"/>
    <cellStyle name="输入 5 2 3 2" xfId="18293" xr:uid="{33E60F1E-ABE5-490A-A894-497ABA245EC4}"/>
    <cellStyle name="输入 5 2 3 2 2" xfId="37737" xr:uid="{87F6C26F-59F6-4DF6-9254-3BE450A95BDC}"/>
    <cellStyle name="输入 5 2 3 3" xfId="18294" xr:uid="{981AAEB0-D2AE-4E75-A48C-8D926FC7CAC1}"/>
    <cellStyle name="输入 5 2 3 3 2" xfId="37738" xr:uid="{7DFA24B7-D50D-4234-A890-5D79A1B14CBA}"/>
    <cellStyle name="输入 5 2 3 4" xfId="18295" xr:uid="{1F03FD20-1258-4D24-9A57-EF0968F76049}"/>
    <cellStyle name="输入 5 2 3 4 2" xfId="37739" xr:uid="{7D787996-DFDE-4FE9-84E6-B7B1A65036FE}"/>
    <cellStyle name="输入 5 2 3 5" xfId="18296" xr:uid="{A5BA0BA9-554C-4BA6-81B0-15A91090300C}"/>
    <cellStyle name="输入 5 2 3 5 2" xfId="37740" xr:uid="{F8EA8210-9D46-472C-85D1-008CCAC2BEBE}"/>
    <cellStyle name="输入 5 2 3 6" xfId="18297" xr:uid="{224681E2-3543-49C7-85CC-80294DBB8B33}"/>
    <cellStyle name="输入 5 2 3 6 2" xfId="37741" xr:uid="{54DA3657-BC3F-479C-B181-F1FF720C84D6}"/>
    <cellStyle name="输入 5 2 3 7" xfId="18298" xr:uid="{67C1301E-44D0-4CE6-9352-7988FF442B14}"/>
    <cellStyle name="输入 5 2 3 7 2" xfId="37742" xr:uid="{61CEDE16-FDD1-4844-9886-B8D17DA1D1D6}"/>
    <cellStyle name="输入 5 2 3 8" xfId="18299" xr:uid="{7239C9A9-9277-4437-BFD5-0C3F2687F0DB}"/>
    <cellStyle name="输入 5 2 3 8 2" xfId="37743" xr:uid="{BB4BBA88-05A1-4EAA-B426-A5458F2BD583}"/>
    <cellStyle name="输入 5 2 3 9" xfId="18300" xr:uid="{53ED6E29-B8B3-4717-8EA5-E3263C4056E7}"/>
    <cellStyle name="输入 5 2 3 9 2" xfId="37744" xr:uid="{0439BBAA-A038-40CF-8B65-F462A9ED13E1}"/>
    <cellStyle name="输入 5 2 4" xfId="18301" xr:uid="{B8AD2B6A-01A8-4C9E-8CEB-FBB7950555B9}"/>
    <cellStyle name="输入 5 2 4 10" xfId="37745" xr:uid="{12DA31C2-0899-4830-892E-89CDB0E584C3}"/>
    <cellStyle name="输入 5 2 4 2" xfId="18302" xr:uid="{D9FF0329-91AE-4D85-AE6E-3969ED8C015A}"/>
    <cellStyle name="输入 5 2 4 2 2" xfId="37746" xr:uid="{C07DC2BF-0A19-4B22-B3A4-CB45D35CAF65}"/>
    <cellStyle name="输入 5 2 4 3" xfId="18303" xr:uid="{E51D6F33-C748-46B9-B40C-116D2DFEF2EB}"/>
    <cellStyle name="输入 5 2 4 3 2" xfId="37747" xr:uid="{6FDF9688-F3D2-40D3-BAB7-5780F11C0454}"/>
    <cellStyle name="输入 5 2 4 4" xfId="18304" xr:uid="{2C7B4A21-7581-4B16-843B-0A1B91FD8876}"/>
    <cellStyle name="输入 5 2 4 4 2" xfId="37748" xr:uid="{862E810F-A7AB-4F3D-8161-E859464905ED}"/>
    <cellStyle name="输入 5 2 4 5" xfId="18305" xr:uid="{FC0DFB3C-17C9-4481-8FFB-F1B351A9FE81}"/>
    <cellStyle name="输入 5 2 4 5 2" xfId="37749" xr:uid="{B71174F5-9A24-47F9-8BC4-D01C731FA544}"/>
    <cellStyle name="输入 5 2 4 6" xfId="18306" xr:uid="{632A4103-EAC2-49A5-A0AB-190BE2333428}"/>
    <cellStyle name="输入 5 2 4 6 2" xfId="37750" xr:uid="{693EDDA7-40D9-4AE0-B219-1FA3412973FD}"/>
    <cellStyle name="输入 5 2 4 7" xfId="18307" xr:uid="{35517416-4601-44FE-989E-7A3CC12054E1}"/>
    <cellStyle name="输入 5 2 4 7 2" xfId="37751" xr:uid="{647CDBF0-935C-451A-AD93-DBF198F1072A}"/>
    <cellStyle name="输入 5 2 4 8" xfId="18308" xr:uid="{7D8EAB32-2081-4DEF-8638-DCD2E5B34B7E}"/>
    <cellStyle name="输入 5 2 4 8 2" xfId="37752" xr:uid="{B74CB9B5-4B8F-4AA4-B2C5-B99180BFD885}"/>
    <cellStyle name="输入 5 2 4 9" xfId="18309" xr:uid="{EEFE396D-47C9-4A05-9ECF-B2600ABC5DFA}"/>
    <cellStyle name="输入 5 2 4 9 2" xfId="37753" xr:uid="{91E0C3E1-0C27-4548-8045-EB4D2517A1DF}"/>
    <cellStyle name="输入 5 2 5" xfId="18310" xr:uid="{EBB03392-07C3-4FD7-864A-9076CE421988}"/>
    <cellStyle name="输入 5 2 5 2" xfId="37754" xr:uid="{1F567F65-7535-44D2-BB03-3D8FEC2D81EE}"/>
    <cellStyle name="输入 5 2 6" xfId="18311" xr:uid="{FB7EECEF-63E1-4889-87C8-7D31D521C4E1}"/>
    <cellStyle name="输入 5 2 6 2" xfId="37755" xr:uid="{D40E3C55-76B5-435A-9303-E5C0A3EF8137}"/>
    <cellStyle name="输入 5 2 7" xfId="18312" xr:uid="{5A241FCF-4E63-487F-B0B0-D3FA1F186923}"/>
    <cellStyle name="输入 5 2 7 2" xfId="37756" xr:uid="{F717D243-3936-48D0-8D8B-A8FD3B02B882}"/>
    <cellStyle name="输入 5 2 8" xfId="18313" xr:uid="{F19CD5F0-8E95-4ECF-BDFB-46FEB3693169}"/>
    <cellStyle name="输入 5 2 8 2" xfId="37757" xr:uid="{0B4BB67B-2E2E-42F3-8C9D-272FEAF530B8}"/>
    <cellStyle name="输入 5 2 9" xfId="18314" xr:uid="{619C8FC8-C3DA-4D09-B009-C967BD7D9381}"/>
    <cellStyle name="输入 5 2 9 2" xfId="37758" xr:uid="{82D80A87-6E9F-4D19-8CAE-0B09A2D58912}"/>
    <cellStyle name="输入 5 3" xfId="18315" xr:uid="{8F998D3C-3FFC-4498-965F-4D401BE1DDB3}"/>
    <cellStyle name="输入 5 3 10" xfId="37759" xr:uid="{E41A6E04-A00D-432F-8B8B-6C17060065BA}"/>
    <cellStyle name="输入 5 3 2" xfId="18316" xr:uid="{275881B4-63F9-4CB1-8C1C-4A9E43FEC93A}"/>
    <cellStyle name="输入 5 3 2 2" xfId="37760" xr:uid="{8C64DC20-1ECD-4E1A-830B-4AAF36868269}"/>
    <cellStyle name="输入 5 3 3" xfId="18317" xr:uid="{96054FE3-698F-485F-B68F-CA4FA02818E9}"/>
    <cellStyle name="输入 5 3 3 2" xfId="37761" xr:uid="{96A7B49F-1A02-4465-A174-F8C2FECD42DE}"/>
    <cellStyle name="输入 5 3 4" xfId="18318" xr:uid="{2B3A6FB5-9A4E-4668-AC5D-7C49F48CC65A}"/>
    <cellStyle name="输入 5 3 4 2" xfId="37762" xr:uid="{D5EABD42-493D-42F6-9B72-2EDA260E6727}"/>
    <cellStyle name="输入 5 3 5" xfId="18319" xr:uid="{277E82D1-BE0A-451B-BA45-BB5197E39A9C}"/>
    <cellStyle name="输入 5 3 5 2" xfId="37763" xr:uid="{2333E3D5-60E0-4203-BE8C-F81C9EC39696}"/>
    <cellStyle name="输入 5 3 6" xfId="18320" xr:uid="{6FA3565E-BA40-4FEC-A997-02707F077BFB}"/>
    <cellStyle name="输入 5 3 6 2" xfId="37764" xr:uid="{68DED2F7-B6F5-46D8-98A1-38FACDECFF02}"/>
    <cellStyle name="输入 5 3 7" xfId="18321" xr:uid="{C483C3ED-8129-4DA9-B575-E95DB07080E1}"/>
    <cellStyle name="输入 5 3 7 2" xfId="37765" xr:uid="{F775A9D5-BC07-4154-8561-35309CB52D01}"/>
    <cellStyle name="输入 5 3 8" xfId="18322" xr:uid="{68E82752-0717-4C31-81F2-ACFD0E0C2125}"/>
    <cellStyle name="输入 5 3 8 2" xfId="37766" xr:uid="{8BC363F2-5438-4FB4-B418-0FA9B8803B11}"/>
    <cellStyle name="输入 5 3 9" xfId="18323" xr:uid="{7DD5C426-9429-4A5E-9189-EACDB8935592}"/>
    <cellStyle name="输入 5 3 9 2" xfId="37767" xr:uid="{0F0C64B7-5E5C-412D-A9E8-5D7C1CB4311F}"/>
    <cellStyle name="输入 5 4" xfId="18324" xr:uid="{EE124B14-DA29-40BD-B9F1-A1B78546E75D}"/>
    <cellStyle name="输入 5 4 10" xfId="37768" xr:uid="{0522B837-A40D-44BA-AEF2-02CC2B615221}"/>
    <cellStyle name="输入 5 4 2" xfId="18325" xr:uid="{16093420-150A-4C47-877F-06242361DB96}"/>
    <cellStyle name="输入 5 4 2 2" xfId="37769" xr:uid="{1460DF7C-78F1-4BBC-A20D-E552562D3594}"/>
    <cellStyle name="输入 5 4 3" xfId="18326" xr:uid="{7B708E2A-2840-47AF-8310-D1DE86ED18E1}"/>
    <cellStyle name="输入 5 4 3 2" xfId="37770" xr:uid="{61E753CA-538C-402D-89D4-773A2BE177A1}"/>
    <cellStyle name="输入 5 4 4" xfId="18327" xr:uid="{074FD827-5C75-45BD-A7D2-C9595BBDD4F4}"/>
    <cellStyle name="输入 5 4 4 2" xfId="37771" xr:uid="{E6504DD1-1041-4719-B126-5E28B928CDB0}"/>
    <cellStyle name="输入 5 4 5" xfId="18328" xr:uid="{FE0C4BD7-0B03-4593-9987-B5D1A7B272D5}"/>
    <cellStyle name="输入 5 4 5 2" xfId="37772" xr:uid="{747A9606-9F79-4778-8918-7D5DEB84FB40}"/>
    <cellStyle name="输入 5 4 6" xfId="18329" xr:uid="{76DA4DD9-E0F8-48B2-8D7E-BAD789EBF36B}"/>
    <cellStyle name="输入 5 4 6 2" xfId="37773" xr:uid="{B1DD1817-274B-40DB-98B7-9068B040B340}"/>
    <cellStyle name="输入 5 4 7" xfId="18330" xr:uid="{81DA6693-90C8-4CBA-94B7-B1163A2CBC15}"/>
    <cellStyle name="输入 5 4 7 2" xfId="37774" xr:uid="{8EEC3904-E21B-4499-A364-B31249BF75B7}"/>
    <cellStyle name="输入 5 4 8" xfId="18331" xr:uid="{26A005F7-4D12-4CC5-8448-605E946738B1}"/>
    <cellStyle name="输入 5 4 8 2" xfId="37775" xr:uid="{BB364844-0424-4F4D-8B08-00F051FE947C}"/>
    <cellStyle name="输入 5 4 9" xfId="18332" xr:uid="{AD2481BB-30CE-4AB8-86E5-6DC348B61C05}"/>
    <cellStyle name="输入 5 4 9 2" xfId="37776" xr:uid="{FBC9CA8B-0A68-4405-B332-FAA1FB97B5F8}"/>
    <cellStyle name="输入 5 5" xfId="18333" xr:uid="{9FB00226-BD58-4A20-A593-C462B32E74DA}"/>
    <cellStyle name="输入 5 5 2" xfId="37777" xr:uid="{8BF4FF2B-BD1B-4E53-9376-5D90210E4300}"/>
    <cellStyle name="输入 5 6" xfId="18334" xr:uid="{70AF5AD3-406D-4911-8FE7-205220053779}"/>
    <cellStyle name="输入 5 6 2" xfId="37778" xr:uid="{C0180669-A727-494B-8ADD-0DDB0A7682E6}"/>
    <cellStyle name="输入 5 7" xfId="18335" xr:uid="{1BDE522C-5E97-4ABD-A578-C4FBE8D13A1E}"/>
    <cellStyle name="输入 5 7 2" xfId="37779" xr:uid="{D95DC8D4-606A-4B06-999F-E783E19516F5}"/>
    <cellStyle name="输入 5 8" xfId="18336" xr:uid="{B2790A20-E3F9-4206-AD4B-AC0208B4547B}"/>
    <cellStyle name="输入 5 8 2" xfId="37780" xr:uid="{D5E09724-7660-468A-9A63-DAA1DBB34590}"/>
    <cellStyle name="输入 5 9" xfId="18337" xr:uid="{67BA3E2B-6F84-4477-8A45-1D0DBC88CD10}"/>
    <cellStyle name="输入 5 9 2" xfId="37781" xr:uid="{C5761FEE-F538-4AA6-AEB0-885E88E2D6BD}"/>
    <cellStyle name="输入 6" xfId="18338" xr:uid="{7180F402-A3AE-42FF-98F7-456444598A3C}"/>
    <cellStyle name="输入 6 10" xfId="18339" xr:uid="{5454106B-38D1-4928-AD2A-533DEBCEB217}"/>
    <cellStyle name="输入 6 10 2" xfId="37783" xr:uid="{DEBE2EDA-14C1-4540-AEBE-43A1B36423AB}"/>
    <cellStyle name="输入 6 11" xfId="18340" xr:uid="{1209EA8B-C792-4D22-8351-73ECD0FB1BD5}"/>
    <cellStyle name="输入 6 11 2" xfId="37784" xr:uid="{AD4B5717-59AF-4699-9F5D-F8BBF218FE2B}"/>
    <cellStyle name="输入 6 12" xfId="18341" xr:uid="{B0F74BC7-05A0-4231-B38F-23838B408C76}"/>
    <cellStyle name="输入 6 12 2" xfId="37785" xr:uid="{CF52C877-54E2-46A4-8DAD-5A3F1E664A96}"/>
    <cellStyle name="输入 6 13" xfId="37782" xr:uid="{EF420913-0780-4C0A-939D-E9C81036B8F4}"/>
    <cellStyle name="输入 6 2" xfId="18342" xr:uid="{EE819A7B-6B92-4C1E-96C3-FDE6E0F523B8}"/>
    <cellStyle name="输入 6 2 10" xfId="18343" xr:uid="{11A9AAD8-7F77-4A6A-A579-D761EDAE9437}"/>
    <cellStyle name="输入 6 2 10 2" xfId="37787" xr:uid="{FDB2A3CA-46DD-4BD7-86B6-2554E2AF5DC1}"/>
    <cellStyle name="输入 6 2 11" xfId="37786" xr:uid="{B48008B1-184B-45DA-AFE8-39F52AE6DEED}"/>
    <cellStyle name="输入 6 2 2" xfId="18344" xr:uid="{DB97581C-D0B1-4D7F-9850-B7BF4D7D777A}"/>
    <cellStyle name="输入 6 2 2 10" xfId="37788" xr:uid="{BDE88926-277D-41C2-AFE4-EE39E70E52D8}"/>
    <cellStyle name="输入 6 2 2 2" xfId="18345" xr:uid="{7A2AEF7C-C2F4-43F9-A8C9-213E53A7C4BC}"/>
    <cellStyle name="输入 6 2 2 2 2" xfId="37789" xr:uid="{625B2066-75DB-4594-A99F-9B5129B9F51E}"/>
    <cellStyle name="输入 6 2 2 3" xfId="18346" xr:uid="{980BA784-715D-4D1B-A7D6-92D0BA103693}"/>
    <cellStyle name="输入 6 2 2 3 2" xfId="37790" xr:uid="{F6770BA2-1D08-4330-94D5-484F4A083AE4}"/>
    <cellStyle name="输入 6 2 2 4" xfId="18347" xr:uid="{AB52A6B9-BC98-4B60-AB61-8AAFBB9DC960}"/>
    <cellStyle name="输入 6 2 2 4 2" xfId="37791" xr:uid="{E3335F56-C6B8-4B2A-A16A-16023DD22CE6}"/>
    <cellStyle name="输入 6 2 2 5" xfId="18348" xr:uid="{A550006F-FD61-47E5-8A42-1F9FF6C5CE37}"/>
    <cellStyle name="输入 6 2 2 5 2" xfId="37792" xr:uid="{CEB8EF26-1C34-466C-971B-DDC7E08D214B}"/>
    <cellStyle name="输入 6 2 2 6" xfId="18349" xr:uid="{23AA9E1D-FE71-4A59-B3E6-24AB3E84C7D5}"/>
    <cellStyle name="输入 6 2 2 6 2" xfId="37793" xr:uid="{AF3623C5-E135-4875-BE56-E9417641AE3B}"/>
    <cellStyle name="输入 6 2 2 7" xfId="18350" xr:uid="{724EBD41-A827-4AB3-AF11-79146A032404}"/>
    <cellStyle name="输入 6 2 2 7 2" xfId="37794" xr:uid="{A2380677-421E-4E4D-B638-408E9932C576}"/>
    <cellStyle name="输入 6 2 2 8" xfId="18351" xr:uid="{4C7E937E-08D4-4D8C-852A-CA9EAAD3F33F}"/>
    <cellStyle name="输入 6 2 2 8 2" xfId="37795" xr:uid="{BE101A42-CC6A-4DD7-9E02-0E8B9D468A65}"/>
    <cellStyle name="输入 6 2 2 9" xfId="18352" xr:uid="{80A9EDE4-4232-473B-87DC-C25DA12F4677}"/>
    <cellStyle name="输入 6 2 2 9 2" xfId="37796" xr:uid="{D62F5613-742A-4786-A189-A141121C5F4B}"/>
    <cellStyle name="输入 6 2 3" xfId="18353" xr:uid="{6EF5F17F-1749-42A8-AD84-1B9B7747F919}"/>
    <cellStyle name="输入 6 2 3 2" xfId="37797" xr:uid="{35514009-1DB2-4DB3-A37C-7E41B1F54A81}"/>
    <cellStyle name="输入 6 2 4" xfId="18354" xr:uid="{05C2A6EF-72E2-4961-8B7D-F85974AE4D7C}"/>
    <cellStyle name="输入 6 2 4 2" xfId="37798" xr:uid="{67E42C34-0671-497D-978F-57DCEC7CAA55}"/>
    <cellStyle name="输入 6 2 5" xfId="18355" xr:uid="{7901AC4F-9809-4462-8144-92A11B4CAA6D}"/>
    <cellStyle name="输入 6 2 5 2" xfId="37799" xr:uid="{B3C3ECFD-F587-41C1-BD68-F17C61B2E3C6}"/>
    <cellStyle name="输入 6 2 6" xfId="18356" xr:uid="{27373FED-3DAE-4251-A7E9-8181790A02BD}"/>
    <cellStyle name="输入 6 2 6 2" xfId="37800" xr:uid="{66857467-75A0-4F55-BB39-885EB2E37130}"/>
    <cellStyle name="输入 6 2 7" xfId="18357" xr:uid="{6CB68ACB-6E0F-4E32-9EA3-A9FC50F2A675}"/>
    <cellStyle name="输入 6 2 7 2" xfId="37801" xr:uid="{595C9D20-9590-4A5E-A377-87019A85DCE0}"/>
    <cellStyle name="输入 6 2 8" xfId="18358" xr:uid="{1227E5F2-E37B-4592-A2E1-617678114062}"/>
    <cellStyle name="输入 6 2 8 2" xfId="37802" xr:uid="{B22DC3D0-CE5D-4070-A0FB-1E33974B1A4D}"/>
    <cellStyle name="输入 6 2 9" xfId="18359" xr:uid="{54C44A89-FD19-44BC-AD0C-9A382BAE949E}"/>
    <cellStyle name="输入 6 2 9 2" xfId="37803" xr:uid="{5F9D0990-8329-4BCC-B228-FA1B8B0F7E1D}"/>
    <cellStyle name="输入 6 3" xfId="18360" xr:uid="{B0491819-6C7E-436C-8491-E9DC09388C6C}"/>
    <cellStyle name="输入 6 3 10" xfId="37804" xr:uid="{81ECCCE1-45EA-4BF9-8236-D51E69F353DD}"/>
    <cellStyle name="输入 6 3 2" xfId="18361" xr:uid="{5D2C7406-250F-44FF-BE14-B2918C14549B}"/>
    <cellStyle name="输入 6 3 2 2" xfId="37805" xr:uid="{C040C7BB-985C-48B8-8D27-08FE7886B20F}"/>
    <cellStyle name="输入 6 3 3" xfId="18362" xr:uid="{84E639A3-9863-44B8-9906-3E4E49443296}"/>
    <cellStyle name="输入 6 3 3 2" xfId="37806" xr:uid="{B57859C6-A6D2-408C-B35E-214CC4098CD2}"/>
    <cellStyle name="输入 6 3 4" xfId="18363" xr:uid="{611664CB-F0A0-415E-9881-BE1A40664D30}"/>
    <cellStyle name="输入 6 3 4 2" xfId="37807" xr:uid="{E254873A-10D1-4D1B-96BE-F33C48694B4A}"/>
    <cellStyle name="输入 6 3 5" xfId="18364" xr:uid="{86DCE889-A371-47C1-B8D5-45E313041E7C}"/>
    <cellStyle name="输入 6 3 5 2" xfId="37808" xr:uid="{C4C0E4C7-4366-463F-B03D-24BC667AC821}"/>
    <cellStyle name="输入 6 3 6" xfId="18365" xr:uid="{2DAAE864-6BA8-4459-976D-A34AA4B8D08F}"/>
    <cellStyle name="输入 6 3 6 2" xfId="37809" xr:uid="{42A7B841-44E7-4856-A393-97119AD2CDE1}"/>
    <cellStyle name="输入 6 3 7" xfId="18366" xr:uid="{89C99D0B-012D-4C05-9205-5528BE86713E}"/>
    <cellStyle name="输入 6 3 7 2" xfId="37810" xr:uid="{E299289C-F8EF-4761-AD88-C9737FB0C1C4}"/>
    <cellStyle name="输入 6 3 8" xfId="18367" xr:uid="{DBF1CE72-F2A5-4496-9DBD-AF205711DCD6}"/>
    <cellStyle name="输入 6 3 8 2" xfId="37811" xr:uid="{D6267E96-BFB6-4E74-9FBC-6F0AB5520E41}"/>
    <cellStyle name="输入 6 3 9" xfId="18368" xr:uid="{E6570048-99DF-4EF6-B297-FFFA63BEF55B}"/>
    <cellStyle name="输入 6 3 9 2" xfId="37812" xr:uid="{2B92D342-C2CE-4B88-ABED-3B8AD886E0BF}"/>
    <cellStyle name="输入 6 4" xfId="18369" xr:uid="{648F0395-9699-4622-AC15-263B6FBBF22A}"/>
    <cellStyle name="输入 6 4 10" xfId="37813" xr:uid="{A69686A3-B276-4E0C-AA05-D4A762EB06EA}"/>
    <cellStyle name="输入 6 4 2" xfId="18370" xr:uid="{1960EEE5-19EA-4AE0-BB60-D3F22DBC1940}"/>
    <cellStyle name="输入 6 4 2 2" xfId="37814" xr:uid="{DC74726A-9024-4B15-A116-23210612D01C}"/>
    <cellStyle name="输入 6 4 3" xfId="18371" xr:uid="{3338B259-BF93-4B95-8991-054D5FC2A7B4}"/>
    <cellStyle name="输入 6 4 3 2" xfId="37815" xr:uid="{838BD1B6-FF64-4845-9ADC-83BAE2F50D30}"/>
    <cellStyle name="输入 6 4 4" xfId="18372" xr:uid="{78A2C9B4-3441-4392-ACBC-9D1A4F6E7213}"/>
    <cellStyle name="输入 6 4 4 2" xfId="37816" xr:uid="{830C85C3-9049-4A11-B00D-A62D7055D0E2}"/>
    <cellStyle name="输入 6 4 5" xfId="18373" xr:uid="{BB1E81FC-765F-44D4-897A-FC5D28CC893D}"/>
    <cellStyle name="输入 6 4 5 2" xfId="37817" xr:uid="{6C27B423-0024-4A09-93E4-2B9A78631626}"/>
    <cellStyle name="输入 6 4 6" xfId="18374" xr:uid="{31066789-36C0-4CAA-AE36-CE07E669FEDC}"/>
    <cellStyle name="输入 6 4 6 2" xfId="37818" xr:uid="{2E6A0216-27F2-4C42-BCD7-1E8C72064452}"/>
    <cellStyle name="输入 6 4 7" xfId="18375" xr:uid="{72176DF5-60BD-4457-8D13-08BE8EF6BC42}"/>
    <cellStyle name="输入 6 4 7 2" xfId="37819" xr:uid="{1B7AAA29-05E2-498D-B800-C4C6988D079C}"/>
    <cellStyle name="输入 6 4 8" xfId="18376" xr:uid="{0D87774C-DDF7-4949-B277-6BCD9383CE7C}"/>
    <cellStyle name="输入 6 4 8 2" xfId="37820" xr:uid="{E4E55761-BACA-4A40-A528-DA814E0B7F5F}"/>
    <cellStyle name="输入 6 4 9" xfId="18377" xr:uid="{B6466DC7-C673-456C-B0B3-225689F8A47A}"/>
    <cellStyle name="输入 6 4 9 2" xfId="37821" xr:uid="{52F89DFD-0A18-4C49-94C8-C3BC1DAF195B}"/>
    <cellStyle name="输入 6 5" xfId="18378" xr:uid="{C88F39DC-B177-4459-AB24-78FD7BEB79DF}"/>
    <cellStyle name="输入 6 5 2" xfId="37822" xr:uid="{D65EB6EE-BE0C-4793-9128-2A3469790C1F}"/>
    <cellStyle name="输入 6 6" xfId="18379" xr:uid="{DC8334DF-8D72-4B7A-B6EC-6C6833A6CB11}"/>
    <cellStyle name="输入 6 6 2" xfId="37823" xr:uid="{87020EE9-D907-4D92-BC41-5EF9455E83D9}"/>
    <cellStyle name="输入 6 7" xfId="18380" xr:uid="{9219C8CD-33C2-4E85-BE30-9F557A0CBD8F}"/>
    <cellStyle name="输入 6 7 2" xfId="37824" xr:uid="{86667FC5-DBF0-4936-B18C-E063FAF7E0EE}"/>
    <cellStyle name="输入 6 8" xfId="18381" xr:uid="{CA1C8932-0064-44DF-8020-1104F365E178}"/>
    <cellStyle name="输入 6 8 2" xfId="37825" xr:uid="{AE123337-29A1-4B81-B40D-AD975B393B9E}"/>
    <cellStyle name="输入 6 9" xfId="18382" xr:uid="{02B29C4C-27E8-45E3-90C4-AA99716FBFF9}"/>
    <cellStyle name="输入 6 9 2" xfId="37826" xr:uid="{B4E043B9-234D-4FB4-AC05-625A380119B7}"/>
    <cellStyle name="输入 7" xfId="18383" xr:uid="{69DD61CF-7BED-4475-BCE9-77BA7A8FF72A}"/>
    <cellStyle name="输入 7 10" xfId="37827" xr:uid="{1FD60D66-0BA4-47C5-B7F6-59B7CA2B0C86}"/>
    <cellStyle name="输入 7 2" xfId="18384" xr:uid="{8CB5BBDC-7E6A-4F8F-B27C-3774549FF5A8}"/>
    <cellStyle name="输入 7 2 2" xfId="37828" xr:uid="{B4BA3683-CA4F-4634-A378-46B1C6EAC677}"/>
    <cellStyle name="输入 7 3" xfId="18385" xr:uid="{15F931CB-D21E-49A6-B778-ECD87F1084E1}"/>
    <cellStyle name="输入 7 3 2" xfId="37829" xr:uid="{B40A31B7-6376-4983-A489-EDCF5573C797}"/>
    <cellStyle name="输入 7 4" xfId="18386" xr:uid="{3D1AD981-F511-467C-9620-619830F8BAEE}"/>
    <cellStyle name="输入 7 4 2" xfId="37830" xr:uid="{08CB51C8-64DF-47EF-96AD-3C9251F363D2}"/>
    <cellStyle name="输入 7 5" xfId="18387" xr:uid="{07AB0F3D-F163-4A37-AFCB-79160DD3F642}"/>
    <cellStyle name="输入 7 5 2" xfId="37831" xr:uid="{728F1E28-F750-445E-85FA-3F559EF10F82}"/>
    <cellStyle name="输入 7 6" xfId="18388" xr:uid="{3FCC78EB-AF49-4466-9B7E-D8F655A59EC7}"/>
    <cellStyle name="输入 7 6 2" xfId="37832" xr:uid="{39F6B1E5-2C19-47F0-AB49-A46A5AAA8137}"/>
    <cellStyle name="输入 7 7" xfId="18389" xr:uid="{0FE851DF-2508-46F7-8884-FCFF5732F52D}"/>
    <cellStyle name="输入 7 7 2" xfId="37833" xr:uid="{DFB677C3-94B3-4A28-A82D-1D967663E268}"/>
    <cellStyle name="输入 7 8" xfId="18390" xr:uid="{11F2D773-9545-4A66-9CE1-38222EE3B303}"/>
    <cellStyle name="输入 7 8 2" xfId="37834" xr:uid="{E6822425-E787-40D1-B9AB-4EA9B185C54B}"/>
    <cellStyle name="输入 7 9" xfId="18391" xr:uid="{0F903CDC-DA71-4E11-B4CC-EFABE3354B2B}"/>
    <cellStyle name="输入 7 9 2" xfId="37835" xr:uid="{7ACE00DD-0883-4D56-B243-77C83E4F2D1D}"/>
    <cellStyle name="输入 8" xfId="18392" xr:uid="{0DB084F7-1EBC-4C42-80EE-DE035F752263}"/>
    <cellStyle name="输入 8 10" xfId="37836" xr:uid="{F36378B7-5085-40F7-A69E-F8964B505596}"/>
    <cellStyle name="输入 8 2" xfId="18393" xr:uid="{5D23B637-CEDC-41E2-AAEA-84870A34B34B}"/>
    <cellStyle name="输入 8 2 2" xfId="37837" xr:uid="{3067438E-A924-4D6B-9CC1-9324AAE26E65}"/>
    <cellStyle name="输入 8 3" xfId="18394" xr:uid="{21D3D24C-43DC-4584-AFFC-2609D0F6D3DB}"/>
    <cellStyle name="输入 8 3 2" xfId="37838" xr:uid="{5BF25D62-B965-4BCA-AF24-220FFAE98211}"/>
    <cellStyle name="输入 8 4" xfId="18395" xr:uid="{217E29FF-56CD-4186-BEBB-869A4088DC73}"/>
    <cellStyle name="输入 8 4 2" xfId="37839" xr:uid="{BA62F51B-5E64-4FCE-BB62-4029D996305D}"/>
    <cellStyle name="输入 8 5" xfId="18396" xr:uid="{00EE12D2-EF6D-4376-8076-92260269AC9F}"/>
    <cellStyle name="输入 8 5 2" xfId="37840" xr:uid="{F308FE2E-80E4-483A-8DFF-25DD27BB6715}"/>
    <cellStyle name="输入 8 6" xfId="18397" xr:uid="{26E98C60-3B12-48FC-BEE0-056A579D8591}"/>
    <cellStyle name="输入 8 6 2" xfId="37841" xr:uid="{783B6CE9-6457-4534-BF65-B331C3DAA457}"/>
    <cellStyle name="输入 8 7" xfId="18398" xr:uid="{1DC56F84-B3B1-4A01-85B6-B8DCCA28E804}"/>
    <cellStyle name="输入 8 7 2" xfId="37842" xr:uid="{2FE4DB20-4463-4028-9969-96CBD30AAFFA}"/>
    <cellStyle name="输入 8 8" xfId="18399" xr:uid="{E2960B7D-C5F6-410B-866A-22138E2AD7B6}"/>
    <cellStyle name="输入 8 8 2" xfId="37843" xr:uid="{77B7FC6E-6AFD-466F-AB6F-1DB83D77C4E7}"/>
    <cellStyle name="输入 8 9" xfId="18400" xr:uid="{C1BA2C15-B52E-4EEA-A252-11D635B6D18B}"/>
    <cellStyle name="输入 8 9 2" xfId="37844" xr:uid="{6B8F5E54-9781-471F-815A-2F5BDF4D25E7}"/>
    <cellStyle name="输入 9" xfId="18401" xr:uid="{D58FD678-68A7-4C4C-AF36-75FE51EE4FB0}"/>
    <cellStyle name="输入 9 10" xfId="18402" xr:uid="{BF941B95-0B58-4C4F-8AE2-2A97529B154A}"/>
    <cellStyle name="输入 9 10 2" xfId="37846" xr:uid="{F61EFF49-84D6-417C-8D06-120FC0D328A4}"/>
    <cellStyle name="输入 9 11" xfId="18403" xr:uid="{C9E6F7B0-F2E8-4B46-B1BC-6E63D1E337B2}"/>
    <cellStyle name="输入 9 11 2" xfId="37847" xr:uid="{C9AE2132-0602-427D-9A6F-624D4F060FF6}"/>
    <cellStyle name="输入 9 12" xfId="37845" xr:uid="{63F777F0-2A47-4442-BF82-B224EDA30F89}"/>
    <cellStyle name="输入 9 2" xfId="18404" xr:uid="{FB1BB682-CBE3-4C1D-8249-78B5A45CC95D}"/>
    <cellStyle name="输入 9 2 2" xfId="37848" xr:uid="{BBCDAD30-7560-4F53-8BC5-AE8157EC875B}"/>
    <cellStyle name="输入 9 3" xfId="18405" xr:uid="{B74D6156-7A94-4E57-A455-D9DE533F7787}"/>
    <cellStyle name="输入 9 3 2" xfId="37849" xr:uid="{09F24F54-474A-419E-8084-7594CD64F5B0}"/>
    <cellStyle name="输入 9 4" xfId="18406" xr:uid="{6C4D28D2-44D8-4471-9211-A7B7586875E7}"/>
    <cellStyle name="输入 9 4 2" xfId="37850" xr:uid="{803EA7A9-C637-457E-B434-9BE6015FF708}"/>
    <cellStyle name="输入 9 5" xfId="18407" xr:uid="{CDCDF53D-E43E-4D89-B2C3-E8F6AF4BC2FB}"/>
    <cellStyle name="输入 9 5 2" xfId="37851" xr:uid="{CA29BEF5-91FE-4A97-8E36-B0F1A64C0E33}"/>
    <cellStyle name="输入 9 6" xfId="18408" xr:uid="{C4F9C3E2-706D-4D1C-BA07-4A721BBD7E17}"/>
    <cellStyle name="输入 9 6 2" xfId="37852" xr:uid="{B7604EF7-D058-4BAE-8C10-FCDD090BFB62}"/>
    <cellStyle name="输入 9 7" xfId="18409" xr:uid="{CE63C61E-A637-4131-A5BD-70145E10AA9A}"/>
    <cellStyle name="输入 9 7 2" xfId="37853" xr:uid="{13E61D6E-8F9F-4CF9-B15E-E60C49BE7A64}"/>
    <cellStyle name="输入 9 8" xfId="18410" xr:uid="{D570E2D6-7CB0-4723-A1E5-E4B6E8357AFC}"/>
    <cellStyle name="输入 9 8 2" xfId="37854" xr:uid="{33919A94-78AF-4648-93A9-26CBB010796D}"/>
    <cellStyle name="输入 9 9" xfId="18411" xr:uid="{571194DA-F69A-4248-AC5D-7E0B20D0CACF}"/>
    <cellStyle name="输入 9 9 2" xfId="37855" xr:uid="{A66D39DF-CE6F-4047-AC10-576B644984CC}"/>
    <cellStyle name="输出" xfId="18412" xr:uid="{F5FE0E4A-85A5-415B-B67E-92A397872298}"/>
    <cellStyle name="输出 10" xfId="18413" xr:uid="{9B08AAE5-E851-447F-9AA3-1845DEAC4FDE}"/>
    <cellStyle name="输出 10 2" xfId="37857" xr:uid="{DC388CA9-0D57-4B7D-94E5-4EC0D1EBE318}"/>
    <cellStyle name="输出 11" xfId="18414" xr:uid="{A59D2A31-9B50-416A-8D6F-D29C791FDA78}"/>
    <cellStyle name="输出 11 2" xfId="37858" xr:uid="{1DF7B53A-C9F2-4B29-99FD-271E199BED35}"/>
    <cellStyle name="输出 12" xfId="18415" xr:uid="{4CC669A8-D275-4C32-8D57-4B2796EA928F}"/>
    <cellStyle name="输出 12 2" xfId="37859" xr:uid="{0F5E14CA-007D-41EF-9FB7-7362924AAFDF}"/>
    <cellStyle name="输出 13" xfId="18416" xr:uid="{B96E63B9-4702-4DAA-A298-F85147B67397}"/>
    <cellStyle name="输出 13 2" xfId="37860" xr:uid="{4C3AA7BD-6EC0-4ACD-B40E-2C376CBEE23E}"/>
    <cellStyle name="输出 14" xfId="18417" xr:uid="{01DF738E-08BF-4E41-97DD-E0D32E31BB56}"/>
    <cellStyle name="输出 14 2" xfId="37861" xr:uid="{91E89C36-6AEB-4765-8D18-2E83531ABFEC}"/>
    <cellStyle name="输出 15" xfId="18418" xr:uid="{6934F51B-C494-4E72-828D-5A00D00E2003}"/>
    <cellStyle name="输出 15 2" xfId="37862" xr:uid="{31A70185-0E3C-4C9A-8EDD-3A9EECA5F5DB}"/>
    <cellStyle name="输出 16" xfId="18419" xr:uid="{F39B300B-D457-48DB-A1AD-CE303C39AAA5}"/>
    <cellStyle name="输出 16 2" xfId="37863" xr:uid="{8878EB00-7296-4BBD-A61B-D1FC672EA429}"/>
    <cellStyle name="输出 17" xfId="18420" xr:uid="{279F6807-552D-4CB5-8888-79D65B5CC999}"/>
    <cellStyle name="输出 17 2" xfId="37864" xr:uid="{9BB0B75B-0506-4154-978E-240CD86FA96D}"/>
    <cellStyle name="输出 18" xfId="37856" xr:uid="{B48DAA47-A9FA-413C-B7DB-137E402DF381}"/>
    <cellStyle name="输出 2" xfId="18421" xr:uid="{95741CB3-6BC3-4C1A-B3F0-37639BE4DD5F}"/>
    <cellStyle name="输出 2 10" xfId="18422" xr:uid="{578D3841-BF0D-4545-9F9F-422DB5E9B35D}"/>
    <cellStyle name="输出 2 10 2" xfId="37866" xr:uid="{157E35FE-F6D0-498D-B6A3-83C736F1AAFE}"/>
    <cellStyle name="输出 2 11" xfId="18423" xr:uid="{6C89F278-011A-4C24-9294-DFC2A40826C8}"/>
    <cellStyle name="输出 2 11 2" xfId="37867" xr:uid="{7B88EEE5-FE3F-4253-AD79-374BE3F66960}"/>
    <cellStyle name="输出 2 12" xfId="18424" xr:uid="{75376653-A130-4ADE-B89E-CFD247396E70}"/>
    <cellStyle name="输出 2 12 2" xfId="37868" xr:uid="{91ACA022-2363-4933-8FF9-FB3278CE3275}"/>
    <cellStyle name="输出 2 13" xfId="18425" xr:uid="{C6A46557-2B55-45CC-8FE7-AA9B519B418C}"/>
    <cellStyle name="输出 2 13 2" xfId="37869" xr:uid="{5705EAAB-1250-46E1-80FF-0355DD1F2CA2}"/>
    <cellStyle name="输出 2 14" xfId="18426" xr:uid="{F48B156C-BC67-4390-B43F-2D3898FFD6B6}"/>
    <cellStyle name="输出 2 14 2" xfId="37870" xr:uid="{09EE6B8E-CA79-484F-B0F6-2C7A7D24A5F7}"/>
    <cellStyle name="输出 2 15" xfId="37865" xr:uid="{97F640EE-138E-4A11-B25E-A64CFE88CE7A}"/>
    <cellStyle name="输出 2 2" xfId="18427" xr:uid="{9028867B-4906-4B34-8780-1CF13B2F41CA}"/>
    <cellStyle name="输出 2 2 10" xfId="18428" xr:uid="{4342F05F-63AE-455C-96DC-727279CF89B1}"/>
    <cellStyle name="输出 2 2 10 2" xfId="37872" xr:uid="{17EE050D-15B2-4F2E-A4C5-0E0A131F42CE}"/>
    <cellStyle name="输出 2 2 11" xfId="18429" xr:uid="{1F9E92C7-0134-4B93-9238-A3763E4A2111}"/>
    <cellStyle name="输出 2 2 11 2" xfId="37873" xr:uid="{EE1C6A3B-B653-4924-AF20-F32F6EEE91FC}"/>
    <cellStyle name="输出 2 2 12" xfId="37871" xr:uid="{94EAB201-38BF-4E9A-92C5-8553882F79AE}"/>
    <cellStyle name="输出 2 2 2" xfId="18430" xr:uid="{8C078958-8D5F-4554-8DB4-C7CD337C900B}"/>
    <cellStyle name="输出 2 2 2 10" xfId="37874" xr:uid="{14891876-AFB1-4FAC-8F1A-481A79F9CC29}"/>
    <cellStyle name="输出 2 2 2 2" xfId="18431" xr:uid="{725D3AF0-8EB2-4B11-AB99-C6896B7CAE30}"/>
    <cellStyle name="输出 2 2 2 2 2" xfId="37875" xr:uid="{108739AC-6BAA-48C5-ACA8-FD68FB9FB8C4}"/>
    <cellStyle name="输出 2 2 2 3" xfId="18432" xr:uid="{F7C9CB3D-095E-46E1-B7CD-CF8D59BFD388}"/>
    <cellStyle name="输出 2 2 2 3 2" xfId="37876" xr:uid="{AFB3551E-314D-4C83-BBA4-07E775FF85AB}"/>
    <cellStyle name="输出 2 2 2 4" xfId="18433" xr:uid="{6CB0D37F-E509-4C73-A429-1EFB5A4EECA5}"/>
    <cellStyle name="输出 2 2 2 4 2" xfId="37877" xr:uid="{2FD4C6BF-466F-4F96-82BA-15F69E58C7C3}"/>
    <cellStyle name="输出 2 2 2 5" xfId="18434" xr:uid="{FAAE63E2-4DED-4DDB-AA41-DC0B4740BA4A}"/>
    <cellStyle name="输出 2 2 2 5 2" xfId="37878" xr:uid="{9F883F92-AADD-495C-9646-1CB93DE28943}"/>
    <cellStyle name="输出 2 2 2 6" xfId="18435" xr:uid="{C479DCC2-73E4-4DD3-9A64-098F997A9932}"/>
    <cellStyle name="输出 2 2 2 6 2" xfId="37879" xr:uid="{BDE8C630-9532-40D2-8211-5E3791C5B41D}"/>
    <cellStyle name="输出 2 2 2 7" xfId="18436" xr:uid="{13FDC1A9-9C4F-437A-BFE5-0694A5160E7A}"/>
    <cellStyle name="输出 2 2 2 7 2" xfId="37880" xr:uid="{BA63781C-8CB8-441A-AA0E-AB5C5EAFDB97}"/>
    <cellStyle name="输出 2 2 2 8" xfId="18437" xr:uid="{2CB40A40-065B-4F30-A898-5638FB5776D4}"/>
    <cellStyle name="输出 2 2 2 8 2" xfId="37881" xr:uid="{49664A39-6B22-48F8-B727-909E7C5158C6}"/>
    <cellStyle name="输出 2 2 2 9" xfId="18438" xr:uid="{1E1672E3-2ED1-4156-919E-00041C6DEA72}"/>
    <cellStyle name="输出 2 2 2 9 2" xfId="37882" xr:uid="{AECBE9DF-367A-4B83-AE87-B1341CAFC200}"/>
    <cellStyle name="输出 2 2 3" xfId="18439" xr:uid="{206CC467-65AD-45A7-A883-4268641AF80F}"/>
    <cellStyle name="输出 2 2 3 10" xfId="37883" xr:uid="{8094D8A5-8469-4C27-ABAA-0DCA181BA3DE}"/>
    <cellStyle name="输出 2 2 3 2" xfId="18440" xr:uid="{65B0DB39-1777-40F8-94BC-8ED7BAD1D00B}"/>
    <cellStyle name="输出 2 2 3 2 2" xfId="37884" xr:uid="{DF1DA031-EF2F-4022-AB4B-56D3CF47C12E}"/>
    <cellStyle name="输出 2 2 3 3" xfId="18441" xr:uid="{2B97DB9F-7763-4F9A-8154-428B280F5B02}"/>
    <cellStyle name="输出 2 2 3 3 2" xfId="37885" xr:uid="{F2440B86-B174-4EB8-8201-8B89628BBB44}"/>
    <cellStyle name="输出 2 2 3 4" xfId="18442" xr:uid="{21E7E3F9-E268-47D7-90E1-2C96F8508499}"/>
    <cellStyle name="输出 2 2 3 4 2" xfId="37886" xr:uid="{A1FFD39D-7F39-4187-98BB-E744948B0576}"/>
    <cellStyle name="输出 2 2 3 5" xfId="18443" xr:uid="{D35DC90E-A90D-445B-821C-56CC8F586E72}"/>
    <cellStyle name="输出 2 2 3 5 2" xfId="37887" xr:uid="{A46DD2EC-5DED-4906-A167-13EA36C9B75E}"/>
    <cellStyle name="输出 2 2 3 6" xfId="18444" xr:uid="{E23736A5-518C-4938-AE9C-044895104CD5}"/>
    <cellStyle name="输出 2 2 3 6 2" xfId="37888" xr:uid="{9182784C-23A8-4701-8A44-400E82644957}"/>
    <cellStyle name="输出 2 2 3 7" xfId="18445" xr:uid="{A9035FE0-B828-4126-9ACA-85E6A31CF45E}"/>
    <cellStyle name="输出 2 2 3 7 2" xfId="37889" xr:uid="{7A79F81B-F9E9-42B9-979D-5409435B003E}"/>
    <cellStyle name="输出 2 2 3 8" xfId="18446" xr:uid="{BA67C1DE-A4C7-4E4A-903B-0238D0907E53}"/>
    <cellStyle name="输出 2 2 3 8 2" xfId="37890" xr:uid="{BF13CCE1-49B7-4F99-B5FC-78CEC54273BA}"/>
    <cellStyle name="输出 2 2 3 9" xfId="18447" xr:uid="{F4981C08-F4A1-43A6-9D30-1F2B5B769E84}"/>
    <cellStyle name="输出 2 2 3 9 2" xfId="37891" xr:uid="{E3BD67A7-DFFE-4B7D-9C4E-C5D6C19ECB66}"/>
    <cellStyle name="输出 2 2 4" xfId="18448" xr:uid="{7784E0D6-0C14-4E63-8A00-68130A0B315E}"/>
    <cellStyle name="输出 2 2 4 2" xfId="37892" xr:uid="{31BAE02C-C9DB-4BFF-B9AE-672CE4D4031C}"/>
    <cellStyle name="输出 2 2 5" xfId="18449" xr:uid="{29297502-16D3-4459-BD21-54B1DF8C675D}"/>
    <cellStyle name="输出 2 2 5 2" xfId="37893" xr:uid="{EDD2B7C3-55F1-4958-9760-2E41A0514126}"/>
    <cellStyle name="输出 2 2 6" xfId="18450" xr:uid="{95804A68-3A79-419D-976B-2F382E97A373}"/>
    <cellStyle name="输出 2 2 6 2" xfId="37894" xr:uid="{D8633AF2-7F96-4C8E-AA3A-B7C159E01F04}"/>
    <cellStyle name="输出 2 2 7" xfId="18451" xr:uid="{B602BF2A-1D0F-4073-BB72-D8ADD181D54E}"/>
    <cellStyle name="输出 2 2 7 2" xfId="37895" xr:uid="{BA0974DE-EB64-4E86-BAAF-BCC505B994AD}"/>
    <cellStyle name="输出 2 2 8" xfId="18452" xr:uid="{23D5E06D-452D-49D9-AFEB-C678767411CC}"/>
    <cellStyle name="输出 2 2 8 2" xfId="37896" xr:uid="{48F97D3D-B8B7-42A4-B56A-C38608A7584F}"/>
    <cellStyle name="输出 2 2 9" xfId="18453" xr:uid="{78781A76-FCC6-4505-B551-415F6187D0C6}"/>
    <cellStyle name="输出 2 2 9 2" xfId="37897" xr:uid="{206CED58-ED6C-4B24-887E-2462362BDE38}"/>
    <cellStyle name="输出 2 3" xfId="18454" xr:uid="{1AF674C6-943C-4129-A109-43DC28071A96}"/>
    <cellStyle name="输出 2 3 10" xfId="18455" xr:uid="{E34F1B6F-8435-411F-B02D-3ED5C2D33791}"/>
    <cellStyle name="输出 2 3 10 2" xfId="37899" xr:uid="{953A9DF2-3133-48BA-B8BC-0F5302F1F512}"/>
    <cellStyle name="输出 2 3 11" xfId="18456" xr:uid="{1F919E9E-AA0A-48A0-83CE-905A952EDBF9}"/>
    <cellStyle name="输出 2 3 11 2" xfId="37900" xr:uid="{1F316CFB-9DDC-48E2-9FE6-250FEAA53B52}"/>
    <cellStyle name="输出 2 3 12" xfId="37898" xr:uid="{93F20795-1183-4268-AB09-2AFADAECD48E}"/>
    <cellStyle name="输出 2 3 2" xfId="18457" xr:uid="{F8E9E33B-B820-4046-97CD-C2CA9B894A2D}"/>
    <cellStyle name="输出 2 3 2 10" xfId="37901" xr:uid="{F6A49B75-D437-42E0-957C-C0C835C87425}"/>
    <cellStyle name="输出 2 3 2 2" xfId="18458" xr:uid="{A7812FDA-E6ED-4D57-B2F0-9C7AE6845203}"/>
    <cellStyle name="输出 2 3 2 2 2" xfId="37902" xr:uid="{72BE66D9-D79C-4B49-910B-063CB76FE513}"/>
    <cellStyle name="输出 2 3 2 3" xfId="18459" xr:uid="{3AA688CB-8C87-4507-BACE-E08A2BBB6011}"/>
    <cellStyle name="输出 2 3 2 3 2" xfId="37903" xr:uid="{6A8959F5-C96E-4396-BFEC-126CBBB8342D}"/>
    <cellStyle name="输出 2 3 2 4" xfId="18460" xr:uid="{0C8DD6C0-9C2B-4C75-BBC6-9173374037FE}"/>
    <cellStyle name="输出 2 3 2 4 2" xfId="37904" xr:uid="{8562BC22-CFD4-49E1-A783-1EA23BC32652}"/>
    <cellStyle name="输出 2 3 2 5" xfId="18461" xr:uid="{C7A9A71F-4470-4B9F-B270-2735BB9562F6}"/>
    <cellStyle name="输出 2 3 2 5 2" xfId="37905" xr:uid="{130447C6-77E9-4211-8DFF-D03DFCAC9FF1}"/>
    <cellStyle name="输出 2 3 2 6" xfId="18462" xr:uid="{43923F1C-A5EB-49C7-8D89-9231A9BE1646}"/>
    <cellStyle name="输出 2 3 2 6 2" xfId="37906" xr:uid="{E835A3AA-F8DC-4942-8B13-6ADC0788C2E1}"/>
    <cellStyle name="输出 2 3 2 7" xfId="18463" xr:uid="{274D0DB5-01BE-41E0-8C5F-AD3098481515}"/>
    <cellStyle name="输出 2 3 2 7 2" xfId="37907" xr:uid="{F9FE9379-49A2-4164-9956-DB4E61DC2836}"/>
    <cellStyle name="输出 2 3 2 8" xfId="18464" xr:uid="{96C8251F-6C7A-423E-ABC7-973ACB5ADC97}"/>
    <cellStyle name="输出 2 3 2 8 2" xfId="37908" xr:uid="{E264F3AE-9AD8-4F35-BBF8-39A986ADC775}"/>
    <cellStyle name="输出 2 3 2 9" xfId="18465" xr:uid="{3FDFED55-37B1-4384-A8FD-8CF90E04DB14}"/>
    <cellStyle name="输出 2 3 2 9 2" xfId="37909" xr:uid="{B19DCC03-0F2D-42E5-83A6-5E6D34041181}"/>
    <cellStyle name="输出 2 3 3" xfId="18466" xr:uid="{A6536E97-0B91-456C-9DD3-BC9305C552F2}"/>
    <cellStyle name="输出 2 3 3 10" xfId="37910" xr:uid="{16D0B3BC-21D6-439D-8C2F-553CF07BEBA7}"/>
    <cellStyle name="输出 2 3 3 2" xfId="18467" xr:uid="{0511E733-50ED-4C4D-83A9-A20ED0AB994A}"/>
    <cellStyle name="输出 2 3 3 2 2" xfId="37911" xr:uid="{B01A2A6D-D8A1-49DD-9268-3314C213E791}"/>
    <cellStyle name="输出 2 3 3 3" xfId="18468" xr:uid="{552E2A80-16DE-45D2-BB4D-E66B1E191920}"/>
    <cellStyle name="输出 2 3 3 3 2" xfId="37912" xr:uid="{6FA9C2D2-01B3-469F-87AB-6247902D0CC9}"/>
    <cellStyle name="输出 2 3 3 4" xfId="18469" xr:uid="{328AAF9D-048E-4CDB-A2B1-581CC35AA969}"/>
    <cellStyle name="输出 2 3 3 4 2" xfId="37913" xr:uid="{13CDA0E4-04DD-475F-A812-30EBB1CC9787}"/>
    <cellStyle name="输出 2 3 3 5" xfId="18470" xr:uid="{28CBD7FB-35F3-4252-B8D2-22607FBD2C6E}"/>
    <cellStyle name="输出 2 3 3 5 2" xfId="37914" xr:uid="{40D6DC10-EC63-4112-9A7B-9CC5477DCCD0}"/>
    <cellStyle name="输出 2 3 3 6" xfId="18471" xr:uid="{F05B7E20-1EEF-4A65-A483-DE2C6A0562F0}"/>
    <cellStyle name="输出 2 3 3 6 2" xfId="37915" xr:uid="{C5242DFA-0896-4253-8D23-B2DD63F95267}"/>
    <cellStyle name="输出 2 3 3 7" xfId="18472" xr:uid="{6C7D11EF-3AF1-4B82-8CF9-0FC91F54B74B}"/>
    <cellStyle name="输出 2 3 3 7 2" xfId="37916" xr:uid="{DC39D2AA-8F4A-41D3-8A24-17C069EA0CB4}"/>
    <cellStyle name="输出 2 3 3 8" xfId="18473" xr:uid="{FD02650C-CFD3-4B3D-BA0C-7C31F6520FEF}"/>
    <cellStyle name="输出 2 3 3 8 2" xfId="37917" xr:uid="{C33953A7-9C32-4B24-9FD4-B99AD96E446B}"/>
    <cellStyle name="输出 2 3 3 9" xfId="18474" xr:uid="{856143DC-C004-410D-B2CC-F2D111C68428}"/>
    <cellStyle name="输出 2 3 3 9 2" xfId="37918" xr:uid="{D9778120-F738-4308-9033-0632F5792626}"/>
    <cellStyle name="输出 2 3 4" xfId="18475" xr:uid="{B2C0D4CF-7BD8-4D2B-BF33-A2A17B06071F}"/>
    <cellStyle name="输出 2 3 4 2" xfId="37919" xr:uid="{56DA7B88-CC48-48DA-B5C4-0B525D708D87}"/>
    <cellStyle name="输出 2 3 5" xfId="18476" xr:uid="{2A70EAD6-2A75-4403-AFD6-2DF9989983D1}"/>
    <cellStyle name="输出 2 3 5 2" xfId="37920" xr:uid="{954080C0-53E3-410F-9288-2325E09E2C25}"/>
    <cellStyle name="输出 2 3 6" xfId="18477" xr:uid="{26084100-10BF-4A8E-9929-B2EF28A7EB96}"/>
    <cellStyle name="输出 2 3 6 2" xfId="37921" xr:uid="{4B0EED24-0AB6-4385-A0F0-D34D08402FC8}"/>
    <cellStyle name="输出 2 3 7" xfId="18478" xr:uid="{661DFE80-6225-44E1-AB21-22E1DB163336}"/>
    <cellStyle name="输出 2 3 7 2" xfId="37922" xr:uid="{720D16C3-36BA-4186-9974-438D2D1A10F0}"/>
    <cellStyle name="输出 2 3 8" xfId="18479" xr:uid="{F054DB7B-389E-4ECE-BBD1-A7801F79AFC1}"/>
    <cellStyle name="输出 2 3 8 2" xfId="37923" xr:uid="{4626C702-2C99-4D67-96C7-5B56FA397F43}"/>
    <cellStyle name="输出 2 3 9" xfId="18480" xr:uid="{698F01B6-CA5A-47B8-960D-8341136CE976}"/>
    <cellStyle name="输出 2 3 9 2" xfId="37924" xr:uid="{C1CC3F59-A0C3-4960-8085-FE706F1B86A5}"/>
    <cellStyle name="输出 2 4" xfId="18481" xr:uid="{6AE17D55-F9EA-48C8-A065-61D33B300A4C}"/>
    <cellStyle name="输出 2 4 10" xfId="18482" xr:uid="{86DB3875-33A3-4078-83CF-DE2A71BD2CAA}"/>
    <cellStyle name="输出 2 4 10 2" xfId="37926" xr:uid="{0BEE3F68-9659-4EF1-8B95-2B218263774C}"/>
    <cellStyle name="输出 2 4 11" xfId="18483" xr:uid="{2A4FAF1C-9A1B-456C-B36C-46B743D7B05A}"/>
    <cellStyle name="输出 2 4 11 2" xfId="37927" xr:uid="{E005EB90-9A2E-4C56-AB80-E45AEDB137EE}"/>
    <cellStyle name="输出 2 4 12" xfId="18484" xr:uid="{82327C15-DC04-4393-80E8-11C8BF660798}"/>
    <cellStyle name="输出 2 4 12 2" xfId="37928" xr:uid="{01D5DC69-10E7-4864-AF5D-A935E4B97DFD}"/>
    <cellStyle name="输出 2 4 13" xfId="37925" xr:uid="{53233E94-B676-45B1-B7DF-2961A5741686}"/>
    <cellStyle name="输出 2 4 2" xfId="18485" xr:uid="{253C229F-244C-4DC0-B2F0-821399A1992B}"/>
    <cellStyle name="输出 2 4 2 10" xfId="18486" xr:uid="{CE43C448-5FEB-4F37-9A12-F91FAEE67F1A}"/>
    <cellStyle name="输出 2 4 2 10 2" xfId="37930" xr:uid="{91AACC4D-0D67-476E-93BD-D28408032C39}"/>
    <cellStyle name="输出 2 4 2 11" xfId="37929" xr:uid="{228592C6-C2B2-4335-89F9-5A51B54C4EFD}"/>
    <cellStyle name="输出 2 4 2 2" xfId="18487" xr:uid="{18B24A28-ABB2-4FD5-AF24-4891BF090992}"/>
    <cellStyle name="输出 2 4 2 2 10" xfId="37931" xr:uid="{3B6A1180-506F-4417-AE5C-ABC0FC1B9A8E}"/>
    <cellStyle name="输出 2 4 2 2 2" xfId="18488" xr:uid="{BCAC7C2C-78AD-4E32-ABF6-70EA49D2BB5A}"/>
    <cellStyle name="输出 2 4 2 2 2 2" xfId="37932" xr:uid="{D69F2964-B931-4ACA-9E98-F2B5650F0E41}"/>
    <cellStyle name="输出 2 4 2 2 3" xfId="18489" xr:uid="{F10C2B30-6F67-4582-A8BE-90CCD355CE3F}"/>
    <cellStyle name="输出 2 4 2 2 3 2" xfId="37933" xr:uid="{F464AC0E-AC1B-4AE1-9BD7-0BD783C522EA}"/>
    <cellStyle name="输出 2 4 2 2 4" xfId="18490" xr:uid="{516E67B6-CCDD-4D38-8F00-9E2971DAD669}"/>
    <cellStyle name="输出 2 4 2 2 4 2" xfId="37934" xr:uid="{7E200C2B-BA7A-4A7F-B919-D4D3477F94BA}"/>
    <cellStyle name="输出 2 4 2 2 5" xfId="18491" xr:uid="{AAB54E5F-C23F-40A3-A432-CDE94715F58E}"/>
    <cellStyle name="输出 2 4 2 2 5 2" xfId="37935" xr:uid="{AE181427-419E-4026-AD8D-BFB21534597B}"/>
    <cellStyle name="输出 2 4 2 2 6" xfId="18492" xr:uid="{BEC013B0-72AC-46AD-BC4D-1C019EE07B00}"/>
    <cellStyle name="输出 2 4 2 2 6 2" xfId="37936" xr:uid="{BD7E575E-3C05-4584-BCB4-235FDE7C6464}"/>
    <cellStyle name="输出 2 4 2 2 7" xfId="18493" xr:uid="{2BC2B6DF-8B90-43A3-A37D-63251E4B9ADF}"/>
    <cellStyle name="输出 2 4 2 2 7 2" xfId="37937" xr:uid="{E864B7E2-1ABE-4ACF-A9B9-F161C97B65E5}"/>
    <cellStyle name="输出 2 4 2 2 8" xfId="18494" xr:uid="{8B6804D0-0023-427A-B808-F73A7F5E834C}"/>
    <cellStyle name="输出 2 4 2 2 8 2" xfId="37938" xr:uid="{3F9DAAF0-054C-4F8B-8D5A-6D90AA1DC146}"/>
    <cellStyle name="输出 2 4 2 2 9" xfId="18495" xr:uid="{FF99F5C5-5BD8-4AFF-8851-CCD00B7FBFE2}"/>
    <cellStyle name="输出 2 4 2 2 9 2" xfId="37939" xr:uid="{0DED4B2C-5591-4548-9A29-01900707C5C2}"/>
    <cellStyle name="输出 2 4 2 3" xfId="18496" xr:uid="{1295C75D-C31C-4867-8CEE-986D64FFBE8D}"/>
    <cellStyle name="输出 2 4 2 3 2" xfId="37940" xr:uid="{720E0CD8-E10D-4629-B314-FD6CAEA89078}"/>
    <cellStyle name="输出 2 4 2 4" xfId="18497" xr:uid="{C2285158-69EE-4C4B-9A42-9AE2923579C5}"/>
    <cellStyle name="输出 2 4 2 4 2" xfId="37941" xr:uid="{80AFFEFC-7575-4F65-8F5F-CD6DE1693843}"/>
    <cellStyle name="输出 2 4 2 5" xfId="18498" xr:uid="{176FEAC0-EFC9-401C-B4C8-2790F481CC3F}"/>
    <cellStyle name="输出 2 4 2 5 2" xfId="37942" xr:uid="{BEF35AEE-9D34-4D5D-B417-80CD3F839B5C}"/>
    <cellStyle name="输出 2 4 2 6" xfId="18499" xr:uid="{30F6744E-D28F-4840-967A-50B125A746CE}"/>
    <cellStyle name="输出 2 4 2 6 2" xfId="37943" xr:uid="{C8A19365-1A9E-460C-8109-42DCEF293BAE}"/>
    <cellStyle name="输出 2 4 2 7" xfId="18500" xr:uid="{04CAB6C9-5AEF-479D-83F5-40DBC4D7AB52}"/>
    <cellStyle name="输出 2 4 2 7 2" xfId="37944" xr:uid="{2C41DFCB-B1FA-44E8-9908-30629613A4A6}"/>
    <cellStyle name="输出 2 4 2 8" xfId="18501" xr:uid="{452EFD83-94BF-48D9-A69D-D1A2A2757A28}"/>
    <cellStyle name="输出 2 4 2 8 2" xfId="37945" xr:uid="{87BC9732-98F7-49B8-A421-D4F08ACE4C87}"/>
    <cellStyle name="输出 2 4 2 9" xfId="18502" xr:uid="{D5155DC5-6819-478D-8CC1-B8B5396596E8}"/>
    <cellStyle name="输出 2 4 2 9 2" xfId="37946" xr:uid="{E733B591-F454-4432-A8E2-F5533CAF44B0}"/>
    <cellStyle name="输出 2 4 3" xfId="18503" xr:uid="{9F9B135A-55AE-49CE-AD7A-F3E1A5033BAC}"/>
    <cellStyle name="输出 2 4 3 10" xfId="37947" xr:uid="{3713E1D6-1FC5-43A4-942F-9498716F8E20}"/>
    <cellStyle name="输出 2 4 3 2" xfId="18504" xr:uid="{DD0D5CE5-B1C8-49D6-864B-7A4F24A2AB3A}"/>
    <cellStyle name="输出 2 4 3 2 2" xfId="37948" xr:uid="{54759491-6F5A-4099-A1F8-5CD6FE52CD9C}"/>
    <cellStyle name="输出 2 4 3 3" xfId="18505" xr:uid="{CBE066CE-278F-4B27-9A9F-511CF34BE8EE}"/>
    <cellStyle name="输出 2 4 3 3 2" xfId="37949" xr:uid="{84750364-E895-4E45-A41C-E853D44F1B43}"/>
    <cellStyle name="输出 2 4 3 4" xfId="18506" xr:uid="{DE80D4FE-AA76-475F-9012-60120A64D27A}"/>
    <cellStyle name="输出 2 4 3 4 2" xfId="37950" xr:uid="{1A38FB5F-8BCB-4D04-BF8E-97E8FD0E1212}"/>
    <cellStyle name="输出 2 4 3 5" xfId="18507" xr:uid="{A91259E4-F577-4A1A-B86D-0BF59061D5DE}"/>
    <cellStyle name="输出 2 4 3 5 2" xfId="37951" xr:uid="{906FB2F0-968A-4F77-9811-D54D5BA8913F}"/>
    <cellStyle name="输出 2 4 3 6" xfId="18508" xr:uid="{2F7D3A95-36FC-4A66-8AF0-77B371D9529A}"/>
    <cellStyle name="输出 2 4 3 6 2" xfId="37952" xr:uid="{613FCCC7-82A0-4564-BB9E-385139D7558A}"/>
    <cellStyle name="输出 2 4 3 7" xfId="18509" xr:uid="{BA9A65E6-885E-46CD-B2E6-3ACDEA52F511}"/>
    <cellStyle name="输出 2 4 3 7 2" xfId="37953" xr:uid="{2633A332-EE0F-4EC6-A516-2AB82EFF793B}"/>
    <cellStyle name="输出 2 4 3 8" xfId="18510" xr:uid="{BB8085D9-8A57-43B2-AD14-38CDDB563E39}"/>
    <cellStyle name="输出 2 4 3 8 2" xfId="37954" xr:uid="{34945A99-F767-4A44-8E17-D48ABF1E143E}"/>
    <cellStyle name="输出 2 4 3 9" xfId="18511" xr:uid="{19B98D26-D26E-40C1-B589-30E434FF2045}"/>
    <cellStyle name="输出 2 4 3 9 2" xfId="37955" xr:uid="{4B3D8D8C-E38D-461A-A172-DF8E8AD84DA2}"/>
    <cellStyle name="输出 2 4 4" xfId="18512" xr:uid="{E5518340-7F89-4C4B-AE63-F3F136C3E0F6}"/>
    <cellStyle name="输出 2 4 4 10" xfId="37956" xr:uid="{494DA9EB-FE2B-48AC-9917-C3CDC9AD2599}"/>
    <cellStyle name="输出 2 4 4 2" xfId="18513" xr:uid="{5F463858-E7AE-428E-AB0C-8A4E4FD0665A}"/>
    <cellStyle name="输出 2 4 4 2 2" xfId="37957" xr:uid="{C547EAD2-AD8A-47B0-BD8A-662369E29687}"/>
    <cellStyle name="输出 2 4 4 3" xfId="18514" xr:uid="{5AD29DAD-65F4-4CF3-83A4-DB72881D6607}"/>
    <cellStyle name="输出 2 4 4 3 2" xfId="37958" xr:uid="{1D9C2081-7929-4FA9-8E09-0AC90C5CD1FE}"/>
    <cellStyle name="输出 2 4 4 4" xfId="18515" xr:uid="{1C2962E2-A1BC-48BE-BA6F-B04644FDE2A0}"/>
    <cellStyle name="输出 2 4 4 4 2" xfId="37959" xr:uid="{74701B57-445A-4AEA-9752-C021E48666A1}"/>
    <cellStyle name="输出 2 4 4 5" xfId="18516" xr:uid="{7466DEA8-A094-4FFA-B9D8-2354FCDFB4AA}"/>
    <cellStyle name="输出 2 4 4 5 2" xfId="37960" xr:uid="{CEC57624-9933-4DAE-8407-3278A7B0B189}"/>
    <cellStyle name="输出 2 4 4 6" xfId="18517" xr:uid="{A8142141-117F-4A81-9690-A34DC7CAAD17}"/>
    <cellStyle name="输出 2 4 4 6 2" xfId="37961" xr:uid="{DF281DA9-6E87-4D39-8B58-7223B416E4A1}"/>
    <cellStyle name="输出 2 4 4 7" xfId="18518" xr:uid="{EE4F81A1-AA95-4D9D-AE81-A6800DBF72CC}"/>
    <cellStyle name="输出 2 4 4 7 2" xfId="37962" xr:uid="{5CB3EB80-D9CD-40BD-864A-365124E814AF}"/>
    <cellStyle name="输出 2 4 4 8" xfId="18519" xr:uid="{AC869843-B789-4983-BAD9-B64709846AFF}"/>
    <cellStyle name="输出 2 4 4 8 2" xfId="37963" xr:uid="{3EA3993B-A3D5-4E0E-B7ED-4B7E0022C236}"/>
    <cellStyle name="输出 2 4 4 9" xfId="18520" xr:uid="{6BF1DF66-0A78-4722-A2FA-5E267CF20E1F}"/>
    <cellStyle name="输出 2 4 4 9 2" xfId="37964" xr:uid="{2A95F088-C8EA-4F79-A97C-6200E591CDC1}"/>
    <cellStyle name="输出 2 4 5" xfId="18521" xr:uid="{9D5A748C-339A-4CB2-A96B-220ED97D7DD6}"/>
    <cellStyle name="输出 2 4 5 2" xfId="37965" xr:uid="{E0987F06-EE53-4C97-B90A-442B630E57B8}"/>
    <cellStyle name="输出 2 4 6" xfId="18522" xr:uid="{990550ED-FC41-404E-9DA2-0164F5D81373}"/>
    <cellStyle name="输出 2 4 6 2" xfId="37966" xr:uid="{41F092AE-D4E5-4129-8D2A-125217AF1E2B}"/>
    <cellStyle name="输出 2 4 7" xfId="18523" xr:uid="{9A94F91D-2276-4669-8F49-457540CC39B4}"/>
    <cellStyle name="输出 2 4 7 2" xfId="37967" xr:uid="{4651B344-AFE3-4011-AB3D-5A5DA80CA55E}"/>
    <cellStyle name="输出 2 4 8" xfId="18524" xr:uid="{D85191DF-E15B-4466-A740-D55B390D10C8}"/>
    <cellStyle name="输出 2 4 8 2" xfId="37968" xr:uid="{11B44C1A-2B63-4DC4-813C-E6A83EBC8E07}"/>
    <cellStyle name="输出 2 4 9" xfId="18525" xr:uid="{90EDB74D-569B-4A9A-9399-63DDD6A4327B}"/>
    <cellStyle name="输出 2 4 9 2" xfId="37969" xr:uid="{6527175D-3B26-4BF0-988E-035BB55CC68E}"/>
    <cellStyle name="输出 2 5" xfId="18526" xr:uid="{E05E783C-DA30-4306-9130-201B518BA126}"/>
    <cellStyle name="输出 2 5 10" xfId="37970" xr:uid="{CA0EF401-B00F-48CD-BB58-84BD745F00D8}"/>
    <cellStyle name="输出 2 5 2" xfId="18527" xr:uid="{A859A2A8-1700-42E3-B5F7-26C7433F2984}"/>
    <cellStyle name="输出 2 5 2 2" xfId="37971" xr:uid="{4BBAD307-463A-4A62-B620-9ADA71961D44}"/>
    <cellStyle name="输出 2 5 3" xfId="18528" xr:uid="{4E0C4666-2E33-4404-92F2-8F52B2259DA5}"/>
    <cellStyle name="输出 2 5 3 2" xfId="37972" xr:uid="{2B0E6148-FD2F-4953-89DB-2B5D3B1556C2}"/>
    <cellStyle name="输出 2 5 4" xfId="18529" xr:uid="{3F958525-C63E-4EFF-BB78-F56FA57BDB54}"/>
    <cellStyle name="输出 2 5 4 2" xfId="37973" xr:uid="{7955A39B-7AFF-405F-A7F2-A402D99416D9}"/>
    <cellStyle name="输出 2 5 5" xfId="18530" xr:uid="{031D4962-69AB-4C0C-BF51-4D33444E991F}"/>
    <cellStyle name="输出 2 5 5 2" xfId="37974" xr:uid="{D02AFA24-68F1-4665-9691-0283E3D942C3}"/>
    <cellStyle name="输出 2 5 6" xfId="18531" xr:uid="{4F43CF41-48B1-486E-AE6A-10BC5A79180C}"/>
    <cellStyle name="输出 2 5 6 2" xfId="37975" xr:uid="{230A1FE1-B693-44BD-A788-1F63E8BFB9C9}"/>
    <cellStyle name="输出 2 5 7" xfId="18532" xr:uid="{5FA85BE7-9749-4A06-8BB3-9C04D6480EF4}"/>
    <cellStyle name="输出 2 5 7 2" xfId="37976" xr:uid="{D502D49D-4C10-4C41-81FC-4F3C54745585}"/>
    <cellStyle name="输出 2 5 8" xfId="18533" xr:uid="{51D1EEAA-E34B-4F63-BA7E-ACEA7A73B899}"/>
    <cellStyle name="输出 2 5 8 2" xfId="37977" xr:uid="{258F7730-A882-4CB3-BA7F-A616380A2A37}"/>
    <cellStyle name="输出 2 5 9" xfId="18534" xr:uid="{A5CAF608-E558-4489-94B0-00077F58A80F}"/>
    <cellStyle name="输出 2 5 9 2" xfId="37978" xr:uid="{41ACD221-D54A-4E79-B10F-A969F7B3099A}"/>
    <cellStyle name="输出 2 6" xfId="18535" xr:uid="{983B18A5-3DCF-429E-8D5D-BB9AA92723A8}"/>
    <cellStyle name="输出 2 6 10" xfId="37979" xr:uid="{F8A0F95D-C80B-4715-B8C5-8B6EECB6DBC2}"/>
    <cellStyle name="输出 2 6 2" xfId="18536" xr:uid="{B30FF8D7-88B2-4439-A093-957C1EF9A585}"/>
    <cellStyle name="输出 2 6 2 2" xfId="37980" xr:uid="{E24E16C8-9127-4DEB-9672-7C16848734FD}"/>
    <cellStyle name="输出 2 6 3" xfId="18537" xr:uid="{75682EDC-C3D1-4074-AA67-27D22E3403DB}"/>
    <cellStyle name="输出 2 6 3 2" xfId="37981" xr:uid="{75851A94-73F7-4755-93DA-7A130D6932F9}"/>
    <cellStyle name="输出 2 6 4" xfId="18538" xr:uid="{BAC8C0FD-86D1-473D-A2A6-653719E26207}"/>
    <cellStyle name="输出 2 6 4 2" xfId="37982" xr:uid="{011B4C99-BE87-4A1D-B989-5DC6D764FBC2}"/>
    <cellStyle name="输出 2 6 5" xfId="18539" xr:uid="{294093BC-8259-456F-9D2E-81A535D997F3}"/>
    <cellStyle name="输出 2 6 5 2" xfId="37983" xr:uid="{CC3A8C99-930E-4CBF-94F2-B0676EE998B3}"/>
    <cellStyle name="输出 2 6 6" xfId="18540" xr:uid="{343A34CF-71EE-4500-A414-A79BE82ACA9C}"/>
    <cellStyle name="输出 2 6 6 2" xfId="37984" xr:uid="{0BDBAC50-F232-4F6F-8CFE-2BD0E0D9820A}"/>
    <cellStyle name="输出 2 6 7" xfId="18541" xr:uid="{3DFA5268-ECE6-4793-9423-608CD9134D66}"/>
    <cellStyle name="输出 2 6 7 2" xfId="37985" xr:uid="{947C4251-C93F-4052-80A2-970D412405B5}"/>
    <cellStyle name="输出 2 6 8" xfId="18542" xr:uid="{B0B1554B-9C75-4342-A5B6-C4761831367E}"/>
    <cellStyle name="输出 2 6 8 2" xfId="37986" xr:uid="{9723755D-5C2C-496C-90DD-733EB81355F6}"/>
    <cellStyle name="输出 2 6 9" xfId="18543" xr:uid="{58704B97-2B67-4B0B-AF1E-75642648AC5B}"/>
    <cellStyle name="输出 2 6 9 2" xfId="37987" xr:uid="{ABB2784E-01A8-484A-84C0-5CAD2AC80C6B}"/>
    <cellStyle name="输出 2 7" xfId="18544" xr:uid="{339216E0-53E4-4060-9C40-CB2CE4F793E0}"/>
    <cellStyle name="输出 2 7 2" xfId="37988" xr:uid="{C4FF0AB2-FE79-4CFE-8A4B-66974B4B60A5}"/>
    <cellStyle name="输出 2 8" xfId="18545" xr:uid="{49E3AA22-F571-4A7E-886B-9FA81E824165}"/>
    <cellStyle name="输出 2 8 2" xfId="37989" xr:uid="{01959A60-BF7F-4265-8F59-30874602E40F}"/>
    <cellStyle name="输出 2 9" xfId="18546" xr:uid="{1C218C4A-3AA2-4F8A-8C1C-83F4751B96FF}"/>
    <cellStyle name="输出 2 9 2" xfId="37990" xr:uid="{90C14BB0-2E64-4530-A4DB-5119AC7AD1F3}"/>
    <cellStyle name="输出 3" xfId="18547" xr:uid="{B3BBB748-3BE9-4D5F-BE91-21F55F747DEA}"/>
    <cellStyle name="输出 3 10" xfId="18548" xr:uid="{273620D7-11EA-41D3-BD20-3AB876C2CD3E}"/>
    <cellStyle name="输出 3 10 2" xfId="37992" xr:uid="{FA049B47-11E9-44BD-BDAB-2584601537AE}"/>
    <cellStyle name="输出 3 11" xfId="18549" xr:uid="{6A737F60-174E-4885-BAA6-DCF1AA935DA3}"/>
    <cellStyle name="输出 3 11 2" xfId="37993" xr:uid="{7FE239E2-E1B7-480C-BEC1-96D38F1530E5}"/>
    <cellStyle name="输出 3 12" xfId="18550" xr:uid="{3CEAD037-D612-4738-953A-C4D619EA00F8}"/>
    <cellStyle name="输出 3 12 2" xfId="37994" xr:uid="{6B912CA2-19C3-4A8E-9B65-43C01619FAA5}"/>
    <cellStyle name="输出 3 13" xfId="37991" xr:uid="{EBE43817-D4E3-4286-912A-7C5778A55237}"/>
    <cellStyle name="输出 3 2" xfId="18551" xr:uid="{8324AA8B-8D00-4B2F-B07F-8E823FE481DE}"/>
    <cellStyle name="输出 3 2 10" xfId="18552" xr:uid="{D08429FC-1F6D-4C1A-8077-C7FC05714FEC}"/>
    <cellStyle name="输出 3 2 10 2" xfId="37996" xr:uid="{25993CB0-5156-4DD3-A372-04ECF1704C8A}"/>
    <cellStyle name="输出 3 2 11" xfId="18553" xr:uid="{9BEF324E-3DC1-4CDB-8708-681BD04AA893}"/>
    <cellStyle name="输出 3 2 11 2" xfId="37997" xr:uid="{96524D39-C1C3-4324-B303-C7157D4F31B3}"/>
    <cellStyle name="输出 3 2 12" xfId="37995" xr:uid="{CC426A9F-41A0-4C36-8A57-255AC1547D24}"/>
    <cellStyle name="输出 3 2 2" xfId="18554" xr:uid="{4E6BC846-D968-43DE-98C7-D4404B58FEE0}"/>
    <cellStyle name="输出 3 2 2 10" xfId="37998" xr:uid="{4DD56842-876E-45EF-9C3F-6A229222D086}"/>
    <cellStyle name="输出 3 2 2 2" xfId="18555" xr:uid="{404D5F70-5E53-487B-9BF2-B3ACBB9CFE74}"/>
    <cellStyle name="输出 3 2 2 2 2" xfId="37999" xr:uid="{30B070D3-1A69-4665-8CF1-71BC95FD9F1E}"/>
    <cellStyle name="输出 3 2 2 3" xfId="18556" xr:uid="{2189F587-F4AD-42B3-8FF1-DBEAD1F105F3}"/>
    <cellStyle name="输出 3 2 2 3 2" xfId="38000" xr:uid="{225AA144-F742-46EE-8861-EC35078C8AF8}"/>
    <cellStyle name="输出 3 2 2 4" xfId="18557" xr:uid="{374CD5A9-5511-4B76-AD30-F22A29D264BF}"/>
    <cellStyle name="输出 3 2 2 4 2" xfId="38001" xr:uid="{F7F6BFE5-27AF-4C7E-A4F4-2EABBE8CA1FA}"/>
    <cellStyle name="输出 3 2 2 5" xfId="18558" xr:uid="{9F097554-321B-47E5-A4FC-B519F10E8296}"/>
    <cellStyle name="输出 3 2 2 5 2" xfId="38002" xr:uid="{07A76446-4E4F-4C49-8B98-A212E255E5CA}"/>
    <cellStyle name="输出 3 2 2 6" xfId="18559" xr:uid="{4C269A25-86FF-4745-AFBB-3427AC1C15A1}"/>
    <cellStyle name="输出 3 2 2 6 2" xfId="38003" xr:uid="{A30EDB2F-FE66-4B96-AA61-46CC0695500A}"/>
    <cellStyle name="输出 3 2 2 7" xfId="18560" xr:uid="{4C67146F-C467-4CBA-8C3F-5D5E4B932A05}"/>
    <cellStyle name="输出 3 2 2 7 2" xfId="38004" xr:uid="{A9DFA0AB-2DBF-4791-8E78-1A0F97DA6607}"/>
    <cellStyle name="输出 3 2 2 8" xfId="18561" xr:uid="{2EAFFC72-A8C0-4152-852A-34CF02971A51}"/>
    <cellStyle name="输出 3 2 2 8 2" xfId="38005" xr:uid="{F1415E9F-C4FB-46CF-9BE3-BFF4935D36D1}"/>
    <cellStyle name="输出 3 2 2 9" xfId="18562" xr:uid="{5D691FF5-966E-4A25-9D35-3F3032030498}"/>
    <cellStyle name="输出 3 2 2 9 2" xfId="38006" xr:uid="{6D1F9387-79E3-45C4-9807-903B4EDFD70E}"/>
    <cellStyle name="输出 3 2 3" xfId="18563" xr:uid="{19B1BF89-FC52-4A31-99A1-74802D32AF68}"/>
    <cellStyle name="输出 3 2 3 10" xfId="38007" xr:uid="{1328F035-8453-4FB8-9101-34159FCC2D05}"/>
    <cellStyle name="输出 3 2 3 2" xfId="18564" xr:uid="{741117BC-37F6-46E5-9813-26775614D3F3}"/>
    <cellStyle name="输出 3 2 3 2 2" xfId="38008" xr:uid="{C3267214-622B-4205-BF64-CE1270E8A018}"/>
    <cellStyle name="输出 3 2 3 3" xfId="18565" xr:uid="{C0E91D5D-BCC2-4943-930E-C8CB8FD228A6}"/>
    <cellStyle name="输出 3 2 3 3 2" xfId="38009" xr:uid="{335FCF1B-9E61-491D-AE90-2AC28594AA60}"/>
    <cellStyle name="输出 3 2 3 4" xfId="18566" xr:uid="{1ED87D0E-C8BE-4AB7-AA70-3EB759671D55}"/>
    <cellStyle name="输出 3 2 3 4 2" xfId="38010" xr:uid="{388468C6-E98C-4BEB-B059-50821B4F66E3}"/>
    <cellStyle name="输出 3 2 3 5" xfId="18567" xr:uid="{882927D4-AA82-4377-8BE9-15F7BE4B39D5}"/>
    <cellStyle name="输出 3 2 3 5 2" xfId="38011" xr:uid="{2E4FBABB-018C-4867-8E01-6F396DA057D6}"/>
    <cellStyle name="输出 3 2 3 6" xfId="18568" xr:uid="{D6B9B91F-8B28-4BE5-AAF4-2AB054DBC063}"/>
    <cellStyle name="输出 3 2 3 6 2" xfId="38012" xr:uid="{3AABFB8B-62B7-4B69-A916-27E60BF792AF}"/>
    <cellStyle name="输出 3 2 3 7" xfId="18569" xr:uid="{07F7D85E-A7F8-4DFA-AE97-ADE792B47E04}"/>
    <cellStyle name="输出 3 2 3 7 2" xfId="38013" xr:uid="{EA206437-175B-4494-9881-1003669E12F0}"/>
    <cellStyle name="输出 3 2 3 8" xfId="18570" xr:uid="{F5987975-892C-467F-AC62-AB3AD63A5A1F}"/>
    <cellStyle name="输出 3 2 3 8 2" xfId="38014" xr:uid="{2DAF42B8-380A-4BD6-9545-795697DF6CEF}"/>
    <cellStyle name="输出 3 2 3 9" xfId="18571" xr:uid="{AC118B9B-1F9B-4E7C-95D1-5283CF16173F}"/>
    <cellStyle name="输出 3 2 3 9 2" xfId="38015" xr:uid="{2C510AB4-DADD-4243-AB84-2F25AD666C20}"/>
    <cellStyle name="输出 3 2 4" xfId="18572" xr:uid="{CB788510-B989-43B1-91D5-49AFA5409149}"/>
    <cellStyle name="输出 3 2 4 2" xfId="38016" xr:uid="{1AE2E68A-8C64-494E-9E5F-8C18FC64C13F}"/>
    <cellStyle name="输出 3 2 5" xfId="18573" xr:uid="{E922B424-168C-4E62-842C-526845B7401E}"/>
    <cellStyle name="输出 3 2 5 2" xfId="38017" xr:uid="{8CEC36D4-A1F0-42C9-8CC8-D32EF8D571C5}"/>
    <cellStyle name="输出 3 2 6" xfId="18574" xr:uid="{598CAB87-04A5-47B3-95A3-43B30A7F00C8}"/>
    <cellStyle name="输出 3 2 6 2" xfId="38018" xr:uid="{D79C01F9-4088-47E5-988C-28587811B2C8}"/>
    <cellStyle name="输出 3 2 7" xfId="18575" xr:uid="{DB94D29B-1337-4FB4-AB94-84FD27C63F3D}"/>
    <cellStyle name="输出 3 2 7 2" xfId="38019" xr:uid="{5A6BAD6E-6AE5-4CCB-989B-11AD1369AD1B}"/>
    <cellStyle name="输出 3 2 8" xfId="18576" xr:uid="{2F8D7306-7FBB-4980-B43A-76A7DE9B81E3}"/>
    <cellStyle name="输出 3 2 8 2" xfId="38020" xr:uid="{4CFACE1D-2DF5-437C-BD2F-7F7D52FA12B5}"/>
    <cellStyle name="输出 3 2 9" xfId="18577" xr:uid="{90263011-39C7-4263-B8C8-8AF70664C601}"/>
    <cellStyle name="输出 3 2 9 2" xfId="38021" xr:uid="{8A0485BF-5F10-42EB-8FC0-99662BE2689F}"/>
    <cellStyle name="输出 3 3" xfId="18578" xr:uid="{1968E046-2C1F-417C-AA60-00C687D1475D}"/>
    <cellStyle name="输出 3 3 10" xfId="38022" xr:uid="{3A60704F-8F8D-464A-814F-6710B0329B4B}"/>
    <cellStyle name="输出 3 3 2" xfId="18579" xr:uid="{B9DEF4E2-309F-4338-996C-3B0F5A2E8D9F}"/>
    <cellStyle name="输出 3 3 2 2" xfId="38023" xr:uid="{4F95063B-3CDB-477E-B38D-592A92787208}"/>
    <cellStyle name="输出 3 3 3" xfId="18580" xr:uid="{D593C736-6722-4037-88AF-C74A65197D46}"/>
    <cellStyle name="输出 3 3 3 2" xfId="38024" xr:uid="{8B60D993-0BA2-4B49-935C-403F7B96FEE7}"/>
    <cellStyle name="输出 3 3 4" xfId="18581" xr:uid="{1C89F47D-F4C1-4F2E-BE32-37CD32BFDAD7}"/>
    <cellStyle name="输出 3 3 4 2" xfId="38025" xr:uid="{79EB2215-9486-49E7-84E2-21B66FFE1BE4}"/>
    <cellStyle name="输出 3 3 5" xfId="18582" xr:uid="{AF00E85E-572F-4591-AD95-409513CF4741}"/>
    <cellStyle name="输出 3 3 5 2" xfId="38026" xr:uid="{8A4C2658-7F70-4544-85FE-BE41A986F78F}"/>
    <cellStyle name="输出 3 3 6" xfId="18583" xr:uid="{7C9C06E7-086D-4C57-84C5-5887F480B508}"/>
    <cellStyle name="输出 3 3 6 2" xfId="38027" xr:uid="{A56E201C-5A12-4B19-B1EF-C6F96424DF58}"/>
    <cellStyle name="输出 3 3 7" xfId="18584" xr:uid="{5C30B883-D0DC-402F-8139-AAE3CC269A2E}"/>
    <cellStyle name="输出 3 3 7 2" xfId="38028" xr:uid="{3EBD09C6-BB7B-45C1-A62F-B8B30304395D}"/>
    <cellStyle name="输出 3 3 8" xfId="18585" xr:uid="{9F619AB9-4A52-47BC-9EF3-3AF0C3618435}"/>
    <cellStyle name="输出 3 3 8 2" xfId="38029" xr:uid="{00EA3E66-8FDD-493A-8921-D59A74E54C0A}"/>
    <cellStyle name="输出 3 3 9" xfId="18586" xr:uid="{5F12C385-3B6F-4741-BAE2-106195544D59}"/>
    <cellStyle name="输出 3 3 9 2" xfId="38030" xr:uid="{C579BEC1-27B0-43D1-8804-20ACCC7FE7C5}"/>
    <cellStyle name="输出 3 4" xfId="18587" xr:uid="{2D072E50-EBD1-4522-A36C-906B5E097ABB}"/>
    <cellStyle name="输出 3 4 10" xfId="38031" xr:uid="{6C3650CE-719B-40B0-BBDC-2DC00A0A8C71}"/>
    <cellStyle name="输出 3 4 2" xfId="18588" xr:uid="{3F87BA9E-4542-4999-9C9C-19225BC57F2B}"/>
    <cellStyle name="输出 3 4 2 2" xfId="38032" xr:uid="{531491F1-1238-4EB3-B70F-C1EB627416CE}"/>
    <cellStyle name="输出 3 4 3" xfId="18589" xr:uid="{F607E1D4-3055-43EF-BBEF-E3AAACBCD327}"/>
    <cellStyle name="输出 3 4 3 2" xfId="38033" xr:uid="{D0174C49-4D25-4E08-B6EC-7F2FD3958848}"/>
    <cellStyle name="输出 3 4 4" xfId="18590" xr:uid="{31486AC3-6F81-4ADC-956C-6CD0091B66A6}"/>
    <cellStyle name="输出 3 4 4 2" xfId="38034" xr:uid="{95A43CA2-82BB-46A7-9A34-05CDA4528404}"/>
    <cellStyle name="输出 3 4 5" xfId="18591" xr:uid="{42E14A32-2770-4591-80B0-000D87F03B1E}"/>
    <cellStyle name="输出 3 4 5 2" xfId="38035" xr:uid="{F86C13A7-5CB9-4CC8-81B1-4630A9F112BB}"/>
    <cellStyle name="输出 3 4 6" xfId="18592" xr:uid="{00C75A3F-647B-412D-B56C-B3F0EB715918}"/>
    <cellStyle name="输出 3 4 6 2" xfId="38036" xr:uid="{4E8EEBDE-6FA5-4475-AB6C-BDA96A51DEED}"/>
    <cellStyle name="输出 3 4 7" xfId="18593" xr:uid="{F41019BA-3AD9-4716-A258-2160CAC2FDCF}"/>
    <cellStyle name="输出 3 4 7 2" xfId="38037" xr:uid="{FFE73E27-C8F8-414A-9F94-7ABD15DB1A12}"/>
    <cellStyle name="输出 3 4 8" xfId="18594" xr:uid="{E2CD0F8F-9B26-4412-A930-FBB9B93A9C5C}"/>
    <cellStyle name="输出 3 4 8 2" xfId="38038" xr:uid="{50DEA5F1-D4A1-467D-B99F-45279E3633FF}"/>
    <cellStyle name="输出 3 4 9" xfId="18595" xr:uid="{1C2E77FB-8A2E-483B-A053-AE37F3B7CFD8}"/>
    <cellStyle name="输出 3 4 9 2" xfId="38039" xr:uid="{55AF7BCB-5D69-46BA-90AD-3BDE8A36EEC2}"/>
    <cellStyle name="输出 3 5" xfId="18596" xr:uid="{98E87410-BE2E-4490-90B8-FCF1C8611320}"/>
    <cellStyle name="输出 3 5 2" xfId="38040" xr:uid="{F2A9198A-36B5-4F01-9A9B-D45FF9C36F0D}"/>
    <cellStyle name="输出 3 6" xfId="18597" xr:uid="{57AE554F-4DBD-46C1-9760-65AE98F48665}"/>
    <cellStyle name="输出 3 6 2" xfId="38041" xr:uid="{8327D212-B6A0-4B5A-8B14-C0DCE0E8EF14}"/>
    <cellStyle name="输出 3 7" xfId="18598" xr:uid="{0B9C5D6C-7EF0-4BEA-A13B-4DF368935975}"/>
    <cellStyle name="输出 3 7 2" xfId="38042" xr:uid="{3CB8D352-BB84-4972-B122-F48EC65A2E8B}"/>
    <cellStyle name="输出 3 8" xfId="18599" xr:uid="{094A58D1-5DEF-4681-BF74-BAAE2A18E636}"/>
    <cellStyle name="输出 3 8 2" xfId="38043" xr:uid="{C937ACB7-652C-4A1E-A862-014F57531318}"/>
    <cellStyle name="输出 3 9" xfId="18600" xr:uid="{49C4FFEC-5858-4007-99A7-5A536FCF63D8}"/>
    <cellStyle name="输出 3 9 2" xfId="38044" xr:uid="{BD275CB2-8EFA-4399-BC45-CC27911DF37F}"/>
    <cellStyle name="输出 4" xfId="18601" xr:uid="{FDBEDA4B-200B-48DF-AB04-9361E276EF80}"/>
    <cellStyle name="输出 4 10" xfId="18602" xr:uid="{22FC4A61-742C-4715-B0CD-A4BBF72EDE72}"/>
    <cellStyle name="输出 4 10 2" xfId="38046" xr:uid="{F76CD2BC-5E95-4116-95EB-6B9B0A480F12}"/>
    <cellStyle name="输出 4 11" xfId="18603" xr:uid="{1A124DA1-48C8-4BF1-A9B3-83DFE0D21E98}"/>
    <cellStyle name="输出 4 11 2" xfId="38047" xr:uid="{97D272B6-A892-4D24-B1F1-608F04FCD036}"/>
    <cellStyle name="输出 4 12" xfId="18604" xr:uid="{DDB1F65F-794B-4E20-8185-F6EDD1C0B53B}"/>
    <cellStyle name="输出 4 12 2" xfId="38048" xr:uid="{DE407712-60AA-4791-9A93-2D8B1E0E53B7}"/>
    <cellStyle name="输出 4 13" xfId="38045" xr:uid="{42CB7652-93D1-4A68-8C12-0D6CD4E1CB6C}"/>
    <cellStyle name="输出 4 2" xfId="18605" xr:uid="{5FF13728-4E28-4044-A6C4-435EDAF7EA84}"/>
    <cellStyle name="输出 4 2 10" xfId="18606" xr:uid="{2A1ED360-1DF9-419B-9BD6-C9C944F2E17B}"/>
    <cellStyle name="输出 4 2 10 2" xfId="38050" xr:uid="{069164F1-C937-4678-949E-54128BC7BCA5}"/>
    <cellStyle name="输出 4 2 11" xfId="18607" xr:uid="{F1052864-A81B-4931-8F76-F0795E500829}"/>
    <cellStyle name="输出 4 2 11 2" xfId="38051" xr:uid="{AFD48444-1D75-4C5A-A950-03C5E8FDABA6}"/>
    <cellStyle name="输出 4 2 12" xfId="18608" xr:uid="{AFD98F1D-371E-42B7-8AB0-3FCE72C36064}"/>
    <cellStyle name="输出 4 2 12 2" xfId="38052" xr:uid="{CCB6A2DE-BE81-40BA-B9D5-D44D63D0C481}"/>
    <cellStyle name="输出 4 2 13" xfId="38049" xr:uid="{C59223D7-DE64-44F1-93B4-43C0E889748D}"/>
    <cellStyle name="输出 4 2 2" xfId="18609" xr:uid="{0F4801DD-BCDE-4B0E-84CE-8992CE7208C4}"/>
    <cellStyle name="输出 4 2 2 10" xfId="18610" xr:uid="{854DA6E6-14C5-4C72-94D2-1B1279C5C31A}"/>
    <cellStyle name="输出 4 2 2 10 2" xfId="38054" xr:uid="{7D044DE8-ECFD-4060-ADD8-3F833A18D6A6}"/>
    <cellStyle name="输出 4 2 2 11" xfId="38053" xr:uid="{92D24969-B719-4A7A-B860-E6CAA65149E1}"/>
    <cellStyle name="输出 4 2 2 2" xfId="18611" xr:uid="{97344956-5AE5-42CF-90C1-620F359AA59F}"/>
    <cellStyle name="输出 4 2 2 2 10" xfId="38055" xr:uid="{3435F11D-FDE3-499A-8EE5-8E55F8E184D5}"/>
    <cellStyle name="输出 4 2 2 2 2" xfId="18612" xr:uid="{987609A1-7DD0-48F1-A46A-E3DEAC9C2EE5}"/>
    <cellStyle name="输出 4 2 2 2 2 2" xfId="38056" xr:uid="{FFC45F5F-963C-43F4-867E-14369BC491CE}"/>
    <cellStyle name="输出 4 2 2 2 3" xfId="18613" xr:uid="{D3AB2670-E957-4D20-96A6-3438B1B1228A}"/>
    <cellStyle name="输出 4 2 2 2 3 2" xfId="38057" xr:uid="{E87CA1CB-E78E-45C4-B9E2-B68F0D67A627}"/>
    <cellStyle name="输出 4 2 2 2 4" xfId="18614" xr:uid="{8ECEA9C9-BCBC-4104-AF91-1AEABE19371E}"/>
    <cellStyle name="输出 4 2 2 2 4 2" xfId="38058" xr:uid="{FD3B11B7-D148-495F-B2AB-0744966E7F5B}"/>
    <cellStyle name="输出 4 2 2 2 5" xfId="18615" xr:uid="{827D4EED-8F03-46C4-9648-E02424AF9EB4}"/>
    <cellStyle name="输出 4 2 2 2 5 2" xfId="38059" xr:uid="{C75C094E-959A-47B2-9788-5672EE0C2CE2}"/>
    <cellStyle name="输出 4 2 2 2 6" xfId="18616" xr:uid="{3A9E1B20-CA44-4DC5-A4CC-098261F8CB98}"/>
    <cellStyle name="输出 4 2 2 2 6 2" xfId="38060" xr:uid="{CE204720-26C0-4143-BF86-837AB99B2797}"/>
    <cellStyle name="输出 4 2 2 2 7" xfId="18617" xr:uid="{71E60425-6704-4C7C-BC8C-4AE4E3E1F320}"/>
    <cellStyle name="输出 4 2 2 2 7 2" xfId="38061" xr:uid="{18F36A08-7D55-4BFD-A528-6EDA2060BC14}"/>
    <cellStyle name="输出 4 2 2 2 8" xfId="18618" xr:uid="{633667DA-BC96-4298-896E-7DCDB6CA963C}"/>
    <cellStyle name="输出 4 2 2 2 8 2" xfId="38062" xr:uid="{8BF0C855-4192-4885-9477-8A60FC3C514C}"/>
    <cellStyle name="输出 4 2 2 2 9" xfId="18619" xr:uid="{0F4AEC26-0D6E-49AB-BAB9-0FFA1D78DD8A}"/>
    <cellStyle name="输出 4 2 2 2 9 2" xfId="38063" xr:uid="{960FBD8F-E471-44FC-9EDB-385137836474}"/>
    <cellStyle name="输出 4 2 2 3" xfId="18620" xr:uid="{C7B327AC-28BF-47DE-82CD-5CDAB6043312}"/>
    <cellStyle name="输出 4 2 2 3 2" xfId="38064" xr:uid="{9B504BA8-B8C9-430C-BE53-F0EBB061E43F}"/>
    <cellStyle name="输出 4 2 2 4" xfId="18621" xr:uid="{3AC412B8-94EC-4F64-9B9D-2CF4C1C541FB}"/>
    <cellStyle name="输出 4 2 2 4 2" xfId="38065" xr:uid="{9921609F-E1C5-494A-880D-4DF88FE80CFA}"/>
    <cellStyle name="输出 4 2 2 5" xfId="18622" xr:uid="{1BF4B528-DCF0-47FA-9138-4AE30D44A8B8}"/>
    <cellStyle name="输出 4 2 2 5 2" xfId="38066" xr:uid="{B4C17475-F03A-4F8C-838B-895D8D22C3B1}"/>
    <cellStyle name="输出 4 2 2 6" xfId="18623" xr:uid="{0CF20A80-26F8-460D-837D-89115C450F1E}"/>
    <cellStyle name="输出 4 2 2 6 2" xfId="38067" xr:uid="{F07CD3F6-148C-4EF4-A8C6-525641CAB025}"/>
    <cellStyle name="输出 4 2 2 7" xfId="18624" xr:uid="{C1F3D118-71FE-4DEA-91D9-BE3D5C3DC440}"/>
    <cellStyle name="输出 4 2 2 7 2" xfId="38068" xr:uid="{A8C11310-B652-422B-9182-58127BF0428D}"/>
    <cellStyle name="输出 4 2 2 8" xfId="18625" xr:uid="{AB1DF520-F962-48A0-9D9E-B98B477C187D}"/>
    <cellStyle name="输出 4 2 2 8 2" xfId="38069" xr:uid="{E281DCC9-5B53-4A46-9B43-9D550FBCD5B8}"/>
    <cellStyle name="输出 4 2 2 9" xfId="18626" xr:uid="{0438D780-2E3E-4D36-91AF-B07FD1CCCFD4}"/>
    <cellStyle name="输出 4 2 2 9 2" xfId="38070" xr:uid="{4C53F02F-1329-44D3-851D-5926DC537FD5}"/>
    <cellStyle name="输出 4 2 3" xfId="18627" xr:uid="{E96E3571-8B1E-47D3-949D-4AC468EE5C89}"/>
    <cellStyle name="输出 4 2 3 10" xfId="38071" xr:uid="{D06AC4EE-C1EA-43EF-BFE8-222AEBE60932}"/>
    <cellStyle name="输出 4 2 3 2" xfId="18628" xr:uid="{FBDD143B-7FCE-422A-A694-7DE4EE4960D3}"/>
    <cellStyle name="输出 4 2 3 2 2" xfId="38072" xr:uid="{ED83806A-0B19-4A9A-BB5B-701AD03D9B90}"/>
    <cellStyle name="输出 4 2 3 3" xfId="18629" xr:uid="{F65A0536-8AAF-470B-8B2C-FC087245C10E}"/>
    <cellStyle name="输出 4 2 3 3 2" xfId="38073" xr:uid="{55F58B75-6035-44D1-BB58-090C403586D8}"/>
    <cellStyle name="输出 4 2 3 4" xfId="18630" xr:uid="{DE09F1D0-CAE4-4475-91FD-EECC61C9EAA7}"/>
    <cellStyle name="输出 4 2 3 4 2" xfId="38074" xr:uid="{135ACFEC-F79B-422D-9567-821903D8FCE2}"/>
    <cellStyle name="输出 4 2 3 5" xfId="18631" xr:uid="{99017BDA-F61A-4F95-9C5F-8DD42D5A63C0}"/>
    <cellStyle name="输出 4 2 3 5 2" xfId="38075" xr:uid="{DCCDD6FC-038B-40B0-8E73-03B8F7F4D3B7}"/>
    <cellStyle name="输出 4 2 3 6" xfId="18632" xr:uid="{E429E1C6-23E1-4B9A-9230-27A1A9BC4FC5}"/>
    <cellStyle name="输出 4 2 3 6 2" xfId="38076" xr:uid="{1CD64AE8-DC62-47AF-B791-BEC6E757B2CB}"/>
    <cellStyle name="输出 4 2 3 7" xfId="18633" xr:uid="{3AD31C26-F48D-4584-9140-D76A9420239E}"/>
    <cellStyle name="输出 4 2 3 7 2" xfId="38077" xr:uid="{9BC39ECC-6E7D-465D-8921-5D317941A8A8}"/>
    <cellStyle name="输出 4 2 3 8" xfId="18634" xr:uid="{863B3EFE-DC61-48E1-8599-1705FD70A1A5}"/>
    <cellStyle name="输出 4 2 3 8 2" xfId="38078" xr:uid="{BFC6BBD3-BDF4-48AD-869F-D02FF7F335E7}"/>
    <cellStyle name="输出 4 2 3 9" xfId="18635" xr:uid="{90676B3F-5370-4BF3-89CC-694D97F95459}"/>
    <cellStyle name="输出 4 2 3 9 2" xfId="38079" xr:uid="{545BF418-F5F4-4ABF-A254-E11721167364}"/>
    <cellStyle name="输出 4 2 4" xfId="18636" xr:uid="{E92D3931-4671-46C1-80D8-1BFDE4630BC5}"/>
    <cellStyle name="输出 4 2 4 10" xfId="38080" xr:uid="{EC9C5F71-6F45-430A-992E-F117FB03B956}"/>
    <cellStyle name="输出 4 2 4 2" xfId="18637" xr:uid="{A415C5C3-53F9-440D-9528-B471E8BB3731}"/>
    <cellStyle name="输出 4 2 4 2 2" xfId="38081" xr:uid="{FC905A05-55D2-4873-932D-A61C18BD43C2}"/>
    <cellStyle name="输出 4 2 4 3" xfId="18638" xr:uid="{9BF8197C-4A25-4EA4-A73C-6E852C338167}"/>
    <cellStyle name="输出 4 2 4 3 2" xfId="38082" xr:uid="{47A48DFF-9D24-4731-B1C3-7B0B40AD4CDB}"/>
    <cellStyle name="输出 4 2 4 4" xfId="18639" xr:uid="{2B8F4E7C-DA73-4F90-8681-855E16D05E75}"/>
    <cellStyle name="输出 4 2 4 4 2" xfId="38083" xr:uid="{15CB0CCC-1D4E-42EB-9C10-B4337A87DCCE}"/>
    <cellStyle name="输出 4 2 4 5" xfId="18640" xr:uid="{D7F76D9F-592F-4441-BD89-5F47A0B6EA18}"/>
    <cellStyle name="输出 4 2 4 5 2" xfId="38084" xr:uid="{32C3AA58-FA5C-4025-B472-E39B9860BBCA}"/>
    <cellStyle name="输出 4 2 4 6" xfId="18641" xr:uid="{F72AB15A-76C5-4C22-B5CC-8BD43EC1D64B}"/>
    <cellStyle name="输出 4 2 4 6 2" xfId="38085" xr:uid="{EF581A3D-DAF5-4C69-B633-F1FBA8BDFCA2}"/>
    <cellStyle name="输出 4 2 4 7" xfId="18642" xr:uid="{3B67DACD-E9D1-4178-94B4-F7C95A31C4DE}"/>
    <cellStyle name="输出 4 2 4 7 2" xfId="38086" xr:uid="{2F8831D4-B720-4D0A-B313-084171514502}"/>
    <cellStyle name="输出 4 2 4 8" xfId="18643" xr:uid="{90D21178-3CDF-42BA-8DA8-5BCC9F3E69E0}"/>
    <cellStyle name="输出 4 2 4 8 2" xfId="38087" xr:uid="{B6860B5C-610A-4851-B746-56F0DFE04096}"/>
    <cellStyle name="输出 4 2 4 9" xfId="18644" xr:uid="{A8E3F495-80E9-4FED-B2DB-B9CE094509D5}"/>
    <cellStyle name="输出 4 2 4 9 2" xfId="38088" xr:uid="{3D4504EE-2ED3-4834-948E-0A8537FE55B8}"/>
    <cellStyle name="输出 4 2 5" xfId="18645" xr:uid="{309602D2-88C9-406C-A2E8-2B0C3919F6C3}"/>
    <cellStyle name="输出 4 2 5 2" xfId="38089" xr:uid="{ABC31131-209C-4454-BFD8-F366A4EE3359}"/>
    <cellStyle name="输出 4 2 6" xfId="18646" xr:uid="{0F469A9C-4871-417F-8237-FDE6FA48809C}"/>
    <cellStyle name="输出 4 2 6 2" xfId="38090" xr:uid="{48ACA719-7933-4FA7-97BC-984F019C84E5}"/>
    <cellStyle name="输出 4 2 7" xfId="18647" xr:uid="{8261D23D-6C8A-48AB-BA95-7A1A6FD12E8B}"/>
    <cellStyle name="输出 4 2 7 2" xfId="38091" xr:uid="{2F9F556A-DA93-404D-A403-BE95989A3267}"/>
    <cellStyle name="输出 4 2 8" xfId="18648" xr:uid="{CACB475B-25CA-4ACD-8660-C43C9B04C09C}"/>
    <cellStyle name="输出 4 2 8 2" xfId="38092" xr:uid="{AF602EE4-4E5D-4FE7-8FD9-EDFB08D195B0}"/>
    <cellStyle name="输出 4 2 9" xfId="18649" xr:uid="{7B8CC597-38C8-4863-B407-6C39252099D5}"/>
    <cellStyle name="输出 4 2 9 2" xfId="38093" xr:uid="{DB04A8E1-ABE6-4DFC-9E4E-56F2AD0365E5}"/>
    <cellStyle name="输出 4 3" xfId="18650" xr:uid="{95FBB6A9-EEBD-45DC-A45C-C197D04BED73}"/>
    <cellStyle name="输出 4 3 10" xfId="38094" xr:uid="{B64D91F0-132C-4E85-8007-A06A503B407B}"/>
    <cellStyle name="输出 4 3 2" xfId="18651" xr:uid="{DC6AD325-9E07-426D-84D6-D3BC2656B630}"/>
    <cellStyle name="输出 4 3 2 2" xfId="38095" xr:uid="{40D39825-CDE2-4C80-98F8-61305D55A28D}"/>
    <cellStyle name="输出 4 3 3" xfId="18652" xr:uid="{CCB5B784-B044-48E9-A2BA-A675B09E1AF6}"/>
    <cellStyle name="输出 4 3 3 2" xfId="38096" xr:uid="{EDC07976-7EC0-4613-91C7-5A8FC00D4552}"/>
    <cellStyle name="输出 4 3 4" xfId="18653" xr:uid="{26808E8C-7F0B-4A4D-89EC-7A254BB6339F}"/>
    <cellStyle name="输出 4 3 4 2" xfId="38097" xr:uid="{BA059659-7A40-46C8-9A4A-BD742C0CE38E}"/>
    <cellStyle name="输出 4 3 5" xfId="18654" xr:uid="{97F6CFAC-337F-4C23-9456-CF3C278C7342}"/>
    <cellStyle name="输出 4 3 5 2" xfId="38098" xr:uid="{90D150C1-CBC9-4BC5-8073-580AFAD3105C}"/>
    <cellStyle name="输出 4 3 6" xfId="18655" xr:uid="{CECC21BA-FC0A-43DE-820F-46624C48D0DA}"/>
    <cellStyle name="输出 4 3 6 2" xfId="38099" xr:uid="{82D81364-8D6B-46D0-A4CA-B4906C651501}"/>
    <cellStyle name="输出 4 3 7" xfId="18656" xr:uid="{BE4C1CE0-59C1-417F-8996-8C77045C1448}"/>
    <cellStyle name="输出 4 3 7 2" xfId="38100" xr:uid="{E6EBCEE5-D0DE-4B01-8204-B21B6BFB3D42}"/>
    <cellStyle name="输出 4 3 8" xfId="18657" xr:uid="{52C89507-7575-4EBF-BD27-A16C4B764786}"/>
    <cellStyle name="输出 4 3 8 2" xfId="38101" xr:uid="{FA198678-D6B0-4D40-ACEC-97127EEC626E}"/>
    <cellStyle name="输出 4 3 9" xfId="18658" xr:uid="{5C471458-0CF5-4E31-89D7-4D7E7619AF8C}"/>
    <cellStyle name="输出 4 3 9 2" xfId="38102" xr:uid="{3707C8B8-CA7F-486C-A0FF-B1577B226147}"/>
    <cellStyle name="输出 4 4" xfId="18659" xr:uid="{ABE93362-5FA4-48A4-9BC8-CA18C1A9AC4C}"/>
    <cellStyle name="输出 4 4 10" xfId="38103" xr:uid="{891586F5-1ADE-4479-AA2A-3AE36D0F7D3A}"/>
    <cellStyle name="输出 4 4 2" xfId="18660" xr:uid="{5A0C4A8E-1E17-470C-94C6-8FEA8D60D5E3}"/>
    <cellStyle name="输出 4 4 2 2" xfId="38104" xr:uid="{763D43A9-6133-47EC-8610-53462D05D100}"/>
    <cellStyle name="输出 4 4 3" xfId="18661" xr:uid="{33D0E25E-F7C6-4ED1-B8DC-F1A20171BB85}"/>
    <cellStyle name="输出 4 4 3 2" xfId="38105" xr:uid="{98186F44-9540-439D-ADA2-31F10B380269}"/>
    <cellStyle name="输出 4 4 4" xfId="18662" xr:uid="{25D5395E-F181-4CA9-AE1F-F4179E0D8207}"/>
    <cellStyle name="输出 4 4 4 2" xfId="38106" xr:uid="{5F75928E-AD0B-4F8E-82EC-3DFCBBF4918E}"/>
    <cellStyle name="输出 4 4 5" xfId="18663" xr:uid="{37A63D8E-B29B-4C51-84B2-54E7E681F367}"/>
    <cellStyle name="输出 4 4 5 2" xfId="38107" xr:uid="{65F8FF93-3BF8-4433-8E4E-9542E16035AC}"/>
    <cellStyle name="输出 4 4 6" xfId="18664" xr:uid="{464DDD41-09E9-45A4-90DE-5DEA887A9318}"/>
    <cellStyle name="输出 4 4 6 2" xfId="38108" xr:uid="{9BDB1CAC-7E85-41C7-8215-4F0A81B63668}"/>
    <cellStyle name="输出 4 4 7" xfId="18665" xr:uid="{762100B3-F609-46C0-A358-C5B88DE70347}"/>
    <cellStyle name="输出 4 4 7 2" xfId="38109" xr:uid="{8F5386C3-E393-484B-9D89-7364F22F8C73}"/>
    <cellStyle name="输出 4 4 8" xfId="18666" xr:uid="{BF5FEAFB-A57A-4FD5-8509-DD20F74A1E97}"/>
    <cellStyle name="输出 4 4 8 2" xfId="38110" xr:uid="{738C0E61-5F1C-4692-BA7B-0DA56F4248A9}"/>
    <cellStyle name="输出 4 4 9" xfId="18667" xr:uid="{CD542010-A50C-4499-88C5-A489725D1284}"/>
    <cellStyle name="输出 4 4 9 2" xfId="38111" xr:uid="{09648519-FEAE-4C9B-A2E2-125D435E3277}"/>
    <cellStyle name="输出 4 5" xfId="18668" xr:uid="{51B59741-1DDE-420E-8A66-D407D383E42F}"/>
    <cellStyle name="输出 4 5 2" xfId="38112" xr:uid="{E2A0B41B-1E8D-475F-AA73-7BC8480220FE}"/>
    <cellStyle name="输出 4 6" xfId="18669" xr:uid="{5641EF60-45D3-4559-A399-036CB2219929}"/>
    <cellStyle name="输出 4 6 2" xfId="38113" xr:uid="{E1151689-0CBB-4C6D-91F6-1388EC881A90}"/>
    <cellStyle name="输出 4 7" xfId="18670" xr:uid="{36132C91-9E19-4029-848D-F8E6A650BD09}"/>
    <cellStyle name="输出 4 7 2" xfId="38114" xr:uid="{7095457F-39B0-4893-AF39-4D35E9035020}"/>
    <cellStyle name="输出 4 8" xfId="18671" xr:uid="{3BA2CFAA-C0AF-470A-80DD-0F97311DFA1D}"/>
    <cellStyle name="输出 4 8 2" xfId="38115" xr:uid="{13F8F5CE-A330-4D53-8560-6D30D1E24292}"/>
    <cellStyle name="输出 4 9" xfId="18672" xr:uid="{FBB5DB5D-FDFB-4393-999B-360E07A8585C}"/>
    <cellStyle name="输出 4 9 2" xfId="38116" xr:uid="{DCF609DC-E275-4AB9-9B15-078BDD347B65}"/>
    <cellStyle name="输出 5" xfId="18673" xr:uid="{47E45FD4-BC7B-4B1F-8051-FBD15DEF0341}"/>
    <cellStyle name="输出 5 10" xfId="18674" xr:uid="{08CCC563-6AEE-4ACD-B2F8-39E452CBB892}"/>
    <cellStyle name="输出 5 10 2" xfId="38118" xr:uid="{987557C1-EA11-495D-ABF8-37DA17BE9527}"/>
    <cellStyle name="输出 5 11" xfId="18675" xr:uid="{3871831A-63AD-492C-A6A9-91F41888F044}"/>
    <cellStyle name="输出 5 11 2" xfId="38119" xr:uid="{1AA5E86F-1F33-464D-A944-A5474066EE36}"/>
    <cellStyle name="输出 5 12" xfId="18676" xr:uid="{6969245D-16A5-4A40-A41D-6368587D5AA8}"/>
    <cellStyle name="输出 5 12 2" xfId="38120" xr:uid="{B21F87AC-AB2C-4496-8304-0D1DA7B81EB1}"/>
    <cellStyle name="输出 5 13" xfId="38117" xr:uid="{B1B5B866-AEE1-4FE6-9FE3-B0AFAA206123}"/>
    <cellStyle name="输出 5 2" xfId="18677" xr:uid="{9806314E-A5E9-4052-94D6-DB7F76D7FA77}"/>
    <cellStyle name="输出 5 2 10" xfId="18678" xr:uid="{AB1CC6FB-6A4B-46CE-B830-AD540D8165E7}"/>
    <cellStyle name="输出 5 2 10 2" xfId="38122" xr:uid="{5B1CC90A-7B99-4A24-A837-F3DBEDDF36E9}"/>
    <cellStyle name="输出 5 2 11" xfId="18679" xr:uid="{355225FD-E29B-48C0-8925-CD058F02F2B9}"/>
    <cellStyle name="输出 5 2 11 2" xfId="38123" xr:uid="{7834A7B5-2C9B-42BF-9564-C2DAD13E5742}"/>
    <cellStyle name="输出 5 2 12" xfId="18680" xr:uid="{0CDF5A2F-C022-48E3-82EE-8252B0FDB58C}"/>
    <cellStyle name="输出 5 2 12 2" xfId="38124" xr:uid="{C0C5D568-6D08-42F8-AA71-226C7F9FB09F}"/>
    <cellStyle name="输出 5 2 13" xfId="38121" xr:uid="{A7F58538-195C-47AD-98DA-10455827FEA0}"/>
    <cellStyle name="输出 5 2 2" xfId="18681" xr:uid="{A366E5B7-B83D-4597-ACC1-FC2F87732B8E}"/>
    <cellStyle name="输出 5 2 2 10" xfId="18682" xr:uid="{251D9DDF-75C6-426B-B4B9-BB0420AFD570}"/>
    <cellStyle name="输出 5 2 2 10 2" xfId="38126" xr:uid="{01590CCB-070F-4A92-8489-B34E8AEDC70D}"/>
    <cellStyle name="输出 5 2 2 11" xfId="38125" xr:uid="{94219D90-BC67-4564-8E23-141FF52194F3}"/>
    <cellStyle name="输出 5 2 2 2" xfId="18683" xr:uid="{1A1EB482-16F4-4E20-A2CD-D12EBDDC1F08}"/>
    <cellStyle name="输出 5 2 2 2 10" xfId="38127" xr:uid="{3E1FA507-44C0-4D5A-B4BA-901D123DC0BB}"/>
    <cellStyle name="输出 5 2 2 2 2" xfId="18684" xr:uid="{5453D79D-BE07-4A5A-B777-2C07B2D96BAD}"/>
    <cellStyle name="输出 5 2 2 2 2 2" xfId="38128" xr:uid="{0EBB36FF-A060-4445-9460-80CC9270C0A9}"/>
    <cellStyle name="输出 5 2 2 2 3" xfId="18685" xr:uid="{8DA7A0BD-2BAB-40D7-910D-A071EA505206}"/>
    <cellStyle name="输出 5 2 2 2 3 2" xfId="38129" xr:uid="{C0DC3D60-EB58-44B1-BF54-5747498B0131}"/>
    <cellStyle name="输出 5 2 2 2 4" xfId="18686" xr:uid="{FB93050F-8753-4D90-B5E7-E2C0BB5D350D}"/>
    <cellStyle name="输出 5 2 2 2 4 2" xfId="38130" xr:uid="{30D9E24B-623A-4D96-81F0-4DE483BFB43F}"/>
    <cellStyle name="输出 5 2 2 2 5" xfId="18687" xr:uid="{2D027162-D89D-4578-9702-0079E3DBC90B}"/>
    <cellStyle name="输出 5 2 2 2 5 2" xfId="38131" xr:uid="{CC30A599-C3FC-4245-96F3-B82B2F4C1FCA}"/>
    <cellStyle name="输出 5 2 2 2 6" xfId="18688" xr:uid="{B49C652B-52C5-4409-85FA-5A80637A549C}"/>
    <cellStyle name="输出 5 2 2 2 6 2" xfId="38132" xr:uid="{072D4078-B0A7-4C99-A6B4-91D7849AE9BE}"/>
    <cellStyle name="输出 5 2 2 2 7" xfId="18689" xr:uid="{BC4A4AC8-0AF4-4A01-9D12-291EC3F9D945}"/>
    <cellStyle name="输出 5 2 2 2 7 2" xfId="38133" xr:uid="{B861F561-94B3-445F-B4F8-0CEF6C79ADB3}"/>
    <cellStyle name="输出 5 2 2 2 8" xfId="18690" xr:uid="{CDD29C69-E018-417B-AB7A-2AF6547F124F}"/>
    <cellStyle name="输出 5 2 2 2 8 2" xfId="38134" xr:uid="{A46D6AEE-9C78-43B5-8972-CF040FA51855}"/>
    <cellStyle name="输出 5 2 2 2 9" xfId="18691" xr:uid="{F87BB9FC-04B2-4DAE-BE5A-5DC010156410}"/>
    <cellStyle name="输出 5 2 2 2 9 2" xfId="38135" xr:uid="{9B4547C2-A2FA-42D9-82CD-8C52BA4246ED}"/>
    <cellStyle name="输出 5 2 2 3" xfId="18692" xr:uid="{D01AC21D-F907-4D6B-8172-DBDABD498A5F}"/>
    <cellStyle name="输出 5 2 2 3 2" xfId="38136" xr:uid="{57089D6D-CB3D-49BB-AF8B-B701F6CDB027}"/>
    <cellStyle name="输出 5 2 2 4" xfId="18693" xr:uid="{C75F0079-C39C-46E6-AB3A-A8975730D636}"/>
    <cellStyle name="输出 5 2 2 4 2" xfId="38137" xr:uid="{1C56DAB5-EFF7-4F61-87E2-BF71AF6B1B43}"/>
    <cellStyle name="输出 5 2 2 5" xfId="18694" xr:uid="{6D9819A1-2919-483A-BF16-1C2CCD6B1E1D}"/>
    <cellStyle name="输出 5 2 2 5 2" xfId="38138" xr:uid="{12DAE27B-0005-4D6D-8E68-E99866558024}"/>
    <cellStyle name="输出 5 2 2 6" xfId="18695" xr:uid="{985C75F2-BA7B-4685-BDFA-CD9F888D6D4C}"/>
    <cellStyle name="输出 5 2 2 6 2" xfId="38139" xr:uid="{07E42C04-6D99-4066-88F0-1BFC34B3CAC7}"/>
    <cellStyle name="输出 5 2 2 7" xfId="18696" xr:uid="{8AA90720-ABAB-4FE2-8130-0F45BC1CA6C3}"/>
    <cellStyle name="输出 5 2 2 7 2" xfId="38140" xr:uid="{FC61A734-FA60-4A6E-82A4-8FCB7EC10FE9}"/>
    <cellStyle name="输出 5 2 2 8" xfId="18697" xr:uid="{27BA3919-F75E-4C1D-9AAD-FF7B815D6A14}"/>
    <cellStyle name="输出 5 2 2 8 2" xfId="38141" xr:uid="{14CAFACD-1E47-4E75-91A3-70630C341639}"/>
    <cellStyle name="输出 5 2 2 9" xfId="18698" xr:uid="{5BA748B7-12AF-4710-9644-EA091066836D}"/>
    <cellStyle name="输出 5 2 2 9 2" xfId="38142" xr:uid="{246FFA70-229A-4198-B823-0D1821B94049}"/>
    <cellStyle name="输出 5 2 3" xfId="18699" xr:uid="{CCB1EACB-74C5-4E4A-948B-CCF39E76B2F1}"/>
    <cellStyle name="输出 5 2 3 10" xfId="38143" xr:uid="{4AEAACAF-3B99-4E05-ACBA-15ED227A2C48}"/>
    <cellStyle name="输出 5 2 3 2" xfId="18700" xr:uid="{3C0B0B86-4326-47BE-A27C-A198EA9D995A}"/>
    <cellStyle name="输出 5 2 3 2 2" xfId="38144" xr:uid="{56E5CF46-F36F-4D00-8A07-EC52F397CFA3}"/>
    <cellStyle name="输出 5 2 3 3" xfId="18701" xr:uid="{82C2A85C-4FBB-4D6D-A9BB-03DCBA1FB9D7}"/>
    <cellStyle name="输出 5 2 3 3 2" xfId="38145" xr:uid="{B930CA19-C6BA-4655-AD85-52E322050367}"/>
    <cellStyle name="输出 5 2 3 4" xfId="18702" xr:uid="{F4AB1F0E-CD15-4607-84D6-5DFD9207FA6C}"/>
    <cellStyle name="输出 5 2 3 4 2" xfId="38146" xr:uid="{B887F014-84CD-4578-BDAB-9EBC729EAD5A}"/>
    <cellStyle name="输出 5 2 3 5" xfId="18703" xr:uid="{24E0C258-01CB-466E-ABC3-33DC442705E3}"/>
    <cellStyle name="输出 5 2 3 5 2" xfId="38147" xr:uid="{C8C88165-EA1A-4B1E-8312-EF34B99E4FE2}"/>
    <cellStyle name="输出 5 2 3 6" xfId="18704" xr:uid="{501E7DFC-D85F-42A3-8185-F1D03F911A5D}"/>
    <cellStyle name="输出 5 2 3 6 2" xfId="38148" xr:uid="{A6C620DC-E2E6-4AAD-BC8D-1C60C1E33388}"/>
    <cellStyle name="输出 5 2 3 7" xfId="18705" xr:uid="{8455887D-7DF5-4452-80B3-1B042A8DB164}"/>
    <cellStyle name="输出 5 2 3 7 2" xfId="38149" xr:uid="{A2EAA66A-6847-409A-9B33-D2A86D61810E}"/>
    <cellStyle name="输出 5 2 3 8" xfId="18706" xr:uid="{93D74B50-9744-42BA-973D-7475F48603E6}"/>
    <cellStyle name="输出 5 2 3 8 2" xfId="38150" xr:uid="{9A4ABBE2-1A62-4D9B-9895-219C44075711}"/>
    <cellStyle name="输出 5 2 3 9" xfId="18707" xr:uid="{4FF90CAA-4E45-41CB-9226-3639D0CE032A}"/>
    <cellStyle name="输出 5 2 3 9 2" xfId="38151" xr:uid="{1DC16FF5-5E2E-40BE-8B5F-0A2F16A35225}"/>
    <cellStyle name="输出 5 2 4" xfId="18708" xr:uid="{2B331F0A-4CB2-4FBC-8233-9FEEF0F01A51}"/>
    <cellStyle name="输出 5 2 4 10" xfId="38152" xr:uid="{6222694A-6F5E-4BC9-AD46-C2A5EBEF518E}"/>
    <cellStyle name="输出 5 2 4 2" xfId="18709" xr:uid="{F56ABB57-288E-496F-864B-081B1F9B0B44}"/>
    <cellStyle name="输出 5 2 4 2 2" xfId="38153" xr:uid="{9E8DF040-F885-42A6-B042-8E169A5C8B18}"/>
    <cellStyle name="输出 5 2 4 3" xfId="18710" xr:uid="{D3BA1B29-195B-4645-B32C-CE834E12D34B}"/>
    <cellStyle name="输出 5 2 4 3 2" xfId="38154" xr:uid="{FA3FD214-35AD-4C80-A40E-99643C732CD5}"/>
    <cellStyle name="输出 5 2 4 4" xfId="18711" xr:uid="{19883969-6F6C-4972-8631-4A9EA3032D49}"/>
    <cellStyle name="输出 5 2 4 4 2" xfId="38155" xr:uid="{89C87875-7415-4A2A-94C3-349369BDC700}"/>
    <cellStyle name="输出 5 2 4 5" xfId="18712" xr:uid="{6FB215B7-308C-4B13-8670-E22EA612AD87}"/>
    <cellStyle name="输出 5 2 4 5 2" xfId="38156" xr:uid="{E9AD4B8E-AD25-4F8A-989A-A4D1F30B4EA1}"/>
    <cellStyle name="输出 5 2 4 6" xfId="18713" xr:uid="{66F9D449-608B-47ED-8EBD-02B74F4D02F6}"/>
    <cellStyle name="输出 5 2 4 6 2" xfId="38157" xr:uid="{776371F2-3D6B-47AB-8828-D59C51CE32C6}"/>
    <cellStyle name="输出 5 2 4 7" xfId="18714" xr:uid="{AC5181D9-BA3F-4DF8-868B-AB49C57D3256}"/>
    <cellStyle name="输出 5 2 4 7 2" xfId="38158" xr:uid="{AB20A771-468D-45FF-9224-C2B4871AD3CD}"/>
    <cellStyle name="输出 5 2 4 8" xfId="18715" xr:uid="{62C5519F-7D1B-43E4-95D2-31BCB8272681}"/>
    <cellStyle name="输出 5 2 4 8 2" xfId="38159" xr:uid="{7DD6C0AE-BAB9-456F-9650-F5C510EE8229}"/>
    <cellStyle name="输出 5 2 4 9" xfId="18716" xr:uid="{E0891C2C-B50F-4ABD-91D0-AC5C3D850F23}"/>
    <cellStyle name="输出 5 2 4 9 2" xfId="38160" xr:uid="{6A0212C0-2A87-4CBB-B9A4-0579F7BD6A06}"/>
    <cellStyle name="输出 5 2 5" xfId="18717" xr:uid="{761EE2F3-98EF-41C8-B0AE-0C88896473D7}"/>
    <cellStyle name="输出 5 2 5 2" xfId="38161" xr:uid="{81F36806-FD4D-41AA-B55F-E78E4B9C3F73}"/>
    <cellStyle name="输出 5 2 6" xfId="18718" xr:uid="{447F9815-CFC9-490A-A604-1506DCFA5C3B}"/>
    <cellStyle name="输出 5 2 6 2" xfId="38162" xr:uid="{0007F66A-C2F1-463D-B479-C3A94A677036}"/>
    <cellStyle name="输出 5 2 7" xfId="18719" xr:uid="{C42F3DF4-E2ED-4D1A-B1EC-F126336ECE9A}"/>
    <cellStyle name="输出 5 2 7 2" xfId="38163" xr:uid="{17FE19D4-000B-418B-86B7-D213B2759391}"/>
    <cellStyle name="输出 5 2 8" xfId="18720" xr:uid="{3DE0937E-7A34-4E9F-90B1-5BA8BAC1FAE4}"/>
    <cellStyle name="输出 5 2 8 2" xfId="38164" xr:uid="{E2A86884-FF93-4021-A72C-62276FB891C1}"/>
    <cellStyle name="输出 5 2 9" xfId="18721" xr:uid="{1E18A499-C82C-4466-BD43-865D74B003DE}"/>
    <cellStyle name="输出 5 2 9 2" xfId="38165" xr:uid="{95759BE4-309E-4BB5-8350-52F89CD751F7}"/>
    <cellStyle name="输出 5 3" xfId="18722" xr:uid="{7359ABB3-3D17-4F09-BC0E-851F5C7F4BDD}"/>
    <cellStyle name="输出 5 3 10" xfId="38166" xr:uid="{7C4D334A-F87A-426F-B1BA-94670D77FFEF}"/>
    <cellStyle name="输出 5 3 2" xfId="18723" xr:uid="{679B9DD1-4828-4006-AAA5-8EA7B9BC802C}"/>
    <cellStyle name="输出 5 3 2 2" xfId="38167" xr:uid="{02654BDB-1C1E-49E3-8FB5-18A0FA9C1E51}"/>
    <cellStyle name="输出 5 3 3" xfId="18724" xr:uid="{DBC3748C-3D22-4572-A75E-7118650E01A2}"/>
    <cellStyle name="输出 5 3 3 2" xfId="38168" xr:uid="{F0A833D3-30B9-4F3D-8B1B-14F401C0DD87}"/>
    <cellStyle name="输出 5 3 4" xfId="18725" xr:uid="{093B70CB-DD3B-4579-B287-FEF95ECB863B}"/>
    <cellStyle name="输出 5 3 4 2" xfId="38169" xr:uid="{82BAD0F8-CBF2-45E0-B7DC-B223B4AD2110}"/>
    <cellStyle name="输出 5 3 5" xfId="18726" xr:uid="{699E6165-A072-4BF0-8B52-89B1D6AC4AD4}"/>
    <cellStyle name="输出 5 3 5 2" xfId="38170" xr:uid="{BF35F97F-4D94-4FFF-AF15-2AE6302C8C91}"/>
    <cellStyle name="输出 5 3 6" xfId="18727" xr:uid="{0D32D5E7-0F13-474B-AE80-B4D647E9F13D}"/>
    <cellStyle name="输出 5 3 6 2" xfId="38171" xr:uid="{05171B15-109E-4AAE-B164-C746717C6859}"/>
    <cellStyle name="输出 5 3 7" xfId="18728" xr:uid="{6D99F85F-DA3E-4398-A8D3-AD93CF8565D1}"/>
    <cellStyle name="输出 5 3 7 2" xfId="38172" xr:uid="{8C4F154E-8B34-4116-A811-C64229D0C410}"/>
    <cellStyle name="输出 5 3 8" xfId="18729" xr:uid="{5990B759-C259-4AD1-B9B7-97CC18A36295}"/>
    <cellStyle name="输出 5 3 8 2" xfId="38173" xr:uid="{FD4E0EA2-A2D3-4806-BE6E-012E5E5D4C83}"/>
    <cellStyle name="输出 5 3 9" xfId="18730" xr:uid="{4F831B80-41CA-4E69-8914-E0896A936C23}"/>
    <cellStyle name="输出 5 3 9 2" xfId="38174" xr:uid="{DA28AB08-46EF-43AD-8AF5-91D77BB5A104}"/>
    <cellStyle name="输出 5 4" xfId="18731" xr:uid="{03851F6F-9F6E-4EBC-B66B-20B1EE3E8DE6}"/>
    <cellStyle name="输出 5 4 10" xfId="38175" xr:uid="{5F4E12DE-9693-419D-A9C6-E81BB2C031A4}"/>
    <cellStyle name="输出 5 4 2" xfId="18732" xr:uid="{6F2029D1-022C-4D6C-BF07-655809C2F4E7}"/>
    <cellStyle name="输出 5 4 2 2" xfId="38176" xr:uid="{9230BAB9-9D1C-4253-ABFB-DA7CA7D4A710}"/>
    <cellStyle name="输出 5 4 3" xfId="18733" xr:uid="{F4721812-3E13-4357-9125-500654D93E6D}"/>
    <cellStyle name="输出 5 4 3 2" xfId="38177" xr:uid="{E4F7FD35-E273-4580-95D5-7A4B27251AB9}"/>
    <cellStyle name="输出 5 4 4" xfId="18734" xr:uid="{5A060996-31E4-43EC-A003-5A4E72ACDB74}"/>
    <cellStyle name="输出 5 4 4 2" xfId="38178" xr:uid="{C69AA7C7-983D-41CF-9080-A548D394FBCC}"/>
    <cellStyle name="输出 5 4 5" xfId="18735" xr:uid="{7386018C-4DF3-4DD0-A664-43F0417936E0}"/>
    <cellStyle name="输出 5 4 5 2" xfId="38179" xr:uid="{26D0978D-3571-470B-8247-9C1F0C5487F0}"/>
    <cellStyle name="输出 5 4 6" xfId="18736" xr:uid="{B612C9F1-1E08-4DB9-86E2-772A05237196}"/>
    <cellStyle name="输出 5 4 6 2" xfId="38180" xr:uid="{FB03AEB1-BCD5-48CB-9144-B3EA36F50FC6}"/>
    <cellStyle name="输出 5 4 7" xfId="18737" xr:uid="{5F983AEA-0BDA-43C7-A6AC-F7142B0225A5}"/>
    <cellStyle name="输出 5 4 7 2" xfId="38181" xr:uid="{8E71980F-441C-4DC9-98AA-5C2813236922}"/>
    <cellStyle name="输出 5 4 8" xfId="18738" xr:uid="{C51A971E-CCB7-47CC-B678-ACF51C099959}"/>
    <cellStyle name="输出 5 4 8 2" xfId="38182" xr:uid="{2DF12D60-7739-4805-9130-94716F86B0ED}"/>
    <cellStyle name="输出 5 4 9" xfId="18739" xr:uid="{CA11BC16-E948-4954-980A-576A72C276D5}"/>
    <cellStyle name="输出 5 4 9 2" xfId="38183" xr:uid="{0DC918E0-40A8-4486-B4FB-13F651AB8AF2}"/>
    <cellStyle name="输出 5 5" xfId="18740" xr:uid="{30F5A735-1574-420F-8F29-53B98BE93900}"/>
    <cellStyle name="输出 5 5 2" xfId="38184" xr:uid="{F63FDE9E-4E7F-404F-9BE5-1BD88856DC80}"/>
    <cellStyle name="输出 5 6" xfId="18741" xr:uid="{ADC84DDB-31CD-47F8-AD01-9550156326A1}"/>
    <cellStyle name="输出 5 6 2" xfId="38185" xr:uid="{D4F7AFE7-EA29-45FC-8208-1F976018256B}"/>
    <cellStyle name="输出 5 7" xfId="18742" xr:uid="{51C1DA21-A4A2-48E8-977D-0C21575F64C0}"/>
    <cellStyle name="输出 5 7 2" xfId="38186" xr:uid="{94AA9E94-02DD-4F26-BE78-D9EDCA2E402B}"/>
    <cellStyle name="输出 5 8" xfId="18743" xr:uid="{7BD04557-C54D-4542-8AA0-E80BEAB667FD}"/>
    <cellStyle name="输出 5 8 2" xfId="38187" xr:uid="{2B0953C6-04FA-4AD4-8C44-EB24A017FFF7}"/>
    <cellStyle name="输出 5 9" xfId="18744" xr:uid="{BC51A284-0A11-483A-8800-5C67FCF5DEF1}"/>
    <cellStyle name="输出 5 9 2" xfId="38188" xr:uid="{48263524-CC9E-4323-94CE-31EFD63CB3ED}"/>
    <cellStyle name="输出 6" xfId="18745" xr:uid="{7679B654-D055-4AC6-8120-2EECBBA2D10C}"/>
    <cellStyle name="输出 6 10" xfId="18746" xr:uid="{D61F1125-3BA9-4386-8A49-93860A1DE376}"/>
    <cellStyle name="输出 6 10 2" xfId="38190" xr:uid="{CC52C459-ECCD-4082-B73E-FB00B8D05772}"/>
    <cellStyle name="输出 6 11" xfId="18747" xr:uid="{06C1EE3D-BD4C-480F-92FA-0B44793ABD2B}"/>
    <cellStyle name="输出 6 11 2" xfId="38191" xr:uid="{9F9A9058-46C1-404C-922D-7570F8F49DB4}"/>
    <cellStyle name="输出 6 12" xfId="18748" xr:uid="{23381ADC-4AFD-47EC-BE4D-AB0CB38C59B2}"/>
    <cellStyle name="输出 6 12 2" xfId="38192" xr:uid="{26CD005B-5686-40B7-8BE7-70529C7A1302}"/>
    <cellStyle name="输出 6 13" xfId="38189" xr:uid="{BBC080C7-CE63-45B9-BC25-AE9FAAB0F675}"/>
    <cellStyle name="输出 6 2" xfId="18749" xr:uid="{27BACA5A-3BF0-4699-99BB-21A2A0A7DE10}"/>
    <cellStyle name="输出 6 2 10" xfId="18750" xr:uid="{A139F26F-9987-44F2-8923-8BE90A79F3CE}"/>
    <cellStyle name="输出 6 2 10 2" xfId="38194" xr:uid="{DF1EC7A8-0713-44D0-ADB3-9A48C735A054}"/>
    <cellStyle name="输出 6 2 11" xfId="38193" xr:uid="{0D9A1659-625E-4FCA-A7E6-20CF3090D633}"/>
    <cellStyle name="输出 6 2 2" xfId="18751" xr:uid="{B423BC02-E56F-4D9D-A531-EB1447B77241}"/>
    <cellStyle name="输出 6 2 2 10" xfId="38195" xr:uid="{1EEF8750-134C-4090-BBA2-D1EF923C3EA5}"/>
    <cellStyle name="输出 6 2 2 2" xfId="18752" xr:uid="{E40AF22A-C931-4938-B203-5BC38A077E27}"/>
    <cellStyle name="输出 6 2 2 2 2" xfId="38196" xr:uid="{D26F8C7C-787D-4678-A860-035E39D3C9F0}"/>
    <cellStyle name="输出 6 2 2 3" xfId="18753" xr:uid="{DB17CC24-7A88-4E1F-956D-559380838FA1}"/>
    <cellStyle name="输出 6 2 2 3 2" xfId="38197" xr:uid="{C742922E-2546-4189-A7FB-015BB7609DE2}"/>
    <cellStyle name="输出 6 2 2 4" xfId="18754" xr:uid="{AA50BB9F-E785-4443-9628-D52C208B82F2}"/>
    <cellStyle name="输出 6 2 2 4 2" xfId="38198" xr:uid="{07D9E76B-D2AE-4469-B8F9-36329148EBC2}"/>
    <cellStyle name="输出 6 2 2 5" xfId="18755" xr:uid="{C02B4B8A-B525-497A-8531-80E508561A4A}"/>
    <cellStyle name="输出 6 2 2 5 2" xfId="38199" xr:uid="{671A6513-40B2-41BE-98CE-F05706D7AA69}"/>
    <cellStyle name="输出 6 2 2 6" xfId="18756" xr:uid="{0A0CAE9B-FAE6-41FA-95BE-E9FC65767BE2}"/>
    <cellStyle name="输出 6 2 2 6 2" xfId="38200" xr:uid="{3C743B9A-0043-4414-A6AB-DCAFC577DC36}"/>
    <cellStyle name="输出 6 2 2 7" xfId="18757" xr:uid="{53554427-8F66-4581-BCEF-920BA8F037BD}"/>
    <cellStyle name="输出 6 2 2 7 2" xfId="38201" xr:uid="{6E9A2BB6-031F-4392-B41B-49CC756A6E2A}"/>
    <cellStyle name="输出 6 2 2 8" xfId="18758" xr:uid="{091FB5D2-E2FE-4EF0-8E35-0C182999975F}"/>
    <cellStyle name="输出 6 2 2 8 2" xfId="38202" xr:uid="{658CF984-1A18-4029-B050-CCB71ECCF6B6}"/>
    <cellStyle name="输出 6 2 2 9" xfId="18759" xr:uid="{952599E9-83C9-44E8-8CFF-3E94BA8E2AEF}"/>
    <cellStyle name="输出 6 2 2 9 2" xfId="38203" xr:uid="{95615D7E-9651-4B1A-948A-71F2BA395C9F}"/>
    <cellStyle name="输出 6 2 3" xfId="18760" xr:uid="{4F08EF55-7D33-4E21-A767-FCEAE13368C7}"/>
    <cellStyle name="输出 6 2 3 2" xfId="38204" xr:uid="{13251B35-065D-47C4-A07A-0998D224EA5D}"/>
    <cellStyle name="输出 6 2 4" xfId="18761" xr:uid="{8C877F4E-14BD-4124-87B1-839C385B3005}"/>
    <cellStyle name="输出 6 2 4 2" xfId="38205" xr:uid="{0C59E14A-71EF-4C20-BBFD-DD813572C55C}"/>
    <cellStyle name="输出 6 2 5" xfId="18762" xr:uid="{1600F5AE-0498-46FB-88F5-44D3AB7BC1C2}"/>
    <cellStyle name="输出 6 2 5 2" xfId="38206" xr:uid="{689E72E4-6A7B-474A-9AC7-212A3B754B07}"/>
    <cellStyle name="输出 6 2 6" xfId="18763" xr:uid="{E7A4467C-4501-48BF-BB0A-8EA7FF9CCA84}"/>
    <cellStyle name="输出 6 2 6 2" xfId="38207" xr:uid="{B5388501-BC62-43E9-B4C1-DCA48824F1BA}"/>
    <cellStyle name="输出 6 2 7" xfId="18764" xr:uid="{3A6321B6-127A-47EE-82AC-4FE521DC5965}"/>
    <cellStyle name="输出 6 2 7 2" xfId="38208" xr:uid="{DEEB9057-4993-4AE5-B53C-A2BB09E49A80}"/>
    <cellStyle name="输出 6 2 8" xfId="18765" xr:uid="{1631D663-243A-40AC-8B77-2FF2C77C9750}"/>
    <cellStyle name="输出 6 2 8 2" xfId="38209" xr:uid="{6F20BBA5-BC5A-4022-B83D-0BDF0772C4DE}"/>
    <cellStyle name="输出 6 2 9" xfId="18766" xr:uid="{DC435B02-D76E-4A77-BE65-870FAF01BE3D}"/>
    <cellStyle name="输出 6 2 9 2" xfId="38210" xr:uid="{E9859779-8749-4AFC-9CB6-857427610E82}"/>
    <cellStyle name="输出 6 3" xfId="18767" xr:uid="{5232FB5D-DE8C-48DD-9D95-2719F7E91D89}"/>
    <cellStyle name="输出 6 3 10" xfId="38211" xr:uid="{681B185F-300F-4540-82F2-0111958DA9B4}"/>
    <cellStyle name="输出 6 3 2" xfId="18768" xr:uid="{6F356ECD-37E4-477A-A192-178A96FE54D5}"/>
    <cellStyle name="输出 6 3 2 2" xfId="38212" xr:uid="{7941A7C2-27EA-4686-832B-F3BBEA79AC15}"/>
    <cellStyle name="输出 6 3 3" xfId="18769" xr:uid="{542B82B6-5B74-4413-81A6-8547332047D2}"/>
    <cellStyle name="输出 6 3 3 2" xfId="38213" xr:uid="{7FAB0152-BF8C-4629-A471-CC7AC6A2FE0C}"/>
    <cellStyle name="输出 6 3 4" xfId="18770" xr:uid="{6895206C-FF74-4154-AF00-1CCAC0D2B7E0}"/>
    <cellStyle name="输出 6 3 4 2" xfId="38214" xr:uid="{78BB6719-9B5E-4641-BC53-37CDD6C5C002}"/>
    <cellStyle name="输出 6 3 5" xfId="18771" xr:uid="{0C245761-A189-414A-8A61-6A86E024BECE}"/>
    <cellStyle name="输出 6 3 5 2" xfId="38215" xr:uid="{9BAE99EF-B5AC-4C41-AD9E-A5A4BB25EC47}"/>
    <cellStyle name="输出 6 3 6" xfId="18772" xr:uid="{4DA6B00C-86BD-49D0-9089-458EEFEE1529}"/>
    <cellStyle name="输出 6 3 6 2" xfId="38216" xr:uid="{120739ED-8FD2-4EB6-BC5C-24BA85ECED02}"/>
    <cellStyle name="输出 6 3 7" xfId="18773" xr:uid="{0945A2D9-312F-4295-9524-31CB3F851096}"/>
    <cellStyle name="输出 6 3 7 2" xfId="38217" xr:uid="{2757CFD4-9AFB-44EC-9FC6-C21699E4C05A}"/>
    <cellStyle name="输出 6 3 8" xfId="18774" xr:uid="{FD9BFE5F-8D95-41E6-8C9A-F719F1458B6F}"/>
    <cellStyle name="输出 6 3 8 2" xfId="38218" xr:uid="{439E7DB0-CCCE-4E48-A1EE-3C6B307C2480}"/>
    <cellStyle name="输出 6 3 9" xfId="18775" xr:uid="{1C08921A-D103-4371-A629-9339BD3558EC}"/>
    <cellStyle name="输出 6 3 9 2" xfId="38219" xr:uid="{4539E87B-5C34-4D58-980B-74C85A4A6B02}"/>
    <cellStyle name="输出 6 4" xfId="18776" xr:uid="{3E27267D-DDBC-4751-987E-0097CED5703F}"/>
    <cellStyle name="输出 6 4 10" xfId="38220" xr:uid="{8464F7E1-211D-40B0-A481-2911855F1CA4}"/>
    <cellStyle name="输出 6 4 2" xfId="18777" xr:uid="{F3D9F5AF-F44F-409B-89C7-6D12DBAD5B56}"/>
    <cellStyle name="输出 6 4 2 2" xfId="38221" xr:uid="{FF34E61D-196C-473A-BE76-A599E9065CE0}"/>
    <cellStyle name="输出 6 4 3" xfId="18778" xr:uid="{5D4C890E-6347-4D57-894F-06CE54F2793E}"/>
    <cellStyle name="输出 6 4 3 2" xfId="38222" xr:uid="{930AB81E-5867-4C84-B64A-8689B799009E}"/>
    <cellStyle name="输出 6 4 4" xfId="18779" xr:uid="{64517543-6205-491A-8108-FF7BCD496934}"/>
    <cellStyle name="输出 6 4 4 2" xfId="38223" xr:uid="{41AB121E-0A0B-44FC-B666-9EB0077E86F7}"/>
    <cellStyle name="输出 6 4 5" xfId="18780" xr:uid="{A969DB57-C8AB-4FAF-8F93-73AFED4C7E0C}"/>
    <cellStyle name="输出 6 4 5 2" xfId="38224" xr:uid="{21D89003-047D-4B01-866D-DDEC16DE9ECA}"/>
    <cellStyle name="输出 6 4 6" xfId="18781" xr:uid="{B856B1BB-B791-4F7A-AAEA-422DFF68576F}"/>
    <cellStyle name="输出 6 4 6 2" xfId="38225" xr:uid="{C4A89EE8-A28B-4214-89C3-06B0D152E9A2}"/>
    <cellStyle name="输出 6 4 7" xfId="18782" xr:uid="{1CAC2CDF-923C-4C15-9FFC-708982C42982}"/>
    <cellStyle name="输出 6 4 7 2" xfId="38226" xr:uid="{B6FCA809-2C98-4ED3-862A-D0AE494A13B6}"/>
    <cellStyle name="输出 6 4 8" xfId="18783" xr:uid="{2650F2A8-E672-4287-98D7-C940B250852A}"/>
    <cellStyle name="输出 6 4 8 2" xfId="38227" xr:uid="{4320A627-70F9-40AF-95BE-E39395746122}"/>
    <cellStyle name="输出 6 4 9" xfId="18784" xr:uid="{304D6006-4485-475A-BEED-0FBD817C83F4}"/>
    <cellStyle name="输出 6 4 9 2" xfId="38228" xr:uid="{FB441310-D7ED-455A-9DD8-3E96225AD664}"/>
    <cellStyle name="输出 6 5" xfId="18785" xr:uid="{87F1BA92-1DF1-4E0C-AF44-698C777F6C31}"/>
    <cellStyle name="输出 6 5 2" xfId="38229" xr:uid="{D580E8CE-40FF-48A4-A610-66053353FF77}"/>
    <cellStyle name="输出 6 6" xfId="18786" xr:uid="{CFC98F8A-EE3E-4765-9A74-802540C1D032}"/>
    <cellStyle name="输出 6 6 2" xfId="38230" xr:uid="{A10F6A98-A9AF-4539-9354-FE5C88918394}"/>
    <cellStyle name="输出 6 7" xfId="18787" xr:uid="{D858020C-6D37-42AE-BD04-F938A0EAF3D1}"/>
    <cellStyle name="输出 6 7 2" xfId="38231" xr:uid="{6433D630-3A3F-4941-A6F0-DBC8F1DD2415}"/>
    <cellStyle name="输出 6 8" xfId="18788" xr:uid="{51302163-0A99-4F4D-A372-FE8173212053}"/>
    <cellStyle name="输出 6 8 2" xfId="38232" xr:uid="{074E935D-01C9-4C4F-892E-CEE74666AFFF}"/>
    <cellStyle name="输出 6 9" xfId="18789" xr:uid="{D4A72389-32BD-4DF6-B1AA-8D75B7AB69DC}"/>
    <cellStyle name="输出 6 9 2" xfId="38233" xr:uid="{E90B18AE-AEED-4587-995F-6FA613FEE304}"/>
    <cellStyle name="输出 7" xfId="18790" xr:uid="{D0448880-DC59-41C5-B09D-D649AB81BB69}"/>
    <cellStyle name="输出 7 10" xfId="38234" xr:uid="{295AE406-C39E-4EB6-8922-EBA1DCF8EEAE}"/>
    <cellStyle name="输出 7 2" xfId="18791" xr:uid="{CAC7AEE5-F286-42FB-A0A1-56A387F33330}"/>
    <cellStyle name="输出 7 2 2" xfId="38235" xr:uid="{522E49E9-1CBF-4873-9E7E-39830C1FB96D}"/>
    <cellStyle name="输出 7 3" xfId="18792" xr:uid="{466865AA-F5CD-472E-A6CE-BD33BAE0EA2B}"/>
    <cellStyle name="输出 7 3 2" xfId="38236" xr:uid="{A1561E87-E5A0-4A07-AF2C-B831A98BF255}"/>
    <cellStyle name="输出 7 4" xfId="18793" xr:uid="{53E06844-6B20-484D-A98F-A35ECC0A8A31}"/>
    <cellStyle name="输出 7 4 2" xfId="38237" xr:uid="{8D0C1F54-7C40-4CD2-AF08-5A1F5F0648D1}"/>
    <cellStyle name="输出 7 5" xfId="18794" xr:uid="{65ACAEE8-EC0C-4BEE-B3B4-278822CD4653}"/>
    <cellStyle name="输出 7 5 2" xfId="38238" xr:uid="{8E4D9BBC-24AC-473D-9A0A-F888101F49A0}"/>
    <cellStyle name="输出 7 6" xfId="18795" xr:uid="{5C084138-7916-44F1-A2AA-A362A0F8B0C9}"/>
    <cellStyle name="输出 7 6 2" xfId="38239" xr:uid="{D4F6C589-1ADC-4EFE-931A-AE56B074ED1E}"/>
    <cellStyle name="输出 7 7" xfId="18796" xr:uid="{310B76EF-279F-4DE4-9117-FBB10538559C}"/>
    <cellStyle name="输出 7 7 2" xfId="38240" xr:uid="{2FB87A8F-2949-4E69-8796-F717FCCAC3E6}"/>
    <cellStyle name="输出 7 8" xfId="18797" xr:uid="{74DDF048-5B4F-4BD5-9C41-C33A627CEF30}"/>
    <cellStyle name="输出 7 8 2" xfId="38241" xr:uid="{2370CBD0-7A1B-4583-AE5C-3212EB72E145}"/>
    <cellStyle name="输出 7 9" xfId="18798" xr:uid="{A53A5EBB-4ADD-4CB5-A81D-4059462BDD00}"/>
    <cellStyle name="输出 7 9 2" xfId="38242" xr:uid="{C4EF92F4-4C0E-4F6A-8B85-B59361A898A4}"/>
    <cellStyle name="输出 8" xfId="18799" xr:uid="{19E8B051-352A-42E0-BF84-048A84B88486}"/>
    <cellStyle name="输出 8 10" xfId="38243" xr:uid="{7D67554E-F819-44DB-A633-9B27F3906DA8}"/>
    <cellStyle name="输出 8 2" xfId="18800" xr:uid="{8034512A-6A13-4955-BE25-547888690DE0}"/>
    <cellStyle name="输出 8 2 2" xfId="38244" xr:uid="{74FC2155-F057-48DB-9CB9-3691F4F9F14C}"/>
    <cellStyle name="输出 8 3" xfId="18801" xr:uid="{C8E28A26-B093-48A3-979D-D1478B3413E0}"/>
    <cellStyle name="输出 8 3 2" xfId="38245" xr:uid="{DE1D634A-2388-4D0B-A1C9-1F1CDDEB8057}"/>
    <cellStyle name="输出 8 4" xfId="18802" xr:uid="{C9654ED9-C640-4CD4-9078-3E0F3DB32F66}"/>
    <cellStyle name="输出 8 4 2" xfId="38246" xr:uid="{7AECABBB-7A23-40F8-B255-73FB11C38B18}"/>
    <cellStyle name="输出 8 5" xfId="18803" xr:uid="{70EF7373-E217-4354-8387-3F4E317BE0FD}"/>
    <cellStyle name="输出 8 5 2" xfId="38247" xr:uid="{F1F175F9-CC26-4C41-AE20-B756E32C4835}"/>
    <cellStyle name="输出 8 6" xfId="18804" xr:uid="{27B776EF-B062-488D-B88E-A25543280029}"/>
    <cellStyle name="输出 8 6 2" xfId="38248" xr:uid="{8B51218C-5FED-4D7C-96BD-25CBB0E626DB}"/>
    <cellStyle name="输出 8 7" xfId="18805" xr:uid="{6A53A347-CBE8-40E5-82C4-458EDA73D19F}"/>
    <cellStyle name="输出 8 7 2" xfId="38249" xr:uid="{B4996B08-14CE-448C-B909-3BB78F5C986B}"/>
    <cellStyle name="输出 8 8" xfId="18806" xr:uid="{E510B145-2823-4054-95C6-32BB4DC687D4}"/>
    <cellStyle name="输出 8 8 2" xfId="38250" xr:uid="{F573A81E-0050-443B-B18F-6387B6E014C7}"/>
    <cellStyle name="输出 8 9" xfId="18807" xr:uid="{471AD8C0-0594-4F39-BFFA-9E08A8057601}"/>
    <cellStyle name="输出 8 9 2" xfId="38251" xr:uid="{74F00EA7-B091-4C3A-A68E-44E2F52995C6}"/>
    <cellStyle name="输出 9" xfId="18808" xr:uid="{49AFA61C-06FC-4500-9375-C94A9B57DFE1}"/>
    <cellStyle name="输出 9 10" xfId="38252" xr:uid="{D1D7FA78-64DE-4A59-890F-63750CD96617}"/>
    <cellStyle name="输出 9 2" xfId="18809" xr:uid="{3C8D5757-1F74-4BFF-AC40-4D59461B3321}"/>
    <cellStyle name="输出 9 2 2" xfId="38253" xr:uid="{EB3FE5CD-8F2C-4FFB-9A80-05C15B3009B6}"/>
    <cellStyle name="输出 9 3" xfId="18810" xr:uid="{AE0225EB-721C-4291-A9AA-88CE4A9BDF45}"/>
    <cellStyle name="输出 9 3 2" xfId="38254" xr:uid="{AEDBA319-FF41-4F30-B7F8-10464F1C6F3F}"/>
    <cellStyle name="输出 9 4" xfId="18811" xr:uid="{AD783918-4E3A-444D-80F6-C27101BE0115}"/>
    <cellStyle name="输出 9 4 2" xfId="38255" xr:uid="{62135B96-0F56-4AEB-A0FF-897866EAF4DA}"/>
    <cellStyle name="输出 9 5" xfId="18812" xr:uid="{2661BBF5-9E5E-4263-882C-A01E3807A6BE}"/>
    <cellStyle name="输出 9 5 2" xfId="38256" xr:uid="{FBD25D4C-8BA3-4858-BA54-75CAA4996967}"/>
    <cellStyle name="输出 9 6" xfId="18813" xr:uid="{8083E53F-DCE3-453D-B7CB-6327DD824631}"/>
    <cellStyle name="输出 9 6 2" xfId="38257" xr:uid="{DBE5F380-471A-4597-816F-B80A31A73EAA}"/>
    <cellStyle name="输出 9 7" xfId="18814" xr:uid="{CD3B1AFA-9547-484B-9B87-E62AD223A0A8}"/>
    <cellStyle name="输出 9 7 2" xfId="38258" xr:uid="{C0BF5D11-BB3B-43D2-AE1D-20C464F83589}"/>
    <cellStyle name="输出 9 8" xfId="18815" xr:uid="{92FEB9AE-6E45-43F1-81D8-9B9753B6DDD1}"/>
    <cellStyle name="输出 9 8 2" xfId="38259" xr:uid="{4C3C575A-C670-4F04-9CB1-3D950D0B34AA}"/>
    <cellStyle name="输出 9 9" xfId="18816" xr:uid="{0B11D2E3-4961-4A0B-A77C-67FBB2483D38}"/>
    <cellStyle name="输出 9 9 2" xfId="38260" xr:uid="{A0C12D5B-187F-4DCE-9ED0-288822ECE393}"/>
    <cellStyle name="쉼표 [0]" xfId="1" builtinId="6"/>
    <cellStyle name="쉼표 [0] 10" xfId="18817" xr:uid="{CEAD5336-3681-4DD3-B124-54BEFCDB8DC3}"/>
    <cellStyle name="쉼표 [0] 10 2 2 2" xfId="27073" xr:uid="{54740B87-8EFE-40FA-88D2-61B1465703EB}"/>
    <cellStyle name="쉼표 [0] 10 3" xfId="41340" xr:uid="{43E1858E-30B4-4F25-BEE4-938B519C97A7}"/>
    <cellStyle name="쉼표 [0] 11" xfId="18818" xr:uid="{F83D43D5-EF1A-4C4F-B9AC-665F5C952042}"/>
    <cellStyle name="쉼표 [0] 12" xfId="18819" xr:uid="{A7BF5F63-979E-4129-986D-02D47AB55D73}"/>
    <cellStyle name="쉼표 [0] 13" xfId="18820" xr:uid="{12F2FBA9-7BAA-4F85-9150-10E7CBCCC7F8}"/>
    <cellStyle name="쉼표 [0] 14" xfId="27048" xr:uid="{1F759D6F-15E2-4707-8A27-AE5182E764A2}"/>
    <cellStyle name="쉼표 [0] 15" xfId="27054" xr:uid="{546E0FD0-992E-4FA9-8CBF-A3F18538FB74}"/>
    <cellStyle name="쉼표 [0] 15 2" xfId="41226" xr:uid="{58A978D2-6437-41D3-8E95-A0E3FB744CDC}"/>
    <cellStyle name="쉼표 [0] 16" xfId="27053" xr:uid="{837F5462-0359-4E01-A4DC-1DC99F72F7E7}"/>
    <cellStyle name="쉼표 [0] 17" xfId="41220" xr:uid="{A216E27F-B5CC-4535-A7C9-28CF0682E13C}"/>
    <cellStyle name="쉼표 [0] 18" xfId="41221" xr:uid="{97198BCE-9D76-4E8F-907B-70691144F248}"/>
    <cellStyle name="쉼표 [0] 2" xfId="3" xr:uid="{B41D1729-6442-489B-9D41-0F232F3B8C24}"/>
    <cellStyle name="쉼표 [0] 2 10" xfId="18821" xr:uid="{37C6DE15-6ABB-41E6-B1D4-2E693046F397}"/>
    <cellStyle name="쉼표 [0] 2 11" xfId="27051" xr:uid="{9DFF4597-BFEB-4CA9-BDED-7FE383CD2474}"/>
    <cellStyle name="쉼표 [0] 2 12" xfId="27056" xr:uid="{047A6D6A-964A-4AA1-9FCE-2F92D13DA4E4}"/>
    <cellStyle name="쉼표 [0] 2 13" xfId="14" xr:uid="{4DF3D89E-A4E9-4851-9CF1-F8339A506415}"/>
    <cellStyle name="쉼표 [0] 2 14" xfId="41227" xr:uid="{91832610-EA8C-4009-841D-4071E593431F}"/>
    <cellStyle name="쉼표 [0] 2 2" xfId="5" xr:uid="{2C1E822B-DB65-4826-A525-EC050996AEC9}"/>
    <cellStyle name="쉼표 [0] 2 2 2" xfId="9" xr:uid="{C7A46FCF-233B-4E5F-BDBA-436598A8EE67}"/>
    <cellStyle name="쉼표 [0] 2 2 2 2" xfId="18822" xr:uid="{C4F7E2DE-A3AB-4056-AD8B-F0A1153EABBB}"/>
    <cellStyle name="쉼표 [0] 2 2 2 2 2" xfId="18823" xr:uid="{580B6BAF-E2F8-4905-9A70-CC1A69C69012}"/>
    <cellStyle name="쉼표 [0] 2 2 2 3" xfId="18824" xr:uid="{589E9549-65E1-4807-8C66-3C3AA10202FF}"/>
    <cellStyle name="쉼표 [0] 2 2 3" xfId="18825" xr:uid="{30DFE280-A1B6-4D6B-865D-31119D929A8A}"/>
    <cellStyle name="쉼표 [0] 2 2 3 2" xfId="18826" xr:uid="{EE138473-207A-4B02-88AA-43444227191D}"/>
    <cellStyle name="쉼표 [0] 2 2 4" xfId="18827" xr:uid="{C437D774-5684-4D39-8675-BBC0FD940404}"/>
    <cellStyle name="쉼표 [0] 2 2 5" xfId="18828" xr:uid="{8881B7F8-EA09-4983-9EBF-182B52AFA814}"/>
    <cellStyle name="쉼표 [0] 2 2 6" xfId="18829" xr:uid="{B532A02A-ADDD-4493-8D0D-2336795302BD}"/>
    <cellStyle name="쉼표 [0] 2 2 7" xfId="18830" xr:uid="{9EFD0EFC-8BC2-4590-A532-9E8F90E7C2D7}"/>
    <cellStyle name="쉼표 [0] 2 3" xfId="7" xr:uid="{8538B9E0-6EE7-4A5A-B409-D05C7A85372C}"/>
    <cellStyle name="쉼표 [0] 2 3 2" xfId="18832" xr:uid="{D53E2C82-E90B-41B9-B9C3-EB1CC53B3B86}"/>
    <cellStyle name="쉼표 [0] 2 3 3" xfId="18831" xr:uid="{538A930E-A6E0-4F36-BF78-D5B23F000F98}"/>
    <cellStyle name="쉼표 [0] 2 4" xfId="18833" xr:uid="{C77F10CA-6725-4289-AC01-9B1FB162D858}"/>
    <cellStyle name="쉼표 [0] 2 5" xfId="18834" xr:uid="{926BC619-539D-4DBC-8B40-19572E38B4DA}"/>
    <cellStyle name="쉼표 [0] 2 6" xfId="18835" xr:uid="{F701D57E-BB51-4495-BCEE-8708479D6AC3}"/>
    <cellStyle name="쉼표 [0] 2 7" xfId="18836" xr:uid="{0B7B6DB0-A020-465B-91D0-2B09D2D61681}"/>
    <cellStyle name="쉼표 [0] 2 8" xfId="18837" xr:uid="{45F56CEA-A751-44B2-8DBD-D427EF4ED3CA}"/>
    <cellStyle name="쉼표 [0] 2 9" xfId="18838" xr:uid="{FFB73CB0-273B-4F0F-816F-57A704750931}"/>
    <cellStyle name="쉼표 [0] 3" xfId="4" xr:uid="{A9772CD0-D7F1-458F-91C6-30F1B431CDA3}"/>
    <cellStyle name="쉼표 [0] 3 2" xfId="8" xr:uid="{6C46C657-D8FE-4815-970A-595C833487C3}"/>
    <cellStyle name="쉼표 [0] 3 2 2" xfId="18841" xr:uid="{CC23F4F2-3D43-4BA3-BEDE-08F83E6729D6}"/>
    <cellStyle name="쉼표 [0] 3 2 2 2 3" xfId="27074" xr:uid="{FCE02A8E-6F6B-4C36-B462-8C4028E7E69D}"/>
    <cellStyle name="쉼표 [0] 3 2 3" xfId="18840" xr:uid="{6B60FCDE-78A8-42A6-AB95-099DF812C44F}"/>
    <cellStyle name="쉼표 [0] 3 3" xfId="18842" xr:uid="{1B48A1AE-7C0D-4D3D-A4BD-9E9254C97286}"/>
    <cellStyle name="쉼표 [0] 3 4" xfId="18843" xr:uid="{0D9B78CD-E12B-4288-8992-66466E61C4CD}"/>
    <cellStyle name="쉼표 [0] 3 5" xfId="18844" xr:uid="{59EE1830-E459-4D52-A855-A42C4C6BB353}"/>
    <cellStyle name="쉼표 [0] 3 6" xfId="18845" xr:uid="{324243BA-9DD4-4510-8E26-42D4EFC80696}"/>
    <cellStyle name="쉼표 [0] 3 7" xfId="18839" xr:uid="{1C3444D1-B893-41DF-BF0D-A9832E882B8A}"/>
    <cellStyle name="쉼표 [0] 4" xfId="6" xr:uid="{B31DD6DD-F6E7-40C4-A1FB-5E34D28009D2}"/>
    <cellStyle name="쉼표 [0] 4 2" xfId="18847" xr:uid="{78D87310-4046-4BC0-8A47-6F5F025CF699}"/>
    <cellStyle name="쉼표 [0] 4 3" xfId="18848" xr:uid="{8DD604CA-83B9-4612-8471-6CBA77DE3204}"/>
    <cellStyle name="쉼표 [0] 4 4" xfId="18849" xr:uid="{38AE8F74-9F29-48D2-BC9C-3B21D491E640}"/>
    <cellStyle name="쉼표 [0] 4 5" xfId="18850" xr:uid="{07D70A2A-6392-4451-BBB2-4F1C053F8AD5}"/>
    <cellStyle name="쉼표 [0] 4 6" xfId="18846" xr:uid="{05E71597-4440-4FFF-A9C7-1F283D211DAB}"/>
    <cellStyle name="쉼표 [0] 5" xfId="18851" xr:uid="{16624282-0709-48CC-8546-4186BD60CF43}"/>
    <cellStyle name="쉼표 [0] 5 2" xfId="18852" xr:uid="{ED6FCD01-44C8-403C-A3FF-CEA39167426C}"/>
    <cellStyle name="쉼표 [0] 5 3" xfId="18853" xr:uid="{95A4A772-EE86-4460-970A-A803CA83E558}"/>
    <cellStyle name="쉼표 [0] 5 4" xfId="18854" xr:uid="{D79D6A6F-94C0-4EA1-BFD4-6D2A11FA4787}"/>
    <cellStyle name="쉼표 [0] 5 5" xfId="18855" xr:uid="{BCDC6998-972B-4E93-AE31-0B6350CFC73A}"/>
    <cellStyle name="쉼표 [0] 5 6" xfId="18856" xr:uid="{38A9E46C-F4F3-4315-982E-CFD0C3EC7290}"/>
    <cellStyle name="쉼표 [0] 6" xfId="18857" xr:uid="{8CFC8956-DF59-4C33-90B3-8843B7EB529B}"/>
    <cellStyle name="쉼표 [0] 6 2" xfId="18858" xr:uid="{F805A513-20D2-4551-9C6C-11717DAE4E37}"/>
    <cellStyle name="쉼표 [0] 6 3" xfId="18859" xr:uid="{1D215830-114A-4202-BB77-C98712BC5D38}"/>
    <cellStyle name="쉼표 [0] 6 4" xfId="18860" xr:uid="{89A7CF09-B1B8-48E7-9A1A-790CE8339244}"/>
    <cellStyle name="쉼표 [0] 6 7" xfId="27072" xr:uid="{F056BFC0-336D-400A-8D03-44C389DFC86A}"/>
    <cellStyle name="쉼표 [0] 7" xfId="18861" xr:uid="{9362027F-5921-4432-81A7-ECC7F3754DD3}"/>
    <cellStyle name="쉼표 [0] 7 2" xfId="18862" xr:uid="{F6362FB3-CEFE-4782-8B11-AA5C46DD819C}"/>
    <cellStyle name="쉼표 [0] 7 3" xfId="18863" xr:uid="{ADFB8D75-1A0B-42A3-8AD2-9EA96DBFEFE6}"/>
    <cellStyle name="쉼표 [0] 7 4" xfId="18864" xr:uid="{F9080750-4143-4030-A977-B09E9181E201}"/>
    <cellStyle name="쉼표 [0] 8" xfId="18865" xr:uid="{CFD7D911-A1E6-4436-A0DC-62F29E4E3A63}"/>
    <cellStyle name="쉼표 [0] 8 2" xfId="18866" xr:uid="{FE0D4A35-7DE4-498B-8C07-0F1FCB460AE4}"/>
    <cellStyle name="쉼표 [0] 8 3" xfId="18867" xr:uid="{C58D559A-9E2E-4F32-B488-3C419999F3B4}"/>
    <cellStyle name="쉼표 [0] 9" xfId="18868" xr:uid="{DB5CE4AF-67EA-403F-931C-8216839D2FC5}"/>
    <cellStyle name="쉼표 2" xfId="18869" xr:uid="{D4728DDE-00F6-4CD5-91D3-FCAB331ADF80}"/>
    <cellStyle name="쉼표 2 2" xfId="18870" xr:uid="{20B9A225-811C-4E5A-AE30-571EBAFFC8A3}"/>
    <cellStyle name="쉼표 2 3" xfId="24510" xr:uid="{F189353B-1B94-43D5-84B0-0F25E6DEE3F6}"/>
    <cellStyle name="쉼표 3" xfId="18871" xr:uid="{2217430D-392D-4E48-AB84-6F435567C704}"/>
    <cellStyle name="쉼표 3 2" xfId="18872" xr:uid="{F38F41DB-F7F6-4CBB-AB6C-2BC9C62BCA9E}"/>
    <cellStyle name="쉼표 3 3" xfId="24511" xr:uid="{CF7B4605-D175-479E-AB25-80BF775E5DA8}"/>
    <cellStyle name="쉼표 4" xfId="18873" xr:uid="{589DE885-2BF9-43F0-A490-E9069C76E927}"/>
    <cellStyle name="쉼표 4 2" xfId="18874" xr:uid="{BC57BC60-A259-4601-8D61-2ADA5A24C984}"/>
    <cellStyle name="쉼표 4 3" xfId="24512" xr:uid="{74E330A9-04BF-49FF-ACAB-6CDAA42FF8EB}"/>
    <cellStyle name="쉼표 5" xfId="18875" xr:uid="{57574486-CA78-4FD4-A285-B0FC1F75DEB2}"/>
    <cellStyle name="悪い" xfId="18876" xr:uid="{E3091054-DFC3-456E-BE87-A855BA29C21B}"/>
    <cellStyle name="悪い 2" xfId="18877" xr:uid="{061097DC-9145-4DE7-9C67-343D61FB2D2D}"/>
    <cellStyle name="悪い 2 2" xfId="18878" xr:uid="{7E550818-0642-4B13-8605-E98A1CACC960}"/>
    <cellStyle name="悪い 2 3" xfId="18879" xr:uid="{96C5A658-A237-48EF-AAA1-199B387A9EF5}"/>
    <cellStyle name="悪い 2 4" xfId="18880" xr:uid="{01C3EF51-6907-4D47-82F9-E213403EFE29}"/>
    <cellStyle name="悪い 3" xfId="18881" xr:uid="{C142295E-3352-4E59-9FF3-16462BAD41B8}"/>
    <cellStyle name="悪い 3 2" xfId="18882" xr:uid="{E52F92C0-25C6-45B5-8A55-9AA8540D165A}"/>
    <cellStyle name="悪い 4" xfId="18883" xr:uid="{37C8F6BB-62F7-4A51-BFBA-67D9D00C838F}"/>
    <cellStyle name="悪い 5" xfId="18884" xr:uid="{95B4258D-B630-4031-A6B7-27A349BDBD29}"/>
    <cellStyle name="樣式 1" xfId="18885" xr:uid="{3A788CF1-7BA4-4F41-9C00-CA3F783C4537}"/>
    <cellStyle name="연결된 셀 10" xfId="18886" xr:uid="{623EAEF5-6206-4C7B-84E7-C7CE7754853B}"/>
    <cellStyle name="연결된 셀 10 2" xfId="18887" xr:uid="{E4106347-E143-486B-9223-7FB5CC99BED9}"/>
    <cellStyle name="연결된 셀 11" xfId="18888" xr:uid="{C0233A8B-101F-4891-A47C-E67253BC961D}"/>
    <cellStyle name="연결된 셀 11 2" xfId="18889" xr:uid="{2FBB45D4-310F-4EC5-8914-A46F7A6EEF4B}"/>
    <cellStyle name="연결된 셀 12" xfId="18890" xr:uid="{2B777357-0DC7-4740-B5C8-F1BBCEA992B9}"/>
    <cellStyle name="연결된 셀 12 2" xfId="18891" xr:uid="{8F384E5E-E321-4AF0-BA2F-67DDB1E3BAF2}"/>
    <cellStyle name="연결된 셀 13" xfId="18892" xr:uid="{A60F6991-DDA9-4CDA-85AF-F418F7E52DEC}"/>
    <cellStyle name="연결된 셀 13 2" xfId="18893" xr:uid="{E5066867-2B34-40DF-8B01-3A0A9D8CF187}"/>
    <cellStyle name="연결된 셀 14" xfId="18894" xr:uid="{239BF279-9014-4C97-9A24-8F8A9BAF0A6D}"/>
    <cellStyle name="연결된 셀 14 2" xfId="18895" xr:uid="{415B4417-7D90-49F0-9988-37EAE8DBA6D0}"/>
    <cellStyle name="연결된 셀 15" xfId="18896" xr:uid="{2E69A2E9-C3D5-4A6C-8755-1359B4EC83C5}"/>
    <cellStyle name="연결된 셀 15 2" xfId="18897" xr:uid="{8DC80475-D830-4C30-B630-88A4DC1D5230}"/>
    <cellStyle name="연결된 셀 16" xfId="18898" xr:uid="{1F303FA0-11B8-43FC-95B2-5E469331819E}"/>
    <cellStyle name="연결된 셀 16 2" xfId="18899" xr:uid="{3047ADE9-4F79-4960-B576-762BDB428741}"/>
    <cellStyle name="연결된 셀 17" xfId="18900" xr:uid="{B886F4C2-E094-4B2A-BDD2-A095F1EE4511}"/>
    <cellStyle name="연결된 셀 17 2" xfId="18901" xr:uid="{B9F9E5C5-EDFB-4F17-A774-BBD9870156B0}"/>
    <cellStyle name="연결된 셀 18" xfId="18902" xr:uid="{45746BF1-01BD-407E-97E6-5EC667F98ECC}"/>
    <cellStyle name="연결된 셀 18 2" xfId="18903" xr:uid="{42229B47-FB28-41B1-B2B7-ACB381727F73}"/>
    <cellStyle name="연결된 셀 19" xfId="18904" xr:uid="{AC68F4DE-357B-475D-9C56-30370F79BFED}"/>
    <cellStyle name="연결된 셀 19 2" xfId="18905" xr:uid="{1A067BEA-758F-4501-9C5D-F5735B3DCC9A}"/>
    <cellStyle name="연결된 셀 2" xfId="18906" xr:uid="{E8286111-7281-4EF7-BE40-D0CAA66D097D}"/>
    <cellStyle name="연결된 셀 2 2" xfId="18907" xr:uid="{D281D4C9-B2C9-4991-A910-2622EB01FEF9}"/>
    <cellStyle name="연결된 셀 2 3" xfId="18908" xr:uid="{C06EDC24-531A-4ED6-B604-38A7EC3D80D8}"/>
    <cellStyle name="연결된 셀 20" xfId="18909" xr:uid="{B620D0C6-E021-4922-BA8D-5D26141D4575}"/>
    <cellStyle name="연결된 셀 20 2" xfId="18910" xr:uid="{7BD60C0C-5C81-4808-AD5D-B394D6FB4EAA}"/>
    <cellStyle name="연결된 셀 21" xfId="18911" xr:uid="{33C461E3-065A-4AC6-A082-BEDFB37C9FF9}"/>
    <cellStyle name="연결된 셀 21 2" xfId="18912" xr:uid="{E5368E4C-89E2-438F-A1FB-441F340A0FA9}"/>
    <cellStyle name="연결된 셀 22" xfId="18913" xr:uid="{41FD7CD6-B42F-4006-B82C-4ED1F2F985C5}"/>
    <cellStyle name="연결된 셀 22 2" xfId="18914" xr:uid="{A2289901-ECA8-43E0-9869-5F560FB5B5C4}"/>
    <cellStyle name="연결된 셀 23" xfId="18915" xr:uid="{9E40B4BB-D137-4CD5-8190-619BE813E0DD}"/>
    <cellStyle name="연결된 셀 23 2" xfId="18916" xr:uid="{E709CCB6-81AD-489E-B86C-8854FE838D68}"/>
    <cellStyle name="연결된 셀 24" xfId="18917" xr:uid="{C27890E7-7308-4BB5-8A09-DD0C6EA074D3}"/>
    <cellStyle name="연결된 셀 24 2" xfId="18918" xr:uid="{E5AB6EBF-0DFD-4A12-8FD5-E41C57E51A6B}"/>
    <cellStyle name="연결된 셀 25" xfId="18919" xr:uid="{686A66D7-E76D-4E69-8C21-B4273D735F8C}"/>
    <cellStyle name="연결된 셀 25 2" xfId="18920" xr:uid="{9A437D00-552E-43D3-BB34-90BB367ADC23}"/>
    <cellStyle name="연결된 셀 26" xfId="18921" xr:uid="{1CE50AC3-08A7-4322-B3FC-E9B385F3B25D}"/>
    <cellStyle name="연결된 셀 26 2" xfId="18922" xr:uid="{B451E0A5-5A8E-4950-9F45-7AE8318D3EC4}"/>
    <cellStyle name="연결된 셀 27" xfId="18923" xr:uid="{06A85D69-8DB2-4600-B750-91ED1E964C43}"/>
    <cellStyle name="연결된 셀 27 2" xfId="18924" xr:uid="{49DF5C1F-58AA-4C79-A7BA-C347280FBFC1}"/>
    <cellStyle name="연결된 셀 28" xfId="18925" xr:uid="{31495684-3276-4514-8DDF-7AC85860A45A}"/>
    <cellStyle name="연결된 셀 28 2" xfId="18926" xr:uid="{93E3BB9F-EA3F-4B5D-B9D9-4B5D9CA325E6}"/>
    <cellStyle name="연결된 셀 29" xfId="18927" xr:uid="{D0C71D62-7BD9-47C4-A0A2-894E5F131B62}"/>
    <cellStyle name="연결된 셀 29 2" xfId="18928" xr:uid="{7AA25B55-B8DA-4AF6-B73A-B0879F458AE7}"/>
    <cellStyle name="연결된 셀 3" xfId="18929" xr:uid="{186F9643-29CC-4618-BD00-1B0BC36A0E2A}"/>
    <cellStyle name="연결된 셀 3 2" xfId="18930" xr:uid="{1A2B9513-2F8E-4236-877D-A214E3C0842C}"/>
    <cellStyle name="연결된 셀 30" xfId="18931" xr:uid="{23D24470-DA5C-4BCD-BCD2-AFA1B058A0A9}"/>
    <cellStyle name="연결된 셀 30 2" xfId="18932" xr:uid="{EB37853A-7DB7-470D-9355-2225133D3BC0}"/>
    <cellStyle name="연결된 셀 31" xfId="18933" xr:uid="{BEFD0185-05AD-4D1F-ACD1-1D43E53F8920}"/>
    <cellStyle name="연결된 셀 31 2" xfId="18934" xr:uid="{F7D8422B-06F3-4320-B39A-8834DA5EE09B}"/>
    <cellStyle name="연결된 셀 32" xfId="18935" xr:uid="{104FC452-6E6A-4259-B3B8-CA267CCBACF2}"/>
    <cellStyle name="연결된 셀 32 2" xfId="18936" xr:uid="{32E4471D-9D99-43AB-A863-23E3C8068A0A}"/>
    <cellStyle name="연결된 셀 33" xfId="18937" xr:uid="{5598DC36-4E7A-436C-B4F8-96145CB8BDA4}"/>
    <cellStyle name="연결된 셀 33 2" xfId="18938" xr:uid="{FD8537E4-CA21-4F94-8C0F-B7ADF8F17739}"/>
    <cellStyle name="연결된 셀 34" xfId="18939" xr:uid="{F50891A6-2CA2-4D3B-8B58-79C3C8A04E5E}"/>
    <cellStyle name="연결된 셀 34 2" xfId="18940" xr:uid="{6F4DCCEA-57BE-4D12-877F-E87E251FF17D}"/>
    <cellStyle name="연결된 셀 35" xfId="18941" xr:uid="{D4679976-FBFF-44EF-BD3D-CBC6DEFFE973}"/>
    <cellStyle name="연결된 셀 35 2" xfId="18942" xr:uid="{3409EA9D-4BD9-4C15-8631-3024E73F849D}"/>
    <cellStyle name="연결된 셀 36" xfId="18943" xr:uid="{7B8D02ED-2CDF-4B82-99B8-FA1650D2A5BB}"/>
    <cellStyle name="연결된 셀 36 2" xfId="18944" xr:uid="{6575EC75-1877-49D2-A4C9-381764AB4471}"/>
    <cellStyle name="연결된 셀 37" xfId="18945" xr:uid="{B85563D0-660E-4A09-9C8F-484E52C1E883}"/>
    <cellStyle name="연결된 셀 37 2" xfId="18946" xr:uid="{CD957737-B9AD-4238-A698-7E18A085969B}"/>
    <cellStyle name="연결된 셀 38" xfId="18947" xr:uid="{520123F1-9D7C-43B6-AE15-2724062F5757}"/>
    <cellStyle name="연결된 셀 38 2" xfId="18948" xr:uid="{F6A9E7FE-D6DA-42D8-8261-ADDA8621A840}"/>
    <cellStyle name="연결된 셀 39" xfId="18949" xr:uid="{1BF126C1-7B0F-46B0-8E58-EDBEC9D97F60}"/>
    <cellStyle name="연결된 셀 39 2" xfId="18950" xr:uid="{ED7BE512-DF06-48B8-8C48-720E41D08FEC}"/>
    <cellStyle name="연결된 셀 4" xfId="18951" xr:uid="{2EB0BA3A-FDCB-4C18-B898-B7D97CAFFBD7}"/>
    <cellStyle name="연결된 셀 4 2" xfId="18952" xr:uid="{D1E5F58D-308D-4D3A-A14A-781C90055639}"/>
    <cellStyle name="연결된 셀 40" xfId="18953" xr:uid="{86B15226-6715-41F7-9C5E-B3FC9D0599C5}"/>
    <cellStyle name="연결된 셀 40 2" xfId="18954" xr:uid="{35A1340E-1AB4-47FB-8443-85E0B7C6679F}"/>
    <cellStyle name="연결된 셀 41" xfId="18955" xr:uid="{DDC619CC-FB07-42DF-92FC-7A50E2D5E25C}"/>
    <cellStyle name="연결된 셀 41 2" xfId="18956" xr:uid="{523C08DF-5DC8-43A2-968B-1A0A4D64AB33}"/>
    <cellStyle name="연결된 셀 42" xfId="18957" xr:uid="{69BA832B-D8BA-4F69-99F3-E351A2824CB4}"/>
    <cellStyle name="연결된 셀 42 2" xfId="18958" xr:uid="{862E9EA9-BADC-4DD3-8AA9-DBFA00A8A0FE}"/>
    <cellStyle name="연결된 셀 43" xfId="18959" xr:uid="{FC671A38-FE3D-4236-93EE-FC03FDA892FF}"/>
    <cellStyle name="연결된 셀 43 2" xfId="18960" xr:uid="{2F65B974-4966-4568-A687-0B826F4A946B}"/>
    <cellStyle name="연결된 셀 44" xfId="18961" xr:uid="{75436D9A-79F3-46A3-9B3A-CC996E7BB769}"/>
    <cellStyle name="연결된 셀 45" xfId="18962" xr:uid="{2CDD71BC-3F67-4551-900E-BD4157369114}"/>
    <cellStyle name="연결된 셀 46" xfId="18963" xr:uid="{EA9A0614-ADB3-4B0A-BD28-600DBA2D1905}"/>
    <cellStyle name="연결된 셀 47" xfId="18964" xr:uid="{127B0EB0-76C5-451C-9454-30C9C9B452EE}"/>
    <cellStyle name="연결된 셀 48" xfId="18965" xr:uid="{C7F04F36-A5C9-4973-8434-03AF5BF41468}"/>
    <cellStyle name="연결된 셀 49" xfId="18966" xr:uid="{BC014A95-F694-4475-BD2C-A7D7C7588854}"/>
    <cellStyle name="연결된 셀 5" xfId="18967" xr:uid="{FC195522-E655-4588-AF6B-59828E186B4E}"/>
    <cellStyle name="연결된 셀 5 2" xfId="18968" xr:uid="{D3A3E09A-5110-402C-9C8F-F511AFB6787B}"/>
    <cellStyle name="연결된 셀 50" xfId="18969" xr:uid="{DAAE67DD-CF1A-44FB-90AF-A269DF203AE4}"/>
    <cellStyle name="연결된 셀 51" xfId="18970" xr:uid="{303DA9BF-71F5-409D-9071-FF1C01111F7B}"/>
    <cellStyle name="연결된 셀 6" xfId="18971" xr:uid="{2A24E7A2-6D95-4A96-BE7B-B860B2691A6C}"/>
    <cellStyle name="연결된 셀 6 2" xfId="18972" xr:uid="{EA00124B-E5D8-4183-A3CE-67E7FACAD8DD}"/>
    <cellStyle name="연결된 셀 7" xfId="18973" xr:uid="{A62555D7-D365-4087-85E8-F79D5CD872C8}"/>
    <cellStyle name="연결된 셀 7 2" xfId="18974" xr:uid="{AEA330DC-A13B-4444-9EB4-BE75875633FD}"/>
    <cellStyle name="연결된 셀 8" xfId="18975" xr:uid="{AE08316B-6446-414E-9E93-41C0F15BE633}"/>
    <cellStyle name="연결된 셀 8 2" xfId="18976" xr:uid="{93D68DD1-C97D-49FF-A373-2D2DA7C911DD}"/>
    <cellStyle name="연결된 셀 9" xfId="18977" xr:uid="{A29A2E98-4D08-4CE0-B612-1187DDDE7BB5}"/>
    <cellStyle name="연결된 셀 9 2" xfId="18978" xr:uid="{FEBD6B3B-9CD3-446C-BD77-F5F6775769F1}"/>
    <cellStyle name="요약 10" xfId="18979" xr:uid="{0FA59C31-8248-43EF-ABB2-5B9627F3065A}"/>
    <cellStyle name="요약 10 2" xfId="18980" xr:uid="{345823DA-978C-4975-8A04-A8F3D540EE7E}"/>
    <cellStyle name="요약 11" xfId="18981" xr:uid="{A139C42C-17AA-44FD-B32F-8C744F94D5C8}"/>
    <cellStyle name="요약 11 2" xfId="18982" xr:uid="{E9F2C6CB-86F8-412A-AA8E-63EBE28C8FFE}"/>
    <cellStyle name="요약 12" xfId="18983" xr:uid="{617A20D2-D9B6-45D0-A0E6-DB90A870A119}"/>
    <cellStyle name="요약 12 2" xfId="18984" xr:uid="{5437E267-DD6E-44EC-9663-1CB0340CAC37}"/>
    <cellStyle name="요약 13" xfId="18985" xr:uid="{703CA984-4514-41E4-8314-B5136F957D71}"/>
    <cellStyle name="요약 13 2" xfId="18986" xr:uid="{F67CDA38-B82C-4D7B-8097-5629B10F4865}"/>
    <cellStyle name="요약 14" xfId="18987" xr:uid="{FF18578F-D21C-44BD-BC60-83FB47C6D5FD}"/>
    <cellStyle name="요약 14 2" xfId="18988" xr:uid="{F4D1BDE8-4D82-4B52-8C11-E417AA374A47}"/>
    <cellStyle name="요약 15" xfId="18989" xr:uid="{0A6762B5-4F10-48BF-B793-68A44FF68952}"/>
    <cellStyle name="요약 15 2" xfId="18990" xr:uid="{AFE52A39-82C9-4ECE-A239-C50EF0806422}"/>
    <cellStyle name="요약 16" xfId="18991" xr:uid="{C5C677B0-952C-4FBA-A3B3-9E5E894D0E60}"/>
    <cellStyle name="요약 16 2" xfId="18992" xr:uid="{6EDE76AB-5890-4FD3-8102-C0FD9045EBD1}"/>
    <cellStyle name="요약 17" xfId="18993" xr:uid="{148EACF5-D29C-4044-9F42-4972B438EAE2}"/>
    <cellStyle name="요약 17 2" xfId="18994" xr:uid="{D95FA94B-AF42-4D70-9893-C177FEA75ABA}"/>
    <cellStyle name="요약 18" xfId="18995" xr:uid="{53D428B4-EB01-4889-BC2D-76EE4982CF54}"/>
    <cellStyle name="요약 18 2" xfId="18996" xr:uid="{2F0A156D-ADB5-4549-BBED-16DF7DC4C080}"/>
    <cellStyle name="요약 19" xfId="18997" xr:uid="{6594573A-6C97-4AD1-BB3E-74960EFD81E5}"/>
    <cellStyle name="요약 19 2" xfId="18998" xr:uid="{61C082D1-751C-4E23-B246-BB339C4640DA}"/>
    <cellStyle name="요약 2" xfId="18999" xr:uid="{D1BB3266-AE3F-4734-A3CB-69D01AB37DD1}"/>
    <cellStyle name="요약 2 2" xfId="19000" xr:uid="{83B9DBC4-C599-4E59-91E4-35A2DD89272D}"/>
    <cellStyle name="요약 2 2 10" xfId="19001" xr:uid="{1AC470F7-92B0-4784-931B-5D1115A4956E}"/>
    <cellStyle name="요약 2 2 10 2" xfId="38262" xr:uid="{557EA4F3-3386-4C71-8135-0AAB97720D99}"/>
    <cellStyle name="요약 2 2 11" xfId="24513" xr:uid="{D4EC7610-68AA-452B-AFC2-BD28A051E3DA}"/>
    <cellStyle name="요약 2 2 11 2" xfId="41089" xr:uid="{CE35AAF1-1FF6-4932-90A7-3584D8F1842F}"/>
    <cellStyle name="요약 2 2 12" xfId="38261" xr:uid="{C67AE39E-6AD0-4DFB-A503-EDBAAEDFC062}"/>
    <cellStyle name="요약 2 2 2" xfId="19002" xr:uid="{70BF0B03-1AA2-42F1-84D1-4C035205094E}"/>
    <cellStyle name="요약 2 2 2 10" xfId="38263" xr:uid="{20518CB1-4C01-4478-B37F-F489F26DF70E}"/>
    <cellStyle name="요약 2 2 2 2" xfId="19003" xr:uid="{8E467993-EEFE-4649-AC40-171368231B37}"/>
    <cellStyle name="요약 2 2 2 2 2" xfId="38264" xr:uid="{083B1B54-38B1-462E-BAD4-DAFF4136056C}"/>
    <cellStyle name="요약 2 2 2 3" xfId="19004" xr:uid="{BE896D26-554C-4D38-B1D6-43002B94630E}"/>
    <cellStyle name="요약 2 2 2 3 2" xfId="38265" xr:uid="{36F47789-484F-4C7D-B332-33189057F4E6}"/>
    <cellStyle name="요약 2 2 2 4" xfId="19005" xr:uid="{EEF619E1-B276-473B-BDFF-904F7BB899A1}"/>
    <cellStyle name="요약 2 2 2 4 2" xfId="38266" xr:uid="{962D2C59-FB9B-4A86-B9F9-E963D29127B4}"/>
    <cellStyle name="요약 2 2 2 5" xfId="19006" xr:uid="{60E97213-513B-4892-A4DB-C756F1033D1E}"/>
    <cellStyle name="요약 2 2 2 5 2" xfId="38267" xr:uid="{74A20820-8E93-4A23-951E-A3F21AB9C406}"/>
    <cellStyle name="요약 2 2 2 6" xfId="19007" xr:uid="{5A87B541-1751-49B6-B4F2-6C8D7065C2C7}"/>
    <cellStyle name="요약 2 2 2 6 2" xfId="38268" xr:uid="{5ED535E0-23AF-4A17-9B2F-83F06FD7E711}"/>
    <cellStyle name="요약 2 2 2 7" xfId="19008" xr:uid="{71386E07-535A-4712-9B6C-9E73D7298492}"/>
    <cellStyle name="요약 2 2 2 7 2" xfId="38269" xr:uid="{41AFBB96-344C-41F8-9DA5-25B3FB5FB981}"/>
    <cellStyle name="요약 2 2 2 8" xfId="19009" xr:uid="{E59C681D-7141-433B-8ED9-4E8632380FEE}"/>
    <cellStyle name="요약 2 2 2 8 2" xfId="38270" xr:uid="{5DD604A2-50D6-4179-ACE3-8C3A01D0C517}"/>
    <cellStyle name="요약 2 2 2 9" xfId="24514" xr:uid="{BBECE032-B048-4F73-B54F-CD24D7660476}"/>
    <cellStyle name="요약 2 2 2 9 2" xfId="41090" xr:uid="{C4FCD608-D279-4205-BF2F-8D1F57B82D89}"/>
    <cellStyle name="요약 2 2 3" xfId="19010" xr:uid="{9682FD74-AC4A-47E6-9CFF-1BB244CE4E3E}"/>
    <cellStyle name="요약 2 2 3 10" xfId="38271" xr:uid="{47DA29F3-6D93-4D5E-ADDD-B9251A4A6693}"/>
    <cellStyle name="요약 2 2 3 2" xfId="19011" xr:uid="{743CAA13-8799-48F1-9902-DA9B434AAA05}"/>
    <cellStyle name="요약 2 2 3 2 2" xfId="38272" xr:uid="{3827BE87-F37E-489B-A435-6283EDFCE0A6}"/>
    <cellStyle name="요약 2 2 3 3" xfId="19012" xr:uid="{EECC744D-7107-49B5-841F-7C508719DC28}"/>
    <cellStyle name="요약 2 2 3 3 2" xfId="38273" xr:uid="{FAE44551-6535-41AF-A194-AEC8AFECFD74}"/>
    <cellStyle name="요약 2 2 3 4" xfId="19013" xr:uid="{1824D683-F8FA-4A42-8BF2-82DDFC3E9F38}"/>
    <cellStyle name="요약 2 2 3 4 2" xfId="38274" xr:uid="{16EB81DA-B5A5-4000-B5EB-622629CEE87A}"/>
    <cellStyle name="요약 2 2 3 5" xfId="19014" xr:uid="{CB7103B7-270B-4BEB-A1BB-804FCC219480}"/>
    <cellStyle name="요약 2 2 3 5 2" xfId="38275" xr:uid="{F58C0727-7624-44D1-8685-7326106EF7F6}"/>
    <cellStyle name="요약 2 2 3 6" xfId="19015" xr:uid="{E4E1DA34-3EB1-4137-B6F7-15BBD9779392}"/>
    <cellStyle name="요약 2 2 3 6 2" xfId="38276" xr:uid="{582B7F15-B309-4A11-A81B-58EED457E2D0}"/>
    <cellStyle name="요약 2 2 3 7" xfId="19016" xr:uid="{BA2936A7-C899-499D-B300-1DE8D06DC186}"/>
    <cellStyle name="요약 2 2 3 7 2" xfId="38277" xr:uid="{D15BFDED-EC0F-49F5-8E3A-6CBD52CB3405}"/>
    <cellStyle name="요약 2 2 3 8" xfId="19017" xr:uid="{3465BBA8-FA9D-46D5-A34B-5A8CB0B42DA1}"/>
    <cellStyle name="요약 2 2 3 8 2" xfId="38278" xr:uid="{0FBE185A-A0DD-4355-95C6-3E549906F9E2}"/>
    <cellStyle name="요약 2 2 3 9" xfId="24515" xr:uid="{4FAC206F-EF5A-462B-BC21-95B7FB3FC0B2}"/>
    <cellStyle name="요약 2 2 3 9 2" xfId="41091" xr:uid="{54F7F144-0307-4D01-BA00-ABE9A2AD625D}"/>
    <cellStyle name="요약 2 2 4" xfId="19018" xr:uid="{630E16EE-07CF-4C62-87B1-16252CDD8B8D}"/>
    <cellStyle name="요약 2 2 4 2" xfId="38279" xr:uid="{727AD857-94AE-40A8-8D64-AE4B9EF290D7}"/>
    <cellStyle name="요약 2 2 5" xfId="19019" xr:uid="{35423148-F248-40AA-892A-470ED4E0F06A}"/>
    <cellStyle name="요약 2 2 5 2" xfId="38280" xr:uid="{C3F3BCDD-CF91-4053-8F24-B4B1E0A41B44}"/>
    <cellStyle name="요약 2 2 6" xfId="19020" xr:uid="{8B6394A2-2456-4B64-83C9-703F6AD20679}"/>
    <cellStyle name="요약 2 2 6 2" xfId="38281" xr:uid="{223BB4D0-12F7-4EAB-B819-222E59E3DD61}"/>
    <cellStyle name="요약 2 2 7" xfId="19021" xr:uid="{F2A4429B-1007-4487-B345-9BC0B18FE487}"/>
    <cellStyle name="요약 2 2 7 2" xfId="38282" xr:uid="{4C6EE424-B78A-4C1B-838E-2088C83F4741}"/>
    <cellStyle name="요약 2 2 8" xfId="19022" xr:uid="{6D7090D3-22C5-47CA-A5A0-53AD869B3618}"/>
    <cellStyle name="요약 2 2 8 2" xfId="38283" xr:uid="{7754066D-758E-4D37-8E99-5C23D94CBF7B}"/>
    <cellStyle name="요약 2 2 9" xfId="19023" xr:uid="{62CD67D0-93D0-4BBA-BF3C-CE48B3173E14}"/>
    <cellStyle name="요약 2 2 9 2" xfId="38284" xr:uid="{C5F1F5E8-AD24-463C-AC07-3DA77E0AB74C}"/>
    <cellStyle name="요약 2 3" xfId="19024" xr:uid="{CA299CBA-CB98-4678-B3B1-4FD533572C15}"/>
    <cellStyle name="요약 2 4" xfId="19025" xr:uid="{2F903831-A3CD-4D61-955C-2251503FC417}"/>
    <cellStyle name="요약 2 4 10" xfId="38285" xr:uid="{23FE6DF5-D29E-4B1F-B3E5-6989F46850C8}"/>
    <cellStyle name="요약 2 4 2" xfId="19026" xr:uid="{6A3B0178-18F7-40CD-AAFE-ECD42FD1F5ED}"/>
    <cellStyle name="요약 2 4 2 2" xfId="38286" xr:uid="{FCB2C3B5-B193-4362-AF09-290FEE77265E}"/>
    <cellStyle name="요약 2 4 3" xfId="19027" xr:uid="{04620CBD-45D1-4357-AAEE-AFDBF43CD608}"/>
    <cellStyle name="요약 2 4 3 2" xfId="38287" xr:uid="{A591E8B0-3924-4215-8455-4DAB343DBA98}"/>
    <cellStyle name="요약 2 4 4" xfId="19028" xr:uid="{29C3268E-E6DD-4DCE-9B6E-C19D1033B7F9}"/>
    <cellStyle name="요약 2 4 4 2" xfId="38288" xr:uid="{00081B57-62F9-457E-A1E0-28EDEEF37A09}"/>
    <cellStyle name="요약 2 4 5" xfId="19029" xr:uid="{ABAC5A70-0C1E-485A-8CB7-43ADA9D676CC}"/>
    <cellStyle name="요약 2 4 5 2" xfId="38289" xr:uid="{A4063F25-A709-475C-A58A-9F21C0D99934}"/>
    <cellStyle name="요약 2 4 6" xfId="19030" xr:uid="{5EAC1D9D-9CFF-4125-972C-84934002A5D3}"/>
    <cellStyle name="요약 2 4 6 2" xfId="38290" xr:uid="{D0E1A809-EE3F-43E1-B80A-5FDAB54866F0}"/>
    <cellStyle name="요약 2 4 7" xfId="19031" xr:uid="{1081A72C-A168-4C4E-B618-09D9FC07626C}"/>
    <cellStyle name="요약 2 4 7 2" xfId="38291" xr:uid="{C22E71CA-B290-49A4-BDCF-FFBEFF4B9FF6}"/>
    <cellStyle name="요약 2 4 8" xfId="19032" xr:uid="{90CF1171-C408-4E32-AA23-F93B800730F3}"/>
    <cellStyle name="요약 2 4 8 2" xfId="38292" xr:uid="{FCE7CB36-CEB1-4364-9764-527459F7F7C0}"/>
    <cellStyle name="요약 2 4 9" xfId="24516" xr:uid="{54DA3A05-C5D6-4E04-A631-775822FFBCC9}"/>
    <cellStyle name="요약 2 4 9 2" xfId="41092" xr:uid="{D2CC6A92-07E6-4F4E-961F-7778FC0337FF}"/>
    <cellStyle name="요약 2 5" xfId="27033" xr:uid="{A2FCA987-2083-40E3-9EBE-41B41869C41C}"/>
    <cellStyle name="요약 2 5 2" xfId="41207" xr:uid="{4920078A-16E3-4963-9EDA-318370FFF220}"/>
    <cellStyle name="요약 2 6" xfId="27034" xr:uid="{98AEA329-31D7-41C2-AF4E-3B9A1CFF179E}"/>
    <cellStyle name="요약 2 6 2" xfId="41208" xr:uid="{3EC9109C-7C05-4FA6-B8AD-FAC48B8F8661}"/>
    <cellStyle name="요약 2 7" xfId="27035" xr:uid="{B4912326-B7A9-4A66-B024-34514C84CA31}"/>
    <cellStyle name="요약 2 7 2" xfId="41209" xr:uid="{D5556D34-E351-4B62-A77B-BC606EC22F24}"/>
    <cellStyle name="요약 20" xfId="19033" xr:uid="{91136FEE-4506-4A06-8ADD-631B6500C21A}"/>
    <cellStyle name="요약 20 2" xfId="19034" xr:uid="{2692568C-2DD5-41BD-8167-2F1F51163EEF}"/>
    <cellStyle name="요약 21" xfId="19035" xr:uid="{9C98DE51-6D78-4CDA-8A6B-4DE16FA53579}"/>
    <cellStyle name="요약 21 2" xfId="19036" xr:uid="{3E88E97A-EFDB-40F9-BE02-9274E5E50AFD}"/>
    <cellStyle name="요약 22" xfId="19037" xr:uid="{A833FC1D-F54D-4D3F-8B57-B77FAA7A3A09}"/>
    <cellStyle name="요약 22 2" xfId="19038" xr:uid="{9A595166-5D17-4BD3-8647-1D1DF56C4706}"/>
    <cellStyle name="요약 23" xfId="19039" xr:uid="{D0812B41-147B-40C5-BA92-F1FD7B3354FD}"/>
    <cellStyle name="요약 23 2" xfId="19040" xr:uid="{20C37375-C291-4AEB-A0D6-C5FEBE385DDF}"/>
    <cellStyle name="요약 24" xfId="19041" xr:uid="{9C668709-A513-4387-9464-2638A80CB5EE}"/>
    <cellStyle name="요약 24 2" xfId="19042" xr:uid="{8805A5B3-30F0-4AFC-9E0E-BD7B3D636355}"/>
    <cellStyle name="요약 25" xfId="19043" xr:uid="{3D9193C0-6D45-46BC-B76A-C112FCA87AAE}"/>
    <cellStyle name="요약 25 2" xfId="19044" xr:uid="{F88C79B7-804F-46A5-BD6F-5BBA5EBF4521}"/>
    <cellStyle name="요약 26" xfId="19045" xr:uid="{17E6CA53-730E-4CD9-AE95-971FADAD4145}"/>
    <cellStyle name="요약 26 2" xfId="19046" xr:uid="{2FA89EC9-6D7F-479A-A535-E36957495302}"/>
    <cellStyle name="요약 27" xfId="19047" xr:uid="{8C99D9CE-DDB5-409C-961D-743E013ACA2B}"/>
    <cellStyle name="요약 27 2" xfId="19048" xr:uid="{62A78A78-7854-4525-8368-AFBEE3113105}"/>
    <cellStyle name="요약 28" xfId="19049" xr:uid="{52F33A0B-60A9-4029-B3F0-E9C0A48B52A8}"/>
    <cellStyle name="요약 28 2" xfId="19050" xr:uid="{E230676A-F0FC-44E2-A55F-15EB2D39E89A}"/>
    <cellStyle name="요약 29" xfId="19051" xr:uid="{A5585884-03C0-4515-8534-337FDE1752B1}"/>
    <cellStyle name="요약 29 2" xfId="19052" xr:uid="{F3F94E69-647C-4CE7-92C8-F648BD9EEF5F}"/>
    <cellStyle name="요약 3" xfId="19053" xr:uid="{41F4A6D4-4F39-4116-95E6-C265E3FCCE54}"/>
    <cellStyle name="요약 3 2" xfId="19054" xr:uid="{29DC7247-C878-4DC8-838D-43F9623B3C07}"/>
    <cellStyle name="요약 3 2 10" xfId="38293" xr:uid="{D201FD32-87EA-4EEF-BB19-D2B7B0F94CDF}"/>
    <cellStyle name="요약 3 2 2" xfId="19055" xr:uid="{19054E7F-79D5-445C-8B18-A1DDFDB679FB}"/>
    <cellStyle name="요약 3 2 2 2" xfId="38294" xr:uid="{443F0E2A-8071-4A03-AECB-AEB7E5A8ED0E}"/>
    <cellStyle name="요약 3 2 3" xfId="19056" xr:uid="{7D3A4363-8743-4A24-A114-8D99E6AA7E7B}"/>
    <cellStyle name="요약 3 2 3 2" xfId="38295" xr:uid="{9A698CF4-4897-4F77-A141-C92E69527B09}"/>
    <cellStyle name="요약 3 2 4" xfId="19057" xr:uid="{D74F2748-1C1A-4C1C-AB6F-EEC8EB637399}"/>
    <cellStyle name="요약 3 2 4 2" xfId="38296" xr:uid="{6C3108A1-3A8E-4401-B24E-AFECA8024DE6}"/>
    <cellStyle name="요약 3 2 5" xfId="19058" xr:uid="{033286C0-FFA0-4F37-B229-8B6A5E6B961C}"/>
    <cellStyle name="요약 3 2 5 2" xfId="38297" xr:uid="{4BD42C4F-E62E-4DB4-B0D3-3E81FD7826A1}"/>
    <cellStyle name="요약 3 2 6" xfId="19059" xr:uid="{C0A8A658-CDB1-4332-8BEF-C040D3F2797E}"/>
    <cellStyle name="요약 3 2 6 2" xfId="38298" xr:uid="{4238084C-355C-4547-A86C-015B3E09A163}"/>
    <cellStyle name="요약 3 2 7" xfId="19060" xr:uid="{247E37DC-D914-43F6-83E6-97BA87D6842F}"/>
    <cellStyle name="요약 3 2 7 2" xfId="38299" xr:uid="{24B1412B-0FAE-440F-AD78-530205083630}"/>
    <cellStyle name="요약 3 2 8" xfId="19061" xr:uid="{A4A1EDA4-EDDD-45C0-9CE5-A938BFA05B69}"/>
    <cellStyle name="요약 3 2 8 2" xfId="38300" xr:uid="{62A397B0-95ED-4818-A79D-0C58F8CA1405}"/>
    <cellStyle name="요약 3 2 9" xfId="24517" xr:uid="{DF22FCE5-AF4A-483D-9C62-84838ED9BC0A}"/>
    <cellStyle name="요약 3 2 9 2" xfId="41093" xr:uid="{9E419A9F-41E1-4C7A-8029-D7B92A7A14C7}"/>
    <cellStyle name="요약 3 3" xfId="19062" xr:uid="{D9E2BA24-0397-4A84-B6B1-FCDA8B1E14AF}"/>
    <cellStyle name="요약 3 3 10" xfId="38301" xr:uid="{91263AF3-AF2B-4CC9-B5A5-2DC0A7BEF5A8}"/>
    <cellStyle name="요약 3 3 2" xfId="19063" xr:uid="{3C2559D4-B3B5-433A-AA65-C72B55F6A14A}"/>
    <cellStyle name="요약 3 3 2 2" xfId="38302" xr:uid="{7C0EBB80-6B30-4D37-A828-3CA873619F2B}"/>
    <cellStyle name="요약 3 3 3" xfId="19064" xr:uid="{C03CCF3B-3EA0-417C-AEF3-C6FBA3F98843}"/>
    <cellStyle name="요약 3 3 3 2" xfId="38303" xr:uid="{B8A98DDC-2A94-47C9-9F5D-72366A44849B}"/>
    <cellStyle name="요약 3 3 4" xfId="19065" xr:uid="{4EA65757-4487-4D3B-97A9-C056E20308E2}"/>
    <cellStyle name="요약 3 3 4 2" xfId="38304" xr:uid="{15FC7D4B-2F2D-4817-8C4D-4DB8AFDEC0CA}"/>
    <cellStyle name="요약 3 3 5" xfId="19066" xr:uid="{7827D257-6287-4B28-B66C-6A4F9B7492B5}"/>
    <cellStyle name="요약 3 3 5 2" xfId="38305" xr:uid="{E7BFABAC-7385-4F7F-B126-FA1330200379}"/>
    <cellStyle name="요약 3 3 6" xfId="19067" xr:uid="{6A3E2325-C1DA-47C3-9971-EE34CC1D0747}"/>
    <cellStyle name="요약 3 3 6 2" xfId="38306" xr:uid="{FCC2E479-2FEE-44A7-8AA0-65923025024F}"/>
    <cellStyle name="요약 3 3 7" xfId="19068" xr:uid="{7A74A6F4-575B-4F4E-8E09-B247C82E7CF5}"/>
    <cellStyle name="요약 3 3 7 2" xfId="38307" xr:uid="{0B4ED0CA-1A97-48C4-A3D4-9E87F5414873}"/>
    <cellStyle name="요약 3 3 8" xfId="19069" xr:uid="{95195B11-94D9-49FA-B2C2-81B1B13AF8F3}"/>
    <cellStyle name="요약 3 3 8 2" xfId="38308" xr:uid="{7B97BE3B-648B-4DD9-913A-0FF08B115B37}"/>
    <cellStyle name="요약 3 3 9" xfId="24518" xr:uid="{6596798C-867E-4375-90A9-239EEAC7D28B}"/>
    <cellStyle name="요약 3 3 9 2" xfId="41094" xr:uid="{9773A9AB-F520-48EC-9B7F-02832D592A8D}"/>
    <cellStyle name="요약 30" xfId="19070" xr:uid="{4A53F8FF-3E5D-4B86-A55F-895CEE9E6437}"/>
    <cellStyle name="요약 30 2" xfId="19071" xr:uid="{68ED487C-5B50-40FF-A812-C53925AE906B}"/>
    <cellStyle name="요약 31" xfId="19072" xr:uid="{3E70E1B2-6047-482C-9C34-7F6E4527FA82}"/>
    <cellStyle name="요약 31 2" xfId="19073" xr:uid="{AA9AFB59-C95F-4BD3-8B74-53EF1BCA71B8}"/>
    <cellStyle name="요약 32" xfId="19074" xr:uid="{0E46178F-EEB1-4093-9774-A223F2A7AF18}"/>
    <cellStyle name="요약 32 2" xfId="19075" xr:uid="{B74F643D-380F-4F29-AC36-8D2074259F3E}"/>
    <cellStyle name="요약 33" xfId="19076" xr:uid="{291A905B-A0AB-4151-895F-E69483EF619A}"/>
    <cellStyle name="요약 33 2" xfId="19077" xr:uid="{3B67FC0D-7A53-46BA-B218-BFAE4812E8DA}"/>
    <cellStyle name="요약 34" xfId="19078" xr:uid="{E7DCECC0-8521-41AB-98D8-66859F5D704D}"/>
    <cellStyle name="요약 34 2" xfId="19079" xr:uid="{87B705D7-8E41-485E-925B-B48D68253D96}"/>
    <cellStyle name="요약 35" xfId="19080" xr:uid="{11D57574-156E-4B32-86B2-77C2A8C0CCEE}"/>
    <cellStyle name="요약 35 2" xfId="19081" xr:uid="{446288E1-D3FA-41EB-B69C-1512B8B6192D}"/>
    <cellStyle name="요약 36" xfId="19082" xr:uid="{1E29AB6A-2751-40DE-9A15-7DE7B308219F}"/>
    <cellStyle name="요약 36 2" xfId="19083" xr:uid="{D85C3523-F91B-469D-B6CE-55F848DAD809}"/>
    <cellStyle name="요약 37" xfId="19084" xr:uid="{F6C3809F-37BB-4334-8D35-1C9CD7B4B53C}"/>
    <cellStyle name="요약 37 2" xfId="19085" xr:uid="{83829F77-727B-417E-8AAD-16D400583D74}"/>
    <cellStyle name="요약 38" xfId="19086" xr:uid="{4F68B49F-039E-476F-A78B-6D79B7722BE7}"/>
    <cellStyle name="요약 38 2" xfId="19087" xr:uid="{7CE8B29A-6039-42F9-B966-FFFC71C7B2DF}"/>
    <cellStyle name="요약 39" xfId="19088" xr:uid="{05515838-DCAD-472E-B971-3CDB0A972C10}"/>
    <cellStyle name="요약 39 2" xfId="19089" xr:uid="{938A16F4-AA09-4EAA-AEFA-68B15E867BA2}"/>
    <cellStyle name="요약 4" xfId="19090" xr:uid="{079CBD87-7F51-42DB-8B21-33899D1D9849}"/>
    <cellStyle name="요약 4 2" xfId="19091" xr:uid="{0972513C-44E0-47E4-A094-555F384D903D}"/>
    <cellStyle name="요약 40" xfId="19092" xr:uid="{A7C718FE-6C52-4901-93A6-5E9E34278E13}"/>
    <cellStyle name="요약 40 2" xfId="19093" xr:uid="{5AFF2B98-AFA8-4C17-9384-76ECCF74A32E}"/>
    <cellStyle name="요약 41" xfId="19094" xr:uid="{11846CE7-22DD-40A2-A2CB-17258CDDFE71}"/>
    <cellStyle name="요약 41 2" xfId="19095" xr:uid="{A0628502-B616-4370-B143-7615A4DF35CF}"/>
    <cellStyle name="요약 42" xfId="19096" xr:uid="{63258B08-57C7-45CD-8780-5FB5126515CC}"/>
    <cellStyle name="요약 42 2" xfId="19097" xr:uid="{DC610105-6128-4EDC-BFAB-5FEEC86F136F}"/>
    <cellStyle name="요약 43" xfId="19098" xr:uid="{C455DBC5-FC3A-40A4-A26F-2961514BA5D4}"/>
    <cellStyle name="요약 43 2" xfId="19099" xr:uid="{D9CFAFFF-92E0-434B-BE44-6E1AEA635B5B}"/>
    <cellStyle name="요약 44" xfId="19100" xr:uid="{CC1842A5-C290-49C0-8AFB-31546F82356F}"/>
    <cellStyle name="요약 45" xfId="19101" xr:uid="{DB199572-85FD-4C62-981E-5D93E412F391}"/>
    <cellStyle name="요약 46" xfId="19102" xr:uid="{DF5C0319-E069-4E2E-8352-079FD27D9B0D}"/>
    <cellStyle name="요약 47" xfId="19103" xr:uid="{2FC12CD3-A89C-4ED2-BB7D-D8B9CED8916C}"/>
    <cellStyle name="요약 48" xfId="19104" xr:uid="{423EE3A3-CAB7-4A14-8421-69E2DA32FAD9}"/>
    <cellStyle name="요약 49" xfId="19105" xr:uid="{A01EF17A-8C28-4EBD-97E7-290FC3E726BD}"/>
    <cellStyle name="요약 5" xfId="19106" xr:uid="{25D462B9-5099-419C-B2EF-F5542FB14F7F}"/>
    <cellStyle name="요약 5 10" xfId="19107" xr:uid="{3A7CAE39-582F-4F04-8DD2-F7D439C164E8}"/>
    <cellStyle name="요약 5 10 2" xfId="38310" xr:uid="{00A7FCAB-D2EA-462D-909C-8DE788B5FF08}"/>
    <cellStyle name="요약 5 11" xfId="24519" xr:uid="{C5D72D30-682C-4EBC-A207-17277D4B7104}"/>
    <cellStyle name="요약 5 11 2" xfId="41095" xr:uid="{7754C7E1-AE20-471D-9C36-8280FD482BFA}"/>
    <cellStyle name="요약 5 12" xfId="38309" xr:uid="{C561E077-5210-414F-9CE8-AA44D575A3DD}"/>
    <cellStyle name="요약 5 2" xfId="19108" xr:uid="{499702AD-B9A0-4D02-AA62-70946C60D43F}"/>
    <cellStyle name="요약 5 3" xfId="19109" xr:uid="{EE85F7A4-3432-4395-9FF4-2E50EEBEF6EB}"/>
    <cellStyle name="요약 5 3 10" xfId="38311" xr:uid="{73A2D9CD-469C-4E1B-A7A6-5C76FA29BDD8}"/>
    <cellStyle name="요약 5 3 2" xfId="19110" xr:uid="{457EAB46-6B98-4672-8A7A-622F37644EBF}"/>
    <cellStyle name="요약 5 3 2 2" xfId="38312" xr:uid="{43A702A0-8C79-4B62-A403-769ECBB6C20A}"/>
    <cellStyle name="요약 5 3 3" xfId="19111" xr:uid="{F40ECC09-80CF-44DA-B3BF-BD2DC1CE8D66}"/>
    <cellStyle name="요약 5 3 3 2" xfId="38313" xr:uid="{A43B6701-B563-4BD2-AE71-6DC04A66E855}"/>
    <cellStyle name="요약 5 3 4" xfId="19112" xr:uid="{B2F038BE-6D2A-4CCA-AFF8-FBF17746F57C}"/>
    <cellStyle name="요약 5 3 4 2" xfId="38314" xr:uid="{C22D4CDC-06DC-4A92-87AD-5686B03F666B}"/>
    <cellStyle name="요약 5 3 5" xfId="19113" xr:uid="{EA385B87-5420-4363-97DE-E5379C27FAA8}"/>
    <cellStyle name="요약 5 3 5 2" xfId="38315" xr:uid="{8D814248-7BD9-4FC6-BEF4-E5A5848068B9}"/>
    <cellStyle name="요약 5 3 6" xfId="19114" xr:uid="{BFD36EE1-AE67-4C2A-848D-77D7C641AD75}"/>
    <cellStyle name="요약 5 3 6 2" xfId="38316" xr:uid="{10C65B59-7A6F-4EA6-87AD-21EB0ADE78A1}"/>
    <cellStyle name="요약 5 3 7" xfId="19115" xr:uid="{DACF143B-A0F0-442B-8479-B9579B209C6A}"/>
    <cellStyle name="요약 5 3 7 2" xfId="38317" xr:uid="{0D4CED1B-C317-42F7-AA50-3A1E75CC8195}"/>
    <cellStyle name="요약 5 3 8" xfId="19116" xr:uid="{7BAE47AD-C224-4890-AE04-CC2089B2FF42}"/>
    <cellStyle name="요약 5 3 8 2" xfId="38318" xr:uid="{6587BA5C-C3E9-4C28-B67B-01BC78836568}"/>
    <cellStyle name="요약 5 3 9" xfId="24520" xr:uid="{AB763827-549E-4D88-B410-D7BC1B07B8D4}"/>
    <cellStyle name="요약 5 3 9 2" xfId="41096" xr:uid="{B6FE2607-3400-4574-8698-FD54D0460DC2}"/>
    <cellStyle name="요약 5 4" xfId="19117" xr:uid="{4BB9D989-92C4-47AF-83C5-0AC6B2E40EBD}"/>
    <cellStyle name="요약 5 4 2" xfId="38319" xr:uid="{E979494D-172A-4B38-BC4B-7CB7E3E962F0}"/>
    <cellStyle name="요약 5 5" xfId="19118" xr:uid="{CE05E47E-10CF-46A0-BF2A-E30183F99967}"/>
    <cellStyle name="요약 5 5 2" xfId="38320" xr:uid="{F37D284F-276E-4566-8ABC-11E5B575ACC5}"/>
    <cellStyle name="요약 5 6" xfId="19119" xr:uid="{38A0495E-DF1F-4408-BA34-4B09142527BE}"/>
    <cellStyle name="요약 5 6 2" xfId="38321" xr:uid="{02BF1E8F-BBE7-4443-B73F-DD05B51F2708}"/>
    <cellStyle name="요약 5 7" xfId="19120" xr:uid="{B3D1C9E0-2EC2-463D-A6A6-7BB5376E7938}"/>
    <cellStyle name="요약 5 7 2" xfId="38322" xr:uid="{7FBB2B56-BFCA-41CE-84EE-4065A0D49D15}"/>
    <cellStyle name="요약 5 8" xfId="19121" xr:uid="{0757BDE0-062E-47DD-8382-2D98986C3704}"/>
    <cellStyle name="요약 5 8 2" xfId="38323" xr:uid="{FDC64FE4-4161-49B1-9483-7E22128A8BEE}"/>
    <cellStyle name="요약 5 9" xfId="19122" xr:uid="{AFCA4630-C2A6-4BBB-9F34-D7DB025F0714}"/>
    <cellStyle name="요약 5 9 2" xfId="38324" xr:uid="{298A7995-1BA4-4888-9B14-DE2ED7AB3D93}"/>
    <cellStyle name="요약 50" xfId="19123" xr:uid="{5704B048-C9E7-4C65-8192-19A048F2A700}"/>
    <cellStyle name="요약 51" xfId="19124" xr:uid="{7B81F580-9DFC-400D-9A0B-5A280FC7DD89}"/>
    <cellStyle name="요약 6" xfId="19125" xr:uid="{F5180D0B-1E7E-4EC6-84D4-2455890EF9EE}"/>
    <cellStyle name="요약 6 2" xfId="19126" xr:uid="{46A64417-15FF-497E-97BE-B41FD1B099B2}"/>
    <cellStyle name="요약 7" xfId="19127" xr:uid="{299AF78B-E67E-4E29-B14D-0D91ECC3D702}"/>
    <cellStyle name="요약 7 2" xfId="19128" xr:uid="{45AD20E8-961B-4701-9D42-E90E591EB078}"/>
    <cellStyle name="요약 8" xfId="19129" xr:uid="{926AF707-546A-4DF8-8EFB-C2A938F7D519}"/>
    <cellStyle name="요약 8 2" xfId="19130" xr:uid="{E56CBD4C-2F80-42A8-8768-852FBFE3B6CA}"/>
    <cellStyle name="요약 9" xfId="19131" xr:uid="{1F85C871-E5D6-48A1-AAC5-7247210D3780}"/>
    <cellStyle name="요약 9 10" xfId="19132" xr:uid="{D5165C18-F8FA-4E0B-9F25-9D2D83D413C4}"/>
    <cellStyle name="요약 9 10 2" xfId="38326" xr:uid="{306E9141-1EE2-4061-8418-BACC3154A25F}"/>
    <cellStyle name="요약 9 11" xfId="24521" xr:uid="{C7C994F5-F4B6-45FF-BE3F-B9530C18A596}"/>
    <cellStyle name="요약 9 11 2" xfId="41097" xr:uid="{5275CD31-E8F5-43EE-8E21-D6817192C56D}"/>
    <cellStyle name="요약 9 12" xfId="38325" xr:uid="{C11503E4-8EE7-45F0-8D9A-9F2A84A59DAD}"/>
    <cellStyle name="요약 9 2" xfId="19133" xr:uid="{B5A92B44-BB14-451A-BF3E-C61F1D090372}"/>
    <cellStyle name="요약 9 3" xfId="19134" xr:uid="{146226B0-2C03-454C-87F5-7A8CFB6CB19B}"/>
    <cellStyle name="요약 9 3 10" xfId="38327" xr:uid="{2593FB39-7AD8-4740-A370-90FFDF24BF90}"/>
    <cellStyle name="요약 9 3 2" xfId="19135" xr:uid="{E7056B5A-75B4-4AF0-9EE3-DE788A894F23}"/>
    <cellStyle name="요약 9 3 2 2" xfId="38328" xr:uid="{E3018019-373C-4D59-ABD0-4336E3B26947}"/>
    <cellStyle name="요약 9 3 3" xfId="19136" xr:uid="{AE7DF379-55E4-4AC0-BAB4-9F2C189EF738}"/>
    <cellStyle name="요약 9 3 3 2" xfId="38329" xr:uid="{B946F7E0-7508-498E-9604-01EBCDB4E4D2}"/>
    <cellStyle name="요약 9 3 4" xfId="19137" xr:uid="{AC731FA9-DB88-4A6A-B9F4-DF06E3D04FA8}"/>
    <cellStyle name="요약 9 3 4 2" xfId="38330" xr:uid="{85E4A6F0-B9C0-498C-82AD-B1E3A5D6F40E}"/>
    <cellStyle name="요약 9 3 5" xfId="19138" xr:uid="{2963D26A-502A-4E7A-8764-492AB765543E}"/>
    <cellStyle name="요약 9 3 5 2" xfId="38331" xr:uid="{08BF075B-C0AF-4ECA-A9C2-57F1015BD5ED}"/>
    <cellStyle name="요약 9 3 6" xfId="19139" xr:uid="{616D7084-D928-481F-AFCA-73B3545A2E3B}"/>
    <cellStyle name="요약 9 3 6 2" xfId="38332" xr:uid="{D01614B5-955A-434F-88DD-2152B2FC565C}"/>
    <cellStyle name="요약 9 3 7" xfId="19140" xr:uid="{8DEA36EC-9AAA-49C5-98E4-5F437FD5D245}"/>
    <cellStyle name="요약 9 3 7 2" xfId="38333" xr:uid="{3235B171-A659-4816-A9C7-160A44FCF781}"/>
    <cellStyle name="요약 9 3 8" xfId="19141" xr:uid="{04E0D780-2FB6-4818-B2D1-DCCF563BE357}"/>
    <cellStyle name="요약 9 3 8 2" xfId="38334" xr:uid="{FADA1379-67F0-4A28-8535-EE86208EA999}"/>
    <cellStyle name="요약 9 3 9" xfId="24522" xr:uid="{98281033-A9C8-4D9C-87B3-98AA4B504950}"/>
    <cellStyle name="요약 9 3 9 2" xfId="41098" xr:uid="{AD69C436-074C-462F-8235-F51CAB208870}"/>
    <cellStyle name="요약 9 4" xfId="19142" xr:uid="{9F23CE4C-C22E-4AFA-B48D-A557959F4B05}"/>
    <cellStyle name="요약 9 4 2" xfId="38335" xr:uid="{4C915DC4-8334-48A0-91BE-20C0FF1AFF1F}"/>
    <cellStyle name="요약 9 5" xfId="19143" xr:uid="{90633E31-8AD9-45CD-8BBB-58EB8D19E6AD}"/>
    <cellStyle name="요약 9 5 2" xfId="38336" xr:uid="{9C15A5A3-ECA4-423C-B18D-C7EBF55BA0B8}"/>
    <cellStyle name="요약 9 6" xfId="19144" xr:uid="{1C35523A-FEF5-41BE-9895-E6A0BEF73F14}"/>
    <cellStyle name="요약 9 6 2" xfId="38337" xr:uid="{E4EA57DC-F471-49E1-8511-5BE59A289EE6}"/>
    <cellStyle name="요약 9 7" xfId="19145" xr:uid="{4BB146C4-35F8-4C6B-968B-22875F7BC8F2}"/>
    <cellStyle name="요약 9 7 2" xfId="38338" xr:uid="{E543EB1F-6EC1-4F07-A587-78E6B6DE4C85}"/>
    <cellStyle name="요약 9 8" xfId="19146" xr:uid="{43FFF1B0-E803-496F-952C-7197B418BE7B}"/>
    <cellStyle name="요약 9 8 2" xfId="38339" xr:uid="{8A03BDAB-4E17-432E-8882-EC1282500888}"/>
    <cellStyle name="요약 9 9" xfId="19147" xr:uid="{3BCA87E0-D18F-4239-A185-99F395BE4FFF}"/>
    <cellStyle name="요약 9 9 2" xfId="38340" xr:uid="{4B8E33D2-0EB1-4BC0-8AA7-4F4E57CFD841}"/>
    <cellStyle name="一般 2" xfId="19148" xr:uid="{F7B6E453-0EFE-4BE2-8B68-2831E8B6F478}"/>
    <cellStyle name="一般 2 2" xfId="19149" xr:uid="{3DDAAA28-7980-4A8E-AA47-6882BE31442E}"/>
    <cellStyle name="一般 2 2 2" xfId="19150" xr:uid="{9E0B04C0-C56E-4F3E-B0CF-41BA714CF006}"/>
    <cellStyle name="一般 2 3" xfId="19151" xr:uid="{869DC762-18B9-4D93-BE0C-1E2A59CEE791}"/>
    <cellStyle name="一般 3" xfId="19152" xr:uid="{5B05CF4C-E6AE-4FF6-AEB1-6E3C45E61E20}"/>
    <cellStyle name="一般 3 2" xfId="19153" xr:uid="{83B75317-9C0D-4190-AEAE-6CF84E34C153}"/>
    <cellStyle name="一般 4" xfId="19154" xr:uid="{D2CEBB25-ED74-4109-A15D-934D2B938131}"/>
    <cellStyle name="一般 4 2" xfId="19155" xr:uid="{8D93A66E-62A4-4324-A280-B7868CE9A9C0}"/>
    <cellStyle name="一般 4 3" xfId="19156" xr:uid="{1CF71606-F171-4DBD-8459-13B2C5EF1FE7}"/>
    <cellStyle name="一般 4_BS Price proposal (FSTTOU2+FSTSPEE)-02" xfId="19157" xr:uid="{A5857858-AF86-4E0D-AD60-09F84C5BFA33}"/>
    <cellStyle name="一般 5" xfId="19158" xr:uid="{FDE56217-2144-4791-B3FA-B357DD980692}"/>
    <cellStyle name="一般 6" xfId="19159" xr:uid="{C35D5B7B-F234-4F4B-A38B-D66C7481F864}"/>
    <cellStyle name="一般 7" xfId="19160" xr:uid="{35953889-2932-4AEB-87B4-1E74AC50ED8A}"/>
    <cellStyle name="一般_121H Price Increase Format (BSFC)" xfId="19161" xr:uid="{55E45C9C-F99A-4B29-8D0C-6B8859975CE7}"/>
    <cellStyle name="入力" xfId="19162" xr:uid="{8F47BBBF-D33C-4E8D-ADA7-901655031C0D}"/>
    <cellStyle name="입력 10" xfId="19163" xr:uid="{0CAC535B-FC9D-489C-89BF-DBD9035ABF22}"/>
    <cellStyle name="入力 10" xfId="19164" xr:uid="{F4C3EBFD-8989-4549-A384-BBEE02D64C18}"/>
    <cellStyle name="入力 10 10" xfId="19165" xr:uid="{E773851F-DAD6-4C93-B884-C7487630C661}"/>
    <cellStyle name="入力 10 10 2" xfId="38343" xr:uid="{1A3AA2AF-8164-4C24-A55E-94C6513224C2}"/>
    <cellStyle name="入力 10 11" xfId="19166" xr:uid="{D6EF044C-7617-4E8E-AE56-EE1047C8B6F7}"/>
    <cellStyle name="入力 10 11 2" xfId="38344" xr:uid="{65A351F1-2F5F-47AE-AD5B-90091B66F5BD}"/>
    <cellStyle name="入力 10 12" xfId="19167" xr:uid="{DEFB1869-523E-4E94-A347-FC210CE7CB89}"/>
    <cellStyle name="入力 10 12 2" xfId="38345" xr:uid="{E6021960-5F87-4310-9CA8-99573F993642}"/>
    <cellStyle name="入力 10 13" xfId="19168" xr:uid="{79589E53-1E76-432E-BC9F-B1233FE0BE91}"/>
    <cellStyle name="入力 10 13 2" xfId="38346" xr:uid="{14EF2920-258D-4A24-A59D-E9DBB94D27B4}"/>
    <cellStyle name="入力 10 14" xfId="19169" xr:uid="{705C2B7F-F2A3-426C-9A6C-66BF73C5B8B4}"/>
    <cellStyle name="入力 10 14 2" xfId="38347" xr:uid="{F8296DDB-7617-41DE-A96F-CA4388BB8C41}"/>
    <cellStyle name="入力 10 15" xfId="19170" xr:uid="{0B3F4253-B6A5-4A07-ADF9-3E54474A2B07}"/>
    <cellStyle name="入力 10 15 2" xfId="38348" xr:uid="{E8031361-5831-4305-BA8A-BAE2366389F2}"/>
    <cellStyle name="入力 10 16" xfId="38342" xr:uid="{8CCC4864-3F10-4CAA-A031-DBE302687051}"/>
    <cellStyle name="입력 10 2" xfId="19171" xr:uid="{058B4572-F690-4CE4-A8F9-FC7363B6CBF8}"/>
    <cellStyle name="入力 10 2" xfId="19172" xr:uid="{B1CD0B2C-F76E-497A-B972-307A8912F890}"/>
    <cellStyle name="入力 10 2 10" xfId="38349" xr:uid="{737C4443-A96F-42B8-9DD8-EA49126A4D52}"/>
    <cellStyle name="入力 10 2 2" xfId="19173" xr:uid="{1BBFD3B2-6843-4227-8CC7-C1B3DE9F2A57}"/>
    <cellStyle name="入力 10 2 2 2" xfId="38350" xr:uid="{E2477862-E39C-436C-A68C-4B837B45EABA}"/>
    <cellStyle name="入力 10 2 3" xfId="19174" xr:uid="{B5BA1364-3D19-4795-B4E5-04F846A751EA}"/>
    <cellStyle name="入力 10 2 3 2" xfId="38351" xr:uid="{BF590C46-1A68-4F66-9CE9-C18E1F9F587E}"/>
    <cellStyle name="入力 10 2 4" xfId="19175" xr:uid="{A8198004-1C81-4613-B2D0-F1C97D7A97B9}"/>
    <cellStyle name="入力 10 2 4 2" xfId="38352" xr:uid="{AB990BC1-1BD9-4F1C-AFB2-AB0D5E825A75}"/>
    <cellStyle name="入力 10 2 5" xfId="19176" xr:uid="{326B7E68-D1CB-4522-97F1-98C414F4EDA2}"/>
    <cellStyle name="入力 10 2 5 2" xfId="38353" xr:uid="{E6FA80F5-88B2-4642-B26E-F75C2B881CC8}"/>
    <cellStyle name="入力 10 2 6" xfId="19177" xr:uid="{09126074-EBA6-456E-B63A-A888724FD755}"/>
    <cellStyle name="入力 10 2 6 2" xfId="38354" xr:uid="{F1A2E4F2-0075-414D-95B5-BFD93A87044F}"/>
    <cellStyle name="入力 10 2 7" xfId="19178" xr:uid="{C065413E-9B3B-4249-8568-4BFCABC33FFE}"/>
    <cellStyle name="入力 10 2 7 2" xfId="38355" xr:uid="{8A5D576F-C5F3-47D6-A856-EB9EC589F3DE}"/>
    <cellStyle name="入力 10 2 8" xfId="19179" xr:uid="{8940340A-4DC6-4996-BC18-E5DFD7ADBAD9}"/>
    <cellStyle name="入力 10 2 8 2" xfId="38356" xr:uid="{A88F723C-DFFE-4DC6-82A6-86373F454E06}"/>
    <cellStyle name="入力 10 2 9" xfId="19180" xr:uid="{8334AE9A-340F-4E2F-8FEE-E8DB8AAB6B8A}"/>
    <cellStyle name="入力 10 2 9 2" xfId="38357" xr:uid="{ABE1B7CB-55E0-4918-B584-13500F897C55}"/>
    <cellStyle name="入力 10 3" xfId="19181" xr:uid="{90033456-E797-4B28-A20C-DDDF5D7BDB14}"/>
    <cellStyle name="入力 10 3 10" xfId="38358" xr:uid="{D354904F-0EBC-41F1-9EF0-8AF118A615E2}"/>
    <cellStyle name="入力 10 3 2" xfId="19182" xr:uid="{7096F538-48CE-4425-9023-4471786E0508}"/>
    <cellStyle name="入力 10 3 2 2" xfId="38359" xr:uid="{945F8DBC-02B1-4063-82DE-7865A7D579FF}"/>
    <cellStyle name="入力 10 3 3" xfId="19183" xr:uid="{60E9DD9E-9465-4EE2-B11B-ECEFE1C3FB7B}"/>
    <cellStyle name="入力 10 3 3 2" xfId="38360" xr:uid="{8AB45EB2-CD42-4300-99F5-8F07415F7373}"/>
    <cellStyle name="入力 10 3 4" xfId="19184" xr:uid="{FBBC8622-DAE0-4DE1-B2C6-B089DEC41A14}"/>
    <cellStyle name="入力 10 3 4 2" xfId="38361" xr:uid="{768E732E-D040-457A-9936-CBF914ACB933}"/>
    <cellStyle name="入力 10 3 5" xfId="19185" xr:uid="{C243A8CB-723F-4773-A42B-9B9990A41D2C}"/>
    <cellStyle name="入力 10 3 5 2" xfId="38362" xr:uid="{7526F68A-5302-4498-A678-B0BD89430FF1}"/>
    <cellStyle name="入力 10 3 6" xfId="19186" xr:uid="{F493A184-BA0D-4654-9BD4-F8A8912E25CB}"/>
    <cellStyle name="入力 10 3 6 2" xfId="38363" xr:uid="{87F19424-A334-4081-910D-8D3D27A07080}"/>
    <cellStyle name="入力 10 3 7" xfId="19187" xr:uid="{B1CD746B-94F5-4D17-9E83-B95CF1A1AB8D}"/>
    <cellStyle name="入力 10 3 7 2" xfId="38364" xr:uid="{CCF63BF6-09C8-468F-BC23-B7A50B77DF4C}"/>
    <cellStyle name="入力 10 3 8" xfId="19188" xr:uid="{C614334D-5CAE-413B-A7A8-97497A55C8BC}"/>
    <cellStyle name="入力 10 3 8 2" xfId="38365" xr:uid="{45F6D243-B807-478D-9626-7181D2654ADE}"/>
    <cellStyle name="入力 10 3 9" xfId="19189" xr:uid="{04793461-281E-499A-A8D8-174D838D4E73}"/>
    <cellStyle name="入力 10 3 9 2" xfId="38366" xr:uid="{CEF0AF8F-F18E-4CD8-A1B9-A1FFF0D2A538}"/>
    <cellStyle name="入力 10 4" xfId="19190" xr:uid="{1626B6A4-0F3F-4C07-8DA1-A7E821019999}"/>
    <cellStyle name="入力 10 4 2" xfId="38367" xr:uid="{9A156E7A-5E65-4618-9B68-8337268BE965}"/>
    <cellStyle name="入力 10 5" xfId="19191" xr:uid="{387D7054-CD97-496A-9694-CE49A2AEC524}"/>
    <cellStyle name="入力 10 5 2" xfId="38368" xr:uid="{08ED5834-8A64-4347-B29D-AD38E3E3D431}"/>
    <cellStyle name="入力 10 6" xfId="19192" xr:uid="{B9E37DDD-1DCF-41CE-A8F3-849A4557882F}"/>
    <cellStyle name="入力 10 6 2" xfId="38369" xr:uid="{2294F771-BD6D-4E6A-B423-9F3208768A23}"/>
    <cellStyle name="入力 10 7" xfId="19193" xr:uid="{DDD98EA7-7038-4964-8836-886FADA68416}"/>
    <cellStyle name="入力 10 7 2" xfId="38370" xr:uid="{FAFFD131-3777-4214-9405-FC42AF2FCFC1}"/>
    <cellStyle name="入力 10 8" xfId="19194" xr:uid="{D0EC4DE8-54FE-4FE2-9DE7-D7850F2EE4C2}"/>
    <cellStyle name="入力 10 8 2" xfId="38371" xr:uid="{2965A547-3F36-45D7-9561-6A01F8CF69A7}"/>
    <cellStyle name="入力 10 9" xfId="19195" xr:uid="{690ECF73-B53D-4E3A-B553-B45F4309BB4B}"/>
    <cellStyle name="入力 10 9 2" xfId="38372" xr:uid="{82688922-55DD-4DB3-880D-D0C7E1DB6282}"/>
    <cellStyle name="입력 11" xfId="19196" xr:uid="{4EF521A1-DFBA-4951-9536-B9AD527587B9}"/>
    <cellStyle name="入力 11" xfId="19197" xr:uid="{F1907870-A2C9-4D7B-816B-82D352A6D64D}"/>
    <cellStyle name="入力 11 10" xfId="19198" xr:uid="{A84C452C-2450-4CAD-ADFA-F2EFD35FF75D}"/>
    <cellStyle name="入力 11 10 2" xfId="38374" xr:uid="{00AF37F4-5DD8-44E0-AABC-32D99894C1F0}"/>
    <cellStyle name="入力 11 11" xfId="19199" xr:uid="{107CB079-7E72-40C1-A0D9-FFEEEA0CE998}"/>
    <cellStyle name="入力 11 11 2" xfId="38375" xr:uid="{C5907CEC-302C-4F06-88A5-87D25513AFF9}"/>
    <cellStyle name="入力 11 12" xfId="19200" xr:uid="{39E7AF1B-5388-43B2-A07E-B4CBB83F1B48}"/>
    <cellStyle name="入力 11 12 2" xfId="38376" xr:uid="{672FA8B3-60E5-4BDF-95F1-9B8996B3D60B}"/>
    <cellStyle name="入力 11 13" xfId="19201" xr:uid="{9B1D735C-9540-4EC6-9D04-CA18913E6FBC}"/>
    <cellStyle name="入力 11 13 2" xfId="38377" xr:uid="{E8A5A817-7E16-4AFB-BB26-891D523017E6}"/>
    <cellStyle name="入力 11 14" xfId="19202" xr:uid="{D526814F-25C6-4070-AE25-8829348A053A}"/>
    <cellStyle name="入力 11 14 2" xfId="38378" xr:uid="{00885EFD-CEC0-4FA2-A9EF-C37765EDCFB8}"/>
    <cellStyle name="入力 11 15" xfId="38373" xr:uid="{36E4C05D-ABA0-4032-B372-70F1FB481100}"/>
    <cellStyle name="입력 11 2" xfId="19203" xr:uid="{85ADFF1B-47B2-41A8-8E6A-25BFF254DF5F}"/>
    <cellStyle name="入力 11 2" xfId="19204" xr:uid="{9B8D0886-07DC-42AC-9ECD-15F565768883}"/>
    <cellStyle name="入力 11 2 10" xfId="38379" xr:uid="{61F6F2B2-CD1A-4180-BC86-5122E31A76C1}"/>
    <cellStyle name="入力 11 2 2" xfId="19205" xr:uid="{504D2C8A-AA01-4144-A1EC-F7816AB45F0F}"/>
    <cellStyle name="入力 11 2 2 2" xfId="38380" xr:uid="{2095C334-7520-4135-A07C-634CEE9E069A}"/>
    <cellStyle name="入力 11 2 3" xfId="19206" xr:uid="{71B73736-E2C1-4F66-9BEA-AD1C7BCB894F}"/>
    <cellStyle name="入力 11 2 3 2" xfId="38381" xr:uid="{EA990CD8-17B4-4816-ABD8-2CB26B566436}"/>
    <cellStyle name="入力 11 2 4" xfId="19207" xr:uid="{DFA217DC-06BA-449C-A2E9-385878294F43}"/>
    <cellStyle name="入力 11 2 4 2" xfId="38382" xr:uid="{6246EFBF-FEA9-4815-BC1C-1C1044DE2946}"/>
    <cellStyle name="入力 11 2 5" xfId="19208" xr:uid="{2B3CD9E8-28AD-4610-8E32-66CD39E99059}"/>
    <cellStyle name="入力 11 2 5 2" xfId="38383" xr:uid="{66A325C1-F357-444A-8191-20B97B141873}"/>
    <cellStyle name="入力 11 2 6" xfId="19209" xr:uid="{B53CDC78-F547-4790-881A-01F244AB1799}"/>
    <cellStyle name="入力 11 2 6 2" xfId="38384" xr:uid="{282A1F1D-1A38-46FC-8350-8B5A386DB870}"/>
    <cellStyle name="入力 11 2 7" xfId="19210" xr:uid="{F049DD30-45B7-46E2-9607-7418459DDCAD}"/>
    <cellStyle name="入力 11 2 7 2" xfId="38385" xr:uid="{CD2A064F-8034-4E36-BEF4-F99A0FCB140F}"/>
    <cellStyle name="入力 11 2 8" xfId="19211" xr:uid="{6B5B6DCD-3FD7-44F6-95DB-09FAADF85993}"/>
    <cellStyle name="入力 11 2 8 2" xfId="38386" xr:uid="{4B92E884-8875-4905-A5D3-94D88E477105}"/>
    <cellStyle name="入力 11 2 9" xfId="19212" xr:uid="{8FDC0642-6F3E-44BA-A316-AD566FC868EA}"/>
    <cellStyle name="入力 11 2 9 2" xfId="38387" xr:uid="{07FF1754-1FEE-4308-B015-FB9F77332A91}"/>
    <cellStyle name="入力 11 3" xfId="19213" xr:uid="{A5031D87-8CC5-440C-B40A-64F00CCDB57D}"/>
    <cellStyle name="入力 11 3 2" xfId="38388" xr:uid="{4556B0AE-1951-4ABE-852B-6FA40D072E3D}"/>
    <cellStyle name="入力 11 4" xfId="19214" xr:uid="{EE12177A-AE36-41C6-9F52-D74AB2C969A8}"/>
    <cellStyle name="入力 11 4 2" xfId="38389" xr:uid="{A38C68DA-8333-41BD-B795-AED45CBF9B13}"/>
    <cellStyle name="入力 11 5" xfId="19215" xr:uid="{0A4AE120-1473-4EDC-89AA-16281FFA832F}"/>
    <cellStyle name="入力 11 5 2" xfId="38390" xr:uid="{19E8462E-5AE8-4DE3-BA1B-2918D01F075A}"/>
    <cellStyle name="入力 11 6" xfId="19216" xr:uid="{D5F38042-8E3B-4730-B309-0DAA2FC62A7B}"/>
    <cellStyle name="入力 11 6 2" xfId="38391" xr:uid="{772CF0BB-BEAC-4140-B026-8D48847A65CD}"/>
    <cellStyle name="入力 11 7" xfId="19217" xr:uid="{BAA97B2A-EC7E-46EC-9016-FFF2CFC885B3}"/>
    <cellStyle name="入力 11 7 2" xfId="38392" xr:uid="{5A676042-9C6A-4759-BA82-28D1B457DEF7}"/>
    <cellStyle name="入力 11 8" xfId="19218" xr:uid="{EF42B8E6-F196-4585-81EA-2199DA39EC50}"/>
    <cellStyle name="入力 11 8 2" xfId="38393" xr:uid="{A4446A84-DA2E-474A-B34A-F97A9D1955AF}"/>
    <cellStyle name="入力 11 9" xfId="19219" xr:uid="{A351A2A3-3E51-48F4-BAC8-BB5B27D10719}"/>
    <cellStyle name="入力 11 9 2" xfId="38394" xr:uid="{1BD1DB68-661E-4A67-AAE6-C3E365A59A40}"/>
    <cellStyle name="입력 12" xfId="19220" xr:uid="{7FDB04C0-B180-4C44-A998-15AE9F7AF070}"/>
    <cellStyle name="入力 12" xfId="19221" xr:uid="{48416F70-DB5F-4B1E-923B-E6B26B1FD828}"/>
    <cellStyle name="入力 12 10" xfId="19222" xr:uid="{7A4DC5F5-913E-485F-B876-486087E2A62D}"/>
    <cellStyle name="入力 12 10 2" xfId="38396" xr:uid="{14DD7420-59CF-466B-8B01-60832CCDF6FD}"/>
    <cellStyle name="入力 12 11" xfId="19223" xr:uid="{03AC534C-A36A-4197-9274-74FCA0BF3C13}"/>
    <cellStyle name="入力 12 11 2" xfId="38397" xr:uid="{DF9BFBFE-E959-44E8-961B-42C0C6144BB4}"/>
    <cellStyle name="入力 12 12" xfId="19224" xr:uid="{F3649241-C83F-40AC-B8DC-A4C50FCB86F0}"/>
    <cellStyle name="入力 12 12 2" xfId="38398" xr:uid="{6E321F54-4E10-49D7-A29D-34AB2F028C2D}"/>
    <cellStyle name="入力 12 13" xfId="19225" xr:uid="{2FA4CA81-090B-4762-9822-CE9D1866B503}"/>
    <cellStyle name="入力 12 13 2" xfId="38399" xr:uid="{8B988612-C5CF-4080-AC1D-BA0285E75455}"/>
    <cellStyle name="入力 12 14" xfId="38395" xr:uid="{15A2746F-4225-4FB7-85C2-CC45A3073870}"/>
    <cellStyle name="입력 12 2" xfId="19226" xr:uid="{A8396F33-D7A7-4BA1-8ABB-EF7B935D6809}"/>
    <cellStyle name="入力 12 2" xfId="19227" xr:uid="{B5F758F9-780D-42B3-83F9-46359082C13A}"/>
    <cellStyle name="入力 12 2 2" xfId="38400" xr:uid="{BEC2F683-7C89-4629-B845-D697A2EA33C4}"/>
    <cellStyle name="入力 12 3" xfId="19228" xr:uid="{F646B05D-A0DE-4C8B-BBD8-DF178A655E8C}"/>
    <cellStyle name="入力 12 3 2" xfId="38401" xr:uid="{0CC66768-C1E5-4DCB-99BD-50FE7F175768}"/>
    <cellStyle name="入力 12 4" xfId="19229" xr:uid="{C7753FD4-5BF7-460C-BC4C-4CCF4EBDCFD6}"/>
    <cellStyle name="入力 12 4 2" xfId="38402" xr:uid="{3FE293F8-C16C-4C4A-ADD6-138F86E7D6B1}"/>
    <cellStyle name="入力 12 5" xfId="19230" xr:uid="{BFCF7E56-8302-4685-BFAA-68D16FDBE56D}"/>
    <cellStyle name="入力 12 5 2" xfId="38403" xr:uid="{A1356658-4C37-4B5C-81B7-3D3C1B162B9F}"/>
    <cellStyle name="入力 12 6" xfId="19231" xr:uid="{69D40CC0-63F1-484E-B73D-4DF4A590F5DB}"/>
    <cellStyle name="入力 12 6 2" xfId="38404" xr:uid="{42299C3B-BA41-4478-A478-138976463F3C}"/>
    <cellStyle name="入力 12 7" xfId="19232" xr:uid="{0163DF38-6B27-4C31-AC56-30185B387793}"/>
    <cellStyle name="入力 12 7 2" xfId="38405" xr:uid="{E4EDCD85-7436-4418-A021-F77CC67CBB84}"/>
    <cellStyle name="入力 12 8" xfId="19233" xr:uid="{095D61AB-B47C-43D7-B168-63892471E94E}"/>
    <cellStyle name="入力 12 8 2" xfId="38406" xr:uid="{E11A89CA-A1DF-47C5-9494-03BE2ED6F774}"/>
    <cellStyle name="入力 12 9" xfId="19234" xr:uid="{7503DE53-D10D-450B-AB4A-95DF22A9358F}"/>
    <cellStyle name="入力 12 9 2" xfId="38407" xr:uid="{5047939D-169E-429F-95EC-14DF04EAFA1E}"/>
    <cellStyle name="입력 13" xfId="19235" xr:uid="{E1EACB20-3905-439F-8B5E-4D4C51A5EDCC}"/>
    <cellStyle name="入力 13" xfId="19236" xr:uid="{A5F015E8-C6BB-42B9-9D9B-58BA08C76BD7}"/>
    <cellStyle name="入力 13 10" xfId="19237" xr:uid="{A6030726-17E8-4A41-A6BD-4029FAE8E959}"/>
    <cellStyle name="入力 13 10 2" xfId="38409" xr:uid="{C99E8ADF-B02E-4F8C-B9FE-610906B5FA09}"/>
    <cellStyle name="入力 13 11" xfId="19238" xr:uid="{995D715B-FBC6-4F28-9F10-43967BC91704}"/>
    <cellStyle name="入力 13 11 2" xfId="38410" xr:uid="{31EEFB91-CA0F-4D1E-9825-C6798CDA53A8}"/>
    <cellStyle name="入力 13 12" xfId="19239" xr:uid="{79595331-D01B-4BF8-8986-DCCC57D300E5}"/>
    <cellStyle name="入力 13 12 2" xfId="38411" xr:uid="{C2EDE986-AE24-4442-9E5D-2A7FD8A89E41}"/>
    <cellStyle name="入力 13 13" xfId="19240" xr:uid="{BAA09082-A7EE-4918-BB4A-9A45412AC754}"/>
    <cellStyle name="入力 13 13 2" xfId="38412" xr:uid="{B85A9F6D-97E5-4089-ADE7-65C9751E32FC}"/>
    <cellStyle name="入力 13 14" xfId="38408" xr:uid="{B12D7348-FAA2-4926-85C1-1349C0109F57}"/>
    <cellStyle name="입력 13 2" xfId="19241" xr:uid="{FCDE1B7C-FD0B-4903-B0F8-7B59BC8C945D}"/>
    <cellStyle name="入力 13 2" xfId="19242" xr:uid="{BBFA521A-4B42-4B6A-91A5-385B81889A76}"/>
    <cellStyle name="入力 13 2 2" xfId="38413" xr:uid="{3135AB80-22FF-446B-BCDD-FE88FB43A2DF}"/>
    <cellStyle name="入力 13 3" xfId="19243" xr:uid="{6582A465-5846-4F47-BF21-01DCD9C0C7A0}"/>
    <cellStyle name="入力 13 3 2" xfId="38414" xr:uid="{93AE9A94-5BFC-486A-84D5-246CE0EED8F7}"/>
    <cellStyle name="入力 13 4" xfId="19244" xr:uid="{74735B7F-9E1A-4F9F-B2DE-500F290D8581}"/>
    <cellStyle name="入力 13 4 2" xfId="38415" xr:uid="{D9A9929A-FC91-402B-AC16-EA4DE3C9C5ED}"/>
    <cellStyle name="入力 13 5" xfId="19245" xr:uid="{EEEE1B83-C382-41FB-B1C8-495BC5969660}"/>
    <cellStyle name="入力 13 5 2" xfId="38416" xr:uid="{C5B0DE0D-3E9D-4C52-91CC-66FED5F07F8F}"/>
    <cellStyle name="入力 13 6" xfId="19246" xr:uid="{F8C99473-FF17-4915-AB5B-DA60D69322D3}"/>
    <cellStyle name="入力 13 6 2" xfId="38417" xr:uid="{39FA5373-0AC3-4C45-89DA-569BB3FE7227}"/>
    <cellStyle name="入力 13 7" xfId="19247" xr:uid="{FA7E3B4C-FA49-4708-A467-378D67342EC0}"/>
    <cellStyle name="入力 13 7 2" xfId="38418" xr:uid="{BB747085-3D3A-4C84-8F97-9F7F6F033720}"/>
    <cellStyle name="入力 13 8" xfId="19248" xr:uid="{BE643F9F-2C83-4B31-B6B8-BA311C08EC68}"/>
    <cellStyle name="入力 13 8 2" xfId="38419" xr:uid="{F532A006-6DEB-417A-AD15-AF6DC54F88FD}"/>
    <cellStyle name="入力 13 9" xfId="19249" xr:uid="{18C014D0-A71F-4728-809E-61A73EDBD0C9}"/>
    <cellStyle name="入力 13 9 2" xfId="38420" xr:uid="{5D63F2F1-54F6-4E2E-936F-70DE81572F27}"/>
    <cellStyle name="입력 14" xfId="19250" xr:uid="{4887A1DC-0AF5-44C8-8040-605A9A3EA7C3}"/>
    <cellStyle name="入力 14" xfId="19251" xr:uid="{F51D0C6D-F0D6-4900-8E81-6D1DAE64A10C}"/>
    <cellStyle name="入力 14 10" xfId="19252" xr:uid="{FD425EB5-B222-4547-BBBD-120C33874F07}"/>
    <cellStyle name="入力 14 10 2" xfId="38422" xr:uid="{320FFDBD-C91D-46F1-B549-4152D55B8575}"/>
    <cellStyle name="入力 14 11" xfId="19253" xr:uid="{4BDFBA63-F27E-43CA-8223-9C480D085ED1}"/>
    <cellStyle name="入力 14 11 2" xfId="38423" xr:uid="{7E5F0977-C46F-4FA0-9E97-631BD22DBA33}"/>
    <cellStyle name="入力 14 12" xfId="19254" xr:uid="{7731DD85-BE95-4EC0-95C3-3BD846B3117B}"/>
    <cellStyle name="入力 14 12 2" xfId="38424" xr:uid="{50CEB574-6883-4987-AB85-C70636A0E143}"/>
    <cellStyle name="入力 14 13" xfId="19255" xr:uid="{EB90A01E-EFCD-4D75-BB8D-35632DBBBFDF}"/>
    <cellStyle name="入力 14 13 2" xfId="38425" xr:uid="{4BAE0E3A-9447-4078-B703-40B8367B7E92}"/>
    <cellStyle name="入力 14 14" xfId="38421" xr:uid="{E1B257F6-D08A-458D-B8A3-DF09E1DDE990}"/>
    <cellStyle name="입력 14 2" xfId="19256" xr:uid="{7BB137C6-EBF3-4D22-9176-56F39CFFAD51}"/>
    <cellStyle name="入力 14 2" xfId="19257" xr:uid="{F7D0E1C1-9CB2-4A4B-B43E-91378B0270AF}"/>
    <cellStyle name="入力 14 2 2" xfId="38426" xr:uid="{70468941-A38B-4E9C-A2FF-27342ED3618A}"/>
    <cellStyle name="入力 14 3" xfId="19258" xr:uid="{C7FC0D7A-D04A-447C-8761-72C9B09454E9}"/>
    <cellStyle name="入力 14 3 2" xfId="38427" xr:uid="{8B19C994-6D06-4D54-9F5C-B12E3FBFEC65}"/>
    <cellStyle name="入力 14 4" xfId="19259" xr:uid="{5EBFDFF4-655D-4CEA-9BEB-69858E0B2318}"/>
    <cellStyle name="入力 14 4 2" xfId="38428" xr:uid="{88D69BE4-9A52-47EF-A9B3-2EA5F02A6992}"/>
    <cellStyle name="入力 14 5" xfId="19260" xr:uid="{DC056CC2-8112-4370-845C-0AEF0A4F1076}"/>
    <cellStyle name="入力 14 5 2" xfId="38429" xr:uid="{199EA36B-35C0-44C9-AB53-3A0A8C762327}"/>
    <cellStyle name="入力 14 6" xfId="19261" xr:uid="{9B9224CF-8F9F-4DFB-9385-124F1C3A6084}"/>
    <cellStyle name="入力 14 6 2" xfId="38430" xr:uid="{D30B46B9-19AA-4F5E-B135-B377E58916E0}"/>
    <cellStyle name="入力 14 7" xfId="19262" xr:uid="{6BC1817C-3DAF-4645-BD25-554AF93907F7}"/>
    <cellStyle name="入力 14 7 2" xfId="38431" xr:uid="{50E82633-B45F-4AD4-AA48-FDD049D67BC4}"/>
    <cellStyle name="入力 14 8" xfId="19263" xr:uid="{9BFBD76F-62C7-4E6C-A7A0-5E1BF76C3477}"/>
    <cellStyle name="入力 14 8 2" xfId="38432" xr:uid="{2F32E5C4-FC8C-4C26-8966-6C066C7CE8A8}"/>
    <cellStyle name="入力 14 9" xfId="19264" xr:uid="{232824F4-7DCA-4265-A4E0-EF5B0D96B5FF}"/>
    <cellStyle name="入力 14 9 2" xfId="38433" xr:uid="{9CC9C3AE-C30D-4BC8-AEC5-EEF64431A037}"/>
    <cellStyle name="입력 15" xfId="19265" xr:uid="{1F36985C-21C1-4EF3-B7DC-AB85BF3A0C75}"/>
    <cellStyle name="入力 15" xfId="19266" xr:uid="{F2FF45E7-C8DB-418B-AB36-AE52D251C9CB}"/>
    <cellStyle name="입력 15 2" xfId="19267" xr:uid="{70A9781E-E7A6-4387-A95D-9C9001582A90}"/>
    <cellStyle name="入力 15 2" xfId="38434" xr:uid="{617E5CF4-CC39-491E-AD35-467CD26C8F02}"/>
    <cellStyle name="입력 16" xfId="19268" xr:uid="{1F959AE9-E9E3-4523-923F-B55BD33A64CF}"/>
    <cellStyle name="入力 16" xfId="19269" xr:uid="{6382F982-7CCE-4CD0-BACF-5602E768E4A4}"/>
    <cellStyle name="입력 16 2" xfId="19270" xr:uid="{90A28CC6-E6F6-4F7F-A51D-F01FF353911C}"/>
    <cellStyle name="入力 16 2" xfId="38435" xr:uid="{5E085601-3EC1-48E6-8FB8-A84507277D39}"/>
    <cellStyle name="입력 17" xfId="19271" xr:uid="{12AD6283-FCA8-4CCC-AC6D-3EF2995EC6E3}"/>
    <cellStyle name="入力 17" xfId="19272" xr:uid="{99EA2035-3A7B-499C-B8BA-9E0BFED71D75}"/>
    <cellStyle name="입력 17 2" xfId="19273" xr:uid="{8ACD7B63-5C4D-472B-8D68-C748C525BA9D}"/>
    <cellStyle name="入力 17 2" xfId="38436" xr:uid="{EEC3E141-68F0-433B-B9AF-455D6EC7FFDE}"/>
    <cellStyle name="입력 18" xfId="19274" xr:uid="{52BDB96F-8019-4B8E-B177-A5ECBB0654AA}"/>
    <cellStyle name="入力 18" xfId="19275" xr:uid="{A66E5A88-F9B3-4A51-9569-6884FB4AE78B}"/>
    <cellStyle name="입력 18 2" xfId="19276" xr:uid="{4A27E389-2AC7-4C47-AD21-3546FB30C90D}"/>
    <cellStyle name="入力 18 2" xfId="38437" xr:uid="{71A42CD1-E623-45B4-9A20-660044F62316}"/>
    <cellStyle name="입력 19" xfId="19277" xr:uid="{B2B1C7F4-1941-4A7E-83DE-AB711BB27426}"/>
    <cellStyle name="入力 19" xfId="19278" xr:uid="{18802C5F-1E07-4852-883B-34E51CE2467A}"/>
    <cellStyle name="입력 19 2" xfId="19279" xr:uid="{54698A5C-AE5E-4E23-B93C-F710371D4D90}"/>
    <cellStyle name="入力 19 2" xfId="38438" xr:uid="{6A7FA0D5-2A3D-4168-A0CD-A5774075CD55}"/>
    <cellStyle name="입력 2" xfId="19280" xr:uid="{A2EC41AB-3866-4638-B4FC-71C2C3A0254F}"/>
    <cellStyle name="入力 2" xfId="19281" xr:uid="{1AA45B79-84D9-4B57-965D-A3EB9BCA757B}"/>
    <cellStyle name="入力 2 10" xfId="19282" xr:uid="{59D39C6C-150F-428B-9AE2-08AF1AA90711}"/>
    <cellStyle name="入力 2 10 2" xfId="38440" xr:uid="{231BA6CE-C44E-4DD3-BE6A-96916A68EB46}"/>
    <cellStyle name="入力 2 11" xfId="19283" xr:uid="{CED01973-D1F7-4E82-823E-CE91210070E0}"/>
    <cellStyle name="入力 2 11 2" xfId="38441" xr:uid="{918A6892-0973-401D-B4CC-AA99E8200186}"/>
    <cellStyle name="入力 2 12" xfId="19284" xr:uid="{F43F3BB6-D94E-4EA0-A055-EE6A14DD8EC0}"/>
    <cellStyle name="入力 2 12 2" xfId="38442" xr:uid="{B86D943C-99E1-4362-8200-1DCEE3046F45}"/>
    <cellStyle name="入力 2 13" xfId="19285" xr:uid="{899A095F-0378-4DC0-AC88-DCD7F6477946}"/>
    <cellStyle name="入力 2 13 2" xfId="38443" xr:uid="{0F0335B3-24FF-4597-8846-7894B7BB6432}"/>
    <cellStyle name="入力 2 14" xfId="19286" xr:uid="{76BA8119-845D-463B-BCE9-02636DC346D0}"/>
    <cellStyle name="入力 2 14 2" xfId="38444" xr:uid="{E3AEC39F-DC72-46F0-9CD3-1BDE5697AADB}"/>
    <cellStyle name="入力 2 15" xfId="19287" xr:uid="{B9D014FE-2490-4F36-A4A1-6CAFAA65B04D}"/>
    <cellStyle name="入力 2 15 2" xfId="38445" xr:uid="{736A8552-7915-4FC6-A62C-B03A43484466}"/>
    <cellStyle name="入力 2 16" xfId="19288" xr:uid="{5620DC85-4FDC-4715-864F-4B912D2DBDF0}"/>
    <cellStyle name="入力 2 16 2" xfId="38446" xr:uid="{FEC4A646-AC2E-4D71-96B0-0D272AAFD11A}"/>
    <cellStyle name="入力 2 17" xfId="38439" xr:uid="{B561A376-4D4C-4B19-BE9D-98887A1613D1}"/>
    <cellStyle name="입력 2 2" xfId="19289" xr:uid="{26FED39A-9EE8-4411-94AE-8DCF55459F51}"/>
    <cellStyle name="入力 2 2" xfId="19290" xr:uid="{EF196378-D808-4AC9-9D5E-F00BA89811CD}"/>
    <cellStyle name="입력 2 2 10" xfId="19291" xr:uid="{A8B49EDA-DC6E-440C-B50C-F7CA5CD6B298}"/>
    <cellStyle name="入力 2 2 10" xfId="19292" xr:uid="{3718CDC4-43C9-4B77-A623-B281711EFAD4}"/>
    <cellStyle name="입력 2 2 10 2" xfId="38449" xr:uid="{D5611C26-5F29-40AE-9AEF-B98F344FAEBE}"/>
    <cellStyle name="入力 2 2 10 2" xfId="38450" xr:uid="{C2BFA59C-F50E-4A82-ADB6-A1B315209E03}"/>
    <cellStyle name="입력 2 2 11" xfId="19293" xr:uid="{E55BD086-4F34-4AC5-8274-6C711879EFF4}"/>
    <cellStyle name="入力 2 2 11" xfId="19294" xr:uid="{200C81C4-104D-4C77-8215-A1965C6AC6E4}"/>
    <cellStyle name="입력 2 2 11 2" xfId="38451" xr:uid="{1488A9CB-31F7-43FF-922D-1C25976678D6}"/>
    <cellStyle name="入力 2 2 11 2" xfId="38452" xr:uid="{4A548795-C228-4610-B39B-D9087AA770A2}"/>
    <cellStyle name="입력 2 2 12" xfId="19295" xr:uid="{5543A306-EAED-4FF6-856F-B07BBBEE7D6F}"/>
    <cellStyle name="入力 2 2 12" xfId="19296" xr:uid="{6CF2DADC-9CCC-4231-95DE-3A3E1A929BD3}"/>
    <cellStyle name="입력 2 2 12 2" xfId="38453" xr:uid="{1B7A59B0-4F0C-4DF1-B40C-60D8AB4B4B41}"/>
    <cellStyle name="入力 2 2 12 2" xfId="38454" xr:uid="{645A6890-0120-47A2-B6C2-C52C55BD1243}"/>
    <cellStyle name="입력 2 2 13" xfId="19297" xr:uid="{ACCAAA47-5C4A-4107-8877-77E8CD8456C1}"/>
    <cellStyle name="入力 2 2 13" xfId="19298" xr:uid="{91FCDA0C-4B14-45A4-B9BB-8A5A4B69EBB1}"/>
    <cellStyle name="입력 2 2 13 2" xfId="38455" xr:uid="{2EF9B0FF-A0F2-48D3-85AB-AF2299F29C7F}"/>
    <cellStyle name="入力 2 2 13 2" xfId="38456" xr:uid="{36E2E7A4-3CC5-4191-AA50-291CB8341C22}"/>
    <cellStyle name="입력 2 2 14" xfId="19299" xr:uid="{C738C311-631D-4FB6-9639-608D02BB3CE8}"/>
    <cellStyle name="入力 2 2 14" xfId="19300" xr:uid="{61F01858-621D-4E6D-B6FA-3B42B16BF10D}"/>
    <cellStyle name="입력 2 2 14 2" xfId="38457" xr:uid="{2E8E58F0-9286-421E-BE27-44D27CBD16A5}"/>
    <cellStyle name="入力 2 2 14 2" xfId="38458" xr:uid="{B55CF667-77E9-41A1-B1FB-CD3E0EA5E164}"/>
    <cellStyle name="입력 2 2 15" xfId="19301" xr:uid="{1976F7C3-0EF7-4890-B744-3B91859AE855}"/>
    <cellStyle name="入力 2 2 15" xfId="19302" xr:uid="{5D937E3C-A47D-48EF-AF88-D6D0211F1E6C}"/>
    <cellStyle name="입력 2 2 15 2" xfId="38459" xr:uid="{21EB70A3-C061-40C1-A5CE-1A8A41A39D17}"/>
    <cellStyle name="入力 2 2 15 2" xfId="38460" xr:uid="{A2C67769-CACD-47E8-A89C-AC152D36FC3F}"/>
    <cellStyle name="입력 2 2 16" xfId="19303" xr:uid="{33A2C355-60DE-481F-A7FA-71E94C12ACF0}"/>
    <cellStyle name="入力 2 2 16" xfId="38448" xr:uid="{7F7EDF63-D56B-4FA7-B405-B7DE29D25ECE}"/>
    <cellStyle name="입력 2 2 16 2" xfId="38461" xr:uid="{A4FEC680-5A70-4791-A9A7-EDA708997C11}"/>
    <cellStyle name="입력 2 2 17" xfId="38447" xr:uid="{2FFF3910-59D4-4AF9-A235-557FB39F8C21}"/>
    <cellStyle name="입력 2 2 2" xfId="19304" xr:uid="{7E6C0BB5-AA27-4B86-9323-E0ECE783A14C}"/>
    <cellStyle name="入力 2 2 2" xfId="19305" xr:uid="{B47A8150-1B5C-45D4-8DB4-C9BEECED9959}"/>
    <cellStyle name="입력 2 2 2 10" xfId="19306" xr:uid="{EE900794-BE3C-483B-9245-1A81D1B060EA}"/>
    <cellStyle name="入力 2 2 2 10" xfId="19307" xr:uid="{F108C4EB-1F34-40D4-8021-7CF3038A485E}"/>
    <cellStyle name="입력 2 2 2 10 2" xfId="38464" xr:uid="{187265DE-27C6-41C5-BF31-37FD50EC9AF3}"/>
    <cellStyle name="入力 2 2 2 10 2" xfId="38465" xr:uid="{D93ADA04-4D43-464E-8AB5-32B85130302A}"/>
    <cellStyle name="입력 2 2 2 11" xfId="19308" xr:uid="{CC7EB1EF-DABA-436F-8CDD-CF0A87BBAE8C}"/>
    <cellStyle name="入力 2 2 2 11" xfId="19309" xr:uid="{8D485924-8A43-4E06-BBDF-D667123B38A0}"/>
    <cellStyle name="입력 2 2 2 11 2" xfId="38466" xr:uid="{CE16E483-941D-4245-AC4F-B69F21FC5A20}"/>
    <cellStyle name="入力 2 2 2 11 2" xfId="38467" xr:uid="{705393F4-A4F7-40D5-9E9E-3C7EDA21E5E1}"/>
    <cellStyle name="입력 2 2 2 12" xfId="19310" xr:uid="{CCBC1BAB-0040-4BD8-8837-1E7738824B51}"/>
    <cellStyle name="入力 2 2 2 12" xfId="19311" xr:uid="{C558A2DF-7814-45C1-A9D4-D673BC3B58CE}"/>
    <cellStyle name="입력 2 2 2 12 2" xfId="38468" xr:uid="{1694902C-10E2-4471-B974-D9627BE5A25C}"/>
    <cellStyle name="入力 2 2 2 12 2" xfId="38469" xr:uid="{49BD7E26-97F6-4611-A6A1-2C91C173D195}"/>
    <cellStyle name="입력 2 2 2 13" xfId="19312" xr:uid="{08274A7A-DB88-4C31-994D-17EDF00E0916}"/>
    <cellStyle name="入力 2 2 2 13" xfId="19313" xr:uid="{B7991E8A-13EB-4D12-9C5A-B5AEEC44243A}"/>
    <cellStyle name="입력 2 2 2 13 2" xfId="38470" xr:uid="{20976362-615A-46D5-9415-72E4C2986ABA}"/>
    <cellStyle name="入力 2 2 2 13 2" xfId="38471" xr:uid="{BE5EF270-0E80-4D91-A230-FFA1FAAB28B5}"/>
    <cellStyle name="입력 2 2 2 14" xfId="38462" xr:uid="{BED5B6B2-DB9F-4823-8717-C50E2C29D37A}"/>
    <cellStyle name="入力 2 2 2 14" xfId="38463" xr:uid="{1F5792E6-79B7-4F1D-A8A9-501B10B183BD}"/>
    <cellStyle name="입력 2 2 2 2" xfId="19314" xr:uid="{C93A60AB-A929-4900-91BD-99FF7A740076}"/>
    <cellStyle name="入力 2 2 2 2" xfId="19315" xr:uid="{A3FE8A3C-3304-4C73-9D24-B211F666E4B0}"/>
    <cellStyle name="입력 2 2 2 2 2" xfId="38472" xr:uid="{EDF9ED83-058F-4F1D-8859-3F3BB8E1AB81}"/>
    <cellStyle name="入力 2 2 2 2 2" xfId="38473" xr:uid="{F63A12F4-71AB-44B9-A14A-08F20E28987E}"/>
    <cellStyle name="입력 2 2 2 3" xfId="19316" xr:uid="{575A8FEB-91FC-4696-AA8B-B56773A5CE5D}"/>
    <cellStyle name="入力 2 2 2 3" xfId="19317" xr:uid="{7FB50A27-6B08-4A27-B8BA-F796BDA6EF15}"/>
    <cellStyle name="입력 2 2 2 3 2" xfId="38474" xr:uid="{D630A7AD-FBF0-4B6E-BB26-CF11CD5A35B6}"/>
    <cellStyle name="入力 2 2 2 3 2" xfId="38475" xr:uid="{5276D169-84DB-4F40-84BD-FE0729BA6749}"/>
    <cellStyle name="입력 2 2 2 4" xfId="19318" xr:uid="{C52BCCF3-8600-46F8-8BAB-C82DFBC6D71B}"/>
    <cellStyle name="入力 2 2 2 4" xfId="19319" xr:uid="{54984531-00E8-466C-B662-F06A5240779E}"/>
    <cellStyle name="입력 2 2 2 4 2" xfId="38476" xr:uid="{7C7358E1-7AB8-4672-8628-A50A3C6BF070}"/>
    <cellStyle name="入力 2 2 2 4 2" xfId="38477" xr:uid="{A6E5D793-5309-4F0B-B875-8237B5522DE4}"/>
    <cellStyle name="입력 2 2 2 5" xfId="19320" xr:uid="{C9EAF255-6B84-41D7-B5E1-9FB240998DE3}"/>
    <cellStyle name="入力 2 2 2 5" xfId="19321" xr:uid="{2F3BE11A-EA24-4E55-B296-BCC4204D0248}"/>
    <cellStyle name="입력 2 2 2 5 2" xfId="38478" xr:uid="{75165660-BAED-4A1D-96CD-543F1B5BC711}"/>
    <cellStyle name="入力 2 2 2 5 2" xfId="38479" xr:uid="{AD2447FF-BA3A-4664-87AC-9E41B6321966}"/>
    <cellStyle name="입력 2 2 2 6" xfId="19322" xr:uid="{327752C3-14F7-4829-B5F8-F837696BC8F2}"/>
    <cellStyle name="入力 2 2 2 6" xfId="19323" xr:uid="{84D1F86D-A681-4006-85C1-A837A504AC38}"/>
    <cellStyle name="입력 2 2 2 6 2" xfId="38480" xr:uid="{EC941A18-FDEE-459B-9152-9907F2E09803}"/>
    <cellStyle name="入力 2 2 2 6 2" xfId="38481" xr:uid="{B0B757BE-CF6F-45DF-8CC0-4AF22D297D3D}"/>
    <cellStyle name="입력 2 2 2 7" xfId="19324" xr:uid="{4B4C6792-0380-4F0E-A0FB-1EAD2D49E442}"/>
    <cellStyle name="入力 2 2 2 7" xfId="19325" xr:uid="{AA96E002-70D5-4725-8DF0-E747B7AB29C6}"/>
    <cellStyle name="입력 2 2 2 7 2" xfId="38482" xr:uid="{E7CEF25B-89F0-4FF3-AA70-76A50EC66EA2}"/>
    <cellStyle name="入力 2 2 2 7 2" xfId="38483" xr:uid="{DA850DFB-B48F-408D-B13C-70AB4BB018D0}"/>
    <cellStyle name="입력 2 2 2 8" xfId="19326" xr:uid="{D53F0C83-E2CD-4898-85F4-2D49807A2B07}"/>
    <cellStyle name="入力 2 2 2 8" xfId="19327" xr:uid="{E53997D3-8967-43F0-A019-8AEBEA236B22}"/>
    <cellStyle name="입력 2 2 2 8 2" xfId="38484" xr:uid="{AFD91779-0E2C-4917-AABF-9F9E988547F7}"/>
    <cellStyle name="入力 2 2 2 8 2" xfId="38485" xr:uid="{ED681B31-3501-4108-9146-68A4A1BC79DF}"/>
    <cellStyle name="입력 2 2 2 9" xfId="19328" xr:uid="{8C28854C-E27A-4A20-8975-81FED9706E59}"/>
    <cellStyle name="入力 2 2 2 9" xfId="19329" xr:uid="{39FB50C1-EC40-447E-A629-41DEDBCC39FC}"/>
    <cellStyle name="입력 2 2 2 9 2" xfId="38486" xr:uid="{90393482-AC36-4C69-B272-DDDE05C57D7D}"/>
    <cellStyle name="入力 2 2 2 9 2" xfId="38487" xr:uid="{6D5DEFD5-3227-4C9A-AEA3-C4DAF3C9FE7D}"/>
    <cellStyle name="입력 2 2 3" xfId="19330" xr:uid="{20338B3B-D432-431B-B82D-89A486A923CE}"/>
    <cellStyle name="入力 2 2 3" xfId="19331" xr:uid="{54FE49E1-CFDA-4434-B2D9-9D673C5C1946}"/>
    <cellStyle name="입력 2 2 3 10" xfId="19332" xr:uid="{A4F9A129-0963-438E-B278-85ED16C55335}"/>
    <cellStyle name="入力 2 2 3 10" xfId="19333" xr:uid="{ED252F9A-3124-4A8A-B29D-3448248FA08E}"/>
    <cellStyle name="입력 2 2 3 10 2" xfId="38490" xr:uid="{9C5DB2CC-884B-4AC7-8EF2-DBA67D4C23A4}"/>
    <cellStyle name="入力 2 2 3 10 2" xfId="38491" xr:uid="{0E2971A9-8164-4ECB-802E-1A61F0026FB5}"/>
    <cellStyle name="입력 2 2 3 11" xfId="19334" xr:uid="{6FB15A85-D926-4107-BE18-8D7F1FB787B3}"/>
    <cellStyle name="入力 2 2 3 11" xfId="19335" xr:uid="{4B2E6269-914E-4F33-BF29-5FE1ED31600D}"/>
    <cellStyle name="입력 2 2 3 11 2" xfId="38492" xr:uid="{2E7E786F-52D8-4AB2-A331-6B7ADC6CA88B}"/>
    <cellStyle name="入力 2 2 3 11 2" xfId="38493" xr:uid="{F41BB368-A4A3-43D2-99AC-1BDD62E5FF40}"/>
    <cellStyle name="입력 2 2 3 12" xfId="19336" xr:uid="{7EBC0DB3-1807-453D-BD90-E55468D2F533}"/>
    <cellStyle name="入力 2 2 3 12" xfId="19337" xr:uid="{93E10AEE-90BB-4AA2-AB97-FE01ECC4F7B1}"/>
    <cellStyle name="입력 2 2 3 12 2" xfId="38494" xr:uid="{460FF924-3E7D-4EC0-9CD2-EC0A41BB9D6C}"/>
    <cellStyle name="入力 2 2 3 12 2" xfId="38495" xr:uid="{0FEDED36-27A7-4F27-A933-3B7C25F6E876}"/>
    <cellStyle name="입력 2 2 3 13" xfId="19338" xr:uid="{21335FF5-96C1-4702-9243-96F75DA57D7C}"/>
    <cellStyle name="入力 2 2 3 13" xfId="19339" xr:uid="{52374207-F16D-42AE-8E77-67C557BEDFE7}"/>
    <cellStyle name="입력 2 2 3 13 2" xfId="38496" xr:uid="{547900E4-3606-4B48-8399-4D597A8E8FAE}"/>
    <cellStyle name="入力 2 2 3 13 2" xfId="38497" xr:uid="{1D08E29C-220D-489F-9DA9-3DE4EAFC8985}"/>
    <cellStyle name="입력 2 2 3 14" xfId="38488" xr:uid="{537E1843-EEC5-4597-A7E5-7EF0C0A278AA}"/>
    <cellStyle name="入力 2 2 3 14" xfId="38489" xr:uid="{C40E2987-3222-4DE3-9EAF-BE0AE08B2F58}"/>
    <cellStyle name="입력 2 2 3 2" xfId="19340" xr:uid="{90029410-CC16-4376-8FBA-E11CCB3CD65E}"/>
    <cellStyle name="入力 2 2 3 2" xfId="19341" xr:uid="{6943C151-BFB7-4304-9D7D-E1D26A2D2E24}"/>
    <cellStyle name="입력 2 2 3 2 2" xfId="38498" xr:uid="{1281BC52-A2CD-46B8-80AD-6E7B3D5A84AB}"/>
    <cellStyle name="入力 2 2 3 2 2" xfId="38499" xr:uid="{362956D0-847B-4603-BE99-18E4ECCEAD9B}"/>
    <cellStyle name="입력 2 2 3 3" xfId="19342" xr:uid="{6565AB55-58A7-421E-8CC8-BD8AB2EA6528}"/>
    <cellStyle name="入力 2 2 3 3" xfId="19343" xr:uid="{6C82BE39-ACC0-47A1-9639-39C4AD7956E1}"/>
    <cellStyle name="입력 2 2 3 3 2" xfId="38500" xr:uid="{6CB22411-8C2F-447A-A964-DF82677C7A7D}"/>
    <cellStyle name="入力 2 2 3 3 2" xfId="38501" xr:uid="{62E9BA3E-5AE1-414D-A0DA-831371116B32}"/>
    <cellStyle name="입력 2 2 3 4" xfId="19344" xr:uid="{0B3ED2FD-4B96-4F9C-A7A4-ED2F9C9708EF}"/>
    <cellStyle name="入力 2 2 3 4" xfId="19345" xr:uid="{05A7FDDF-467F-4EB6-8FDB-3B18A74C6F20}"/>
    <cellStyle name="입력 2 2 3 4 2" xfId="38502" xr:uid="{45D6A7B1-AB78-4A29-BB1D-2416CEF87E6C}"/>
    <cellStyle name="入力 2 2 3 4 2" xfId="38503" xr:uid="{49258511-C9C3-4DCF-8965-6D5408F7CE38}"/>
    <cellStyle name="입력 2 2 3 5" xfId="19346" xr:uid="{94C8E09A-C4FB-45F9-B558-1E29ABFDA3D5}"/>
    <cellStyle name="入力 2 2 3 5" xfId="19347" xr:uid="{1299CAB7-17AE-48A8-BF58-A76758678DA9}"/>
    <cellStyle name="입력 2 2 3 5 2" xfId="38504" xr:uid="{81F1CBD3-2CB4-4CC6-B4BE-378559FBF073}"/>
    <cellStyle name="入力 2 2 3 5 2" xfId="38505" xr:uid="{B89E0128-BA30-4E73-A6D6-6A91B533A4DA}"/>
    <cellStyle name="입력 2 2 3 6" xfId="19348" xr:uid="{A526FFB3-5696-4118-BC91-5B0495285263}"/>
    <cellStyle name="入力 2 2 3 6" xfId="19349" xr:uid="{66E00B8E-B83C-4D06-AAED-DF07285D11E3}"/>
    <cellStyle name="입력 2 2 3 6 2" xfId="38506" xr:uid="{69356730-B177-44DF-9215-01646D6B3013}"/>
    <cellStyle name="入力 2 2 3 6 2" xfId="38507" xr:uid="{5F99EAA5-6717-4512-881A-08FA79E5A0EA}"/>
    <cellStyle name="입력 2 2 3 7" xfId="19350" xr:uid="{79BA1CF9-DF5D-46F0-B8D9-B309CC487646}"/>
    <cellStyle name="入力 2 2 3 7" xfId="19351" xr:uid="{A584C1E1-F739-4640-A0E9-18A7ED628DD3}"/>
    <cellStyle name="입력 2 2 3 7 2" xfId="38508" xr:uid="{79B70F8E-5B81-45C6-92F4-466849D0E4F4}"/>
    <cellStyle name="入力 2 2 3 7 2" xfId="38509" xr:uid="{AE8F3F02-6574-4217-BC57-1E2D14478944}"/>
    <cellStyle name="입력 2 2 3 8" xfId="19352" xr:uid="{E66F19C1-5609-406A-BDDE-7899AF981CA8}"/>
    <cellStyle name="入力 2 2 3 8" xfId="19353" xr:uid="{23CAC26E-1B6A-466A-9B1D-2D6444FFE280}"/>
    <cellStyle name="입력 2 2 3 8 2" xfId="38510" xr:uid="{E63507D0-5E96-402A-B7BF-A8D524055FC9}"/>
    <cellStyle name="入力 2 2 3 8 2" xfId="38511" xr:uid="{ADBD30FC-71E2-469F-AFBA-15E180612915}"/>
    <cellStyle name="입력 2 2 3 9" xfId="19354" xr:uid="{E40CD558-643B-4158-94D3-2CA35EB7C74A}"/>
    <cellStyle name="入力 2 2 3 9" xfId="19355" xr:uid="{8164DDAD-2928-4318-A064-9B4BC5CC5513}"/>
    <cellStyle name="입력 2 2 3 9 2" xfId="38512" xr:uid="{D0EBAE31-4430-49A3-9A35-8D70AA032721}"/>
    <cellStyle name="入力 2 2 3 9 2" xfId="38513" xr:uid="{6E0B8462-A362-4D21-9407-DB6C6DFD23BD}"/>
    <cellStyle name="입력 2 2 4" xfId="19356" xr:uid="{B7326E1A-C463-4B9B-BFA0-EDD84680F4FC}"/>
    <cellStyle name="入力 2 2 4" xfId="19357" xr:uid="{DA5302E4-DD03-4D72-B02C-AC698CCD2024}"/>
    <cellStyle name="입력 2 2 4 10" xfId="19358" xr:uid="{3E62469A-1F46-4726-80E1-3080684E02A4}"/>
    <cellStyle name="입력 2 2 4 10 2" xfId="38516" xr:uid="{6622E9CE-FD05-439D-80C8-1EEE9611187A}"/>
    <cellStyle name="입력 2 2 4 11" xfId="19359" xr:uid="{39882AC6-FDA9-445D-ABC7-C6F8CA41CCEF}"/>
    <cellStyle name="입력 2 2 4 11 2" xfId="38517" xr:uid="{C43B77B1-4E6B-4014-822E-525DB59A2F2F}"/>
    <cellStyle name="입력 2 2 4 12" xfId="19360" xr:uid="{2646BB53-64EC-49C3-99ED-1972A3A8A956}"/>
    <cellStyle name="입력 2 2 4 12 2" xfId="38518" xr:uid="{721092A6-8623-485A-B631-B87BD202C6DB}"/>
    <cellStyle name="입력 2 2 4 13" xfId="19361" xr:uid="{05F9A9A5-3E14-48FE-98AB-4F6C0EB0EF09}"/>
    <cellStyle name="입력 2 2 4 13 2" xfId="38519" xr:uid="{1D061037-7665-4290-8C1F-A2AE66380F64}"/>
    <cellStyle name="입력 2 2 4 14" xfId="38514" xr:uid="{D2170EB4-E3DE-4CAF-B2F0-D9EDD8D3038F}"/>
    <cellStyle name="입력 2 2 4 2" xfId="19362" xr:uid="{868DC2BF-40C6-4765-BDD3-5443BCB268AA}"/>
    <cellStyle name="入力 2 2 4 2" xfId="38515" xr:uid="{1A41B00B-3F5E-4D57-987A-EA4650DED4AB}"/>
    <cellStyle name="입력 2 2 4 2 2" xfId="38520" xr:uid="{01069A23-538A-49AD-A572-4CF09A2C1843}"/>
    <cellStyle name="입력 2 2 4 3" xfId="19363" xr:uid="{0A6D140F-0313-4872-AD85-F5FF39AA4E05}"/>
    <cellStyle name="입력 2 2 4 3 2" xfId="38521" xr:uid="{1EA89829-C002-4154-9EC1-A871A527781E}"/>
    <cellStyle name="입력 2 2 4 4" xfId="19364" xr:uid="{9923EE4E-C964-4BA7-ACB4-D1E8A0E4F32A}"/>
    <cellStyle name="입력 2 2 4 4 2" xfId="38522" xr:uid="{6C7091C8-5E84-4442-9657-9013A41CB3B0}"/>
    <cellStyle name="입력 2 2 4 5" xfId="19365" xr:uid="{605CFC96-1866-4A90-B642-AD1B9A622921}"/>
    <cellStyle name="입력 2 2 4 5 2" xfId="38523" xr:uid="{146A207E-6608-4965-9937-B981E5D48AD9}"/>
    <cellStyle name="입력 2 2 4 6" xfId="19366" xr:uid="{CDF193BA-7DEC-4398-A667-4ADB82148796}"/>
    <cellStyle name="입력 2 2 4 6 2" xfId="38524" xr:uid="{80CCF9A9-B8EA-4EBA-8AD8-596E7562D690}"/>
    <cellStyle name="입력 2 2 4 7" xfId="19367" xr:uid="{E9039DF2-4B81-496E-9F2E-6053D52708B1}"/>
    <cellStyle name="입력 2 2 4 7 2" xfId="38525" xr:uid="{EC65D2A9-8EBA-4747-8854-CD7CCD4F1F9F}"/>
    <cellStyle name="입력 2 2 4 8" xfId="19368" xr:uid="{CC05FBFA-10A1-4A43-8D13-F804FC920801}"/>
    <cellStyle name="입력 2 2 4 8 2" xfId="38526" xr:uid="{A3603236-C89F-40F5-B362-09E048A24C2B}"/>
    <cellStyle name="입력 2 2 4 9" xfId="19369" xr:uid="{4FE6895B-4F98-4A3C-B1DD-9C73C95D3D18}"/>
    <cellStyle name="입력 2 2 4 9 2" xfId="38527" xr:uid="{73F8DBF0-E0EB-4C32-83A8-E07080260296}"/>
    <cellStyle name="입력 2 2 5" xfId="19370" xr:uid="{B202AB03-5CFD-4223-B05C-2BF12BA16041}"/>
    <cellStyle name="入力 2 2 5" xfId="19371" xr:uid="{4A7352F8-2ABE-4644-B1A5-6C906DF64773}"/>
    <cellStyle name="입력 2 2 5 2" xfId="38528" xr:uid="{A765B27A-8791-410A-86D8-2AC47DEE3AD7}"/>
    <cellStyle name="入力 2 2 5 2" xfId="38529" xr:uid="{8146AF5E-2C39-4581-A602-D6B158956AB8}"/>
    <cellStyle name="입력 2 2 6" xfId="19372" xr:uid="{1F4ACCA7-17E7-4595-BB5E-87C77B71C314}"/>
    <cellStyle name="入力 2 2 6" xfId="19373" xr:uid="{FA7DB1D9-72BA-4203-A56A-C6A8839907EE}"/>
    <cellStyle name="입력 2 2 6 2" xfId="38530" xr:uid="{BCAC6C64-0432-4592-BB2A-0F0FC73E0DB3}"/>
    <cellStyle name="入力 2 2 6 2" xfId="38531" xr:uid="{D2D816E6-989C-4C2C-B917-CBED69A021CF}"/>
    <cellStyle name="입력 2 2 7" xfId="19374" xr:uid="{F971503B-6818-4A03-A35F-B96B62BC3CC3}"/>
    <cellStyle name="入力 2 2 7" xfId="19375" xr:uid="{262A2CEA-82EC-447A-B8B0-14302A6B5AC8}"/>
    <cellStyle name="입력 2 2 7 2" xfId="38532" xr:uid="{2428024E-AF02-429E-B2B4-4954CFFFD377}"/>
    <cellStyle name="入力 2 2 7 2" xfId="38533" xr:uid="{92848A2F-5C02-4C12-980A-E576A34108DB}"/>
    <cellStyle name="입력 2 2 8" xfId="19376" xr:uid="{4E2146DD-F31A-4D33-B893-76476D5BBFEF}"/>
    <cellStyle name="入力 2 2 8" xfId="19377" xr:uid="{776D0928-DD54-4785-82C9-48752D816932}"/>
    <cellStyle name="입력 2 2 8 2" xfId="38534" xr:uid="{379B22A9-0E94-4996-9620-46EF12C48EFF}"/>
    <cellStyle name="入力 2 2 8 2" xfId="38535" xr:uid="{D3EF6F2E-3BA9-4085-9408-3147E8D03E2D}"/>
    <cellStyle name="입력 2 2 9" xfId="19378" xr:uid="{CF3233D1-70D5-4C1B-AB34-F95DE4B399FC}"/>
    <cellStyle name="入力 2 2 9" xfId="19379" xr:uid="{9ACE0361-9494-4810-B5A8-D6265EE31A56}"/>
    <cellStyle name="입력 2 2 9 2" xfId="38536" xr:uid="{AC6CACB8-9752-4FC3-B79A-8C4AB9BF88DB}"/>
    <cellStyle name="入力 2 2 9 2" xfId="38537" xr:uid="{A2C3EDD1-6D46-4788-8BAE-3A01DFF3119F}"/>
    <cellStyle name="입력 2 3" xfId="19380" xr:uid="{E9253391-CD5B-4CDB-84BE-8EACD3A37F0E}"/>
    <cellStyle name="入力 2 3" xfId="19381" xr:uid="{7373DAC9-223B-4463-A4CA-5493C620AE08}"/>
    <cellStyle name="입력 2 4" xfId="19382" xr:uid="{AA1C2389-40DC-49B7-87DF-4688FBB741DA}"/>
    <cellStyle name="入力 2 4" xfId="19383" xr:uid="{21F5C643-B53E-4F87-946D-E318A829AEA0}"/>
    <cellStyle name="입력 2 4 10" xfId="19384" xr:uid="{D2C84628-FC22-4AF5-9588-A7D80B5099F7}"/>
    <cellStyle name="入力 2 4 10" xfId="19385" xr:uid="{101A96D3-0DC2-48F1-840F-4184509E24C8}"/>
    <cellStyle name="입력 2 4 10 2" xfId="38540" xr:uid="{A2B337A2-BD8B-4952-A483-3B58641DCF92}"/>
    <cellStyle name="入力 2 4 10 2" xfId="38541" xr:uid="{14B65D71-0C61-4D1B-A5B5-648A7D1ED43C}"/>
    <cellStyle name="입력 2 4 11" xfId="19386" xr:uid="{8FF16F9E-0CDE-4047-AA0D-A93E3A5E6B60}"/>
    <cellStyle name="入力 2 4 11" xfId="19387" xr:uid="{1C3599CB-4312-45BA-9BAF-8BCDD2DA411D}"/>
    <cellStyle name="입력 2 4 11 2" xfId="38542" xr:uid="{27C98970-A82F-4EFA-818A-3CF1064383E1}"/>
    <cellStyle name="入力 2 4 11 2" xfId="38543" xr:uid="{4E0278A1-F31A-48AC-B9A4-C49ED641298D}"/>
    <cellStyle name="입력 2 4 12" xfId="19388" xr:uid="{4BFE2D4E-8FC6-473B-ACEE-D5BB24BFA94F}"/>
    <cellStyle name="入力 2 4 12" xfId="19389" xr:uid="{E3DF2F08-5952-4B70-A1CA-E04A41196653}"/>
    <cellStyle name="입력 2 4 12 2" xfId="38544" xr:uid="{43D86580-CD73-4522-82FF-D7728E3B3C43}"/>
    <cellStyle name="入力 2 4 12 2" xfId="38545" xr:uid="{9BDF7F4A-6F1E-43D4-8C29-E75DB309421D}"/>
    <cellStyle name="입력 2 4 13" xfId="19390" xr:uid="{FB854BD1-F78B-4B8D-936E-68611006DACE}"/>
    <cellStyle name="入力 2 4 13" xfId="19391" xr:uid="{741EDAF0-B3CB-4988-A08A-F778909A6CA2}"/>
    <cellStyle name="입력 2 4 13 2" xfId="38546" xr:uid="{3E65820C-45D4-4FA2-86A3-9640055B562F}"/>
    <cellStyle name="入力 2 4 13 2" xfId="38547" xr:uid="{943EB3DE-C871-4219-95F0-99D05C25618F}"/>
    <cellStyle name="입력 2 4 14" xfId="38538" xr:uid="{B95D73C0-A909-4E8D-AEBB-10C48F9F0DCE}"/>
    <cellStyle name="入力 2 4 14" xfId="38539" xr:uid="{152FB183-70A0-47D3-B3BF-8D9812C2F049}"/>
    <cellStyle name="입력 2 4 2" xfId="19392" xr:uid="{65CB8295-5BB5-45BB-9631-00A85B36E59E}"/>
    <cellStyle name="入力 2 4 2" xfId="19393" xr:uid="{E8660733-24FD-4D70-86E7-59830EB253E6}"/>
    <cellStyle name="입력 2 4 2 2" xfId="38548" xr:uid="{C9F9ADFA-47EF-46C1-A55F-EB5F8E73BBC1}"/>
    <cellStyle name="入力 2 4 2 2" xfId="38549" xr:uid="{E8EF7391-5671-4D8F-9A3B-75A0F1F16574}"/>
    <cellStyle name="입력 2 4 3" xfId="19394" xr:uid="{54633A6D-3D93-4D1F-A830-452497B54049}"/>
    <cellStyle name="入力 2 4 3" xfId="19395" xr:uid="{D2129E66-CF88-43AA-88F0-924B599E71FA}"/>
    <cellStyle name="입력 2 4 3 2" xfId="38550" xr:uid="{A2FFE7B5-6AEE-4650-A907-2D5E806A29A9}"/>
    <cellStyle name="入力 2 4 3 2" xfId="38551" xr:uid="{F489C1FF-0BD6-4B5C-94C5-81C635433265}"/>
    <cellStyle name="입력 2 4 4" xfId="19396" xr:uid="{7CE7E961-6928-40E1-8A7D-9400D009010A}"/>
    <cellStyle name="入力 2 4 4" xfId="19397" xr:uid="{E7C31052-127D-46A0-AB03-6C25F004C648}"/>
    <cellStyle name="입력 2 4 4 2" xfId="38552" xr:uid="{8AB5A780-0597-4471-A68E-F4FBF73588F5}"/>
    <cellStyle name="入力 2 4 4 2" xfId="38553" xr:uid="{79AAA71E-0C57-4D76-9E2A-78875D3C15B6}"/>
    <cellStyle name="입력 2 4 5" xfId="19398" xr:uid="{F87CE39A-24F2-4336-8A0E-78C7F0B7456B}"/>
    <cellStyle name="入力 2 4 5" xfId="19399" xr:uid="{E2C8E59E-55E1-48D3-9FA1-2AA5734E9481}"/>
    <cellStyle name="입력 2 4 5 2" xfId="38554" xr:uid="{CD85116D-441A-4930-89EC-6D8189A247FC}"/>
    <cellStyle name="入力 2 4 5 2" xfId="38555" xr:uid="{C5E1BC55-634C-4450-95D8-4EA8ACA998F3}"/>
    <cellStyle name="입력 2 4 6" xfId="19400" xr:uid="{583D0C42-FCA2-43DA-A5D8-F00A8008FDB5}"/>
    <cellStyle name="入力 2 4 6" xfId="19401" xr:uid="{213D2865-1947-4FAA-82B4-4F61C497A937}"/>
    <cellStyle name="입력 2 4 6 2" xfId="38556" xr:uid="{60A6D9E7-4E5F-4F57-9248-D5E0D2366271}"/>
    <cellStyle name="入力 2 4 6 2" xfId="38557" xr:uid="{30CF9DB0-CD28-4969-A627-7C682D027434}"/>
    <cellStyle name="입력 2 4 7" xfId="19402" xr:uid="{E5C34B01-8C49-462C-AB81-CB1297318F0D}"/>
    <cellStyle name="入力 2 4 7" xfId="19403" xr:uid="{2FFBE5BC-59F8-4549-BCEF-ACD33BEDAC42}"/>
    <cellStyle name="입력 2 4 7 2" xfId="38558" xr:uid="{4DBB18DA-DAC3-46C3-B1F9-106F508FD96E}"/>
    <cellStyle name="入力 2 4 7 2" xfId="38559" xr:uid="{1D4ACD61-606D-4F16-B2C2-2D1F58076770}"/>
    <cellStyle name="입력 2 4 8" xfId="19404" xr:uid="{86B37A03-5996-490B-BD0B-1C27AB5020F2}"/>
    <cellStyle name="入力 2 4 8" xfId="19405" xr:uid="{5C97A42E-6D72-4F7D-BB6A-FF20CE915602}"/>
    <cellStyle name="입력 2 4 8 2" xfId="38560" xr:uid="{A3AAA60B-C50B-4892-ABF0-909C2AAD33AA}"/>
    <cellStyle name="入力 2 4 8 2" xfId="38561" xr:uid="{97FBDD4E-245C-44FD-AAE2-961F040027DE}"/>
    <cellStyle name="입력 2 4 9" xfId="19406" xr:uid="{B357E1D8-7EFF-498A-8A66-043E1C2E433F}"/>
    <cellStyle name="入力 2 4 9" xfId="19407" xr:uid="{74BA70FE-84EF-409C-808C-78631EC68493}"/>
    <cellStyle name="입력 2 4 9 2" xfId="38562" xr:uid="{6BCA0F14-E718-4F2A-B747-A724D518E882}"/>
    <cellStyle name="入力 2 4 9 2" xfId="38563" xr:uid="{B95FA691-619A-416D-9673-0244873E2088}"/>
    <cellStyle name="입력 2 5" xfId="19408" xr:uid="{5C33E1E6-65B1-42DA-8381-D09220FB44FE}"/>
    <cellStyle name="入力 2 5" xfId="19409" xr:uid="{951319DE-A31A-4887-9B99-8B25AFA5A2E4}"/>
    <cellStyle name="입력 2 5 10" xfId="19410" xr:uid="{8A599537-B60E-475B-B1E0-BC17D3D68A1E}"/>
    <cellStyle name="入力 2 5 10" xfId="19411" xr:uid="{B43496E2-B71B-41C7-89C6-364436F3E49B}"/>
    <cellStyle name="입력 2 5 10 2" xfId="38566" xr:uid="{0CDD7BC8-8BEB-4AD7-910C-3DE046C25107}"/>
    <cellStyle name="入力 2 5 10 2" xfId="38567" xr:uid="{88468344-93D5-441D-88BC-A95C4B109315}"/>
    <cellStyle name="입력 2 5 11" xfId="19412" xr:uid="{0611659A-425F-4D7B-8260-89ED6DE78D8A}"/>
    <cellStyle name="入力 2 5 11" xfId="19413" xr:uid="{2154EF32-1920-4107-AB7D-D75228DF5823}"/>
    <cellStyle name="입력 2 5 11 2" xfId="38568" xr:uid="{FD260C67-0E0A-4C4A-9042-F7AE8054733B}"/>
    <cellStyle name="入力 2 5 11 2" xfId="38569" xr:uid="{031415A4-F1E0-4F4D-91D2-704F282095BA}"/>
    <cellStyle name="입력 2 5 12" xfId="19414" xr:uid="{4E5EE475-2000-448A-9BBE-9AC0271F41BE}"/>
    <cellStyle name="入力 2 5 12" xfId="19415" xr:uid="{57B0D51F-04F4-484B-A4BF-AEEBB48ACC99}"/>
    <cellStyle name="입력 2 5 12 2" xfId="38570" xr:uid="{0E686733-D393-4328-9F55-FFEEC3FCD4DA}"/>
    <cellStyle name="入力 2 5 12 2" xfId="38571" xr:uid="{9F94C6E4-310D-4E63-96BC-D62056CDFCDE}"/>
    <cellStyle name="입력 2 5 13" xfId="19416" xr:uid="{6049D9C6-DCA4-4D2F-B5C1-BA543EA22E0B}"/>
    <cellStyle name="入力 2 5 13" xfId="19417" xr:uid="{907C67A1-E550-409B-A679-9D2059EB2D66}"/>
    <cellStyle name="입력 2 5 13 2" xfId="38572" xr:uid="{0D5619A3-25A8-4160-9C65-79F3ED9223CF}"/>
    <cellStyle name="入力 2 5 13 2" xfId="38573" xr:uid="{D8EBC1D3-F95A-4686-85B6-4AC011A8E081}"/>
    <cellStyle name="입력 2 5 14" xfId="38564" xr:uid="{694489DB-EA90-4D8C-964D-6AF097A560F8}"/>
    <cellStyle name="入力 2 5 14" xfId="38565" xr:uid="{989BE591-9459-4FB1-99E4-7DC37992B991}"/>
    <cellStyle name="입력 2 5 2" xfId="19418" xr:uid="{0106C5ED-82F5-44C3-86E3-1B1DBC659BB6}"/>
    <cellStyle name="入力 2 5 2" xfId="19419" xr:uid="{13FD0788-60F2-4017-AA74-AC471FBB8B4C}"/>
    <cellStyle name="입력 2 5 2 2" xfId="38574" xr:uid="{5D656667-EFEF-42D3-9FB0-E152137CBEA6}"/>
    <cellStyle name="入力 2 5 2 2" xfId="38575" xr:uid="{F4B3362E-931C-4279-A7D0-FF53E41F5B4B}"/>
    <cellStyle name="입력 2 5 3" xfId="19420" xr:uid="{4F61D770-8267-47FC-9E8E-C5BEA6492AF5}"/>
    <cellStyle name="入力 2 5 3" xfId="19421" xr:uid="{8DD302DD-5909-4AEC-B960-AD23B5EDFAF8}"/>
    <cellStyle name="입력 2 5 3 2" xfId="38576" xr:uid="{24D7197A-A352-49DE-8A4F-2F4D0D8B6BB9}"/>
    <cellStyle name="入力 2 5 3 2" xfId="38577" xr:uid="{DA632DE6-23D4-4F47-A44D-CED3A0499999}"/>
    <cellStyle name="입력 2 5 4" xfId="19422" xr:uid="{CEC199A2-6E19-4C1B-87E2-3A10EE9F9F9C}"/>
    <cellStyle name="入力 2 5 4" xfId="19423" xr:uid="{5A652955-6DA0-4153-8F84-1F754EE28413}"/>
    <cellStyle name="입력 2 5 4 2" xfId="38578" xr:uid="{23762890-4C61-4A50-933B-C9AECB8031D6}"/>
    <cellStyle name="入力 2 5 4 2" xfId="38579" xr:uid="{3C229700-2491-4D25-9364-31286B8F0186}"/>
    <cellStyle name="입력 2 5 5" xfId="19424" xr:uid="{ED8588AC-BF69-4F82-9828-A3918BD59D47}"/>
    <cellStyle name="入力 2 5 5" xfId="19425" xr:uid="{9766950A-C9E3-4361-8290-36CA23A95A98}"/>
    <cellStyle name="입력 2 5 5 2" xfId="38580" xr:uid="{42C0CDBD-46B9-4F6A-A6CA-1B33F478F194}"/>
    <cellStyle name="入力 2 5 5 2" xfId="38581" xr:uid="{61E5611E-A5F2-4177-8D09-EC0E247D34A6}"/>
    <cellStyle name="입력 2 5 6" xfId="19426" xr:uid="{71BD8F01-2071-4401-A572-47C0C8304025}"/>
    <cellStyle name="入力 2 5 6" xfId="19427" xr:uid="{7764BBE2-D332-4BF5-B9B0-E067B00EA2FE}"/>
    <cellStyle name="입력 2 5 6 2" xfId="38582" xr:uid="{016C1263-742C-42DE-A54B-F345CD058789}"/>
    <cellStyle name="入力 2 5 6 2" xfId="38583" xr:uid="{28C24A98-3875-4AB7-BD8A-84D74D4225CD}"/>
    <cellStyle name="입력 2 5 7" xfId="19428" xr:uid="{86764917-1AC7-497A-AF43-F91A5E3AFA73}"/>
    <cellStyle name="入力 2 5 7" xfId="19429" xr:uid="{59C766E5-6352-4E30-B132-09179C61E5A4}"/>
    <cellStyle name="입력 2 5 7 2" xfId="38584" xr:uid="{E9406F64-7FFB-4213-8C4B-E6746A4728C9}"/>
    <cellStyle name="入力 2 5 7 2" xfId="38585" xr:uid="{8C8AD5B3-9BF3-4B66-899A-3D7AB6DD1CA8}"/>
    <cellStyle name="입력 2 5 8" xfId="19430" xr:uid="{94C53C55-030F-4767-9811-2F7AF7C1F158}"/>
    <cellStyle name="入力 2 5 8" xfId="19431" xr:uid="{3EEA9C16-7BD0-4783-B02C-F3C2E1EF296D}"/>
    <cellStyle name="입력 2 5 8 2" xfId="38586" xr:uid="{6F8A7B5B-5555-43C3-87E9-7F4813373FBF}"/>
    <cellStyle name="入力 2 5 8 2" xfId="38587" xr:uid="{A4EFECF6-2CA9-42D4-841C-1D3FD5511826}"/>
    <cellStyle name="입력 2 5 9" xfId="19432" xr:uid="{1E6910D9-6BB2-426E-9038-717E6E1C3C20}"/>
    <cellStyle name="入力 2 5 9" xfId="19433" xr:uid="{D33A3A8C-1C73-4566-ACE8-8DDE9D5991AD}"/>
    <cellStyle name="입력 2 5 9 2" xfId="38588" xr:uid="{1568CD82-1AA8-441A-B0DC-F7BE85D79537}"/>
    <cellStyle name="入力 2 5 9 2" xfId="38589" xr:uid="{BA62F79E-0940-44F5-8D99-6B5E8D676F4A}"/>
    <cellStyle name="입력 2 6" xfId="19434" xr:uid="{7FD238C2-481F-4D6F-BE7F-F8E13BCFBA90}"/>
    <cellStyle name="入力 2 6" xfId="19435" xr:uid="{26F24E2D-808D-4551-8CAE-BA33ED69F660}"/>
    <cellStyle name="입력 2 6 10" xfId="19436" xr:uid="{DD833742-A466-4393-84A6-C70364383CBC}"/>
    <cellStyle name="入力 2 6 10" xfId="19437" xr:uid="{65516B15-8286-420E-97E7-228C7A3E4A96}"/>
    <cellStyle name="입력 2 6 10 2" xfId="38592" xr:uid="{8D0C6765-9BAC-4669-AFDB-A3F2D5A2903C}"/>
    <cellStyle name="入力 2 6 10 2" xfId="38593" xr:uid="{155A6C8E-1B84-48D5-A899-46017231F4EB}"/>
    <cellStyle name="입력 2 6 11" xfId="19438" xr:uid="{17EA242E-67C6-4D13-A175-FD2DDD202436}"/>
    <cellStyle name="入力 2 6 11" xfId="19439" xr:uid="{54AB5C3C-832E-40AB-916A-03DDD2878544}"/>
    <cellStyle name="입력 2 6 11 2" xfId="38594" xr:uid="{2DB6B2D0-7213-4815-9834-7DBC790CAD52}"/>
    <cellStyle name="入力 2 6 11 2" xfId="38595" xr:uid="{CE23E7A3-918A-44E7-9CD6-C7EF6D9012DA}"/>
    <cellStyle name="입력 2 6 12" xfId="19440" xr:uid="{EDEF5E86-A4F0-46E2-BF69-3F8CA4BACD90}"/>
    <cellStyle name="入力 2 6 12" xfId="19441" xr:uid="{BD37A339-7988-4D94-8034-3866A21D1FD5}"/>
    <cellStyle name="입력 2 6 12 2" xfId="38596" xr:uid="{C3818E67-AA79-41D3-8567-82A957CEEB8F}"/>
    <cellStyle name="入力 2 6 12 2" xfId="38597" xr:uid="{A2E1AC09-407F-47C7-9808-BCD475325338}"/>
    <cellStyle name="입력 2 6 13" xfId="19442" xr:uid="{477D7D70-B0D4-4D12-ADC1-9CFAD867C376}"/>
    <cellStyle name="入力 2 6 13" xfId="19443" xr:uid="{5060C840-54DD-4C05-8614-88AD6DE33BD7}"/>
    <cellStyle name="입력 2 6 13 2" xfId="38598" xr:uid="{036CDEB5-7E8F-4CE5-96CE-B75DC4DB43A0}"/>
    <cellStyle name="入力 2 6 13 2" xfId="38599" xr:uid="{ED0C72AD-F38C-4E40-884C-E40B78291A28}"/>
    <cellStyle name="입력 2 6 14" xfId="38590" xr:uid="{9F29F0AD-F4CC-4861-B0B0-FDCBCE981A9E}"/>
    <cellStyle name="入力 2 6 14" xfId="38591" xr:uid="{1C9CD920-4186-41D5-B031-565C55DA453D}"/>
    <cellStyle name="입력 2 6 2" xfId="19444" xr:uid="{DA8B4DF6-245F-4626-85F4-C52EC8ECF38D}"/>
    <cellStyle name="入力 2 6 2" xfId="19445" xr:uid="{8020D6B7-918F-4F95-A379-2728F1E1F74F}"/>
    <cellStyle name="입력 2 6 2 2" xfId="38600" xr:uid="{34D6C6F2-0AA4-4E67-9AF4-F3125389B32E}"/>
    <cellStyle name="入力 2 6 2 2" xfId="38601" xr:uid="{6673A7C2-845D-48F7-B3A6-7ADC96B10095}"/>
    <cellStyle name="입력 2 6 3" xfId="19446" xr:uid="{9BAE0BAA-45AD-403D-A64D-2CF9FC1E7EB1}"/>
    <cellStyle name="入力 2 6 3" xfId="19447" xr:uid="{0A89F098-5071-4922-8874-5AC0C3CF10DE}"/>
    <cellStyle name="입력 2 6 3 2" xfId="38602" xr:uid="{BD40A1B3-508C-4C82-AFD1-F31A38180CD7}"/>
    <cellStyle name="入力 2 6 3 2" xfId="38603" xr:uid="{D7C1F486-4F6C-4455-BFC1-4C7C10B54BAC}"/>
    <cellStyle name="입력 2 6 4" xfId="19448" xr:uid="{C94EA9EB-ADE1-4EB3-A534-56CB961F7F4D}"/>
    <cellStyle name="入力 2 6 4" xfId="19449" xr:uid="{6F68DC70-E5BE-4049-9F68-95B48AD17807}"/>
    <cellStyle name="입력 2 6 4 2" xfId="38604" xr:uid="{F63E260F-E8D7-4F1E-8384-7CAADAAFDC70}"/>
    <cellStyle name="入力 2 6 4 2" xfId="38605" xr:uid="{2661A76C-BF75-4B93-8DEA-C8B3CD66B97F}"/>
    <cellStyle name="입력 2 6 5" xfId="19450" xr:uid="{AE21A81E-4D16-44B2-A352-CADCBA695AC5}"/>
    <cellStyle name="入力 2 6 5" xfId="19451" xr:uid="{ED817894-9B04-40D5-AB05-914B10889A51}"/>
    <cellStyle name="입력 2 6 5 2" xfId="38606" xr:uid="{BD6EB34B-DEC3-4ADE-87F7-B9707B113F1A}"/>
    <cellStyle name="入力 2 6 5 2" xfId="38607" xr:uid="{78DFADC1-7ACC-44F8-B2C0-4147B98C9AFB}"/>
    <cellStyle name="입력 2 6 6" xfId="19452" xr:uid="{41104038-D341-40C0-B393-CA262BCC7157}"/>
    <cellStyle name="入力 2 6 6" xfId="19453" xr:uid="{EF723222-1388-452F-ACFC-E46F28225FC3}"/>
    <cellStyle name="입력 2 6 6 2" xfId="38608" xr:uid="{6EA8FE7D-09AD-4C09-AB52-7E942F59B7EA}"/>
    <cellStyle name="入力 2 6 6 2" xfId="38609" xr:uid="{3038FE11-202B-43D8-85D1-C433FAD04737}"/>
    <cellStyle name="입력 2 6 7" xfId="19454" xr:uid="{03A90CE7-3AAA-447D-B8E2-53CE274F301A}"/>
    <cellStyle name="入力 2 6 7" xfId="19455" xr:uid="{EBA636D8-206D-46AA-8A3A-5CE3E5188DEF}"/>
    <cellStyle name="입력 2 6 7 2" xfId="38610" xr:uid="{5F655FFA-1131-42BE-9A56-AD210CAC2E77}"/>
    <cellStyle name="入力 2 6 7 2" xfId="38611" xr:uid="{7C740A89-C267-42F0-9B84-08954DC637FA}"/>
    <cellStyle name="입력 2 6 8" xfId="19456" xr:uid="{79EE7185-18B7-49A0-A7CE-188B4A89F48B}"/>
    <cellStyle name="入力 2 6 8" xfId="19457" xr:uid="{68786BDA-A14F-41BC-B14F-7E381A94B957}"/>
    <cellStyle name="입력 2 6 8 2" xfId="38612" xr:uid="{16F0278A-D632-4D25-A235-120691AECE23}"/>
    <cellStyle name="入力 2 6 8 2" xfId="38613" xr:uid="{8B14E502-95C9-4F43-B8DE-0B143F62D81C}"/>
    <cellStyle name="입력 2 6 9" xfId="19458" xr:uid="{54428562-9DA8-4F8F-8E06-993236DEC830}"/>
    <cellStyle name="入力 2 6 9" xfId="19459" xr:uid="{059361D7-D793-4255-AFE7-963AD949C25E}"/>
    <cellStyle name="입력 2 6 9 2" xfId="38614" xr:uid="{C0807C9D-FD4B-457A-9FE9-7A9A7C78486B}"/>
    <cellStyle name="入力 2 6 9 2" xfId="38615" xr:uid="{009BBF08-DBAA-4EE0-B132-090B8A2854EE}"/>
    <cellStyle name="입력 2 7" xfId="27036" xr:uid="{85E4FFFB-5469-4BF9-B28B-61E3E8DE6C95}"/>
    <cellStyle name="入力 2 7" xfId="19460" xr:uid="{25C4BED1-8FF3-4311-9AAA-3DECD8B28CA8}"/>
    <cellStyle name="入力 2 7 10" xfId="19461" xr:uid="{672E7A55-0919-4316-A30C-87216F630C41}"/>
    <cellStyle name="入力 2 7 10 2" xfId="38617" xr:uid="{B11C5CBD-8498-4A3D-AC1E-498A3E58E0AA}"/>
    <cellStyle name="入力 2 7 11" xfId="19462" xr:uid="{B3BF318B-2DE6-4CE0-A715-6AEF5B5E8A4A}"/>
    <cellStyle name="入力 2 7 11 2" xfId="38618" xr:uid="{56095467-EFCB-451E-AE4F-A66AC2CFCC82}"/>
    <cellStyle name="入力 2 7 12" xfId="38616" xr:uid="{BC87FC8E-975F-4060-BB1E-6A149067722A}"/>
    <cellStyle name="입력 2 7 2" xfId="41210" xr:uid="{02D1FFA5-3BE3-4DB2-9D3C-1CE1E0465FE4}"/>
    <cellStyle name="入力 2 7 2" xfId="19463" xr:uid="{324B0A7C-EDD3-4047-966F-C072C27736BA}"/>
    <cellStyle name="入力 2 7 2 2" xfId="38619" xr:uid="{53EC9D95-2261-49DB-8AC9-1359F96A9CDC}"/>
    <cellStyle name="入力 2 7 3" xfId="19464" xr:uid="{86E53D29-4915-4084-BF51-9FFAA5F3F744}"/>
    <cellStyle name="入力 2 7 3 2" xfId="38620" xr:uid="{5D70D9C7-3502-4984-9CB7-F0205520E5ED}"/>
    <cellStyle name="入力 2 7 4" xfId="19465" xr:uid="{8F89EA9E-8B9F-4FF6-A588-852B372177DC}"/>
    <cellStyle name="入力 2 7 4 2" xfId="38621" xr:uid="{917E57F7-FC08-452F-A1D5-879EC572A105}"/>
    <cellStyle name="入力 2 7 5" xfId="19466" xr:uid="{1016A592-BF5C-4AFC-B7CD-A1762A15CDCA}"/>
    <cellStyle name="入力 2 7 5 2" xfId="38622" xr:uid="{D5AD15A3-0D63-47F6-A847-ADD073F572EC}"/>
    <cellStyle name="入力 2 7 6" xfId="19467" xr:uid="{8F6C4DCF-344B-4AB4-86CA-6CD2561A3141}"/>
    <cellStyle name="入力 2 7 6 2" xfId="38623" xr:uid="{C022A303-830F-4FB9-8CC0-C146E63D53A2}"/>
    <cellStyle name="入力 2 7 7" xfId="19468" xr:uid="{AAEB74A5-305E-4872-9C39-22D94BB22FAC}"/>
    <cellStyle name="入力 2 7 7 2" xfId="38624" xr:uid="{90DD0472-FB1F-4364-B2E7-63B2A7A25CEB}"/>
    <cellStyle name="入力 2 7 8" xfId="19469" xr:uid="{C0FA0C78-0B5D-4648-B49D-F16B96C14666}"/>
    <cellStyle name="入力 2 7 8 2" xfId="38625" xr:uid="{4C0F1775-9B2A-41C9-B366-D648371E3FC0}"/>
    <cellStyle name="入力 2 7 9" xfId="19470" xr:uid="{AB672371-B0BF-43FE-A494-7BB42D828DF0}"/>
    <cellStyle name="入力 2 7 9 2" xfId="38626" xr:uid="{54E50361-1F8B-4587-A0EC-F46BDD666F51}"/>
    <cellStyle name="입력 2 8" xfId="27037" xr:uid="{1023AF10-5260-4C7E-94C1-5B54E7C4FF1C}"/>
    <cellStyle name="入力 2 8" xfId="19471" xr:uid="{141B5D29-70B6-4C43-9709-ACD69D6F75C8}"/>
    <cellStyle name="입력 2 8 2" xfId="41211" xr:uid="{3FD4F36B-D732-4D2B-8FE4-6404EE6DF7DF}"/>
    <cellStyle name="入力 2 8 2" xfId="38627" xr:uid="{C380FA9E-E265-448E-9912-68EAE53F66B6}"/>
    <cellStyle name="入力 2 9" xfId="19472" xr:uid="{CF0B405F-7B38-4ADA-8CD3-8F4F6BFE9E14}"/>
    <cellStyle name="入力 2 9 2" xfId="38628" xr:uid="{F6B0A233-A95A-4A7E-93E6-4168D2C70492}"/>
    <cellStyle name="입력 20" xfId="19473" xr:uid="{35BBD415-FA6D-4C6B-A356-24B23B36CC2A}"/>
    <cellStyle name="入力 20" xfId="19474" xr:uid="{D53C2D57-BEA5-4595-AC21-0A160B3A3CAB}"/>
    <cellStyle name="입력 20 2" xfId="19475" xr:uid="{EBB842C5-7435-48BB-B352-30935F4A940E}"/>
    <cellStyle name="入力 20 2" xfId="38629" xr:uid="{9B705B8E-1427-4151-98FD-6114C7584917}"/>
    <cellStyle name="입력 21" xfId="19476" xr:uid="{FD75C3E8-AE6D-4340-B7A5-49DD29D3CDE7}"/>
    <cellStyle name="入力 21" xfId="19477" xr:uid="{F0DE6866-84F6-47AC-BDAF-EF481A29C041}"/>
    <cellStyle name="입력 21 2" xfId="19478" xr:uid="{D33F91CF-DA55-4FDF-B2A6-D370A9739F7D}"/>
    <cellStyle name="入力 21 2" xfId="38630" xr:uid="{5905ADA0-E574-4CC6-AD04-4441FB4EE674}"/>
    <cellStyle name="입력 22" xfId="19479" xr:uid="{FFF9A10D-D7D5-4F57-AAF3-C2A762D81E9F}"/>
    <cellStyle name="入力 22" xfId="19480" xr:uid="{57EFE4E4-46BB-4D70-B395-C5473612D87E}"/>
    <cellStyle name="입력 22 2" xfId="19481" xr:uid="{21502E29-4653-4D71-9D55-9AFBD2454740}"/>
    <cellStyle name="入力 22 2" xfId="38631" xr:uid="{7E362426-54D2-47B1-87B7-0D955495477B}"/>
    <cellStyle name="입력 23" xfId="19482" xr:uid="{7E3E4F99-6536-493F-AAFC-881ECF75D443}"/>
    <cellStyle name="入力 23" xfId="19483" xr:uid="{8A2CE201-8906-467D-8037-485B130CAF11}"/>
    <cellStyle name="입력 23 2" xfId="19484" xr:uid="{821AF0C0-D837-4488-B46E-F6338DADB771}"/>
    <cellStyle name="入力 23 2" xfId="38632" xr:uid="{60D88393-EDD8-4948-BF5D-1B8165E639B6}"/>
    <cellStyle name="입력 24" xfId="19485" xr:uid="{9CF27689-6548-4F02-BF55-F34C0C1FFA35}"/>
    <cellStyle name="入力 24" xfId="19486" xr:uid="{EC2C897F-431C-4462-B753-8420D3168602}"/>
    <cellStyle name="입력 24 2" xfId="19487" xr:uid="{4FEF1503-7B74-4942-A7E2-900EDEDADB3B}"/>
    <cellStyle name="入力 24 2" xfId="38633" xr:uid="{5EEEA22A-B586-48AB-901E-9C86D6C6084B}"/>
    <cellStyle name="입력 25" xfId="19488" xr:uid="{B20D3759-1687-429C-9F75-FFBA8B8C6749}"/>
    <cellStyle name="入力 25" xfId="19489" xr:uid="{688E5E9F-728F-4B59-B667-7D0854150981}"/>
    <cellStyle name="입력 25 2" xfId="19490" xr:uid="{BFB6859A-BEA9-4F97-9454-504860D9298F}"/>
    <cellStyle name="入力 25 2" xfId="38634" xr:uid="{981A702A-12DC-4EEC-93C9-686D4D0B6309}"/>
    <cellStyle name="입력 26" xfId="19491" xr:uid="{B3D6F139-7AD8-4820-BC56-B70AFFBA9FDC}"/>
    <cellStyle name="入力 26" xfId="19492" xr:uid="{4142CC52-8C54-411C-854B-834CAB844D6B}"/>
    <cellStyle name="입력 26 2" xfId="19493" xr:uid="{8C925C24-7274-4FF5-BB2F-18068057BF2B}"/>
    <cellStyle name="入力 26 2" xfId="38635" xr:uid="{23758575-9CCB-4067-80D4-D1799BA127B8}"/>
    <cellStyle name="입력 27" xfId="19494" xr:uid="{90604838-B8BC-4B82-97A3-90D5A037810E}"/>
    <cellStyle name="入力 27" xfId="38341" xr:uid="{49508906-7CD2-439D-8602-0358651348B4}"/>
    <cellStyle name="입력 27 2" xfId="19495" xr:uid="{FE06F942-5708-4C53-8A04-6DFD1262B09B}"/>
    <cellStyle name="입력 28" xfId="19496" xr:uid="{C17D4B36-A025-425F-B9FA-D53436DAA3CB}"/>
    <cellStyle name="입력 28 2" xfId="19497" xr:uid="{5C91F223-5B7A-4BD5-BF3C-A602D835B567}"/>
    <cellStyle name="입력 29" xfId="19498" xr:uid="{A5DAAFCD-587C-4B91-9978-89261BADD355}"/>
    <cellStyle name="입력 29 2" xfId="19499" xr:uid="{1412F3FC-DC65-438B-8F7A-E22AE506D07D}"/>
    <cellStyle name="입력 3" xfId="19500" xr:uid="{91A4BA98-DFF4-4B4B-A085-32D13D512912}"/>
    <cellStyle name="入力 3" xfId="19501" xr:uid="{751A526D-748D-4853-BD39-EC895377F6FD}"/>
    <cellStyle name="入力 3 10" xfId="19502" xr:uid="{7F685A98-8134-476C-BA15-69A50550423F}"/>
    <cellStyle name="入力 3 10 2" xfId="38637" xr:uid="{8E7F0E26-921F-4A99-A8FB-0011A2CA0A16}"/>
    <cellStyle name="入力 3 11" xfId="19503" xr:uid="{38D34C1C-F793-4891-89C2-3684B77FC84C}"/>
    <cellStyle name="入力 3 11 2" xfId="38638" xr:uid="{E3EF6EF8-90EF-4A30-A778-07A4C039CC2A}"/>
    <cellStyle name="入力 3 12" xfId="19504" xr:uid="{E10E1C3A-6C5B-4CC6-9E43-55C9EC161CCC}"/>
    <cellStyle name="入力 3 12 2" xfId="38639" xr:uid="{6014A4D8-7F9D-4AF5-BBC4-C54C9628C5B3}"/>
    <cellStyle name="入力 3 13" xfId="19505" xr:uid="{6C212703-26F1-4B45-8169-0BB7122925E1}"/>
    <cellStyle name="入力 3 13 2" xfId="38640" xr:uid="{60F319F3-C3D5-424D-889B-906E54EADDAF}"/>
    <cellStyle name="入力 3 14" xfId="19506" xr:uid="{53AB8C65-0D17-4C79-BFED-6561CCD922F7}"/>
    <cellStyle name="入力 3 14 2" xfId="38641" xr:uid="{8BB02FCC-14E5-44FB-9F27-BE1D982E55B8}"/>
    <cellStyle name="入力 3 15" xfId="19507" xr:uid="{5D07F159-6931-4D14-959B-F237D7ADDA9C}"/>
    <cellStyle name="入力 3 15 2" xfId="38642" xr:uid="{81693B69-BF96-4AAB-808C-B7AA1B0AE63C}"/>
    <cellStyle name="入力 3 16" xfId="19508" xr:uid="{4914A3D0-CEF8-40D9-954D-6B82DAEFF745}"/>
    <cellStyle name="入力 3 16 2" xfId="38643" xr:uid="{C32FEDBB-DED2-4A2A-A245-3CC5716BA2BF}"/>
    <cellStyle name="入力 3 17" xfId="19509" xr:uid="{02BA6F0F-2777-4430-90B9-8232B9048190}"/>
    <cellStyle name="入力 3 17 2" xfId="38644" xr:uid="{C6426029-D1A4-4143-B6E3-A56027F6070E}"/>
    <cellStyle name="入力 3 18" xfId="38636" xr:uid="{7E616DD0-FF87-4A3B-B4FB-7E22BC21896C}"/>
    <cellStyle name="입력 3 2" xfId="19510" xr:uid="{A2A6CE4F-6AB5-4CFE-9543-A8265DC75CFA}"/>
    <cellStyle name="入力 3 2" xfId="19511" xr:uid="{8699002F-C82F-4DFA-9F5A-052DEE293817}"/>
    <cellStyle name="입력 3 2 10" xfId="19512" xr:uid="{94B7A0DB-BDA7-4485-AE57-87004A3CCDC7}"/>
    <cellStyle name="入力 3 2 10" xfId="19513" xr:uid="{63D7C4F7-11C7-4F36-9168-5A7DEE6FAD62}"/>
    <cellStyle name="입력 3 2 10 2" xfId="38647" xr:uid="{2086D4CD-BB3B-4D2E-A86F-183C3F8A1413}"/>
    <cellStyle name="入力 3 2 10 2" xfId="38648" xr:uid="{ECFEF4C2-6ECD-4FDE-91FD-0BB9C46394B4}"/>
    <cellStyle name="입력 3 2 11" xfId="19514" xr:uid="{740770CE-C04D-4BB9-A222-1803CE489861}"/>
    <cellStyle name="入力 3 2 11" xfId="19515" xr:uid="{77493AEA-B9DA-4A45-8727-6E4987401AD0}"/>
    <cellStyle name="입력 3 2 11 2" xfId="38649" xr:uid="{B3B1B630-488D-4D77-BCE2-AAB0636DEBFE}"/>
    <cellStyle name="入力 3 2 11 2" xfId="38650" xr:uid="{2F1EE770-6192-4EA9-909E-03440999365E}"/>
    <cellStyle name="입력 3 2 12" xfId="19516" xr:uid="{49B383D0-97B5-4E56-9B71-D01FB74AE7E0}"/>
    <cellStyle name="入力 3 2 12" xfId="19517" xr:uid="{E64C950E-0A7D-4A3F-8EE1-D38DAC329FD8}"/>
    <cellStyle name="입력 3 2 12 2" xfId="38651" xr:uid="{DA44684C-3BDC-4868-BA91-9A4CEC661615}"/>
    <cellStyle name="入力 3 2 12 2" xfId="38652" xr:uid="{A9647E1B-9752-43D3-9C6C-1B0858A437F1}"/>
    <cellStyle name="입력 3 2 13" xfId="19518" xr:uid="{E065A737-91DE-403D-962D-5A921126842F}"/>
    <cellStyle name="入力 3 2 13" xfId="19519" xr:uid="{F06322E6-BA0A-4AEA-B4EB-E448CB0A318C}"/>
    <cellStyle name="입력 3 2 13 2" xfId="38653" xr:uid="{56B4212D-F8A8-47F8-80B6-B98A09F7B71E}"/>
    <cellStyle name="入力 3 2 13 2" xfId="38654" xr:uid="{D48BBFB3-37EA-4D3E-84BA-3348F29E4BFA}"/>
    <cellStyle name="입력 3 2 14" xfId="38645" xr:uid="{6D856122-FCD5-40CF-A125-680CAEE72666}"/>
    <cellStyle name="入力 3 2 14" xfId="19520" xr:uid="{DDB909F3-1C72-466C-AE26-66735B322D61}"/>
    <cellStyle name="入力 3 2 14 2" xfId="38655" xr:uid="{93E1FD39-246C-4EC4-9FBC-87EFBF7B3596}"/>
    <cellStyle name="入力 3 2 15" xfId="19521" xr:uid="{82B35784-A483-41BF-BC6F-2166C17EEFC5}"/>
    <cellStyle name="入力 3 2 15 2" xfId="38656" xr:uid="{A517048B-48DE-464C-82E1-266FD5EB7D71}"/>
    <cellStyle name="入力 3 2 16" xfId="38646" xr:uid="{596C294A-2C2C-4811-B12C-C5A046528B6C}"/>
    <cellStyle name="입력 3 2 2" xfId="19522" xr:uid="{F1D4EA17-C080-4272-AC9C-D8160C66956D}"/>
    <cellStyle name="入力 3 2 2" xfId="19523" xr:uid="{3FA42B30-1A14-4CCE-B973-792186152A30}"/>
    <cellStyle name="入力 3 2 2 10" xfId="38658" xr:uid="{0FE99413-6D17-4FA0-A270-A3BEC8B89208}"/>
    <cellStyle name="입력 3 2 2 2" xfId="38657" xr:uid="{51AC6F41-61C4-4673-821C-E8A4AE7DEDAF}"/>
    <cellStyle name="入力 3 2 2 2" xfId="19524" xr:uid="{6AF94F81-E344-4D5E-8A76-A8648AA9C9DB}"/>
    <cellStyle name="入力 3 2 2 2 2" xfId="38659" xr:uid="{44FB177F-7514-48F1-A74E-8107BCD7440B}"/>
    <cellStyle name="入力 3 2 2 3" xfId="19525" xr:uid="{00D24712-31BA-420C-88E6-04957324B2B8}"/>
    <cellStyle name="入力 3 2 2 3 2" xfId="38660" xr:uid="{3C901E00-1B10-4828-B8BF-E96CACBE676C}"/>
    <cellStyle name="入力 3 2 2 4" xfId="19526" xr:uid="{E0098204-00E9-4D99-8CD8-C4CD2F957AAD}"/>
    <cellStyle name="入力 3 2 2 4 2" xfId="38661" xr:uid="{948D8F43-B9DC-4A1B-9AB2-64A2C73DB7E3}"/>
    <cellStyle name="入力 3 2 2 5" xfId="19527" xr:uid="{E05B5919-2F37-448D-BF7B-3564D29B4201}"/>
    <cellStyle name="入力 3 2 2 5 2" xfId="38662" xr:uid="{EF83F143-878F-45F7-A0FA-CE349E27A77C}"/>
    <cellStyle name="入力 3 2 2 6" xfId="19528" xr:uid="{5F3D5EBE-2179-45D2-9BFE-4AE3572D5B0B}"/>
    <cellStyle name="入力 3 2 2 6 2" xfId="38663" xr:uid="{CF5E7976-F054-4094-ADCC-B6B8449AB835}"/>
    <cellStyle name="入力 3 2 2 7" xfId="19529" xr:uid="{DC07F614-395C-4582-B267-E26CE79BA1E0}"/>
    <cellStyle name="入力 3 2 2 7 2" xfId="38664" xr:uid="{B1A919FD-2DAF-4EBF-BFF2-62F5017E481F}"/>
    <cellStyle name="入力 3 2 2 8" xfId="19530" xr:uid="{8BE45B2C-B729-41EB-86D0-CDD310197062}"/>
    <cellStyle name="入力 3 2 2 8 2" xfId="38665" xr:uid="{2D082B97-1132-4AEE-A0D0-4A961D854A90}"/>
    <cellStyle name="入力 3 2 2 9" xfId="19531" xr:uid="{28D88DD3-47C4-494C-970C-3F0EE1085499}"/>
    <cellStyle name="入力 3 2 2 9 2" xfId="38666" xr:uid="{920C48C5-C9F0-43E0-946C-0DCBB6F38925}"/>
    <cellStyle name="입력 3 2 3" xfId="19532" xr:uid="{8767763F-8272-4C50-8F1E-74B0B804EA05}"/>
    <cellStyle name="入力 3 2 3" xfId="19533" xr:uid="{B24B24C8-7D08-42F3-9A76-79EBF8A65F79}"/>
    <cellStyle name="入力 3 2 3 10" xfId="38668" xr:uid="{A0424409-C76D-4B5C-9766-284B67BFB66A}"/>
    <cellStyle name="입력 3 2 3 2" xfId="38667" xr:uid="{58AC6A50-2774-449A-BFD5-36EFBF94C447}"/>
    <cellStyle name="入力 3 2 3 2" xfId="19534" xr:uid="{C80A1ACB-DC46-4E70-A1CE-95441DAF8A62}"/>
    <cellStyle name="入力 3 2 3 2 2" xfId="38669" xr:uid="{2D502582-02E1-47FB-B87D-462E853FBB47}"/>
    <cellStyle name="入力 3 2 3 3" xfId="19535" xr:uid="{539AE7B1-2E76-47D6-A754-0B5D08E21EBC}"/>
    <cellStyle name="入力 3 2 3 3 2" xfId="38670" xr:uid="{F54091B0-E373-4A2F-BF41-828FEF439616}"/>
    <cellStyle name="入力 3 2 3 4" xfId="19536" xr:uid="{B97FDBA4-EB42-48FC-BC89-D630D7A5DFEC}"/>
    <cellStyle name="入力 3 2 3 4 2" xfId="38671" xr:uid="{3C86ED1D-729E-4561-8CCB-838E8ED90F4D}"/>
    <cellStyle name="入力 3 2 3 5" xfId="19537" xr:uid="{9D0A22F0-3E7C-49A5-87F6-1CD75EA7A98D}"/>
    <cellStyle name="入力 3 2 3 5 2" xfId="38672" xr:uid="{D971CBB3-13EF-4183-804A-D4EB368A3375}"/>
    <cellStyle name="入力 3 2 3 6" xfId="19538" xr:uid="{1FD573E2-0CCB-413A-A269-4F161EB527D0}"/>
    <cellStyle name="入力 3 2 3 6 2" xfId="38673" xr:uid="{A3E55E3E-84FC-4242-9DCB-427800F0BD5B}"/>
    <cellStyle name="入力 3 2 3 7" xfId="19539" xr:uid="{A64765C3-B7FA-4814-A033-27EFFF05EC2F}"/>
    <cellStyle name="入力 3 2 3 7 2" xfId="38674" xr:uid="{C27AE5DB-C5D4-4AD2-A877-3B13561E77A1}"/>
    <cellStyle name="入力 3 2 3 8" xfId="19540" xr:uid="{2B532168-569B-48E0-985D-E03F5B278686}"/>
    <cellStyle name="入力 3 2 3 8 2" xfId="38675" xr:uid="{6708DFA3-0FB7-4C88-BB15-AD9CFE903793}"/>
    <cellStyle name="入力 3 2 3 9" xfId="19541" xr:uid="{96393FAF-154B-4E59-A2A9-EEB91A657081}"/>
    <cellStyle name="入力 3 2 3 9 2" xfId="38676" xr:uid="{7AD6922F-A87F-46E4-9A33-25773F79F9AB}"/>
    <cellStyle name="입력 3 2 4" xfId="19542" xr:uid="{71E6EF93-6A3F-435C-BB4C-F08BA230015E}"/>
    <cellStyle name="入力 3 2 4" xfId="19543" xr:uid="{95741F26-92F1-4C0F-9E32-090CFF509C19}"/>
    <cellStyle name="입력 3 2 4 2" xfId="38677" xr:uid="{00C8209A-2187-47BE-B2CA-1D42D9DFAECC}"/>
    <cellStyle name="入力 3 2 4 2" xfId="38678" xr:uid="{8C9F264B-9F93-4EBE-AE20-91FC71EB1503}"/>
    <cellStyle name="입력 3 2 5" xfId="19544" xr:uid="{485D3B2B-8F99-4548-B700-FCD411DE3529}"/>
    <cellStyle name="入力 3 2 5" xfId="19545" xr:uid="{C17890EF-358C-4CFC-8A48-771DD42C7D29}"/>
    <cellStyle name="입력 3 2 5 2" xfId="38679" xr:uid="{F14219DF-D0BE-4943-9CBC-694F54C0EC07}"/>
    <cellStyle name="入力 3 2 5 2" xfId="38680" xr:uid="{D5DD24F5-AE9F-4D4E-82E1-2AD340446469}"/>
    <cellStyle name="입력 3 2 6" xfId="19546" xr:uid="{5899A680-0E04-415D-BBDA-E6A363A73DA8}"/>
    <cellStyle name="入力 3 2 6" xfId="19547" xr:uid="{C25F76DE-A545-4D44-BD6C-F0EBE90CCEAF}"/>
    <cellStyle name="입력 3 2 6 2" xfId="38681" xr:uid="{97594763-C2AF-4951-AB8A-75F66F7BE655}"/>
    <cellStyle name="入力 3 2 6 2" xfId="38682" xr:uid="{D1E3EE14-DD0F-466C-936F-CE3DD8ED02B9}"/>
    <cellStyle name="입력 3 2 7" xfId="19548" xr:uid="{93D7B5CA-F55E-4588-87F4-EB9906F49787}"/>
    <cellStyle name="入力 3 2 7" xfId="19549" xr:uid="{8995EAF2-53B6-4954-8BDA-C01641415247}"/>
    <cellStyle name="입력 3 2 7 2" xfId="38683" xr:uid="{356F311E-17F1-4F7A-94D8-41F6D6F55D96}"/>
    <cellStyle name="入力 3 2 7 2" xfId="38684" xr:uid="{F3746049-4919-4779-AB33-853DBFBC74F8}"/>
    <cellStyle name="입력 3 2 8" xfId="19550" xr:uid="{4CBE163F-0655-41EB-8B4F-D180EF48DBE2}"/>
    <cellStyle name="入力 3 2 8" xfId="19551" xr:uid="{6BBED8C1-9F9C-4B62-AE10-83C3409EB798}"/>
    <cellStyle name="입력 3 2 8 2" xfId="38685" xr:uid="{4545C50E-510C-47DA-9213-FFBD0107BDEA}"/>
    <cellStyle name="入力 3 2 8 2" xfId="38686" xr:uid="{E518546A-A500-4CC5-A0BD-78566F31A85B}"/>
    <cellStyle name="입력 3 2 9" xfId="19552" xr:uid="{FC74EC57-C124-4315-9BA1-407077C0B428}"/>
    <cellStyle name="入力 3 2 9" xfId="19553" xr:uid="{C8217CD1-2577-449B-AB0C-50349457B203}"/>
    <cellStyle name="입력 3 2 9 2" xfId="38687" xr:uid="{178B5EEC-9A44-408A-ABA5-6444A0AFD465}"/>
    <cellStyle name="入力 3 2 9 2" xfId="38688" xr:uid="{F18439D8-38DC-4828-97E3-D292EA502A2E}"/>
    <cellStyle name="입력 3 3" xfId="19554" xr:uid="{4D51F61B-F2F8-4C22-B2BA-654F8038E1F3}"/>
    <cellStyle name="入力 3 3" xfId="19555" xr:uid="{2D284928-110B-40AF-B111-8DCF6121DBCE}"/>
    <cellStyle name="입력 3 3 10" xfId="19556" xr:uid="{39E14DBF-C2E6-42A7-9C85-AEB0991A7A74}"/>
    <cellStyle name="入力 3 3 10" xfId="19557" xr:uid="{329397C1-BC08-4C87-B2C7-0875E8677470}"/>
    <cellStyle name="입력 3 3 10 2" xfId="38691" xr:uid="{5DF25724-59E2-4901-9064-A31916F341ED}"/>
    <cellStyle name="入力 3 3 10 2" xfId="38692" xr:uid="{CB8D9E81-2E43-4450-8285-B1001807225C}"/>
    <cellStyle name="입력 3 3 11" xfId="19558" xr:uid="{9652163D-BB1F-4EF2-BD5B-244CA5E0FC3B}"/>
    <cellStyle name="入力 3 3 11" xfId="19559" xr:uid="{D34A6558-F7A1-4F4D-A4D3-4C3CFC9D3A9F}"/>
    <cellStyle name="입력 3 3 11 2" xfId="38693" xr:uid="{2458B4E8-BA76-4ECE-BDAA-95F9FDB63D9E}"/>
    <cellStyle name="入力 3 3 11 2" xfId="38694" xr:uid="{B5631C2F-770F-4995-9182-537601DA9C6E}"/>
    <cellStyle name="입력 3 3 12" xfId="19560" xr:uid="{2722A752-3B92-413C-92D6-519E112B8A87}"/>
    <cellStyle name="入力 3 3 12" xfId="19561" xr:uid="{1F228CF5-A74D-4467-88A0-475000586E31}"/>
    <cellStyle name="입력 3 3 12 2" xfId="38695" xr:uid="{FC621ED6-E2F9-490C-8D40-3A9115F49C1C}"/>
    <cellStyle name="入力 3 3 12 2" xfId="38696" xr:uid="{E2B883C1-650D-4061-B211-8181ACF034C8}"/>
    <cellStyle name="입력 3 3 13" xfId="19562" xr:uid="{F103791F-137C-4576-A11F-D20C1DA408F8}"/>
    <cellStyle name="入力 3 3 13" xfId="19563" xr:uid="{6D800C32-39CF-45B9-B88A-84CBEC811B8E}"/>
    <cellStyle name="입력 3 3 13 2" xfId="38697" xr:uid="{29947F49-EC15-46CF-BD24-93F34325F3B0}"/>
    <cellStyle name="入力 3 3 13 2" xfId="38698" xr:uid="{9D1B77F4-4C7E-48A3-8620-6DFCD626D2B6}"/>
    <cellStyle name="입력 3 3 14" xfId="38689" xr:uid="{C6A262F0-DDC9-472F-8BDC-ADB333B36C5C}"/>
    <cellStyle name="入力 3 3 14" xfId="19564" xr:uid="{742D8187-5BF7-406F-8B11-3C24865E227A}"/>
    <cellStyle name="入力 3 3 14 2" xfId="38699" xr:uid="{CC285495-C7D0-416E-AD88-9C9D2D850C8D}"/>
    <cellStyle name="入力 3 3 15" xfId="38690" xr:uid="{886F1442-4D26-4060-BDA0-3128DFC4E092}"/>
    <cellStyle name="입력 3 3 2" xfId="19565" xr:uid="{83127B42-4CD1-4814-A39C-CB4B0B7A0A80}"/>
    <cellStyle name="入力 3 3 2" xfId="19566" xr:uid="{6E0847C0-08C8-4CC3-A379-EF96A38E4E64}"/>
    <cellStyle name="入力 3 3 2 10" xfId="38701" xr:uid="{1D525671-EFDE-4063-AF39-35DB242AE442}"/>
    <cellStyle name="입력 3 3 2 2" xfId="38700" xr:uid="{6E86D3A0-51F3-4B2D-B027-AD8498ABB7CD}"/>
    <cellStyle name="入力 3 3 2 2" xfId="19567" xr:uid="{8F2E522F-9D3B-470E-B619-723F5FEF5B42}"/>
    <cellStyle name="入力 3 3 2 2 2" xfId="38702" xr:uid="{8A9CEA4C-9E62-4D29-A8E7-75B8531888EB}"/>
    <cellStyle name="入力 3 3 2 3" xfId="19568" xr:uid="{E384A88A-F564-4EE5-B5FC-E449BBEC7498}"/>
    <cellStyle name="入力 3 3 2 3 2" xfId="38703" xr:uid="{A1A85197-D31D-44AB-BE88-52D8C3711C35}"/>
    <cellStyle name="入力 3 3 2 4" xfId="19569" xr:uid="{AC66A83D-82D9-4682-A612-E9338E171100}"/>
    <cellStyle name="入力 3 3 2 4 2" xfId="38704" xr:uid="{88B326B9-2093-4154-9000-EEBE2B4FA9B1}"/>
    <cellStyle name="入力 3 3 2 5" xfId="19570" xr:uid="{0786A585-4B47-4F90-A43B-66DF467BDF89}"/>
    <cellStyle name="入力 3 3 2 5 2" xfId="38705" xr:uid="{81C6D637-B6B4-45DE-9613-AE5111447B01}"/>
    <cellStyle name="入力 3 3 2 6" xfId="19571" xr:uid="{6884CF8B-4A7B-48D5-9D5B-1FE62CD46569}"/>
    <cellStyle name="入力 3 3 2 6 2" xfId="38706" xr:uid="{5433835D-7875-4507-A199-0FD67E1EED07}"/>
    <cellStyle name="入力 3 3 2 7" xfId="19572" xr:uid="{AB59CE0E-BF54-499E-9CBA-868A8CBC43A9}"/>
    <cellStyle name="入力 3 3 2 7 2" xfId="38707" xr:uid="{BBA517BE-330D-4018-A2A1-D9596B28A1F3}"/>
    <cellStyle name="入力 3 3 2 8" xfId="19573" xr:uid="{F9A905CD-D02D-46A9-B17F-025135A2622C}"/>
    <cellStyle name="入力 3 3 2 8 2" xfId="38708" xr:uid="{885ED728-B66D-4A17-901C-875BB8F0DCFF}"/>
    <cellStyle name="入力 3 3 2 9" xfId="19574" xr:uid="{BF660AF1-19B2-4FBF-B268-E6C96BE9F83C}"/>
    <cellStyle name="入力 3 3 2 9 2" xfId="38709" xr:uid="{9BDA2A85-81CD-4946-B517-0E82BFECCB35}"/>
    <cellStyle name="입력 3 3 3" xfId="19575" xr:uid="{D1F52B84-EB13-46BD-8E67-0C1716C0145B}"/>
    <cellStyle name="入力 3 3 3" xfId="19576" xr:uid="{53B643E3-BDEA-48E3-AFBE-EA99E7187779}"/>
    <cellStyle name="입력 3 3 3 2" xfId="38710" xr:uid="{830B726B-9802-41DE-A66A-0B4D3371A329}"/>
    <cellStyle name="入力 3 3 3 2" xfId="38711" xr:uid="{0D741800-E4C0-4D94-879B-E175312C2823}"/>
    <cellStyle name="입력 3 3 4" xfId="19577" xr:uid="{28CEE02A-E2DB-48C1-9B0B-CDB7E761A050}"/>
    <cellStyle name="入力 3 3 4" xfId="19578" xr:uid="{88A4CDFE-B359-4269-B5A7-7D7166BF06F3}"/>
    <cellStyle name="입력 3 3 4 2" xfId="38712" xr:uid="{A0FB42A5-C5AA-4860-B327-081D4411098A}"/>
    <cellStyle name="入力 3 3 4 2" xfId="38713" xr:uid="{1AB953CD-C833-455B-A499-8D733DB82188}"/>
    <cellStyle name="입력 3 3 5" xfId="19579" xr:uid="{DAB0CD8E-26DC-496F-8619-23A2B2071E7D}"/>
    <cellStyle name="入力 3 3 5" xfId="19580" xr:uid="{8752993C-A9DA-4B6A-81FD-1DD34F711FE6}"/>
    <cellStyle name="입력 3 3 5 2" xfId="38714" xr:uid="{47EF0348-6FBE-473F-A46D-11484A04E0D6}"/>
    <cellStyle name="入力 3 3 5 2" xfId="38715" xr:uid="{06FEC902-644C-4EBC-A760-EF0C0361AD52}"/>
    <cellStyle name="입력 3 3 6" xfId="19581" xr:uid="{9596131C-849E-412D-86FA-C091164BF793}"/>
    <cellStyle name="入力 3 3 6" xfId="19582" xr:uid="{4BA83735-C63C-47D5-8AF4-5E701FBB09BF}"/>
    <cellStyle name="입력 3 3 6 2" xfId="38716" xr:uid="{B15F1E16-043A-4432-B92A-8642F04DFA96}"/>
    <cellStyle name="入力 3 3 6 2" xfId="38717" xr:uid="{9C4CF90D-DF70-457B-BA2D-6031F1783742}"/>
    <cellStyle name="입력 3 3 7" xfId="19583" xr:uid="{A09C83CA-0227-4B7D-8083-94AB20DCE00A}"/>
    <cellStyle name="入力 3 3 7" xfId="19584" xr:uid="{B57A0EAA-54EF-4DA9-8EBB-B4DA69DF6E65}"/>
    <cellStyle name="입력 3 3 7 2" xfId="38718" xr:uid="{00438970-E4F5-4F56-9E0C-3283E1729CD8}"/>
    <cellStyle name="入力 3 3 7 2" xfId="38719" xr:uid="{C7A29336-E4FE-49BC-956E-298F4A41E174}"/>
    <cellStyle name="입력 3 3 8" xfId="19585" xr:uid="{9846729D-BA0C-4A74-9D9E-D7AD8398763B}"/>
    <cellStyle name="入力 3 3 8" xfId="19586" xr:uid="{6C29265F-CEEA-4E93-A077-56DF6B114F48}"/>
    <cellStyle name="입력 3 3 8 2" xfId="38720" xr:uid="{DBCF5826-BDF3-47BC-85AD-925A77A2CD7F}"/>
    <cellStyle name="入力 3 3 8 2" xfId="38721" xr:uid="{D550389B-807A-46C9-91B4-486C130A47DA}"/>
    <cellStyle name="입력 3 3 9" xfId="19587" xr:uid="{AE66F3A5-185A-41C7-85D2-6625F9C2B524}"/>
    <cellStyle name="入力 3 3 9" xfId="19588" xr:uid="{6DB98C1A-E26D-4154-97B7-DA6B1A91297B}"/>
    <cellStyle name="입력 3 3 9 2" xfId="38722" xr:uid="{4A0737C1-87CF-4F04-BE87-9B9ECCA6F742}"/>
    <cellStyle name="入力 3 3 9 2" xfId="38723" xr:uid="{FC7085B3-5E2B-4495-A108-F554C6CBED4E}"/>
    <cellStyle name="입력 3 4" xfId="19589" xr:uid="{0C01E37C-F19A-438F-BE5F-F33AE45FB6BC}"/>
    <cellStyle name="入力 3 4" xfId="19590" xr:uid="{711602C9-8FA9-4D2E-9893-AE781CDF42A8}"/>
    <cellStyle name="입력 3 4 10" xfId="19591" xr:uid="{69EB14A2-5A59-47D2-80B8-896A8DEE1BA7}"/>
    <cellStyle name="入力 3 4 10" xfId="19592" xr:uid="{1E276A16-8719-4D06-B041-0A6CEDD98754}"/>
    <cellStyle name="입력 3 4 10 2" xfId="38726" xr:uid="{E3D32253-DFF1-41FC-84F7-05727103D63E}"/>
    <cellStyle name="入力 3 4 10 2" xfId="38727" xr:uid="{D936E7BD-F02E-473D-9446-9542CE761E35}"/>
    <cellStyle name="입력 3 4 11" xfId="19593" xr:uid="{B6FFE357-FCF9-495C-BE48-40345CA80358}"/>
    <cellStyle name="入力 3 4 11" xfId="19594" xr:uid="{B0D91AB9-3A1A-4C58-825C-E18B9E6218E0}"/>
    <cellStyle name="입력 3 4 11 2" xfId="38728" xr:uid="{B1429DA4-6329-4533-8BC1-D0F0FCE84F3D}"/>
    <cellStyle name="入力 3 4 11 2" xfId="38729" xr:uid="{8E646538-0AEB-4504-8EAE-DF5905B66D5A}"/>
    <cellStyle name="입력 3 4 12" xfId="19595" xr:uid="{FA6A6714-31D4-4AC9-9801-91AB150087DE}"/>
    <cellStyle name="入力 3 4 12" xfId="19596" xr:uid="{E44833B9-5E2C-4036-A412-9AB346E2E5E8}"/>
    <cellStyle name="입력 3 4 12 2" xfId="38730" xr:uid="{E6CB2672-CA5F-4CAE-A717-47FFEF01B569}"/>
    <cellStyle name="入力 3 4 12 2" xfId="38731" xr:uid="{FEE1EB6B-5281-48EF-B567-20562A73BF44}"/>
    <cellStyle name="입력 3 4 13" xfId="19597" xr:uid="{CFB2611A-A80B-41AD-A3EA-B0D33E712347}"/>
    <cellStyle name="入力 3 4 13" xfId="19598" xr:uid="{0B9FC5D1-400D-45DB-87B9-7E6B9B62A96A}"/>
    <cellStyle name="입력 3 4 13 2" xfId="38732" xr:uid="{1A5BF49C-E802-4F06-9A50-A922C5DC2808}"/>
    <cellStyle name="入力 3 4 13 2" xfId="38733" xr:uid="{CD29F1B9-17A0-412C-A310-31DAA834EF5F}"/>
    <cellStyle name="입력 3 4 14" xfId="38724" xr:uid="{1DB66BCB-576D-43CF-9FF5-2AE6171E48AB}"/>
    <cellStyle name="入力 3 4 14" xfId="38725" xr:uid="{A8664D22-7165-4F89-9F0F-FFAD85F5369C}"/>
    <cellStyle name="입력 3 4 2" xfId="19599" xr:uid="{3A8B6FD3-C7D5-4879-90CB-55BD66CDE053}"/>
    <cellStyle name="入力 3 4 2" xfId="19600" xr:uid="{C3669F66-4931-4C74-A360-A60E4FD837FE}"/>
    <cellStyle name="입력 3 4 2 2" xfId="38734" xr:uid="{CC5EA4A7-3282-4561-B170-71954D67C886}"/>
    <cellStyle name="入力 3 4 2 2" xfId="38735" xr:uid="{8CDA8DB3-EAEB-4416-B36A-FAA04357B6F2}"/>
    <cellStyle name="입력 3 4 3" xfId="19601" xr:uid="{28BE8D2A-2A17-4344-8B04-76C09E928E42}"/>
    <cellStyle name="入力 3 4 3" xfId="19602" xr:uid="{BF0763CC-71FE-4F9A-8E7D-AFE75E92821E}"/>
    <cellStyle name="입력 3 4 3 2" xfId="38736" xr:uid="{743E940B-54E8-4A5E-9673-69C5A0FD5230}"/>
    <cellStyle name="入力 3 4 3 2" xfId="38737" xr:uid="{0B201C8A-60CB-4654-B012-F698B5DC8FBD}"/>
    <cellStyle name="입력 3 4 4" xfId="19603" xr:uid="{035B36AC-366C-40E7-B318-D259463A53DD}"/>
    <cellStyle name="入力 3 4 4" xfId="19604" xr:uid="{DAE7548B-52EA-4952-9E15-944E8FC929A0}"/>
    <cellStyle name="입력 3 4 4 2" xfId="38738" xr:uid="{8F8C23FE-5843-4F53-B913-8A27988C0816}"/>
    <cellStyle name="入力 3 4 4 2" xfId="38739" xr:uid="{CE267F64-04E9-4ABC-AA66-E0EC3E789AEA}"/>
    <cellStyle name="입력 3 4 5" xfId="19605" xr:uid="{2CB681CA-EAC1-4B14-A228-43958B99CD89}"/>
    <cellStyle name="入力 3 4 5" xfId="19606" xr:uid="{45F3C643-2A64-4F79-AAD9-382DD4750895}"/>
    <cellStyle name="입력 3 4 5 2" xfId="38740" xr:uid="{E7C5B4F3-A89C-4D60-A43E-7B69D5748A16}"/>
    <cellStyle name="入力 3 4 5 2" xfId="38741" xr:uid="{584A8AE0-186C-45F9-A51C-746D70968F62}"/>
    <cellStyle name="입력 3 4 6" xfId="19607" xr:uid="{022C795E-6F3E-4AD8-9C8C-69474CF2944C}"/>
    <cellStyle name="入力 3 4 6" xfId="19608" xr:uid="{2289834E-358B-40EF-8175-35E3CD271A08}"/>
    <cellStyle name="입력 3 4 6 2" xfId="38742" xr:uid="{C4B23A23-1A56-4450-B77F-BAC571F8A1FD}"/>
    <cellStyle name="入力 3 4 6 2" xfId="38743" xr:uid="{5406839E-7E52-4ED2-9057-453619C72D00}"/>
    <cellStyle name="입력 3 4 7" xfId="19609" xr:uid="{5A966E5C-6B67-4F1A-8B78-6E25D7A35B5A}"/>
    <cellStyle name="入力 3 4 7" xfId="19610" xr:uid="{B6185835-DA4F-4B2C-984E-F107FD208A5B}"/>
    <cellStyle name="입력 3 4 7 2" xfId="38744" xr:uid="{0C7BADE9-E387-47EF-88A7-20716FB1875F}"/>
    <cellStyle name="入力 3 4 7 2" xfId="38745" xr:uid="{D29A0FEA-A5D7-464E-8C2E-6574BC477A24}"/>
    <cellStyle name="입력 3 4 8" xfId="19611" xr:uid="{8E12915F-3D50-4C08-8956-962DE4D5A21B}"/>
    <cellStyle name="入力 3 4 8" xfId="19612" xr:uid="{430672F6-E266-4149-BEA7-F218A14EB5D8}"/>
    <cellStyle name="입력 3 4 8 2" xfId="38746" xr:uid="{C3257034-ABEC-4FA7-B9D4-8B5A238D8195}"/>
    <cellStyle name="入力 3 4 8 2" xfId="38747" xr:uid="{2634F9A2-3FDF-4FB1-861E-F5D072E4D5E4}"/>
    <cellStyle name="입력 3 4 9" xfId="19613" xr:uid="{2A908CB7-548B-49C4-A926-46C635250BC9}"/>
    <cellStyle name="入力 3 4 9" xfId="19614" xr:uid="{A8A8492B-DF46-4F1D-B423-51AC4BFB5629}"/>
    <cellStyle name="입력 3 4 9 2" xfId="38748" xr:uid="{88B89306-E85A-4655-981C-5B476B977449}"/>
    <cellStyle name="入力 3 4 9 2" xfId="38749" xr:uid="{C0B949FA-716A-4673-8BEC-53A4736E97E1}"/>
    <cellStyle name="입력 3 5" xfId="19615" xr:uid="{F38508D4-8366-4680-B798-77E264358DE5}"/>
    <cellStyle name="入力 3 5" xfId="19616" xr:uid="{830FB54C-BE8D-4751-B3CB-6D73231560E7}"/>
    <cellStyle name="입력 3 5 10" xfId="19617" xr:uid="{C8735D56-FCF0-426C-A360-87FCF260308A}"/>
    <cellStyle name="入力 3 5 10" xfId="19618" xr:uid="{25246B26-2CF3-4617-AB02-CD6D5D07E631}"/>
    <cellStyle name="입력 3 5 10 2" xfId="38752" xr:uid="{0F5F02CA-D657-4295-A764-FBBC9441B192}"/>
    <cellStyle name="入力 3 5 10 2" xfId="38753" xr:uid="{5FC38353-0B12-4B15-9200-1983269B1E8C}"/>
    <cellStyle name="입력 3 5 11" xfId="19619" xr:uid="{26E56E8F-8CB0-41E2-98DC-85EB905C9B1D}"/>
    <cellStyle name="入力 3 5 11" xfId="19620" xr:uid="{17F1926B-A9B7-49AE-BC8B-7214EF1809E2}"/>
    <cellStyle name="입력 3 5 11 2" xfId="38754" xr:uid="{916EDB67-FFAD-4CE3-9603-1ADC023AAE25}"/>
    <cellStyle name="入力 3 5 11 2" xfId="38755" xr:uid="{64A1D067-A5F3-4D56-8AE5-0B4FB672F153}"/>
    <cellStyle name="입력 3 5 12" xfId="19621" xr:uid="{6F87A493-3E75-4346-B188-9518F695C1F7}"/>
    <cellStyle name="入力 3 5 12" xfId="19622" xr:uid="{82819791-54B0-403B-8374-C2DA1B07D561}"/>
    <cellStyle name="입력 3 5 12 2" xfId="38756" xr:uid="{A84C6788-C360-47B0-99D0-FCC2DCE48E05}"/>
    <cellStyle name="入力 3 5 12 2" xfId="38757" xr:uid="{B6E9777C-98DE-4DFD-9063-3FA8EACC4F45}"/>
    <cellStyle name="입력 3 5 13" xfId="19623" xr:uid="{3BD5F624-6A49-4AAD-A9FF-E0E3D8EDBBA6}"/>
    <cellStyle name="入力 3 5 13" xfId="19624" xr:uid="{7E49DD6C-13F1-4302-8966-8F2AD98B8A81}"/>
    <cellStyle name="입력 3 5 13 2" xfId="38758" xr:uid="{B847146F-F5F5-4F19-9DC6-9AD094186C2F}"/>
    <cellStyle name="入力 3 5 13 2" xfId="38759" xr:uid="{BA736C54-F54E-4CD9-A5EE-47C3A954B69B}"/>
    <cellStyle name="입력 3 5 14" xfId="38750" xr:uid="{0C6E970C-723A-4299-8FA3-021EA6D532E3}"/>
    <cellStyle name="入力 3 5 14" xfId="38751" xr:uid="{D2A85091-2576-431C-96F0-7554D7B26D68}"/>
    <cellStyle name="입력 3 5 2" xfId="19625" xr:uid="{DACE70C1-DBFC-4D8D-B021-DD15EA923DA3}"/>
    <cellStyle name="入力 3 5 2" xfId="19626" xr:uid="{4423FFF5-7121-4064-8776-EF3D5389159D}"/>
    <cellStyle name="입력 3 5 2 2" xfId="38760" xr:uid="{5E393F88-AB1F-4E8A-9A15-C4ED7C68DD2A}"/>
    <cellStyle name="入力 3 5 2 2" xfId="38761" xr:uid="{C649F271-7BBD-4EB6-8610-B93DADE374F9}"/>
    <cellStyle name="입력 3 5 3" xfId="19627" xr:uid="{6ACE7DBA-109C-483E-8C17-7E21CD81A1EF}"/>
    <cellStyle name="入力 3 5 3" xfId="19628" xr:uid="{10F67B44-4EB8-43F3-A79E-2CA5B634A5F1}"/>
    <cellStyle name="입력 3 5 3 2" xfId="38762" xr:uid="{9BA194A1-EC61-4C94-B88D-442D6019A860}"/>
    <cellStyle name="入力 3 5 3 2" xfId="38763" xr:uid="{49E380A7-9FFD-4440-AC89-C196BA47A388}"/>
    <cellStyle name="입력 3 5 4" xfId="19629" xr:uid="{5D3F9FDA-C454-46AF-A6B0-1F93FC7915F5}"/>
    <cellStyle name="入力 3 5 4" xfId="19630" xr:uid="{058B3E75-34DE-43D4-8E78-31CB1C4AA61F}"/>
    <cellStyle name="입력 3 5 4 2" xfId="38764" xr:uid="{F541CBF4-B60C-4888-8A68-43DE939AFEA2}"/>
    <cellStyle name="入力 3 5 4 2" xfId="38765" xr:uid="{ECF150FA-1828-42C8-8971-9DB4AC2BC13D}"/>
    <cellStyle name="입력 3 5 5" xfId="19631" xr:uid="{2EDCC0E3-9A9D-4BFF-B460-3A51059F918B}"/>
    <cellStyle name="入力 3 5 5" xfId="19632" xr:uid="{F5343099-E83B-4CA9-9C26-13C5BB2AA733}"/>
    <cellStyle name="입력 3 5 5 2" xfId="38766" xr:uid="{3923E089-D5BE-43C0-A80A-7C1B5842A50A}"/>
    <cellStyle name="入力 3 5 5 2" xfId="38767" xr:uid="{DD7FFA8A-A76C-4C93-A4E0-5D7C9090DA66}"/>
    <cellStyle name="입력 3 5 6" xfId="19633" xr:uid="{DE86F1C5-1EBA-4BE3-904F-B97BFC6830FA}"/>
    <cellStyle name="入力 3 5 6" xfId="19634" xr:uid="{89CB301F-DB06-4007-BC0A-BFA2F41FCAB8}"/>
    <cellStyle name="입력 3 5 6 2" xfId="38768" xr:uid="{DB32902F-F7D9-4272-814C-06D2742B4D6D}"/>
    <cellStyle name="入力 3 5 6 2" xfId="38769" xr:uid="{77DCC515-0C2F-426B-8176-D2C18A4AF341}"/>
    <cellStyle name="입력 3 5 7" xfId="19635" xr:uid="{B0C10146-5B1E-4EA8-8FB9-36AAE01A62E9}"/>
    <cellStyle name="入力 3 5 7" xfId="19636" xr:uid="{9F28135A-6FED-466E-B5F9-2DA8A921A42A}"/>
    <cellStyle name="입력 3 5 7 2" xfId="38770" xr:uid="{1FF18F6F-83E3-4673-943F-91C66C359CE5}"/>
    <cellStyle name="入力 3 5 7 2" xfId="38771" xr:uid="{A1C84CBC-103C-48C4-92A8-B51A753D8080}"/>
    <cellStyle name="입력 3 5 8" xfId="19637" xr:uid="{9A2CDF46-8410-43D0-A00D-ABCA8A378313}"/>
    <cellStyle name="入力 3 5 8" xfId="19638" xr:uid="{379E9EEF-2065-4865-BFB8-3F859162EB64}"/>
    <cellStyle name="입력 3 5 8 2" xfId="38772" xr:uid="{25F77DD6-1D8A-4B48-BEDC-A2DCC4498436}"/>
    <cellStyle name="入力 3 5 8 2" xfId="38773" xr:uid="{CBBD82D8-A244-4E98-8E52-ACCE62200D4D}"/>
    <cellStyle name="입력 3 5 9" xfId="19639" xr:uid="{BD5073C9-EDA4-4585-BA6A-A3C039FB0E12}"/>
    <cellStyle name="入力 3 5 9" xfId="19640" xr:uid="{6C1A24BC-CDC4-4997-AA1D-BFEF85857555}"/>
    <cellStyle name="입력 3 5 9 2" xfId="38774" xr:uid="{BC4D9857-45A8-447D-8A5C-91C7B9FF18EA}"/>
    <cellStyle name="入力 3 5 9 2" xfId="38775" xr:uid="{CBAC9A2F-FF21-404F-B78C-31EB054120F9}"/>
    <cellStyle name="입력 3 6" xfId="27038" xr:uid="{7ED48BBC-1522-4F80-AA94-E979AAD526D3}"/>
    <cellStyle name="入力 3 6" xfId="19641" xr:uid="{DFA26321-CD6C-48C4-9837-90EE45781DDB}"/>
    <cellStyle name="入力 3 6 10" xfId="38776" xr:uid="{8D294C4C-DE47-434F-8C78-F58D65042616}"/>
    <cellStyle name="입력 3 6 2" xfId="41212" xr:uid="{A759B325-725F-47E3-A1A8-A0CE62BC48B6}"/>
    <cellStyle name="入力 3 6 2" xfId="19642" xr:uid="{B2AA0B0C-1833-482F-9EF6-CD4F2605EE5A}"/>
    <cellStyle name="入力 3 6 2 2" xfId="38777" xr:uid="{EC496A18-0D40-44D8-9269-8A41E54C843A}"/>
    <cellStyle name="入力 3 6 3" xfId="19643" xr:uid="{D23E7BC3-AA32-44D8-8795-A2CCD1A00817}"/>
    <cellStyle name="入力 3 6 3 2" xfId="38778" xr:uid="{82C6C2FC-D648-4FF2-A712-4C3DB01E375D}"/>
    <cellStyle name="入力 3 6 4" xfId="19644" xr:uid="{1ADCB32B-C70B-4699-8588-768CF64BC0C6}"/>
    <cellStyle name="入力 3 6 4 2" xfId="38779" xr:uid="{872F7739-65DB-4193-B33A-E9E3C275EFC9}"/>
    <cellStyle name="入力 3 6 5" xfId="19645" xr:uid="{37F55EB1-0082-47E4-B1FC-94FD4B114FB5}"/>
    <cellStyle name="入力 3 6 5 2" xfId="38780" xr:uid="{4EC2462A-1F60-4AF6-993F-3600EC0F47AF}"/>
    <cellStyle name="入力 3 6 6" xfId="19646" xr:uid="{4BAB0045-66F7-42D3-90A0-361FB75EBD16}"/>
    <cellStyle name="入力 3 6 6 2" xfId="38781" xr:uid="{07079734-515D-4B11-8372-FF2707A0347C}"/>
    <cellStyle name="入力 3 6 7" xfId="19647" xr:uid="{692BE1F4-645E-4D8B-A33F-274FD1606668}"/>
    <cellStyle name="入力 3 6 7 2" xfId="38782" xr:uid="{61EF1289-D41D-4B70-B1F7-0F39CB2E628A}"/>
    <cellStyle name="入力 3 6 8" xfId="19648" xr:uid="{295959E5-86E4-4344-ADEF-B63B3EA0B1AF}"/>
    <cellStyle name="入力 3 6 8 2" xfId="38783" xr:uid="{D69F2FEC-BF26-4FB4-B4F2-27DF41253FE7}"/>
    <cellStyle name="入力 3 6 9" xfId="19649" xr:uid="{B3AF12FE-E854-4A32-BC28-A09498B68533}"/>
    <cellStyle name="入力 3 6 9 2" xfId="38784" xr:uid="{8AD9921D-DDCA-4823-A26C-74DA1A14FFFA}"/>
    <cellStyle name="입력 3 7" xfId="27039" xr:uid="{3D23690D-2100-42ED-8009-33CCE9FBB55A}"/>
    <cellStyle name="入力 3 7" xfId="19650" xr:uid="{C0B7946E-1CB3-41F4-8BBC-50A4298FF21B}"/>
    <cellStyle name="入力 3 7 10" xfId="38785" xr:uid="{AB16E810-BC94-4105-A1F0-42ED5DEBE92E}"/>
    <cellStyle name="입력 3 7 2" xfId="41213" xr:uid="{69060362-8B90-403A-8BC5-53AEDEC2AD66}"/>
    <cellStyle name="入力 3 7 2" xfId="19651" xr:uid="{4967CEDE-1EE9-486C-BC8A-7AB437A4880C}"/>
    <cellStyle name="入力 3 7 2 2" xfId="38786" xr:uid="{7C9639EC-73E5-4D37-8E6A-D60AC03C88E1}"/>
    <cellStyle name="入力 3 7 3" xfId="19652" xr:uid="{315A9868-C016-4A61-B2CD-EE7E5A552528}"/>
    <cellStyle name="入力 3 7 3 2" xfId="38787" xr:uid="{D2E1B9EC-4313-4B47-A59D-03A4997C3648}"/>
    <cellStyle name="入力 3 7 4" xfId="19653" xr:uid="{5AEF6FE1-23FA-481B-ACCA-6C99A8304AD0}"/>
    <cellStyle name="入力 3 7 4 2" xfId="38788" xr:uid="{953D1568-C00E-4DE2-9478-A6BCA127CFDD}"/>
    <cellStyle name="入力 3 7 5" xfId="19654" xr:uid="{D2AAEB74-1173-427E-8D81-53D30DECFB1C}"/>
    <cellStyle name="入力 3 7 5 2" xfId="38789" xr:uid="{FDFAC639-F5E9-4C66-A9DB-DD301E7BA056}"/>
    <cellStyle name="入力 3 7 6" xfId="19655" xr:uid="{3459D368-14DE-43ED-8CCF-AEB7E505B54D}"/>
    <cellStyle name="入力 3 7 6 2" xfId="38790" xr:uid="{8418B473-0E88-493C-B32E-E68162A6512A}"/>
    <cellStyle name="入力 3 7 7" xfId="19656" xr:uid="{48437A76-F554-4E95-8FD4-930806FE541B}"/>
    <cellStyle name="入力 3 7 7 2" xfId="38791" xr:uid="{BD4179DD-E42A-41EC-8A3F-5876B13F98A4}"/>
    <cellStyle name="入力 3 7 8" xfId="19657" xr:uid="{9EF015AE-2129-475D-9EB9-92803300D93D}"/>
    <cellStyle name="入力 3 7 8 2" xfId="38792" xr:uid="{40A08DEB-F98A-461F-91A7-A82A069651A1}"/>
    <cellStyle name="入力 3 7 9" xfId="19658" xr:uid="{E774FB91-C3DA-4C40-9FD3-2E4AC0C6F8E3}"/>
    <cellStyle name="入力 3 7 9 2" xfId="38793" xr:uid="{13887E99-4BD1-496F-A5B2-8559F92C6E8C}"/>
    <cellStyle name="입력 3 8" xfId="27040" xr:uid="{72328576-9854-44FA-AE97-72B80424351B}"/>
    <cellStyle name="入力 3 8" xfId="19659" xr:uid="{374D938B-92CA-4415-B194-1993DEDBF6D9}"/>
    <cellStyle name="入力 3 8 10" xfId="19660" xr:uid="{3380D4CC-E440-4DD9-8260-F43AE3C85E9E}"/>
    <cellStyle name="入力 3 8 10 2" xfId="38795" xr:uid="{2C6321AF-AEE1-4ECB-8C34-E9F3C8033823}"/>
    <cellStyle name="入力 3 8 11" xfId="19661" xr:uid="{074BC3F3-BD3D-49BB-8702-336DB4260318}"/>
    <cellStyle name="入力 3 8 11 2" xfId="38796" xr:uid="{B9D6E4C9-7EB3-4EA6-B51B-A0456D0BF681}"/>
    <cellStyle name="入力 3 8 12" xfId="38794" xr:uid="{E6B40506-7F60-4DE4-86FB-F682CD8FFC4A}"/>
    <cellStyle name="입력 3 8 2" xfId="41214" xr:uid="{6FB569DA-16E4-4CA1-88CC-118EFAA4A01F}"/>
    <cellStyle name="入力 3 8 2" xfId="19662" xr:uid="{EC251C0A-64F0-479B-B3A1-9431472B060E}"/>
    <cellStyle name="入力 3 8 2 2" xfId="38797" xr:uid="{6D7EA92C-686E-46D2-9972-EB135DED0F52}"/>
    <cellStyle name="入力 3 8 3" xfId="19663" xr:uid="{03A455E8-BA99-4ABE-9F7F-D3C335C4CEE1}"/>
    <cellStyle name="入力 3 8 3 2" xfId="38798" xr:uid="{64E0F2D6-E5B3-4905-8505-B0073735972F}"/>
    <cellStyle name="入力 3 8 4" xfId="19664" xr:uid="{01A204FE-3030-474C-A82D-4DFF42E960C7}"/>
    <cellStyle name="入力 3 8 4 2" xfId="38799" xr:uid="{E21D8EBF-658D-47D7-9D26-58EC1A7115CB}"/>
    <cellStyle name="入力 3 8 5" xfId="19665" xr:uid="{46C0CAAB-7A15-4CF9-905C-927AC1CDA0B0}"/>
    <cellStyle name="入力 3 8 5 2" xfId="38800" xr:uid="{22A7E248-B9CF-434D-94EE-0BD428A534EE}"/>
    <cellStyle name="入力 3 8 6" xfId="19666" xr:uid="{07093561-DF45-43EC-99E6-2784A89DD6A5}"/>
    <cellStyle name="入力 3 8 6 2" xfId="38801" xr:uid="{8A169336-598E-489A-ACED-9F444CC50866}"/>
    <cellStyle name="入力 3 8 7" xfId="19667" xr:uid="{F4DF1495-4AF3-4B8F-9322-2DAD96F8D219}"/>
    <cellStyle name="入力 3 8 7 2" xfId="38802" xr:uid="{E50CD58C-FA6B-4EEF-BC86-D7D0693B4568}"/>
    <cellStyle name="入力 3 8 8" xfId="19668" xr:uid="{EB49C6F3-9A10-4C7D-A796-E4A7EA1044CF}"/>
    <cellStyle name="入力 3 8 8 2" xfId="38803" xr:uid="{351750CA-F620-4661-BA6E-9E243752956A}"/>
    <cellStyle name="入力 3 8 9" xfId="19669" xr:uid="{294779F4-2CDE-472C-A942-AB5A7950AABF}"/>
    <cellStyle name="入力 3 8 9 2" xfId="38804" xr:uid="{FE5B1767-C4FA-4A6F-8058-D800F50CF76B}"/>
    <cellStyle name="入力 3 9" xfId="19670" xr:uid="{8F4AD365-E91A-46E8-A33A-24B29E2CE9A1}"/>
    <cellStyle name="入力 3 9 10" xfId="19671" xr:uid="{8C126FCD-1D60-48BC-958A-1B5AD7398069}"/>
    <cellStyle name="入力 3 9 10 2" xfId="38806" xr:uid="{7DA1A2B2-BBE1-4336-91F3-A65FE744E43C}"/>
    <cellStyle name="入力 3 9 11" xfId="19672" xr:uid="{1E06EEA4-FB1F-45E7-84A1-042397ABF275}"/>
    <cellStyle name="入力 3 9 11 2" xfId="38807" xr:uid="{E7D81CAB-BE92-4CFC-80FB-BCC5A2E6A470}"/>
    <cellStyle name="入力 3 9 12" xfId="38805" xr:uid="{88C5ACB5-7E69-4323-A01B-8A62D6D21784}"/>
    <cellStyle name="入力 3 9 2" xfId="19673" xr:uid="{646C3850-83AD-43B5-8329-FF3A9F928A75}"/>
    <cellStyle name="入力 3 9 2 2" xfId="38808" xr:uid="{5A0FB406-2912-4CE5-8023-39059AFECD67}"/>
    <cellStyle name="入力 3 9 3" xfId="19674" xr:uid="{E719AB5C-E971-4717-9E01-C8105A2EE6CE}"/>
    <cellStyle name="入力 3 9 3 2" xfId="38809" xr:uid="{929D54F4-D187-4A34-94A5-3027B501E2A9}"/>
    <cellStyle name="入力 3 9 4" xfId="19675" xr:uid="{71B87D5F-7015-4860-B052-93D7E47BADD5}"/>
    <cellStyle name="入力 3 9 4 2" xfId="38810" xr:uid="{598348A7-A791-44B4-BC13-BDEF7B100E86}"/>
    <cellStyle name="入力 3 9 5" xfId="19676" xr:uid="{1CA6E04E-291E-42F6-94B2-B5661515A006}"/>
    <cellStyle name="入力 3 9 5 2" xfId="38811" xr:uid="{59B2CCE4-8B55-42BF-85AB-2A261A186942}"/>
    <cellStyle name="入力 3 9 6" xfId="19677" xr:uid="{1E102BF5-1C59-4264-A9A0-A9C649FC395B}"/>
    <cellStyle name="入力 3 9 6 2" xfId="38812" xr:uid="{62033944-8DCA-491A-8996-7561F42E61E0}"/>
    <cellStyle name="入力 3 9 7" xfId="19678" xr:uid="{03C9CD60-CCF5-4A91-9B19-7CAC1E4E3916}"/>
    <cellStyle name="入力 3 9 7 2" xfId="38813" xr:uid="{1A4F2FAB-1589-470B-A88E-56D3BD9EE998}"/>
    <cellStyle name="入力 3 9 8" xfId="19679" xr:uid="{0360C283-275E-482B-A4DD-0EC368ADB87A}"/>
    <cellStyle name="入力 3 9 8 2" xfId="38814" xr:uid="{AF935F12-7F1B-44FC-B8F7-876E76B2BEBE}"/>
    <cellStyle name="入力 3 9 9" xfId="19680" xr:uid="{E5684A8B-04A1-4465-A8C9-19F3B63E793D}"/>
    <cellStyle name="入力 3 9 9 2" xfId="38815" xr:uid="{BA36A46F-F2A0-4EC6-A81F-133E90677E13}"/>
    <cellStyle name="입력 30" xfId="19681" xr:uid="{4D5A4BF3-4060-4C31-828B-EE7BCA01DDE0}"/>
    <cellStyle name="입력 30 2" xfId="19682" xr:uid="{7AFF6177-6539-4124-8E10-534901074D18}"/>
    <cellStyle name="입력 31" xfId="19683" xr:uid="{58FE14CE-2B8B-464E-8F71-CDA9AD1CDCED}"/>
    <cellStyle name="입력 31 2" xfId="19684" xr:uid="{19219AC9-1DF3-4DF9-9BB9-B4F230F4C370}"/>
    <cellStyle name="입력 32" xfId="19685" xr:uid="{E5CCE8F7-D7C0-40A3-B3DA-2596539126E9}"/>
    <cellStyle name="입력 32 2" xfId="19686" xr:uid="{9D6FD23C-1A6E-43E5-9C66-1B54CBF0E02A}"/>
    <cellStyle name="입력 33" xfId="19687" xr:uid="{27ED966F-3797-4D14-8279-E68ADD2EA907}"/>
    <cellStyle name="입력 33 2" xfId="19688" xr:uid="{F28DD9FD-BAF5-4673-A9E7-C88903226A1A}"/>
    <cellStyle name="입력 34" xfId="19689" xr:uid="{0C7E4888-69A5-41B9-B3E5-24913B1189C6}"/>
    <cellStyle name="입력 34 2" xfId="19690" xr:uid="{E88DBB3F-96EC-493D-B6A8-06426F65B057}"/>
    <cellStyle name="입력 35" xfId="19691" xr:uid="{64D28E1C-63ED-4F48-8414-18C3DE117D6E}"/>
    <cellStyle name="입력 35 2" xfId="19692" xr:uid="{01F56B63-9676-4A06-8921-7F14EF918708}"/>
    <cellStyle name="입력 36" xfId="19693" xr:uid="{06EC5BF4-723E-4F3B-852B-8B05914260F0}"/>
    <cellStyle name="입력 36 2" xfId="19694" xr:uid="{4D8C0DDA-5AC5-4154-AE0B-6016AD014859}"/>
    <cellStyle name="입력 37" xfId="19695" xr:uid="{615C8C43-D8E6-4543-81BC-2166BFD1E0B1}"/>
    <cellStyle name="입력 37 2" xfId="19696" xr:uid="{AAFA3B79-8A2E-41E0-A7B8-13B4A5268865}"/>
    <cellStyle name="입력 38" xfId="19697" xr:uid="{DB3CE065-D227-43C7-A147-A023AEFC2E33}"/>
    <cellStyle name="입력 38 2" xfId="19698" xr:uid="{2CE094E1-AEE5-4BB3-A982-D7DB0C72E9F0}"/>
    <cellStyle name="입력 39" xfId="19699" xr:uid="{BDF73F0A-C97A-4DEC-B1A9-EC2FD3D91341}"/>
    <cellStyle name="입력 39 2" xfId="19700" xr:uid="{21CCAF8C-D99B-48E6-AC65-42EB93CAC04E}"/>
    <cellStyle name="입력 4" xfId="19701" xr:uid="{2409E9CF-B4AD-4DD0-B87E-268E7D2C093B}"/>
    <cellStyle name="入力 4" xfId="19702" xr:uid="{16866A62-D280-494C-9B43-EDDC7347CB0E}"/>
    <cellStyle name="入力 4 10" xfId="19703" xr:uid="{813B7E1A-775F-47AF-BF2B-FCDF94A3633B}"/>
    <cellStyle name="入力 4 10 2" xfId="38817" xr:uid="{872D738F-4713-4886-938F-737C029C666F}"/>
    <cellStyle name="入力 4 11" xfId="19704" xr:uid="{431F1722-666B-4065-9A19-7260C947A80E}"/>
    <cellStyle name="入力 4 11 2" xfId="38818" xr:uid="{AB280DA5-041A-444C-8531-368ED05D5BD8}"/>
    <cellStyle name="入力 4 12" xfId="19705" xr:uid="{F88D29B1-C92B-4206-9BEB-88C1F6ADF5D0}"/>
    <cellStyle name="入力 4 12 2" xfId="38819" xr:uid="{D9DA8290-8C6C-45F7-829E-7F64D2F5AF63}"/>
    <cellStyle name="入力 4 13" xfId="19706" xr:uid="{4666428D-AC2E-4DEC-9619-E85F58DEBA7C}"/>
    <cellStyle name="入力 4 13 2" xfId="38820" xr:uid="{93A5B744-C8D0-4A2E-90E5-CC818BC5EAF3}"/>
    <cellStyle name="入力 4 14" xfId="19707" xr:uid="{9AB4E540-5414-4CB5-94BD-9619566FF924}"/>
    <cellStyle name="入力 4 14 2" xfId="38821" xr:uid="{660D2C5C-C0A9-4827-9DEF-DF9E015371A6}"/>
    <cellStyle name="入力 4 15" xfId="19708" xr:uid="{C790508F-58FA-441B-A785-249D46B47460}"/>
    <cellStyle name="入力 4 15 2" xfId="38822" xr:uid="{68F358CB-B148-4B97-ABEB-08EADA556A4E}"/>
    <cellStyle name="入力 4 16" xfId="38816" xr:uid="{61925A4E-0B90-40B4-A03D-8D0BA38AA200}"/>
    <cellStyle name="입력 4 2" xfId="19709" xr:uid="{3032E76E-0F52-4893-9FD3-94F475C1173F}"/>
    <cellStyle name="入力 4 2" xfId="19710" xr:uid="{2A663962-E791-44CA-9A3D-1265C3CC5F5B}"/>
    <cellStyle name="입력 4 2 10" xfId="19711" xr:uid="{55151F36-5DF1-49F8-AA1D-1BC11682678C}"/>
    <cellStyle name="入力 4 2 10" xfId="19712" xr:uid="{C5AB77FF-ED28-4621-9F56-077E91829191}"/>
    <cellStyle name="입력 4 2 10 2" xfId="38825" xr:uid="{A24348BC-318F-4A31-9693-9A4947887A47}"/>
    <cellStyle name="入力 4 2 10 2" xfId="38826" xr:uid="{D6CE6353-33B6-4968-A17C-588618624859}"/>
    <cellStyle name="입력 4 2 11" xfId="19713" xr:uid="{EC3313CB-2D7C-4705-85A7-78FA46DAFCB0}"/>
    <cellStyle name="入力 4 2 11" xfId="19714" xr:uid="{B8664882-1F25-460D-AF05-EFC80E773D40}"/>
    <cellStyle name="입력 4 2 11 2" xfId="38827" xr:uid="{EA9B6364-767B-498E-9A5D-C50DFE65D83E}"/>
    <cellStyle name="入力 4 2 11 2" xfId="38828" xr:uid="{5006DE74-DE40-4BE4-8A95-1DBD118C83D0}"/>
    <cellStyle name="입력 4 2 12" xfId="19715" xr:uid="{8FE57760-7052-431C-8103-A67924A7F7AC}"/>
    <cellStyle name="入力 4 2 12" xfId="19716" xr:uid="{4222E1F4-BCBF-4E65-9F3A-10116C20AEEA}"/>
    <cellStyle name="입력 4 2 12 2" xfId="38829" xr:uid="{E12B5952-1835-4744-862F-611491E85124}"/>
    <cellStyle name="入力 4 2 12 2" xfId="38830" xr:uid="{441FFE5A-CB1E-436B-93D0-97A4DE1E62AA}"/>
    <cellStyle name="입력 4 2 13" xfId="19717" xr:uid="{9F7AE8AF-4534-4CF6-A0EA-DAFA8EA4306D}"/>
    <cellStyle name="入力 4 2 13" xfId="19718" xr:uid="{1E0917AF-06FA-4898-86E2-8B68D7B1F7FB}"/>
    <cellStyle name="입력 4 2 13 2" xfId="38831" xr:uid="{57C65F9E-1FB6-41DA-B9F7-FB0B4BB1A07E}"/>
    <cellStyle name="入力 4 2 13 2" xfId="38832" xr:uid="{FDB075A9-A222-4573-9D0B-9BEF6D38139D}"/>
    <cellStyle name="입력 4 2 14" xfId="38823" xr:uid="{726078F2-AE27-431B-9969-34BDEB7493D5}"/>
    <cellStyle name="入力 4 2 14" xfId="38824" xr:uid="{EBA413FB-2151-4E5F-9036-86191686DA7B}"/>
    <cellStyle name="입력 4 2 2" xfId="19719" xr:uid="{43517F57-8223-4E8F-B781-46AD86E83637}"/>
    <cellStyle name="入力 4 2 2" xfId="19720" xr:uid="{80AAD0EC-9229-40D4-8271-57AA70ACCE8D}"/>
    <cellStyle name="입력 4 2 2 2" xfId="38833" xr:uid="{436275A9-4AF6-4AED-90FE-065152ED0704}"/>
    <cellStyle name="入力 4 2 2 2" xfId="38834" xr:uid="{37BD49C7-46C4-418E-A2C3-10CE6C429054}"/>
    <cellStyle name="입력 4 2 3" xfId="19721" xr:uid="{A5451E5E-66F2-4004-85B1-7C1B5CC49379}"/>
    <cellStyle name="入力 4 2 3" xfId="19722" xr:uid="{C2C0223F-4F77-4255-9598-83038F3ABBAE}"/>
    <cellStyle name="입력 4 2 3 2" xfId="38835" xr:uid="{78F1D2ED-4626-4830-90D1-A6C5086FC11B}"/>
    <cellStyle name="入力 4 2 3 2" xfId="38836" xr:uid="{ED76C1C8-8D50-48EF-9897-5118BE446316}"/>
    <cellStyle name="입력 4 2 4" xfId="19723" xr:uid="{3F451499-61C2-4743-815A-643D625C3673}"/>
    <cellStyle name="入力 4 2 4" xfId="19724" xr:uid="{B6DCB692-EC40-4599-BF48-435CE8C8C269}"/>
    <cellStyle name="입력 4 2 4 2" xfId="38837" xr:uid="{EDFFC71E-18E4-4F3A-8E5E-C8FF2F8D674A}"/>
    <cellStyle name="入力 4 2 4 2" xfId="38838" xr:uid="{94500959-1F60-43E2-818A-2848FA5358E4}"/>
    <cellStyle name="입력 4 2 5" xfId="19725" xr:uid="{64BBABC7-EDEC-45F8-9C05-EDA0E74D820B}"/>
    <cellStyle name="入力 4 2 5" xfId="19726" xr:uid="{032C4167-5103-4F05-BC9F-BDBB35FE6475}"/>
    <cellStyle name="입력 4 2 5 2" xfId="38839" xr:uid="{D75D8FE2-0CEE-4FEE-9021-91E20C3DB3B0}"/>
    <cellStyle name="入力 4 2 5 2" xfId="38840" xr:uid="{DCFE8F7C-5154-4F3D-8477-4B2CE42D7541}"/>
    <cellStyle name="입력 4 2 6" xfId="19727" xr:uid="{8C1163E4-F042-4903-9749-725288B7DAA5}"/>
    <cellStyle name="入力 4 2 6" xfId="19728" xr:uid="{4C7EDE90-DC20-4237-ADFC-0BFF70A561ED}"/>
    <cellStyle name="입력 4 2 6 2" xfId="38841" xr:uid="{8237F0A9-F1BF-45CA-851B-84DE6AB8DE81}"/>
    <cellStyle name="入力 4 2 6 2" xfId="38842" xr:uid="{ADB6421B-474E-4A87-8597-185F9323CAED}"/>
    <cellStyle name="입력 4 2 7" xfId="19729" xr:uid="{02DB77BE-2D72-4E8D-A2AE-5CB6F8C8CBD0}"/>
    <cellStyle name="入力 4 2 7" xfId="19730" xr:uid="{204ACF46-7539-4A16-9EA6-05AD9CE78B6C}"/>
    <cellStyle name="입력 4 2 7 2" xfId="38843" xr:uid="{1A5936EC-437B-43CE-93D7-266E5288E50F}"/>
    <cellStyle name="入力 4 2 7 2" xfId="38844" xr:uid="{ACF50A96-38AE-450D-8044-C75350AB1D4F}"/>
    <cellStyle name="입력 4 2 8" xfId="19731" xr:uid="{C2728D0C-C685-4376-9208-423D0F814F83}"/>
    <cellStyle name="入力 4 2 8" xfId="19732" xr:uid="{31AC1684-731A-4BFF-A363-165565CCF69F}"/>
    <cellStyle name="입력 4 2 8 2" xfId="38845" xr:uid="{674DE15D-6486-4F18-8012-89F8DEEA70CC}"/>
    <cellStyle name="入力 4 2 8 2" xfId="38846" xr:uid="{916EEA43-49B2-4D51-AF14-9F15749010FD}"/>
    <cellStyle name="입력 4 2 9" xfId="19733" xr:uid="{371D2B75-032E-4EEC-B833-A158373831FD}"/>
    <cellStyle name="入力 4 2 9" xfId="19734" xr:uid="{010147C1-B417-4B63-803B-8A7D587600FC}"/>
    <cellStyle name="입력 4 2 9 2" xfId="38847" xr:uid="{D11B93CC-272F-4B37-9BE0-54EC026807E4}"/>
    <cellStyle name="入力 4 2 9 2" xfId="38848" xr:uid="{C6FE3988-8979-47F0-B922-33013186AC4F}"/>
    <cellStyle name="입력 4 3" xfId="19735" xr:uid="{3C09F115-7E07-41E4-8BEB-E510617A09F8}"/>
    <cellStyle name="入力 4 3" xfId="19736" xr:uid="{00C98D6C-C73F-49DC-AF92-4443AAB0F237}"/>
    <cellStyle name="입력 4 3 10" xfId="19737" xr:uid="{A5C83627-5948-4FCA-9052-7D15CBDE5B96}"/>
    <cellStyle name="入力 4 3 10" xfId="19738" xr:uid="{8AC35245-2E4B-40C8-9554-F4CCB0656CA0}"/>
    <cellStyle name="입력 4 3 10 2" xfId="38851" xr:uid="{6D8A09DB-5EC8-4427-8638-3535DD8111F8}"/>
    <cellStyle name="入力 4 3 10 2" xfId="38852" xr:uid="{DF078245-4575-4D4C-A976-F21A78FCAAD8}"/>
    <cellStyle name="입력 4 3 11" xfId="19739" xr:uid="{3068B773-66C6-4834-812D-A4957ABCF073}"/>
    <cellStyle name="入力 4 3 11" xfId="19740" xr:uid="{57B7F9A8-4F4B-464B-98F6-6D82C417698B}"/>
    <cellStyle name="입력 4 3 11 2" xfId="38853" xr:uid="{C596C301-5CA5-470E-B9C6-B3B5EFDF5C6D}"/>
    <cellStyle name="入力 4 3 11 2" xfId="38854" xr:uid="{7D512A20-5CD1-4DE4-B96A-FBBF6EEBDC60}"/>
    <cellStyle name="입력 4 3 12" xfId="19741" xr:uid="{CC31395C-1D0B-474C-8EF4-B2C03950A99E}"/>
    <cellStyle name="入力 4 3 12" xfId="19742" xr:uid="{539063FB-D8D8-4771-A7C4-55DB8B048941}"/>
    <cellStyle name="입력 4 3 12 2" xfId="38855" xr:uid="{795A2D5F-0736-436D-9C31-7BF88F07899A}"/>
    <cellStyle name="入力 4 3 12 2" xfId="38856" xr:uid="{FCFD122E-743B-4013-9A97-76921E9EDD33}"/>
    <cellStyle name="입력 4 3 13" xfId="19743" xr:uid="{B0334A0D-55A9-49DE-B82D-0C4B8AB5B5AB}"/>
    <cellStyle name="入力 4 3 13" xfId="19744" xr:uid="{DC7E9D7A-CB03-4212-8D50-A3EDA8F08C5E}"/>
    <cellStyle name="입력 4 3 13 2" xfId="38857" xr:uid="{42006F43-04C8-4137-99C4-C704D5A06B06}"/>
    <cellStyle name="入力 4 3 13 2" xfId="38858" xr:uid="{66D87457-101E-4E4F-AA20-54E432FFF53F}"/>
    <cellStyle name="입력 4 3 14" xfId="38849" xr:uid="{B0D0F2AC-9855-452D-B26C-5EE52672C1DB}"/>
    <cellStyle name="入力 4 3 14" xfId="38850" xr:uid="{7C9B001D-0D89-47A1-94FA-BE994C390891}"/>
    <cellStyle name="입력 4 3 2" xfId="19745" xr:uid="{0A6C8916-D213-4801-902B-BC64A2E82B9A}"/>
    <cellStyle name="入力 4 3 2" xfId="19746" xr:uid="{CB118AD2-DA61-4DFF-AC8D-06A9675EDA57}"/>
    <cellStyle name="입력 4 3 2 2" xfId="38859" xr:uid="{AC212A02-7B5D-46D7-B3A2-6C766E4B1E0A}"/>
    <cellStyle name="入力 4 3 2 2" xfId="38860" xr:uid="{76F22E8E-C6C7-40F5-BE82-FCA9540A0A08}"/>
    <cellStyle name="입력 4 3 3" xfId="19747" xr:uid="{044A6CC0-76D1-4288-836D-80A2B230CA53}"/>
    <cellStyle name="入力 4 3 3" xfId="19748" xr:uid="{9D59A898-ADCF-4477-9C38-B2EA368D1EC4}"/>
    <cellStyle name="입력 4 3 3 2" xfId="38861" xr:uid="{2CB4505C-5F8E-431E-9CB1-7E67B7157B65}"/>
    <cellStyle name="入力 4 3 3 2" xfId="38862" xr:uid="{3AA8548C-82AF-4EE9-A5BD-3706B0320F15}"/>
    <cellStyle name="입력 4 3 4" xfId="19749" xr:uid="{A540C0CC-C598-44E0-BF0B-DA306B49A17D}"/>
    <cellStyle name="入力 4 3 4" xfId="19750" xr:uid="{B4B5D825-E886-4B67-B126-819F58E99A6B}"/>
    <cellStyle name="입력 4 3 4 2" xfId="38863" xr:uid="{A511CE3F-6E50-4B99-A548-3BD59C8CDA4F}"/>
    <cellStyle name="入力 4 3 4 2" xfId="38864" xr:uid="{EE415821-1F71-44DC-9064-A66546C35436}"/>
    <cellStyle name="입력 4 3 5" xfId="19751" xr:uid="{1CF6E568-5C4A-4677-AD3D-4A8F5F850C50}"/>
    <cellStyle name="入力 4 3 5" xfId="19752" xr:uid="{2BAF26E7-69FD-45CB-BA99-D7EB7380BF86}"/>
    <cellStyle name="입력 4 3 5 2" xfId="38865" xr:uid="{E4F05463-344E-46BD-ABA5-13EFC4C85A61}"/>
    <cellStyle name="入力 4 3 5 2" xfId="38866" xr:uid="{E93C1685-32FA-4758-A6A9-D8DD30454BE9}"/>
    <cellStyle name="입력 4 3 6" xfId="19753" xr:uid="{7E3BB221-4389-4752-9EB4-BB1FE0CC5AD4}"/>
    <cellStyle name="入力 4 3 6" xfId="19754" xr:uid="{5BE196A8-F678-4D95-99BE-FBC11749C322}"/>
    <cellStyle name="입력 4 3 6 2" xfId="38867" xr:uid="{240DAC67-3EC6-4BD1-9B76-365273EAAC25}"/>
    <cellStyle name="入力 4 3 6 2" xfId="38868" xr:uid="{5295A362-C132-42B3-B914-2F104BF9C77F}"/>
    <cellStyle name="입력 4 3 7" xfId="19755" xr:uid="{3FB448EE-0FBB-4667-99FC-2D4C9955C924}"/>
    <cellStyle name="入力 4 3 7" xfId="19756" xr:uid="{05E518C3-384A-4E05-BE9B-E33522056826}"/>
    <cellStyle name="입력 4 3 7 2" xfId="38869" xr:uid="{9C6ACEDA-D160-41E1-B2F6-E7FAB5366510}"/>
    <cellStyle name="入力 4 3 7 2" xfId="38870" xr:uid="{B01F761B-FEED-46C0-A4FB-C59D04FFEA7C}"/>
    <cellStyle name="입력 4 3 8" xfId="19757" xr:uid="{DEFBC97E-E4A7-4312-97D3-3421B4B965C2}"/>
    <cellStyle name="入力 4 3 8" xfId="19758" xr:uid="{3E2FEBFE-B7E2-4087-86F7-7A873D465EC0}"/>
    <cellStyle name="입력 4 3 8 2" xfId="38871" xr:uid="{0F0CAF7E-332C-4DB8-8BBD-02797508AF63}"/>
    <cellStyle name="入力 4 3 8 2" xfId="38872" xr:uid="{71D1E0B3-EFEC-43E6-90FD-6B95348B2382}"/>
    <cellStyle name="입력 4 3 9" xfId="19759" xr:uid="{CA4736BA-FA1F-4FB9-A9BC-216D0806B03D}"/>
    <cellStyle name="入力 4 3 9" xfId="19760" xr:uid="{4AF7D5EA-2FF4-4FAF-A5BD-F1412BFCBB4E}"/>
    <cellStyle name="입력 4 3 9 2" xfId="38873" xr:uid="{4F5722BE-02ED-48F3-A5F2-E010C22EC265}"/>
    <cellStyle name="入力 4 3 9 2" xfId="38874" xr:uid="{42341F34-8FD7-4E90-8F67-AA67F4C0014E}"/>
    <cellStyle name="入力 4 4" xfId="19761" xr:uid="{0E487C10-AFB3-462F-BE79-FB3141F02E47}"/>
    <cellStyle name="入力 4 4 2" xfId="38875" xr:uid="{AF72B684-59FD-4838-8D49-A13EAA22AB31}"/>
    <cellStyle name="入力 4 5" xfId="19762" xr:uid="{1151799B-AB4F-4C1A-9766-BBFBC7C9600D}"/>
    <cellStyle name="入力 4 5 2" xfId="38876" xr:uid="{2070A9D8-D5B2-4FAE-B903-1BCBE21BDA6C}"/>
    <cellStyle name="入力 4 6" xfId="19763" xr:uid="{B8D95380-78AB-4055-A4A7-089EF1796064}"/>
    <cellStyle name="入力 4 6 2" xfId="38877" xr:uid="{C93F8C8D-27B7-45D7-8540-7A2CF38B4E02}"/>
    <cellStyle name="入力 4 7" xfId="19764" xr:uid="{40F9E658-6E13-4224-99A9-9E9B88A3F2A7}"/>
    <cellStyle name="入力 4 7 2" xfId="38878" xr:uid="{43946ED3-45DD-4844-B453-0BCFDBC63D0D}"/>
    <cellStyle name="入力 4 8" xfId="19765" xr:uid="{38ACAAFC-41C2-4E95-9F8C-247763F082C2}"/>
    <cellStyle name="入力 4 8 2" xfId="38879" xr:uid="{6B7EB208-E8DA-4A4A-90C3-F5B72254A480}"/>
    <cellStyle name="入力 4 9" xfId="19766" xr:uid="{182CBDFF-7258-4BA5-87E3-8C4004102CCC}"/>
    <cellStyle name="入力 4 9 2" xfId="38880" xr:uid="{E51C49FF-DDD8-467D-A55C-52DA409C1638}"/>
    <cellStyle name="입력 40" xfId="19767" xr:uid="{FB325DB3-39C2-4099-AFE7-61638DECC501}"/>
    <cellStyle name="입력 40 2" xfId="19768" xr:uid="{98851EAF-F9F0-44C2-A283-C85E07B3C9E3}"/>
    <cellStyle name="입력 41" xfId="19769" xr:uid="{7891BF15-5EAE-4A24-95F9-F02B8958AA62}"/>
    <cellStyle name="입력 41 2" xfId="19770" xr:uid="{65E4F2B6-D91E-449D-A31C-C28F14D20DDF}"/>
    <cellStyle name="입력 42" xfId="19771" xr:uid="{A3504EDD-6F96-468D-9D85-07FD9F36BD60}"/>
    <cellStyle name="입력 42 2" xfId="19772" xr:uid="{EC970EFC-D055-47FF-973F-17FAD978BF7E}"/>
    <cellStyle name="입력 43" xfId="19773" xr:uid="{5944B268-F94B-4144-AD2D-CF48CCAC045A}"/>
    <cellStyle name="입력 43 2" xfId="19774" xr:uid="{2E10D4DA-EDE2-42CB-97DB-175CF4FEF00C}"/>
    <cellStyle name="입력 44" xfId="19775" xr:uid="{B4A07589-812B-4295-9B83-C8A37FEFECD8}"/>
    <cellStyle name="입력 45" xfId="19776" xr:uid="{23C26FD0-BC4A-4496-BF3F-E5D1953035D9}"/>
    <cellStyle name="입력 46" xfId="19777" xr:uid="{906489B9-000C-45DC-8F82-A3E92DC035DB}"/>
    <cellStyle name="입력 47" xfId="19778" xr:uid="{896F08EB-3C77-45E0-81FF-BFBEAAC255C2}"/>
    <cellStyle name="입력 48" xfId="19779" xr:uid="{5048BF6D-5436-4ED5-945D-53D81ED3BF2E}"/>
    <cellStyle name="입력 49" xfId="19780" xr:uid="{FF852B0A-C1B5-4766-9E2F-05BFBC621991}"/>
    <cellStyle name="입력 5" xfId="19781" xr:uid="{01E82F24-355A-4F87-961C-9EDC8B0DB1B4}"/>
    <cellStyle name="入力 5" xfId="19782" xr:uid="{7C3EEC2D-900F-4A49-B541-76734DDCF873}"/>
    <cellStyle name="입력 5 10" xfId="19783" xr:uid="{C4BCA67B-7C7F-431C-BF4C-ECCD4CA6B667}"/>
    <cellStyle name="入力 5 10" xfId="19784" xr:uid="{C735C5C8-481F-4358-A61E-64501DB6D598}"/>
    <cellStyle name="입력 5 10 2" xfId="38883" xr:uid="{623379B9-801D-4E3F-B7FB-702DC784E8C1}"/>
    <cellStyle name="入力 5 10 2" xfId="38884" xr:uid="{238ED40B-5176-41FC-9E5B-C887A931A821}"/>
    <cellStyle name="입력 5 11" xfId="19785" xr:uid="{DAF64E8D-5EEA-4CB0-B834-11DC068ED771}"/>
    <cellStyle name="入力 5 11" xfId="19786" xr:uid="{D3C4C9B7-CC24-4668-A140-1C825A340102}"/>
    <cellStyle name="입력 5 11 2" xfId="38885" xr:uid="{84BA9337-61B5-471B-8F5F-ED3E652A7A50}"/>
    <cellStyle name="入力 5 11 2" xfId="38886" xr:uid="{663323AB-FC64-4261-8CA7-1AD47D862CB9}"/>
    <cellStyle name="입력 5 12" xfId="19787" xr:uid="{C203FBCB-10F2-4248-B98E-234D251322CC}"/>
    <cellStyle name="入力 5 12" xfId="19788" xr:uid="{21DC0888-33CC-4036-A56C-D73630A9B855}"/>
    <cellStyle name="입력 5 12 2" xfId="38887" xr:uid="{8ADEC8DF-4D95-4834-A142-02E404D84D31}"/>
    <cellStyle name="入力 5 12 2" xfId="38888" xr:uid="{BC3565DC-0DE1-4354-B504-1785C1E51393}"/>
    <cellStyle name="입력 5 13" xfId="19789" xr:uid="{7DA535A8-0F0D-46A7-AA8C-5E5A71386B19}"/>
    <cellStyle name="入力 5 13" xfId="19790" xr:uid="{3F880BC9-52FE-4E76-A2AD-F10031D8F7CD}"/>
    <cellStyle name="입력 5 13 2" xfId="38889" xr:uid="{104DDE70-CF56-45F0-AC21-DE579FDED430}"/>
    <cellStyle name="入力 5 13 2" xfId="38890" xr:uid="{B34BAD22-DF2E-4E64-AF9F-DF1661CC1232}"/>
    <cellStyle name="입력 5 14" xfId="19791" xr:uid="{2047F645-17B7-49B8-A8FE-27C8AAB5BAA3}"/>
    <cellStyle name="入力 5 14" xfId="19792" xr:uid="{57D38A9D-DD5E-4BEB-A616-ADFF139FB260}"/>
    <cellStyle name="입력 5 14 2" xfId="38891" xr:uid="{9DBC076B-8FE1-43EB-81E0-13FB96345038}"/>
    <cellStyle name="入力 5 14 2" xfId="38892" xr:uid="{4BA973B9-75D2-4EF7-ACF9-5B570CB18BE2}"/>
    <cellStyle name="입력 5 15" xfId="19793" xr:uid="{D86CEADE-5FD4-441A-B3F3-DF5560D207F1}"/>
    <cellStyle name="入力 5 15" xfId="19794" xr:uid="{44BACFA3-A9CE-45FD-94EE-C4F226187D3F}"/>
    <cellStyle name="입력 5 15 2" xfId="38893" xr:uid="{8947A98F-F932-4483-8C5C-6525EAA2034B}"/>
    <cellStyle name="入力 5 15 2" xfId="38894" xr:uid="{D4024612-F77E-4646-905C-960ECF7F4506}"/>
    <cellStyle name="입력 5 16" xfId="19795" xr:uid="{EE5B13AF-1498-4A2A-A2A2-46F67B9D3423}"/>
    <cellStyle name="入力 5 16" xfId="38882" xr:uid="{557953CE-E8E1-4136-8E98-6117D0D21D12}"/>
    <cellStyle name="입력 5 16 2" xfId="38895" xr:uid="{304A6791-72C0-43C3-B41F-5DF8E4EAC695}"/>
    <cellStyle name="입력 5 17" xfId="38881" xr:uid="{E422373F-0EA2-4872-A9C9-4E4B0682708C}"/>
    <cellStyle name="입력 5 2" xfId="19796" xr:uid="{81602207-D286-4EAE-99E7-45468C90FA75}"/>
    <cellStyle name="入力 5 2" xfId="19797" xr:uid="{8F216E13-BEF3-467A-8111-A295BB08F7D3}"/>
    <cellStyle name="입력 5 2 10" xfId="19798" xr:uid="{12B5F065-7E9A-40B0-ACCE-45EC0F6E3A2B}"/>
    <cellStyle name="入力 5 2 10" xfId="19799" xr:uid="{E4CA60CD-B77B-4864-9FA4-C77F6AD110B1}"/>
    <cellStyle name="입력 5 2 10 2" xfId="38898" xr:uid="{83221E1A-3BA6-4C1B-B44D-AAEC1CE53585}"/>
    <cellStyle name="入力 5 2 10 2" xfId="38899" xr:uid="{42013E69-5F47-4083-A5B9-BF6D96EE2C78}"/>
    <cellStyle name="입력 5 2 11" xfId="19800" xr:uid="{691E2EFB-1BBE-4CCD-BC80-DE937500DDB9}"/>
    <cellStyle name="入力 5 2 11" xfId="19801" xr:uid="{A504617F-94AD-4879-81B0-B0926927C780}"/>
    <cellStyle name="입력 5 2 11 2" xfId="38900" xr:uid="{6CD8EBE1-532C-424E-9B00-8722491BCDAE}"/>
    <cellStyle name="入力 5 2 11 2" xfId="38901" xr:uid="{4851B72E-A3F9-4328-91DA-EF39261C1008}"/>
    <cellStyle name="입력 5 2 12" xfId="19802" xr:uid="{2FC70406-FC04-4F7B-B497-4D690DF66FCC}"/>
    <cellStyle name="入力 5 2 12" xfId="19803" xr:uid="{F89AD58C-61A6-4CAB-AA2C-BCD0345AF4AF}"/>
    <cellStyle name="입력 5 2 12 2" xfId="38902" xr:uid="{A4B01A6B-C78F-4EA2-883F-A90EAB296B72}"/>
    <cellStyle name="入力 5 2 12 2" xfId="38903" xr:uid="{0F6E7F28-7114-4DFD-833C-6A6429F8ACEA}"/>
    <cellStyle name="입력 5 2 13" xfId="19804" xr:uid="{C21C6069-AD65-454B-B023-D50E93919DE2}"/>
    <cellStyle name="入力 5 2 13" xfId="19805" xr:uid="{A545B5F7-C444-4D02-8089-0AC72537ED70}"/>
    <cellStyle name="입력 5 2 13 2" xfId="38904" xr:uid="{B539FF3B-166F-4A25-8018-63D64EC27701}"/>
    <cellStyle name="入力 5 2 13 2" xfId="38905" xr:uid="{C8489B1D-7E53-46F7-BC03-7BC8E4158558}"/>
    <cellStyle name="입력 5 2 14" xfId="38896" xr:uid="{B340C5CB-4BAC-4031-8E89-3C3704F30569}"/>
    <cellStyle name="入力 5 2 14" xfId="38897" xr:uid="{E5D6A84C-1456-41B2-ACCC-2B7E15A92E2D}"/>
    <cellStyle name="입력 5 2 2" xfId="19806" xr:uid="{34BC5140-D444-46E3-918A-24333E56A83E}"/>
    <cellStyle name="入力 5 2 2" xfId="19807" xr:uid="{E250F9DF-F0A1-4686-A1DD-C9F244D8F5F4}"/>
    <cellStyle name="입력 5 2 2 2" xfId="38906" xr:uid="{C43ACFA7-5B56-44FC-BFC5-01D501A093A1}"/>
    <cellStyle name="入力 5 2 2 2" xfId="38907" xr:uid="{E39251B1-1E6D-4A8A-A701-50DDEA313E96}"/>
    <cellStyle name="입력 5 2 3" xfId="19808" xr:uid="{28BFDCFB-FAA8-4A26-AD26-B952E1FFAEBD}"/>
    <cellStyle name="入力 5 2 3" xfId="19809" xr:uid="{A0BFD968-9276-49C5-B21B-E6C6A7C222F4}"/>
    <cellStyle name="입력 5 2 3 2" xfId="38908" xr:uid="{197922A2-E997-4803-9FBF-60787B9C7BFD}"/>
    <cellStyle name="入力 5 2 3 2" xfId="38909" xr:uid="{7FB41938-1BE7-4F5A-ADAA-707540D042F4}"/>
    <cellStyle name="입력 5 2 4" xfId="19810" xr:uid="{A9065EE3-E8FC-4998-A2F0-2843E7646ACF}"/>
    <cellStyle name="入力 5 2 4" xfId="19811" xr:uid="{22213788-C271-4673-9D95-FBDF8C902B2F}"/>
    <cellStyle name="입력 5 2 4 2" xfId="38910" xr:uid="{611CE0C9-E7F5-4D0E-BDFB-31C55CC01864}"/>
    <cellStyle name="入力 5 2 4 2" xfId="38911" xr:uid="{9D6E7CE0-D715-441B-BBDF-65FCE6617E39}"/>
    <cellStyle name="입력 5 2 5" xfId="19812" xr:uid="{61F26988-C7F8-49F1-A6FD-D3CBDC91EA92}"/>
    <cellStyle name="入力 5 2 5" xfId="19813" xr:uid="{85AB804C-5158-4D04-9A08-D7F77AA9D4AB}"/>
    <cellStyle name="입력 5 2 5 2" xfId="38912" xr:uid="{FF9711AD-4EF5-4D89-96B6-367C40BFDAC5}"/>
    <cellStyle name="入力 5 2 5 2" xfId="38913" xr:uid="{B7B59A6B-075C-4938-926E-37E144A3D1A1}"/>
    <cellStyle name="입력 5 2 6" xfId="19814" xr:uid="{2102E636-6D18-416F-9101-0006FCDA6F47}"/>
    <cellStyle name="入力 5 2 6" xfId="19815" xr:uid="{ABE5442E-82F1-4C6E-A09C-7C6DA5D6F196}"/>
    <cellStyle name="입력 5 2 6 2" xfId="38914" xr:uid="{2E07A3BD-8011-4CD5-8E04-E05227D027E2}"/>
    <cellStyle name="入力 5 2 6 2" xfId="38915" xr:uid="{AEAB431C-EA12-4664-AB83-A64EB8E8698A}"/>
    <cellStyle name="입력 5 2 7" xfId="19816" xr:uid="{49A15715-7445-4F01-8B90-8C49425D4A41}"/>
    <cellStyle name="入力 5 2 7" xfId="19817" xr:uid="{3CE1A04D-CA03-4199-99AA-ED1F317C56CE}"/>
    <cellStyle name="입력 5 2 7 2" xfId="38916" xr:uid="{9555B529-7223-45C2-8D3E-F52DF01BE7B0}"/>
    <cellStyle name="入力 5 2 7 2" xfId="38917" xr:uid="{DC5EAE42-E9C4-4B78-B795-BC9745FC0C36}"/>
    <cellStyle name="입력 5 2 8" xfId="19818" xr:uid="{5852E60E-F28B-45A7-A000-C5EA7D6C5CA3}"/>
    <cellStyle name="入力 5 2 8" xfId="19819" xr:uid="{556F66D6-D5AB-4683-9B93-C83AD96CFE72}"/>
    <cellStyle name="입력 5 2 8 2" xfId="38918" xr:uid="{4AD4BDB2-55FB-4E93-B76F-11AF5993D844}"/>
    <cellStyle name="入力 5 2 8 2" xfId="38919" xr:uid="{24CB50AC-7530-4A3A-8D60-FD147DCD5905}"/>
    <cellStyle name="입력 5 2 9" xfId="19820" xr:uid="{A1626489-71AB-4C85-B7BC-8CFCEE0099F8}"/>
    <cellStyle name="入力 5 2 9" xfId="19821" xr:uid="{907910AF-A3D1-45A4-AA24-AB782B4C8D42}"/>
    <cellStyle name="입력 5 2 9 2" xfId="38920" xr:uid="{64F34F45-5BC9-4EE8-86B7-2F6CD7B2FE6D}"/>
    <cellStyle name="入力 5 2 9 2" xfId="38921" xr:uid="{92C7BDAB-B948-46C4-89B9-A68D255278DF}"/>
    <cellStyle name="입력 5 3" xfId="19822" xr:uid="{935D653D-73C6-49D1-BDE0-9944CC557294}"/>
    <cellStyle name="入力 5 3" xfId="19823" xr:uid="{126834C3-3EB9-4AC6-A7C7-7FB6E4F41D64}"/>
    <cellStyle name="입력 5 3 10" xfId="19824" xr:uid="{9BA11FC0-8711-4379-B923-348DE867A169}"/>
    <cellStyle name="入力 5 3 10" xfId="19825" xr:uid="{8548E6CD-0EC6-46D1-9B1B-0D34DD03F711}"/>
    <cellStyle name="입력 5 3 10 2" xfId="38924" xr:uid="{721B4F65-ED00-4D75-893F-DCBB1C4F830C}"/>
    <cellStyle name="入力 5 3 10 2" xfId="38925" xr:uid="{38EC5A44-A1E2-44FF-8B9E-2F137060E51A}"/>
    <cellStyle name="입력 5 3 11" xfId="19826" xr:uid="{4124D095-972F-49AB-ADB6-8E46DAE42E1E}"/>
    <cellStyle name="入力 5 3 11" xfId="19827" xr:uid="{8522E92F-5F1D-4554-A414-9FEE27437DB8}"/>
    <cellStyle name="입력 5 3 11 2" xfId="38926" xr:uid="{8344742E-CC74-459B-B967-B383AACB939B}"/>
    <cellStyle name="入力 5 3 11 2" xfId="38927" xr:uid="{FBBDACFD-6BFF-4D0E-BB3C-449426170174}"/>
    <cellStyle name="입력 5 3 12" xfId="19828" xr:uid="{6205397E-003F-4BD6-B58A-D9A17E555176}"/>
    <cellStyle name="入力 5 3 12" xfId="19829" xr:uid="{F0DF761B-A58D-4D1E-9A23-F83CCC689813}"/>
    <cellStyle name="입력 5 3 12 2" xfId="38928" xr:uid="{54A68EB9-4FF8-4F53-BDFD-F876838FBCCC}"/>
    <cellStyle name="入力 5 3 12 2" xfId="38929" xr:uid="{FD172AB1-B4A6-4691-A40B-E0723BD79A56}"/>
    <cellStyle name="입력 5 3 13" xfId="19830" xr:uid="{0213021B-0D4C-4A01-9812-59EF57B82C6D}"/>
    <cellStyle name="入力 5 3 13" xfId="19831" xr:uid="{A92F692D-9D36-45D4-8466-858537448597}"/>
    <cellStyle name="입력 5 3 13 2" xfId="38930" xr:uid="{BC2BB35D-BD32-439C-A538-00DD07ABD15C}"/>
    <cellStyle name="入力 5 3 13 2" xfId="38931" xr:uid="{C7445805-195A-4183-B23D-72222617C59B}"/>
    <cellStyle name="입력 5 3 14" xfId="38922" xr:uid="{37611DE6-86C7-4E04-B587-C062C5032BAE}"/>
    <cellStyle name="入力 5 3 14" xfId="38923" xr:uid="{7A508353-1CC1-45D2-B9D1-058A85B19E52}"/>
    <cellStyle name="입력 5 3 2" xfId="19832" xr:uid="{1A503A28-7D8D-4A43-A07F-22B60098CBF0}"/>
    <cellStyle name="入力 5 3 2" xfId="19833" xr:uid="{98103EFD-355A-4035-BD01-9138BF01176A}"/>
    <cellStyle name="입력 5 3 2 2" xfId="38932" xr:uid="{BBFA619B-8DCD-4709-A3CD-03207F6A4600}"/>
    <cellStyle name="入力 5 3 2 2" xfId="38933" xr:uid="{09AB70A8-ADB5-4376-9ED4-CEB96D60D6D4}"/>
    <cellStyle name="입력 5 3 3" xfId="19834" xr:uid="{ACE70120-3270-42FC-B26D-A750B3FC7916}"/>
    <cellStyle name="入力 5 3 3" xfId="19835" xr:uid="{B53CEF84-AEFF-4763-9FF4-68196CB4D3B9}"/>
    <cellStyle name="입력 5 3 3 2" xfId="38934" xr:uid="{CB310D14-DE9E-4C44-B6CC-AADCEA3A2563}"/>
    <cellStyle name="入力 5 3 3 2" xfId="38935" xr:uid="{0FFB9E10-17FC-4DA3-A286-10124D6EBD5E}"/>
    <cellStyle name="입력 5 3 4" xfId="19836" xr:uid="{E2D65AE1-7CF9-42A2-8F2A-E16E49962DBA}"/>
    <cellStyle name="入力 5 3 4" xfId="19837" xr:uid="{17995C3C-6A8C-4008-A5FF-86FACE070FCC}"/>
    <cellStyle name="입력 5 3 4 2" xfId="38936" xr:uid="{F79FE7D4-764F-4D47-9D5E-2EA4354683E7}"/>
    <cellStyle name="入力 5 3 4 2" xfId="38937" xr:uid="{0098EA84-27D7-4F08-AB75-6DB9834B9F34}"/>
    <cellStyle name="입력 5 3 5" xfId="19838" xr:uid="{A9B7DECF-EF6A-476F-B2D7-AD1889373530}"/>
    <cellStyle name="入力 5 3 5" xfId="19839" xr:uid="{5CE5D376-78F6-4E49-9A37-5F54B397F750}"/>
    <cellStyle name="입력 5 3 5 2" xfId="38938" xr:uid="{703F9005-2FF7-45F5-94B8-62FEDCD6CB27}"/>
    <cellStyle name="入力 5 3 5 2" xfId="38939" xr:uid="{D3739557-C2F2-4FD0-862F-85E7504168CD}"/>
    <cellStyle name="입력 5 3 6" xfId="19840" xr:uid="{FF831150-40E0-42B9-B06B-D403E764ED90}"/>
    <cellStyle name="入力 5 3 6" xfId="19841" xr:uid="{792690C6-9AF1-4DEB-A49C-32ED112ECF01}"/>
    <cellStyle name="입력 5 3 6 2" xfId="38940" xr:uid="{5D32154C-3479-4D8A-AE72-6D9E0C6BEB7A}"/>
    <cellStyle name="入力 5 3 6 2" xfId="38941" xr:uid="{61CC8BFB-4733-4C6B-A03F-4D78E4C30CDF}"/>
    <cellStyle name="입력 5 3 7" xfId="19842" xr:uid="{97ED0A0F-F619-42C0-9B9A-791057B5EAD1}"/>
    <cellStyle name="入力 5 3 7" xfId="19843" xr:uid="{76616D74-2E9D-402E-8CA1-C6ADB891CAB0}"/>
    <cellStyle name="입력 5 3 7 2" xfId="38942" xr:uid="{DF2AB7F6-3DA4-4627-9D9E-E7904F380F57}"/>
    <cellStyle name="入力 5 3 7 2" xfId="38943" xr:uid="{E0E176E4-34A4-41A8-8084-DC16CC9C5380}"/>
    <cellStyle name="입력 5 3 8" xfId="19844" xr:uid="{8D25C8C9-08A6-4C64-B1D5-DFC544C30D22}"/>
    <cellStyle name="入力 5 3 8" xfId="19845" xr:uid="{D94F7095-EF5E-463C-971E-39D2B33A4832}"/>
    <cellStyle name="입력 5 3 8 2" xfId="38944" xr:uid="{9A3BAF49-2CEB-4A90-96AE-CFF121F74B66}"/>
    <cellStyle name="入力 5 3 8 2" xfId="38945" xr:uid="{B92BEAAA-2EB4-4831-9C48-FABD518796C4}"/>
    <cellStyle name="입력 5 3 9" xfId="19846" xr:uid="{B5AE6449-315B-43F4-8B8D-59A5D2EFE4AC}"/>
    <cellStyle name="入力 5 3 9" xfId="19847" xr:uid="{9103D9A0-5C3B-4E32-928B-23A2EDA332B8}"/>
    <cellStyle name="입력 5 3 9 2" xfId="38946" xr:uid="{D51870F7-D1D7-4464-B579-E3049FEDC2C2}"/>
    <cellStyle name="入力 5 3 9 2" xfId="38947" xr:uid="{EE3F5EE9-D1E7-4F77-B8E9-74FFB497129E}"/>
    <cellStyle name="입력 5 4" xfId="19848" xr:uid="{7E7A556B-56D3-41D5-9B4E-927A0789EC8C}"/>
    <cellStyle name="入力 5 4" xfId="19849" xr:uid="{45E0D54A-D9F9-4237-8023-C451D8722B79}"/>
    <cellStyle name="입력 5 4 10" xfId="19850" xr:uid="{F473DF32-F384-457A-AEF9-0DCB7B0D49AA}"/>
    <cellStyle name="입력 5 4 10 2" xfId="38950" xr:uid="{5093FA9B-EBF5-41F8-A444-97BB0716CDB4}"/>
    <cellStyle name="입력 5 4 11" xfId="19851" xr:uid="{322EAB5F-7D90-43E1-9C2E-FE99DBDE255B}"/>
    <cellStyle name="입력 5 4 11 2" xfId="38951" xr:uid="{60C09DE9-6B64-4642-AD85-1AEC8A5C5880}"/>
    <cellStyle name="입력 5 4 12" xfId="19852" xr:uid="{592551F8-0978-4C96-817D-7158ED86648F}"/>
    <cellStyle name="입력 5 4 12 2" xfId="38952" xr:uid="{D4B38811-0D09-4ACD-9258-740CE71D389E}"/>
    <cellStyle name="입력 5 4 13" xfId="19853" xr:uid="{83025D1F-BC90-48F0-9027-73ACE6617D67}"/>
    <cellStyle name="입력 5 4 13 2" xfId="38953" xr:uid="{6BD9BA3E-D4EF-492D-8316-95253C618147}"/>
    <cellStyle name="입력 5 4 14" xfId="38948" xr:uid="{1AF22092-24D5-4E7E-BCA8-177F115F88DE}"/>
    <cellStyle name="입력 5 4 2" xfId="19854" xr:uid="{DA5266D7-049D-45F9-9A42-547E0BA54827}"/>
    <cellStyle name="入力 5 4 2" xfId="38949" xr:uid="{683626FF-F6FB-442B-BB20-E959715567B7}"/>
    <cellStyle name="입력 5 4 2 2" xfId="38954" xr:uid="{36DAE26E-CCDC-43CB-8C48-F39A1C968ADF}"/>
    <cellStyle name="입력 5 4 3" xfId="19855" xr:uid="{6B8E5683-E77E-44F1-A696-628573BA6BD0}"/>
    <cellStyle name="입력 5 4 3 2" xfId="38955" xr:uid="{E6FE3809-342D-4F38-B4EA-E03F01E00CF8}"/>
    <cellStyle name="입력 5 4 4" xfId="19856" xr:uid="{F7869076-7A14-415E-BEDA-21536FEF07F5}"/>
    <cellStyle name="입력 5 4 4 2" xfId="38956" xr:uid="{B5372A6C-5D5F-4226-AF59-12AFA4697465}"/>
    <cellStyle name="입력 5 4 5" xfId="19857" xr:uid="{A5F1D734-BD50-47AF-A6C5-756F3976A917}"/>
    <cellStyle name="입력 5 4 5 2" xfId="38957" xr:uid="{8B379C36-0721-4DDF-B096-A5071CB86878}"/>
    <cellStyle name="입력 5 4 6" xfId="19858" xr:uid="{CC9ECE30-5F20-44A6-911D-748501DC2381}"/>
    <cellStyle name="입력 5 4 6 2" xfId="38958" xr:uid="{9EAC87B0-8DEB-425A-A9C5-F887A86373E0}"/>
    <cellStyle name="입력 5 4 7" xfId="19859" xr:uid="{AE14ED4A-0180-440B-B41B-C434EEEA97DD}"/>
    <cellStyle name="입력 5 4 7 2" xfId="38959" xr:uid="{91A6A33C-1536-4507-842E-426B93FF460B}"/>
    <cellStyle name="입력 5 4 8" xfId="19860" xr:uid="{499C1837-68E0-4ECF-83A9-33AA933765D0}"/>
    <cellStyle name="입력 5 4 8 2" xfId="38960" xr:uid="{7A1E82FD-72AC-4854-BC36-E11EA9ACF30C}"/>
    <cellStyle name="입력 5 4 9" xfId="19861" xr:uid="{8319C213-89C4-4EB0-B40F-E17262437100}"/>
    <cellStyle name="입력 5 4 9 2" xfId="38961" xr:uid="{895FF7E9-F983-49AE-9E95-AAF8BAC1E1C5}"/>
    <cellStyle name="입력 5 5" xfId="19862" xr:uid="{CAEBC940-0350-4949-998C-6E957F1C9364}"/>
    <cellStyle name="入力 5 5" xfId="19863" xr:uid="{340C2C46-8E22-407C-8384-A96F28359C94}"/>
    <cellStyle name="입력 5 5 2" xfId="38962" xr:uid="{15E1CDDC-43E2-4141-94E5-3150DD521FCE}"/>
    <cellStyle name="入力 5 5 2" xfId="38963" xr:uid="{C01624F7-EF50-4954-AFBF-BDDA00B0758A}"/>
    <cellStyle name="입력 5 6" xfId="19864" xr:uid="{766D4FB3-FE86-429F-9AF7-B990308FC114}"/>
    <cellStyle name="入力 5 6" xfId="19865" xr:uid="{F48D332D-6472-47AE-8D1F-6E64AE542653}"/>
    <cellStyle name="입력 5 6 2" xfId="38964" xr:uid="{ADF21845-8626-47B3-AE7F-F8388D4E6DE6}"/>
    <cellStyle name="入力 5 6 2" xfId="38965" xr:uid="{47372C3A-85B5-4185-8CF7-83A9A171334D}"/>
    <cellStyle name="입력 5 7" xfId="19866" xr:uid="{A40BE9A5-A5FB-4267-B87F-38EF41D757FB}"/>
    <cellStyle name="入力 5 7" xfId="19867" xr:uid="{A3333130-1969-43D1-8608-1002C009C404}"/>
    <cellStyle name="입력 5 7 2" xfId="38966" xr:uid="{FDE1C36D-250E-48E0-8B27-E27379FDEE85}"/>
    <cellStyle name="入力 5 7 2" xfId="38967" xr:uid="{8D005498-485D-4216-939B-D6C05178795E}"/>
    <cellStyle name="입력 5 8" xfId="19868" xr:uid="{58021D88-95C2-4B46-9330-44102D1F88D5}"/>
    <cellStyle name="入力 5 8" xfId="19869" xr:uid="{4C09C34D-1BBF-44A2-9199-68FB8360A711}"/>
    <cellStyle name="입력 5 8 2" xfId="38968" xr:uid="{258CCC2C-2398-4514-8914-B6DEB495D220}"/>
    <cellStyle name="入力 5 8 2" xfId="38969" xr:uid="{7311A357-3FA8-4EF7-B0F5-DF19E2195544}"/>
    <cellStyle name="입력 5 9" xfId="19870" xr:uid="{3A0A52BF-FA1A-4595-A41F-34117F3DC7CC}"/>
    <cellStyle name="入力 5 9" xfId="19871" xr:uid="{2D3783D7-0025-4589-8589-11D405E9E6EA}"/>
    <cellStyle name="입력 5 9 2" xfId="38970" xr:uid="{CCFC9FA3-459C-4654-B269-6DEDE8DDA701}"/>
    <cellStyle name="入力 5 9 2" xfId="38971" xr:uid="{45193B8C-BF57-4B61-9821-45B868BCCDB0}"/>
    <cellStyle name="입력 50" xfId="19872" xr:uid="{8C4FFF68-3BA7-49BF-BDE2-4E61F493AFB6}"/>
    <cellStyle name="입력 51" xfId="19873" xr:uid="{6DEBE00A-D0CC-4DB2-88E9-707CA4416F05}"/>
    <cellStyle name="입력 6" xfId="19874" xr:uid="{7A6F2EE3-7CC1-4987-A2E7-C565C29A5128}"/>
    <cellStyle name="入力 6" xfId="19875" xr:uid="{C7C019D1-38C5-4A8C-9555-2A9F6E2E3D04}"/>
    <cellStyle name="入力 6 10" xfId="19876" xr:uid="{46C83A4A-2282-4ED0-87A4-E8E64FA92110}"/>
    <cellStyle name="入力 6 10 2" xfId="38973" xr:uid="{2128D16F-9694-496C-B069-D14255FA9B17}"/>
    <cellStyle name="入力 6 11" xfId="19877" xr:uid="{03D03F15-402C-418D-A334-060673BDC789}"/>
    <cellStyle name="入力 6 11 2" xfId="38974" xr:uid="{F34A089C-6CF6-477E-AA4A-6A7695E4F486}"/>
    <cellStyle name="入力 6 12" xfId="19878" xr:uid="{05E0E524-7F09-4125-920F-6A1C9DE29CE2}"/>
    <cellStyle name="入力 6 12 2" xfId="38975" xr:uid="{F1FCB862-2EA5-47A2-94D5-960C01BBD783}"/>
    <cellStyle name="入力 6 13" xfId="19879" xr:uid="{15DAD621-6CD9-4B09-8FCA-984DC893A19B}"/>
    <cellStyle name="入力 6 13 2" xfId="38976" xr:uid="{E88A881A-E094-44F2-AB6E-EC3EA832CB05}"/>
    <cellStyle name="入力 6 14" xfId="19880" xr:uid="{A13A4E08-97E2-48B9-A980-5C41792ED781}"/>
    <cellStyle name="入力 6 14 2" xfId="38977" xr:uid="{14858ADD-1B7B-4E9B-9439-4E8857DBBF3A}"/>
    <cellStyle name="入力 6 15" xfId="19881" xr:uid="{FE9DDE45-A781-42B3-9C34-AB432FA79331}"/>
    <cellStyle name="入力 6 15 2" xfId="38978" xr:uid="{A8936472-968A-4DD7-8248-84F7C304BC92}"/>
    <cellStyle name="入力 6 16" xfId="38972" xr:uid="{4DEE5EBD-00A5-445E-A815-E99C0E305068}"/>
    <cellStyle name="입력 6 2" xfId="19882" xr:uid="{407912F0-3032-4BC0-BAD4-EFA804EB8D56}"/>
    <cellStyle name="入力 6 2" xfId="19883" xr:uid="{C6A1D192-2C9C-4D01-B588-6E4AB65374CD}"/>
    <cellStyle name="入力 6 2 10" xfId="38979" xr:uid="{5CEEE22D-6530-4E1E-B288-4281A3A50600}"/>
    <cellStyle name="入力 6 2 2" xfId="19884" xr:uid="{C892B3C6-B47D-43F9-8064-EA62CEB2785C}"/>
    <cellStyle name="入力 6 2 2 2" xfId="38980" xr:uid="{E6966232-6745-47E2-B818-7F34212AF1DD}"/>
    <cellStyle name="入力 6 2 3" xfId="19885" xr:uid="{2A9E5596-43DC-46FC-BB84-A0F24CB90807}"/>
    <cellStyle name="入力 6 2 3 2" xfId="38981" xr:uid="{C83EAC8C-50BF-46AE-8149-8027C9BE5CB6}"/>
    <cellStyle name="入力 6 2 4" xfId="19886" xr:uid="{CC645C78-B5F7-4BBB-8C38-E4FA2B318866}"/>
    <cellStyle name="入力 6 2 4 2" xfId="38982" xr:uid="{E18A7B3F-9319-40CC-86D2-918F2DBB5D60}"/>
    <cellStyle name="入力 6 2 5" xfId="19887" xr:uid="{CF33C2F2-593E-405F-8230-C89D49F6DBEB}"/>
    <cellStyle name="入力 6 2 5 2" xfId="38983" xr:uid="{AA4FA3DC-8443-466D-AA62-97C67200FAD6}"/>
    <cellStyle name="入力 6 2 6" xfId="19888" xr:uid="{0FA1FA91-6833-4259-9EAE-52C0FB8110B3}"/>
    <cellStyle name="入力 6 2 6 2" xfId="38984" xr:uid="{C6D75026-ED17-4A22-A798-22D4144D0B83}"/>
    <cellStyle name="入力 6 2 7" xfId="19889" xr:uid="{41CB3D50-4316-4471-9C58-350CA1A56471}"/>
    <cellStyle name="入力 6 2 7 2" xfId="38985" xr:uid="{30A3A72C-243B-46A8-BEC9-C091832EC6F9}"/>
    <cellStyle name="入力 6 2 8" xfId="19890" xr:uid="{D8117D0A-C819-497E-9C94-5F1BF11E25CA}"/>
    <cellStyle name="入力 6 2 8 2" xfId="38986" xr:uid="{814F2418-07AA-4EFE-97D8-95B67F459A6F}"/>
    <cellStyle name="入力 6 2 9" xfId="19891" xr:uid="{7D73DD65-B38C-405F-B3EB-E3AD1AAF1709}"/>
    <cellStyle name="入力 6 2 9 2" xfId="38987" xr:uid="{1291609F-6A16-4A2A-A2E9-F4BA3D3DCA8F}"/>
    <cellStyle name="入力 6 3" xfId="19892" xr:uid="{62F68DF5-D229-4DDC-830E-BDE7FA4EE34A}"/>
    <cellStyle name="入力 6 3 10" xfId="38988" xr:uid="{7735EBAA-53AF-4F90-A67B-1EF4727DF9F9}"/>
    <cellStyle name="入力 6 3 2" xfId="19893" xr:uid="{C2C77F53-3F69-4A2E-B4C2-1F8C764A4507}"/>
    <cellStyle name="入力 6 3 2 2" xfId="38989" xr:uid="{007D7727-60EF-4DBD-95F4-07F80504244D}"/>
    <cellStyle name="入力 6 3 3" xfId="19894" xr:uid="{123B512C-388E-43B3-B944-5A6B14EE4010}"/>
    <cellStyle name="入力 6 3 3 2" xfId="38990" xr:uid="{7355BB21-3AA5-4D62-8F49-4C93BE245D48}"/>
    <cellStyle name="入力 6 3 4" xfId="19895" xr:uid="{C7A0AA74-C78C-401D-927C-DC95E7B6C2AB}"/>
    <cellStyle name="入力 6 3 4 2" xfId="38991" xr:uid="{2C0B8807-C8F7-40A2-A018-ED7C68ED61D1}"/>
    <cellStyle name="入力 6 3 5" xfId="19896" xr:uid="{5623CE19-98C5-49E1-A534-C149DC97F5E5}"/>
    <cellStyle name="入力 6 3 5 2" xfId="38992" xr:uid="{9F7829B5-D6EE-4A71-B62F-49736BBE280A}"/>
    <cellStyle name="入力 6 3 6" xfId="19897" xr:uid="{964142B9-CAF7-40F3-859A-9229AA7D8B3D}"/>
    <cellStyle name="入力 6 3 6 2" xfId="38993" xr:uid="{47E3E83D-41AD-49B5-B0B0-B41185B78526}"/>
    <cellStyle name="入力 6 3 7" xfId="19898" xr:uid="{16B9F229-A7B5-4881-8BBB-337C0E65F342}"/>
    <cellStyle name="入力 6 3 7 2" xfId="38994" xr:uid="{2C1BD643-2487-4BAF-A3D9-C4E7D0AD274B}"/>
    <cellStyle name="入力 6 3 8" xfId="19899" xr:uid="{5CBC1935-F9B1-4ADF-8BC0-E946761776CB}"/>
    <cellStyle name="入力 6 3 8 2" xfId="38995" xr:uid="{240D013C-41D6-47F8-93CE-50A2DEAF691E}"/>
    <cellStyle name="入力 6 3 9" xfId="19900" xr:uid="{4A5EFA86-F801-4C3C-B405-45DF6E26569C}"/>
    <cellStyle name="入力 6 3 9 2" xfId="38996" xr:uid="{79629573-3DBE-4E47-870C-66596638D6DC}"/>
    <cellStyle name="入力 6 4" xfId="19901" xr:uid="{5975BA2C-B97E-4665-874B-51EEE3ADEADF}"/>
    <cellStyle name="入力 6 4 2" xfId="38997" xr:uid="{C1AB7D81-42F9-4DA1-A72A-E26FC9FE1A22}"/>
    <cellStyle name="入力 6 5" xfId="19902" xr:uid="{90C4DD4B-91F3-4747-8644-25FB8BC825DD}"/>
    <cellStyle name="入力 6 5 2" xfId="38998" xr:uid="{0F3E9A88-9AD4-44E7-9BAE-56A65EDFE7D6}"/>
    <cellStyle name="入力 6 6" xfId="19903" xr:uid="{6333A226-8C5E-44AD-8398-23D63C0ED817}"/>
    <cellStyle name="入力 6 6 2" xfId="38999" xr:uid="{860EB9DE-6B68-4953-B537-8FA7FE12D0F7}"/>
    <cellStyle name="入力 6 7" xfId="19904" xr:uid="{E07739C9-BA47-46A1-A633-D4DE667C8D4B}"/>
    <cellStyle name="入力 6 7 2" xfId="39000" xr:uid="{CDAB3D32-B455-43FC-8119-7045C761B9B6}"/>
    <cellStyle name="入力 6 8" xfId="19905" xr:uid="{01A504A7-7EF4-4762-AD98-AED67D3FE9AC}"/>
    <cellStyle name="入力 6 8 2" xfId="39001" xr:uid="{C7FE32B8-0B41-462E-A118-98809FDB1C73}"/>
    <cellStyle name="入力 6 9" xfId="19906" xr:uid="{D482B936-864C-4E2D-AE02-1504726FEEE8}"/>
    <cellStyle name="入力 6 9 2" xfId="39002" xr:uid="{E6BDED37-6486-4CF2-9547-24802B7878DE}"/>
    <cellStyle name="입력 7" xfId="19907" xr:uid="{DED979CA-AD78-4DC4-8187-7DA54AF944DD}"/>
    <cellStyle name="入力 7" xfId="19908" xr:uid="{B9E03DA8-0210-40DE-882C-40A90CB153C7}"/>
    <cellStyle name="入力 7 10" xfId="19909" xr:uid="{69BBC88C-A8F8-48D4-BBF4-D59A69AE4946}"/>
    <cellStyle name="入力 7 10 2" xfId="39004" xr:uid="{BD939832-AE4A-42A1-B622-91C7BB95935A}"/>
    <cellStyle name="入力 7 11" xfId="19910" xr:uid="{B0429225-FA83-4F3C-B472-43B814A0D661}"/>
    <cellStyle name="入力 7 11 2" xfId="39005" xr:uid="{DD56736E-34E7-4C0D-8B09-A5B95D5FC95A}"/>
    <cellStyle name="入力 7 12" xfId="19911" xr:uid="{9C2913AD-026B-4003-AA72-16DC478C6357}"/>
    <cellStyle name="入力 7 12 2" xfId="39006" xr:uid="{DD47EF3E-14E9-43DE-BE60-C1E4E1322F2B}"/>
    <cellStyle name="入力 7 13" xfId="19912" xr:uid="{6A2AF961-BF19-4BAF-9D8A-73E9E11FFA0D}"/>
    <cellStyle name="入力 7 13 2" xfId="39007" xr:uid="{71F269B2-B30B-45AE-B282-5DDEC61EE5BD}"/>
    <cellStyle name="入力 7 14" xfId="19913" xr:uid="{6EDB68DD-F401-4D12-AD72-76BCDF78640F}"/>
    <cellStyle name="入力 7 14 2" xfId="39008" xr:uid="{35AEB9E6-23F1-47B8-83DC-7DE257B4DF03}"/>
    <cellStyle name="入力 7 15" xfId="19914" xr:uid="{0D7504EC-37A4-4B8F-8CED-36987D3F7EF1}"/>
    <cellStyle name="入力 7 15 2" xfId="39009" xr:uid="{8872ACD4-9087-44ED-8E73-4E1CC0ED1ED4}"/>
    <cellStyle name="入力 7 16" xfId="39003" xr:uid="{EFFEB771-D27F-4490-915E-919FCBEEA98C}"/>
    <cellStyle name="입력 7 2" xfId="19915" xr:uid="{6142DC3C-3881-4ED1-99D6-31052D7B7173}"/>
    <cellStyle name="入力 7 2" xfId="19916" xr:uid="{A6AFFCE5-E137-4CA4-9037-3D879DB6ECC0}"/>
    <cellStyle name="入力 7 2 10" xfId="39010" xr:uid="{44B0A13A-BE2F-41A1-B62E-3C0A5A7E0E05}"/>
    <cellStyle name="入力 7 2 2" xfId="19917" xr:uid="{B7274FF1-8D36-4633-91A4-95D6CCE263F5}"/>
    <cellStyle name="入力 7 2 2 2" xfId="39011" xr:uid="{32A56875-DA11-4989-9F70-5F4A941030A5}"/>
    <cellStyle name="入力 7 2 3" xfId="19918" xr:uid="{1EECED98-12C5-485D-B837-A2A58A9D3DF2}"/>
    <cellStyle name="入力 7 2 3 2" xfId="39012" xr:uid="{800DB243-7B3D-42E6-8AF0-DFB241C16171}"/>
    <cellStyle name="入力 7 2 4" xfId="19919" xr:uid="{40C01A9D-5B53-4439-8B69-9D31F1740FBA}"/>
    <cellStyle name="入力 7 2 4 2" xfId="39013" xr:uid="{EEBFE70A-B85F-443F-A483-4EE26DB4FFEC}"/>
    <cellStyle name="入力 7 2 5" xfId="19920" xr:uid="{3BB776D9-D8D5-42BA-AF53-6F451319601B}"/>
    <cellStyle name="入力 7 2 5 2" xfId="39014" xr:uid="{8C795B5E-D77A-44AD-A58E-502752E10D68}"/>
    <cellStyle name="入力 7 2 6" xfId="19921" xr:uid="{FC95619B-E297-4CAA-8AFD-61B7FD99176C}"/>
    <cellStyle name="入力 7 2 6 2" xfId="39015" xr:uid="{D8E3625B-B067-44B7-A0D6-8B44975DE162}"/>
    <cellStyle name="入力 7 2 7" xfId="19922" xr:uid="{8FB782A2-1190-4786-86BE-B93C576B64E1}"/>
    <cellStyle name="入力 7 2 7 2" xfId="39016" xr:uid="{D196E23B-9EE2-4F86-9845-80759FE5CFD5}"/>
    <cellStyle name="入力 7 2 8" xfId="19923" xr:uid="{1F5BDEEA-36AE-4F70-97AC-40A5863C7EEF}"/>
    <cellStyle name="入力 7 2 8 2" xfId="39017" xr:uid="{46F9CD62-CF98-48B6-BEF5-DFD4D9B31672}"/>
    <cellStyle name="入力 7 2 9" xfId="19924" xr:uid="{4C94AA97-BE4E-4141-9A52-C2BD96A7565A}"/>
    <cellStyle name="入力 7 2 9 2" xfId="39018" xr:uid="{14DD331E-7C7F-44A7-84B7-28CAEF848CB6}"/>
    <cellStyle name="入力 7 3" xfId="19925" xr:uid="{4007D72B-67D6-4424-9221-CADE94D3A3B5}"/>
    <cellStyle name="入力 7 3 10" xfId="39019" xr:uid="{EE00BD81-6445-4EFE-A643-D16EF05F0714}"/>
    <cellStyle name="入力 7 3 2" xfId="19926" xr:uid="{AD92FA64-DB80-4601-8187-C5A53898459C}"/>
    <cellStyle name="入力 7 3 2 2" xfId="39020" xr:uid="{14FF625E-07D5-4FB5-9763-AD8BDA1EBF26}"/>
    <cellStyle name="入力 7 3 3" xfId="19927" xr:uid="{C4FB667F-5A09-4473-AAC9-8710F52507BC}"/>
    <cellStyle name="入力 7 3 3 2" xfId="39021" xr:uid="{09DF78E6-E593-4657-934A-8AFC99BBFBFD}"/>
    <cellStyle name="入力 7 3 4" xfId="19928" xr:uid="{719D135D-9884-47FF-976A-AF512D25868B}"/>
    <cellStyle name="入力 7 3 4 2" xfId="39022" xr:uid="{929BF7FB-EB2F-4563-9FFF-CE7B36712DCE}"/>
    <cellStyle name="入力 7 3 5" xfId="19929" xr:uid="{624783A3-6485-466A-8D1F-A1EC1A6C0CF9}"/>
    <cellStyle name="入力 7 3 5 2" xfId="39023" xr:uid="{F2478A53-00EA-4649-8651-9AA5016A8687}"/>
    <cellStyle name="入力 7 3 6" xfId="19930" xr:uid="{5A246FDE-3610-4FAB-A3C7-28895BE12780}"/>
    <cellStyle name="入力 7 3 6 2" xfId="39024" xr:uid="{60D62EC9-5318-4406-B04A-6B04C133F0BE}"/>
    <cellStyle name="入力 7 3 7" xfId="19931" xr:uid="{B17C4BDA-9094-4A58-9B95-87222377446D}"/>
    <cellStyle name="入力 7 3 7 2" xfId="39025" xr:uid="{1115DC35-5366-433F-90F7-8FC5986E3CEA}"/>
    <cellStyle name="入力 7 3 8" xfId="19932" xr:uid="{1D1D2D9B-1709-4CC5-9FDC-5C57CDD57ED3}"/>
    <cellStyle name="入力 7 3 8 2" xfId="39026" xr:uid="{54EEE222-21B0-4477-8E51-D954A4D68E1B}"/>
    <cellStyle name="入力 7 3 9" xfId="19933" xr:uid="{B2D2EC37-45FF-4095-AB68-3196AD5E418A}"/>
    <cellStyle name="入力 7 3 9 2" xfId="39027" xr:uid="{1608C9ED-1667-4694-AFF4-A758A9204531}"/>
    <cellStyle name="入力 7 4" xfId="19934" xr:uid="{4F6EB6FD-B68E-42AA-9E3E-6E7173271D2D}"/>
    <cellStyle name="入力 7 4 2" xfId="39028" xr:uid="{7FE93D7B-6077-40F8-BEF5-6BB48A252D1F}"/>
    <cellStyle name="入力 7 5" xfId="19935" xr:uid="{1FC3570A-3C6F-4966-AB99-F1C18DB548EF}"/>
    <cellStyle name="入力 7 5 2" xfId="39029" xr:uid="{C65EFAB3-4A94-48D4-8037-2D8557A47DF9}"/>
    <cellStyle name="入力 7 6" xfId="19936" xr:uid="{98E649E3-4E7D-43F8-BA0F-56ACD4C2AA98}"/>
    <cellStyle name="入力 7 6 2" xfId="39030" xr:uid="{D417A76B-84D3-4E74-B91B-1D2FDA23C52C}"/>
    <cellStyle name="入力 7 7" xfId="19937" xr:uid="{A6666CD2-3261-4128-9C2E-D48CF6C0E128}"/>
    <cellStyle name="入力 7 7 2" xfId="39031" xr:uid="{95327A6C-2C3A-4104-BB04-01C871F49AB0}"/>
    <cellStyle name="入力 7 8" xfId="19938" xr:uid="{F5762BED-C28A-4E53-B3F9-731661C98A19}"/>
    <cellStyle name="入力 7 8 2" xfId="39032" xr:uid="{189A6921-2E87-4931-82E1-AD15D865FC19}"/>
    <cellStyle name="入力 7 9" xfId="19939" xr:uid="{716B78AC-E653-40DE-BCAF-1E7107C9CE4F}"/>
    <cellStyle name="入力 7 9 2" xfId="39033" xr:uid="{EBAFFE74-6754-4B93-BB18-9BE6F2744D91}"/>
    <cellStyle name="입력 8" xfId="19940" xr:uid="{A1A09194-7822-4F1A-89F3-8B8F121B93B9}"/>
    <cellStyle name="入力 8" xfId="19941" xr:uid="{A9F1FED5-4F94-46A7-A888-A53B81CD50CF}"/>
    <cellStyle name="入力 8 10" xfId="19942" xr:uid="{65689963-EF45-4C18-B2D9-C99A06004801}"/>
    <cellStyle name="入力 8 10 2" xfId="39035" xr:uid="{6F53B028-EBC9-4DF7-AB78-3AB602C4C92C}"/>
    <cellStyle name="入力 8 11" xfId="19943" xr:uid="{8F2C8847-A968-47CC-97A0-265AD6D6C1E8}"/>
    <cellStyle name="入力 8 11 2" xfId="39036" xr:uid="{C9521973-300B-4E6F-8A64-90A31FA9F58C}"/>
    <cellStyle name="入力 8 12" xfId="19944" xr:uid="{30A6EB7D-A373-4381-A824-BC1B20A0F71A}"/>
    <cellStyle name="入力 8 12 2" xfId="39037" xr:uid="{C0EA98CA-CBEE-45CA-B4B7-DBC5ED973FBA}"/>
    <cellStyle name="入力 8 13" xfId="19945" xr:uid="{04CB7B1F-0663-4532-AB47-10EB9B6B4FFE}"/>
    <cellStyle name="入力 8 13 2" xfId="39038" xr:uid="{4D50681B-49C0-4290-B70A-8DD08F7FE669}"/>
    <cellStyle name="入力 8 14" xfId="19946" xr:uid="{2220F717-1700-44D0-B809-9B202B2FEB54}"/>
    <cellStyle name="入力 8 14 2" xfId="39039" xr:uid="{2579CB76-4561-478C-BC73-19B4474A728D}"/>
    <cellStyle name="入力 8 15" xfId="19947" xr:uid="{C00D997F-B0F8-4BAA-B6CD-C65360F7ADB6}"/>
    <cellStyle name="入力 8 15 2" xfId="39040" xr:uid="{00D422F6-E68C-43CC-9EF0-03A7E8305798}"/>
    <cellStyle name="入力 8 16" xfId="39034" xr:uid="{9FFABDF2-808E-47B5-B601-71255F3E1835}"/>
    <cellStyle name="입력 8 2" xfId="19948" xr:uid="{AE3026DC-B810-4107-897B-472FD7EC3A2D}"/>
    <cellStyle name="入力 8 2" xfId="19949" xr:uid="{55CF326F-761C-4849-9BA7-F0EFECB01B3E}"/>
    <cellStyle name="入力 8 2 10" xfId="39041" xr:uid="{0B26FDB9-C660-4324-A14F-7D4F582779E9}"/>
    <cellStyle name="入力 8 2 2" xfId="19950" xr:uid="{06167569-380A-43DE-B334-B0907D13A939}"/>
    <cellStyle name="入力 8 2 2 2" xfId="39042" xr:uid="{D6322CF4-E45E-4E0F-9F32-37AADC41A25B}"/>
    <cellStyle name="入力 8 2 3" xfId="19951" xr:uid="{A8DC71CE-148C-43EE-BDEE-768F2C733DB7}"/>
    <cellStyle name="入力 8 2 3 2" xfId="39043" xr:uid="{9A11E365-DD48-475B-8488-2198771B5EBE}"/>
    <cellStyle name="入力 8 2 4" xfId="19952" xr:uid="{3B8F68B8-DE07-4270-A6D1-DF9CC1439D50}"/>
    <cellStyle name="入力 8 2 4 2" xfId="39044" xr:uid="{E0F44C80-6AA3-401D-8AFA-3028A7AF0D73}"/>
    <cellStyle name="入力 8 2 5" xfId="19953" xr:uid="{48673DB3-BD46-4C44-B635-80A520E5702D}"/>
    <cellStyle name="入力 8 2 5 2" xfId="39045" xr:uid="{29981004-BC0A-4BDE-AAA5-0845E75ED549}"/>
    <cellStyle name="入力 8 2 6" xfId="19954" xr:uid="{6BDE17CE-D045-413F-A792-E94581231366}"/>
    <cellStyle name="入力 8 2 6 2" xfId="39046" xr:uid="{CE34F674-4B58-45D8-AAEE-6B3FF0C5EF71}"/>
    <cellStyle name="入力 8 2 7" xfId="19955" xr:uid="{11F2D1B1-3C40-4CB4-BA18-19513DD6AD60}"/>
    <cellStyle name="入力 8 2 7 2" xfId="39047" xr:uid="{7A0BF123-E464-446C-B461-DBD99A71F0C4}"/>
    <cellStyle name="入力 8 2 8" xfId="19956" xr:uid="{2318EB77-0EB5-4141-951A-436106074399}"/>
    <cellStyle name="入力 8 2 8 2" xfId="39048" xr:uid="{BC218031-C686-4548-BAF0-B3CE599BE36D}"/>
    <cellStyle name="入力 8 2 9" xfId="19957" xr:uid="{0E15E13B-6E47-48F9-BADB-65EBF3F5374C}"/>
    <cellStyle name="入力 8 2 9 2" xfId="39049" xr:uid="{DD136DD7-58E5-4A86-9ECD-5714667DB9FD}"/>
    <cellStyle name="入力 8 3" xfId="19958" xr:uid="{36C628E9-1046-4229-B8F1-F3F5DCB04956}"/>
    <cellStyle name="入力 8 3 10" xfId="39050" xr:uid="{3531EECC-DC44-4C59-B679-A2B6F357ED34}"/>
    <cellStyle name="入力 8 3 2" xfId="19959" xr:uid="{2403F2A0-FBDF-4599-99DA-99AD42258311}"/>
    <cellStyle name="入力 8 3 2 2" xfId="39051" xr:uid="{39EFDBD4-250C-4AF3-9F7D-4F4125CF0FBA}"/>
    <cellStyle name="入力 8 3 3" xfId="19960" xr:uid="{CBFE1505-2343-4C21-8D81-572ADC76E1DD}"/>
    <cellStyle name="入力 8 3 3 2" xfId="39052" xr:uid="{EAC3A2FE-7356-4636-A917-29A04BA2B81A}"/>
    <cellStyle name="入力 8 3 4" xfId="19961" xr:uid="{6430A3CA-67DF-4680-AA5E-1009EDDE77B5}"/>
    <cellStyle name="入力 8 3 4 2" xfId="39053" xr:uid="{56854ACA-AB3E-4C34-8D38-300A813EF809}"/>
    <cellStyle name="入力 8 3 5" xfId="19962" xr:uid="{DC55074F-68BB-4862-98CE-FCA63FFBE1FF}"/>
    <cellStyle name="入力 8 3 5 2" xfId="39054" xr:uid="{2B7FF983-69F6-4728-80D1-0F9F1CDA49D2}"/>
    <cellStyle name="入力 8 3 6" xfId="19963" xr:uid="{26E1D0A3-BB6A-4E66-8D3B-031599EFDB35}"/>
    <cellStyle name="入力 8 3 6 2" xfId="39055" xr:uid="{239A07CC-B571-4AE5-B325-9F5985783D69}"/>
    <cellStyle name="入力 8 3 7" xfId="19964" xr:uid="{E91A73EC-1B58-4AE0-ACB2-0EDAC865B225}"/>
    <cellStyle name="入力 8 3 7 2" xfId="39056" xr:uid="{43EABBEE-8DBF-4953-A63C-607DC4F1ACCA}"/>
    <cellStyle name="入力 8 3 8" xfId="19965" xr:uid="{B497EF69-62EC-4117-A950-7FEBBE65FFE7}"/>
    <cellStyle name="入力 8 3 8 2" xfId="39057" xr:uid="{019A2460-AC3A-445B-9C4D-1AFB80579A76}"/>
    <cellStyle name="入力 8 3 9" xfId="19966" xr:uid="{05B22375-5E20-4386-A6AD-C3C6FD7FD130}"/>
    <cellStyle name="入力 8 3 9 2" xfId="39058" xr:uid="{3B3414A4-845B-4D9E-9265-7A783500FF50}"/>
    <cellStyle name="入力 8 4" xfId="19967" xr:uid="{4658DD28-B7DA-44ED-9CCA-4B5BD73EBEEA}"/>
    <cellStyle name="入力 8 4 2" xfId="39059" xr:uid="{111E489C-EA16-4B42-990E-08B5205355F4}"/>
    <cellStyle name="入力 8 5" xfId="19968" xr:uid="{6FD4D771-C2FA-42B8-8055-7D55094C77B6}"/>
    <cellStyle name="入力 8 5 2" xfId="39060" xr:uid="{55784E26-D5BE-40ED-8803-5C7B1792BC8B}"/>
    <cellStyle name="入力 8 6" xfId="19969" xr:uid="{BF3E14BE-68E8-481B-ABA4-0D010802FF55}"/>
    <cellStyle name="入力 8 6 2" xfId="39061" xr:uid="{38541088-6E5A-4ED8-8A82-52CDE725A612}"/>
    <cellStyle name="入力 8 7" xfId="19970" xr:uid="{DE821937-8C16-41A6-B682-067747D42BCE}"/>
    <cellStyle name="入力 8 7 2" xfId="39062" xr:uid="{28E04429-8C3D-493A-8639-28D29026AE85}"/>
    <cellStyle name="入力 8 8" xfId="19971" xr:uid="{15F29180-76B2-4085-870B-60A9D1CF15DD}"/>
    <cellStyle name="入力 8 8 2" xfId="39063" xr:uid="{D8E2CE78-F9A1-41F7-BFF2-5E2C86751646}"/>
    <cellStyle name="入力 8 9" xfId="19972" xr:uid="{0EF45BA7-6A5E-46A0-BC7F-1D5CFC414D66}"/>
    <cellStyle name="入力 8 9 2" xfId="39064" xr:uid="{C7685AB6-4492-419C-8BDD-524C5C9ADD77}"/>
    <cellStyle name="입력 9" xfId="19973" xr:uid="{C870D3F5-931D-4511-8451-914ACABF3D3F}"/>
    <cellStyle name="入力 9" xfId="19974" xr:uid="{AFD95EBB-12D1-4995-9202-50261075783A}"/>
    <cellStyle name="입력 9 10" xfId="19975" xr:uid="{867854AC-7D2F-4539-BF6C-6B63FCB3018C}"/>
    <cellStyle name="入力 9 10" xfId="19976" xr:uid="{7139D661-DE95-4D2D-B476-E0916DA3800E}"/>
    <cellStyle name="입력 9 10 2" xfId="39067" xr:uid="{CDF29E60-B142-497D-A03C-94B60457CFE7}"/>
    <cellStyle name="入力 9 10 2" xfId="39068" xr:uid="{70D77A41-A344-4108-BFD7-9D703255F878}"/>
    <cellStyle name="입력 9 11" xfId="19977" xr:uid="{30CECD32-58C7-4D9D-9B14-91E7EC7C2DD4}"/>
    <cellStyle name="入力 9 11" xfId="19978" xr:uid="{06F477E1-77C3-4478-A97E-FCE9273A13BE}"/>
    <cellStyle name="입력 9 11 2" xfId="39069" xr:uid="{31BDF8D8-532D-4735-865F-F610CED9456F}"/>
    <cellStyle name="入力 9 11 2" xfId="39070" xr:uid="{E0FB1A03-A176-4418-8D0B-2F2497B3C68D}"/>
    <cellStyle name="입력 9 12" xfId="19979" xr:uid="{4476A067-DFE0-4766-B8AB-CFF82B5E4CB8}"/>
    <cellStyle name="入力 9 12" xfId="19980" xr:uid="{1415E2C4-3E9F-4823-B3A8-EBDA486686EA}"/>
    <cellStyle name="입력 9 12 2" xfId="39071" xr:uid="{BBF1BABE-2BD7-43FB-94D3-31AF5B751509}"/>
    <cellStyle name="入力 9 12 2" xfId="39072" xr:uid="{86F987A1-E870-4070-87A3-06241F99253C}"/>
    <cellStyle name="입력 9 13" xfId="19981" xr:uid="{75D1D39B-46A5-4055-9071-B19504CE17EB}"/>
    <cellStyle name="入力 9 13" xfId="19982" xr:uid="{23C9AA1D-DB11-4030-9110-974B7B49D9DE}"/>
    <cellStyle name="입력 9 13 2" xfId="39073" xr:uid="{2EB64910-D49F-4E25-AD4E-D7594DDA779D}"/>
    <cellStyle name="入力 9 13 2" xfId="39074" xr:uid="{A743E7BC-E829-444E-AF83-27F19266690F}"/>
    <cellStyle name="입력 9 14" xfId="19983" xr:uid="{F523B057-DEE0-4BBB-9776-E27D08017D66}"/>
    <cellStyle name="入力 9 14" xfId="19984" xr:uid="{02C13B6F-81A9-40B2-BE35-A462923028D7}"/>
    <cellStyle name="입력 9 14 2" xfId="39075" xr:uid="{0560DA47-3989-463B-A3BD-510FC5C8D4B9}"/>
    <cellStyle name="入力 9 14 2" xfId="39076" xr:uid="{A774D0AA-652D-4311-A602-5B3BAE5D534C}"/>
    <cellStyle name="입력 9 15" xfId="19985" xr:uid="{799B729F-40B1-4092-AF49-863CB711AB88}"/>
    <cellStyle name="入力 9 15" xfId="19986" xr:uid="{DA7AFB28-17ED-4869-BB82-92886F2BDBCB}"/>
    <cellStyle name="입력 9 15 2" xfId="39077" xr:uid="{9D12C0A3-F62A-4F8F-97C6-3323D1801B84}"/>
    <cellStyle name="入力 9 15 2" xfId="39078" xr:uid="{05295BA3-C93A-45B8-ABEC-49627FEF8045}"/>
    <cellStyle name="입력 9 16" xfId="39065" xr:uid="{17A5CF12-B8E1-41E2-AE68-8DDEB71D2E6D}"/>
    <cellStyle name="入力 9 16" xfId="39066" xr:uid="{574203FA-EFFC-4233-8A64-316C0B349F3E}"/>
    <cellStyle name="입력 9 2" xfId="19987" xr:uid="{8778632B-FA6B-463E-895A-B5F745C3D267}"/>
    <cellStyle name="入力 9 2" xfId="19988" xr:uid="{4AD92142-155D-4AAE-BC9A-136A614743F5}"/>
    <cellStyle name="入力 9 2 10" xfId="39079" xr:uid="{C19D7BB5-A0E1-4767-9EF2-457977D26FD4}"/>
    <cellStyle name="入力 9 2 2" xfId="19989" xr:uid="{B8818F30-1B0A-4F56-AA79-4245B323E629}"/>
    <cellStyle name="入力 9 2 2 2" xfId="39080" xr:uid="{ED267F0E-72A2-42FB-9FCF-8244640E5869}"/>
    <cellStyle name="入力 9 2 3" xfId="19990" xr:uid="{0DC83578-6E16-4649-9662-7668A7844502}"/>
    <cellStyle name="入力 9 2 3 2" xfId="39081" xr:uid="{10685168-C7B0-48AC-810C-9C9E06E368CE}"/>
    <cellStyle name="入力 9 2 4" xfId="19991" xr:uid="{8E0512B4-3904-419C-8E12-5AEBCDA1D939}"/>
    <cellStyle name="入力 9 2 4 2" xfId="39082" xr:uid="{62458517-6339-46AD-9A23-CFE037873CEC}"/>
    <cellStyle name="入力 9 2 5" xfId="19992" xr:uid="{3D487868-1220-4FF0-AA0F-F7E50EB824A8}"/>
    <cellStyle name="入力 9 2 5 2" xfId="39083" xr:uid="{58FF0ADC-BB64-4627-9162-80A4BA3A421C}"/>
    <cellStyle name="入力 9 2 6" xfId="19993" xr:uid="{5852804A-DECA-48BC-B046-B4DFC2C79E8F}"/>
    <cellStyle name="入力 9 2 6 2" xfId="39084" xr:uid="{D75D0131-F94B-41C4-AB2E-95B44F2BF6EE}"/>
    <cellStyle name="入力 9 2 7" xfId="19994" xr:uid="{114DA188-AE45-4BD6-8AC6-4BDB1D270E27}"/>
    <cellStyle name="入力 9 2 7 2" xfId="39085" xr:uid="{D33A8C74-EDD3-48C2-8009-A4173C29A212}"/>
    <cellStyle name="入力 9 2 8" xfId="19995" xr:uid="{FDB83482-2F38-4773-8F2E-5D8DC1B057E7}"/>
    <cellStyle name="入力 9 2 8 2" xfId="39086" xr:uid="{DEDF179C-D383-4357-96C0-CD2FD224FFCB}"/>
    <cellStyle name="入力 9 2 9" xfId="19996" xr:uid="{5F5C754D-02E5-4C28-A185-A7BDFC9CF982}"/>
    <cellStyle name="入力 9 2 9 2" xfId="39087" xr:uid="{DCD96B8C-7F32-4669-A28A-618D6D8DC095}"/>
    <cellStyle name="입력 9 3" xfId="19997" xr:uid="{74E656CB-EB9F-42AE-B041-7C1C56ACF4C3}"/>
    <cellStyle name="入力 9 3" xfId="19998" xr:uid="{EAD83731-B439-41E1-BB1D-81D2F85AB048}"/>
    <cellStyle name="입력 9 3 10" xfId="19999" xr:uid="{5437E84C-8C68-4AEC-8DAE-B9600B15FE3B}"/>
    <cellStyle name="入力 9 3 10" xfId="20000" xr:uid="{CD603FCD-234B-4D0C-9140-FF59C059C5C7}"/>
    <cellStyle name="입력 9 3 10 2" xfId="39090" xr:uid="{2FF88565-FB05-46F7-9883-C1E738BDD25A}"/>
    <cellStyle name="入力 9 3 10 2" xfId="39091" xr:uid="{F1E5B047-7BB9-4034-967B-4BCB1DFBEAFC}"/>
    <cellStyle name="입력 9 3 11" xfId="20001" xr:uid="{89FE6560-96BA-4EF9-87D6-3EF9C8B3D86A}"/>
    <cellStyle name="入力 9 3 11" xfId="20002" xr:uid="{7E6F2EE1-5A66-4816-95B3-846F54265A07}"/>
    <cellStyle name="입력 9 3 11 2" xfId="39092" xr:uid="{86EB180D-F5C1-478C-A212-CF44B027422F}"/>
    <cellStyle name="入力 9 3 11 2" xfId="39093" xr:uid="{AB18B2A2-DBD2-450F-97AA-373AD9CA3DD4}"/>
    <cellStyle name="입력 9 3 12" xfId="20003" xr:uid="{98B84534-CD10-49ED-86D7-2FD9C6B11C22}"/>
    <cellStyle name="入力 9 3 12" xfId="20004" xr:uid="{FA036F16-0BEE-4C47-BD99-575A8C108D9B}"/>
    <cellStyle name="입력 9 3 12 2" xfId="39094" xr:uid="{B613B8AC-3F80-4078-B5BD-F67EE413D983}"/>
    <cellStyle name="入力 9 3 12 2" xfId="39095" xr:uid="{AF0AFDE2-004F-4BE4-88A5-471F4C8EB68A}"/>
    <cellStyle name="입력 9 3 13" xfId="20005" xr:uid="{A92E00AA-603D-4A95-A340-A4D6893DF95D}"/>
    <cellStyle name="入力 9 3 13" xfId="20006" xr:uid="{87BBE9F3-4B99-4FA5-8AB1-E352402FED47}"/>
    <cellStyle name="입력 9 3 13 2" xfId="39096" xr:uid="{F43566EA-A7F3-4546-965D-B6478E4D6B22}"/>
    <cellStyle name="入力 9 3 13 2" xfId="39097" xr:uid="{7D9824D3-5B5A-40F2-804B-8AF8AEA02B49}"/>
    <cellStyle name="입력 9 3 14" xfId="39088" xr:uid="{A68F3C7B-22AD-4436-98AB-D57FC8DB2E1E}"/>
    <cellStyle name="入力 9 3 14" xfId="39089" xr:uid="{6448CD68-F08F-41B0-A961-FA6D19DD7060}"/>
    <cellStyle name="입력 9 3 2" xfId="20007" xr:uid="{613BFF79-BB4F-4464-8E39-BF3AACC836C5}"/>
    <cellStyle name="入力 9 3 2" xfId="20008" xr:uid="{D22B30DA-3A82-4D9E-9230-E90CD5565695}"/>
    <cellStyle name="입력 9 3 2 2" xfId="39098" xr:uid="{48D2AE59-81F8-4905-8F50-2B7941507730}"/>
    <cellStyle name="入力 9 3 2 2" xfId="39099" xr:uid="{727DF33B-9D0B-4CDD-B5B8-33C7E760861E}"/>
    <cellStyle name="입력 9 3 3" xfId="20009" xr:uid="{2838362C-08F5-4ED6-885F-316E44A3842F}"/>
    <cellStyle name="入力 9 3 3" xfId="20010" xr:uid="{AF2FF25E-5256-431B-BADF-BFF02AC7C114}"/>
    <cellStyle name="입력 9 3 3 2" xfId="39100" xr:uid="{C3AAC4DE-7A86-4524-ABB5-0EFEAD583D7F}"/>
    <cellStyle name="入力 9 3 3 2" xfId="39101" xr:uid="{CB0D4330-DCE2-44BC-BD0D-85397458119A}"/>
    <cellStyle name="입력 9 3 4" xfId="20011" xr:uid="{21B32CA1-29E7-4A52-B0CC-93AA0D3341D1}"/>
    <cellStyle name="入力 9 3 4" xfId="20012" xr:uid="{11AA2642-C94C-4426-BE75-2CFD1CD21530}"/>
    <cellStyle name="입력 9 3 4 2" xfId="39102" xr:uid="{5B2CBA3D-1F90-4B31-BF0E-522740C9F2BD}"/>
    <cellStyle name="入力 9 3 4 2" xfId="39103" xr:uid="{EBAAE167-90D8-4987-8855-8C12AE21B146}"/>
    <cellStyle name="입력 9 3 5" xfId="20013" xr:uid="{8F7B20E8-B423-44D1-8638-0CF037872241}"/>
    <cellStyle name="入力 9 3 5" xfId="20014" xr:uid="{B226F326-8F86-47B5-A0FF-372DEC17465B}"/>
    <cellStyle name="입력 9 3 5 2" xfId="39104" xr:uid="{2D298A1D-01C3-4D00-9E10-74C76797E4E3}"/>
    <cellStyle name="入力 9 3 5 2" xfId="39105" xr:uid="{6EBD94B9-A194-40A8-8077-6266C218E3D1}"/>
    <cellStyle name="입력 9 3 6" xfId="20015" xr:uid="{04C5C1C7-C21B-4625-AEF0-DD1A455C453B}"/>
    <cellStyle name="入力 9 3 6" xfId="20016" xr:uid="{88DE8200-12BD-440F-BD93-9AA5926B5F2E}"/>
    <cellStyle name="입력 9 3 6 2" xfId="39106" xr:uid="{66D59A2B-212C-4A5B-A070-ACAF0212CBFB}"/>
    <cellStyle name="入力 9 3 6 2" xfId="39107" xr:uid="{9EEBEF30-BE77-414C-97B9-4A79A119D7EC}"/>
    <cellStyle name="입력 9 3 7" xfId="20017" xr:uid="{E2853CB7-08ED-475F-8D7E-E6BFF0376778}"/>
    <cellStyle name="入力 9 3 7" xfId="20018" xr:uid="{0593DF69-EF51-4358-8476-6BA69585AF3F}"/>
    <cellStyle name="입력 9 3 7 2" xfId="39108" xr:uid="{AA36E885-B7DF-4DC9-BD03-08F1446FF6AB}"/>
    <cellStyle name="入力 9 3 7 2" xfId="39109" xr:uid="{D8CD3568-0728-4703-9523-07B0317D0BD1}"/>
    <cellStyle name="입력 9 3 8" xfId="20019" xr:uid="{482940F8-B251-4E90-8B7F-36AFC3F122E6}"/>
    <cellStyle name="入力 9 3 8" xfId="20020" xr:uid="{DB39C3AB-BD99-4198-8FBE-8EA836EAEEC3}"/>
    <cellStyle name="입력 9 3 8 2" xfId="39110" xr:uid="{C5689AE9-49DE-4827-961B-6D169F68F5B1}"/>
    <cellStyle name="入力 9 3 8 2" xfId="39111" xr:uid="{A04CC25E-D41D-4E51-AC2F-DC7CAA543B32}"/>
    <cellStyle name="입력 9 3 9" xfId="20021" xr:uid="{95082050-1D92-4A61-984C-06F4747FB03D}"/>
    <cellStyle name="入力 9 3 9" xfId="20022" xr:uid="{A460585A-8844-4BD4-A677-33077FC18279}"/>
    <cellStyle name="입력 9 3 9 2" xfId="39112" xr:uid="{6AD14EA3-577B-4EDE-AC08-FB2002EFC2D8}"/>
    <cellStyle name="入力 9 3 9 2" xfId="39113" xr:uid="{23D5F045-488A-49E6-A060-1CC5742CC387}"/>
    <cellStyle name="입력 9 4" xfId="20023" xr:uid="{CA273684-68E8-41BF-B59F-020A70AD909F}"/>
    <cellStyle name="入力 9 4" xfId="20024" xr:uid="{B78D786F-0F0C-4AFD-84D2-D1CCACA53F20}"/>
    <cellStyle name="입력 9 4 2" xfId="39114" xr:uid="{46F40FE6-2420-4ADE-ADF2-DAB461540E7A}"/>
    <cellStyle name="入力 9 4 2" xfId="39115" xr:uid="{5CB656B3-8739-4157-9CA2-C4430BBBF438}"/>
    <cellStyle name="입력 9 5" xfId="20025" xr:uid="{A906DC7E-42FC-4FBB-890C-2B9B393CA464}"/>
    <cellStyle name="入力 9 5" xfId="20026" xr:uid="{E5DE1235-00AC-464F-9895-5BD8BD3C0E30}"/>
    <cellStyle name="입력 9 5 2" xfId="39116" xr:uid="{663B213E-C084-41E1-9FAD-5590E3237C22}"/>
    <cellStyle name="入力 9 5 2" xfId="39117" xr:uid="{587F24D7-A74A-4258-B1D1-68DA104B3693}"/>
    <cellStyle name="입력 9 6" xfId="20027" xr:uid="{F1ECF262-A6BF-45DE-91F2-2660817032C4}"/>
    <cellStyle name="入力 9 6" xfId="20028" xr:uid="{DF4C0682-411F-4454-AB4F-E6E2B32968CF}"/>
    <cellStyle name="입력 9 6 2" xfId="39118" xr:uid="{C9D8364D-F56B-4B6C-917A-B41E7D3E21AA}"/>
    <cellStyle name="入力 9 6 2" xfId="39119" xr:uid="{F46D7EEF-20F6-44DA-9EB2-5434ECAD405B}"/>
    <cellStyle name="입력 9 7" xfId="20029" xr:uid="{177400ED-673F-45E4-8410-C408D75CC38C}"/>
    <cellStyle name="入力 9 7" xfId="20030" xr:uid="{8E6D0FE1-8114-4E3E-B7D3-BB20D982860F}"/>
    <cellStyle name="입력 9 7 2" xfId="39120" xr:uid="{F52FCD1B-A6CA-411A-8C96-CA6079E56C2C}"/>
    <cellStyle name="入力 9 7 2" xfId="39121" xr:uid="{260D6A7B-92C9-4DA5-9E28-2939890B9343}"/>
    <cellStyle name="입력 9 8" xfId="20031" xr:uid="{8C78B26B-BE89-48E6-B657-4A3CC8818E76}"/>
    <cellStyle name="入力 9 8" xfId="20032" xr:uid="{06AEB4E8-52CF-47D3-A470-AC4745D5E933}"/>
    <cellStyle name="입력 9 8 2" xfId="39122" xr:uid="{4318F47A-609E-4FB4-A0B4-7E27BA15A897}"/>
    <cellStyle name="入力 9 8 2" xfId="39123" xr:uid="{59FE1888-B07E-41AF-96E6-BD2AF930D349}"/>
    <cellStyle name="입력 9 9" xfId="20033" xr:uid="{1D7A7C37-9E4F-4055-8885-5A18BA67991C}"/>
    <cellStyle name="入力 9 9" xfId="20034" xr:uid="{56CFECD3-4F75-4249-AB1E-10192492595C}"/>
    <cellStyle name="입력 9 9 2" xfId="39124" xr:uid="{8E15BD53-B58B-4EC8-BFBF-A66434B28AE2}"/>
    <cellStyle name="入力 9 9 2" xfId="39125" xr:uid="{EDD07A94-8D5F-4618-BE75-502717DAAF6C}"/>
    <cellStyle name="折り返し" xfId="20035" xr:uid="{C7C1EE1C-E662-4952-B697-E1F50A835EDF}"/>
    <cellStyle name="折り返し 2" xfId="20036" xr:uid="{0406198F-A0D5-4259-AC00-E20E7143A7EC}"/>
    <cellStyle name="折り返し 3" xfId="20037" xr:uid="{9D194A4C-EAD7-46D4-A791-0403A4FD4A97}"/>
    <cellStyle name="鵜" xfId="20038" xr:uid="{B55AAB6A-BD44-42DD-8327-0B42C92B5C5D}"/>
    <cellStyle name="제목 1 10" xfId="20039" xr:uid="{022892D1-DF2A-4DE1-9177-96E437F29671}"/>
    <cellStyle name="제목 1 10 2" xfId="20040" xr:uid="{5BEFA66B-2A5D-4D9C-80D1-D20B3D03C0A3}"/>
    <cellStyle name="제목 1 11" xfId="20041" xr:uid="{0D61F7AB-954F-4602-8884-7913CE34BA1A}"/>
    <cellStyle name="제목 1 11 2" xfId="20042" xr:uid="{A5B7264D-CD44-4B58-AC5C-01C2C98A9DFB}"/>
    <cellStyle name="제목 1 12" xfId="20043" xr:uid="{64B280A5-23A0-4BB1-AD25-6B8D14A56396}"/>
    <cellStyle name="제목 1 12 2" xfId="20044" xr:uid="{89F65BAD-0375-473C-A8C2-9E0013775D66}"/>
    <cellStyle name="제목 1 13" xfId="20045" xr:uid="{6478E9A3-0A5D-4DFA-A486-57938F25AD9C}"/>
    <cellStyle name="제목 1 13 2" xfId="20046" xr:uid="{DAF005F6-1BFF-415D-9C7E-A63F2647B97C}"/>
    <cellStyle name="제목 1 14" xfId="20047" xr:uid="{EA7F334B-CFAE-42B0-B4F3-150D401B3333}"/>
    <cellStyle name="제목 1 14 2" xfId="20048" xr:uid="{91ABB854-C7F6-4346-9359-094B729848AA}"/>
    <cellStyle name="제목 1 15" xfId="20049" xr:uid="{C13F9EFD-D9E9-44CE-85B3-BAFDD549A188}"/>
    <cellStyle name="제목 1 15 2" xfId="20050" xr:uid="{22647219-C1AF-48E7-AB9F-FD1E0B2B9292}"/>
    <cellStyle name="제목 1 16" xfId="20051" xr:uid="{A9BF496C-2000-4842-A501-E2341F306F38}"/>
    <cellStyle name="제목 1 16 2" xfId="20052" xr:uid="{2D4650BD-D39A-427C-90D7-F92F004D85DA}"/>
    <cellStyle name="제목 1 17" xfId="20053" xr:uid="{C516B086-3568-4DDE-9620-0D89E017DEA4}"/>
    <cellStyle name="제목 1 17 2" xfId="20054" xr:uid="{1A2458A4-B6EF-4D90-9C79-E4E384302730}"/>
    <cellStyle name="제목 1 18" xfId="20055" xr:uid="{52EC9E93-02DA-4F8B-B030-829E75F82E5A}"/>
    <cellStyle name="제목 1 18 2" xfId="20056" xr:uid="{BA2104AC-1B91-4D45-9CD7-CE6C108012A4}"/>
    <cellStyle name="제목 1 19" xfId="20057" xr:uid="{381789E9-106D-481E-95E9-1FE3FBC56B04}"/>
    <cellStyle name="제목 1 19 2" xfId="20058" xr:uid="{440463CA-8AA0-4504-803F-0A3EDDB98D7F}"/>
    <cellStyle name="제목 1 2" xfId="20059" xr:uid="{B7965445-29DF-4421-A3EA-B3A776B127D5}"/>
    <cellStyle name="제목 1 2 2" xfId="20060" xr:uid="{32FD1A1A-DAA4-41D0-98DD-24D2A5E80C61}"/>
    <cellStyle name="제목 1 2 3" xfId="20061" xr:uid="{2198434E-A712-4221-A33E-FB766EE4A4A0}"/>
    <cellStyle name="제목 1 20" xfId="20062" xr:uid="{BF595000-271E-41FA-BC32-04804E7EB1A3}"/>
    <cellStyle name="제목 1 20 2" xfId="20063" xr:uid="{D3DCEE22-09A3-4FDD-A47F-CDC2D96F1389}"/>
    <cellStyle name="제목 1 21" xfId="20064" xr:uid="{85C60822-CAA0-4EA5-95A6-336D2C0D3ABD}"/>
    <cellStyle name="제목 1 21 2" xfId="20065" xr:uid="{C0334B84-1461-469F-BBA2-7A4C3963503E}"/>
    <cellStyle name="제목 1 22" xfId="20066" xr:uid="{6B6D7820-7BD4-4BD2-9CE2-A76427C5EC9B}"/>
    <cellStyle name="제목 1 22 2" xfId="20067" xr:uid="{F0973913-E215-480C-93AC-F0F4E987B019}"/>
    <cellStyle name="제목 1 23" xfId="20068" xr:uid="{7CF9EC9A-DF48-478E-B038-22D3D9309D9E}"/>
    <cellStyle name="제목 1 23 2" xfId="20069" xr:uid="{AB6007AE-352A-41EC-A04D-1C46D80F93FD}"/>
    <cellStyle name="제목 1 24" xfId="20070" xr:uid="{9D977095-0A03-4064-8DE0-15B1DA7737C9}"/>
    <cellStyle name="제목 1 24 2" xfId="20071" xr:uid="{B81B1B62-F85E-461B-B195-B8D204D47075}"/>
    <cellStyle name="제목 1 25" xfId="20072" xr:uid="{5531F96A-9B04-40AD-8974-5EA462DC3E4B}"/>
    <cellStyle name="제목 1 25 2" xfId="20073" xr:uid="{78FF01B2-8741-4368-ADFF-5A38950F5E28}"/>
    <cellStyle name="제목 1 26" xfId="20074" xr:uid="{CD5FCCD6-80E2-4F9B-A284-920B26ABA945}"/>
    <cellStyle name="제목 1 26 2" xfId="20075" xr:uid="{8844A8D3-8EBA-4E0D-A6F3-152CEC878BD3}"/>
    <cellStyle name="제목 1 27" xfId="20076" xr:uid="{BE92D8A7-04D1-4836-8911-6F230C31E545}"/>
    <cellStyle name="제목 1 27 2" xfId="20077" xr:uid="{E3DEDD33-EAA0-4ECF-8CE1-86496B85FB4D}"/>
    <cellStyle name="제목 1 28" xfId="20078" xr:uid="{65B37C17-E1BC-431E-AB83-2865DA82784C}"/>
    <cellStyle name="제목 1 28 2" xfId="20079" xr:uid="{364F6D02-4E7D-4B24-8274-17635C446338}"/>
    <cellStyle name="제목 1 29" xfId="20080" xr:uid="{24B234EB-3E37-4525-9773-2153847AAAA6}"/>
    <cellStyle name="제목 1 29 2" xfId="20081" xr:uid="{2B6D5F3D-E009-4DD5-9AD1-88E250039D92}"/>
    <cellStyle name="제목 1 3" xfId="20082" xr:uid="{04F57CF1-06DD-4A9B-B0D8-E8913AC92807}"/>
    <cellStyle name="제목 1 3 2" xfId="20083" xr:uid="{23B8C53F-68EA-4DBB-8865-F5050C062B34}"/>
    <cellStyle name="제목 1 30" xfId="20084" xr:uid="{552385F8-6F52-40DB-AD94-EDD449FEAD1B}"/>
    <cellStyle name="제목 1 30 2" xfId="20085" xr:uid="{72313B5B-46AC-4C78-90AC-022DD144C484}"/>
    <cellStyle name="제목 1 31" xfId="20086" xr:uid="{98D8777E-2855-410A-BB50-DF34E204FCFF}"/>
    <cellStyle name="제목 1 31 2" xfId="20087" xr:uid="{0F9AE593-38CB-4C0E-87BB-D7AAEC628580}"/>
    <cellStyle name="제목 1 32" xfId="20088" xr:uid="{2C5CF0F7-0DA3-4FAD-AC1D-41954D2337A1}"/>
    <cellStyle name="제목 1 32 2" xfId="20089" xr:uid="{ECD95FBC-9AA7-4324-ADEE-CAAC8834680E}"/>
    <cellStyle name="제목 1 33" xfId="20090" xr:uid="{55D38DF2-60A8-40BC-AA31-31DD052BA0A0}"/>
    <cellStyle name="제목 1 33 2" xfId="20091" xr:uid="{158ECC73-3838-4145-82FA-05A2383E49F7}"/>
    <cellStyle name="제목 1 34" xfId="20092" xr:uid="{CB2A6390-5E12-4374-BCAF-F1DD0CE01461}"/>
    <cellStyle name="제목 1 34 2" xfId="20093" xr:uid="{61DFF6F6-A646-405F-BC96-9A462831AEA2}"/>
    <cellStyle name="제목 1 35" xfId="20094" xr:uid="{C364FA2C-C8AC-4643-83B5-BF5FA9A5BC2F}"/>
    <cellStyle name="제목 1 35 2" xfId="20095" xr:uid="{09DF2B16-22A1-44C2-8C76-1EE29358E86B}"/>
    <cellStyle name="제목 1 36" xfId="20096" xr:uid="{7CB42930-E057-400D-9C76-002E5274406C}"/>
    <cellStyle name="제목 1 36 2" xfId="20097" xr:uid="{E0E33E46-E84C-4CAB-A7A5-465E1D2BFBAC}"/>
    <cellStyle name="제목 1 37" xfId="20098" xr:uid="{F438B864-D7B4-47BE-8D4F-3B6F5AC5902A}"/>
    <cellStyle name="제목 1 37 2" xfId="20099" xr:uid="{A5895E3C-D640-4FAD-B1E5-37304465DD08}"/>
    <cellStyle name="제목 1 38" xfId="20100" xr:uid="{6FBA9073-EF71-4F2B-90B9-6CA9986753B5}"/>
    <cellStyle name="제목 1 38 2" xfId="20101" xr:uid="{C7A96497-1238-4B22-B560-45F60ABF25C6}"/>
    <cellStyle name="제목 1 39" xfId="20102" xr:uid="{5A41A5B6-C9DA-497A-B041-892931D2B72D}"/>
    <cellStyle name="제목 1 39 2" xfId="20103" xr:uid="{FAB82523-4355-4EF4-AA7F-B14EC1434A6F}"/>
    <cellStyle name="제목 1 4" xfId="20104" xr:uid="{D41FEE3E-43AD-4D76-907B-D1A32E742249}"/>
    <cellStyle name="제목 1 4 2" xfId="20105" xr:uid="{62E2029C-B90E-4FD8-BA4E-1D04E7992F1F}"/>
    <cellStyle name="제목 1 40" xfId="20106" xr:uid="{E5E392D6-9675-4C1C-85C8-ED383DD38B58}"/>
    <cellStyle name="제목 1 40 2" xfId="20107" xr:uid="{EA7001D5-51A1-4D98-BB54-9F9350C17CD3}"/>
    <cellStyle name="제목 1 41" xfId="20108" xr:uid="{B24FE3EE-4E07-4D3C-B7C8-0AA962911AA2}"/>
    <cellStyle name="제목 1 41 2" xfId="20109" xr:uid="{B4A5478D-8BF4-4A18-B7F2-52EE924FDAD8}"/>
    <cellStyle name="제목 1 42" xfId="20110" xr:uid="{6E104317-4154-4E4E-B711-58C6E15CCEFC}"/>
    <cellStyle name="제목 1 42 2" xfId="20111" xr:uid="{CB319A65-6EA1-4637-B8CA-76205CE3C001}"/>
    <cellStyle name="제목 1 43" xfId="20112" xr:uid="{B7CD099C-D339-4DBF-9F85-684D99B925F3}"/>
    <cellStyle name="제목 1 43 2" xfId="20113" xr:uid="{3B91A7EB-1ECE-43DA-988E-9ACD02813167}"/>
    <cellStyle name="제목 1 44" xfId="20114" xr:uid="{DC190125-AD4A-4B56-8A4E-6559D368DF92}"/>
    <cellStyle name="제목 1 45" xfId="20115" xr:uid="{D2F3F0E9-CC56-4883-9809-C08ABE7875BB}"/>
    <cellStyle name="제목 1 46" xfId="20116" xr:uid="{A5095FC7-049B-4DBC-AF64-81AE7FF08A6C}"/>
    <cellStyle name="제목 1 47" xfId="20117" xr:uid="{F39519C6-129C-42C4-8E12-1D1577DB764D}"/>
    <cellStyle name="제목 1 48" xfId="20118" xr:uid="{14F7E2DA-A5FB-4326-B9BE-27B65E2F1E0D}"/>
    <cellStyle name="제목 1 49" xfId="20119" xr:uid="{6A6DA1AA-68E2-4193-890F-0B40D99DCCFF}"/>
    <cellStyle name="제목 1 5" xfId="20120" xr:uid="{FF2B5B96-8D64-452B-B38A-078E0F003AA7}"/>
    <cellStyle name="제목 1 5 2" xfId="20121" xr:uid="{A6AB458E-257E-4269-A447-EAC6F0F30366}"/>
    <cellStyle name="제목 1 50" xfId="20122" xr:uid="{58CE116E-A83A-4BC4-955D-2CE97F50A954}"/>
    <cellStyle name="제목 1 51" xfId="20123" xr:uid="{C02D0B2A-87A7-4C67-9F27-EFDCEEB73964}"/>
    <cellStyle name="제목 1 6" xfId="20124" xr:uid="{D0A8588D-3E47-4091-BDF1-ADF2FBC9440D}"/>
    <cellStyle name="제목 1 6 2" xfId="20125" xr:uid="{2D49695B-14E6-4CC9-90AF-E8CCB476C2A7}"/>
    <cellStyle name="제목 1 7" xfId="20126" xr:uid="{D844EA8C-0607-41E5-8A28-86FF5A327DA9}"/>
    <cellStyle name="제목 1 7 2" xfId="20127" xr:uid="{1D8703F6-FB85-4AA5-9406-AC2185E81D82}"/>
    <cellStyle name="제목 1 8" xfId="20128" xr:uid="{5CA04EC6-1E03-4562-8659-D0FD7197EBEB}"/>
    <cellStyle name="제목 1 8 2" xfId="20129" xr:uid="{31F47227-3132-400A-888B-3034B13D8A31}"/>
    <cellStyle name="제목 1 9" xfId="20130" xr:uid="{8CEA100A-70E9-4912-BAC9-7E7126394012}"/>
    <cellStyle name="제목 1 9 2" xfId="20131" xr:uid="{32E8AD3F-FB76-48E0-B504-35FA7F134370}"/>
    <cellStyle name="제목 10" xfId="20132" xr:uid="{C805E761-4A9E-457B-99CA-D35858E143D6}"/>
    <cellStyle name="제목 10 2" xfId="20133" xr:uid="{24636CA6-4F54-4E4B-80BC-F526A724C0E0}"/>
    <cellStyle name="제목 11" xfId="20134" xr:uid="{8159B7C1-2000-4AFF-BC37-8215A9C3B280}"/>
    <cellStyle name="제목 11 2" xfId="20135" xr:uid="{DB0AAEF7-CED5-43C5-BD66-EF9726D52AF2}"/>
    <cellStyle name="제목 12" xfId="20136" xr:uid="{B9E079BE-0E9B-4175-B800-79690785E332}"/>
    <cellStyle name="제목 12 2" xfId="20137" xr:uid="{1CD8D7FD-51D8-4E22-A15A-A12619A2F89A}"/>
    <cellStyle name="제목 13" xfId="20138" xr:uid="{F969B856-7C3C-4DF8-82EC-54638DD26BF2}"/>
    <cellStyle name="제목 13 2" xfId="20139" xr:uid="{D2591346-125B-4C27-B9BE-C80023BD3EB1}"/>
    <cellStyle name="제목 14" xfId="20140" xr:uid="{566FE4DF-4476-406A-993C-F50C7C6FE039}"/>
    <cellStyle name="제목 14 2" xfId="20141" xr:uid="{381BEF3A-5BCC-406B-B0A4-D7419FE74ED4}"/>
    <cellStyle name="제목 15" xfId="20142" xr:uid="{5C2FA671-8887-461A-BF52-27249954BE34}"/>
    <cellStyle name="제목 15 2" xfId="20143" xr:uid="{9A00982A-9892-4AC1-8F44-2256A4B27A77}"/>
    <cellStyle name="제목 16" xfId="20144" xr:uid="{45E6DF0D-D3C1-4B55-9517-A8CC77FC54F8}"/>
    <cellStyle name="제목 16 2" xfId="20145" xr:uid="{956792ED-FAB8-4940-8117-AE9E57BB79DD}"/>
    <cellStyle name="제목 17" xfId="20146" xr:uid="{007D6AE0-F378-4AF4-A850-2E15CAB4595F}"/>
    <cellStyle name="제목 17 2" xfId="20147" xr:uid="{A2BD2C3B-F927-489E-AB16-437A7848631B}"/>
    <cellStyle name="제목 18" xfId="20148" xr:uid="{AC454288-0D5F-4329-9C39-06447EB7F96A}"/>
    <cellStyle name="제목 18 2" xfId="20149" xr:uid="{AFAFB807-3DA7-40DB-A83C-6F73104F9A7C}"/>
    <cellStyle name="제목 19" xfId="20150" xr:uid="{A12A0D24-8595-493B-9502-70D9AFAB44F8}"/>
    <cellStyle name="제목 19 2" xfId="20151" xr:uid="{5C99BDE2-2884-4ECD-8EBD-4A6A1580A256}"/>
    <cellStyle name="제목 2 10" xfId="20152" xr:uid="{D84711EF-1A23-4974-B4DF-60FEA13743E3}"/>
    <cellStyle name="제목 2 10 2" xfId="20153" xr:uid="{E511BC33-6544-4E56-84A2-1E302A3E1E82}"/>
    <cellStyle name="제목 2 11" xfId="20154" xr:uid="{A7B90FC4-90A6-45FD-8259-47D7CFAEB938}"/>
    <cellStyle name="제목 2 11 2" xfId="20155" xr:uid="{58A5CFC2-B665-4200-AF08-DF588FC9418B}"/>
    <cellStyle name="제목 2 12" xfId="20156" xr:uid="{9823D98B-901C-4BD4-B5A0-A591835FE34A}"/>
    <cellStyle name="제목 2 12 2" xfId="20157" xr:uid="{8052FF34-A7C4-476B-B61F-EA5075CCC825}"/>
    <cellStyle name="제목 2 13" xfId="20158" xr:uid="{E56EE724-3C68-416A-B8C0-DACCDFBE0B98}"/>
    <cellStyle name="제목 2 13 2" xfId="20159" xr:uid="{9181E44E-EC53-4F35-8DDF-46ED15087EC3}"/>
    <cellStyle name="제목 2 14" xfId="20160" xr:uid="{18C19F4D-F5DB-48DB-A890-6341BCB87D46}"/>
    <cellStyle name="제목 2 14 2" xfId="20161" xr:uid="{8B5599E1-D3CF-410F-BAE8-52AA33621A83}"/>
    <cellStyle name="제목 2 15" xfId="20162" xr:uid="{7AFA16B1-59B2-469E-92CD-BDDDCB0461F8}"/>
    <cellStyle name="제목 2 15 2" xfId="20163" xr:uid="{57AACC62-ECCD-432C-A723-9ABEDDE3522C}"/>
    <cellStyle name="제목 2 16" xfId="20164" xr:uid="{7E1EC932-BEE1-4234-90CF-7307BF01B5E2}"/>
    <cellStyle name="제목 2 16 2" xfId="20165" xr:uid="{D2DAF6CF-F4E3-4879-902C-366DC710EB81}"/>
    <cellStyle name="제목 2 17" xfId="20166" xr:uid="{BF7EE675-B2E8-4E37-B1A4-DCBC97FE8313}"/>
    <cellStyle name="제목 2 17 2" xfId="20167" xr:uid="{0340E59C-587B-4009-9D00-897D8292BF2E}"/>
    <cellStyle name="제목 2 18" xfId="20168" xr:uid="{D68884AE-0A46-4F8F-BD72-7C461FE6505E}"/>
    <cellStyle name="제목 2 18 2" xfId="20169" xr:uid="{C41F07DA-E884-4677-9092-CE31ACF71575}"/>
    <cellStyle name="제목 2 19" xfId="20170" xr:uid="{911F8EB7-AAA2-49B3-BD4A-FB49FB3D8392}"/>
    <cellStyle name="제목 2 19 2" xfId="20171" xr:uid="{4A7C7A56-B365-4D1D-A838-E97CA07009CB}"/>
    <cellStyle name="제목 2 2" xfId="20172" xr:uid="{57DB1DD3-5672-4C92-923A-84130751B2A7}"/>
    <cellStyle name="제목 2 2 2" xfId="20173" xr:uid="{983E5D52-9AF3-4A96-81EB-D8C192621A0E}"/>
    <cellStyle name="제목 2 2 3" xfId="20174" xr:uid="{137BC8B1-566D-412A-8592-A37C6BF3D8D7}"/>
    <cellStyle name="제목 2 20" xfId="20175" xr:uid="{855DB477-539C-465C-ABF9-529238CDD581}"/>
    <cellStyle name="제목 2 20 2" xfId="20176" xr:uid="{BF14C375-6E16-42D0-B2FB-5130180DF155}"/>
    <cellStyle name="제목 2 21" xfId="20177" xr:uid="{ED757DE0-75D9-4B2B-8B38-57F6C785622E}"/>
    <cellStyle name="제목 2 21 2" xfId="20178" xr:uid="{F0204BAA-FDAB-446B-9692-C7240B6F8783}"/>
    <cellStyle name="제목 2 22" xfId="20179" xr:uid="{88F780A6-58D0-4ECD-BD05-0D614BD3A920}"/>
    <cellStyle name="제목 2 22 2" xfId="20180" xr:uid="{A2A08FDB-05A4-4403-BDD4-EA22926B59C8}"/>
    <cellStyle name="제목 2 23" xfId="20181" xr:uid="{276BFD42-8C7A-4C62-8582-4ECF5D098FCC}"/>
    <cellStyle name="제목 2 23 2" xfId="20182" xr:uid="{0DDDAE2A-BBD5-425C-84C7-5975A932D0E7}"/>
    <cellStyle name="제목 2 24" xfId="20183" xr:uid="{EA91C391-A8BF-43FE-A736-23ACF245F9E1}"/>
    <cellStyle name="제목 2 24 2" xfId="20184" xr:uid="{CE499ADB-9CF2-4347-9CE1-F2BD05EA5456}"/>
    <cellStyle name="제목 2 25" xfId="20185" xr:uid="{EF2C7125-399B-4D7C-A536-0518E37BC330}"/>
    <cellStyle name="제목 2 25 2" xfId="20186" xr:uid="{7959C48F-CB6E-4B16-81EC-7F990BED8E60}"/>
    <cellStyle name="제목 2 26" xfId="20187" xr:uid="{F7943056-BCDC-4648-BA06-99AF06140C9F}"/>
    <cellStyle name="제목 2 26 2" xfId="20188" xr:uid="{DFC0DCE6-4753-4E99-9900-73AE901550A0}"/>
    <cellStyle name="제목 2 27" xfId="20189" xr:uid="{F9A94BF8-C98F-4AAD-A4DC-80DC6DB82D19}"/>
    <cellStyle name="제목 2 27 2" xfId="20190" xr:uid="{51C80B29-C8D9-48DB-A2D4-BAB1E329B44B}"/>
    <cellStyle name="제목 2 28" xfId="20191" xr:uid="{CB2E6ED5-80BC-4035-A801-4D09F1E26096}"/>
    <cellStyle name="제목 2 28 2" xfId="20192" xr:uid="{657BCCF3-5514-4BA6-B6C9-AC542DF8E8E7}"/>
    <cellStyle name="제목 2 29" xfId="20193" xr:uid="{B8140A3D-5BDF-4068-BDC5-135486490F8A}"/>
    <cellStyle name="제목 2 29 2" xfId="20194" xr:uid="{14717610-D003-4CC5-B6FE-CC18C2BB9845}"/>
    <cellStyle name="제목 2 3" xfId="20195" xr:uid="{92B5E90D-CE4C-49C6-955D-4FC7859C44F5}"/>
    <cellStyle name="제목 2 3 2" xfId="20196" xr:uid="{CE0A1A55-A8E1-411B-87F7-CF56A728AD50}"/>
    <cellStyle name="제목 2 30" xfId="20197" xr:uid="{97044248-7DAC-4552-BE23-83F63A8C21AF}"/>
    <cellStyle name="제목 2 30 2" xfId="20198" xr:uid="{4B7453E3-95C0-4D75-91B9-1FD50CBEA581}"/>
    <cellStyle name="제목 2 31" xfId="20199" xr:uid="{A9043221-1189-4DDD-A9F5-2A087E986552}"/>
    <cellStyle name="제목 2 31 2" xfId="20200" xr:uid="{49EAA614-2A68-4588-9150-043A29EA9822}"/>
    <cellStyle name="제목 2 32" xfId="20201" xr:uid="{8540431C-6D6B-4972-AEFF-A69B1306D18A}"/>
    <cellStyle name="제목 2 32 2" xfId="20202" xr:uid="{62C62805-E606-4874-8E8B-93547723836E}"/>
    <cellStyle name="제목 2 33" xfId="20203" xr:uid="{F747038B-4499-4DF7-8B0D-16027701CF03}"/>
    <cellStyle name="제목 2 33 2" xfId="20204" xr:uid="{EEC3F0E1-9A1A-42E1-AC8F-A9A9B98CAB1A}"/>
    <cellStyle name="제목 2 34" xfId="20205" xr:uid="{0130F925-50CE-4B01-A2C2-F046CD0D9A74}"/>
    <cellStyle name="제목 2 34 2" xfId="20206" xr:uid="{7D7B33D1-196B-4F13-B974-210988D05CC0}"/>
    <cellStyle name="제목 2 35" xfId="20207" xr:uid="{70F7469C-A49B-4C13-9208-CA0B469F1408}"/>
    <cellStyle name="제목 2 35 2" xfId="20208" xr:uid="{C79511C6-D94B-4DD0-B915-17DA8F59C352}"/>
    <cellStyle name="제목 2 36" xfId="20209" xr:uid="{556AB1A3-E9EF-4F6A-AA59-AD38195D2011}"/>
    <cellStyle name="제목 2 36 2" xfId="20210" xr:uid="{A48D5799-629D-47F5-919A-A812E47C68F3}"/>
    <cellStyle name="제목 2 37" xfId="20211" xr:uid="{3F21FD03-068B-4247-B703-081FE5BB24DB}"/>
    <cellStyle name="제목 2 37 2" xfId="20212" xr:uid="{FA734B8C-7375-48C4-994C-FC090C0E3AC5}"/>
    <cellStyle name="제목 2 38" xfId="20213" xr:uid="{648C4F71-2FBF-491A-B7BC-2FCCDE0041CC}"/>
    <cellStyle name="제목 2 38 2" xfId="20214" xr:uid="{65DD7743-D325-470E-9D4A-2CD762671712}"/>
    <cellStyle name="제목 2 39" xfId="20215" xr:uid="{D978DAE3-94D1-456E-9D4F-C45A2E7F2777}"/>
    <cellStyle name="제목 2 39 2" xfId="20216" xr:uid="{B9B950CD-CC49-4171-9429-6CFDAAA6CBEE}"/>
    <cellStyle name="제목 2 4" xfId="20217" xr:uid="{E4FB3614-DF97-4654-A20C-1D93A1AD8835}"/>
    <cellStyle name="제목 2 4 2" xfId="20218" xr:uid="{A7D641B1-98F8-426D-955B-1AF1734C4BB8}"/>
    <cellStyle name="제목 2 40" xfId="20219" xr:uid="{92DF069E-516E-4F64-BC18-86772B2344F4}"/>
    <cellStyle name="제목 2 40 2" xfId="20220" xr:uid="{CFE8C165-489A-4CEB-9608-B147637853F9}"/>
    <cellStyle name="제목 2 41" xfId="20221" xr:uid="{2D398E33-3092-4FF3-A748-1BB971E57A19}"/>
    <cellStyle name="제목 2 41 2" xfId="20222" xr:uid="{DA385CFC-AA10-4241-A542-8770655DA6C1}"/>
    <cellStyle name="제목 2 42" xfId="20223" xr:uid="{F4101D9D-B5A9-41DE-BC87-3690407A0B94}"/>
    <cellStyle name="제목 2 42 2" xfId="20224" xr:uid="{D01016D8-7243-4C27-AF86-4BF1EB965AB9}"/>
    <cellStyle name="제목 2 43" xfId="20225" xr:uid="{9285C7A4-4513-4319-816A-F35FE3054FB5}"/>
    <cellStyle name="제목 2 43 2" xfId="20226" xr:uid="{E0E46350-EDC5-43D8-848C-F0EB334D6196}"/>
    <cellStyle name="제목 2 44" xfId="20227" xr:uid="{DDB557A3-C8C1-4A90-BFC0-3830AA985B71}"/>
    <cellStyle name="제목 2 45" xfId="20228" xr:uid="{3887972C-0E22-412D-BBEA-0EC5126138CE}"/>
    <cellStyle name="제목 2 46" xfId="20229" xr:uid="{1D12F3A0-6CD1-4330-B460-2CA7C44B0E0B}"/>
    <cellStyle name="제목 2 47" xfId="20230" xr:uid="{63DB6D24-79F3-4A89-8A28-487581D0F94C}"/>
    <cellStyle name="제목 2 48" xfId="20231" xr:uid="{A2D4D0F4-8904-44AD-A7AE-8711E8760669}"/>
    <cellStyle name="제목 2 49" xfId="20232" xr:uid="{28C8EBFE-96F3-462F-B07C-506C7B17001B}"/>
    <cellStyle name="제목 2 5" xfId="20233" xr:uid="{A9EC6451-EC9A-41DF-B193-A348A8C6879C}"/>
    <cellStyle name="제목 2 5 2" xfId="20234" xr:uid="{8B607898-A5A7-4F67-9F8A-B0476A8B96C6}"/>
    <cellStyle name="제목 2 50" xfId="20235" xr:uid="{439FAFBD-5F40-465C-B20B-030385919162}"/>
    <cellStyle name="제목 2 51" xfId="20236" xr:uid="{3BE029F8-6BE2-4CAA-AD1E-4858C84DBC63}"/>
    <cellStyle name="제목 2 6" xfId="20237" xr:uid="{B22A5BE2-93B7-41EC-9610-7F37C59B8BAF}"/>
    <cellStyle name="제목 2 6 2" xfId="20238" xr:uid="{408DB938-6876-4FBA-A9E9-0663F9E058B0}"/>
    <cellStyle name="제목 2 7" xfId="20239" xr:uid="{DB6D6831-3DE3-46BD-BA87-82104CCE93A6}"/>
    <cellStyle name="제목 2 7 2" xfId="20240" xr:uid="{7F682220-4D9E-438A-877E-0B5C7FCD8FDB}"/>
    <cellStyle name="제목 2 8" xfId="20241" xr:uid="{86BBF411-92B0-4713-A441-870B9729EF65}"/>
    <cellStyle name="제목 2 8 2" xfId="20242" xr:uid="{9F21CEEC-26A7-472E-B93C-66A874B9EEE4}"/>
    <cellStyle name="제목 2 9" xfId="20243" xr:uid="{F76D7F78-4184-49B9-A55B-F21BAB6B3900}"/>
    <cellStyle name="제목 2 9 2" xfId="20244" xr:uid="{6FE8C18D-63D8-45E6-8BB5-9CEAD65A913F}"/>
    <cellStyle name="제목 20" xfId="20245" xr:uid="{9282CEBF-734D-4866-9250-F3259BF0596D}"/>
    <cellStyle name="제목 20 2" xfId="20246" xr:uid="{B489A6B6-404D-4BC9-9ABF-4B126DE4E61D}"/>
    <cellStyle name="제목 21" xfId="20247" xr:uid="{0EF759D3-34D9-4E43-A277-FAF546818B1A}"/>
    <cellStyle name="제목 21 2" xfId="20248" xr:uid="{A1422F45-F506-433E-9732-6852053FD407}"/>
    <cellStyle name="제목 22" xfId="20249" xr:uid="{1F9E9AF4-8189-4CBD-84BF-30CB3F89C8D2}"/>
    <cellStyle name="제목 22 2" xfId="20250" xr:uid="{069DFDBB-1559-451E-9D12-12FAD2A2B123}"/>
    <cellStyle name="제목 23" xfId="20251" xr:uid="{6A381DCD-7296-46D0-A8F4-6A659B99EEBB}"/>
    <cellStyle name="제목 23 2" xfId="20252" xr:uid="{B9AF4D1A-49C2-41E4-9AF6-E03322D20A62}"/>
    <cellStyle name="제목 24" xfId="20253" xr:uid="{37F2E521-FC7E-45E0-879B-FE6D412849BC}"/>
    <cellStyle name="제목 24 2" xfId="20254" xr:uid="{E5DB363F-B431-4B13-8577-78886420CF40}"/>
    <cellStyle name="제목 25" xfId="20255" xr:uid="{3B3145E1-CF5C-485F-A59E-801D404B6D48}"/>
    <cellStyle name="제목 25 2" xfId="20256" xr:uid="{38FA5191-738F-4974-B8A3-A1F06DC37908}"/>
    <cellStyle name="제목 26" xfId="20257" xr:uid="{9954FD42-10E0-4E5D-B84E-BD86EFA5C1F9}"/>
    <cellStyle name="제목 26 2" xfId="20258" xr:uid="{BC262BA4-DAFD-4B24-804D-926B50A59CEC}"/>
    <cellStyle name="제목 27" xfId="20259" xr:uid="{75CF739D-1760-42C8-9376-2A62C6815001}"/>
    <cellStyle name="제목 27 2" xfId="20260" xr:uid="{A6BC224D-CE57-4632-B6CD-6D0C871562A7}"/>
    <cellStyle name="제목 28" xfId="20261" xr:uid="{067EF472-6D2B-4E41-AA3A-DAA99D3B6B8E}"/>
    <cellStyle name="제목 28 2" xfId="20262" xr:uid="{74A8DD23-A211-4D6F-8369-509248CAFC98}"/>
    <cellStyle name="제목 29" xfId="20263" xr:uid="{C28849AE-CF0B-4A51-99AE-CBFDBB9F0F55}"/>
    <cellStyle name="제목 29 2" xfId="20264" xr:uid="{690F6661-7CFF-4872-96C1-1159799AA5A9}"/>
    <cellStyle name="제목 3 10" xfId="20265" xr:uid="{A1A0D73E-5B33-4895-9CA1-B5CC591E7A17}"/>
    <cellStyle name="제목 3 10 2" xfId="20266" xr:uid="{167EAA1D-CD24-40C8-9AC4-575405BF6C9C}"/>
    <cellStyle name="제목 3 11" xfId="20267" xr:uid="{5DC90A9C-F0AD-4ABA-BABA-43BFED6165A9}"/>
    <cellStyle name="제목 3 11 2" xfId="20268" xr:uid="{D2D92832-48E2-4629-9ED7-9033661280B3}"/>
    <cellStyle name="제목 3 12" xfId="20269" xr:uid="{78536497-D125-4904-914D-995D91E1A001}"/>
    <cellStyle name="제목 3 12 2" xfId="20270" xr:uid="{55CEA2BA-9079-4EDF-9B88-AE7AC1A83895}"/>
    <cellStyle name="제목 3 13" xfId="20271" xr:uid="{D3EED12C-2A1D-4528-926D-CDCB17E5FA50}"/>
    <cellStyle name="제목 3 13 2" xfId="20272" xr:uid="{6817454B-F5A7-4D3D-B615-806B4D904566}"/>
    <cellStyle name="제목 3 14" xfId="20273" xr:uid="{16FB2E81-0263-4FF2-B913-B507FA9DE591}"/>
    <cellStyle name="제목 3 14 2" xfId="20274" xr:uid="{845787A5-9CF2-4A0C-92C3-F59154AEBF08}"/>
    <cellStyle name="제목 3 15" xfId="20275" xr:uid="{2C588453-63DE-409A-B267-C6B345EC5FC3}"/>
    <cellStyle name="제목 3 15 2" xfId="20276" xr:uid="{7074A1B6-2001-469B-8F24-3B9B2AF7C452}"/>
    <cellStyle name="제목 3 16" xfId="20277" xr:uid="{AEE69896-4779-4782-8240-583FFD73D538}"/>
    <cellStyle name="제목 3 16 2" xfId="20278" xr:uid="{538462F1-2EE0-4C28-9EB7-7C56D8738C9F}"/>
    <cellStyle name="제목 3 17" xfId="20279" xr:uid="{C94DAF83-393D-4C9B-A914-32647C980879}"/>
    <cellStyle name="제목 3 17 2" xfId="20280" xr:uid="{38F96D87-8C16-4371-954C-8D0F676120CA}"/>
    <cellStyle name="제목 3 18" xfId="20281" xr:uid="{26957811-A021-4CA9-B5E9-43681D1CA8F0}"/>
    <cellStyle name="제목 3 18 2" xfId="20282" xr:uid="{BB7399B9-9DD8-4048-9A59-B819CDE61D4F}"/>
    <cellStyle name="제목 3 19" xfId="20283" xr:uid="{772B020D-240B-4627-9D46-1D3A18964468}"/>
    <cellStyle name="제목 3 19 2" xfId="20284" xr:uid="{21436C3C-4CDE-42E5-9E2A-021F12E87E1A}"/>
    <cellStyle name="제목 3 2" xfId="20285" xr:uid="{77170E4B-20BB-41DB-A231-37125D7B74D3}"/>
    <cellStyle name="제목 3 2 2" xfId="20286" xr:uid="{6E6C04C9-EBEE-4C84-9823-C6323E6060A0}"/>
    <cellStyle name="제목 3 2 2 2" xfId="20287" xr:uid="{F30F02AA-596F-4257-B468-F61F25EAF53E}"/>
    <cellStyle name="제목 3 2 2 3" xfId="20288" xr:uid="{FED875DB-5813-4AB0-87B3-FEB167250517}"/>
    <cellStyle name="제목 3 2 2 4" xfId="20289" xr:uid="{C4ACE589-71BF-470C-8E79-C0A980B8ACAC}"/>
    <cellStyle name="제목 3 2 2 5" xfId="20290" xr:uid="{2C2B5120-8761-497A-9E77-DB656D62AD08}"/>
    <cellStyle name="제목 3 2 2 6" xfId="20291" xr:uid="{C931FE60-F3FA-46C8-9749-5D337B53B12C}"/>
    <cellStyle name="제목 3 2 2 7" xfId="20292" xr:uid="{DB83301F-9BBC-484F-B243-341FCF362CA0}"/>
    <cellStyle name="제목 3 2 3" xfId="20293" xr:uid="{593F0267-C25F-49B9-A0DC-60783B7F8608}"/>
    <cellStyle name="제목 3 20" xfId="20294" xr:uid="{99583296-24A3-4992-AC12-7F964E8DF9D8}"/>
    <cellStyle name="제목 3 20 2" xfId="20295" xr:uid="{094AB97E-A5B8-4792-9A3D-A82027EC1F3E}"/>
    <cellStyle name="제목 3 21" xfId="20296" xr:uid="{B088C80C-CBC0-4D5E-8ACC-166732DF434F}"/>
    <cellStyle name="제목 3 21 2" xfId="20297" xr:uid="{8D0DF098-5C49-4FB4-A39D-C6A099A5ECF8}"/>
    <cellStyle name="제목 3 22" xfId="20298" xr:uid="{6B04ABB1-56B3-48E1-BFE1-C4342D68F5EC}"/>
    <cellStyle name="제목 3 22 2" xfId="20299" xr:uid="{6F4F5554-F200-4ED5-A529-A7B8AC057B49}"/>
    <cellStyle name="제목 3 23" xfId="20300" xr:uid="{1A3C3DB2-D584-4FE1-B6F9-CA5931D65D69}"/>
    <cellStyle name="제목 3 23 2" xfId="20301" xr:uid="{7F512E72-5CFE-4C68-9137-995704349023}"/>
    <cellStyle name="제목 3 24" xfId="20302" xr:uid="{2B69CA24-1BFD-4265-9586-3A16082A6EFA}"/>
    <cellStyle name="제목 3 24 2" xfId="20303" xr:uid="{FEB9364F-7709-412E-A65A-6B415A0CCA41}"/>
    <cellStyle name="제목 3 25" xfId="20304" xr:uid="{1B3F863E-B0F2-4067-8E65-195117CB2381}"/>
    <cellStyle name="제목 3 25 2" xfId="20305" xr:uid="{A624A4C7-F30B-4B4F-82C8-8C350728D665}"/>
    <cellStyle name="제목 3 26" xfId="20306" xr:uid="{78653873-30AF-4E68-8416-3BD546E03D21}"/>
    <cellStyle name="제목 3 26 2" xfId="20307" xr:uid="{33C5A9DD-0E7A-4CF9-91A1-752136C94C32}"/>
    <cellStyle name="제목 3 27" xfId="20308" xr:uid="{C30E8A87-DD92-4692-A8D8-6187629763DB}"/>
    <cellStyle name="제목 3 27 2" xfId="20309" xr:uid="{FE8FAE74-BCAC-4AEE-A446-ECA639066474}"/>
    <cellStyle name="제목 3 28" xfId="20310" xr:uid="{583A5805-8A54-4C7C-ADDD-0462CB6C1945}"/>
    <cellStyle name="제목 3 28 2" xfId="20311" xr:uid="{FE8B74D6-DEDF-413E-802A-5AA302CE2C49}"/>
    <cellStyle name="제목 3 29" xfId="20312" xr:uid="{00F4D2A7-9C57-4389-AE0B-1F0DABB06A37}"/>
    <cellStyle name="제목 3 29 2" xfId="20313" xr:uid="{870D15A8-03EA-452B-B768-F2BCECAAFA15}"/>
    <cellStyle name="제목 3 3" xfId="20314" xr:uid="{113F398F-60F9-4607-A9C7-E5D5FC7E3A54}"/>
    <cellStyle name="제목 3 3 2" xfId="20315" xr:uid="{FD6E281E-AB3E-4608-A01E-97FA0786BD1F}"/>
    <cellStyle name="제목 3 30" xfId="20316" xr:uid="{2F3FE535-DF3D-40FB-82C4-86CFF125467A}"/>
    <cellStyle name="제목 3 30 2" xfId="20317" xr:uid="{635A6A24-F769-4E9F-B756-7754A7C5678B}"/>
    <cellStyle name="제목 3 31" xfId="20318" xr:uid="{69959238-C763-4A92-AD9C-76175D4E9DF8}"/>
    <cellStyle name="제목 3 31 2" xfId="20319" xr:uid="{EC9B952F-8229-4E07-AE72-0D5AC4A19B69}"/>
    <cellStyle name="제목 3 32" xfId="20320" xr:uid="{25A8C5B3-AA32-4157-87DC-41CD9E10426E}"/>
    <cellStyle name="제목 3 32 2" xfId="20321" xr:uid="{208CA286-CD34-4CB0-BB5C-C8F292C402E0}"/>
    <cellStyle name="제목 3 33" xfId="20322" xr:uid="{26FB6A2A-857B-4207-A243-3CBE9C3FC8F1}"/>
    <cellStyle name="제목 3 33 2" xfId="20323" xr:uid="{8C61C126-8194-4A03-8D8F-802162B0DC31}"/>
    <cellStyle name="제목 3 34" xfId="20324" xr:uid="{6722EBB5-A7DA-4E85-8750-C55AF15FF8CD}"/>
    <cellStyle name="제목 3 34 2" xfId="20325" xr:uid="{ED160DAA-FD0E-4677-82DF-36A14EEFCD0A}"/>
    <cellStyle name="제목 3 35" xfId="20326" xr:uid="{ABFD77FB-99F2-47FB-B9B5-A6BFBAACE97F}"/>
    <cellStyle name="제목 3 35 2" xfId="20327" xr:uid="{1F15F6C7-8CB8-40D5-8A10-957E89E08FD3}"/>
    <cellStyle name="제목 3 36" xfId="20328" xr:uid="{70A22000-83F4-486F-A3DF-E9D981FC15A5}"/>
    <cellStyle name="제목 3 36 2" xfId="20329" xr:uid="{65D613C1-C553-4EE9-8821-6729C2621B15}"/>
    <cellStyle name="제목 3 37" xfId="20330" xr:uid="{30F16CAF-045C-4F4E-A47D-7C59E15F7427}"/>
    <cellStyle name="제목 3 37 2" xfId="20331" xr:uid="{AC46BEDF-FA95-4C04-985D-5CD76AF09589}"/>
    <cellStyle name="제목 3 38" xfId="20332" xr:uid="{53F437E1-803D-4CEB-8793-B145DA6289EE}"/>
    <cellStyle name="제목 3 38 2" xfId="20333" xr:uid="{D6D5D6BA-FF68-4604-8BCC-D4B92066CABB}"/>
    <cellStyle name="제목 3 39" xfId="20334" xr:uid="{4A0F91A3-AE12-4E1C-B4DF-9E980F46ECC7}"/>
    <cellStyle name="제목 3 39 2" xfId="20335" xr:uid="{48999B7A-D4BB-4972-8BB6-21D1794893CD}"/>
    <cellStyle name="제목 3 4" xfId="20336" xr:uid="{381709DB-3E11-4B67-9AD2-253BE2BB3717}"/>
    <cellStyle name="제목 3 4 2" xfId="20337" xr:uid="{81BF671B-BABA-4225-B908-C11DEABFDA56}"/>
    <cellStyle name="제목 3 40" xfId="20338" xr:uid="{AA1499B3-AC99-46E7-B6CE-CBC089EA443D}"/>
    <cellStyle name="제목 3 40 2" xfId="20339" xr:uid="{BA0CAE30-3077-4F5B-981E-C553FA3179D0}"/>
    <cellStyle name="제목 3 41" xfId="20340" xr:uid="{679EE43E-DDC7-4F55-8E1C-1F6F5AF3AF28}"/>
    <cellStyle name="제목 3 41 2" xfId="20341" xr:uid="{921904FA-65E5-44D0-9D85-347661DF5CFD}"/>
    <cellStyle name="제목 3 42" xfId="20342" xr:uid="{286010CE-DBBC-402D-ADEF-5C25CA4F4D3D}"/>
    <cellStyle name="제목 3 42 2" xfId="20343" xr:uid="{E6212445-32B6-4ECD-BD1C-4BA81BF54108}"/>
    <cellStyle name="제목 3 43" xfId="20344" xr:uid="{1AD5C187-1BD5-41C9-A0BC-C6D5DD935E5B}"/>
    <cellStyle name="제목 3 43 2" xfId="20345" xr:uid="{2A2D904C-49ED-43C4-AB68-0B8C94811636}"/>
    <cellStyle name="제목 3 44" xfId="20346" xr:uid="{8C02E4EA-43FF-4422-8404-F368DB74EEA7}"/>
    <cellStyle name="제목 3 45" xfId="20347" xr:uid="{A8042990-4589-4F6D-A2A8-14A0E4E617B5}"/>
    <cellStyle name="제목 3 46" xfId="20348" xr:uid="{4D44E94F-8E0D-418F-B373-CFD7B4B869BA}"/>
    <cellStyle name="제목 3 47" xfId="20349" xr:uid="{8DFD6946-E4AB-4D82-AB93-77B3E81D81F7}"/>
    <cellStyle name="제목 3 48" xfId="20350" xr:uid="{7CBBC998-A705-406A-A9F0-8C62FC7C9500}"/>
    <cellStyle name="제목 3 49" xfId="20351" xr:uid="{C6F0298A-5438-49EA-8346-F2091204852E}"/>
    <cellStyle name="제목 3 5" xfId="20352" xr:uid="{699F6F1C-F6FB-4637-B6AB-CF04B176B61A}"/>
    <cellStyle name="제목 3 5 2" xfId="20353" xr:uid="{B187DD38-03DD-4743-BA4A-465726636654}"/>
    <cellStyle name="제목 3 5 3" xfId="20354" xr:uid="{4E31D67A-1399-4271-82EF-AC5869518B78}"/>
    <cellStyle name="제목 3 5 4" xfId="20355" xr:uid="{ACEFD3D5-52D7-4677-9D3E-DA856B63E251}"/>
    <cellStyle name="제목 3 5 5" xfId="20356" xr:uid="{D45DA717-1389-44CD-B8B8-08221ED03091}"/>
    <cellStyle name="제목 3 5 6" xfId="20357" xr:uid="{0843D608-B64D-454C-A165-65DA18EF59BE}"/>
    <cellStyle name="제목 3 5 7" xfId="20358" xr:uid="{7CDFD90B-DB04-4506-8412-86BD3C62F3B2}"/>
    <cellStyle name="제목 3 5 8" xfId="20359" xr:uid="{D70727CF-1032-4D11-9687-C02C2B73E751}"/>
    <cellStyle name="제목 3 50" xfId="20360" xr:uid="{28B58742-6088-4CE7-A557-18A7C8506B09}"/>
    <cellStyle name="제목 3 51" xfId="20361" xr:uid="{15AB13D7-3B51-4457-932E-254B12FF96A7}"/>
    <cellStyle name="제목 3 6" xfId="20362" xr:uid="{EEFF24E9-79C7-4C2D-92E4-C3A15D8F739F}"/>
    <cellStyle name="제목 3 6 2" xfId="20363" xr:uid="{0B3F63C7-5BE6-48C6-A0F1-EFADBBB5B9F7}"/>
    <cellStyle name="제목 3 7" xfId="20364" xr:uid="{310D9F7A-8733-4168-B0A4-192F25324568}"/>
    <cellStyle name="제목 3 7 2" xfId="20365" xr:uid="{08EED5DF-10BD-4A50-85EC-4D80C2BA53E6}"/>
    <cellStyle name="제목 3 8" xfId="20366" xr:uid="{1D023A57-E7BE-42DC-8D1D-3749FCCE9808}"/>
    <cellStyle name="제목 3 8 2" xfId="20367" xr:uid="{7A28476F-907E-43BC-A341-C0F4A44D4207}"/>
    <cellStyle name="제목 3 9" xfId="20368" xr:uid="{8618BD0B-1BE9-4B9C-BD8E-6075191458F1}"/>
    <cellStyle name="제목 3 9 2" xfId="20369" xr:uid="{AED45E6A-05A3-455A-A21D-41961BA22AF9}"/>
    <cellStyle name="제목 3 9 3" xfId="20370" xr:uid="{2F77C995-019F-441B-8946-17CC7300174D}"/>
    <cellStyle name="제목 3 9 4" xfId="20371" xr:uid="{4B4313EA-B88B-4703-93C7-39CDE87E6BBD}"/>
    <cellStyle name="제목 3 9 5" xfId="20372" xr:uid="{3FAC0F02-AD20-475E-AA54-08A10B79E530}"/>
    <cellStyle name="제목 3 9 6" xfId="20373" xr:uid="{A6C68A17-0DD8-4512-AEEF-7C022737061C}"/>
    <cellStyle name="제목 3 9 7" xfId="20374" xr:uid="{225CA4E5-8246-4FB9-8B89-D461B8FA3587}"/>
    <cellStyle name="제목 3 9 8" xfId="20375" xr:uid="{C2CEB9A1-8681-4B67-8EF8-61EAE62C8E89}"/>
    <cellStyle name="제목 30" xfId="20376" xr:uid="{C74473AE-A1B7-4765-87C2-9B5284AA0977}"/>
    <cellStyle name="제목 30 2" xfId="20377" xr:uid="{1DC30B9F-36B1-473C-84E9-6222A04ACE87}"/>
    <cellStyle name="제목 31" xfId="20378" xr:uid="{3D6AF8AF-B38D-45C8-A9B1-AF6B9229D440}"/>
    <cellStyle name="제목 31 2" xfId="20379" xr:uid="{D6A4647D-62F7-4505-AE01-6806FB78A824}"/>
    <cellStyle name="제목 32" xfId="20380" xr:uid="{2DD0F2A2-CA62-4515-B029-5D623C9F6677}"/>
    <cellStyle name="제목 32 2" xfId="20381" xr:uid="{7F98B5D8-7260-4076-AAEE-C9E57B7DBE42}"/>
    <cellStyle name="제목 33" xfId="20382" xr:uid="{F852FC3D-26B7-41DE-9097-546F9A071A56}"/>
    <cellStyle name="제목 33 2" xfId="20383" xr:uid="{A6EDCBFF-C039-45F4-895C-71A0A4E1DC7E}"/>
    <cellStyle name="제목 34" xfId="20384" xr:uid="{4B1CBA56-2253-4C19-B06D-3733BD620FFB}"/>
    <cellStyle name="제목 34 2" xfId="20385" xr:uid="{B682D381-651B-458D-A384-A591AAC26E25}"/>
    <cellStyle name="제목 35" xfId="20386" xr:uid="{FEA8FFC6-52F7-4DB8-B3AC-322BA85EDBF4}"/>
    <cellStyle name="제목 35 2" xfId="20387" xr:uid="{8E4AAE16-50F2-4CC4-8F0A-AF89AE655F4D}"/>
    <cellStyle name="제목 36" xfId="20388" xr:uid="{C21C6109-3992-42B7-BBCB-0D1A36942E0E}"/>
    <cellStyle name="제목 36 2" xfId="20389" xr:uid="{8828B0A5-967B-4DA6-B3E9-C3560020D42B}"/>
    <cellStyle name="제목 37" xfId="20390" xr:uid="{764D30DB-5AC1-4122-BDE4-EC5BF4BDD352}"/>
    <cellStyle name="제목 37 2" xfId="20391" xr:uid="{3300AB89-623F-4978-943B-CE1A409FF01F}"/>
    <cellStyle name="제목 38" xfId="20392" xr:uid="{88574725-003B-4D0B-A9EF-5A18DEFAE40C}"/>
    <cellStyle name="제목 38 2" xfId="20393" xr:uid="{94A45347-8B53-4FA9-8394-B8E93AE336A3}"/>
    <cellStyle name="제목 39" xfId="20394" xr:uid="{3D4F8504-E6A4-4A14-A610-DE4EB0062BF5}"/>
    <cellStyle name="제목 39 2" xfId="20395" xr:uid="{40141947-062D-4CE6-B2E3-D8ACC1EF1929}"/>
    <cellStyle name="제목 4 10" xfId="20396" xr:uid="{A6246E46-6248-41DE-B34D-12C80309DCF5}"/>
    <cellStyle name="제목 4 10 2" xfId="20397" xr:uid="{D5C0EFCC-C437-4133-8C4C-13F2BC5442A4}"/>
    <cellStyle name="제목 4 11" xfId="20398" xr:uid="{630D4505-57D1-45CE-9D45-9B75B847F1B5}"/>
    <cellStyle name="제목 4 11 2" xfId="20399" xr:uid="{6B221912-6D92-473D-83AA-8E3C1E01BCB6}"/>
    <cellStyle name="제목 4 12" xfId="20400" xr:uid="{21BAAD80-C40E-4589-AF04-CC2BF5487379}"/>
    <cellStyle name="제목 4 12 2" xfId="20401" xr:uid="{C56AC216-2EF5-4632-B6A8-B24640362961}"/>
    <cellStyle name="제목 4 13" xfId="20402" xr:uid="{5AA21E0E-FAC5-4222-B6D1-96F37639E4FD}"/>
    <cellStyle name="제목 4 13 2" xfId="20403" xr:uid="{94489A37-6727-4249-95E1-CBA5AD39D415}"/>
    <cellStyle name="제목 4 14" xfId="20404" xr:uid="{0315FDC0-E309-4AC1-B94C-150B93E708B5}"/>
    <cellStyle name="제목 4 14 2" xfId="20405" xr:uid="{87D9CBE1-B213-415B-9284-B1BA264EEE93}"/>
    <cellStyle name="제목 4 15" xfId="20406" xr:uid="{2BE1163A-F020-4CA2-86F4-424B6B4A90FC}"/>
    <cellStyle name="제목 4 15 2" xfId="20407" xr:uid="{90FC186B-A57F-4296-9CAC-DCADDE2D1DC6}"/>
    <cellStyle name="제목 4 16" xfId="20408" xr:uid="{88F964E6-C25B-45AA-94B0-171EB1ECBF25}"/>
    <cellStyle name="제목 4 16 2" xfId="20409" xr:uid="{94E79C9F-732C-455F-A363-8409BEF15A34}"/>
    <cellStyle name="제목 4 17" xfId="20410" xr:uid="{4A2C6BF4-79EA-4BD7-9E59-4AC6822ED721}"/>
    <cellStyle name="제목 4 17 2" xfId="20411" xr:uid="{08641B06-023D-4423-A89E-6CD6D0D29CE0}"/>
    <cellStyle name="제목 4 18" xfId="20412" xr:uid="{EF8FB167-E2C3-4DDF-BD32-0ABC0147E42E}"/>
    <cellStyle name="제목 4 18 2" xfId="20413" xr:uid="{01E47AE2-F7A2-4AF3-93E2-426E5945A3F2}"/>
    <cellStyle name="제목 4 19" xfId="20414" xr:uid="{C5604EAE-9512-4A95-84C8-94FBCFA919F7}"/>
    <cellStyle name="제목 4 19 2" xfId="20415" xr:uid="{05867C5F-6366-4698-9927-60F410CAE8DC}"/>
    <cellStyle name="제목 4 2" xfId="20416" xr:uid="{3D90752D-0BC8-47A5-926B-997D15B81D46}"/>
    <cellStyle name="제목 4 2 2" xfId="20417" xr:uid="{F4A70C0A-4ADE-4B9C-B06D-835EA4A4E9FD}"/>
    <cellStyle name="제목 4 2 3" xfId="20418" xr:uid="{D01DAF99-2B0A-4E42-B077-321995E43FF5}"/>
    <cellStyle name="제목 4 20" xfId="20419" xr:uid="{F027331F-1DBE-439D-8702-D07C9D840CEB}"/>
    <cellStyle name="제목 4 20 2" xfId="20420" xr:uid="{124EE18C-1C86-44AA-8820-798289EDF79E}"/>
    <cellStyle name="제목 4 21" xfId="20421" xr:uid="{EF4F93E6-06FF-4FE5-A55C-D38D35465C5E}"/>
    <cellStyle name="제목 4 21 2" xfId="20422" xr:uid="{4BF1E7AC-6A26-459E-B2F5-0582F0011BD9}"/>
    <cellStyle name="제목 4 22" xfId="20423" xr:uid="{574576AD-AD44-4356-98B4-13B1A62BF096}"/>
    <cellStyle name="제목 4 22 2" xfId="20424" xr:uid="{A41722E9-A421-492F-8A8B-BC20E079806F}"/>
    <cellStyle name="제목 4 23" xfId="20425" xr:uid="{2DACDB43-D234-4DFC-A8EC-7EBF05511A0D}"/>
    <cellStyle name="제목 4 23 2" xfId="20426" xr:uid="{547BD2A2-6BD2-4F92-9CA5-563620722705}"/>
    <cellStyle name="제목 4 24" xfId="20427" xr:uid="{55101F01-3091-433B-AF25-1C92791027EC}"/>
    <cellStyle name="제목 4 24 2" xfId="20428" xr:uid="{049469E2-79E3-4DD4-B9D9-DA27F9AAA7E3}"/>
    <cellStyle name="제목 4 25" xfId="20429" xr:uid="{00FB326D-E018-48A6-B1B0-E5ECFB2A1CFC}"/>
    <cellStyle name="제목 4 25 2" xfId="20430" xr:uid="{2D73334A-5739-41E8-8979-E2CCE7C03817}"/>
    <cellStyle name="제목 4 26" xfId="20431" xr:uid="{7ABFF716-CB21-4B71-95AC-086765924EF7}"/>
    <cellStyle name="제목 4 26 2" xfId="20432" xr:uid="{4EE43867-41A6-4C2A-AB4F-194D325FAAE6}"/>
    <cellStyle name="제목 4 27" xfId="20433" xr:uid="{D50B1B68-CB67-40EF-82A0-EE2B33621852}"/>
    <cellStyle name="제목 4 27 2" xfId="20434" xr:uid="{4B817551-C1EE-4D6D-B7C6-C6F527BACF8F}"/>
    <cellStyle name="제목 4 28" xfId="20435" xr:uid="{A5E917BC-1E56-4187-A05D-D977ED204FCC}"/>
    <cellStyle name="제목 4 28 2" xfId="20436" xr:uid="{A5F7EB48-65A9-42AB-8D07-CF9077760C4D}"/>
    <cellStyle name="제목 4 29" xfId="20437" xr:uid="{688C5412-FD8B-4FF7-AC32-12E57A1FC4CA}"/>
    <cellStyle name="제목 4 29 2" xfId="20438" xr:uid="{50D06BAA-6246-440F-8ED2-F5EC3DA8AD4A}"/>
    <cellStyle name="제목 4 3" xfId="20439" xr:uid="{9D1494BB-AD5D-4A75-8743-4092CC9CADB4}"/>
    <cellStyle name="제목 4 3 2" xfId="20440" xr:uid="{8852B1C9-1D72-401B-BA00-404EF513B034}"/>
    <cellStyle name="제목 4 30" xfId="20441" xr:uid="{DD6269CB-973E-43F2-9919-5FF2D709DAFE}"/>
    <cellStyle name="제목 4 30 2" xfId="20442" xr:uid="{1371F64C-30A0-41DC-87E8-EADB019C77ED}"/>
    <cellStyle name="제목 4 31" xfId="20443" xr:uid="{D1C7C9B1-E982-42F8-865E-EDB6C68579C0}"/>
    <cellStyle name="제목 4 31 2" xfId="20444" xr:uid="{D9FCCC2E-EBB2-49C6-9304-459A19698638}"/>
    <cellStyle name="제목 4 32" xfId="20445" xr:uid="{1402DAAD-1996-4A16-B579-7658BFA745A1}"/>
    <cellStyle name="제목 4 32 2" xfId="20446" xr:uid="{ECDACCB0-32D3-4F7B-8FEC-C0401B641206}"/>
    <cellStyle name="제목 4 33" xfId="20447" xr:uid="{CBDA693D-22D0-493B-8F54-ED35C2DFD17D}"/>
    <cellStyle name="제목 4 33 2" xfId="20448" xr:uid="{7764A64B-7516-4241-9BB8-FD5791FC9B71}"/>
    <cellStyle name="제목 4 34" xfId="20449" xr:uid="{562ACC6F-C054-4310-B221-8130649B6FF8}"/>
    <cellStyle name="제목 4 34 2" xfId="20450" xr:uid="{5E21D79A-9689-4F6B-807C-DA61A1B681F7}"/>
    <cellStyle name="제목 4 35" xfId="20451" xr:uid="{EAA43874-D851-4C79-A625-198BB1FFD384}"/>
    <cellStyle name="제목 4 35 2" xfId="20452" xr:uid="{FAF86E5C-F2D8-4A41-9B62-4E98AD6CD091}"/>
    <cellStyle name="제목 4 36" xfId="20453" xr:uid="{B2E68502-8864-4CC7-9381-89B166EF587D}"/>
    <cellStyle name="제목 4 36 2" xfId="20454" xr:uid="{417CA44F-3C84-4F02-B871-74005AB22ACA}"/>
    <cellStyle name="제목 4 37" xfId="20455" xr:uid="{D74BDDB5-4699-436A-AF64-D7861F810C22}"/>
    <cellStyle name="제목 4 37 2" xfId="20456" xr:uid="{D3568775-042F-43A7-90EF-D8DE3DB3B665}"/>
    <cellStyle name="제목 4 38" xfId="20457" xr:uid="{6A1E0EDC-6EC5-4C95-8B4D-8B77292BA0C4}"/>
    <cellStyle name="제목 4 38 2" xfId="20458" xr:uid="{2D1D427F-027C-4E83-AF5F-E83CE45ABBB9}"/>
    <cellStyle name="제목 4 39" xfId="20459" xr:uid="{0DD98741-034E-48EE-9EF9-9E98FC2CFA84}"/>
    <cellStyle name="제목 4 39 2" xfId="20460" xr:uid="{47EEEE23-205A-4A43-95BD-AAFFCA93D0C8}"/>
    <cellStyle name="제목 4 4" xfId="20461" xr:uid="{98938F92-EDE4-42D1-B3FE-1DF03B2E6218}"/>
    <cellStyle name="제목 4 4 2" xfId="20462" xr:uid="{1A49FC8C-D8C5-4FAE-B672-3AF1BB8A4342}"/>
    <cellStyle name="제목 4 40" xfId="20463" xr:uid="{35794D1E-ACD4-4F0A-96DA-EAB25B326A37}"/>
    <cellStyle name="제목 4 40 2" xfId="20464" xr:uid="{6D12D4FC-0EAF-441C-AC2E-550EEB465FC1}"/>
    <cellStyle name="제목 4 41" xfId="20465" xr:uid="{3CA7F0D7-C5DB-4C01-B7C2-A8DC58A19DC1}"/>
    <cellStyle name="제목 4 41 2" xfId="20466" xr:uid="{9D7B96CA-6180-4394-A3F1-86DBB88307B7}"/>
    <cellStyle name="제목 4 42" xfId="20467" xr:uid="{B6A824D1-4584-4884-A599-22FBC434B212}"/>
    <cellStyle name="제목 4 42 2" xfId="20468" xr:uid="{D5816FC9-1350-45F0-B96E-07D80286B0E2}"/>
    <cellStyle name="제목 4 43" xfId="20469" xr:uid="{3CB228E4-0FF6-4744-A779-CD9E3C9B6849}"/>
    <cellStyle name="제목 4 43 2" xfId="20470" xr:uid="{BA8A7261-F53E-45D4-9D59-7BBAA1C2D135}"/>
    <cellStyle name="제목 4 44" xfId="20471" xr:uid="{F85175F9-DBC2-42EC-99FB-9073A41254B7}"/>
    <cellStyle name="제목 4 45" xfId="20472" xr:uid="{3E68255B-FC5C-44AE-89A6-CD378466FE3A}"/>
    <cellStyle name="제목 4 46" xfId="20473" xr:uid="{C541CCA0-FE3B-482D-AD92-6DCF1A7DF5C1}"/>
    <cellStyle name="제목 4 47" xfId="20474" xr:uid="{57B126A0-3A22-4773-A893-E4312AC51D4B}"/>
    <cellStyle name="제목 4 48" xfId="20475" xr:uid="{CEA5AA7F-55F7-4300-B4DC-24EC98291625}"/>
    <cellStyle name="제목 4 49" xfId="20476" xr:uid="{D08E3FD2-8FB7-494F-A731-B0CC42F9D495}"/>
    <cellStyle name="제목 4 5" xfId="20477" xr:uid="{148EA343-D7EE-4F17-9191-04286B9471E0}"/>
    <cellStyle name="제목 4 5 2" xfId="20478" xr:uid="{1A184D3B-1DA6-42D5-B903-D743F373DFB5}"/>
    <cellStyle name="제목 4 50" xfId="20479" xr:uid="{6C44FADE-24D7-4306-B0ED-07E1036D7675}"/>
    <cellStyle name="제목 4 51" xfId="20480" xr:uid="{0093B1C7-8A8C-4283-8B0A-76CCA07FF42C}"/>
    <cellStyle name="제목 4 6" xfId="20481" xr:uid="{09FDDE7D-0A14-49D2-A7D5-2529D991BB42}"/>
    <cellStyle name="제목 4 6 2" xfId="20482" xr:uid="{2FD5B4C7-A44C-4B50-BF06-BC39FBF91618}"/>
    <cellStyle name="제목 4 7" xfId="20483" xr:uid="{BAE43889-A76D-4B0F-B417-A3AB7F8ED26F}"/>
    <cellStyle name="제목 4 7 2" xfId="20484" xr:uid="{054A8753-EF2A-4DB8-BD4B-07865ABD85CE}"/>
    <cellStyle name="제목 4 8" xfId="20485" xr:uid="{9A99C78A-EFA7-4377-9AFA-1DB8E4A59388}"/>
    <cellStyle name="제목 4 8 2" xfId="20486" xr:uid="{3401D6D9-BC35-475F-B980-2BADA06366F4}"/>
    <cellStyle name="제목 4 9" xfId="20487" xr:uid="{8C21BB6B-C13C-4C0B-9B68-755D459C475F}"/>
    <cellStyle name="제목 4 9 2" xfId="20488" xr:uid="{23256EC4-BECD-4FC8-932B-1B6ECFF4072D}"/>
    <cellStyle name="제목 40" xfId="20489" xr:uid="{65E2EA3A-5A5E-4C5A-B23F-E5733C5623EE}"/>
    <cellStyle name="제목 40 2" xfId="20490" xr:uid="{98314D1C-FBC4-4453-B200-B945B9A42996}"/>
    <cellStyle name="제목 41" xfId="20491" xr:uid="{04D1B097-D00A-4AD4-93A9-184FD3733ADA}"/>
    <cellStyle name="제목 41 2" xfId="20492" xr:uid="{46358AA2-3F18-406B-8E15-2D4C80CF5B37}"/>
    <cellStyle name="제목 42" xfId="20493" xr:uid="{E5E77856-AEF0-4885-A328-FB90B6CCC2F5}"/>
    <cellStyle name="제목 42 2" xfId="20494" xr:uid="{4A2BA6FC-894C-442C-85D9-84A64DF2F5EE}"/>
    <cellStyle name="제목 43" xfId="20495" xr:uid="{78FABEA0-84E1-4542-B7E9-BB015D35192E}"/>
    <cellStyle name="제목 43 2" xfId="20496" xr:uid="{2A707EC9-F3C5-4072-BEB4-F784FA63CE45}"/>
    <cellStyle name="제목 44" xfId="20497" xr:uid="{58439071-CE61-4A1F-860E-64BE1D201959}"/>
    <cellStyle name="제목 44 2" xfId="20498" xr:uid="{2F34EE6B-4A79-45D9-8F52-B8B87DA3E26F}"/>
    <cellStyle name="제목 45" xfId="20499" xr:uid="{8A19199F-804B-49C4-AB68-BF5E5DB1D537}"/>
    <cellStyle name="제목 45 2" xfId="20500" xr:uid="{2069F9AD-A628-4FD0-BAF3-2223150DBD0C}"/>
    <cellStyle name="제목 46" xfId="20501" xr:uid="{49E965CE-7192-499D-9C1B-B185E466BE56}"/>
    <cellStyle name="제목 46 2" xfId="20502" xr:uid="{9A912F3F-E3FC-4EF3-9C53-CF2C95CEE1C5}"/>
    <cellStyle name="제목 47" xfId="20503" xr:uid="{9CEE9887-9AD6-4F21-8CE2-C3A9232A63F8}"/>
    <cellStyle name="제목 48" xfId="20504" xr:uid="{87091AD8-D3AC-4957-9481-30522298A88C}"/>
    <cellStyle name="제목 49" xfId="20505" xr:uid="{80A05907-CC45-4A06-9F6D-CEC9D50BD093}"/>
    <cellStyle name="제목 5" xfId="20506" xr:uid="{A87846D5-9208-441D-AFBD-172F89BDB173}"/>
    <cellStyle name="제목 5 2" xfId="20507" xr:uid="{E8553628-F430-42B6-AFB1-6335145AFE16}"/>
    <cellStyle name="제목 5 3" xfId="20508" xr:uid="{062EFE4F-AAA5-4E09-BC60-027EF88C4324}"/>
    <cellStyle name="제목 50" xfId="20509" xr:uid="{BB6E71E5-3BE0-44B6-A907-C5B955F2E7EA}"/>
    <cellStyle name="제목 51" xfId="20510" xr:uid="{C6BF3121-57D0-4D93-B9E5-BF7124A3F08B}"/>
    <cellStyle name="제목 52" xfId="20511" xr:uid="{843226F6-D2E2-4BAE-86C4-0CF81B1F0EB9}"/>
    <cellStyle name="제목 53" xfId="20512" xr:uid="{77D0A80C-3CA8-4C03-94B4-A66C26641B70}"/>
    <cellStyle name="제목 54" xfId="20513" xr:uid="{FBCB2E22-FE3D-4FE2-8027-5AB64C4C07CF}"/>
    <cellStyle name="제목 6" xfId="20514" xr:uid="{C1B4BDBF-071D-4FDE-9C19-6F8042E8FD89}"/>
    <cellStyle name="제목 6 2" xfId="20515" xr:uid="{E7C0A59F-1B29-40DF-B99D-54790925E856}"/>
    <cellStyle name="제목 7" xfId="20516" xr:uid="{C3C4EE9B-DCC4-4180-9679-D03A7ABD6872}"/>
    <cellStyle name="제목 7 2" xfId="20517" xr:uid="{48A7805B-B03A-4AB0-9C0A-1D2F0B083334}"/>
    <cellStyle name="제목 8" xfId="20518" xr:uid="{A5B0797F-6C8E-4C23-8689-1CE2F7945351}"/>
    <cellStyle name="제목 8 2" xfId="20519" xr:uid="{E78A5FAC-192C-4900-90D5-8D7FA5AA1B76}"/>
    <cellStyle name="제목 9" xfId="20520" xr:uid="{3F673612-A11C-4964-9A33-775E659C26B9}"/>
    <cellStyle name="제목 9 2" xfId="20521" xr:uid="{6F097E98-3B37-4535-BF11-E84318598A64}"/>
    <cellStyle name="좋음 10" xfId="20522" xr:uid="{D9D8AAFD-F2BB-4824-A651-38AAF48417EE}"/>
    <cellStyle name="좋음 10 2" xfId="20523" xr:uid="{216EB064-117E-4208-968F-EE7F1F89A656}"/>
    <cellStyle name="좋음 11" xfId="20524" xr:uid="{DC7DDE3F-20C9-41C3-8A54-B8BD824600AA}"/>
    <cellStyle name="좋음 11 2" xfId="20525" xr:uid="{836DBE26-98D4-4BBB-8078-A78A1D09BD53}"/>
    <cellStyle name="좋음 12" xfId="20526" xr:uid="{601476EB-5DBC-4842-8780-73ECCA0FF5F0}"/>
    <cellStyle name="좋음 12 2" xfId="20527" xr:uid="{8B096FD1-F372-43F2-A438-8B8B2D4FB27F}"/>
    <cellStyle name="좋음 13" xfId="20528" xr:uid="{37C3DEEA-5240-4BA3-AD10-9C6C582AE301}"/>
    <cellStyle name="좋음 13 2" xfId="20529" xr:uid="{C022538F-0F5C-4AAF-9BAD-AF6094711767}"/>
    <cellStyle name="좋음 14" xfId="20530" xr:uid="{12C8D063-DA63-4482-B6FA-A3B738EA061E}"/>
    <cellStyle name="좋음 14 2" xfId="20531" xr:uid="{60FB4E8F-DA5B-46A4-BC8D-1015115819FA}"/>
    <cellStyle name="좋음 15" xfId="20532" xr:uid="{F8EA0AA5-CE71-4CC8-B91A-83218984D107}"/>
    <cellStyle name="좋음 15 2" xfId="20533" xr:uid="{FB64AC72-FED2-4A9B-93F5-22F58BC19D6D}"/>
    <cellStyle name="좋음 16" xfId="20534" xr:uid="{0153F693-3679-4C6A-9C96-0851DE75189C}"/>
    <cellStyle name="좋음 16 2" xfId="20535" xr:uid="{01EBDB2D-258A-490C-907D-5DC318D45FCE}"/>
    <cellStyle name="좋음 17" xfId="20536" xr:uid="{76E86053-FB43-46D0-8F8E-47A459057DF4}"/>
    <cellStyle name="좋음 17 2" xfId="20537" xr:uid="{97A88382-4565-4A6B-BFBD-5FBD8D78EDED}"/>
    <cellStyle name="좋음 18" xfId="20538" xr:uid="{AE65B98A-7D6A-4649-9148-FCCC02CCAC1A}"/>
    <cellStyle name="좋음 18 2" xfId="20539" xr:uid="{16866D44-CBFD-4E63-8EDC-2E4A42309060}"/>
    <cellStyle name="좋음 19" xfId="20540" xr:uid="{A5B4B164-7E7E-48CD-9CCB-ADACC5A52C66}"/>
    <cellStyle name="좋음 19 2" xfId="20541" xr:uid="{8D893EED-EE3F-499C-A03A-515D4F0AE238}"/>
    <cellStyle name="좋음 2" xfId="20542" xr:uid="{9E707910-B821-4529-8AB5-A0D6A03CB3F5}"/>
    <cellStyle name="좋음 2 2" xfId="20543" xr:uid="{B3BC2FED-5495-44AF-9785-55543471B1DD}"/>
    <cellStyle name="좋음 2 3" xfId="20544" xr:uid="{436B17DA-7602-438B-9757-E0B442383F4B}"/>
    <cellStyle name="좋음 20" xfId="20545" xr:uid="{511085C2-6CD7-4C28-B82F-DC6416735292}"/>
    <cellStyle name="좋음 20 2" xfId="20546" xr:uid="{1AA8C14D-F761-4A25-93C8-6CB7DB1593EF}"/>
    <cellStyle name="좋음 21" xfId="20547" xr:uid="{108B2433-0E61-4DF1-AF6F-6A5219C76E1C}"/>
    <cellStyle name="좋음 21 2" xfId="20548" xr:uid="{F1B3815D-4842-40E2-A795-88A4F3A28DF6}"/>
    <cellStyle name="좋음 22" xfId="20549" xr:uid="{081936F4-9440-4913-8E26-A6CF749F1062}"/>
    <cellStyle name="좋음 22 2" xfId="20550" xr:uid="{661131E5-C9BD-42BE-B2BF-F31722A3D429}"/>
    <cellStyle name="좋음 23" xfId="20551" xr:uid="{35C54BC7-1D1F-466F-863C-50639C944708}"/>
    <cellStyle name="좋음 23 2" xfId="20552" xr:uid="{51C290B5-7DA2-47EC-B7F6-2F976A129838}"/>
    <cellStyle name="좋음 24" xfId="20553" xr:uid="{06C8CB1A-A270-46DE-999F-D222CB18989E}"/>
    <cellStyle name="좋음 24 2" xfId="20554" xr:uid="{39928DF5-4233-474A-B031-530D78C8B9C9}"/>
    <cellStyle name="좋음 25" xfId="20555" xr:uid="{5D7B12AA-736E-48AB-B45C-868220FD8C68}"/>
    <cellStyle name="좋음 25 2" xfId="20556" xr:uid="{EB7EBF33-F3F9-4D06-86A0-95809C628EB8}"/>
    <cellStyle name="좋음 26" xfId="20557" xr:uid="{91601E89-E053-4004-99BF-CCA9C0DA471B}"/>
    <cellStyle name="좋음 26 2" xfId="20558" xr:uid="{948C7CC3-D48D-42EE-91BF-6FC0A1D86282}"/>
    <cellStyle name="좋음 27" xfId="20559" xr:uid="{C1C4C5F7-74D4-48C1-A9A5-ED4FA02C327F}"/>
    <cellStyle name="좋음 27 2" xfId="20560" xr:uid="{8DA65F93-3273-4379-8A55-D38B0A4262AF}"/>
    <cellStyle name="좋음 28" xfId="20561" xr:uid="{A251D259-F2FE-4C4B-BFB7-0B9EA6AE4B9A}"/>
    <cellStyle name="좋음 28 2" xfId="20562" xr:uid="{C461A0E8-CB44-4BC5-9F28-D611B1103E27}"/>
    <cellStyle name="좋음 29" xfId="20563" xr:uid="{C48090E5-BC96-4482-A003-8172AD1F4E7D}"/>
    <cellStyle name="좋음 29 2" xfId="20564" xr:uid="{7CEF5A43-AACD-4BD2-9AED-182522FF81D7}"/>
    <cellStyle name="좋음 3" xfId="20565" xr:uid="{F7DB217A-6807-46BC-9756-468E5F3AAD70}"/>
    <cellStyle name="좋음 3 2" xfId="20566" xr:uid="{BB1E0F93-50EA-4E53-9AE5-0CFFE0E355AC}"/>
    <cellStyle name="좋음 30" xfId="20567" xr:uid="{5CAC0D48-616C-43A2-B7B1-77CB2CC0E9E0}"/>
    <cellStyle name="좋음 30 2" xfId="20568" xr:uid="{6B1998DE-C271-4536-B7BF-B15F2E599346}"/>
    <cellStyle name="좋음 31" xfId="20569" xr:uid="{10D1DD07-25ED-4FFF-A0CA-38A12B0C033D}"/>
    <cellStyle name="좋음 31 2" xfId="20570" xr:uid="{82D1A6FB-97A1-455A-9A07-B1033186F13A}"/>
    <cellStyle name="좋음 32" xfId="20571" xr:uid="{B500FAA9-E701-4667-80E4-91935BD7861C}"/>
    <cellStyle name="좋음 32 2" xfId="20572" xr:uid="{39B79850-D463-4753-A964-470E5763C7CF}"/>
    <cellStyle name="좋음 33" xfId="20573" xr:uid="{5B4C02FE-B60F-4CF9-86A0-3D509F052D25}"/>
    <cellStyle name="좋음 33 2" xfId="20574" xr:uid="{C131F351-7075-4450-B30E-1CEC6E501334}"/>
    <cellStyle name="좋음 34" xfId="20575" xr:uid="{193E29FB-BFBE-4BD6-88EA-B8B2A38FCB69}"/>
    <cellStyle name="좋음 34 2" xfId="20576" xr:uid="{82EE5D01-6196-4BBD-B9BA-0211731BAE1B}"/>
    <cellStyle name="좋음 35" xfId="20577" xr:uid="{ABA8BBD7-651E-4700-B579-F452EEE86B82}"/>
    <cellStyle name="좋음 35 2" xfId="20578" xr:uid="{91899EA1-FCDD-4646-AF55-410415C8212E}"/>
    <cellStyle name="좋음 36" xfId="20579" xr:uid="{8B4728F4-9336-4A76-8573-8FD40BB65117}"/>
    <cellStyle name="좋음 36 2" xfId="20580" xr:uid="{F57D381C-CDA9-47E5-9D18-5D5714AFCF13}"/>
    <cellStyle name="좋음 37" xfId="20581" xr:uid="{E4E880F5-212B-41FF-8185-73D39923B9AC}"/>
    <cellStyle name="좋음 37 2" xfId="20582" xr:uid="{A9906701-FCE8-4CF3-9F3D-73B196BF7105}"/>
    <cellStyle name="좋음 38" xfId="20583" xr:uid="{9249A646-E39C-4C66-B7B4-C0E6034D0F54}"/>
    <cellStyle name="좋음 38 2" xfId="20584" xr:uid="{57C6EB5F-A0DE-4CCC-8D28-6EEE7F6150E2}"/>
    <cellStyle name="좋음 39" xfId="20585" xr:uid="{6E183014-B2FA-4326-B9E5-B330581961CF}"/>
    <cellStyle name="좋음 39 2" xfId="20586" xr:uid="{2803CA8E-F76D-4271-8C08-43C945E94FEA}"/>
    <cellStyle name="좋음 4" xfId="20587" xr:uid="{29B66DFC-D6B7-4C18-A7AB-ADA9D9D7CCDF}"/>
    <cellStyle name="좋음 4 2" xfId="20588" xr:uid="{DD77FB3C-E2E0-4FA6-8DF7-1471893C533C}"/>
    <cellStyle name="좋음 40" xfId="20589" xr:uid="{0058D8B0-1E1F-4F5E-A55F-D66818AB9B80}"/>
    <cellStyle name="좋음 40 2" xfId="20590" xr:uid="{C01F6BF4-8D5C-4D57-845F-B4F1DC469734}"/>
    <cellStyle name="좋음 41" xfId="20591" xr:uid="{AA566549-A7B3-4AAE-85E9-65F32ED66B49}"/>
    <cellStyle name="좋음 41 2" xfId="20592" xr:uid="{F6845555-3A24-44A3-B18C-369370465BE6}"/>
    <cellStyle name="좋음 42" xfId="20593" xr:uid="{903EB812-FB25-4499-801E-B5038EF87ABE}"/>
    <cellStyle name="좋음 42 2" xfId="20594" xr:uid="{E4217663-EA6E-4437-B81C-D5F6BEAAFBFC}"/>
    <cellStyle name="좋음 43" xfId="20595" xr:uid="{C2E4F3AF-E7A0-4414-94D4-CB576DB43D62}"/>
    <cellStyle name="좋음 43 2" xfId="20596" xr:uid="{60948F51-E609-4FFB-9EBE-DD7E50C78DC4}"/>
    <cellStyle name="좋음 44" xfId="20597" xr:uid="{979780AA-5E4E-47CD-9868-27696C05F4CF}"/>
    <cellStyle name="좋음 45" xfId="20598" xr:uid="{1E75A813-85DB-49B0-A461-1C83CF18BE5C}"/>
    <cellStyle name="좋음 46" xfId="20599" xr:uid="{A86D6291-2EE0-4908-9581-BB74C86911D9}"/>
    <cellStyle name="좋음 47" xfId="20600" xr:uid="{AFA8818E-38C8-403B-A450-77507CBED910}"/>
    <cellStyle name="좋음 48" xfId="20601" xr:uid="{6E0C8302-B40B-450F-82A9-94C920452C88}"/>
    <cellStyle name="좋음 49" xfId="20602" xr:uid="{C63E7069-BEB9-4B39-9F1C-8206A2209BA9}"/>
    <cellStyle name="좋음 5" xfId="20603" xr:uid="{96CC4A80-5CAE-4FF5-AA97-C993E933D77E}"/>
    <cellStyle name="좋음 5 2" xfId="20604" xr:uid="{7D0F2E68-F4BA-4A81-B1B3-0E945BAD673F}"/>
    <cellStyle name="좋음 50" xfId="20605" xr:uid="{87576A7F-5778-4427-A86A-86F34706F7B0}"/>
    <cellStyle name="좋음 51" xfId="20606" xr:uid="{DF997141-5957-45A7-AD0D-CD31A41F38CB}"/>
    <cellStyle name="좋음 6" xfId="20607" xr:uid="{35EF9110-1BD7-4682-A165-AE09F1B1B02F}"/>
    <cellStyle name="좋음 6 2" xfId="20608" xr:uid="{1FB95A86-68CE-4DB5-89DC-C79100F2FC56}"/>
    <cellStyle name="좋음 7" xfId="20609" xr:uid="{50A2CF1F-19DA-4D56-B527-D9FDF3A51A11}"/>
    <cellStyle name="좋음 7 2" xfId="20610" xr:uid="{0D0C8B80-12F1-47D0-8650-D1219A0DFB4C}"/>
    <cellStyle name="좋음 8" xfId="20611" xr:uid="{20867D9A-6C89-4B5B-B4DB-35AB4C3D185A}"/>
    <cellStyle name="좋음 8 2" xfId="20612" xr:uid="{0ECB5702-BA66-4799-B432-CF2986EDF2B6}"/>
    <cellStyle name="좋음 9" xfId="20613" xr:uid="{3F418C1B-A67E-44EC-929F-DD8B138DBEB2}"/>
    <cellStyle name="좋음 9 2" xfId="20614" xr:uid="{C2F45264-8FE3-4AD8-9D3E-1D63AE4E58B3}"/>
    <cellStyle name="注释" xfId="20615" xr:uid="{76C3AA03-A01A-4C8C-80B7-55C0D9AFC591}"/>
    <cellStyle name="注释 10" xfId="20616" xr:uid="{C5A3352B-20A1-4043-9E5B-D1D5D2489429}"/>
    <cellStyle name="注释 10 2" xfId="39127" xr:uid="{64A4A4C5-BE82-4191-998C-589F93CFA26A}"/>
    <cellStyle name="注释 11" xfId="20617" xr:uid="{3DC060B5-910F-4551-AE12-4C6AAA72D6C7}"/>
    <cellStyle name="注释 11 2" xfId="39128" xr:uid="{9B082851-9601-4BA3-952B-8E0787A94050}"/>
    <cellStyle name="注释 12" xfId="20618" xr:uid="{BE46D4D3-08CE-4FF6-896F-5829E640933D}"/>
    <cellStyle name="注释 12 2" xfId="39129" xr:uid="{EB1BA621-B752-42E7-A01A-070357411774}"/>
    <cellStyle name="注释 13" xfId="20619" xr:uid="{89AFEA8D-C331-4D20-811D-7CE4725A88BF}"/>
    <cellStyle name="注释 13 2" xfId="39130" xr:uid="{E7BD7950-04A3-474A-A7E3-02867310AEDC}"/>
    <cellStyle name="注释 14" xfId="20620" xr:uid="{32002384-E73B-41A8-A74C-CC97F760E94A}"/>
    <cellStyle name="注释 14 2" xfId="39131" xr:uid="{5991B8D7-F955-49D9-94CA-AFF027AD7798}"/>
    <cellStyle name="注释 15" xfId="24523" xr:uid="{B5EE1AFC-569E-4537-87CE-7473B8ADD5F1}"/>
    <cellStyle name="注释 15 2" xfId="41099" xr:uid="{A453A0A9-C7F3-4B04-BD64-C0070A70FC3A}"/>
    <cellStyle name="注释 16" xfId="39126" xr:uid="{F0124EFD-A4E9-41C6-BAA7-957676ECEA21}"/>
    <cellStyle name="注释 2" xfId="20621" xr:uid="{996F60C1-552C-4D4C-A9FB-B492A5F9F937}"/>
    <cellStyle name="注释 2 10" xfId="20622" xr:uid="{4CF42765-9608-4810-9283-6E3F37A5DDAF}"/>
    <cellStyle name="注释 2 10 2" xfId="39133" xr:uid="{0CAFC66A-C355-480D-9196-BC060BC31CA5}"/>
    <cellStyle name="注释 2 11" xfId="20623" xr:uid="{09027AF4-A451-4D48-BDA0-5AFFE9CAFC0F}"/>
    <cellStyle name="注释 2 11 2" xfId="39134" xr:uid="{32958EB6-E735-4204-ACD8-F610A2B00089}"/>
    <cellStyle name="注释 2 12" xfId="20624" xr:uid="{92C913B7-CD94-41FA-88D4-B118489FFF5F}"/>
    <cellStyle name="注释 2 12 2" xfId="39135" xr:uid="{2B0CA285-4FAD-44B2-B143-83832CC0923A}"/>
    <cellStyle name="注释 2 13" xfId="39132" xr:uid="{EB7E4601-7706-4B9F-AF85-7E141BDBBB46}"/>
    <cellStyle name="注释 2 2" xfId="20625" xr:uid="{FA2579EC-A6E1-4747-9212-36B927BA199C}"/>
    <cellStyle name="注释 2 2 10" xfId="24524" xr:uid="{DD516164-1878-4148-B9FF-B568879D3B08}"/>
    <cellStyle name="注释 2 2 10 2" xfId="41100" xr:uid="{22390AE8-4706-4E72-A9FC-F0C091708FD1}"/>
    <cellStyle name="注释 2 2 11" xfId="39136" xr:uid="{3F608E72-1D3C-42D8-AE44-7EEFD72FFC7C}"/>
    <cellStyle name="注释 2 2 2" xfId="20626" xr:uid="{7C60ED23-C536-46FD-B1F9-1BDE7F5CDBE4}"/>
    <cellStyle name="注释 2 2 2 10" xfId="39137" xr:uid="{773D4184-044D-429A-A636-6B9ADF982DCB}"/>
    <cellStyle name="注释 2 2 2 2" xfId="20627" xr:uid="{2B5ED040-C46A-41CB-87A2-727D7CECCC7A}"/>
    <cellStyle name="注释 2 2 2 2 2" xfId="39138" xr:uid="{25D6D674-644E-4B2A-820B-EE82335B9203}"/>
    <cellStyle name="注释 2 2 2 3" xfId="20628" xr:uid="{DCF1B9FF-4A28-4715-99BB-7B1F78019919}"/>
    <cellStyle name="注释 2 2 2 3 2" xfId="39139" xr:uid="{F03DDD35-0DB8-4EDB-98D6-EFDD11F94E8A}"/>
    <cellStyle name="注释 2 2 2 4" xfId="20629" xr:uid="{C7305855-7EF7-4180-8230-74B6C8C909D4}"/>
    <cellStyle name="注释 2 2 2 4 2" xfId="39140" xr:uid="{4FBE6E3C-761D-4235-8489-0941BF09C61C}"/>
    <cellStyle name="注释 2 2 2 5" xfId="20630" xr:uid="{33C1309A-42A1-41FA-94E5-78A820EB0663}"/>
    <cellStyle name="注释 2 2 2 5 2" xfId="39141" xr:uid="{CCB892C1-EF67-4DF0-AA10-54EEA479ED96}"/>
    <cellStyle name="注释 2 2 2 6" xfId="20631" xr:uid="{AA57CCAB-17C6-4DDD-A883-85D08B619CAF}"/>
    <cellStyle name="注释 2 2 2 6 2" xfId="39142" xr:uid="{BD243287-EB93-4170-823F-73994E46CF11}"/>
    <cellStyle name="注释 2 2 2 7" xfId="20632" xr:uid="{D53C195F-1712-408A-9E00-DBD9E2F240BB}"/>
    <cellStyle name="注释 2 2 2 7 2" xfId="39143" xr:uid="{097D1369-630F-45C0-B53E-61526142DD31}"/>
    <cellStyle name="注释 2 2 2 8" xfId="20633" xr:uid="{04E3DEF0-2B43-46F2-A59E-CF554A1E70D1}"/>
    <cellStyle name="注释 2 2 2 8 2" xfId="39144" xr:uid="{DA191662-094B-4461-81AE-D203D6F22E4A}"/>
    <cellStyle name="注释 2 2 2 9" xfId="24525" xr:uid="{590B65A2-88A2-4EA6-881C-30EF31356420}"/>
    <cellStyle name="注释 2 2 2 9 2" xfId="41101" xr:uid="{034D1B65-C8C2-4C30-8AD1-BA71B3E07FA1}"/>
    <cellStyle name="注释 2 2 3" xfId="20634" xr:uid="{D13BF91D-A67D-4EE6-91D0-893E618C32AB}"/>
    <cellStyle name="注释 2 2 3 2" xfId="39145" xr:uid="{13907176-5CD7-4F06-9100-83B8E5573BA1}"/>
    <cellStyle name="注释 2 2 4" xfId="20635" xr:uid="{22930F3A-DF6C-4784-9535-0A97273CDFE4}"/>
    <cellStyle name="注释 2 2 4 2" xfId="39146" xr:uid="{07321F1D-E739-4266-A616-086406082127}"/>
    <cellStyle name="注释 2 2 5" xfId="20636" xr:uid="{300EE62F-A691-4854-B8B3-93114844A374}"/>
    <cellStyle name="注释 2 2 5 2" xfId="39147" xr:uid="{D8B2501C-0C11-4C4A-B8A4-C5461C4106C5}"/>
    <cellStyle name="注释 2 2 6" xfId="20637" xr:uid="{F712ED41-034D-4D0F-A687-453401533317}"/>
    <cellStyle name="注释 2 2 6 2" xfId="39148" xr:uid="{4CD9AD74-4B77-4B33-8965-54037C68509C}"/>
    <cellStyle name="注释 2 2 7" xfId="20638" xr:uid="{7FDDFCDF-561B-498F-AD39-214DBEAA52BF}"/>
    <cellStyle name="注释 2 2 7 2" xfId="39149" xr:uid="{7627AAB9-ED57-4001-A6D9-E87AE16FEAD0}"/>
    <cellStyle name="注释 2 2 8" xfId="20639" xr:uid="{A165399E-0106-490C-A1DD-A7C2D78B5A1F}"/>
    <cellStyle name="注释 2 2 8 2" xfId="39150" xr:uid="{A64F4E6B-C4AC-4B1E-8594-5A004D9DC2C0}"/>
    <cellStyle name="注释 2 2 9" xfId="20640" xr:uid="{64C074D9-9D71-4AAE-B813-9C58AB8C4C7C}"/>
    <cellStyle name="注释 2 2 9 2" xfId="39151" xr:uid="{5C5BEED5-F0D7-4B6E-983F-B6902DC5579B}"/>
    <cellStyle name="注释 2 3" xfId="20641" xr:uid="{DDA50EE1-C233-4F97-BAA3-FCE53F4B85DE}"/>
    <cellStyle name="注释 2 3 10" xfId="24526" xr:uid="{C652366C-5812-4229-B4E4-ED686C3C69C0}"/>
    <cellStyle name="注释 2 3 10 2" xfId="41102" xr:uid="{EC1404A9-A416-4C02-94B9-1D6AF550A470}"/>
    <cellStyle name="注释 2 3 11" xfId="39152" xr:uid="{46B291C3-EB0C-4583-9510-5609A1B71D45}"/>
    <cellStyle name="注释 2 3 2" xfId="20642" xr:uid="{EFFA48DD-9059-4DB3-9F50-4EDEC67B5843}"/>
    <cellStyle name="注释 2 3 2 10" xfId="39153" xr:uid="{1EF83EB7-12C6-48B9-9F83-C9C02042456A}"/>
    <cellStyle name="注释 2 3 2 2" xfId="20643" xr:uid="{F7A134D4-D6DC-46FD-814A-1C48C57A183A}"/>
    <cellStyle name="注释 2 3 2 2 2" xfId="39154" xr:uid="{E1DFE8E1-18F2-4483-A243-FF57B607DF9F}"/>
    <cellStyle name="注释 2 3 2 3" xfId="20644" xr:uid="{26B15832-C550-497D-8D0E-7615CEFBF33E}"/>
    <cellStyle name="注释 2 3 2 3 2" xfId="39155" xr:uid="{EC9FFE9C-A499-4920-A7F0-11F328BB3C67}"/>
    <cellStyle name="注释 2 3 2 4" xfId="20645" xr:uid="{D56A6311-02AE-43C6-BB44-CC71C9EEE51D}"/>
    <cellStyle name="注释 2 3 2 4 2" xfId="39156" xr:uid="{1DE33D7D-F429-4144-83BA-AED0AB21D6A0}"/>
    <cellStyle name="注释 2 3 2 5" xfId="20646" xr:uid="{F86E6978-525B-4E7B-A2A6-A5D0468A01B8}"/>
    <cellStyle name="注释 2 3 2 5 2" xfId="39157" xr:uid="{63D7D367-7BDA-4EF2-9E96-2301A49CADE8}"/>
    <cellStyle name="注释 2 3 2 6" xfId="20647" xr:uid="{F58D33AE-B793-4756-A44A-16AD2CD64027}"/>
    <cellStyle name="注释 2 3 2 6 2" xfId="39158" xr:uid="{9CE5F983-46BC-4893-9BD7-0D400B8A0F04}"/>
    <cellStyle name="注释 2 3 2 7" xfId="20648" xr:uid="{6C82F812-2D07-455D-AAE7-08C35CBBA509}"/>
    <cellStyle name="注释 2 3 2 7 2" xfId="39159" xr:uid="{B9E4BFBB-2A52-420F-AA07-7BBFD7E9FC4C}"/>
    <cellStyle name="注释 2 3 2 8" xfId="20649" xr:uid="{5165B991-214C-430C-8792-68F52726F4BC}"/>
    <cellStyle name="注释 2 3 2 8 2" xfId="39160" xr:uid="{539D9D8D-F29F-47C7-8477-F1270E6D524F}"/>
    <cellStyle name="注释 2 3 2 9" xfId="24527" xr:uid="{C807D7B2-7DE5-450B-8BC9-142DA126064C}"/>
    <cellStyle name="注释 2 3 2 9 2" xfId="41103" xr:uid="{A334D85B-CB59-4A32-87CB-BACF6A41BCDD}"/>
    <cellStyle name="注释 2 3 3" xfId="20650" xr:uid="{EECAD930-C2C2-40F6-95A2-6BBFD8FE9681}"/>
    <cellStyle name="注释 2 3 3 2" xfId="39161" xr:uid="{C0C76C72-80DB-4348-83C5-A16942A77D85}"/>
    <cellStyle name="注释 2 3 4" xfId="20651" xr:uid="{237B408C-0EF5-4B6A-A88C-9A5B111167B7}"/>
    <cellStyle name="注释 2 3 4 2" xfId="39162" xr:uid="{630A43F4-848D-4006-9209-6146529E4D9E}"/>
    <cellStyle name="注释 2 3 5" xfId="20652" xr:uid="{34E0BEAF-2738-4D39-A06D-B8B5A9519D20}"/>
    <cellStyle name="注释 2 3 5 2" xfId="39163" xr:uid="{C3FA8F8C-C433-48A8-AE0B-D999B0BB5308}"/>
    <cellStyle name="注释 2 3 6" xfId="20653" xr:uid="{60600A10-83E7-4FA4-BC81-03FCA61D3BF7}"/>
    <cellStyle name="注释 2 3 6 2" xfId="39164" xr:uid="{76931BB8-A069-411C-B5A5-79C9289BFEE6}"/>
    <cellStyle name="注释 2 3 7" xfId="20654" xr:uid="{2AA2B30A-8B30-4863-BD83-0F7EC54436F2}"/>
    <cellStyle name="注释 2 3 7 2" xfId="39165" xr:uid="{EBFD369F-5751-4C71-9366-26176A686784}"/>
    <cellStyle name="注释 2 3 8" xfId="20655" xr:uid="{E121A5EC-A513-4F94-BE76-5687ABDB2C02}"/>
    <cellStyle name="注释 2 3 8 2" xfId="39166" xr:uid="{02A59F0F-1301-417B-B5F4-84E502ED71A0}"/>
    <cellStyle name="注释 2 3 9" xfId="20656" xr:uid="{B7F97A6C-680C-4078-9B97-AB1C1E074BFE}"/>
    <cellStyle name="注释 2 3 9 2" xfId="39167" xr:uid="{B21097F9-89C0-45E1-8778-3B8FF93F80F0}"/>
    <cellStyle name="注释 2 4" xfId="20657" xr:uid="{131E56EA-BC95-4D41-9450-AE48F4B78E8F}"/>
    <cellStyle name="注释 2 4 10" xfId="39168" xr:uid="{7AF300D8-705B-4996-BCBA-F9B2D7844EFC}"/>
    <cellStyle name="注释 2 4 2" xfId="20658" xr:uid="{86E2CDC9-A7DB-4937-A232-DB6B3F215FD8}"/>
    <cellStyle name="注释 2 4 2 2" xfId="39169" xr:uid="{79D30937-71FA-45BA-83E9-1D484B95407C}"/>
    <cellStyle name="注释 2 4 3" xfId="20659" xr:uid="{63EA93B2-927E-48AA-83E1-A9A8B35BCA84}"/>
    <cellStyle name="注释 2 4 3 2" xfId="39170" xr:uid="{69B89A2E-DEC0-4463-BE81-6E7F1D711773}"/>
    <cellStyle name="注释 2 4 4" xfId="20660" xr:uid="{FB8E6BED-6125-435F-A475-276E3B07F286}"/>
    <cellStyle name="注释 2 4 4 2" xfId="39171" xr:uid="{36F968B9-8B16-4619-8DEC-E7B6A2A45888}"/>
    <cellStyle name="注释 2 4 5" xfId="20661" xr:uid="{F567AFDA-AB35-4BC8-9211-06D58563BB1E}"/>
    <cellStyle name="注释 2 4 5 2" xfId="39172" xr:uid="{0659C6C3-E07D-4F96-BCFF-503E0414DDC8}"/>
    <cellStyle name="注释 2 4 6" xfId="20662" xr:uid="{41B6D013-A568-492E-B0AA-8D630B2DEAFE}"/>
    <cellStyle name="注释 2 4 6 2" xfId="39173" xr:uid="{051051DB-6719-4555-A499-E3714523FFCA}"/>
    <cellStyle name="注释 2 4 7" xfId="20663" xr:uid="{A873CDF3-616A-4185-8EBA-38D676900C15}"/>
    <cellStyle name="注释 2 4 7 2" xfId="39174" xr:uid="{569F1FCD-B186-4427-9156-6BB8817A86D1}"/>
    <cellStyle name="注释 2 4 8" xfId="20664" xr:uid="{366EADFA-2176-4F77-8107-60CB60B4BB5B}"/>
    <cellStyle name="注释 2 4 8 2" xfId="39175" xr:uid="{71F36F19-7FC5-4BEA-AE8A-A75F1470FE6D}"/>
    <cellStyle name="注释 2 4 9" xfId="24528" xr:uid="{7D487BD5-F673-4C54-A559-C4CC681227B0}"/>
    <cellStyle name="注释 2 4 9 2" xfId="41104" xr:uid="{07214016-B4A7-4D5A-B7D6-2B5ECE1D49CB}"/>
    <cellStyle name="注释 2 5" xfId="20665" xr:uid="{8F6548A5-FF75-437C-9571-ED7680303D41}"/>
    <cellStyle name="注释 2 5 10" xfId="20666" xr:uid="{321A89E3-C5FC-440A-ACB0-3AFA36ADC5B6}"/>
    <cellStyle name="注释 2 5 10 2" xfId="39177" xr:uid="{89135ACF-877E-42BD-9BDC-28365A404A34}"/>
    <cellStyle name="注释 2 5 11" xfId="20667" xr:uid="{9DE678F2-B436-49BE-AA88-8206F2B32554}"/>
    <cellStyle name="注释 2 5 11 2" xfId="39178" xr:uid="{2D7F797D-818A-4B8E-94E6-3576E1DC5246}"/>
    <cellStyle name="注释 2 5 12" xfId="39176" xr:uid="{1AE1CBFB-AC56-4B8B-8242-B1DF8E737571}"/>
    <cellStyle name="注释 2 5 2" xfId="20668" xr:uid="{8C88C0B1-4083-4606-A4FC-327433F6FD0B}"/>
    <cellStyle name="注释 2 5 2 2" xfId="39179" xr:uid="{B7FA4CD8-135C-4DEE-95F9-29D6CDEBCE6F}"/>
    <cellStyle name="注释 2 5 3" xfId="20669" xr:uid="{5EE736F0-BE19-4D22-84F4-DD133522F8AB}"/>
    <cellStyle name="注释 2 5 3 2" xfId="39180" xr:uid="{68D633F4-9F77-4C93-ADD1-FEBE38CF69BD}"/>
    <cellStyle name="注释 2 5 4" xfId="20670" xr:uid="{8903F0BA-A954-4433-8A98-73001AA15FA0}"/>
    <cellStyle name="注释 2 5 4 2" xfId="39181" xr:uid="{C72563CA-002E-4126-8790-AAD5559BC49D}"/>
    <cellStyle name="注释 2 5 5" xfId="20671" xr:uid="{1BD3AEAE-3C32-4741-AB0E-F77039353FCA}"/>
    <cellStyle name="注释 2 5 5 2" xfId="39182" xr:uid="{735EE772-06B8-4C92-854B-09B619C41170}"/>
    <cellStyle name="注释 2 5 6" xfId="20672" xr:uid="{A57AA7F3-761F-434D-B3E1-FAFCB23E4774}"/>
    <cellStyle name="注释 2 5 6 2" xfId="39183" xr:uid="{5626C8ED-F58D-4F92-82E7-E3905596439B}"/>
    <cellStyle name="注释 2 5 7" xfId="20673" xr:uid="{40FB2AB9-DFF6-4565-AC2B-D122177FCE37}"/>
    <cellStyle name="注释 2 5 7 2" xfId="39184" xr:uid="{6B853151-3714-4AC5-9C8B-245EBBA30EA7}"/>
    <cellStyle name="注释 2 5 8" xfId="20674" xr:uid="{3459C612-FD4A-4000-9980-E573E89A15B0}"/>
    <cellStyle name="注释 2 5 8 2" xfId="39185" xr:uid="{FA00BF5F-1726-49D6-A48A-77E2755AD674}"/>
    <cellStyle name="注释 2 5 9" xfId="20675" xr:uid="{8C4E9966-4867-4123-A2DE-2CA6E3BC14FD}"/>
    <cellStyle name="注释 2 5 9 2" xfId="39186" xr:uid="{F14453C3-9DDF-47DA-BC36-B24D0C2D4F5B}"/>
    <cellStyle name="注释 2 6" xfId="20676" xr:uid="{226F77F5-AE78-44F6-9701-1BDCD27D39E5}"/>
    <cellStyle name="注释 2 6 2" xfId="39187" xr:uid="{99237C59-873B-4FB7-BE45-2F2D9282904F}"/>
    <cellStyle name="注释 2 7" xfId="20677" xr:uid="{38210BC6-4CBC-4769-B6B3-EC9BE0B0AF7F}"/>
    <cellStyle name="注释 2 7 2" xfId="39188" xr:uid="{39D7C43F-7401-433A-A707-7260669052CB}"/>
    <cellStyle name="注释 2 8" xfId="20678" xr:uid="{FC0BB9F8-A94D-4C9F-A4F3-BDF5F6438CCB}"/>
    <cellStyle name="注释 2 8 2" xfId="39189" xr:uid="{9DEB74F7-CAD5-4D3A-93C0-30B7EA8C04C4}"/>
    <cellStyle name="注释 2 9" xfId="20679" xr:uid="{5947F3D9-E2C5-4C11-91EA-A9A880D18DDF}"/>
    <cellStyle name="注释 2 9 2" xfId="39190" xr:uid="{E09DB56D-FBBC-4F25-97EB-7BA0F1422211}"/>
    <cellStyle name="注释 3" xfId="20680" xr:uid="{67BD3A4A-F64F-411A-B36D-E37137EFFCA5}"/>
    <cellStyle name="注释 3 10" xfId="20681" xr:uid="{44302605-76B8-4E43-AF97-549644C6865E}"/>
    <cellStyle name="注释 3 10 2" xfId="39192" xr:uid="{4E213E5D-AFFE-49A2-AE7B-FBB31C461108}"/>
    <cellStyle name="注释 3 11" xfId="20682" xr:uid="{F091688C-F8B7-424F-9DE1-A3F17867C4D2}"/>
    <cellStyle name="注释 3 11 2" xfId="39193" xr:uid="{7B02232B-750C-4DCD-86CD-67E3E67BF23E}"/>
    <cellStyle name="注释 3 12" xfId="24529" xr:uid="{E6E26CBD-B380-4E24-A0FD-062FF765E3A7}"/>
    <cellStyle name="注释 3 12 2" xfId="41105" xr:uid="{72975FA7-4141-4DB4-85D7-97F44AB2E972}"/>
    <cellStyle name="注释 3 13" xfId="39191" xr:uid="{AEA9BEBA-5EE0-4CBC-84C2-305280C3EB7E}"/>
    <cellStyle name="注释 3 2" xfId="20683" xr:uid="{812FEDAB-5C02-4625-BA19-7756AA59C49C}"/>
    <cellStyle name="注释 3 2 10" xfId="24530" xr:uid="{C0C3E8E3-C9F8-4F20-A98C-26AC44F70275}"/>
    <cellStyle name="注释 3 2 10 2" xfId="41106" xr:uid="{DCD84F59-FF02-4E76-80D6-71F694ED7F26}"/>
    <cellStyle name="注释 3 2 11" xfId="39194" xr:uid="{C7D49D0C-B93E-4DEF-883A-9550D0FC7547}"/>
    <cellStyle name="注释 3 2 2" xfId="20684" xr:uid="{744B99FE-2B84-4490-A848-4879B56C9836}"/>
    <cellStyle name="注释 3 2 2 10" xfId="39195" xr:uid="{DD7AA5F2-98FC-49C5-B57D-C75DCDDBD983}"/>
    <cellStyle name="注释 3 2 2 2" xfId="20685" xr:uid="{F81744EE-3BC1-4152-9546-FD3DE9F5BB5B}"/>
    <cellStyle name="注释 3 2 2 2 2" xfId="39196" xr:uid="{018EED04-24B3-4A41-B747-C4D5E4AA8949}"/>
    <cellStyle name="注释 3 2 2 3" xfId="20686" xr:uid="{ED05B96A-A3EE-446D-880B-1B0ADEB90C0C}"/>
    <cellStyle name="注释 3 2 2 3 2" xfId="39197" xr:uid="{756B0E7D-BE9F-4FF4-9CF5-EFE6705C72D9}"/>
    <cellStyle name="注释 3 2 2 4" xfId="20687" xr:uid="{43F4EE32-5EA8-43CC-9BDE-523377795DDE}"/>
    <cellStyle name="注释 3 2 2 4 2" xfId="39198" xr:uid="{822F40C0-3B33-4EA8-9974-2A113F7FE12E}"/>
    <cellStyle name="注释 3 2 2 5" xfId="20688" xr:uid="{ED6A2EED-5FE9-4519-87D7-F08D37A967F9}"/>
    <cellStyle name="注释 3 2 2 5 2" xfId="39199" xr:uid="{3ABB4F6E-BDAF-4FE0-8E50-81DBE5CF03C2}"/>
    <cellStyle name="注释 3 2 2 6" xfId="20689" xr:uid="{9197982F-6CD6-405C-BA17-91FF46394BFB}"/>
    <cellStyle name="注释 3 2 2 6 2" xfId="39200" xr:uid="{DD2A5A73-8283-49D4-AF00-7FCCE49A5A05}"/>
    <cellStyle name="注释 3 2 2 7" xfId="20690" xr:uid="{C7401E89-ED9D-46C4-9B0D-BD2D3A80B4F2}"/>
    <cellStyle name="注释 3 2 2 7 2" xfId="39201" xr:uid="{AB22E916-3134-48A1-9FCD-5989D798A523}"/>
    <cellStyle name="注释 3 2 2 8" xfId="20691" xr:uid="{61C4B215-BFEB-4BED-9538-00393563A49D}"/>
    <cellStyle name="注释 3 2 2 8 2" xfId="39202" xr:uid="{65952C62-B2B4-4CA8-9DD1-01DC0EC4F67E}"/>
    <cellStyle name="注释 3 2 2 9" xfId="24531" xr:uid="{530AA990-3C3A-44C7-B91E-8CDCECB38F4A}"/>
    <cellStyle name="注释 3 2 2 9 2" xfId="41107" xr:uid="{913D3223-6F54-4311-882E-F61B0A15A5CD}"/>
    <cellStyle name="注释 3 2 3" xfId="20692" xr:uid="{5010E1F8-55DB-44CE-A52A-C0136EC2DA85}"/>
    <cellStyle name="注释 3 2 3 2" xfId="39203" xr:uid="{355DD750-6968-4D21-99B1-C3AB0762DA18}"/>
    <cellStyle name="注释 3 2 4" xfId="20693" xr:uid="{5B59AEAC-2019-4D30-BB8C-CFF4DEC53BDD}"/>
    <cellStyle name="注释 3 2 4 2" xfId="39204" xr:uid="{F8A27CF5-11C9-4259-AD3F-92DEA2CE93E0}"/>
    <cellStyle name="注释 3 2 5" xfId="20694" xr:uid="{E908D51D-074B-4CFA-AFE5-9FE7A407BE58}"/>
    <cellStyle name="注释 3 2 5 2" xfId="39205" xr:uid="{1BA569A4-5B94-4CC7-B9F1-C333ABE3831B}"/>
    <cellStyle name="注释 3 2 6" xfId="20695" xr:uid="{5D58B31C-A319-4B72-9871-6DD3618A7180}"/>
    <cellStyle name="注释 3 2 6 2" xfId="39206" xr:uid="{FF027B39-B610-4CD5-846F-54AB916BAC55}"/>
    <cellStyle name="注释 3 2 7" xfId="20696" xr:uid="{2BBFDEB2-C2EB-40E2-881E-87EC21769DB8}"/>
    <cellStyle name="注释 3 2 7 2" xfId="39207" xr:uid="{56F1ADB6-8128-477A-A09C-C79D4F5A7F01}"/>
    <cellStyle name="注释 3 2 8" xfId="20697" xr:uid="{7F97D8F5-0E53-4C5A-B7B7-6A9982D28876}"/>
    <cellStyle name="注释 3 2 8 2" xfId="39208" xr:uid="{DF6A5127-715F-409F-A912-958FC986C890}"/>
    <cellStyle name="注释 3 2 9" xfId="20698" xr:uid="{D966E81A-6EF2-4BFB-9245-C17D2F4776F3}"/>
    <cellStyle name="注释 3 2 9 2" xfId="39209" xr:uid="{C7673C14-23B5-40E9-A79F-ACDA6848FC82}"/>
    <cellStyle name="注释 3 3" xfId="20699" xr:uid="{60713A71-78EC-4F6E-9AB3-2389C7C394D2}"/>
    <cellStyle name="注释 3 3 10" xfId="24532" xr:uid="{9D3EEBBC-F286-4309-8EDC-E1035B3092C3}"/>
    <cellStyle name="注释 3 3 10 2" xfId="41108" xr:uid="{8F8640B5-F6A6-4B30-9594-70BFD9DA1E19}"/>
    <cellStyle name="注释 3 3 11" xfId="39210" xr:uid="{88DAF094-7672-4CF0-8905-8381D6310345}"/>
    <cellStyle name="注释 3 3 2" xfId="20700" xr:uid="{63DE810A-5D53-4BBA-83D7-632F7679CD9F}"/>
    <cellStyle name="注释 3 3 2 10" xfId="39211" xr:uid="{33C109C6-3023-44A7-A046-4FDF82FFF508}"/>
    <cellStyle name="注释 3 3 2 2" xfId="20701" xr:uid="{F099539D-19F8-4185-A064-9B80C8D252F4}"/>
    <cellStyle name="注释 3 3 2 2 2" xfId="39212" xr:uid="{B8983D09-CAD8-4AFE-8DF0-B836BC385E7A}"/>
    <cellStyle name="注释 3 3 2 3" xfId="20702" xr:uid="{5E747A12-A4DB-4074-AAEF-98B5FC555709}"/>
    <cellStyle name="注释 3 3 2 3 2" xfId="39213" xr:uid="{6CBD1EAD-21B7-4444-8841-48F4340D3E28}"/>
    <cellStyle name="注释 3 3 2 4" xfId="20703" xr:uid="{31ECD852-9059-4859-AEF5-9F6400D26BF3}"/>
    <cellStyle name="注释 3 3 2 4 2" xfId="39214" xr:uid="{95778E50-4894-4ED9-B145-B40323378BAC}"/>
    <cellStyle name="注释 3 3 2 5" xfId="20704" xr:uid="{7F73DC2C-B94F-45BD-9BCE-2BEAD95E8FA9}"/>
    <cellStyle name="注释 3 3 2 5 2" xfId="39215" xr:uid="{AF344E65-E7EA-4910-A624-9D1DBD11909E}"/>
    <cellStyle name="注释 3 3 2 6" xfId="20705" xr:uid="{99E1B202-E069-4DC3-B7C9-1D2E76A5B525}"/>
    <cellStyle name="注释 3 3 2 6 2" xfId="39216" xr:uid="{0CB1DEF4-8B6F-4846-A513-B0BFF6ECF598}"/>
    <cellStyle name="注释 3 3 2 7" xfId="20706" xr:uid="{A2AE83F2-5DAB-4927-A3AA-1CB427C656C2}"/>
    <cellStyle name="注释 3 3 2 7 2" xfId="39217" xr:uid="{068E9D9D-8171-402F-B883-702AA59C959F}"/>
    <cellStyle name="注释 3 3 2 8" xfId="20707" xr:uid="{A67D5ED6-6F89-43AB-8D2C-F1579EC77DFD}"/>
    <cellStyle name="注释 3 3 2 8 2" xfId="39218" xr:uid="{D90C4EDC-732F-4833-9DAA-5C1BD5E1EDD2}"/>
    <cellStyle name="注释 3 3 2 9" xfId="24533" xr:uid="{8D1B9519-9474-4724-9A5A-0FAD75EE5642}"/>
    <cellStyle name="注释 3 3 2 9 2" xfId="41109" xr:uid="{284C5F4C-436C-44ED-982C-589BDA338BD4}"/>
    <cellStyle name="注释 3 3 3" xfId="20708" xr:uid="{33B2F37F-159F-4397-BE74-7309C631EEE9}"/>
    <cellStyle name="注释 3 3 3 2" xfId="39219" xr:uid="{BC3A8A67-C0B5-49EE-8C82-4126796BE4E1}"/>
    <cellStyle name="注释 3 3 4" xfId="20709" xr:uid="{65F7C382-F676-459C-995E-1D9A4949FBAE}"/>
    <cellStyle name="注释 3 3 4 2" xfId="39220" xr:uid="{1F738BA5-909A-40BD-8DBC-CAE6DA7585C8}"/>
    <cellStyle name="注释 3 3 5" xfId="20710" xr:uid="{47E5A29B-E247-4121-9C8F-553E8867E3A5}"/>
    <cellStyle name="注释 3 3 5 2" xfId="39221" xr:uid="{54504495-150A-46CB-9A50-0C4C8B9FC083}"/>
    <cellStyle name="注释 3 3 6" xfId="20711" xr:uid="{D0D0A8AB-C32D-4C67-B920-CA97BFAA2932}"/>
    <cellStyle name="注释 3 3 6 2" xfId="39222" xr:uid="{1F5091FD-85EB-4C12-B8BD-571F9459B096}"/>
    <cellStyle name="注释 3 3 7" xfId="20712" xr:uid="{C365C0F8-71E9-4F6B-A9D5-DDE0CD992AB8}"/>
    <cellStyle name="注释 3 3 7 2" xfId="39223" xr:uid="{F42C899A-8530-48CD-8FFE-D20FBBBA4BF5}"/>
    <cellStyle name="注释 3 3 8" xfId="20713" xr:uid="{A6EC0DC3-16DA-4D76-A069-A1910816B1BF}"/>
    <cellStyle name="注释 3 3 8 2" xfId="39224" xr:uid="{99EFE2F2-9CA9-4C1C-9FCD-CA70AD93EE4E}"/>
    <cellStyle name="注释 3 3 9" xfId="20714" xr:uid="{318911A3-8D17-4823-9865-F82FCEE27E9E}"/>
    <cellStyle name="注释 3 3 9 2" xfId="39225" xr:uid="{98311952-AD39-4436-86C7-159AE8391D74}"/>
    <cellStyle name="注释 3 4" xfId="20715" xr:uid="{B971C67D-4506-40DC-AE87-C87E6F04DA3E}"/>
    <cellStyle name="注释 3 4 10" xfId="39226" xr:uid="{F01D2C4B-F13C-4EE5-A3B0-926F12767A22}"/>
    <cellStyle name="注释 3 4 2" xfId="20716" xr:uid="{C1CA511E-251E-41DE-BE42-2F6CA745C399}"/>
    <cellStyle name="注释 3 4 2 2" xfId="39227" xr:uid="{6E218BB8-6855-46B7-9EF1-87420E16F5FE}"/>
    <cellStyle name="注释 3 4 3" xfId="20717" xr:uid="{922F7FD9-E4CA-46BA-9526-4F69C4565642}"/>
    <cellStyle name="注释 3 4 3 2" xfId="39228" xr:uid="{4CE52A67-1183-4B20-807A-51E79C5713E6}"/>
    <cellStyle name="注释 3 4 4" xfId="20718" xr:uid="{65E6A453-E6FE-4C78-A8AA-661220A423AA}"/>
    <cellStyle name="注释 3 4 4 2" xfId="39229" xr:uid="{1CDC607F-AC3A-4AC0-A9C3-8B8131FAE123}"/>
    <cellStyle name="注释 3 4 5" xfId="20719" xr:uid="{528D0B68-4E51-41FD-B91D-74AA0DCA8963}"/>
    <cellStyle name="注释 3 4 5 2" xfId="39230" xr:uid="{E2222AE7-26EF-4E09-A543-9CB966C094B8}"/>
    <cellStyle name="注释 3 4 6" xfId="20720" xr:uid="{FF6757E0-2650-471E-B681-99B4D780363F}"/>
    <cellStyle name="注释 3 4 6 2" xfId="39231" xr:uid="{3D520131-D0FB-4A4F-9569-877C3DF271B6}"/>
    <cellStyle name="注释 3 4 7" xfId="20721" xr:uid="{1909D825-AABE-4279-9595-94777DB54C43}"/>
    <cellStyle name="注释 3 4 7 2" xfId="39232" xr:uid="{47B82034-DC53-48EC-A2B9-A2D8D87A99CB}"/>
    <cellStyle name="注释 3 4 8" xfId="20722" xr:uid="{71D11E1B-64B8-4820-9184-CA87E673C63C}"/>
    <cellStyle name="注释 3 4 8 2" xfId="39233" xr:uid="{FF4C6B2D-3CCA-41E2-8353-19F577959659}"/>
    <cellStyle name="注释 3 4 9" xfId="24534" xr:uid="{D59A0673-B7A1-4C78-B263-1F6FBD94A5A9}"/>
    <cellStyle name="注释 3 4 9 2" xfId="41110" xr:uid="{423D3A11-4EE0-4C45-9908-79CFC5CAE930}"/>
    <cellStyle name="注释 3 5" xfId="20723" xr:uid="{A1617177-B93F-48B9-B5F6-C8F450D54DD0}"/>
    <cellStyle name="注释 3 5 2" xfId="39234" xr:uid="{AEC6991D-D442-4A35-B15C-73EE77DE9B6E}"/>
    <cellStyle name="注释 3 6" xfId="20724" xr:uid="{1E5975E8-4D2C-4982-84EA-3BD4EAA94F9B}"/>
    <cellStyle name="注释 3 6 2" xfId="39235" xr:uid="{C1C4D8D0-8B26-4386-B1C1-6549FF5CADCD}"/>
    <cellStyle name="注释 3 7" xfId="20725" xr:uid="{12300720-82F4-40EC-A50E-F77217B4A3ED}"/>
    <cellStyle name="注释 3 7 2" xfId="39236" xr:uid="{52283B3A-9BA0-4C6D-BD0D-F65F696455FD}"/>
    <cellStyle name="注释 3 8" xfId="20726" xr:uid="{302EE8A7-A3DA-4AAB-8705-34A7B65218E7}"/>
    <cellStyle name="注释 3 8 2" xfId="39237" xr:uid="{D24FB72C-3F11-4D07-82B6-56696AC02923}"/>
    <cellStyle name="注释 3 9" xfId="20727" xr:uid="{C46C9921-CB3E-4EA2-ACA6-3D1E46F2E93A}"/>
    <cellStyle name="注释 3 9 2" xfId="39238" xr:uid="{0FC199E7-F93D-4381-9C7A-9FD65F74FD25}"/>
    <cellStyle name="注释 4" xfId="20728" xr:uid="{59ABA618-DD3F-4F6D-A5CE-2EB0F614F2A1}"/>
    <cellStyle name="注释 4 10" xfId="24535" xr:uid="{E1A84A55-03AD-44E2-8B7A-C0BA48EEF25E}"/>
    <cellStyle name="注释 4 10 2" xfId="41111" xr:uid="{37C522F5-241E-4D5E-BE33-5BAABD35A14A}"/>
    <cellStyle name="注释 4 11" xfId="39239" xr:uid="{CE5A7AFA-F9FE-46FD-9704-15BC08885D43}"/>
    <cellStyle name="注释 4 2" xfId="20729" xr:uid="{CE8B4F6A-1CB8-4320-A692-6CF0174148F8}"/>
    <cellStyle name="注释 4 2 10" xfId="39240" xr:uid="{F6E134BA-CC3D-4043-BBC8-E5BE649BEEB2}"/>
    <cellStyle name="注释 4 2 2" xfId="20730" xr:uid="{FE45F6CC-F315-43A9-B675-F08846F4FFCB}"/>
    <cellStyle name="注释 4 2 2 2" xfId="39241" xr:uid="{214BCE0E-3082-46BE-A443-851304D1FCB0}"/>
    <cellStyle name="注释 4 2 3" xfId="20731" xr:uid="{699633A0-2FD4-4241-8B77-3FC3A9B507AF}"/>
    <cellStyle name="注释 4 2 3 2" xfId="39242" xr:uid="{51E1ACE1-692C-459E-A587-4A80BD35E0EC}"/>
    <cellStyle name="注释 4 2 4" xfId="20732" xr:uid="{EAF184EC-A40B-4E4C-854D-F165734B07BB}"/>
    <cellStyle name="注释 4 2 4 2" xfId="39243" xr:uid="{0D2DF211-972E-4268-B32F-D88CE2E9FCDA}"/>
    <cellStyle name="注释 4 2 5" xfId="20733" xr:uid="{543C8D6A-74AC-400D-8E20-7841096758B0}"/>
    <cellStyle name="注释 4 2 5 2" xfId="39244" xr:uid="{AEE79A18-B696-4A2E-985E-3EEFF14575CD}"/>
    <cellStyle name="注释 4 2 6" xfId="20734" xr:uid="{3F8354EE-77A8-4AAD-9E66-8849EDAC4D9F}"/>
    <cellStyle name="注释 4 2 6 2" xfId="39245" xr:uid="{08776C5B-35F9-457C-A354-9BF71FC86AD4}"/>
    <cellStyle name="注释 4 2 7" xfId="20735" xr:uid="{DE14446D-1CD4-4519-B652-95C71C0B61F5}"/>
    <cellStyle name="注释 4 2 7 2" xfId="39246" xr:uid="{4305FB0F-4493-47A9-A845-76F3871D2B0C}"/>
    <cellStyle name="注释 4 2 8" xfId="20736" xr:uid="{D671AE68-6018-4C07-AD58-F9BA318463C0}"/>
    <cellStyle name="注释 4 2 8 2" xfId="39247" xr:uid="{A1059996-4814-49A5-8A2F-27C9A7938BB8}"/>
    <cellStyle name="注释 4 2 9" xfId="24536" xr:uid="{847380C7-C85D-447D-9107-DFB66C867BCE}"/>
    <cellStyle name="注释 4 2 9 2" xfId="41112" xr:uid="{C73AECDF-C37D-46D2-B051-A4B311BB369A}"/>
    <cellStyle name="注释 4 3" xfId="20737" xr:uid="{D3ECA8F4-2D82-440F-B1DE-3D818909DF02}"/>
    <cellStyle name="注释 4 3 2" xfId="39248" xr:uid="{B053FDDE-B930-494D-B970-A1AAAD4C7A9E}"/>
    <cellStyle name="注释 4 4" xfId="20738" xr:uid="{7497A4B2-3CD5-4A8C-8DD4-269EE671CA7E}"/>
    <cellStyle name="注释 4 4 2" xfId="39249" xr:uid="{799F70C9-F516-4826-861E-706A8D36965B}"/>
    <cellStyle name="注释 4 5" xfId="20739" xr:uid="{0EA29CD8-4BD0-48EB-BA4D-8C24F9D515DD}"/>
    <cellStyle name="注释 4 5 2" xfId="39250" xr:uid="{E9CCDC8F-A323-44F7-83A1-AFE263BDC176}"/>
    <cellStyle name="注释 4 6" xfId="20740" xr:uid="{28B9F88D-80F9-44C0-9694-03369832CAE2}"/>
    <cellStyle name="注释 4 6 2" xfId="39251" xr:uid="{3DCA3C19-9BAD-41AF-8C81-186FD0D14464}"/>
    <cellStyle name="注释 4 7" xfId="20741" xr:uid="{B313D88D-43E5-4F0A-8860-C73EADD1BD85}"/>
    <cellStyle name="注释 4 7 2" xfId="39252" xr:uid="{8A1435E2-4700-45DE-8174-C18CA6BCC46B}"/>
    <cellStyle name="注释 4 8" xfId="20742" xr:uid="{82E87441-2896-406D-A2B7-9A61F44AD2BB}"/>
    <cellStyle name="注释 4 8 2" xfId="39253" xr:uid="{C4DB59CD-75B9-4DB2-91DA-AA241BBE0BF3}"/>
    <cellStyle name="注释 4 9" xfId="20743" xr:uid="{641B5A52-92A4-40E9-86AF-1E0A71A76A46}"/>
    <cellStyle name="注释 4 9 2" xfId="39254" xr:uid="{275FEC68-E6BF-4B07-8121-3467A8AA847C}"/>
    <cellStyle name="注释 5" xfId="20744" xr:uid="{B7CE9987-2BFF-4635-A13B-607A2CF6CEB8}"/>
    <cellStyle name="注释 5 10" xfId="24537" xr:uid="{32525797-944A-401F-BA5C-F0F7ED326CC5}"/>
    <cellStyle name="注释 5 10 2" xfId="41113" xr:uid="{107C1C53-A48D-4A67-BDF9-681652BC8331}"/>
    <cellStyle name="注释 5 11" xfId="39255" xr:uid="{18E11828-5C31-4483-862A-93DE561397DB}"/>
    <cellStyle name="注释 5 2" xfId="20745" xr:uid="{D231933E-75C1-45E7-9237-9D4CB79DB6FA}"/>
    <cellStyle name="注释 5 2 10" xfId="39256" xr:uid="{165E021C-0AC2-4F47-AD58-7426B76649FF}"/>
    <cellStyle name="注释 5 2 2" xfId="20746" xr:uid="{896D26C1-BE50-4F60-9185-A36EAC7D41EE}"/>
    <cellStyle name="注释 5 2 2 2" xfId="39257" xr:uid="{8B762868-4C81-46BE-BF8C-41D01AFF7140}"/>
    <cellStyle name="注释 5 2 3" xfId="20747" xr:uid="{2070BF62-9DC8-449B-910F-4AAF748CB45E}"/>
    <cellStyle name="注释 5 2 3 2" xfId="39258" xr:uid="{681A1D68-BCA4-44A8-BCD8-751C6A812457}"/>
    <cellStyle name="注释 5 2 4" xfId="20748" xr:uid="{F114B950-4CCE-46C1-BC8B-9999EEB9038D}"/>
    <cellStyle name="注释 5 2 4 2" xfId="39259" xr:uid="{B6ED4D59-9549-4D0F-9F5B-1B09B857E1C2}"/>
    <cellStyle name="注释 5 2 5" xfId="20749" xr:uid="{902F7B24-7E6E-468D-A75D-1A44D1F7938A}"/>
    <cellStyle name="注释 5 2 5 2" xfId="39260" xr:uid="{CF1976D1-EFB2-43CC-99AE-20462EC77137}"/>
    <cellStyle name="注释 5 2 6" xfId="20750" xr:uid="{8CF6E3D2-116B-4127-AEF4-7B4A15AE3E34}"/>
    <cellStyle name="注释 5 2 6 2" xfId="39261" xr:uid="{05FBE080-A18B-4BBE-B1B9-890960003B4D}"/>
    <cellStyle name="注释 5 2 7" xfId="20751" xr:uid="{484F2FAC-8BBB-49D6-89D5-E83F68A050D9}"/>
    <cellStyle name="注释 5 2 7 2" xfId="39262" xr:uid="{AFD8DD7D-EB51-4AB0-9563-2EFF440CC1AD}"/>
    <cellStyle name="注释 5 2 8" xfId="20752" xr:uid="{7F0BEB2B-2CDC-477B-9943-B57A792F2A03}"/>
    <cellStyle name="注释 5 2 8 2" xfId="39263" xr:uid="{DADBFEAF-C988-4B90-95A9-825BB7AFDEE2}"/>
    <cellStyle name="注释 5 2 9" xfId="24538" xr:uid="{831BD73C-9888-4641-B6EA-6625B5122303}"/>
    <cellStyle name="注释 5 2 9 2" xfId="41114" xr:uid="{B2AF1FB7-0EB3-4D00-AF21-A821954667FB}"/>
    <cellStyle name="注释 5 3" xfId="20753" xr:uid="{1ACEE70F-4884-4307-81B8-BDD1DD755CB0}"/>
    <cellStyle name="注释 5 3 2" xfId="39264" xr:uid="{917BB016-CA79-4A8C-AFC9-0ECEC922B965}"/>
    <cellStyle name="注释 5 4" xfId="20754" xr:uid="{3256085B-80E3-4EDC-84DB-D7CC7A757EFB}"/>
    <cellStyle name="注释 5 4 2" xfId="39265" xr:uid="{AA34ED6F-0617-48BF-913E-3AF8AC77EE97}"/>
    <cellStyle name="注释 5 5" xfId="20755" xr:uid="{B4F42A62-0623-40C9-B1E6-62C4D20E5617}"/>
    <cellStyle name="注释 5 5 2" xfId="39266" xr:uid="{00C3951A-1772-4B1A-AEFC-52AFFF499A0A}"/>
    <cellStyle name="注释 5 6" xfId="20756" xr:uid="{F0093B2B-34F7-4856-ACCD-27A9F3383FD2}"/>
    <cellStyle name="注释 5 6 2" xfId="39267" xr:uid="{561F7172-CB5A-40CE-AA1D-D3783021114F}"/>
    <cellStyle name="注释 5 7" xfId="20757" xr:uid="{A1A85F41-E57D-4673-8BB9-38AF7D6E5E71}"/>
    <cellStyle name="注释 5 7 2" xfId="39268" xr:uid="{4A4655FB-78BE-468F-8EA6-2A3D79007142}"/>
    <cellStyle name="注释 5 8" xfId="20758" xr:uid="{D23CCE7F-822C-4E10-9126-665CF717529A}"/>
    <cellStyle name="注释 5 8 2" xfId="39269" xr:uid="{E5C40CF1-3318-4CE1-A2F1-89ABB1A2F0E9}"/>
    <cellStyle name="注释 5 9" xfId="20759" xr:uid="{D63FB57B-701A-4C8B-9843-74920ABDB961}"/>
    <cellStyle name="注释 5 9 2" xfId="39270" xr:uid="{94B5372B-1734-44C6-A039-381E9C7FDB99}"/>
    <cellStyle name="注释 6" xfId="20760" xr:uid="{F09D82E3-2CFC-4F35-B16B-A3B6D2D9A0F1}"/>
    <cellStyle name="注释 6 10" xfId="39271" xr:uid="{E1D735C2-7293-4D29-816F-D0C271C27573}"/>
    <cellStyle name="注释 6 2" xfId="20761" xr:uid="{07B109BC-DA8F-4D61-8300-7AC25A9824D8}"/>
    <cellStyle name="注释 6 2 2" xfId="39272" xr:uid="{483D4D64-F572-4AA2-8E0D-04C9975AD214}"/>
    <cellStyle name="注释 6 3" xfId="20762" xr:uid="{8FEB115B-93E2-44E0-A211-77541D894F18}"/>
    <cellStyle name="注释 6 3 2" xfId="39273" xr:uid="{2B0B7D7D-1548-48BE-A1C1-D20C8FAB8F0B}"/>
    <cellStyle name="注释 6 4" xfId="20763" xr:uid="{BF378396-BD32-4914-B0DB-0D34CFD121AC}"/>
    <cellStyle name="注释 6 4 2" xfId="39274" xr:uid="{CEDB2F96-A46F-4FBD-A090-6733535DF09F}"/>
    <cellStyle name="注释 6 5" xfId="20764" xr:uid="{BB939B4D-A316-4EE3-9A29-F3FAEA384CBB}"/>
    <cellStyle name="注释 6 5 2" xfId="39275" xr:uid="{AF5A12B6-AE37-45F7-A59C-C7BA8F3EC157}"/>
    <cellStyle name="注释 6 6" xfId="20765" xr:uid="{00691AD2-B3DB-411B-99C4-135493262720}"/>
    <cellStyle name="注释 6 6 2" xfId="39276" xr:uid="{2043021A-8776-40F4-BD4A-ACA96AFF0620}"/>
    <cellStyle name="注释 6 7" xfId="20766" xr:uid="{BFB4C1FD-7EA9-4F1E-BC17-1B1771CF7596}"/>
    <cellStyle name="注释 6 7 2" xfId="39277" xr:uid="{C02023E2-A0CF-4F4F-8D78-C72BEDDB43CD}"/>
    <cellStyle name="注释 6 8" xfId="20767" xr:uid="{E4E069CA-49D9-449F-9B0C-987E0939BC00}"/>
    <cellStyle name="注释 6 8 2" xfId="39278" xr:uid="{B3338FDA-3E9A-4B16-91DE-C4CDFCAB07E1}"/>
    <cellStyle name="注释 6 9" xfId="24539" xr:uid="{A5DD4796-98E5-4408-A602-5239C8D55DA5}"/>
    <cellStyle name="注释 6 9 2" xfId="41115" xr:uid="{C9765C4E-37E5-447B-B886-6F30391730FF}"/>
    <cellStyle name="注释 7" xfId="20768" xr:uid="{FC1F119C-049D-41C4-9A1E-4F2A73054588}"/>
    <cellStyle name="注释 7 10" xfId="20769" xr:uid="{692287D4-0D5C-4FB0-99DA-D52D864E0FCB}"/>
    <cellStyle name="注释 7 10 2" xfId="39280" xr:uid="{445B3392-1BBF-4892-99C3-8D32B0870976}"/>
    <cellStyle name="注释 7 11" xfId="20770" xr:uid="{67A2FC16-DCDE-4228-84E0-A1ADA6D429BE}"/>
    <cellStyle name="注释 7 11 2" xfId="39281" xr:uid="{0B81375A-B57B-4B54-BCEA-05C562FA23F9}"/>
    <cellStyle name="注释 7 12" xfId="39279" xr:uid="{A2D4CE68-44AD-4990-8112-A474E64E5351}"/>
    <cellStyle name="注释 7 2" xfId="20771" xr:uid="{4DAB87E2-F82B-4169-88CF-5C9A2AAF0A76}"/>
    <cellStyle name="注释 7 2 2" xfId="39282" xr:uid="{827EEEB7-85A2-4353-9A26-029123CCE145}"/>
    <cellStyle name="注释 7 3" xfId="20772" xr:uid="{9EB648E3-F83F-471D-92D3-C0B1DFAEEEBD}"/>
    <cellStyle name="注释 7 3 2" xfId="39283" xr:uid="{D153F721-1605-48ED-BA9B-32F67D2A4276}"/>
    <cellStyle name="注释 7 4" xfId="20773" xr:uid="{A9C3FC11-752D-468F-89B8-77CDDB0E9FF3}"/>
    <cellStyle name="注释 7 4 2" xfId="39284" xr:uid="{174D5393-34C8-4E46-A873-D60AB2672EC8}"/>
    <cellStyle name="注释 7 5" xfId="20774" xr:uid="{1768015E-CF99-4B5A-B4FE-F0D73ABA2423}"/>
    <cellStyle name="注释 7 5 2" xfId="39285" xr:uid="{595F32A0-A6E6-4A43-93FF-BC608F28489D}"/>
    <cellStyle name="注释 7 6" xfId="20775" xr:uid="{D77EC746-3C21-416F-B2A4-22B78206AD31}"/>
    <cellStyle name="注释 7 6 2" xfId="39286" xr:uid="{FD42E7B9-7D42-4978-891E-1497518653EE}"/>
    <cellStyle name="注释 7 7" xfId="20776" xr:uid="{5FB54ADE-08AC-42E8-A1E8-5CED7B89A071}"/>
    <cellStyle name="注释 7 7 2" xfId="39287" xr:uid="{02A385A6-AA78-4584-BA95-CC3740BD1196}"/>
    <cellStyle name="注释 7 8" xfId="20777" xr:uid="{129D07B9-8C4F-4226-9517-008D7ADA803B}"/>
    <cellStyle name="注释 7 8 2" xfId="39288" xr:uid="{3F54A35D-D7F9-4509-92E3-D8BB1BD31942}"/>
    <cellStyle name="注释 7 9" xfId="20778" xr:uid="{50E51A7C-2F49-43C7-A85D-339302659068}"/>
    <cellStyle name="注释 7 9 2" xfId="39289" xr:uid="{47DEC3FA-77C6-4DF9-AB15-88A901AC571C}"/>
    <cellStyle name="注释 8" xfId="20779" xr:uid="{3018A924-813A-4711-A9E0-62D1329E5864}"/>
    <cellStyle name="注释 8 2" xfId="39290" xr:uid="{1D97300A-65A7-4EDF-A117-AAEF05C9DF80}"/>
    <cellStyle name="注释 9" xfId="20780" xr:uid="{EB56E5B9-A56A-4B48-A3A4-87D69538E831}"/>
    <cellStyle name="注释 9 2" xfId="39291" xr:uid="{0F7B4215-750E-4603-A64C-9F4DB88491BA}"/>
    <cellStyle name="中等" xfId="20781" xr:uid="{36304E93-1CAE-4B39-A53A-CE463BB3D639}"/>
    <cellStyle name="中央詰め" xfId="20782" xr:uid="{6C42802E-4D49-4753-A7C1-DEF90639EE13}"/>
    <cellStyle name="中央詰め 2" xfId="20783" xr:uid="{60CD153E-C105-49FC-847F-F3E7E01D524F}"/>
    <cellStyle name="中央詰め 3" xfId="20784" xr:uid="{A272AB2E-9C1F-4FCC-B904-4A81B1CD716F}"/>
    <cellStyle name="中央詰め＋折返し" xfId="20785" xr:uid="{2AD5D738-CDD1-4B4C-8221-E2BD4357D39D}"/>
    <cellStyle name="中央詰め＋折返し 2" xfId="20786" xr:uid="{34A63DBB-E823-4209-879D-9AF29631E222}"/>
    <cellStyle name="中央詰め＋折返し 3" xfId="20787" xr:uid="{08AD0097-5BE0-4D15-8EED-63EED90FB6C1}"/>
    <cellStyle name="中央詰め＋折返し 4" xfId="20788" xr:uid="{D2F742D1-A84E-410D-BE34-1137F1B2A68E}"/>
    <cellStyle name="質問" xfId="20789" xr:uid="{551C1FA0-4A64-4C0F-8FB2-2F9F733269E4}"/>
    <cellStyle name="質問 10" xfId="20790" xr:uid="{2FD107BF-4327-4EDB-A1D0-36475035E17B}"/>
    <cellStyle name="質問 10 2" xfId="39293" xr:uid="{0BB72C75-1163-4823-821E-D193141690D4}"/>
    <cellStyle name="質問 11" xfId="20791" xr:uid="{C86A9C3D-1159-461F-BE34-C6327E641D21}"/>
    <cellStyle name="質問 11 2" xfId="39294" xr:uid="{F6A9C394-4F36-4419-A8D2-D796C890A02D}"/>
    <cellStyle name="質問 12" xfId="39292" xr:uid="{F34FF4BC-85E6-4EF3-A478-7FF30489546C}"/>
    <cellStyle name="質問 2" xfId="20792" xr:uid="{E14A87C0-2C0F-4034-9549-86B075302FFE}"/>
    <cellStyle name="質問 2 2" xfId="24540" xr:uid="{7C4ED540-E2DF-4D11-AAE2-E909EB70DDEB}"/>
    <cellStyle name="質問 2 2 2" xfId="24541" xr:uid="{F742E0B6-3E49-4F43-A000-1ACF9C6CDF0B}"/>
    <cellStyle name="質問 2 2 2 2" xfId="41117" xr:uid="{38BF0D06-1B3F-481F-982C-6B7C5252F427}"/>
    <cellStyle name="質問 2 2 3" xfId="24542" xr:uid="{FABA6ABD-BC3B-4576-BDF9-E7B5DE3D6268}"/>
    <cellStyle name="質問 2 2 3 2" xfId="41118" xr:uid="{AC33BDBA-59EF-4B02-A472-F8020E010003}"/>
    <cellStyle name="質問 2 2 4" xfId="24543" xr:uid="{F8FF0577-6C52-4204-B4C1-41350D47C6CF}"/>
    <cellStyle name="質問 2 2 4 2" xfId="41119" xr:uid="{A684FF6E-95F3-4629-AE57-AAC01CFDBC7D}"/>
    <cellStyle name="質問 2 2 5" xfId="41116" xr:uid="{6499C691-02FC-472B-8CAD-E8DB3FAFD46D}"/>
    <cellStyle name="質問 2 3" xfId="24544" xr:uid="{ECF38239-93E6-486D-9583-3198288ABD42}"/>
    <cellStyle name="質問 2 3 2" xfId="24545" xr:uid="{6ACC3D85-6354-4A6D-9ABB-65E83012EDE3}"/>
    <cellStyle name="質問 2 3 2 2" xfId="41121" xr:uid="{C3E53220-1A72-49C6-A60F-3780223F0E4D}"/>
    <cellStyle name="質問 2 3 3" xfId="24546" xr:uid="{954A4BA9-3D69-4F97-A380-DE9ACF9D19BA}"/>
    <cellStyle name="質問 2 3 3 2" xfId="41122" xr:uid="{B734604A-E510-41EA-9ACC-C3D6C899D069}"/>
    <cellStyle name="質問 2 3 4" xfId="24547" xr:uid="{D067183A-6EE3-4BB8-BC41-100C5F54B456}"/>
    <cellStyle name="質問 2 3 4 2" xfId="41123" xr:uid="{9676F370-CA61-4CEF-B5B6-BFBBC9E08EF7}"/>
    <cellStyle name="質問 2 3 5" xfId="41120" xr:uid="{30B601AC-FAA1-4F75-BA8F-76AF8AE0C64D}"/>
    <cellStyle name="質問 2 4" xfId="24548" xr:uid="{3183507D-3D75-4FE1-BF04-36317FE1AAAF}"/>
    <cellStyle name="質問 2 4 2" xfId="41124" xr:uid="{417A8A56-76D3-4E10-A508-0B49AC500618}"/>
    <cellStyle name="質問 2 5" xfId="24549" xr:uid="{5BD8E9EF-34AC-41B2-AD04-BA62D995023F}"/>
    <cellStyle name="質問 2 5 2" xfId="41125" xr:uid="{96E5CA6C-AE19-4EBA-9406-6EF8537368D3}"/>
    <cellStyle name="質問 2 6" xfId="24550" xr:uid="{BFE30A60-2EA0-4F88-961A-94F25B9BEBD5}"/>
    <cellStyle name="質問 2 6 2" xfId="41126" xr:uid="{CD369E35-AE50-4C0C-A43B-14DB398F41E1}"/>
    <cellStyle name="質問 2 7" xfId="24551" xr:uid="{92F6EAB1-5329-4753-AA4D-DA525F6D75C9}"/>
    <cellStyle name="質問 2 7 2" xfId="41127" xr:uid="{35B09395-FCAD-4FD5-8F7E-D61F293D79F3}"/>
    <cellStyle name="質問 2 8" xfId="39295" xr:uid="{F2AA32A3-F10C-4C29-A904-98355B82DAAC}"/>
    <cellStyle name="質問 3" xfId="20793" xr:uid="{E0016065-87D7-40AC-8877-0613E931664E}"/>
    <cellStyle name="質問 3 2" xfId="39296" xr:uid="{EEF02600-74DC-43FF-81F4-4232EFBD136E}"/>
    <cellStyle name="質問 4" xfId="20794" xr:uid="{72F9708E-1B3C-4EDF-983C-5A25A5A3805E}"/>
    <cellStyle name="質問 4 2" xfId="39297" xr:uid="{0659110F-C7E2-457B-9880-CFA8C3D23A3C}"/>
    <cellStyle name="質問 5" xfId="20795" xr:uid="{44B831F0-16C7-4597-9024-1BA2C4D622C1}"/>
    <cellStyle name="質問 5 2" xfId="39298" xr:uid="{B08BC26C-ADFF-48DC-AE82-4E427F20ED91}"/>
    <cellStyle name="質問 6" xfId="20796" xr:uid="{39456A00-3293-4780-A43A-275764D30A16}"/>
    <cellStyle name="質問 6 2" xfId="39299" xr:uid="{040FFFC3-F287-4AE5-B36B-EC30DDB777A9}"/>
    <cellStyle name="質問 7" xfId="20797" xr:uid="{BD23454F-1DE7-401D-8809-43FDAF128EB2}"/>
    <cellStyle name="質問 7 2" xfId="39300" xr:uid="{E8CF8650-B8BD-4639-AE1A-4CFD4A7AECC1}"/>
    <cellStyle name="質問 8" xfId="20798" xr:uid="{1A430399-81FA-4610-B9FD-955CE7E5791A}"/>
    <cellStyle name="質問 8 2" xfId="39301" xr:uid="{27055C1A-4487-45CC-B335-ECD700888790}"/>
    <cellStyle name="質問 9" xfId="20799" xr:uid="{0818EC65-A738-4EC8-8289-1FF9D0648E8F}"/>
    <cellStyle name="質問 9 2" xfId="39302" xr:uid="{5BDFBB38-9D4B-4E48-9BD7-F134A060BA59}"/>
    <cellStyle name="集計" xfId="20800" xr:uid="{83DB3FBF-0087-4A8B-B243-6074108E5388}"/>
    <cellStyle name="集計 10" xfId="20801" xr:uid="{7F42CDB8-3028-46DA-8A3C-36B052442817}"/>
    <cellStyle name="集計 10 2" xfId="39304" xr:uid="{00CCFE55-AC13-4D9A-9900-A9C2910BB2BE}"/>
    <cellStyle name="集計 11" xfId="20802" xr:uid="{DD289D15-215A-415E-AB0F-4BB656EEBE80}"/>
    <cellStyle name="集計 11 2" xfId="39305" xr:uid="{56F73415-145A-42CF-9EE2-D276B7AE5130}"/>
    <cellStyle name="集計 12" xfId="20803" xr:uid="{9DB1F22B-EEE4-47A6-8CF5-F060D254C701}"/>
    <cellStyle name="集計 12 2" xfId="39306" xr:uid="{B96F4CF4-D2CC-4D52-880F-CA9B4CC39B30}"/>
    <cellStyle name="集計 13" xfId="20804" xr:uid="{9622AB88-C34E-441A-8679-6FF930747288}"/>
    <cellStyle name="集計 13 2" xfId="39307" xr:uid="{6B320CF8-83EE-4AD4-AD7E-659C02D416E1}"/>
    <cellStyle name="集計 14" xfId="24552" xr:uid="{FB8199EB-007C-4117-B29D-A6B6381759D0}"/>
    <cellStyle name="集計 14 2" xfId="41128" xr:uid="{A1EE9259-221F-42D3-8127-2ACD590CA82C}"/>
    <cellStyle name="集計 15" xfId="39303" xr:uid="{FEC21BE2-BAAD-4C05-A6D4-EA20674F305F}"/>
    <cellStyle name="集計 2" xfId="20805" xr:uid="{4416240A-EF7E-4F9A-AA7A-ACED8611DBC7}"/>
    <cellStyle name="集計 2 10" xfId="20806" xr:uid="{D202F154-383C-4821-8615-990AADD98C96}"/>
    <cellStyle name="集計 2 10 2" xfId="39309" xr:uid="{E6CEC0A0-C6AE-4DA2-8CD1-33FA7E6A9767}"/>
    <cellStyle name="集計 2 11" xfId="20807" xr:uid="{D63C3553-F7FB-49F7-B8F2-1EB687BFA9F1}"/>
    <cellStyle name="集計 2 11 2" xfId="39310" xr:uid="{CB5C1975-C487-41D7-9DEA-20E9BB770E24}"/>
    <cellStyle name="集計 2 12" xfId="20808" xr:uid="{096B671F-8EFE-4130-848F-81D2B86CCF13}"/>
    <cellStyle name="集計 2 12 2" xfId="39311" xr:uid="{2FE11B0F-88F1-47C5-967A-940480715798}"/>
    <cellStyle name="集計 2 13" xfId="20809" xr:uid="{0BF64522-2533-48EB-A3B4-EA0FFADFF895}"/>
    <cellStyle name="集計 2 13 2" xfId="39312" xr:uid="{5F4705BB-06BB-49A9-A259-4EF13894090E}"/>
    <cellStyle name="集計 2 14" xfId="24553" xr:uid="{A1DC6689-4308-42EA-988C-6E648B848923}"/>
    <cellStyle name="集計 2 14 2" xfId="41129" xr:uid="{2689CF83-9C50-4BC7-ADA2-ED59768E3F4A}"/>
    <cellStyle name="集計 2 15" xfId="39308" xr:uid="{FB5D598D-7AF7-4FF7-B5AB-C71488DDA59C}"/>
    <cellStyle name="集計 2 2" xfId="20810" xr:uid="{B81A51AF-AD78-4F8D-8E62-717D004BDCBD}"/>
    <cellStyle name="集計 2 2 10" xfId="20811" xr:uid="{8C4EFBD2-D4EF-48AF-8DFB-F0964ABB6149}"/>
    <cellStyle name="集計 2 2 10 2" xfId="39314" xr:uid="{157D7CD3-0C7D-4B95-A322-2244AC4B6B69}"/>
    <cellStyle name="集計 2 2 11" xfId="24554" xr:uid="{5603ECB7-E306-4B56-9C4A-2AA612A61C5D}"/>
    <cellStyle name="集計 2 2 11 2" xfId="41130" xr:uid="{951BC29E-481C-4FD3-A655-DEAB708D54BD}"/>
    <cellStyle name="集計 2 2 12" xfId="39313" xr:uid="{D421384B-D80F-4DCF-A2A5-003D372BC4C3}"/>
    <cellStyle name="集計 2 2 2" xfId="20812" xr:uid="{E61E1105-5D3A-448B-B289-03624597F215}"/>
    <cellStyle name="集計 2 2 2 10" xfId="39315" xr:uid="{02FB7452-A34B-44A8-8706-0E8F8CA5F853}"/>
    <cellStyle name="集計 2 2 2 2" xfId="20813" xr:uid="{326786C2-BB8A-4E26-96CB-4E8DB2B12B76}"/>
    <cellStyle name="集計 2 2 2 2 2" xfId="39316" xr:uid="{8095C63F-59E6-4799-9AD0-BD4228E25D91}"/>
    <cellStyle name="集計 2 2 2 3" xfId="20814" xr:uid="{2C0A824B-76DC-4ADE-AB29-92B42CB5AA19}"/>
    <cellStyle name="集計 2 2 2 3 2" xfId="39317" xr:uid="{15F460FF-8FFE-4CE8-99AB-757DFEFE93BD}"/>
    <cellStyle name="集計 2 2 2 4" xfId="20815" xr:uid="{B1B0EBDE-D1AD-4E59-B652-30227CE81606}"/>
    <cellStyle name="集計 2 2 2 4 2" xfId="39318" xr:uid="{BB03644E-AA6F-4719-A0C9-EEC585E2B651}"/>
    <cellStyle name="集計 2 2 2 5" xfId="20816" xr:uid="{91DB9CED-D0D5-4A67-B411-93981C4F7DBF}"/>
    <cellStyle name="集計 2 2 2 5 2" xfId="39319" xr:uid="{ED5B0BC8-951C-46B2-9545-24729F7C000F}"/>
    <cellStyle name="集計 2 2 2 6" xfId="20817" xr:uid="{49E676CD-EDD5-4579-A95A-53B530ED0D1D}"/>
    <cellStyle name="集計 2 2 2 6 2" xfId="39320" xr:uid="{07A85E03-B84F-4AF8-A414-CA9569079ABE}"/>
    <cellStyle name="集計 2 2 2 7" xfId="20818" xr:uid="{CAEEF75A-E882-476E-8B1C-75763041AFB4}"/>
    <cellStyle name="集計 2 2 2 7 2" xfId="39321" xr:uid="{CD00DC27-DBBB-4985-9ABA-9AD6052949A3}"/>
    <cellStyle name="集計 2 2 2 8" xfId="20819" xr:uid="{AAC4918E-1B98-4AFF-AC16-A1827271275E}"/>
    <cellStyle name="集計 2 2 2 8 2" xfId="39322" xr:uid="{E4C1E682-7928-402A-A590-92E69FC53BE2}"/>
    <cellStyle name="集計 2 2 2 9" xfId="24555" xr:uid="{59C74628-F5D1-4266-A3BC-21AA5DDD85C9}"/>
    <cellStyle name="集計 2 2 2 9 2" xfId="41131" xr:uid="{EEA74DAC-C45E-4959-BE46-4F3429C5FF45}"/>
    <cellStyle name="集計 2 2 3" xfId="20820" xr:uid="{FC3FA137-43E2-4755-A253-938D1DBE59CD}"/>
    <cellStyle name="集計 2 2 3 10" xfId="39323" xr:uid="{8F75A4EC-0177-4087-B43D-86E816BFCC7A}"/>
    <cellStyle name="集計 2 2 3 2" xfId="20821" xr:uid="{CB6B5194-6268-479C-84CA-28D839388E23}"/>
    <cellStyle name="集計 2 2 3 2 2" xfId="39324" xr:uid="{5BC53353-4A2D-453E-A2DA-FD86F3DC3F8D}"/>
    <cellStyle name="集計 2 2 3 3" xfId="20822" xr:uid="{186DA20D-F3E7-4D38-81DB-CBF12A945135}"/>
    <cellStyle name="集計 2 2 3 3 2" xfId="39325" xr:uid="{7A38C532-ACCD-4B7F-A305-89FA9D70BE35}"/>
    <cellStyle name="集計 2 2 3 4" xfId="20823" xr:uid="{07B75E74-E40C-49BA-9165-BE0689CC09D9}"/>
    <cellStyle name="集計 2 2 3 4 2" xfId="39326" xr:uid="{DC25671D-FAA5-4F67-B853-2D9D89E494CE}"/>
    <cellStyle name="集計 2 2 3 5" xfId="20824" xr:uid="{AC8ABE87-E0BD-445D-95DD-263CF678C858}"/>
    <cellStyle name="集計 2 2 3 5 2" xfId="39327" xr:uid="{F7ABD7E1-F903-46AC-B2A5-8E9A705C8C7C}"/>
    <cellStyle name="集計 2 2 3 6" xfId="20825" xr:uid="{D5366B17-4943-4DC5-85A0-7B16E77CDF19}"/>
    <cellStyle name="集計 2 2 3 6 2" xfId="39328" xr:uid="{39B1540B-60D7-4EF5-89FB-F38249BB1DBA}"/>
    <cellStyle name="集計 2 2 3 7" xfId="20826" xr:uid="{F13C2EE3-8127-4DE4-89B2-24F154849CC2}"/>
    <cellStyle name="集計 2 2 3 7 2" xfId="39329" xr:uid="{E3127C68-50FF-4669-85D3-C8DB25EB497E}"/>
    <cellStyle name="集計 2 2 3 8" xfId="20827" xr:uid="{BD9C0195-EF26-48D9-95AB-C10A825D1A2E}"/>
    <cellStyle name="集計 2 2 3 8 2" xfId="39330" xr:uid="{C33E6380-BB81-4F31-9C31-E4103570693C}"/>
    <cellStyle name="集計 2 2 3 9" xfId="24556" xr:uid="{D68EB024-3AB7-4B88-9F06-FB611B652FDB}"/>
    <cellStyle name="集計 2 2 3 9 2" xfId="41132" xr:uid="{93612358-C00C-4624-9B6C-34742EA56FBF}"/>
    <cellStyle name="集計 2 2 4" xfId="20828" xr:uid="{DF912F4C-F6B7-479E-A63B-B1F986803FC0}"/>
    <cellStyle name="集計 2 2 4 2" xfId="39331" xr:uid="{81254716-885F-41CF-9D54-14D863E0D5F8}"/>
    <cellStyle name="集計 2 2 5" xfId="20829" xr:uid="{0A92A531-E839-4CEA-B45B-EA8B67B49093}"/>
    <cellStyle name="集計 2 2 5 2" xfId="39332" xr:uid="{E68EF730-034F-4662-8546-79B8DFE5492E}"/>
    <cellStyle name="集計 2 2 6" xfId="20830" xr:uid="{655A1300-56D4-4CB1-AD8C-1835D9FAF202}"/>
    <cellStyle name="集計 2 2 6 2" xfId="39333" xr:uid="{61A314A9-BC08-4CD7-B362-46E2C392251A}"/>
    <cellStyle name="集計 2 2 7" xfId="20831" xr:uid="{5FD11F25-9C25-4E51-B91A-7532112AD3F3}"/>
    <cellStyle name="集計 2 2 7 2" xfId="39334" xr:uid="{66B1DA1E-3C06-4F9F-9BB1-1707CE3EFD0B}"/>
    <cellStyle name="集計 2 2 8" xfId="20832" xr:uid="{65B922E5-28B9-4EFC-9F10-66B580ABF47A}"/>
    <cellStyle name="集計 2 2 8 2" xfId="39335" xr:uid="{A9A6C785-8CE0-4FA1-8DCB-7F42EAE0888C}"/>
    <cellStyle name="集計 2 2 9" xfId="20833" xr:uid="{76A94F1A-C855-40BC-8CE8-B2C50BEAE564}"/>
    <cellStyle name="集計 2 2 9 2" xfId="39336" xr:uid="{E0E3612F-8BDA-49FE-8486-EE46F62866E1}"/>
    <cellStyle name="集計 2 3" xfId="20834" xr:uid="{01DFEF5F-7E50-4477-8346-A71EAD607E43}"/>
    <cellStyle name="集計 2 4" xfId="20835" xr:uid="{4A3F785F-0ACC-4393-89A0-57132E22A112}"/>
    <cellStyle name="集計 2 4 10" xfId="39337" xr:uid="{B5133C3E-B0FC-4FAD-A984-52B9B3244A41}"/>
    <cellStyle name="集計 2 4 2" xfId="20836" xr:uid="{7E39283D-4E77-4236-940C-33CD383C3C01}"/>
    <cellStyle name="集計 2 4 2 2" xfId="39338" xr:uid="{99829A84-212E-4BA9-95E9-99EC840D874C}"/>
    <cellStyle name="集計 2 4 3" xfId="20837" xr:uid="{330B039E-3AA4-475D-9CBA-F4950EEAE03E}"/>
    <cellStyle name="集計 2 4 3 2" xfId="39339" xr:uid="{B527225F-AA2D-4072-B9AE-2ABD768057D2}"/>
    <cellStyle name="集計 2 4 4" xfId="20838" xr:uid="{E94CCF09-6074-4612-A887-F0C4FFDB987E}"/>
    <cellStyle name="集計 2 4 4 2" xfId="39340" xr:uid="{37532854-4DAD-4C5B-ADD9-4ECF4B27018D}"/>
    <cellStyle name="集計 2 4 5" xfId="20839" xr:uid="{23F04760-0F10-4FC9-9472-84AC83AFEF1D}"/>
    <cellStyle name="集計 2 4 5 2" xfId="39341" xr:uid="{5715B054-08B5-4319-A1E1-B9D044C9E077}"/>
    <cellStyle name="集計 2 4 6" xfId="20840" xr:uid="{0B02E20D-B5FC-4F3A-B526-F22243E82483}"/>
    <cellStyle name="集計 2 4 6 2" xfId="39342" xr:uid="{15A80FC7-40B1-49E2-AE64-CE0593AA3BCA}"/>
    <cellStyle name="集計 2 4 7" xfId="20841" xr:uid="{8982BA12-6D4D-4221-A25A-684056B693F8}"/>
    <cellStyle name="集計 2 4 7 2" xfId="39343" xr:uid="{F6E861C1-990D-4A7C-A82B-C92BA17AF333}"/>
    <cellStyle name="集計 2 4 8" xfId="20842" xr:uid="{3B7568E6-7776-4035-8AA1-39EFBC4FC6B0}"/>
    <cellStyle name="集計 2 4 8 2" xfId="39344" xr:uid="{C23EB03E-C202-4948-8739-F0946D157DC6}"/>
    <cellStyle name="集計 2 4 9" xfId="24557" xr:uid="{0153B075-A2C8-40A8-A142-21C678E998A2}"/>
    <cellStyle name="集計 2 4 9 2" xfId="41133" xr:uid="{6FC7EA40-49C5-49FF-BE6B-2BEA1C448431}"/>
    <cellStyle name="集計 2 5" xfId="20843" xr:uid="{07A8E49E-4068-4CD0-AC29-3BD1D7DC4DCD}"/>
    <cellStyle name="集計 2 5 10" xfId="39345" xr:uid="{694B307D-4FED-4F61-A50F-139757521A1C}"/>
    <cellStyle name="集計 2 5 2" xfId="20844" xr:uid="{FD7396BC-555B-43C2-A235-8372F4E9103E}"/>
    <cellStyle name="集計 2 5 2 2" xfId="39346" xr:uid="{A6908A3F-9C4D-4256-BA28-D206CBC1666F}"/>
    <cellStyle name="集計 2 5 3" xfId="20845" xr:uid="{DDDBBBEA-F152-4372-A8A4-3B3D2A1E3874}"/>
    <cellStyle name="集計 2 5 3 2" xfId="39347" xr:uid="{0B69489D-A2EA-42FF-B86D-BB90DBA94199}"/>
    <cellStyle name="集計 2 5 4" xfId="20846" xr:uid="{4FDA662C-AAB1-4CF5-908A-2EF36961D8B6}"/>
    <cellStyle name="集計 2 5 4 2" xfId="39348" xr:uid="{D36F77DB-E3E5-4350-B76B-5471E2869FA8}"/>
    <cellStyle name="集計 2 5 5" xfId="20847" xr:uid="{961B31DC-1604-43EF-B2F5-987A962EC7B7}"/>
    <cellStyle name="集計 2 5 5 2" xfId="39349" xr:uid="{A3BC521F-B3D7-44C4-9D4D-552DB3987C33}"/>
    <cellStyle name="集計 2 5 6" xfId="20848" xr:uid="{191C29B1-9848-4A31-AAD6-D48430327E8C}"/>
    <cellStyle name="集計 2 5 6 2" xfId="39350" xr:uid="{C003BDC6-A7DD-477E-ACF5-58BB8B9EE8C0}"/>
    <cellStyle name="集計 2 5 7" xfId="20849" xr:uid="{DF64688D-5BA7-4BA3-A0AE-5FDE1880DFBD}"/>
    <cellStyle name="集計 2 5 7 2" xfId="39351" xr:uid="{A54E521B-7352-4D1C-A576-4E5336722618}"/>
    <cellStyle name="集計 2 5 8" xfId="20850" xr:uid="{ABA46507-18CA-4EB2-B253-2B849F55B28D}"/>
    <cellStyle name="集計 2 5 8 2" xfId="39352" xr:uid="{3BF31123-CA7B-4E61-AB02-B62AA6D5D5F8}"/>
    <cellStyle name="集計 2 5 9" xfId="24558" xr:uid="{8C5EC9CF-B93F-4B72-952B-87C34ACBC639}"/>
    <cellStyle name="集計 2 5 9 2" xfId="41134" xr:uid="{E497F8B2-01F5-41A6-9724-340DC9572DB1}"/>
    <cellStyle name="集計 2 6" xfId="20851" xr:uid="{6101D7D4-C5F7-4A36-89A2-129C6A9DCAA7}"/>
    <cellStyle name="集計 2 6 10" xfId="39353" xr:uid="{DE84A9CD-F596-4914-B818-8398A38A2474}"/>
    <cellStyle name="集計 2 6 2" xfId="20852" xr:uid="{C0C4D8F7-97E6-40C6-A83C-8C8FDE3896DF}"/>
    <cellStyle name="集計 2 6 2 2" xfId="39354" xr:uid="{AA31211C-7A92-418D-98EC-B7F3A58530D9}"/>
    <cellStyle name="集計 2 6 3" xfId="20853" xr:uid="{5D196C59-BC13-4484-8F39-BB51241E9733}"/>
    <cellStyle name="集計 2 6 3 2" xfId="39355" xr:uid="{DA9DFB51-B760-4D31-B973-5D6093D776DA}"/>
    <cellStyle name="集計 2 6 4" xfId="20854" xr:uid="{55599E3E-C623-46BE-B423-3D0B2595C476}"/>
    <cellStyle name="集計 2 6 4 2" xfId="39356" xr:uid="{8DDB183F-AC1D-4922-9420-728998AE96AD}"/>
    <cellStyle name="集計 2 6 5" xfId="20855" xr:uid="{1E94D288-B43B-4BA7-80C7-E2AA15F743A2}"/>
    <cellStyle name="集計 2 6 5 2" xfId="39357" xr:uid="{FD94FF54-CD61-4E7C-AE24-26C094FD6BD6}"/>
    <cellStyle name="集計 2 6 6" xfId="20856" xr:uid="{87EB262D-BB78-4BAA-8E38-F5A8203E40B9}"/>
    <cellStyle name="集計 2 6 6 2" xfId="39358" xr:uid="{52F71432-AD47-478E-8279-DD62A45B96D6}"/>
    <cellStyle name="集計 2 6 7" xfId="20857" xr:uid="{10F0FBBF-EE8D-4E80-AF22-301076A46105}"/>
    <cellStyle name="集計 2 6 7 2" xfId="39359" xr:uid="{883C4F04-FF1B-4DBC-8DD3-A95A2C609245}"/>
    <cellStyle name="集計 2 6 8" xfId="20858" xr:uid="{32D80BA3-A3E7-4E00-8ACD-FC14A898E678}"/>
    <cellStyle name="集計 2 6 8 2" xfId="39360" xr:uid="{21C11CA7-838E-4BD6-ABCF-06F4E758ABF3}"/>
    <cellStyle name="集計 2 6 9" xfId="24559" xr:uid="{A5B3FFE6-7173-4907-95F0-3F29D3D5EBCF}"/>
    <cellStyle name="集計 2 6 9 2" xfId="41135" xr:uid="{3214064E-9A59-41A6-9C1E-7913D8101A17}"/>
    <cellStyle name="集計 2 7" xfId="20859" xr:uid="{8264D39A-3F2F-4AA6-969F-33B4CE94838D}"/>
    <cellStyle name="集計 2 7 2" xfId="39361" xr:uid="{EEF38745-ACDA-4877-BCE7-8B1DEF7F5A7E}"/>
    <cellStyle name="集計 2 8" xfId="20860" xr:uid="{682367F3-862A-46EA-968E-5A9DCF85879A}"/>
    <cellStyle name="集計 2 8 2" xfId="39362" xr:uid="{6A174BE6-6B40-400C-BF78-293768094BBA}"/>
    <cellStyle name="集計 2 9" xfId="20861" xr:uid="{9AC6B7E3-6F65-4E0D-9BF6-93E811CA8397}"/>
    <cellStyle name="集計 2 9 2" xfId="39363" xr:uid="{ABD604F0-6B60-4FEE-A31F-CA206AF7F262}"/>
    <cellStyle name="集計 3" xfId="20862" xr:uid="{3ED52D76-6AA5-4EFF-A990-B17FF5E266D1}"/>
    <cellStyle name="集計 3 10" xfId="20863" xr:uid="{F22F9F0E-3371-4B83-B280-77E762FE9134}"/>
    <cellStyle name="集計 3 10 2" xfId="39365" xr:uid="{7E53BFB4-A3EF-41DC-B34B-AD70565F6186}"/>
    <cellStyle name="集計 3 11" xfId="20864" xr:uid="{0772C888-E2EA-4AEF-9A02-04571600CDDB}"/>
    <cellStyle name="集計 3 11 2" xfId="39366" xr:uid="{C9DC9D4E-7672-4591-B8F5-891A1B309AAE}"/>
    <cellStyle name="集計 3 12" xfId="20865" xr:uid="{9742A469-237B-46F7-8EF6-04B2AE136C8C}"/>
    <cellStyle name="集計 3 12 2" xfId="39367" xr:uid="{A1801806-6FB8-4C3C-A07D-0031A91B97EA}"/>
    <cellStyle name="集計 3 13" xfId="20866" xr:uid="{F8EA2F84-43B0-4C9F-B412-175840ADA460}"/>
    <cellStyle name="集計 3 13 2" xfId="39368" xr:uid="{5B27D0DD-FAB3-47B0-8465-5172A85665D9}"/>
    <cellStyle name="集計 3 14" xfId="24560" xr:uid="{D0E12657-DD47-4C6D-A416-4CC5569875FA}"/>
    <cellStyle name="集計 3 14 2" xfId="41136" xr:uid="{4E438949-46A1-4351-9400-CDF110696AB2}"/>
    <cellStyle name="集計 3 15" xfId="39364" xr:uid="{55C0406C-7A11-40DF-A60A-98EC9D78BE24}"/>
    <cellStyle name="集計 3 2" xfId="20867" xr:uid="{DD7ADF76-2323-4C17-B31C-F3BA2F0EC606}"/>
    <cellStyle name="集計 3 2 10" xfId="20868" xr:uid="{50FDA275-AFB9-41C6-B82F-67A36DC8D21E}"/>
    <cellStyle name="集計 3 2 10 2" xfId="39370" xr:uid="{CF2DC0CD-F3B2-4C77-A5ED-233B5AED5ED5}"/>
    <cellStyle name="集計 3 2 11" xfId="24561" xr:uid="{1F9A3518-E973-46C7-97D4-4DE9E2FAA3ED}"/>
    <cellStyle name="集計 3 2 11 2" xfId="41137" xr:uid="{CE933E8D-54EA-4A67-8E1E-18DC1D690A6D}"/>
    <cellStyle name="集計 3 2 12" xfId="39369" xr:uid="{DF4BA490-C706-4F66-A36F-44C905AA62AF}"/>
    <cellStyle name="集計 3 2 2" xfId="20869" xr:uid="{9989E607-000E-49D7-9991-C0637FC249EC}"/>
    <cellStyle name="集計 3 2 2 10" xfId="39371" xr:uid="{1EB174EA-CA96-4104-8D82-450B85361560}"/>
    <cellStyle name="集計 3 2 2 2" xfId="20870" xr:uid="{6A3FC07D-64A2-4056-A2A9-CC0033D01987}"/>
    <cellStyle name="集計 3 2 2 2 2" xfId="39372" xr:uid="{0F732E9D-9688-4833-869C-144EAA664E4B}"/>
    <cellStyle name="集計 3 2 2 3" xfId="20871" xr:uid="{7308F20D-B6CE-426D-BA21-E2B1C612DE25}"/>
    <cellStyle name="集計 3 2 2 3 2" xfId="39373" xr:uid="{63E769D5-6C76-41D2-A2CB-CA1D276659FE}"/>
    <cellStyle name="集計 3 2 2 4" xfId="20872" xr:uid="{9AFCFAC1-DFA1-4D60-B0FA-55363C4EAD36}"/>
    <cellStyle name="集計 3 2 2 4 2" xfId="39374" xr:uid="{7F5F9E52-D653-4155-949D-0E47BB746377}"/>
    <cellStyle name="集計 3 2 2 5" xfId="20873" xr:uid="{C660D725-3BED-42DF-B941-33EC478EB5A5}"/>
    <cellStyle name="集計 3 2 2 5 2" xfId="39375" xr:uid="{9687B4FA-AD57-4CF0-A983-58EB33560335}"/>
    <cellStyle name="集計 3 2 2 6" xfId="20874" xr:uid="{46FC18BB-BDA3-4CAA-A775-94C9D6BD2D28}"/>
    <cellStyle name="集計 3 2 2 6 2" xfId="39376" xr:uid="{196F0240-4F39-4968-B503-85C18514C539}"/>
    <cellStyle name="集計 3 2 2 7" xfId="20875" xr:uid="{B95FA74E-A792-45DD-9A9E-E388B26AD717}"/>
    <cellStyle name="集計 3 2 2 7 2" xfId="39377" xr:uid="{201E7540-EACC-45FB-A68C-3F48D1A14D97}"/>
    <cellStyle name="集計 3 2 2 8" xfId="20876" xr:uid="{81DBFD5E-9A6C-46E4-AE14-16D93DCC545F}"/>
    <cellStyle name="集計 3 2 2 8 2" xfId="39378" xr:uid="{9276163E-09D4-4622-AB63-249C72947A00}"/>
    <cellStyle name="集計 3 2 2 9" xfId="24562" xr:uid="{C3366BFE-0943-4ED2-8917-174C92BB0012}"/>
    <cellStyle name="集計 3 2 2 9 2" xfId="41138" xr:uid="{868463CD-F5C5-402F-9D2D-9FA59FD23626}"/>
    <cellStyle name="集計 3 2 3" xfId="20877" xr:uid="{06BBA7BD-D611-4BAC-AADD-DA833BF87D9D}"/>
    <cellStyle name="集計 3 2 3 10" xfId="39379" xr:uid="{664324DA-4FB1-4191-B114-33B699EB6EAC}"/>
    <cellStyle name="集計 3 2 3 2" xfId="20878" xr:uid="{128A4E2F-7265-43C8-B9A4-20EC174FDB62}"/>
    <cellStyle name="集計 3 2 3 2 2" xfId="39380" xr:uid="{72D9B954-BDA7-40DE-BBD3-B8D36BB24BE5}"/>
    <cellStyle name="集計 3 2 3 3" xfId="20879" xr:uid="{452B4861-ABA1-410C-AFA6-325C12BE1067}"/>
    <cellStyle name="集計 3 2 3 3 2" xfId="39381" xr:uid="{92017C6F-E929-493A-9692-400295B8329D}"/>
    <cellStyle name="集計 3 2 3 4" xfId="20880" xr:uid="{51DF8603-DDC9-41A0-B6CF-0B4097567BB6}"/>
    <cellStyle name="集計 3 2 3 4 2" xfId="39382" xr:uid="{911FDA57-E1B0-41E5-BBFD-4543CE1C9859}"/>
    <cellStyle name="集計 3 2 3 5" xfId="20881" xr:uid="{FF421745-AD90-40E6-91A3-BCEF752707E7}"/>
    <cellStyle name="集計 3 2 3 5 2" xfId="39383" xr:uid="{F5DAF97F-6F91-4FE7-8343-AB4EF61C750C}"/>
    <cellStyle name="集計 3 2 3 6" xfId="20882" xr:uid="{4C60D3BA-1BA8-424C-9FDE-6B17E6E29765}"/>
    <cellStyle name="集計 3 2 3 6 2" xfId="39384" xr:uid="{42FBFDEF-B62A-4B7B-8E48-5F51BFC1C527}"/>
    <cellStyle name="集計 3 2 3 7" xfId="20883" xr:uid="{A81FBD5B-8F2E-4372-A40F-5C67A2997D28}"/>
    <cellStyle name="集計 3 2 3 7 2" xfId="39385" xr:uid="{E9FA3F66-AA03-4ED5-B2B2-290404D868F5}"/>
    <cellStyle name="集計 3 2 3 8" xfId="20884" xr:uid="{EA510ADC-4F36-44AD-B36C-FB85CBEAD4A8}"/>
    <cellStyle name="集計 3 2 3 8 2" xfId="39386" xr:uid="{468D1A6B-D3E8-4D8B-B1DF-902EB016575D}"/>
    <cellStyle name="集計 3 2 3 9" xfId="24563" xr:uid="{B57A1594-0124-4C6E-9321-891494009481}"/>
    <cellStyle name="集計 3 2 3 9 2" xfId="41139" xr:uid="{218D2E90-9CDA-48DE-A0E7-7ED2C248A28D}"/>
    <cellStyle name="集計 3 2 4" xfId="20885" xr:uid="{A51C330A-5F78-40E3-AE9E-ACA4DCB802F7}"/>
    <cellStyle name="集計 3 2 4 2" xfId="39387" xr:uid="{611BA73F-F0DF-4F4F-A4AC-C8288C98DDE4}"/>
    <cellStyle name="集計 3 2 5" xfId="20886" xr:uid="{C98B5706-07FC-4925-99BA-43CF6FD0046C}"/>
    <cellStyle name="集計 3 2 5 2" xfId="39388" xr:uid="{2507E5C0-9556-4050-A53F-7ECDB8074303}"/>
    <cellStyle name="集計 3 2 6" xfId="20887" xr:uid="{15928998-7790-4B64-BE23-975F9C83462D}"/>
    <cellStyle name="集計 3 2 6 2" xfId="39389" xr:uid="{DCA97ADE-C883-40C9-A608-12C1A68FB2DD}"/>
    <cellStyle name="集計 3 2 7" xfId="20888" xr:uid="{E0F3565E-F025-4B87-AD43-8BD21C71BA49}"/>
    <cellStyle name="集計 3 2 7 2" xfId="39390" xr:uid="{F34C5595-6A09-47AB-832E-CA3B59BCA1C6}"/>
    <cellStyle name="集計 3 2 8" xfId="20889" xr:uid="{55B2BE93-06A9-422A-8870-1BE7F367CAD7}"/>
    <cellStyle name="集計 3 2 8 2" xfId="39391" xr:uid="{FA33C882-68AD-45F2-96EE-AD2A6B75E6C3}"/>
    <cellStyle name="集計 3 2 9" xfId="20890" xr:uid="{8A493386-B8A0-4AE2-8811-25DE2213B15A}"/>
    <cellStyle name="集計 3 2 9 2" xfId="39392" xr:uid="{5404A5B7-D380-4BAE-97A2-61D9DECFCBFA}"/>
    <cellStyle name="集計 3 3" xfId="20891" xr:uid="{2EE6A596-45D7-471C-AB18-4456579C8D4A}"/>
    <cellStyle name="集計 3 3 10" xfId="39393" xr:uid="{AE4CD7B0-4536-44CB-91B4-25B83AD8BDCA}"/>
    <cellStyle name="集計 3 3 2" xfId="20892" xr:uid="{0F558C4C-3E97-4579-8045-B7BDA541E0C6}"/>
    <cellStyle name="集計 3 3 2 2" xfId="39394" xr:uid="{0A1E3A08-0A92-4D66-B1B0-0DA1A1FDD039}"/>
    <cellStyle name="集計 3 3 3" xfId="20893" xr:uid="{0F9A56F7-1F92-445B-94CE-F6EDFBFC9458}"/>
    <cellStyle name="集計 3 3 3 2" xfId="39395" xr:uid="{BB71BCD3-BF2E-4965-B8FB-7304123EEDEA}"/>
    <cellStyle name="集計 3 3 4" xfId="20894" xr:uid="{951080BD-055E-415F-B051-1CF47287753F}"/>
    <cellStyle name="集計 3 3 4 2" xfId="39396" xr:uid="{CE1607AF-1013-4856-9200-2B3237520CB7}"/>
    <cellStyle name="集計 3 3 5" xfId="20895" xr:uid="{CF54E816-8C1C-47C2-8C13-111B1B414168}"/>
    <cellStyle name="集計 3 3 5 2" xfId="39397" xr:uid="{A7196A4D-3752-4280-85D9-717EF8E28D52}"/>
    <cellStyle name="集計 3 3 6" xfId="20896" xr:uid="{51C7E346-A955-46C7-BA2E-C7B84867C3C9}"/>
    <cellStyle name="集計 3 3 6 2" xfId="39398" xr:uid="{019E24AD-9265-4C59-AF98-2B839D8C91F0}"/>
    <cellStyle name="集計 3 3 7" xfId="20897" xr:uid="{70F7FF9A-03E2-4734-9AA5-82576E2F145D}"/>
    <cellStyle name="集計 3 3 7 2" xfId="39399" xr:uid="{45FD401D-8580-4197-895C-9BD15B840810}"/>
    <cellStyle name="集計 3 3 8" xfId="20898" xr:uid="{11FCEEA7-522A-41F5-9717-F11529D039F9}"/>
    <cellStyle name="集計 3 3 8 2" xfId="39400" xr:uid="{C1AAAAF2-48A8-4626-B8C4-0FF75AB177AF}"/>
    <cellStyle name="集計 3 3 9" xfId="24564" xr:uid="{2FE23604-3344-4A4E-B15A-165F2BF19822}"/>
    <cellStyle name="集計 3 3 9 2" xfId="41140" xr:uid="{D16B1A87-4BB0-4567-B17E-63DCFA7B9676}"/>
    <cellStyle name="集計 3 4" xfId="20899" xr:uid="{B02C3DFC-2773-4339-BF06-CE6C8979B488}"/>
    <cellStyle name="集計 3 4 10" xfId="39401" xr:uid="{D8F5B00C-AA19-4324-AD8C-A5FE234634AC}"/>
    <cellStyle name="集計 3 4 2" xfId="20900" xr:uid="{81EADEFA-C53E-4227-B4B0-EDE4F492034C}"/>
    <cellStyle name="集計 3 4 2 2" xfId="39402" xr:uid="{BBFD5A84-590B-405B-80DA-8B9A13F7080D}"/>
    <cellStyle name="集計 3 4 3" xfId="20901" xr:uid="{67B18B69-3C93-4571-9CBD-3BEDFB421BFD}"/>
    <cellStyle name="集計 3 4 3 2" xfId="39403" xr:uid="{AE8A2D60-8C8A-44B8-8E85-291D181E688B}"/>
    <cellStyle name="集計 3 4 4" xfId="20902" xr:uid="{56D86D94-867B-4515-A1F3-669815CD53B0}"/>
    <cellStyle name="集計 3 4 4 2" xfId="39404" xr:uid="{DAA16BDA-31B8-4944-905D-372D03BC39C7}"/>
    <cellStyle name="集計 3 4 5" xfId="20903" xr:uid="{4CE11644-F763-4C58-AE10-3F8D2E78B8BE}"/>
    <cellStyle name="集計 3 4 5 2" xfId="39405" xr:uid="{39EBBE27-3C99-45BB-81B0-59131FD7CA73}"/>
    <cellStyle name="集計 3 4 6" xfId="20904" xr:uid="{7D9FF7C1-C642-4F02-AAD6-A53429956FD9}"/>
    <cellStyle name="集計 3 4 6 2" xfId="39406" xr:uid="{01A12E80-477D-4766-95FA-ECF9D0CE871F}"/>
    <cellStyle name="集計 3 4 7" xfId="20905" xr:uid="{B8012F96-3C83-44CE-B436-26FABF54DDAB}"/>
    <cellStyle name="集計 3 4 7 2" xfId="39407" xr:uid="{7365E1B8-729B-47A3-AA51-D1708F1163F2}"/>
    <cellStyle name="集計 3 4 8" xfId="20906" xr:uid="{F479D5B1-2831-4C20-8E95-5BE66BE35704}"/>
    <cellStyle name="集計 3 4 8 2" xfId="39408" xr:uid="{EF9CE811-8AD5-493B-84DA-2220548A1A66}"/>
    <cellStyle name="集計 3 4 9" xfId="24565" xr:uid="{BAF01955-3ED6-4786-AB6A-D1A1D73D61E8}"/>
    <cellStyle name="集計 3 4 9 2" xfId="41141" xr:uid="{C9B28380-466E-4BD9-8B19-5317F8B67521}"/>
    <cellStyle name="集計 3 5" xfId="20907" xr:uid="{8D112542-59F9-447D-AD2C-EB75653F83F0}"/>
    <cellStyle name="集計 3 5 10" xfId="39409" xr:uid="{0AED56DF-447C-4CA7-9359-7C32DC447E3D}"/>
    <cellStyle name="集計 3 5 2" xfId="20908" xr:uid="{D7E338A1-4BF3-4B73-8B27-18385213D93E}"/>
    <cellStyle name="集計 3 5 2 2" xfId="39410" xr:uid="{ACBDFD31-DBFB-4167-ADBC-232D22B5FB77}"/>
    <cellStyle name="集計 3 5 3" xfId="20909" xr:uid="{B7502EA2-38A4-4249-8055-7D7E8D32D008}"/>
    <cellStyle name="集計 3 5 3 2" xfId="39411" xr:uid="{85096085-599B-42D0-BE44-D53A3A7F8C27}"/>
    <cellStyle name="集計 3 5 4" xfId="20910" xr:uid="{A30FA09F-CC54-4787-96D2-54D1B337D7F3}"/>
    <cellStyle name="集計 3 5 4 2" xfId="39412" xr:uid="{E48383FB-15CF-4B68-991E-DF68DBC8F9BC}"/>
    <cellStyle name="集計 3 5 5" xfId="20911" xr:uid="{594B04FE-4CD7-4278-AE28-F8F8F2BB3207}"/>
    <cellStyle name="集計 3 5 5 2" xfId="39413" xr:uid="{095F0308-674E-4959-AA56-7C8D9B05910D}"/>
    <cellStyle name="集計 3 5 6" xfId="20912" xr:uid="{6AADC5F5-296E-47A6-BDFD-1C3A20EF7696}"/>
    <cellStyle name="集計 3 5 6 2" xfId="39414" xr:uid="{8F0D7BCA-432E-4F56-B4A1-BE308BABF7BF}"/>
    <cellStyle name="集計 3 5 7" xfId="20913" xr:uid="{FE68F90C-547F-4D31-9924-3B58DDE104A9}"/>
    <cellStyle name="集計 3 5 7 2" xfId="39415" xr:uid="{969A9263-C676-405B-A8A0-8FBB3CA46F2A}"/>
    <cellStyle name="集計 3 5 8" xfId="20914" xr:uid="{2A3D83AF-6D07-48B5-8071-2168F4FF9F13}"/>
    <cellStyle name="集計 3 5 8 2" xfId="39416" xr:uid="{F33C06F9-AAFB-4E07-AE5A-6B791DEDFDC9}"/>
    <cellStyle name="集計 3 5 9" xfId="24566" xr:uid="{CF1247BC-8D2C-462A-AFD2-1E3AE78FA4B1}"/>
    <cellStyle name="集計 3 5 9 2" xfId="41142" xr:uid="{2B5660E1-932D-4884-8A3C-6EDF49DAE885}"/>
    <cellStyle name="集計 3 6" xfId="20915" xr:uid="{D8303B40-D202-442C-BBD6-ABC8E6C1935B}"/>
    <cellStyle name="集計 3 6 10" xfId="39417" xr:uid="{78EA622A-1330-4C1D-A471-973DD739704D}"/>
    <cellStyle name="集計 3 6 2" xfId="20916" xr:uid="{6C3F4934-0BE7-412B-8802-C5A9D736F65C}"/>
    <cellStyle name="集計 3 6 2 2" xfId="39418" xr:uid="{7F3210DD-3324-4CBB-882A-98E4DA8C209B}"/>
    <cellStyle name="集計 3 6 3" xfId="20917" xr:uid="{4EFFB769-970D-42A6-803B-D6DD05E1DB87}"/>
    <cellStyle name="集計 3 6 3 2" xfId="39419" xr:uid="{2FC5FEB5-2E50-4DFB-A311-5629710E7BC9}"/>
    <cellStyle name="集計 3 6 4" xfId="20918" xr:uid="{62000370-B3CC-4280-A4FA-ABBC1E555D27}"/>
    <cellStyle name="集計 3 6 4 2" xfId="39420" xr:uid="{410E758C-B4F3-4784-BA0D-DDA83FED8099}"/>
    <cellStyle name="集計 3 6 5" xfId="20919" xr:uid="{50C3C5F4-FDC5-46EF-AF17-3A253DF7455A}"/>
    <cellStyle name="集計 3 6 5 2" xfId="39421" xr:uid="{053EB8AF-F1F6-455E-9218-9ED7F6F4E9DE}"/>
    <cellStyle name="集計 3 6 6" xfId="20920" xr:uid="{DCB67259-E3D0-4DC1-9072-CA89A8BCF73B}"/>
    <cellStyle name="集計 3 6 6 2" xfId="39422" xr:uid="{A23013A0-1CF8-4B4E-AD19-EB42A1406573}"/>
    <cellStyle name="集計 3 6 7" xfId="20921" xr:uid="{8B858CE9-B203-4A6A-BB9E-D651ED8A39DC}"/>
    <cellStyle name="集計 3 6 7 2" xfId="39423" xr:uid="{EAA986ED-06AE-4FBD-A597-1917C32E6AE9}"/>
    <cellStyle name="集計 3 6 8" xfId="20922" xr:uid="{970C6F7C-9537-423D-9F9B-971DEE4050A5}"/>
    <cellStyle name="集計 3 6 8 2" xfId="39424" xr:uid="{66977AFD-F5F8-4095-995B-719746A7B085}"/>
    <cellStyle name="集計 3 6 9" xfId="24567" xr:uid="{4C5E3F18-7E83-4A6C-AFD4-4C30302B84EC}"/>
    <cellStyle name="集計 3 6 9 2" xfId="41143" xr:uid="{2B7991C1-4FAD-4689-8EF0-089F8436449E}"/>
    <cellStyle name="集計 3 7" xfId="20923" xr:uid="{D27F8BE8-1CF5-49FC-96F8-A1D6304E5323}"/>
    <cellStyle name="集計 3 7 2" xfId="39425" xr:uid="{487B9978-36C5-40E5-A5A8-BE4EE368CFE2}"/>
    <cellStyle name="集計 3 8" xfId="20924" xr:uid="{033853B8-9A94-499B-A1BB-5DEA007C5A29}"/>
    <cellStyle name="集計 3 8 2" xfId="39426" xr:uid="{A2228A70-51DC-431A-9B2A-B230ED539E39}"/>
    <cellStyle name="集計 3 9" xfId="20925" xr:uid="{C7428BD9-83A6-4EAC-9AEA-507AF7F26E59}"/>
    <cellStyle name="集計 3 9 2" xfId="39427" xr:uid="{86E4E755-4B18-4E61-B3F1-1BAFABB417CC}"/>
    <cellStyle name="集計 4" xfId="20926" xr:uid="{E292ED30-2FCD-43FE-B826-DFAAA0BB6AB8}"/>
    <cellStyle name="集計 4 10" xfId="20927" xr:uid="{42AB6557-882F-4AB6-AED2-9368AD643A46}"/>
    <cellStyle name="集計 4 10 2" xfId="39429" xr:uid="{BE1ECD01-378D-4778-B9AF-A7CBC8D85C2A}"/>
    <cellStyle name="集計 4 11" xfId="24568" xr:uid="{5A475CA3-8F1B-4747-B7C5-EC2833728F59}"/>
    <cellStyle name="集計 4 11 2" xfId="41144" xr:uid="{3B009D16-B77D-4708-9DB9-C30D3E129120}"/>
    <cellStyle name="集計 4 12" xfId="39428" xr:uid="{4887A5DC-1BCB-4DF4-91D6-E2AD48B98C73}"/>
    <cellStyle name="集計 4 2" xfId="20928" xr:uid="{0C3F74B1-D837-4BB5-9FD0-0D0E0BFC9265}"/>
    <cellStyle name="集計 4 2 10" xfId="39430" xr:uid="{CA7969BB-C3FF-4DA5-B3CF-E8376BC564B8}"/>
    <cellStyle name="集計 4 2 2" xfId="20929" xr:uid="{0B1D39D3-3169-424D-B2AA-03DDF9CEBA80}"/>
    <cellStyle name="集計 4 2 2 2" xfId="39431" xr:uid="{D6611DB8-C2D1-442E-8F07-BF904FF177E9}"/>
    <cellStyle name="集計 4 2 3" xfId="20930" xr:uid="{22607835-0AAD-447B-BD6A-E272155A7EAD}"/>
    <cellStyle name="集計 4 2 3 2" xfId="39432" xr:uid="{3928F354-233C-4AD2-A0B0-83EA5DC32B72}"/>
    <cellStyle name="集計 4 2 4" xfId="20931" xr:uid="{21DCB30D-19CF-4F12-B70F-F7E2AEE1603F}"/>
    <cellStyle name="集計 4 2 4 2" xfId="39433" xr:uid="{F9A4B264-DDEE-492B-9433-B078FAAA3F30}"/>
    <cellStyle name="集計 4 2 5" xfId="20932" xr:uid="{1D5788E4-3CE8-4D10-A920-CF9B0C12727A}"/>
    <cellStyle name="集計 4 2 5 2" xfId="39434" xr:uid="{D072DC04-8817-4DF4-A44A-0702AB5B5D1D}"/>
    <cellStyle name="集計 4 2 6" xfId="20933" xr:uid="{E7D8F227-704E-40F6-9B33-91CA0DA76FD7}"/>
    <cellStyle name="集計 4 2 6 2" xfId="39435" xr:uid="{617668EA-1CD1-49C6-8E09-0CF6A623EFBD}"/>
    <cellStyle name="集計 4 2 7" xfId="20934" xr:uid="{C1FEF0F7-0A26-49ED-ACBB-B70B425A6CD2}"/>
    <cellStyle name="集計 4 2 7 2" xfId="39436" xr:uid="{7E597309-6A36-4E68-92AE-7EC4A4F33E5A}"/>
    <cellStyle name="集計 4 2 8" xfId="20935" xr:uid="{0FBD9B2B-3631-411E-8AA4-EB2BAC7386E6}"/>
    <cellStyle name="集計 4 2 8 2" xfId="39437" xr:uid="{D3D55B8F-0BE6-4C1B-98AC-E34FB780EA50}"/>
    <cellStyle name="集計 4 2 9" xfId="24569" xr:uid="{ACC6CC0D-64C3-48FE-8037-70F40851F37A}"/>
    <cellStyle name="集計 4 2 9 2" xfId="41145" xr:uid="{389A5D38-CE4F-4A74-AE34-D71F6026EB1D}"/>
    <cellStyle name="集計 4 3" xfId="20936" xr:uid="{CC134A78-60CD-4BC1-B315-BEA3532BAEF4}"/>
    <cellStyle name="集計 4 3 10" xfId="39438" xr:uid="{CD4F0430-DA6C-4347-B57B-B636497F0F6B}"/>
    <cellStyle name="集計 4 3 2" xfId="20937" xr:uid="{042BB43B-0D06-4CBA-8D92-47F9F750764F}"/>
    <cellStyle name="集計 4 3 2 2" xfId="39439" xr:uid="{FBD1AB44-DE1C-4400-AD57-5C4CABDF595E}"/>
    <cellStyle name="集計 4 3 3" xfId="20938" xr:uid="{383421D2-A017-42E5-8D6D-FDDF16C26CCF}"/>
    <cellStyle name="集計 4 3 3 2" xfId="39440" xr:uid="{35EE342D-3A5B-46BA-B88A-D4C64F3BFBDC}"/>
    <cellStyle name="集計 4 3 4" xfId="20939" xr:uid="{366CCBD5-FF52-4D4E-B90E-50CAF2580DAB}"/>
    <cellStyle name="集計 4 3 4 2" xfId="39441" xr:uid="{106B4A1E-77A6-4893-8DF8-FD7CEEE7331A}"/>
    <cellStyle name="集計 4 3 5" xfId="20940" xr:uid="{BBE65F85-2EE2-42FA-A250-20794B0D52A8}"/>
    <cellStyle name="集計 4 3 5 2" xfId="39442" xr:uid="{B8CFCAD6-A430-4DDE-AC10-1362DCCA7650}"/>
    <cellStyle name="集計 4 3 6" xfId="20941" xr:uid="{FD10C384-4A4D-4299-A776-339F7E8D0142}"/>
    <cellStyle name="集計 4 3 6 2" xfId="39443" xr:uid="{1E7AA9E0-8D14-4DC7-A1F9-6786668F3708}"/>
    <cellStyle name="集計 4 3 7" xfId="20942" xr:uid="{0B8D554E-76BF-4C01-8AA8-FBDCEEAFEA31}"/>
    <cellStyle name="集計 4 3 7 2" xfId="39444" xr:uid="{2980B300-CBEF-42D0-BF6C-8AE8E1839D9A}"/>
    <cellStyle name="集計 4 3 8" xfId="20943" xr:uid="{F9239AB7-93B8-4F26-A034-0F1A145FB247}"/>
    <cellStyle name="集計 4 3 8 2" xfId="39445" xr:uid="{8628CC7C-65F7-4547-9FC1-2E4AF9C34510}"/>
    <cellStyle name="集計 4 3 9" xfId="24570" xr:uid="{59971B89-2583-4AB8-A5B7-16EB848ADFEC}"/>
    <cellStyle name="集計 4 3 9 2" xfId="41146" xr:uid="{A29FC9E0-E853-4F0F-A5A3-761AF7339FDE}"/>
    <cellStyle name="集計 4 4" xfId="20944" xr:uid="{3FD1B44B-E51A-40FB-9953-796F37896672}"/>
    <cellStyle name="集計 4 4 2" xfId="39446" xr:uid="{8988F02E-B399-4E4D-846E-0A557CB8A9A1}"/>
    <cellStyle name="集計 4 5" xfId="20945" xr:uid="{615D84DD-ABBD-436B-9E5A-018D5B0A04ED}"/>
    <cellStyle name="集計 4 5 2" xfId="39447" xr:uid="{54AAECBA-7DB9-4BBF-B78C-AF039E474482}"/>
    <cellStyle name="集計 4 6" xfId="20946" xr:uid="{CA1F9CBB-1276-485E-B572-C5FB2FA1DE4D}"/>
    <cellStyle name="集計 4 6 2" xfId="39448" xr:uid="{DB9E6E29-C257-4D06-8AC9-1D3F79B07B2E}"/>
    <cellStyle name="集計 4 7" xfId="20947" xr:uid="{C8530FB6-A847-4134-A39A-5215A2A6D94C}"/>
    <cellStyle name="集計 4 7 2" xfId="39449" xr:uid="{5EDF4D9C-8C41-4A2B-8FBB-4208C4CAE20B}"/>
    <cellStyle name="集計 4 8" xfId="20948" xr:uid="{66C782CC-561C-45D4-AF1D-9565BB2CE98C}"/>
    <cellStyle name="集計 4 8 2" xfId="39450" xr:uid="{B305ADFB-85E7-4F07-AF7C-E6C94C46394A}"/>
    <cellStyle name="集計 4 9" xfId="20949" xr:uid="{96064A38-54E2-420D-9E40-5555823D6940}"/>
    <cellStyle name="集計 4 9 2" xfId="39451" xr:uid="{BD4F6DC9-BBCA-46A9-8CD4-8E088950380F}"/>
    <cellStyle name="集計 5" xfId="20950" xr:uid="{940CE53C-FBB4-4474-8D5D-D655EEEAADAF}"/>
    <cellStyle name="集計 5 10" xfId="20951" xr:uid="{AC3AAE6D-E474-489B-BF5E-B965065E91C7}"/>
    <cellStyle name="集計 5 10 2" xfId="39453" xr:uid="{DDE97351-BEC8-42ED-A62F-8242C446DAF5}"/>
    <cellStyle name="集計 5 11" xfId="24571" xr:uid="{C0300250-DCEE-4082-AA83-2327DF463FC6}"/>
    <cellStyle name="集計 5 11 2" xfId="41147" xr:uid="{146C53A4-6121-4478-9D52-4A5F821DADB5}"/>
    <cellStyle name="集計 5 12" xfId="39452" xr:uid="{9D1B5E0B-6670-4723-B46B-55FA803DA314}"/>
    <cellStyle name="集計 5 2" xfId="20952" xr:uid="{C0C01FD4-F822-4D6D-8E2D-F678A852A499}"/>
    <cellStyle name="集計 5 2 10" xfId="39454" xr:uid="{5F7D07A1-DFCF-47B1-9960-EB71D3B23243}"/>
    <cellStyle name="集計 5 2 2" xfId="20953" xr:uid="{B35913FC-EA84-4005-9B25-717556931F90}"/>
    <cellStyle name="集計 5 2 2 2" xfId="39455" xr:uid="{B735B04D-2E71-49F0-A062-B0AD486D5FC5}"/>
    <cellStyle name="集計 5 2 3" xfId="20954" xr:uid="{CF108DA8-335B-40AD-9F66-1B6DDDE89CCF}"/>
    <cellStyle name="集計 5 2 3 2" xfId="39456" xr:uid="{B0DB7915-12AD-41BC-A593-6FC390C34464}"/>
    <cellStyle name="集計 5 2 4" xfId="20955" xr:uid="{9A18806D-D8FC-4C38-9C09-53F64234CAB9}"/>
    <cellStyle name="集計 5 2 4 2" xfId="39457" xr:uid="{20CBF535-0C26-4C43-AC12-42DDB9C9B5F4}"/>
    <cellStyle name="集計 5 2 5" xfId="20956" xr:uid="{AC91CA29-9376-48C2-8B5A-9942AC4EFBBD}"/>
    <cellStyle name="集計 5 2 5 2" xfId="39458" xr:uid="{0B64D86E-963D-4659-90FE-208546BC8DBD}"/>
    <cellStyle name="集計 5 2 6" xfId="20957" xr:uid="{2B8C9FDF-535B-4827-B340-0AF0584F5834}"/>
    <cellStyle name="集計 5 2 6 2" xfId="39459" xr:uid="{20AC3FCE-8DF9-4CEB-BFDF-3160011C0886}"/>
    <cellStyle name="集計 5 2 7" xfId="20958" xr:uid="{66801E25-2D1E-49D1-B97B-CDABAE00A52A}"/>
    <cellStyle name="集計 5 2 7 2" xfId="39460" xr:uid="{83D220F4-F30D-44E8-BA1E-18C1E9DC002A}"/>
    <cellStyle name="集計 5 2 8" xfId="20959" xr:uid="{23DE24D9-921E-4E6E-9834-901F9964BF40}"/>
    <cellStyle name="集計 5 2 8 2" xfId="39461" xr:uid="{A76A62F8-9BFA-4D30-8F1C-6BDC928108BC}"/>
    <cellStyle name="集計 5 2 9" xfId="24572" xr:uid="{702786DD-6874-45AB-9CA8-2578B815345B}"/>
    <cellStyle name="集計 5 2 9 2" xfId="41148" xr:uid="{B85003FC-520D-4AFB-85E6-BE1808123D55}"/>
    <cellStyle name="集計 5 3" xfId="20960" xr:uid="{05C3A5E1-4047-4C29-9887-39E83E55911B}"/>
    <cellStyle name="集計 5 3 10" xfId="39462" xr:uid="{6314C29D-65E2-44CA-A336-43EC71925FFE}"/>
    <cellStyle name="集計 5 3 2" xfId="20961" xr:uid="{80176C98-56D8-4938-ACC7-B404AB2B02EC}"/>
    <cellStyle name="集計 5 3 2 2" xfId="39463" xr:uid="{ED323372-2A96-4BC3-98E3-DE8FBEE71C90}"/>
    <cellStyle name="集計 5 3 3" xfId="20962" xr:uid="{5E0071C2-5C13-4E20-ACF7-8C5DE9036117}"/>
    <cellStyle name="集計 5 3 3 2" xfId="39464" xr:uid="{AE4759E8-498F-48CD-9557-A62A848086F5}"/>
    <cellStyle name="集計 5 3 4" xfId="20963" xr:uid="{67D5B786-9946-42C9-BD00-97D536E6FA10}"/>
    <cellStyle name="集計 5 3 4 2" xfId="39465" xr:uid="{B06A51E0-CA0C-4CAE-A16C-103DCDB13D1D}"/>
    <cellStyle name="集計 5 3 5" xfId="20964" xr:uid="{E78DFB5B-4D3B-4B1A-A5B6-BD699A0E9CE6}"/>
    <cellStyle name="集計 5 3 5 2" xfId="39466" xr:uid="{4B88E1F3-AEAA-47AA-9793-918F7D6FE092}"/>
    <cellStyle name="集計 5 3 6" xfId="20965" xr:uid="{D3FBF79C-D41C-43AD-9CF9-53B9E1DF5B84}"/>
    <cellStyle name="集計 5 3 6 2" xfId="39467" xr:uid="{95D840B3-83FD-4C7C-AD3E-C6BB5094AFA7}"/>
    <cellStyle name="集計 5 3 7" xfId="20966" xr:uid="{A361CDFF-2638-4198-A6CB-57224691E326}"/>
    <cellStyle name="集計 5 3 7 2" xfId="39468" xr:uid="{F1DAB00C-118D-46A8-A7C2-EBE8924AF132}"/>
    <cellStyle name="集計 5 3 8" xfId="20967" xr:uid="{A06E14DA-B427-4368-998C-804BD98FA00D}"/>
    <cellStyle name="集計 5 3 8 2" xfId="39469" xr:uid="{F34DE52C-A8C6-481D-AC8A-37A9780F7EA7}"/>
    <cellStyle name="集計 5 3 9" xfId="24573" xr:uid="{24B386F9-9C09-4D11-8BBD-F6FB8371CC35}"/>
    <cellStyle name="集計 5 3 9 2" xfId="41149" xr:uid="{5551AC1E-72D3-4C02-A5EE-FEA384BA39A1}"/>
    <cellStyle name="集計 5 4" xfId="20968" xr:uid="{FD017C20-7335-4F62-A974-7C90B7A78E75}"/>
    <cellStyle name="集計 5 4 2" xfId="39470" xr:uid="{17A61604-7224-4314-B68B-A8217B13A252}"/>
    <cellStyle name="集計 5 5" xfId="20969" xr:uid="{304E5138-7F0A-4E6C-B7D5-C617ABC6B641}"/>
    <cellStyle name="集計 5 5 2" xfId="39471" xr:uid="{5052805D-A1D0-475C-8AF8-62B58D746D5D}"/>
    <cellStyle name="集計 5 6" xfId="20970" xr:uid="{281919ED-6A3B-4C6F-A7D6-4B03837BBB47}"/>
    <cellStyle name="集計 5 6 2" xfId="39472" xr:uid="{1B8C4C30-EB82-4BBC-B9EF-1994E73B9BC8}"/>
    <cellStyle name="集計 5 7" xfId="20971" xr:uid="{2171EBBC-BC57-4818-A526-EC6702654015}"/>
    <cellStyle name="集計 5 7 2" xfId="39473" xr:uid="{97B81A36-B658-45CD-ABE7-21E0E4CE8E92}"/>
    <cellStyle name="集計 5 8" xfId="20972" xr:uid="{72129BCF-C7A9-4DFD-A448-B4164E5FED80}"/>
    <cellStyle name="集計 5 8 2" xfId="39474" xr:uid="{B95AF0CD-74D9-44F6-8C73-0984C3A5ACE5}"/>
    <cellStyle name="集計 5 9" xfId="20973" xr:uid="{75D81988-A57A-4DAC-BBF3-2D654863E5CD}"/>
    <cellStyle name="集計 5 9 2" xfId="39475" xr:uid="{017C1940-E6EF-49D3-981D-9D5FEF32D7AD}"/>
    <cellStyle name="集計 6" xfId="20974" xr:uid="{34967DE5-6876-44DB-9B27-92C50FE1B7B4}"/>
    <cellStyle name="集計 6 10" xfId="39476" xr:uid="{6B590274-DB1D-47D1-9378-F80E50CAE114}"/>
    <cellStyle name="集計 6 2" xfId="20975" xr:uid="{406CAF0D-55A8-434D-9438-63F1C37217DD}"/>
    <cellStyle name="集計 6 2 2" xfId="39477" xr:uid="{156ADCB7-57E0-4E24-83F7-7537E2000F7B}"/>
    <cellStyle name="集計 6 3" xfId="20976" xr:uid="{C86A106D-7962-4F87-B226-E4BE8A999680}"/>
    <cellStyle name="集計 6 3 2" xfId="39478" xr:uid="{8D65EC20-16D9-42C0-997A-6A6BC0C12016}"/>
    <cellStyle name="集計 6 4" xfId="20977" xr:uid="{4BA110D3-0909-438A-89F2-34DD725AE5BF}"/>
    <cellStyle name="集計 6 4 2" xfId="39479" xr:uid="{08D6E5E0-006D-408C-B1CC-4D45C7929712}"/>
    <cellStyle name="集計 6 5" xfId="20978" xr:uid="{BFB61176-255D-4B3D-9029-7E77C0A95FB5}"/>
    <cellStyle name="集計 6 5 2" xfId="39480" xr:uid="{A5FFF839-691B-4060-BD7F-7F2C7B124BA4}"/>
    <cellStyle name="集計 6 6" xfId="20979" xr:uid="{A7727696-8475-4E70-8D78-2773DA4D395C}"/>
    <cellStyle name="集計 6 6 2" xfId="39481" xr:uid="{6E8308EF-1B47-4041-8A76-2B399BAB01C2}"/>
    <cellStyle name="集計 6 7" xfId="20980" xr:uid="{071AC7E0-B7DD-49C4-841D-33F9613AB4CE}"/>
    <cellStyle name="集計 6 7 2" xfId="39482" xr:uid="{DADD2717-7AF0-4FAD-9394-4DC7F4616C26}"/>
    <cellStyle name="集計 6 8" xfId="20981" xr:uid="{CC7F9C93-D096-4D0F-881F-0F3C5B833599}"/>
    <cellStyle name="集計 6 8 2" xfId="39483" xr:uid="{1A2C6136-D39F-4B6F-BD71-43155A2A80AC}"/>
    <cellStyle name="集計 6 9" xfId="24574" xr:uid="{D9E85EA9-0E77-4850-82CF-28698F17356F}"/>
    <cellStyle name="集計 6 9 2" xfId="41150" xr:uid="{52B1B795-92E8-4C46-B3C9-AC1929015BEF}"/>
    <cellStyle name="集計 7" xfId="20982" xr:uid="{E3FA4E7C-ACD7-4958-942F-A7D308582D0E}"/>
    <cellStyle name="集計 7 2" xfId="39484" xr:uid="{A85F1071-C5B4-4D9F-8FC9-168212E842A0}"/>
    <cellStyle name="集計 8" xfId="20983" xr:uid="{506808DE-AF3A-4277-9080-5C87EE02BC0A}"/>
    <cellStyle name="集計 8 2" xfId="39485" xr:uid="{022C7FDE-74FC-4612-972F-5585EE99EA3B}"/>
    <cellStyle name="集計 9" xfId="20984" xr:uid="{FB1E8329-E6F7-4EE6-91D2-8F1DB503FD42}"/>
    <cellStyle name="集計 9 2" xfId="39486" xr:uid="{ECBB69E0-36E4-433E-A9A2-0DC002229C5E}"/>
    <cellStyle name="差" xfId="20985" xr:uid="{475D23B5-B7BD-430D-8A20-3A0B285FFE58}"/>
    <cellStyle name="差 2" xfId="20986" xr:uid="{1842F308-0A47-4DE6-B0F5-A1341B09AC62}"/>
    <cellStyle name="差 2 2" xfId="20987" xr:uid="{EC9BC78E-9E2F-4405-99C9-61C9E8DF86A3}"/>
    <cellStyle name="差 2 3" xfId="20988" xr:uid="{D2A4AA84-BA47-4748-8013-11ED18EB0933}"/>
    <cellStyle name="差 3" xfId="20989" xr:uid="{BFFF6CD1-F0A0-49C8-A92A-963F21233D19}"/>
    <cellStyle name="差 3 2" xfId="20990" xr:uid="{57575C78-D613-4D3E-8BF1-88B0D551B48A}"/>
    <cellStyle name="差 4" xfId="20991" xr:uid="{AA6A6EA4-8391-41AA-B87C-6B4A3EFE05CE}"/>
    <cellStyle name="差 4 2" xfId="20992" xr:uid="{9E4BF390-A47C-46D0-9954-C9BCD03F208F}"/>
    <cellStyle name="差 4 2 2" xfId="20993" xr:uid="{FF4EBF69-CAA3-465F-AF89-01B3298B61A5}"/>
    <cellStyle name="差 4 2 3" xfId="20994" xr:uid="{1994EC20-EB18-4EA7-B5B9-74CCDD31F8A4}"/>
    <cellStyle name="差 5" xfId="20995" xr:uid="{56EE17D5-C17F-4DB3-8C9B-C79E21FAA2AC}"/>
    <cellStyle name="差 5 2" xfId="20996" xr:uid="{FFE734C6-C891-464A-97C0-0A24AE75CCF4}"/>
    <cellStyle name="差 5 2 2" xfId="20997" xr:uid="{8145F97C-F6C3-458B-971E-21C87F0B43B5}"/>
    <cellStyle name="差 5 2 3" xfId="20998" xr:uid="{52EBD7BC-6DFD-46E5-B58E-26C178D23714}"/>
    <cellStyle name="差 6" xfId="20999" xr:uid="{57A6BCF4-77FA-4E38-B1E5-5038429976A8}"/>
    <cellStyle name="差 6 2" xfId="21000" xr:uid="{F9517A78-D2A1-457C-A728-AEBDFB0DAFC0}"/>
    <cellStyle name="差 6 3" xfId="21001" xr:uid="{F148DFBB-2B88-4BEE-806F-B3A4465D6F1A}"/>
    <cellStyle name="差 7" xfId="21002" xr:uid="{2A573C0A-3F61-45BF-8539-B67B705D843B}"/>
    <cellStyle name="差_Book1" xfId="21003" xr:uid="{17B7C3F5-3AEA-44E9-9D9C-400BEB661A76}"/>
    <cellStyle name="差_Book1_Input" xfId="21004" xr:uid="{71A2EE77-6C6D-44DE-84CD-DFA263C990DA}"/>
    <cellStyle name="差_BSAP_MD-2010.12" xfId="21005" xr:uid="{798B2014-1D34-421F-877E-AE9A37388708}"/>
    <cellStyle name="差_BSAP_MD-2010.12 (1)" xfId="21006" xr:uid="{3042B8B7-801E-4D7F-84DD-ACA929386352}"/>
    <cellStyle name="差_BSAP_MD-2010.12 (1)_Book1" xfId="21007" xr:uid="{1641FE7E-5BC0-43F7-A390-B2BF930D2650}"/>
    <cellStyle name="差_BSAP_MD-2010.12 (1)_Book1_Input" xfId="21008" xr:uid="{9A5BB18C-9E0E-4B9E-A599-1E410E959C22}"/>
    <cellStyle name="差_BSAP_MD-2010.12 (1)_BSAP_MD-2011 05" xfId="21009" xr:uid="{1FDCF9C9-B12A-489B-8D5F-D8A6E217E43A}"/>
    <cellStyle name="差_BSAP_MD-2010.12 (1)_BSAP_MD-2011 05_Input" xfId="21010" xr:uid="{1F710DBE-910D-47C4-8581-29D8415F6C67}"/>
    <cellStyle name="差_BSAP_MD-2010.12 (1)_BSAP_MD-2011 06" xfId="21011" xr:uid="{8CF9C72E-9656-4BE5-B5F1-457CBA701725}"/>
    <cellStyle name="差_BSAP_MD-2010.12 (1)_BSAP_MD-2011 06_Input" xfId="21012" xr:uid="{BEA323BA-20F7-4041-810D-FBE4BB07052C}"/>
    <cellStyle name="差_BSAP_MD-2010.12 (1)_Input" xfId="21013" xr:uid="{88FF030A-0DF2-45DF-AD87-66DBB7BE5499}"/>
    <cellStyle name="差_BSAP_MD-2010.12_Book1" xfId="21014" xr:uid="{F3840BB1-905B-4A52-88DF-89C0699E6B36}"/>
    <cellStyle name="差_BSAP_MD-2010.12_Book1_Input" xfId="21015" xr:uid="{F50B6B99-7027-4223-A932-F6E6238A9A0F}"/>
    <cellStyle name="差_BSAP_MD-2010.12_BSAP_MD-2011 05" xfId="21016" xr:uid="{6223B3B4-5C48-44F8-A8D0-9AFB1CC4FD43}"/>
    <cellStyle name="差_BSAP_MD-2010.12_BSAP_MD-2011 05_Input" xfId="21017" xr:uid="{EB2713EB-75B4-4FC6-9827-6CA8876AE177}"/>
    <cellStyle name="差_BSAP_MD-2010.12_BSAP_MD-2011 06" xfId="21018" xr:uid="{4BA194EB-8D34-4890-B31C-C7ED6F9CFC7C}"/>
    <cellStyle name="差_BSAP_MD-2010.12_BSAP_MD-2011 06_Input" xfId="21019" xr:uid="{E0794D28-5E1D-4036-B6B0-47ED065D9FC1}"/>
    <cellStyle name="差_BSAP_MD-2010.12_Input" xfId="21020" xr:uid="{8BD679EA-BC7A-4376-9B04-8B338D79B585}"/>
    <cellStyle name="差_BSAP_MD-2011 04" xfId="21021" xr:uid="{37D5186E-CE20-4EBC-9D59-B21A1FD4CF94}"/>
    <cellStyle name="差_BSAP_MD-2011 04 (2)" xfId="21022" xr:uid="{A3DFDBD4-ED4A-4B4C-8E75-C47194DD58E5}"/>
    <cellStyle name="差_BSAP_MD-2011 04 (2)_Input" xfId="21023" xr:uid="{84AAE093-A662-4963-9087-9692DE273C73}"/>
    <cellStyle name="差_BSAP_MD-2011 04_Input" xfId="21024" xr:uid="{A7EE4319-B5A5-41FA-859E-D855E949CC65}"/>
    <cellStyle name="差_BSAP_MD-2011 05" xfId="21025" xr:uid="{C57ECDB9-10CA-4631-B29B-0D29F34E1B47}"/>
    <cellStyle name="差_BSAP_MD-2011 05_Input" xfId="21026" xr:uid="{F67FA998-1F9C-4D59-BFA2-163BB7D79ECF}"/>
    <cellStyle name="差_BSAP_MD-2011 06" xfId="21027" xr:uid="{049C6E63-A6EA-44B9-BE04-3E6B91705F48}"/>
    <cellStyle name="差_BSAP_MD-2011 06_Input" xfId="21028" xr:uid="{3F0228ED-61FD-4CF7-B3FB-47778947A672}"/>
    <cellStyle name="差_BSAP_MD-2011.02" xfId="21029" xr:uid="{86BE2B58-601E-4431-84CF-B77F9477A0EB}"/>
    <cellStyle name="差_BSAP_MD-2011.02_Input" xfId="21030" xr:uid="{8F172D20-D763-4CDF-B960-C053F6A147B1}"/>
    <cellStyle name="差_BSAP_MD-2011.03" xfId="21031" xr:uid="{DE83844E-ED24-4885-93EF-E4F112038DC5}"/>
    <cellStyle name="差_BSAP_MD-2011.03_Input" xfId="21032" xr:uid="{011B845B-BAD8-4432-922B-B4B1B51F5477}"/>
    <cellStyle name="差_MD REport(BP)_2011June" xfId="21033" xr:uid="{EFDD7988-E3CF-47F8-9734-10DA3C15B272}"/>
    <cellStyle name="差_MD REport(BP)_2011June 2" xfId="21034" xr:uid="{1FE89AC8-5197-4131-8A2C-9C0E9BC16F9A}"/>
    <cellStyle name="差_MD REport(BP)_2011June 2 2" xfId="21035" xr:uid="{A1D30326-3C36-4D14-A618-375A3E6EF984}"/>
    <cellStyle name="差_MD REport(BP)_2011June 2 3" xfId="21036" xr:uid="{1FDE8D3C-AF64-474B-A60F-B9A5F88AE53C}"/>
    <cellStyle name="差_MD REport(BP)_2011June 3" xfId="21037" xr:uid="{FF524402-5341-40C9-9B20-42615F17A47E}"/>
    <cellStyle name="差_MD REport(BP)_2011June_Retread" xfId="21038" xr:uid="{2D7E35D1-351D-45CE-9922-E63B82AD4BF4}"/>
    <cellStyle name="差_MD REport(BP)_2011June_Retread 2" xfId="21039" xr:uid="{6295D9B2-30C2-4FEC-A0FC-C1972693853B}"/>
    <cellStyle name="差_MD REport(BP)_2011June_Retread 3" xfId="21040" xr:uid="{F336E6D3-24F0-4330-B9B8-661C6B86AA98}"/>
    <cellStyle name="差_MD REport(BP)_2011June_TB Strategic Rev" xfId="21041" xr:uid="{6C43EB3A-7AD5-451F-ACAA-7EFDAB4304EA}"/>
    <cellStyle name="差_MD REport(BP)_2011June_TB Strategic Rev 2" xfId="21042" xr:uid="{AAAB7E37-5AD6-4EC9-89B6-FDE8D57E715E}"/>
    <cellStyle name="差_MD REport(BP)_2011June_TB Strategic Rev 3" xfId="21043" xr:uid="{AD1B6D30-DB0D-4723-9549-BBA4774F1462}"/>
    <cellStyle name="差_MDレポートTBR施策" xfId="21044" xr:uid="{8E002244-827A-4A88-BBD4-94356483AF2C}"/>
    <cellStyle name="差_MDレポートTBR施策 (2)" xfId="21045" xr:uid="{9155F8C5-27FD-4D46-B8B8-075C353B5FCA}"/>
    <cellStyle name="差_MDレポートTBR施策 (2)_Input" xfId="21046" xr:uid="{42BC2B4E-AB5A-4021-8BED-01214423725F}"/>
    <cellStyle name="差_MDレポートTBR施策_Book1" xfId="21047" xr:uid="{C69D3FB1-9D39-40B0-9CEF-889784C5A48B}"/>
    <cellStyle name="差_MDレポートTBR施策_Book1_Input" xfId="21048" xr:uid="{D5F9EE1B-3FB0-4B68-9C3D-212EAAADC26E}"/>
    <cellStyle name="差_MDレポートTBR施策_BSAP_MD-2011 04" xfId="21049" xr:uid="{A9B8178E-7BF0-420E-BB4A-F0383DED4723}"/>
    <cellStyle name="差_MDレポートTBR施策_BSAP_MD-2011 04 (2)" xfId="21050" xr:uid="{249982A2-42DE-4C48-B0B9-80AC89FBA7B2}"/>
    <cellStyle name="差_MDレポートTBR施策_BSAP_MD-2011 04 (2)_Input" xfId="21051" xr:uid="{02D22C58-6F75-41AE-953D-D872DA4F26A3}"/>
    <cellStyle name="差_MDレポートTBR施策_BSAP_MD-2011 04_Input" xfId="21052" xr:uid="{82AC6A99-BF57-454A-B7E9-DC3C7ABE94E3}"/>
    <cellStyle name="差_MDレポートTBR施策_BSAP_MD-2011 05" xfId="21053" xr:uid="{784D58EC-8A4A-43B0-8EB1-82E7AB250594}"/>
    <cellStyle name="差_MDレポートTBR施策_BSAP_MD-2011 05_Input" xfId="21054" xr:uid="{A251E06F-44C6-4ED7-807B-235C84A0E2F4}"/>
    <cellStyle name="差_MDレポートTBR施策_BSAP_MD-2011 06" xfId="21055" xr:uid="{E8273477-EF00-4A0B-B995-0E507330FF6D}"/>
    <cellStyle name="差_MDレポートTBR施策_BSAP_MD-2011 06_Input" xfId="21056" xr:uid="{D1246811-90F5-4141-B4E9-13D62394B7F5}"/>
    <cellStyle name="差_MDレポートTBR施策_BSAP_MD-2011.02" xfId="21057" xr:uid="{91FE1452-965F-4371-9DF8-F78AAA4A2019}"/>
    <cellStyle name="差_MDレポートTBR施策_BSAP_MD-2011.02_Input" xfId="21058" xr:uid="{D4EB9EB0-5589-4427-B636-D756D754D399}"/>
    <cellStyle name="差_MDレポートTBR施策_BSAP_MD-2011.03" xfId="21059" xr:uid="{47A2DFF3-7640-4487-B806-17E7F1298AF8}"/>
    <cellStyle name="差_MDレポートTBR施策_BSAP_MD-2011.03_Input" xfId="21060" xr:uid="{AC7B0662-2BF6-4A91-A518-8BE192E39070}"/>
    <cellStyle name="差_MDレポートTBR施策_Input" xfId="21061" xr:uid="{F815A683-042A-4906-B414-0CD88C522356}"/>
    <cellStyle name="差_PricePSR" xfId="21062" xr:uid="{09FC41D6-CB41-4FBF-A105-5D21EA76B045}"/>
    <cellStyle name="差_PricePSR_Book1" xfId="21063" xr:uid="{27E4B1B4-6A2C-44D8-9D2B-2C3CBE032F50}"/>
    <cellStyle name="差_PricePSR_Book1_Input" xfId="21064" xr:uid="{F19A1101-80BB-4C94-AB6D-61BFA85D73A4}"/>
    <cellStyle name="差_PricePSR_BSAP_MD-2011 05" xfId="21065" xr:uid="{4ED3CC80-2B43-44DF-99CE-CEAFCFE38956}"/>
    <cellStyle name="差_PricePSR_BSAP_MD-2011 05_Input" xfId="21066" xr:uid="{487E0AF4-7BC2-43A9-890A-55B3BABA566D}"/>
    <cellStyle name="差_PricePSR_BSAP_MD-2011 06" xfId="21067" xr:uid="{F43CA197-A6C6-44D3-8702-845FF5E3E2F1}"/>
    <cellStyle name="差_PricePSR_BSAP_MD-2011 06_Input" xfId="21068" xr:uid="{C3D27503-FFB9-4CE4-8C8D-3891D7E23EF5}"/>
    <cellStyle name="差_PricePSR_Input" xfId="21069" xr:uid="{642E1FB2-3EB6-4AFF-B8BB-351BEE1453D7}"/>
    <cellStyle name="差_REP sales by Pattern" xfId="21070" xr:uid="{96FAF84E-9C44-409A-BC5E-731AD8A10CA0}"/>
    <cellStyle name="差_REP sales by Pattern_Book1" xfId="21071" xr:uid="{CA7EF427-299C-4A99-8654-9FD8CB70FF2F}"/>
    <cellStyle name="差_REP sales by Pattern_Book1_Input" xfId="21072" xr:uid="{17008575-7BA3-433A-9D4B-EE25EC21ABDB}"/>
    <cellStyle name="差_REP sales by Pattern_BSAP_MD-2011 05" xfId="21073" xr:uid="{FFDB1462-D83D-4DB5-91CF-F21E96A0F1A0}"/>
    <cellStyle name="差_REP sales by Pattern_BSAP_MD-2011 05_Input" xfId="21074" xr:uid="{D1D2758C-1311-4631-8ED8-2C4AD1BDE74E}"/>
    <cellStyle name="差_REP sales by Pattern_BSAP_MD-2011 06" xfId="21075" xr:uid="{364DACAA-9114-4209-B2E3-5BD99DCB04D6}"/>
    <cellStyle name="差_REP sales by Pattern_BSAP_MD-2011 06_Input" xfId="21076" xr:uid="{E1434168-87A4-4B38-B87B-20A703EB4AC4}"/>
    <cellStyle name="差_REP sales by Pattern_Input" xfId="21077" xr:uid="{9CE6A2F9-AE05-4154-A8FF-85BA0812CF47}"/>
    <cellStyle name="差_Retread" xfId="21078" xr:uid="{6BB9E2B8-6041-48DD-BECE-C1DA7F4B23F0}"/>
    <cellStyle name="差_Retread 2" xfId="21079" xr:uid="{A74B1170-4589-4711-B2ED-E0F71B9AD0A4}"/>
    <cellStyle name="差_Retread 3" xfId="21080" xr:uid="{A6353A45-60B0-4240-94BB-4F8E9A3F18F0}"/>
    <cellStyle name="差_Sales Format 111H_Jun(0704)" xfId="21081" xr:uid="{A5031FBF-CE93-4B5F-9471-0348510C740B}"/>
    <cellStyle name="差_Sales Format 111H_Jun(0704) 2" xfId="21082" xr:uid="{98B0EB05-E991-4DB4-AE8B-DECDC0EDEABF}"/>
    <cellStyle name="差_Sales Format 111H_Jun(0704) 2 2" xfId="21083" xr:uid="{87BC96E3-7DC5-43CB-91A8-5BAFAB14408C}"/>
    <cellStyle name="差_Sales Format 111H_Jun(0704) 2 3" xfId="21084" xr:uid="{76338BBE-1EBB-413E-AFE9-967A652F1FE4}"/>
    <cellStyle name="差_Sales Format 111H_Jun(0704) 3" xfId="21085" xr:uid="{C06DC3DD-1A20-402C-B82A-8AF13AB7EF87}"/>
    <cellStyle name="差_Sales Format 111H_Jun(0704) 4" xfId="21086" xr:uid="{CA9DC589-2CFB-416B-9930-5C6EA988EA6B}"/>
    <cellStyle name="差_Sales Format 111H_Jun(0704)_BSTK MD-Report Sales Format 112H_Jul" xfId="21087" xr:uid="{200CF6BC-41B9-4897-AA89-9F9DEF32F85E}"/>
    <cellStyle name="差_Sales Format 111H_Jun(0704)_BSTK MD-Report Sales Format 112H_Jul 2" xfId="21088" xr:uid="{CBBD0B06-4904-40B3-B8DF-91B656C284C4}"/>
    <cellStyle name="差_Sales Format 111H_Jun(0704)_BSTK MD-Report Sales Format 112H_Jul 2 2" xfId="21089" xr:uid="{A85DCC25-2CDC-4136-A350-5C9B252084B4}"/>
    <cellStyle name="差_Sales Format 111H_Jun(0704)_BSTK MD-Report Sales Format 112H_Jul 2 3" xfId="21090" xr:uid="{25AC6223-B27C-437A-BA34-7927344B90B7}"/>
    <cellStyle name="差_Sales Format 111H_Jun(0704)_BSTK MD-Report Sales Format 112H_Jul 3" xfId="21091" xr:uid="{54E0C8F8-495C-4C02-A067-78021E9F2672}"/>
    <cellStyle name="差_Sales Format 111H_Jun(0704)_BSTK MD-Report Sales Format 112H_Jul_Retread" xfId="21092" xr:uid="{3EE7D34D-C24F-4D55-8B21-2D0A5477BD07}"/>
    <cellStyle name="差_Sales Format 111H_Jun(0704)_BSTK MD-Report Sales Format 112H_Jul_Retread 2" xfId="21093" xr:uid="{7DB19842-383E-4BAF-A847-DC5CFE50E7E9}"/>
    <cellStyle name="差_Sales Format 111H_Jun(0704)_BSTK MD-Report Sales Format 112H_Jul_Retread 3" xfId="21094" xr:uid="{D47E4E46-91A5-4EF4-9BD4-0FF3AFD14035}"/>
    <cellStyle name="差_Sales Format 111H_Jun(0704)_BSTK MD-Report Sales Format 112H_Jul_TB Strategic Rev" xfId="21095" xr:uid="{14B0D36A-2601-446A-B99F-B3A5C6959308}"/>
    <cellStyle name="差_Sales Format 111H_Jun(0704)_BSTK MD-Report Sales Format 112H_Jul_TB Strategic Rev 2" xfId="21096" xr:uid="{1EAC2696-9667-436A-9CB4-20E7620A304E}"/>
    <cellStyle name="差_Sales Format 111H_Jun(0704)_BSTK MD-Report Sales Format 112H_Jul_TB Strategic Rev 3" xfId="21097" xr:uid="{D0389DD2-E9DE-458C-98D7-535AED78162C}"/>
    <cellStyle name="差_Sales Format 111H_Jun(0704)_Retread" xfId="21098" xr:uid="{C094B672-128B-4CB2-B5F2-C75010E07D42}"/>
    <cellStyle name="差_Sales Format 111H_Jun(0704)_Retread 2" xfId="21099" xr:uid="{72F1EFE8-BB8A-4040-9924-FDAD36A8A876}"/>
    <cellStyle name="差_Sales Format 111H_Jun(0704)_Retread 3" xfId="21100" xr:uid="{116B41FF-20B5-4620-9D91-A215A6DCE7CF}"/>
    <cellStyle name="差_Sales Format 111H_Jun(0704)_TB Strategic Rev" xfId="21101" xr:uid="{A7F264E8-6B26-424D-872E-49421B7427F8}"/>
    <cellStyle name="差_Sales Format 111H_Jun(0704)_TB Strategic Rev 2" xfId="21102" xr:uid="{CB69C8B9-098F-4FCA-85E2-3CD7DB41B7F9}"/>
    <cellStyle name="差_Sales Format 111H_Jun(0704)_TB Strategic Rev 3" xfId="21103" xr:uid="{45F0677C-3005-4A83-A7EA-D44A93BFE84F}"/>
    <cellStyle name="差_Sales Format_Jun(110712)" xfId="21104" xr:uid="{0E0DFC7A-4D1A-4994-8095-181506608A70}"/>
    <cellStyle name="差_Sales Format_Jun(110712) 2" xfId="21105" xr:uid="{8BDD1CFD-3EA0-4B04-8497-B4E8CE595AE7}"/>
    <cellStyle name="差_Sales Format_Jun(110712) 2 2" xfId="21106" xr:uid="{E7F35C71-8A5B-44EE-891A-8E3E02AECF34}"/>
    <cellStyle name="差_Sales Format_Jun(110712) 2 3" xfId="21107" xr:uid="{07AF1C3A-D5CF-4450-801B-7B6CB8C239C1}"/>
    <cellStyle name="差_Sales Format_Jun(110712) 3" xfId="21108" xr:uid="{7A3CF381-336C-44D3-A8A5-77DEF5AA805B}"/>
    <cellStyle name="差_Sales Format_Jun(110712)_Retread" xfId="21109" xr:uid="{0E7D87D8-461B-453C-AD2F-A78D2D916029}"/>
    <cellStyle name="差_Sales Format_Jun(110712)_Retread 2" xfId="21110" xr:uid="{EB2EA567-884B-4CCA-8271-EA0C3D9C9C7A}"/>
    <cellStyle name="差_Sales Format_Jun(110712)_Retread 3" xfId="21111" xr:uid="{B3981C5A-396B-4C61-B43D-983534DB294E}"/>
    <cellStyle name="差_Sales Format_Jun(110712)_TB Strategic Rev" xfId="21112" xr:uid="{798EC0FB-5985-412D-938D-B46B734BBA8B}"/>
    <cellStyle name="差_Sales Format_Jun(110712)_TB Strategic Rev 2" xfId="21113" xr:uid="{E50F4BA7-02F0-4C65-A7DB-04D2EC8B6F12}"/>
    <cellStyle name="差_Sales Format_Jun(110712)_TB Strategic Rev 3" xfId="21114" xr:uid="{44FA2417-8B5B-4CFF-A239-FCE414B8590A}"/>
    <cellStyle name="差_TB Strategic Rev" xfId="21115" xr:uid="{6998F225-C52F-45FF-BF55-C8EA8A52E65D}"/>
    <cellStyle name="差_TB Strategic Rev 2" xfId="21116" xr:uid="{8503EA10-B65D-43F5-AA20-A7122C358F1F}"/>
    <cellStyle name="差_TB Strategic Rev 3" xfId="21117" xr:uid="{3C47ADBC-2E30-4153-A7FC-DF9E46127624}"/>
    <cellStyle name="差_TB Strategic Rev_1" xfId="21118" xr:uid="{254BCECD-8461-4ADA-8909-B121DAF9B2AB}"/>
    <cellStyle name="差_TB Strategic Rev_1 2" xfId="21119" xr:uid="{C1BA737A-A77E-4300-8275-BE45C2C8715C}"/>
    <cellStyle name="差_TB Strategic Rev_1 3" xfId="21120" xr:uid="{34E97935-7314-484B-B286-E27806887E86}"/>
    <cellStyle name="差_TBR Channel" xfId="21121" xr:uid="{F42BD00B-ADEE-4D22-9790-BFB4A31F5BB7}"/>
    <cellStyle name="差_TBR Channel_Book1" xfId="21122" xr:uid="{B1C5F78E-BAFA-4B83-A914-C9DECDD54130}"/>
    <cellStyle name="差_TBR Channel_Book1_Input" xfId="21123" xr:uid="{815EB37F-B906-4749-8A4C-128E667FFEBB}"/>
    <cellStyle name="差_TBR Channel_BSAP_MD-2011 05" xfId="21124" xr:uid="{99D95913-63B8-46C6-B76C-154AB5A65360}"/>
    <cellStyle name="差_TBR Channel_BSAP_MD-2011 05_Input" xfId="21125" xr:uid="{07A3DABE-6853-4CB0-9F7A-91B2DFF4617D}"/>
    <cellStyle name="差_TBR Channel_BSAP_MD-2011 06" xfId="21126" xr:uid="{4300F913-05BF-4C8B-A46D-95834E84DAD6}"/>
    <cellStyle name="差_TBR Channel_BSAP_MD-2011 06_Input" xfId="21127" xr:uid="{F362B67F-FDA0-49EE-98E0-4F815480D6D9}"/>
    <cellStyle name="差_TBR Channel_Input" xfId="21128" xr:uid="{3F1D4E4D-89F8-493B-B789-89FFE89A2981}"/>
    <cellStyle name="差_TBR Price" xfId="21129" xr:uid="{14521C29-17FC-4A06-8F2C-E62E4611517B}"/>
    <cellStyle name="差_TBR Price_Book1" xfId="21130" xr:uid="{FF57C7D1-B02E-49C1-B416-831967C9C3E1}"/>
    <cellStyle name="差_TBR Price_Book1_Input" xfId="21131" xr:uid="{28A19140-E197-4B11-B905-3228780FBE20}"/>
    <cellStyle name="差_TBR Price_BSAP_MD-2011 05" xfId="21132" xr:uid="{C68F0F83-328C-4694-BF22-0171A74635D7}"/>
    <cellStyle name="差_TBR Price_BSAP_MD-2011 05_Input" xfId="21133" xr:uid="{A8E90A16-6573-4FA2-A353-686B15030CA9}"/>
    <cellStyle name="差_TBR Price_BSAP_MD-2011 06" xfId="21134" xr:uid="{579E5AFE-FDCE-418F-8950-845FA6F4CAD4}"/>
    <cellStyle name="差_TBR Price_BSAP_MD-2011 06_Input" xfId="21135" xr:uid="{862C4902-80A0-49F7-B0F1-D799774C3975}"/>
    <cellStyle name="差_TBR Price_Input" xfId="21136" xr:uid="{7E2B3F06-66EE-43CE-B727-20AC351302BA}"/>
    <cellStyle name="千分位 2" xfId="21137" xr:uid="{E1BD5EB4-7174-4B8C-B5F6-41FFDB3778C8}"/>
    <cellStyle name="千分位 2 2" xfId="21138" xr:uid="{AE9A2B44-3386-4121-A9E6-3CCA0771A502}"/>
    <cellStyle name="千分位 2 3" xfId="21139" xr:uid="{14E993A9-1E34-48D8-B85C-7F4B344F4FE5}"/>
    <cellStyle name="千分位 3" xfId="21140" xr:uid="{726FA087-C2FF-4B69-A67D-A0B11BC375C0}"/>
    <cellStyle name="千分位[0] 2" xfId="21141" xr:uid="{C2ED2428-3320-4441-9037-B82E1777359D}"/>
    <cellStyle name="千分位[0] 2 2" xfId="21142" xr:uid="{E5FDB943-1869-4CD4-8BDE-B7BC2EB5F8AF}"/>
    <cellStyle name="千分位[0] 2 3" xfId="21143" xr:uid="{C347953A-86B8-4493-8317-65718A21AE1D}"/>
    <cellStyle name="千分位[0] 2 4" xfId="21144" xr:uid="{DFBAC330-D030-4FB7-B7F4-C7A98B7EE5E3}"/>
    <cellStyle name="千分位[0]_121H Price Increase Format (BSFC)" xfId="21145" xr:uid="{C89ED514-5E74-4F2D-B1EA-5D30F63617E3}"/>
    <cellStyle name="千分位_121H Price Increase Format (BSFC)" xfId="21146" xr:uid="{6DDBD8DA-7605-4500-A055-54D7E00B3FC8}"/>
    <cellStyle name="千位分隔[0]_top能力原単位" xfId="21147" xr:uid="{34BA1584-6B6F-47B7-925A-5C9DC148CC16}"/>
    <cellStyle name="出力" xfId="21148" xr:uid="{EC048CF7-59E6-4E9E-A695-F7B7B622DCB7}"/>
    <cellStyle name="출력 10" xfId="21149" xr:uid="{D1271EB5-8C4E-46DE-B3B5-D6D2FB9ACDA4}"/>
    <cellStyle name="出力 10" xfId="21150" xr:uid="{9C355F6C-D550-4761-A3C7-EA2E22D7B870}"/>
    <cellStyle name="出力 10 10" xfId="21151" xr:uid="{9360C6DA-B4FF-4A9E-BC19-DCDFF86E78BB}"/>
    <cellStyle name="出力 10 10 2" xfId="39489" xr:uid="{F9C82384-8F59-44A3-BB9F-A4F95DE4B24C}"/>
    <cellStyle name="出力 10 11" xfId="21152" xr:uid="{195CD771-8300-459E-B01B-471BC2EE51C7}"/>
    <cellStyle name="出力 10 11 2" xfId="39490" xr:uid="{8E71C7D6-0010-4C57-9B2C-AB672EAF9463}"/>
    <cellStyle name="出力 10 12" xfId="21153" xr:uid="{2533E1C6-F7CC-4CAF-A22E-40562E6C5210}"/>
    <cellStyle name="出力 10 12 2" xfId="39491" xr:uid="{BA7E15B8-3501-429C-8C23-2E29860BFF69}"/>
    <cellStyle name="出力 10 13" xfId="21154" xr:uid="{7957BC8F-1153-4323-9FB2-8C1F102BA23E}"/>
    <cellStyle name="出力 10 13 2" xfId="39492" xr:uid="{FB8C42EA-71BB-40C8-9721-F662EE098562}"/>
    <cellStyle name="出力 10 14" xfId="21155" xr:uid="{BEA2C19B-6C9E-4B8D-9706-9DE3DB1524AE}"/>
    <cellStyle name="出力 10 14 2" xfId="39493" xr:uid="{1B5BFBE9-4D4C-4715-A370-4C26EFB43CF4}"/>
    <cellStyle name="出力 10 15" xfId="21156" xr:uid="{DF9E9BB4-CBD1-41F1-8465-4E31DC862C0E}"/>
    <cellStyle name="出力 10 15 2" xfId="39494" xr:uid="{746BC10F-3EBA-4773-915B-91466941D436}"/>
    <cellStyle name="出力 10 16" xfId="39488" xr:uid="{2167527A-0948-4A53-B916-2655AD8559F4}"/>
    <cellStyle name="출력 10 2" xfId="21157" xr:uid="{BF5C3AC5-6881-41F2-965E-6C58E555E61C}"/>
    <cellStyle name="出力 10 2" xfId="21158" xr:uid="{70AE8986-7DD4-41AE-A2BD-19EC8B445955}"/>
    <cellStyle name="出力 10 2 10" xfId="39495" xr:uid="{9C58D091-5A51-4EFC-B001-066D5C0A7A78}"/>
    <cellStyle name="出力 10 2 2" xfId="21159" xr:uid="{C96790EB-F101-4F16-9719-3796C722C9C7}"/>
    <cellStyle name="出力 10 2 2 2" xfId="39496" xr:uid="{6798BF78-279B-4E0C-9A7D-6E0C0375DE4E}"/>
    <cellStyle name="出力 10 2 3" xfId="21160" xr:uid="{12C64666-95C0-4394-B397-353E1ACAC925}"/>
    <cellStyle name="出力 10 2 3 2" xfId="39497" xr:uid="{9A6E95E7-354F-4FB2-968E-C5AF0147999A}"/>
    <cellStyle name="出力 10 2 4" xfId="21161" xr:uid="{FF0BBD8B-A296-4C9E-A298-DBD8EA9E6DFA}"/>
    <cellStyle name="出力 10 2 4 2" xfId="39498" xr:uid="{96EB91AF-CB84-4181-A352-02DFBBC9C414}"/>
    <cellStyle name="出力 10 2 5" xfId="21162" xr:uid="{A00E3C25-CA1B-4ABC-9978-A986EAE64574}"/>
    <cellStyle name="出力 10 2 5 2" xfId="39499" xr:uid="{3927CA6D-786C-4C6C-93C8-A0C99D9E07E3}"/>
    <cellStyle name="出力 10 2 6" xfId="21163" xr:uid="{B60A3FE7-64A9-4827-9282-8A1F77850857}"/>
    <cellStyle name="出力 10 2 6 2" xfId="39500" xr:uid="{BFA00835-E357-4576-AAD2-9567BDCB8897}"/>
    <cellStyle name="出力 10 2 7" xfId="21164" xr:uid="{3B74116D-84F3-4059-B732-5A5B6831375E}"/>
    <cellStyle name="出力 10 2 7 2" xfId="39501" xr:uid="{1A5F61CE-84E6-420C-9A45-967831AF0294}"/>
    <cellStyle name="出力 10 2 8" xfId="21165" xr:uid="{27703989-E8F4-4796-A9A0-80E42604ABDD}"/>
    <cellStyle name="出力 10 2 8 2" xfId="39502" xr:uid="{EF0D9BA0-3278-4CED-BF06-9223A63CF7C3}"/>
    <cellStyle name="出力 10 2 9" xfId="21166" xr:uid="{7BF1539B-C893-4795-B770-33E72035F307}"/>
    <cellStyle name="出力 10 2 9 2" xfId="39503" xr:uid="{ED889626-E510-474F-AB9B-AA1D77518F05}"/>
    <cellStyle name="出力 10 3" xfId="21167" xr:uid="{6C0B4E7E-DFF1-4B03-8C97-CA1D4DB43E33}"/>
    <cellStyle name="出力 10 3 10" xfId="39504" xr:uid="{7BE6C43F-8C75-4486-B8EF-DC910226F32B}"/>
    <cellStyle name="出力 10 3 2" xfId="21168" xr:uid="{F6AA5A78-DCAB-4D27-900D-02EF3F2A6ED8}"/>
    <cellStyle name="出力 10 3 2 2" xfId="39505" xr:uid="{C1ED6FB9-C3B2-4375-931D-1876A7E16D00}"/>
    <cellStyle name="出力 10 3 3" xfId="21169" xr:uid="{25AC7E57-57BA-4E4D-8B06-099AF920DE53}"/>
    <cellStyle name="出力 10 3 3 2" xfId="39506" xr:uid="{4C2109FE-5F2C-4C95-97E7-885D9442B9DE}"/>
    <cellStyle name="出力 10 3 4" xfId="21170" xr:uid="{7B6E5508-2CFC-4F0E-A4C5-84B385D5A5E0}"/>
    <cellStyle name="出力 10 3 4 2" xfId="39507" xr:uid="{5A90C678-B407-4EE4-99EC-CE8CF035B83A}"/>
    <cellStyle name="出力 10 3 5" xfId="21171" xr:uid="{840913C6-E808-4F2F-A7B2-94B2B05B91A7}"/>
    <cellStyle name="出力 10 3 5 2" xfId="39508" xr:uid="{5F699FC2-EA67-4D88-8CD4-65D8A6225FCD}"/>
    <cellStyle name="出力 10 3 6" xfId="21172" xr:uid="{8526C160-DB75-48C4-B224-B55AAC0E3B5F}"/>
    <cellStyle name="出力 10 3 6 2" xfId="39509" xr:uid="{AB51E618-FF1A-4AE9-BEE3-C36671F1C9A3}"/>
    <cellStyle name="出力 10 3 7" xfId="21173" xr:uid="{AFCD9A30-0D4B-4654-8B45-18DF26F276B3}"/>
    <cellStyle name="出力 10 3 7 2" xfId="39510" xr:uid="{14EE93DA-996E-498F-A813-CCFD84E3A366}"/>
    <cellStyle name="出力 10 3 8" xfId="21174" xr:uid="{E67411C9-3FB6-49E4-A616-9923ED642905}"/>
    <cellStyle name="出力 10 3 8 2" xfId="39511" xr:uid="{99DEB7D9-7095-4F61-9EFF-11DA134D2FAB}"/>
    <cellStyle name="出力 10 3 9" xfId="21175" xr:uid="{EC2ECFB8-47D8-4DFC-A490-109994E40218}"/>
    <cellStyle name="出力 10 3 9 2" xfId="39512" xr:uid="{13B9770F-7D76-491C-8E40-AB238F3AA48A}"/>
    <cellStyle name="出力 10 4" xfId="21176" xr:uid="{7C6E9DE2-4477-4470-ADD7-4A513655644F}"/>
    <cellStyle name="出力 10 4 2" xfId="39513" xr:uid="{C54A0235-5E66-493B-8601-C4AB7CC90F73}"/>
    <cellStyle name="出力 10 5" xfId="21177" xr:uid="{92AA495F-56C3-44C3-867D-051E12C4F3A5}"/>
    <cellStyle name="出力 10 5 2" xfId="39514" xr:uid="{E3C96B68-464B-4957-B458-6059019F56E3}"/>
    <cellStyle name="出力 10 6" xfId="21178" xr:uid="{92ABC683-80F5-49CE-B1AA-36AA6238646A}"/>
    <cellStyle name="出力 10 6 2" xfId="39515" xr:uid="{BF250D70-BF39-4035-AE3C-FC6C89C88960}"/>
    <cellStyle name="出力 10 7" xfId="21179" xr:uid="{169E0134-325B-4B69-892E-E39862C3AE11}"/>
    <cellStyle name="出力 10 7 2" xfId="39516" xr:uid="{D6F5554E-A7D5-4EA3-BA6A-04B1D09EBDEC}"/>
    <cellStyle name="出力 10 8" xfId="21180" xr:uid="{6A7E3985-41E1-42EE-BC33-94A1B74E9039}"/>
    <cellStyle name="出力 10 8 2" xfId="39517" xr:uid="{FE2DC4FF-F894-4792-AAFD-0B6F34E31227}"/>
    <cellStyle name="出力 10 9" xfId="21181" xr:uid="{B17DB837-C8C0-467C-AA34-C23C478CB0E3}"/>
    <cellStyle name="出力 10 9 2" xfId="39518" xr:uid="{09AA5FA6-BDB9-4D3A-A759-5DD3CEB29FE3}"/>
    <cellStyle name="출력 11" xfId="21182" xr:uid="{851BD15E-B0B8-4C51-B162-7E5E6F04422B}"/>
    <cellStyle name="出力 11" xfId="21183" xr:uid="{6B6F36D6-1C69-40E4-BE88-6EB84752C8D8}"/>
    <cellStyle name="出力 11 10" xfId="21184" xr:uid="{9F1B321B-49EE-4749-B9F0-20CB4BBBCE05}"/>
    <cellStyle name="出力 11 10 2" xfId="39520" xr:uid="{6C6F733C-2B18-486C-B7BF-7C7BA3262A34}"/>
    <cellStyle name="出力 11 11" xfId="21185" xr:uid="{C4C3C674-39D2-4B81-A954-27C505D1126A}"/>
    <cellStyle name="出力 11 11 2" xfId="39521" xr:uid="{67366BE6-8D41-48EB-8220-37EF9F794522}"/>
    <cellStyle name="出力 11 12" xfId="21186" xr:uid="{DDA8E69B-C0F0-4578-B7F2-D4F24E0090A9}"/>
    <cellStyle name="出力 11 12 2" xfId="39522" xr:uid="{5D7B2EC8-7FF4-4697-B361-C3CD163960A2}"/>
    <cellStyle name="出力 11 13" xfId="21187" xr:uid="{B2B35F09-128A-4B13-9401-50A61CA06125}"/>
    <cellStyle name="出力 11 13 2" xfId="39523" xr:uid="{B9B2A918-8968-467D-8FF6-13B777D4803C}"/>
    <cellStyle name="出力 11 14" xfId="39519" xr:uid="{736B6DD8-F30D-40C7-81D0-CBEC50631C99}"/>
    <cellStyle name="출력 11 2" xfId="21188" xr:uid="{A7B4ECBB-8BD2-4348-A379-BBE62D796E00}"/>
    <cellStyle name="出力 11 2" xfId="21189" xr:uid="{5E8D37A2-5CCB-49F9-83A3-C1BCDF774AF2}"/>
    <cellStyle name="出力 11 2 2" xfId="39524" xr:uid="{73B23703-5631-4292-914E-7D7DC20C2D11}"/>
    <cellStyle name="出力 11 3" xfId="21190" xr:uid="{B21443E3-A3E5-4208-8569-AEC40C76ED53}"/>
    <cellStyle name="出力 11 3 2" xfId="39525" xr:uid="{BD423006-B501-4CC2-A377-828DB64F37A3}"/>
    <cellStyle name="出力 11 4" xfId="21191" xr:uid="{C84012F8-8F24-40EE-8609-AC0056A4CE52}"/>
    <cellStyle name="出力 11 4 2" xfId="39526" xr:uid="{F080DAE7-BB95-4E31-A9A8-C0F113ED2E45}"/>
    <cellStyle name="出力 11 5" xfId="21192" xr:uid="{6BA1938B-1892-4F1E-91A0-163A4AE86C66}"/>
    <cellStyle name="出力 11 5 2" xfId="39527" xr:uid="{87AAD6A6-5583-46F7-9CDD-0AF52AF3B1BD}"/>
    <cellStyle name="出力 11 6" xfId="21193" xr:uid="{F570AC01-5C76-4A1C-8FC6-05C8FCD1C094}"/>
    <cellStyle name="出力 11 6 2" xfId="39528" xr:uid="{BBA0EEA2-EC79-4304-84B5-B23C9B41372E}"/>
    <cellStyle name="出力 11 7" xfId="21194" xr:uid="{21524E70-C9A2-496C-8A68-F23641ED3A2B}"/>
    <cellStyle name="出力 11 7 2" xfId="39529" xr:uid="{962773B4-ACDE-4287-A456-325D108A671F}"/>
    <cellStyle name="出力 11 8" xfId="21195" xr:uid="{0B6584F0-FC16-4AF2-8344-0BA066CBCFBF}"/>
    <cellStyle name="出力 11 8 2" xfId="39530" xr:uid="{A30508D9-8F02-4D35-9BCF-F06A5A452079}"/>
    <cellStyle name="出力 11 9" xfId="21196" xr:uid="{65A34FBA-8641-4396-A4A2-2685C847B098}"/>
    <cellStyle name="出力 11 9 2" xfId="39531" xr:uid="{C924B274-5D59-4E51-842E-BE9766AF11BC}"/>
    <cellStyle name="출력 12" xfId="21197" xr:uid="{BD4514B1-3320-4D35-9472-C0E1DDC86DB5}"/>
    <cellStyle name="出力 12" xfId="21198" xr:uid="{23D5E117-804B-4DAB-BABD-95239209DA01}"/>
    <cellStyle name="出力 12 10" xfId="21199" xr:uid="{E074F37F-199E-482A-9BC3-2B86181B30EE}"/>
    <cellStyle name="出力 12 10 2" xfId="39533" xr:uid="{129EF6B5-0E3A-4AE5-A9DA-B05A4EAA9A88}"/>
    <cellStyle name="出力 12 11" xfId="21200" xr:uid="{765B6BE9-7A9B-4892-849D-76692C74CE29}"/>
    <cellStyle name="出力 12 11 2" xfId="39534" xr:uid="{5521E4F1-5391-4C0C-9F2E-F4CC7EF5DF20}"/>
    <cellStyle name="出力 12 12" xfId="21201" xr:uid="{13C285D6-C4CD-4F91-94B6-D67C6B881E14}"/>
    <cellStyle name="出力 12 12 2" xfId="39535" xr:uid="{4533AB6D-577E-4E9D-BE83-160C26E7AE1D}"/>
    <cellStyle name="出力 12 13" xfId="21202" xr:uid="{C9925F4A-40CB-47AF-9D16-F72F8A2E4F44}"/>
    <cellStyle name="出力 12 13 2" xfId="39536" xr:uid="{0E5E72E3-2F77-4B7B-A661-017D9C5246F2}"/>
    <cellStyle name="出力 12 14" xfId="39532" xr:uid="{5611043C-7734-43B3-AD2D-A56CB7895627}"/>
    <cellStyle name="출력 12 2" xfId="21203" xr:uid="{985D1356-77B6-46BC-8CB4-EF407A9D3FD3}"/>
    <cellStyle name="出力 12 2" xfId="21204" xr:uid="{52FFA4D5-9270-46E0-BF8D-9A65B6260AE3}"/>
    <cellStyle name="出力 12 2 2" xfId="39537" xr:uid="{C48BCD73-67DB-4859-974F-E1D88DE2A00D}"/>
    <cellStyle name="出力 12 3" xfId="21205" xr:uid="{8AA6A3BF-D63D-4B51-A35E-B18E056DCA24}"/>
    <cellStyle name="出力 12 3 2" xfId="39538" xr:uid="{B84783F0-374A-4AA5-9CD6-CD8ACFE1680F}"/>
    <cellStyle name="出力 12 4" xfId="21206" xr:uid="{506C6419-3D77-4555-853F-857D5E5364B4}"/>
    <cellStyle name="出力 12 4 2" xfId="39539" xr:uid="{5DA9BC10-15E0-4AA3-8829-064A0C471AAA}"/>
    <cellStyle name="出力 12 5" xfId="21207" xr:uid="{868275AC-D92F-453E-80AF-863F7906490F}"/>
    <cellStyle name="出力 12 5 2" xfId="39540" xr:uid="{A3B118EF-EC31-4CA4-AA7B-4D06187E3D9B}"/>
    <cellStyle name="出力 12 6" xfId="21208" xr:uid="{56A630BA-642F-4ED6-A2D2-77E6C634026C}"/>
    <cellStyle name="出力 12 6 2" xfId="39541" xr:uid="{69AE6420-2C43-455A-A4A2-EFD9C59EFA01}"/>
    <cellStyle name="出力 12 7" xfId="21209" xr:uid="{899D5EA8-80D6-40E9-8F6C-BE4086D3C6CC}"/>
    <cellStyle name="出力 12 7 2" xfId="39542" xr:uid="{3347988D-33BC-421A-B16C-0EE6FB600872}"/>
    <cellStyle name="出力 12 8" xfId="21210" xr:uid="{9C6AC955-C1B7-4BB6-8123-900026F51119}"/>
    <cellStyle name="出力 12 8 2" xfId="39543" xr:uid="{29437324-5ACE-4FF4-A893-9BD157579D0E}"/>
    <cellStyle name="出力 12 9" xfId="21211" xr:uid="{C91F1CCE-CBEA-4439-9BB9-FBF2C81D2DD5}"/>
    <cellStyle name="出力 12 9 2" xfId="39544" xr:uid="{147B839D-4C55-41F9-92F6-B5DC1EC98379}"/>
    <cellStyle name="출력 13" xfId="21212" xr:uid="{3DFFEC0C-8D87-46AE-9F72-2F2631C38067}"/>
    <cellStyle name="出力 13" xfId="21213" xr:uid="{772DEE74-8B1C-417E-B12F-535AE407D0B0}"/>
    <cellStyle name="出力 13 10" xfId="21214" xr:uid="{864A9BD9-04C2-403E-A7E3-08A662BD9F89}"/>
    <cellStyle name="出力 13 10 2" xfId="39546" xr:uid="{703FB4BB-8A11-4BEE-8056-71A93A7C1F7B}"/>
    <cellStyle name="出力 13 11" xfId="21215" xr:uid="{390A3179-0A6E-409B-86DE-43F5F36A0636}"/>
    <cellStyle name="出力 13 11 2" xfId="39547" xr:uid="{2F36AE12-C3DF-4683-A476-7657E09A5148}"/>
    <cellStyle name="出力 13 12" xfId="21216" xr:uid="{CDE817FC-B7C6-46BB-A21E-0057C5BB9339}"/>
    <cellStyle name="出力 13 12 2" xfId="39548" xr:uid="{AAF33EF7-DF93-4B09-A835-1B2386A24206}"/>
    <cellStyle name="出力 13 13" xfId="21217" xr:uid="{8FB456DC-2BBD-486C-AC6B-D0BE04747544}"/>
    <cellStyle name="出力 13 13 2" xfId="39549" xr:uid="{13A6ED2A-08A7-4F26-A2DA-E5FD0778D428}"/>
    <cellStyle name="出力 13 14" xfId="39545" xr:uid="{C7124494-607D-4CF6-84CD-3C8A789C8B51}"/>
    <cellStyle name="출력 13 2" xfId="21218" xr:uid="{23CF5B20-FA1A-451D-8337-45EC400B4E34}"/>
    <cellStyle name="出力 13 2" xfId="21219" xr:uid="{5D149800-4BFF-4CF8-870D-22A335250ED5}"/>
    <cellStyle name="出力 13 2 2" xfId="39550" xr:uid="{2FAB28B7-EA23-452F-BAFB-729B55DD54F9}"/>
    <cellStyle name="出力 13 3" xfId="21220" xr:uid="{06432F80-2EAA-46FD-8DAA-7422A5A2DFE8}"/>
    <cellStyle name="出力 13 3 2" xfId="39551" xr:uid="{1EB18A05-EC65-489C-B6FE-9677F3884F24}"/>
    <cellStyle name="出力 13 4" xfId="21221" xr:uid="{8729F1DC-8918-4864-A5DC-5634E2741C7B}"/>
    <cellStyle name="出力 13 4 2" xfId="39552" xr:uid="{13C87A9F-A50B-4D2D-8645-9A978B39E444}"/>
    <cellStyle name="出力 13 5" xfId="21222" xr:uid="{1C47AB7A-78C1-4C2A-8CCF-C51E258CE60C}"/>
    <cellStyle name="出力 13 5 2" xfId="39553" xr:uid="{E7973D28-4090-4974-9B2A-A275F9FE7B63}"/>
    <cellStyle name="出力 13 6" xfId="21223" xr:uid="{E00E2032-F674-40C2-A2EB-D96169A24131}"/>
    <cellStyle name="出力 13 6 2" xfId="39554" xr:uid="{5CF956A9-4A86-45C6-B90F-CD7B97AB7D26}"/>
    <cellStyle name="出力 13 7" xfId="21224" xr:uid="{921AF24A-E663-48E3-AEC3-60AD1836E255}"/>
    <cellStyle name="出力 13 7 2" xfId="39555" xr:uid="{67092372-C89B-487F-AC4D-FA754548A482}"/>
    <cellStyle name="出力 13 8" xfId="21225" xr:uid="{79541AD1-28A4-4C4A-9B60-F7EFC2A9D8B7}"/>
    <cellStyle name="出力 13 8 2" xfId="39556" xr:uid="{14E57BCE-F399-4CAE-BAA9-6684E754EFB9}"/>
    <cellStyle name="出力 13 9" xfId="21226" xr:uid="{4FEB2E7B-9439-4C2F-9328-0269FD8B4F0F}"/>
    <cellStyle name="出力 13 9 2" xfId="39557" xr:uid="{DB5EF575-73F0-4B66-8CF5-99C198947930}"/>
    <cellStyle name="출력 14" xfId="21227" xr:uid="{0E79F169-8305-41C5-8E89-2C4E27AAF09F}"/>
    <cellStyle name="出力 14" xfId="21228" xr:uid="{1A020630-26B6-408A-BABC-E2D6BE5EE559}"/>
    <cellStyle name="출력 14 2" xfId="21229" xr:uid="{C0E830FD-8930-4611-8DC5-38AD6B15108E}"/>
    <cellStyle name="出力 14 2" xfId="39558" xr:uid="{E8100D1E-5B8D-4612-9A05-AE553D1467C1}"/>
    <cellStyle name="출력 15" xfId="21230" xr:uid="{E6834245-6F70-4832-99BF-C2FAD7036696}"/>
    <cellStyle name="出力 15" xfId="21231" xr:uid="{138DFB48-B097-482A-A934-21202F0CB21E}"/>
    <cellStyle name="출력 15 2" xfId="21232" xr:uid="{F684ABEF-4F4D-4FBA-86C8-664E2336E5A5}"/>
    <cellStyle name="出力 15 2" xfId="39559" xr:uid="{B90099DD-48D4-419A-8E56-55A7C759F1BD}"/>
    <cellStyle name="출력 16" xfId="21233" xr:uid="{57F326D0-3B0E-4739-A6A7-B6AB77A0FAD7}"/>
    <cellStyle name="出力 16" xfId="21234" xr:uid="{8EB9425F-6949-4598-BE2E-7E545C60F5ED}"/>
    <cellStyle name="출력 16 2" xfId="21235" xr:uid="{BCA0FCE0-377B-4CC2-B315-5A1DD83AFC97}"/>
    <cellStyle name="出力 16 2" xfId="39560" xr:uid="{5AF53F6C-B713-42EC-8011-B4685163828A}"/>
    <cellStyle name="출력 17" xfId="21236" xr:uid="{F7B3ED23-20B4-4ADB-B648-02B8CDE5B504}"/>
    <cellStyle name="出力 17" xfId="21237" xr:uid="{E06B40E7-CA1A-4387-9DA1-6ABACFA8F7FF}"/>
    <cellStyle name="출력 17 2" xfId="21238" xr:uid="{93A6A877-68DA-460B-801E-CD6F41F1DCA8}"/>
    <cellStyle name="出力 17 2" xfId="39561" xr:uid="{4D7D161E-5269-47F5-8316-C1CA658D8C8F}"/>
    <cellStyle name="출력 18" xfId="21239" xr:uid="{1EBE239D-8A31-4CC6-9AB7-E4D31CC82D6C}"/>
    <cellStyle name="出力 18" xfId="21240" xr:uid="{13E4BC65-8A3B-467F-87A4-1238E7D72987}"/>
    <cellStyle name="출력 18 2" xfId="21241" xr:uid="{589319FE-FBF9-4153-BE03-68CD2F5988FD}"/>
    <cellStyle name="出力 18 2" xfId="39562" xr:uid="{702E9F2A-12BF-4E0B-A67D-468CD0F36C1B}"/>
    <cellStyle name="출력 19" xfId="21242" xr:uid="{EBDF0A3E-881A-4DCA-BE23-BFE68C68987D}"/>
    <cellStyle name="出力 19" xfId="21243" xr:uid="{1BEC9396-9256-449A-A52E-EEA4E1C780E4}"/>
    <cellStyle name="출력 19 2" xfId="21244" xr:uid="{B1465BED-8E39-466B-8444-879CAE4D66E9}"/>
    <cellStyle name="出力 19 2" xfId="39563" xr:uid="{396EAF1F-41B7-403A-9C8B-D17E0D439B4B}"/>
    <cellStyle name="출력 2" xfId="21245" xr:uid="{6EEBE7E9-8863-4E12-BBA6-BEF0980B2998}"/>
    <cellStyle name="出力 2" xfId="21246" xr:uid="{8B27DE10-52E3-42EB-A97F-3CCDD112BF88}"/>
    <cellStyle name="出力 2 10" xfId="21247" xr:uid="{4514346E-A801-46A9-BF0E-653326177829}"/>
    <cellStyle name="出力 2 10 2" xfId="39565" xr:uid="{DD972E98-CC55-4EE0-9AF3-4A34EB76F884}"/>
    <cellStyle name="出力 2 11" xfId="21248" xr:uid="{33BED1D9-18BA-4341-BB8E-85EF4CB5AE81}"/>
    <cellStyle name="出力 2 11 2" xfId="39566" xr:uid="{47E2E4FF-CDF1-48BF-953C-40FB5128873F}"/>
    <cellStyle name="出力 2 12" xfId="21249" xr:uid="{3FAD6947-DB0D-48B7-BC1A-F6FBE362A5FB}"/>
    <cellStyle name="出力 2 12 2" xfId="39567" xr:uid="{A8DA1B78-6C70-478E-A67B-F978534998F7}"/>
    <cellStyle name="出力 2 13" xfId="21250" xr:uid="{A10A89AF-32DF-4B3E-9D4A-3B919562D126}"/>
    <cellStyle name="出力 2 13 2" xfId="39568" xr:uid="{9C5EF7A8-EC91-46A5-B6B6-320541388DE5}"/>
    <cellStyle name="出力 2 14" xfId="21251" xr:uid="{55C60CE1-4E47-4D34-9CE1-0CF414819217}"/>
    <cellStyle name="出力 2 14 2" xfId="39569" xr:uid="{1575A168-5971-47AA-AEAD-04BF2D852801}"/>
    <cellStyle name="出力 2 15" xfId="21252" xr:uid="{07A6AC30-C939-4FA6-B7AB-96B8EE57C9EE}"/>
    <cellStyle name="出力 2 15 2" xfId="39570" xr:uid="{E9D05862-65C8-4AF4-B07F-883457F85565}"/>
    <cellStyle name="出力 2 16" xfId="21253" xr:uid="{EE95277D-9E64-45CE-B6C2-2A35265952FC}"/>
    <cellStyle name="出力 2 16 2" xfId="39571" xr:uid="{45741660-48C8-43B2-8364-9E0AAA4D06AA}"/>
    <cellStyle name="出力 2 17" xfId="39564" xr:uid="{89E37F31-141F-455E-A5F9-8BC6FD733445}"/>
    <cellStyle name="출력 2 2" xfId="21254" xr:uid="{ED1AE8DF-A64C-40DA-80BA-92A64D9ECD60}"/>
    <cellStyle name="出力 2 2" xfId="21255" xr:uid="{619BF9CD-64B1-4348-A751-497D509F6E12}"/>
    <cellStyle name="출력 2 2 10" xfId="21256" xr:uid="{3E36F423-792E-44B8-8F15-EAD51450ACD7}"/>
    <cellStyle name="出力 2 2 10" xfId="21257" xr:uid="{331876F4-DC6C-4C50-AAFB-7117BAE11EFB}"/>
    <cellStyle name="출력 2 2 10 2" xfId="39574" xr:uid="{A38372E0-3F3F-40D1-A7D6-91F5EF5932C6}"/>
    <cellStyle name="出力 2 2 10 2" xfId="39575" xr:uid="{CFD5F37C-18C2-4A0F-AB81-391CACB990BA}"/>
    <cellStyle name="출력 2 2 11" xfId="21258" xr:uid="{7DE47232-49CE-4614-9E99-7B989ACCC83C}"/>
    <cellStyle name="出力 2 2 11" xfId="21259" xr:uid="{EFA9D3BE-3B16-4317-855B-15D5309D003E}"/>
    <cellStyle name="출력 2 2 11 2" xfId="39576" xr:uid="{9B2581B2-35EA-4CC3-B399-20E2DF74B26F}"/>
    <cellStyle name="出力 2 2 11 2" xfId="39577" xr:uid="{77D8BB2C-8669-464D-8BC8-6549D7CA38E8}"/>
    <cellStyle name="출력 2 2 12" xfId="21260" xr:uid="{B35238FC-1852-47BC-BA74-0C7713EBAFC0}"/>
    <cellStyle name="出力 2 2 12" xfId="21261" xr:uid="{2B7554A9-F082-47CA-8EE1-6A587C7DB604}"/>
    <cellStyle name="출력 2 2 12 2" xfId="39578" xr:uid="{8D62AF42-F576-452B-AFFE-40E1B1965766}"/>
    <cellStyle name="出力 2 2 12 2" xfId="39579" xr:uid="{6A8EDC7D-B3A7-4222-8179-26E70506BE46}"/>
    <cellStyle name="출력 2 2 13" xfId="21262" xr:uid="{1C2A6388-0F5F-4E48-83F8-80584FE4994F}"/>
    <cellStyle name="出力 2 2 13" xfId="21263" xr:uid="{243B9BCA-9700-438D-83FD-52D6F1EEEDFD}"/>
    <cellStyle name="출력 2 2 13 2" xfId="39580" xr:uid="{DDAE2FFD-DA2E-421B-B1DF-C57ED7614AD5}"/>
    <cellStyle name="出力 2 2 13 2" xfId="39581" xr:uid="{76BE5F62-DE5B-4210-9079-67A4BDEB4885}"/>
    <cellStyle name="출력 2 2 14" xfId="21264" xr:uid="{AAA9F69E-49EB-4073-96A0-C9FD010A6DEA}"/>
    <cellStyle name="出力 2 2 14" xfId="21265" xr:uid="{A22AB08E-1F16-4C01-94AE-F1E685362643}"/>
    <cellStyle name="출력 2 2 14 2" xfId="39582" xr:uid="{E140D7A1-440F-4707-B4CD-7987AD3CE613}"/>
    <cellStyle name="出力 2 2 14 2" xfId="39583" xr:uid="{7A96C008-D272-4263-A46E-68514DBE895A}"/>
    <cellStyle name="출력 2 2 15" xfId="21266" xr:uid="{C1A93DBD-9C62-442E-B6DC-768C2FA38745}"/>
    <cellStyle name="出力 2 2 15" xfId="21267" xr:uid="{DC4A4E7B-398E-4CE8-85FC-BE3C6EC2D4FC}"/>
    <cellStyle name="출력 2 2 15 2" xfId="39584" xr:uid="{CF10CCEA-F655-46FA-9B27-8518978ADAA4}"/>
    <cellStyle name="出力 2 2 15 2" xfId="39585" xr:uid="{6133A023-5682-4C5C-A67E-734955E9FCC0}"/>
    <cellStyle name="출력 2 2 16" xfId="21268" xr:uid="{AF56A86C-FF0A-4663-946E-ED750DBC20CE}"/>
    <cellStyle name="出力 2 2 16" xfId="39573" xr:uid="{334A4824-9408-44AB-83FB-AE932C4B444A}"/>
    <cellStyle name="출력 2 2 16 2" xfId="39586" xr:uid="{78D0433A-2F9F-4AAE-BA51-1FA79B8868D2}"/>
    <cellStyle name="출력 2 2 17" xfId="39572" xr:uid="{F5BA36B6-66DC-4681-826F-17CD12F97684}"/>
    <cellStyle name="출력 2 2 2" xfId="21269" xr:uid="{FBC6D563-1E2B-4794-9708-07A05F97E85F}"/>
    <cellStyle name="出力 2 2 2" xfId="21270" xr:uid="{3C02A504-CDE4-4819-B8F2-265F70518CCA}"/>
    <cellStyle name="출력 2 2 2 10" xfId="21271" xr:uid="{FC3F6DE8-B192-4553-9AC6-293405A11978}"/>
    <cellStyle name="出力 2 2 2 10" xfId="21272" xr:uid="{CCB8F001-B241-45BE-83C6-85DBC318A3A0}"/>
    <cellStyle name="출력 2 2 2 10 2" xfId="39589" xr:uid="{8206EEC4-427B-4891-BA23-F0BED5F44B90}"/>
    <cellStyle name="出力 2 2 2 10 2" xfId="39590" xr:uid="{5B644690-1B6D-47AA-BAF7-23E34853A84E}"/>
    <cellStyle name="출력 2 2 2 11" xfId="21273" xr:uid="{F8D3CCDF-815B-4550-81B1-8ECB36498F18}"/>
    <cellStyle name="出力 2 2 2 11" xfId="21274" xr:uid="{A4A2B5C5-0909-4932-A014-6E2937C99712}"/>
    <cellStyle name="출력 2 2 2 11 2" xfId="39591" xr:uid="{CC45C924-AFD6-4A21-94C7-F18833B003FD}"/>
    <cellStyle name="出力 2 2 2 11 2" xfId="39592" xr:uid="{3FDA6700-D14D-4A77-ABE1-664DA34FAE29}"/>
    <cellStyle name="출력 2 2 2 12" xfId="21275" xr:uid="{4B4A0580-3F03-4E15-A963-CE566B724EF2}"/>
    <cellStyle name="出力 2 2 2 12" xfId="21276" xr:uid="{FDA23671-F91F-45E0-B07F-561C46A42567}"/>
    <cellStyle name="출력 2 2 2 12 2" xfId="39593" xr:uid="{6A88E05E-7CE2-4572-897A-5DA9787473E7}"/>
    <cellStyle name="出力 2 2 2 12 2" xfId="39594" xr:uid="{52EEA030-5E42-4674-960B-290106900CA3}"/>
    <cellStyle name="출력 2 2 2 13" xfId="21277" xr:uid="{01ECEEBF-1D84-45A0-953B-DDFCABCC0850}"/>
    <cellStyle name="出力 2 2 2 13" xfId="21278" xr:uid="{BAD7B9A2-ADB5-4D5F-AEB5-A189733A462F}"/>
    <cellStyle name="출력 2 2 2 13 2" xfId="39595" xr:uid="{F5CC5B78-E75E-4485-A1D5-B345E40C6553}"/>
    <cellStyle name="出力 2 2 2 13 2" xfId="39596" xr:uid="{FC2E2CF8-0E95-41AA-B7D8-BCD03879C071}"/>
    <cellStyle name="출력 2 2 2 14" xfId="39587" xr:uid="{4AF27D86-716A-4B51-AEC0-816AD2DE2F4C}"/>
    <cellStyle name="出力 2 2 2 14" xfId="39588" xr:uid="{1E2CF137-BC99-465D-8CFB-06EF49BDA6F7}"/>
    <cellStyle name="출력 2 2 2 2" xfId="21279" xr:uid="{1BB20066-201D-49E1-9C97-31AFF889E2DD}"/>
    <cellStyle name="出力 2 2 2 2" xfId="21280" xr:uid="{41916F9B-8664-46D8-AC90-AE3D9AFF05C0}"/>
    <cellStyle name="출력 2 2 2 2 2" xfId="39597" xr:uid="{93E34111-AD3D-4A46-9BAF-412B23C50917}"/>
    <cellStyle name="出力 2 2 2 2 2" xfId="39598" xr:uid="{32C62BD0-DEE4-481A-B0EC-96E481EE8082}"/>
    <cellStyle name="출력 2 2 2 3" xfId="21281" xr:uid="{6C4C4385-F423-4129-B3A1-BB2B61C7215B}"/>
    <cellStyle name="出力 2 2 2 3" xfId="21282" xr:uid="{0A4FEAB3-F614-4CF4-B464-7BD0ADD3EBB7}"/>
    <cellStyle name="출력 2 2 2 3 2" xfId="39599" xr:uid="{BBD228A8-FE91-4D3E-95A0-CC323592B388}"/>
    <cellStyle name="出力 2 2 2 3 2" xfId="39600" xr:uid="{8838FB2C-C072-4BBC-9C4E-3E7F146B7967}"/>
    <cellStyle name="출력 2 2 2 4" xfId="21283" xr:uid="{3F828616-4FF9-49B1-A573-0210CE229C68}"/>
    <cellStyle name="出力 2 2 2 4" xfId="21284" xr:uid="{20CBC241-E22E-47CA-AF9C-D5E8F72C856B}"/>
    <cellStyle name="출력 2 2 2 4 2" xfId="39601" xr:uid="{7DF23831-DE3A-44DD-A5DE-9D8C4871873A}"/>
    <cellStyle name="出力 2 2 2 4 2" xfId="39602" xr:uid="{7A7EA558-6661-49FF-8C9B-EC462FD7DB10}"/>
    <cellStyle name="출력 2 2 2 5" xfId="21285" xr:uid="{44631E09-93F6-46DB-B553-744D524DFD05}"/>
    <cellStyle name="出力 2 2 2 5" xfId="21286" xr:uid="{94F7CE4A-4CA5-44F5-8709-B9708BEB8B24}"/>
    <cellStyle name="출력 2 2 2 5 2" xfId="39603" xr:uid="{68645329-27C9-4216-984B-7D84A5B2A296}"/>
    <cellStyle name="出力 2 2 2 5 2" xfId="39604" xr:uid="{7406159E-25C3-41CE-B6EE-4A40FED776F6}"/>
    <cellStyle name="출력 2 2 2 6" xfId="21287" xr:uid="{728E83F5-CDDC-4CBF-AB8C-B77F362A5D7B}"/>
    <cellStyle name="出力 2 2 2 6" xfId="21288" xr:uid="{42016DA1-8A9C-4E82-946E-F0ADBEFC23E3}"/>
    <cellStyle name="출력 2 2 2 6 2" xfId="39605" xr:uid="{1EC6FEB3-228E-4A6C-88EF-0F40D727B457}"/>
    <cellStyle name="出力 2 2 2 6 2" xfId="39606" xr:uid="{CDB761E5-C65C-4B0B-A586-E008E32B7C55}"/>
    <cellStyle name="출력 2 2 2 7" xfId="21289" xr:uid="{C98283B7-8EC9-41A1-97C5-0B0967AA0E37}"/>
    <cellStyle name="出力 2 2 2 7" xfId="21290" xr:uid="{739E30CA-CD15-4CDD-A62A-DF3C83D126A3}"/>
    <cellStyle name="출력 2 2 2 7 2" xfId="39607" xr:uid="{50C7FDD3-A715-42EA-8215-C5B1F0B74580}"/>
    <cellStyle name="出力 2 2 2 7 2" xfId="39608" xr:uid="{09E0D982-5EDA-4EE1-931D-26A6C4E20750}"/>
    <cellStyle name="출력 2 2 2 8" xfId="21291" xr:uid="{B59E5A28-C75D-459A-A35E-5AC2168116AD}"/>
    <cellStyle name="出力 2 2 2 8" xfId="21292" xr:uid="{A7AD1069-FB76-48C9-985C-7A8FC2C8079D}"/>
    <cellStyle name="출력 2 2 2 8 2" xfId="39609" xr:uid="{C89E0FBC-76EA-4E06-A996-D825D400EA8E}"/>
    <cellStyle name="出力 2 2 2 8 2" xfId="39610" xr:uid="{5DE1C416-012F-41A8-9635-6B449037E701}"/>
    <cellStyle name="출력 2 2 2 9" xfId="21293" xr:uid="{19F007DA-4077-48E1-BEAF-8B37899BF30B}"/>
    <cellStyle name="出力 2 2 2 9" xfId="21294" xr:uid="{C62FB9D2-2783-4034-A789-B215AB10906A}"/>
    <cellStyle name="출력 2 2 2 9 2" xfId="39611" xr:uid="{A40D8CEF-105C-4745-A6BC-8CF965E6AF86}"/>
    <cellStyle name="出力 2 2 2 9 2" xfId="39612" xr:uid="{57250243-67CF-43C4-8A34-1D59E8B5E65F}"/>
    <cellStyle name="출력 2 2 3" xfId="21295" xr:uid="{B7C6606C-36F0-435F-8E29-F174F5DF6AEF}"/>
    <cellStyle name="出力 2 2 3" xfId="21296" xr:uid="{C208512C-F4BC-4A5E-BFD3-C7540FBA368E}"/>
    <cellStyle name="출력 2 2 3 10" xfId="21297" xr:uid="{D1CB09B4-041B-4E0F-BCA3-579F08EB16E6}"/>
    <cellStyle name="出力 2 2 3 10" xfId="21298" xr:uid="{642FB260-3201-4310-8BFA-FE96610EF15D}"/>
    <cellStyle name="출력 2 2 3 10 2" xfId="39615" xr:uid="{EEC96C38-998A-4572-BE91-447B86C28B20}"/>
    <cellStyle name="出力 2 2 3 10 2" xfId="39616" xr:uid="{CE8C314B-D9E4-4739-843D-5CBFD99F8FCE}"/>
    <cellStyle name="출력 2 2 3 11" xfId="21299" xr:uid="{00048B84-ACC0-4965-BAA9-21F250EDA308}"/>
    <cellStyle name="出力 2 2 3 11" xfId="21300" xr:uid="{065390F9-6685-46C9-A31B-D8F1728AE4F3}"/>
    <cellStyle name="출력 2 2 3 11 2" xfId="39617" xr:uid="{CDBD3680-D803-41F8-B511-DBBEB723BD24}"/>
    <cellStyle name="出力 2 2 3 11 2" xfId="39618" xr:uid="{57BD0A53-35D1-42F6-97B9-3E544B4B11A7}"/>
    <cellStyle name="출력 2 2 3 12" xfId="21301" xr:uid="{D2F144BF-CD8E-494B-B385-5F751C8B88EF}"/>
    <cellStyle name="出力 2 2 3 12" xfId="21302" xr:uid="{D71DB0B8-1616-4DF4-81C2-D43241525ED1}"/>
    <cellStyle name="출력 2 2 3 12 2" xfId="39619" xr:uid="{53BF8FAE-079B-4B5B-9D16-77A5771A2FCD}"/>
    <cellStyle name="出力 2 2 3 12 2" xfId="39620" xr:uid="{61F54A6F-6A43-462F-83FA-4520FD712BC2}"/>
    <cellStyle name="출력 2 2 3 13" xfId="21303" xr:uid="{52BB603E-54C3-486D-82E4-07FEF8127B33}"/>
    <cellStyle name="出力 2 2 3 13" xfId="21304" xr:uid="{19FD20FF-5E49-4681-B008-BDCD5EC9D8CE}"/>
    <cellStyle name="출력 2 2 3 13 2" xfId="39621" xr:uid="{6DBDB56A-25F5-4B5D-80C9-9A1F36286ACA}"/>
    <cellStyle name="出力 2 2 3 13 2" xfId="39622" xr:uid="{C2120195-C455-4F94-B49E-1BD6134DACD1}"/>
    <cellStyle name="출력 2 2 3 14" xfId="39613" xr:uid="{836ADEC1-32DE-41D9-8B20-96E1ED1DB730}"/>
    <cellStyle name="出力 2 2 3 14" xfId="39614" xr:uid="{23D90FEC-FFC6-450E-B1D1-D416C9CE90BA}"/>
    <cellStyle name="출력 2 2 3 2" xfId="21305" xr:uid="{399FA3A5-6F88-4E66-973C-DD9FBB13CBA0}"/>
    <cellStyle name="出力 2 2 3 2" xfId="21306" xr:uid="{3D27BCCF-3467-4A63-A22B-3262732CFC87}"/>
    <cellStyle name="출력 2 2 3 2 2" xfId="39623" xr:uid="{7AEAB516-1DD5-4624-B201-B7243D665DDF}"/>
    <cellStyle name="出力 2 2 3 2 2" xfId="39624" xr:uid="{A8C8B8FB-5211-4DCA-A7D7-9FF1D74F591A}"/>
    <cellStyle name="출력 2 2 3 3" xfId="21307" xr:uid="{8FF53C53-EE1D-4B9D-BE6C-921BE0B54AC0}"/>
    <cellStyle name="出力 2 2 3 3" xfId="21308" xr:uid="{9B9246E4-57B2-4BE1-8FF6-7BE2284AC8A4}"/>
    <cellStyle name="출력 2 2 3 3 2" xfId="39625" xr:uid="{5BC3A427-2683-4448-A904-215D307A0356}"/>
    <cellStyle name="出力 2 2 3 3 2" xfId="39626" xr:uid="{CBB5B00B-42BE-4DF0-BAAC-68DFF948801F}"/>
    <cellStyle name="출력 2 2 3 4" xfId="21309" xr:uid="{DF39D04F-AA85-4511-8555-C0D64F15C1A4}"/>
    <cellStyle name="出力 2 2 3 4" xfId="21310" xr:uid="{BD2179B8-2987-405A-B6D4-E519E5BB034A}"/>
    <cellStyle name="출력 2 2 3 4 2" xfId="39627" xr:uid="{2F1EBE43-488C-4457-8FDA-3250935725E5}"/>
    <cellStyle name="出力 2 2 3 4 2" xfId="39628" xr:uid="{0DEAC063-17C8-4289-AFE6-B7B752E29B1F}"/>
    <cellStyle name="출력 2 2 3 5" xfId="21311" xr:uid="{E9CAA807-859F-40B5-86D7-99EC7DF233B9}"/>
    <cellStyle name="出力 2 2 3 5" xfId="21312" xr:uid="{5B1991E2-B5C6-4822-A2C1-41AC197E92CC}"/>
    <cellStyle name="출력 2 2 3 5 2" xfId="39629" xr:uid="{E5696ED5-546A-4B70-963D-F7229B275188}"/>
    <cellStyle name="出力 2 2 3 5 2" xfId="39630" xr:uid="{69C68EA8-B58D-479D-9D55-A045B08D896D}"/>
    <cellStyle name="출력 2 2 3 6" xfId="21313" xr:uid="{E915C7AD-8658-4CE8-A5E7-1FBF94422D27}"/>
    <cellStyle name="出力 2 2 3 6" xfId="21314" xr:uid="{6400E99E-1AE7-40A0-AB8C-ED026E14981F}"/>
    <cellStyle name="출력 2 2 3 6 2" xfId="39631" xr:uid="{25CB8EAC-F243-4C04-82D6-1C980011F14E}"/>
    <cellStyle name="出力 2 2 3 6 2" xfId="39632" xr:uid="{0AD3B3B8-B98B-46D0-82CB-D3E07D11A545}"/>
    <cellStyle name="출력 2 2 3 7" xfId="21315" xr:uid="{9F2E0201-E37F-4211-94E4-361B86898F27}"/>
    <cellStyle name="出力 2 2 3 7" xfId="21316" xr:uid="{DF303D99-BC50-4540-93D4-44B0D9327FAD}"/>
    <cellStyle name="출력 2 2 3 7 2" xfId="39633" xr:uid="{F20CB34C-0D64-4FD4-99AF-82E805A3401E}"/>
    <cellStyle name="出力 2 2 3 7 2" xfId="39634" xr:uid="{7EDA58BB-FC6F-4F13-883C-E4840656FE4A}"/>
    <cellStyle name="출력 2 2 3 8" xfId="21317" xr:uid="{109F3F86-59E9-46FA-BE63-65A1492FBF5A}"/>
    <cellStyle name="出力 2 2 3 8" xfId="21318" xr:uid="{F46C44B3-F011-471B-B23A-212C5900D489}"/>
    <cellStyle name="출력 2 2 3 8 2" xfId="39635" xr:uid="{8EE9C5B8-9964-4755-A64C-9B7BF19F32E0}"/>
    <cellStyle name="出力 2 2 3 8 2" xfId="39636" xr:uid="{0DAA3972-710D-4D30-ABB7-EFA9F453B437}"/>
    <cellStyle name="출력 2 2 3 9" xfId="21319" xr:uid="{3F255DF7-F242-450D-AC27-CADD55F0DA35}"/>
    <cellStyle name="出力 2 2 3 9" xfId="21320" xr:uid="{2167D6C9-8890-4641-B5FA-35629DDACE93}"/>
    <cellStyle name="출력 2 2 3 9 2" xfId="39637" xr:uid="{CAB54F2E-880E-4235-BD80-272E2919E8F0}"/>
    <cellStyle name="出力 2 2 3 9 2" xfId="39638" xr:uid="{5BC9DB2A-80D6-4248-98F8-6DAF4DD804F1}"/>
    <cellStyle name="출력 2 2 4" xfId="21321" xr:uid="{AF29D160-487E-46A8-8A9B-B557D53BCFCF}"/>
    <cellStyle name="出力 2 2 4" xfId="21322" xr:uid="{9EEAC546-6CDB-4C93-9AE1-A99F28056DED}"/>
    <cellStyle name="출력 2 2 4 10" xfId="21323" xr:uid="{40702079-17B9-440F-B08A-F9A567E5EB51}"/>
    <cellStyle name="출력 2 2 4 10 2" xfId="39641" xr:uid="{64CA1D9D-FAF0-4774-BC01-FAF286871132}"/>
    <cellStyle name="출력 2 2 4 11" xfId="21324" xr:uid="{45AC5DE4-E849-410B-8242-9E1ACC91FD2D}"/>
    <cellStyle name="출력 2 2 4 11 2" xfId="39642" xr:uid="{B5413059-399F-4ECD-9E65-CDE1337C891E}"/>
    <cellStyle name="출력 2 2 4 12" xfId="21325" xr:uid="{7A15C98C-2EB1-49EA-B4FD-4ECEC8F3E609}"/>
    <cellStyle name="출력 2 2 4 12 2" xfId="39643" xr:uid="{90C5221D-1A35-4726-A727-47686431CE97}"/>
    <cellStyle name="출력 2 2 4 13" xfId="21326" xr:uid="{AA317C80-A6D9-4547-8571-3B7283F0DB27}"/>
    <cellStyle name="출력 2 2 4 13 2" xfId="39644" xr:uid="{238736BB-2BF1-455F-96B3-484DAF96949B}"/>
    <cellStyle name="출력 2 2 4 14" xfId="39639" xr:uid="{1FF2A941-FE18-4534-80CF-C78AB782A996}"/>
    <cellStyle name="출력 2 2 4 2" xfId="21327" xr:uid="{E9B00F63-62E6-42A7-A289-2FCFD518D70E}"/>
    <cellStyle name="出力 2 2 4 2" xfId="39640" xr:uid="{76720D3A-C207-41E8-81A9-375B3C530AA6}"/>
    <cellStyle name="출력 2 2 4 2 2" xfId="39645" xr:uid="{742E927A-5A61-44E8-8F41-A12A4C45677A}"/>
    <cellStyle name="출력 2 2 4 3" xfId="21328" xr:uid="{8C565930-13A0-4359-B636-B3BF05CA1556}"/>
    <cellStyle name="출력 2 2 4 3 2" xfId="39646" xr:uid="{7BEA7356-EF20-42A5-84C0-826B74E80717}"/>
    <cellStyle name="출력 2 2 4 4" xfId="21329" xr:uid="{D4BD1FC4-A32B-46AD-ACB9-49CE237C2000}"/>
    <cellStyle name="출력 2 2 4 4 2" xfId="39647" xr:uid="{CF6BE73D-9A39-4C46-9BB5-682BF93118A4}"/>
    <cellStyle name="출력 2 2 4 5" xfId="21330" xr:uid="{27AA61B3-F339-421F-AEBF-1923D33F76C2}"/>
    <cellStyle name="출력 2 2 4 5 2" xfId="39648" xr:uid="{D2F7E099-6F3D-4304-9FED-F175C1B3820B}"/>
    <cellStyle name="출력 2 2 4 6" xfId="21331" xr:uid="{3D195890-879F-481D-9CC0-40F9BF3F7F2C}"/>
    <cellStyle name="출력 2 2 4 6 2" xfId="39649" xr:uid="{90C005FE-5784-4ED2-A4D0-A91D7CFB4C90}"/>
    <cellStyle name="출력 2 2 4 7" xfId="21332" xr:uid="{9C6D54EE-CB91-4062-A616-74C8169C17F5}"/>
    <cellStyle name="출력 2 2 4 7 2" xfId="39650" xr:uid="{9D3F8077-09FA-4C1F-97BB-BDDC1AAD501A}"/>
    <cellStyle name="출력 2 2 4 8" xfId="21333" xr:uid="{B6228F37-CF4E-4B06-8C58-D8FECCBA5DC5}"/>
    <cellStyle name="출력 2 2 4 8 2" xfId="39651" xr:uid="{811A6BDB-AF9D-43B3-9A96-78CF181BFCE4}"/>
    <cellStyle name="출력 2 2 4 9" xfId="21334" xr:uid="{28B90391-B888-40B8-88B9-F3337E90FD56}"/>
    <cellStyle name="출력 2 2 4 9 2" xfId="39652" xr:uid="{8D81D358-D41B-4322-8C2E-DA8661307BE6}"/>
    <cellStyle name="출력 2 2 5" xfId="21335" xr:uid="{1D2C7A9B-AE99-4D05-8154-E4F8369178EA}"/>
    <cellStyle name="出力 2 2 5" xfId="21336" xr:uid="{F7AB6230-F1E3-474F-AF88-BAB2190EBA9E}"/>
    <cellStyle name="출력 2 2 5 2" xfId="39653" xr:uid="{1C4EE75E-B54D-4625-AF36-ECC478911AB9}"/>
    <cellStyle name="出力 2 2 5 2" xfId="39654" xr:uid="{72BA07D0-8F77-4265-92BE-9419C50CA6FA}"/>
    <cellStyle name="출력 2 2 6" xfId="21337" xr:uid="{CE656883-0413-40CA-9A47-022BE1B99EE9}"/>
    <cellStyle name="出力 2 2 6" xfId="21338" xr:uid="{14075FB9-AF69-4368-9658-410F0F0FA2F4}"/>
    <cellStyle name="출력 2 2 6 2" xfId="39655" xr:uid="{F531000C-CB1D-48C1-928E-231ECD702F6E}"/>
    <cellStyle name="出力 2 2 6 2" xfId="39656" xr:uid="{78A2195C-A00E-4FF5-9C19-DAA2FB821C39}"/>
    <cellStyle name="출력 2 2 7" xfId="21339" xr:uid="{C9F202F3-AC9F-4676-BB21-8974103AC6CC}"/>
    <cellStyle name="出力 2 2 7" xfId="21340" xr:uid="{78E1B8B5-C8AE-486F-B444-3C3AB6E1014D}"/>
    <cellStyle name="출력 2 2 7 2" xfId="39657" xr:uid="{BCADE102-5289-4FF2-927A-6429907E4116}"/>
    <cellStyle name="出力 2 2 7 2" xfId="39658" xr:uid="{E7D88D9A-9685-40DA-98D0-601C2EB58B8B}"/>
    <cellStyle name="출력 2 2 8" xfId="21341" xr:uid="{97CC713B-8B75-4999-BCF5-D450172369FA}"/>
    <cellStyle name="出力 2 2 8" xfId="21342" xr:uid="{A4A6838D-C1B3-46E7-A040-8B47DC9D9B54}"/>
    <cellStyle name="출력 2 2 8 2" xfId="39659" xr:uid="{5D4375A1-A69B-4132-8933-9480A3071423}"/>
    <cellStyle name="出力 2 2 8 2" xfId="39660" xr:uid="{3DA76D7C-16DE-4307-9415-CE2E57112931}"/>
    <cellStyle name="출력 2 2 9" xfId="21343" xr:uid="{BBD626F1-CD46-41B1-A8FB-C5CF2F940AEE}"/>
    <cellStyle name="出力 2 2 9" xfId="21344" xr:uid="{0894D9B4-79A8-4464-8C50-17FD8ACCDDDF}"/>
    <cellStyle name="출력 2 2 9 2" xfId="39661" xr:uid="{22ACE8A9-90FC-4826-B8F1-2967594706ED}"/>
    <cellStyle name="出力 2 2 9 2" xfId="39662" xr:uid="{5318B610-8274-4205-884E-BED4042B0616}"/>
    <cellStyle name="출력 2 3" xfId="21345" xr:uid="{2C758EB2-683C-46F5-A767-EFAF693815F9}"/>
    <cellStyle name="出力 2 3" xfId="21346" xr:uid="{EE3B675E-C108-400F-8FF5-C842B19A2A9F}"/>
    <cellStyle name="출력 2 4" xfId="21347" xr:uid="{797215B0-0BB0-4F51-9FB1-87F6711574DC}"/>
    <cellStyle name="出力 2 4" xfId="21348" xr:uid="{0317D36D-7219-48DE-80B6-F668A2461D63}"/>
    <cellStyle name="출력 2 4 10" xfId="21349" xr:uid="{A9B07A67-EEF8-43BA-88E7-87233C79FDB0}"/>
    <cellStyle name="出力 2 4 10" xfId="21350" xr:uid="{C1132247-C9E1-4EC4-9E20-C1F72BD27A13}"/>
    <cellStyle name="출력 2 4 10 2" xfId="39665" xr:uid="{12884B7C-8E85-4927-9D13-6396DFA4E78D}"/>
    <cellStyle name="出力 2 4 10 2" xfId="39666" xr:uid="{445B4049-99DB-41D2-BC11-98F73587E256}"/>
    <cellStyle name="출력 2 4 11" xfId="21351" xr:uid="{225CBDF2-A701-419A-BE2E-37F3357905B1}"/>
    <cellStyle name="出力 2 4 11" xfId="21352" xr:uid="{E4255F97-1240-4ADB-9FEE-EDD6F69592AB}"/>
    <cellStyle name="출력 2 4 11 2" xfId="39667" xr:uid="{E56124CD-8C2F-4D9A-8374-A8031931EE38}"/>
    <cellStyle name="出力 2 4 11 2" xfId="39668" xr:uid="{B3B38321-1BF3-4665-82B6-905C4A5E594E}"/>
    <cellStyle name="출력 2 4 12" xfId="21353" xr:uid="{3C90CBA6-F2D6-4B14-AF99-030D7F813150}"/>
    <cellStyle name="出力 2 4 12" xfId="21354" xr:uid="{0C194AAC-2889-422F-A1F9-E71A45C6EED1}"/>
    <cellStyle name="출력 2 4 12 2" xfId="39669" xr:uid="{B3DE417F-D877-49C8-8BDE-2063ABB81D5F}"/>
    <cellStyle name="出力 2 4 12 2" xfId="39670" xr:uid="{3488C799-787A-4E34-8B84-2A46D1D22C04}"/>
    <cellStyle name="출력 2 4 13" xfId="21355" xr:uid="{D42E4B58-C788-43DC-B0CB-0BF8DB373D51}"/>
    <cellStyle name="出力 2 4 13" xfId="21356" xr:uid="{B7CF271D-F62B-4909-A9F4-1FEF3E112F81}"/>
    <cellStyle name="출력 2 4 13 2" xfId="39671" xr:uid="{11FC8B5E-9D10-4149-8A3D-D7ED19380310}"/>
    <cellStyle name="出力 2 4 13 2" xfId="39672" xr:uid="{281F3DF7-C2FA-4331-8B46-00F2B9128878}"/>
    <cellStyle name="출력 2 4 14" xfId="39663" xr:uid="{05C17685-A83A-4D00-AE80-FE606AA7DF1D}"/>
    <cellStyle name="出力 2 4 14" xfId="39664" xr:uid="{D5FD930B-D46C-4AAC-8EA7-A670B7FA7026}"/>
    <cellStyle name="출력 2 4 2" xfId="21357" xr:uid="{9A0D870D-036D-44CE-9EC6-B7BC4918B545}"/>
    <cellStyle name="出力 2 4 2" xfId="21358" xr:uid="{1E23CD85-C21F-4B22-B803-E814A744075D}"/>
    <cellStyle name="출력 2 4 2 2" xfId="39673" xr:uid="{4545684D-03C4-4F35-A999-BDDDD73CCDE3}"/>
    <cellStyle name="出力 2 4 2 2" xfId="39674" xr:uid="{0A574532-1FE9-4AD2-9D5E-A9A46F5BA6D7}"/>
    <cellStyle name="출력 2 4 3" xfId="21359" xr:uid="{188E26C1-A6B3-4D00-9786-89CC8E24103F}"/>
    <cellStyle name="出力 2 4 3" xfId="21360" xr:uid="{72AEBAC3-1206-4774-9B5A-6E7AEBA91E27}"/>
    <cellStyle name="출력 2 4 3 2" xfId="39675" xr:uid="{E16393F8-C45A-4157-BA53-D73E2999EC93}"/>
    <cellStyle name="出力 2 4 3 2" xfId="39676" xr:uid="{F89ED09B-2F7F-4726-9CE0-7D5B707DFEFB}"/>
    <cellStyle name="출력 2 4 4" xfId="21361" xr:uid="{6288C768-56A8-423D-B866-A04F8E2A3F9F}"/>
    <cellStyle name="出力 2 4 4" xfId="21362" xr:uid="{E78988AE-B177-4035-8634-311A4979D813}"/>
    <cellStyle name="출력 2 4 4 2" xfId="39677" xr:uid="{1BBDAA5B-215D-424B-86D6-3CD4D52BFF5E}"/>
    <cellStyle name="出力 2 4 4 2" xfId="39678" xr:uid="{C512BE0B-E73B-4D55-9927-ABAFBC39C474}"/>
    <cellStyle name="출력 2 4 5" xfId="21363" xr:uid="{37C5C946-6451-4E93-9E01-035950881323}"/>
    <cellStyle name="出力 2 4 5" xfId="21364" xr:uid="{F2ACD29E-9334-4D6F-A6C7-C2A26EB15F5B}"/>
    <cellStyle name="출력 2 4 5 2" xfId="39679" xr:uid="{FE2FF4C6-9681-4EF5-B3A1-88DEFE0F7F1D}"/>
    <cellStyle name="出力 2 4 5 2" xfId="39680" xr:uid="{668C83F1-BBBB-4EC1-BAEA-5997DA462D60}"/>
    <cellStyle name="출력 2 4 6" xfId="21365" xr:uid="{F33E190B-2A33-4186-B365-8369C9CE1743}"/>
    <cellStyle name="出力 2 4 6" xfId="21366" xr:uid="{D4C8AE69-E624-442A-BA2C-04882BA9BB51}"/>
    <cellStyle name="출력 2 4 6 2" xfId="39681" xr:uid="{96916E31-3E3E-4900-B5FD-B30AED562CD7}"/>
    <cellStyle name="出力 2 4 6 2" xfId="39682" xr:uid="{D168C6BA-4C86-4911-9620-98F0DA5EC21C}"/>
    <cellStyle name="출력 2 4 7" xfId="21367" xr:uid="{3F99D3F2-F6C7-4421-B240-CAB8AFED8404}"/>
    <cellStyle name="出力 2 4 7" xfId="21368" xr:uid="{4116254C-4FB0-4E94-B25E-6ADD4C4142A6}"/>
    <cellStyle name="출력 2 4 7 2" xfId="39683" xr:uid="{298950FF-064E-49A7-B3C3-611ED93564B4}"/>
    <cellStyle name="出力 2 4 7 2" xfId="39684" xr:uid="{22431803-F908-45BE-9AEF-A7491CE1908E}"/>
    <cellStyle name="출력 2 4 8" xfId="21369" xr:uid="{705D2E21-4591-48AA-AB32-9A0A864AB8D8}"/>
    <cellStyle name="出力 2 4 8" xfId="21370" xr:uid="{96675317-51A5-4FD6-94B3-7664EE43BE4C}"/>
    <cellStyle name="출력 2 4 8 2" xfId="39685" xr:uid="{D65BDFC4-F465-4E80-950C-478CEC3D6C81}"/>
    <cellStyle name="出力 2 4 8 2" xfId="39686" xr:uid="{69E1318F-482E-4F7F-9326-370E45BB55A3}"/>
    <cellStyle name="출력 2 4 9" xfId="21371" xr:uid="{BF0C4F47-3977-4557-B54A-DF0E23584A08}"/>
    <cellStyle name="出力 2 4 9" xfId="21372" xr:uid="{20CF8594-B459-401B-9FBC-7FD5699F533B}"/>
    <cellStyle name="출력 2 4 9 2" xfId="39687" xr:uid="{79E57F98-94F8-436B-B396-30BFC5138741}"/>
    <cellStyle name="出力 2 4 9 2" xfId="39688" xr:uid="{770EFE03-8ECC-4AB8-A475-DFFD6198A322}"/>
    <cellStyle name="출력 2 5" xfId="21373" xr:uid="{C9C92DE8-8F03-41E6-968D-A3C1DA9FED1A}"/>
    <cellStyle name="出力 2 5" xfId="21374" xr:uid="{B7A3560D-8B83-42F6-B0EE-BEAE622B5C11}"/>
    <cellStyle name="출력 2 5 10" xfId="21375" xr:uid="{732DE1BC-4687-4F15-BA73-9D7BBF9844F1}"/>
    <cellStyle name="出力 2 5 10" xfId="21376" xr:uid="{5003FFE3-5063-4E4B-9ACB-05F1773B4F4A}"/>
    <cellStyle name="출력 2 5 10 2" xfId="39691" xr:uid="{A31A7B9F-8C42-4342-992B-99E9F97FA0EB}"/>
    <cellStyle name="出力 2 5 10 2" xfId="39692" xr:uid="{DA4136C8-25B6-434F-9D9D-1C42B7CFAE3C}"/>
    <cellStyle name="출력 2 5 11" xfId="21377" xr:uid="{C79FD8E1-51E1-46A2-B9DC-9B43C0AE7D56}"/>
    <cellStyle name="出力 2 5 11" xfId="21378" xr:uid="{BE996D8F-4226-48D4-9FCB-DF96CF17A5EC}"/>
    <cellStyle name="출력 2 5 11 2" xfId="39693" xr:uid="{2F8F4483-BA99-4730-BB6F-0B24FBDF17D0}"/>
    <cellStyle name="出力 2 5 11 2" xfId="39694" xr:uid="{3D78152C-52F7-4108-B6A9-A13C623CD737}"/>
    <cellStyle name="출력 2 5 12" xfId="21379" xr:uid="{CD57D9B1-F99D-4DB4-A1D6-E10FCEFFB406}"/>
    <cellStyle name="出力 2 5 12" xfId="21380" xr:uid="{D7A2CC37-CA7B-455D-A832-B03C65DD5C8F}"/>
    <cellStyle name="출력 2 5 12 2" xfId="39695" xr:uid="{51D06E1C-8FB0-41E6-9D25-F89A8809AFF4}"/>
    <cellStyle name="出力 2 5 12 2" xfId="39696" xr:uid="{DB210740-A98E-4A63-B035-E7999378A963}"/>
    <cellStyle name="출력 2 5 13" xfId="21381" xr:uid="{C1DB4414-FB4F-4B6B-9C63-AD0D2498C751}"/>
    <cellStyle name="出力 2 5 13" xfId="21382" xr:uid="{7ABB23A8-4EF5-4CD7-B92E-E3F0613C1BB5}"/>
    <cellStyle name="출력 2 5 13 2" xfId="39697" xr:uid="{522E63B1-FD58-4EB4-82D8-BC4C2583FDA5}"/>
    <cellStyle name="出力 2 5 13 2" xfId="39698" xr:uid="{E154F504-D190-4AD0-B293-627A1733170D}"/>
    <cellStyle name="출력 2 5 14" xfId="39689" xr:uid="{311C5D94-9A76-4B2F-94A4-5974E844D843}"/>
    <cellStyle name="出力 2 5 14" xfId="39690" xr:uid="{5E71CDEE-B47B-4743-B969-BEF378EA79E0}"/>
    <cellStyle name="출력 2 5 2" xfId="21383" xr:uid="{65C0A592-7736-4F70-B777-FC8994C44419}"/>
    <cellStyle name="出力 2 5 2" xfId="21384" xr:uid="{C6371355-1829-42FA-BB1E-B82AE477BEF5}"/>
    <cellStyle name="출력 2 5 2 2" xfId="39699" xr:uid="{7FFFA993-4470-440E-96F5-CA0AD01B0A95}"/>
    <cellStyle name="出力 2 5 2 2" xfId="39700" xr:uid="{77F3AA9D-A59B-4DE2-9BC1-9C8E1C1FEEB5}"/>
    <cellStyle name="출력 2 5 3" xfId="21385" xr:uid="{36F0099B-973D-462B-8A2C-A71E0FE68251}"/>
    <cellStyle name="出力 2 5 3" xfId="21386" xr:uid="{30203EA6-5567-40EB-901C-DA5F63BB0248}"/>
    <cellStyle name="출력 2 5 3 2" xfId="39701" xr:uid="{CF078E33-ABD6-4215-8054-E24818F9F68F}"/>
    <cellStyle name="出力 2 5 3 2" xfId="39702" xr:uid="{38DDC603-599E-4413-A115-7C386FE7460C}"/>
    <cellStyle name="출력 2 5 4" xfId="21387" xr:uid="{AE054109-55EE-4D32-9D04-EE5A57CFE3F5}"/>
    <cellStyle name="出力 2 5 4" xfId="21388" xr:uid="{ED2E31FB-D883-4123-9487-95A279D78B35}"/>
    <cellStyle name="출력 2 5 4 2" xfId="39703" xr:uid="{EC498544-807C-43D7-A6E7-78543A70F028}"/>
    <cellStyle name="出力 2 5 4 2" xfId="39704" xr:uid="{E303934B-0EEB-4A83-BC6E-02E7ABF4F9DB}"/>
    <cellStyle name="출력 2 5 5" xfId="21389" xr:uid="{691A00D5-F22D-40C8-BD5C-E4F7AF4CFB6F}"/>
    <cellStyle name="出力 2 5 5" xfId="21390" xr:uid="{B75155E8-93AF-4B83-9A50-DB9477EFA8E5}"/>
    <cellStyle name="출력 2 5 5 2" xfId="39705" xr:uid="{7FC39D90-A1ED-4467-99F5-A772528A93DB}"/>
    <cellStyle name="出力 2 5 5 2" xfId="39706" xr:uid="{BA3272F0-B9E5-419D-AC63-FCDF21D40B52}"/>
    <cellStyle name="출력 2 5 6" xfId="21391" xr:uid="{36DC8A8E-43C5-4FEA-B098-6E4D5E90145C}"/>
    <cellStyle name="出力 2 5 6" xfId="21392" xr:uid="{EDAF2987-CD27-4E1B-B67D-F66D74126CE6}"/>
    <cellStyle name="출력 2 5 6 2" xfId="39707" xr:uid="{A3634E53-F3B0-4E7B-8604-4A6EEE59C9AA}"/>
    <cellStyle name="出力 2 5 6 2" xfId="39708" xr:uid="{3B38392F-C04C-46CF-AE92-45B273BFF0F3}"/>
    <cellStyle name="출력 2 5 7" xfId="21393" xr:uid="{119C0163-3FF2-423B-A78D-15AC55D19A88}"/>
    <cellStyle name="出力 2 5 7" xfId="21394" xr:uid="{248B574C-D5F5-4B17-A59C-F87F46A43A18}"/>
    <cellStyle name="출력 2 5 7 2" xfId="39709" xr:uid="{B26CCB16-E6DF-46D4-A6BB-799FFA976FEC}"/>
    <cellStyle name="出力 2 5 7 2" xfId="39710" xr:uid="{AC35CE36-7905-4FDC-A183-0C31076637D0}"/>
    <cellStyle name="출력 2 5 8" xfId="21395" xr:uid="{A4314AA1-075E-48D7-84A9-5E4EB94439C8}"/>
    <cellStyle name="出力 2 5 8" xfId="21396" xr:uid="{6BB8F136-1B1D-445E-9E5D-887E4D012F2D}"/>
    <cellStyle name="출력 2 5 8 2" xfId="39711" xr:uid="{F907B3D4-98B1-4E23-AD58-036141F3999C}"/>
    <cellStyle name="出力 2 5 8 2" xfId="39712" xr:uid="{E94349B3-55D7-4058-8C06-DEBA2D306D1B}"/>
    <cellStyle name="출력 2 5 9" xfId="21397" xr:uid="{46DEF72D-234A-4DBE-BC66-4B21508FDC0E}"/>
    <cellStyle name="出力 2 5 9" xfId="21398" xr:uid="{DB94CC12-AA45-4B4F-8EA6-A06225DAC25D}"/>
    <cellStyle name="출력 2 5 9 2" xfId="39713" xr:uid="{FB36AF47-BE93-4411-BB4D-3A4E623FFF7A}"/>
    <cellStyle name="出力 2 5 9 2" xfId="39714" xr:uid="{B397B681-A6C2-4775-A161-14EDBD850445}"/>
    <cellStyle name="출력 2 6" xfId="21399" xr:uid="{6CD85B66-F692-4607-8811-AE1EA4A77F14}"/>
    <cellStyle name="出力 2 6" xfId="21400" xr:uid="{E71A4E39-02C3-4F2C-9B72-3BE418BEE2B4}"/>
    <cellStyle name="출력 2 6 10" xfId="21401" xr:uid="{FB05DEA7-84F3-4196-9EEA-3E97935030C3}"/>
    <cellStyle name="出力 2 6 10" xfId="21402" xr:uid="{570DB54C-FF8D-4BAC-BF75-6181205CB28D}"/>
    <cellStyle name="출력 2 6 10 2" xfId="39717" xr:uid="{3FB3E3BF-3ABB-4BB2-9720-7D60193AC9B7}"/>
    <cellStyle name="出力 2 6 10 2" xfId="39718" xr:uid="{2EC93CFB-85EC-46AC-B7DD-A6F677D15613}"/>
    <cellStyle name="출력 2 6 11" xfId="21403" xr:uid="{2A81B967-9D2F-4453-A33C-B7A4787BDB4B}"/>
    <cellStyle name="出力 2 6 11" xfId="21404" xr:uid="{6FAB8C4D-8087-40A0-A77B-78F24B1B795B}"/>
    <cellStyle name="출력 2 6 11 2" xfId="39719" xr:uid="{720D6D01-4803-4599-A902-618FF0D76F0A}"/>
    <cellStyle name="出力 2 6 11 2" xfId="39720" xr:uid="{F76B310C-8001-4B9E-A52E-ACA0DE64A39A}"/>
    <cellStyle name="출력 2 6 12" xfId="21405" xr:uid="{89B8DB0E-8F69-4CEE-A82F-2A5BA7D7925B}"/>
    <cellStyle name="出力 2 6 12" xfId="21406" xr:uid="{4D9D94B6-5078-44DA-9B9B-ED336697A19F}"/>
    <cellStyle name="출력 2 6 12 2" xfId="39721" xr:uid="{DEC2B82E-B9CC-4F28-9A71-6C2299535713}"/>
    <cellStyle name="出力 2 6 12 2" xfId="39722" xr:uid="{DE1AF1F9-AA4F-4317-8B17-7F4A0B78F425}"/>
    <cellStyle name="출력 2 6 13" xfId="21407" xr:uid="{3399FFB2-7180-4F05-BA68-F2B44E37EF72}"/>
    <cellStyle name="出力 2 6 13" xfId="21408" xr:uid="{54391C5B-83B8-4690-804B-2672178D744D}"/>
    <cellStyle name="출력 2 6 13 2" xfId="39723" xr:uid="{C701FAC3-BC74-4716-A983-D973DDB5661B}"/>
    <cellStyle name="出力 2 6 13 2" xfId="39724" xr:uid="{F55906C9-F041-443C-9C3F-6F21ABE1DF7E}"/>
    <cellStyle name="출력 2 6 14" xfId="39715" xr:uid="{2A2C49B1-724F-40FC-996C-F32B32A94A0D}"/>
    <cellStyle name="出力 2 6 14" xfId="39716" xr:uid="{D761E628-E5A7-4E01-ABF2-CCEAA3E64E35}"/>
    <cellStyle name="출력 2 6 2" xfId="21409" xr:uid="{B5D22014-1718-4D3A-8B19-CDD782DEE49A}"/>
    <cellStyle name="出力 2 6 2" xfId="21410" xr:uid="{46A08FFD-EEBC-4818-AD31-B9F06E804459}"/>
    <cellStyle name="출력 2 6 2 2" xfId="39725" xr:uid="{227B527E-F7CF-4795-8619-ABC13F3B8EFD}"/>
    <cellStyle name="出力 2 6 2 2" xfId="39726" xr:uid="{A812E423-488E-45CC-9C6C-DF992CAAE3A3}"/>
    <cellStyle name="출력 2 6 3" xfId="21411" xr:uid="{5E2A6EFB-24BF-4B70-965B-5532EA2A560F}"/>
    <cellStyle name="出力 2 6 3" xfId="21412" xr:uid="{3EB7D562-B815-413A-B042-9B7F5AA2E013}"/>
    <cellStyle name="출력 2 6 3 2" xfId="39727" xr:uid="{8D8D1BF0-E543-426F-8EE6-9D57E31109B8}"/>
    <cellStyle name="出力 2 6 3 2" xfId="39728" xr:uid="{D644DB77-9818-4BAA-BA57-988BAFE9BD5F}"/>
    <cellStyle name="출력 2 6 4" xfId="21413" xr:uid="{03276448-BEE6-467F-8327-705B63F7B1D3}"/>
    <cellStyle name="出力 2 6 4" xfId="21414" xr:uid="{DF18C4B2-4ED1-4530-9ABB-0455513533F0}"/>
    <cellStyle name="출력 2 6 4 2" xfId="39729" xr:uid="{829244E0-A628-487B-8F49-783967E196FD}"/>
    <cellStyle name="出力 2 6 4 2" xfId="39730" xr:uid="{86CFDD3F-4E59-412E-B5E5-EF3978C4BB8B}"/>
    <cellStyle name="출력 2 6 5" xfId="21415" xr:uid="{FBB8B67A-CA7E-48B3-96AB-A3EDADD7A005}"/>
    <cellStyle name="出力 2 6 5" xfId="21416" xr:uid="{2DBC2B79-F614-41CD-AB66-E9C0416A8EAE}"/>
    <cellStyle name="출력 2 6 5 2" xfId="39731" xr:uid="{0E6EC721-F9B2-4230-965A-75B51168D263}"/>
    <cellStyle name="出力 2 6 5 2" xfId="39732" xr:uid="{3B3D98BD-A46A-477D-B2F3-D7969A73B7EA}"/>
    <cellStyle name="출력 2 6 6" xfId="21417" xr:uid="{2B25DC51-C66D-4E10-B199-AD737ABD0E68}"/>
    <cellStyle name="出力 2 6 6" xfId="21418" xr:uid="{2EDA32D7-6B4A-413B-AD44-4D0BBA46F9B6}"/>
    <cellStyle name="출력 2 6 6 2" xfId="39733" xr:uid="{AD8989A8-3177-4DB1-A54B-02C4D91312AF}"/>
    <cellStyle name="出力 2 6 6 2" xfId="39734" xr:uid="{D2E81E99-69BD-4A80-A741-9DFC620B7979}"/>
    <cellStyle name="출력 2 6 7" xfId="21419" xr:uid="{300D16E3-D767-4D43-8886-15D68FD8A7E7}"/>
    <cellStyle name="出力 2 6 7" xfId="21420" xr:uid="{5AB2B98E-B24E-46E2-9175-1148CAE12AF3}"/>
    <cellStyle name="출력 2 6 7 2" xfId="39735" xr:uid="{0250D4F4-252A-41F5-83F4-752F320B0ABF}"/>
    <cellStyle name="出力 2 6 7 2" xfId="39736" xr:uid="{5222DA96-8D0E-4357-9664-95A3225A6414}"/>
    <cellStyle name="출력 2 6 8" xfId="21421" xr:uid="{F97B9EF4-A19C-464D-B075-F414DC20917D}"/>
    <cellStyle name="出力 2 6 8" xfId="21422" xr:uid="{59828A2A-2AEC-4678-B0CA-E0AA9CFC16F7}"/>
    <cellStyle name="출력 2 6 8 2" xfId="39737" xr:uid="{63116907-833F-4AB9-9005-8E24A08F0D5E}"/>
    <cellStyle name="出力 2 6 8 2" xfId="39738" xr:uid="{14445709-4DBA-49FD-BF49-658B0993E0C6}"/>
    <cellStyle name="출력 2 6 9" xfId="21423" xr:uid="{25E5C3B1-05CF-4513-A593-34982BC4221A}"/>
    <cellStyle name="出力 2 6 9" xfId="21424" xr:uid="{5B32E09D-7F83-4A92-B901-045F659DADDF}"/>
    <cellStyle name="출력 2 6 9 2" xfId="39739" xr:uid="{08F7B06D-3DF8-4F47-88A0-D24B5025646C}"/>
    <cellStyle name="出力 2 6 9 2" xfId="39740" xr:uid="{FC854F4C-0A9F-482F-ACF8-75D7F674D1C7}"/>
    <cellStyle name="출력 2 7" xfId="27041" xr:uid="{0D9673CE-C19A-43A6-8808-DA4663752EF1}"/>
    <cellStyle name="出力 2 7" xfId="21425" xr:uid="{81FA3B89-FC94-4226-A8AB-3C11C5774C5A}"/>
    <cellStyle name="出力 2 7 10" xfId="39741" xr:uid="{56A0F8DA-9D71-46DD-B946-B786A51A48ED}"/>
    <cellStyle name="출력 2 7 2" xfId="41215" xr:uid="{B696BA97-CAAF-4CE7-B62A-974396F4659E}"/>
    <cellStyle name="出力 2 7 2" xfId="21426" xr:uid="{C43D2701-2836-4427-9C80-D321019D185C}"/>
    <cellStyle name="出力 2 7 2 2" xfId="39742" xr:uid="{AAC99517-7F82-40A9-84DB-43D0EA53C856}"/>
    <cellStyle name="出力 2 7 3" xfId="21427" xr:uid="{D187323E-0B02-4269-B436-1D1A548D21BF}"/>
    <cellStyle name="出力 2 7 3 2" xfId="39743" xr:uid="{40BA86D6-2391-46FC-A427-878E1D090896}"/>
    <cellStyle name="出力 2 7 4" xfId="21428" xr:uid="{1E75B2F2-E47C-4577-9272-14383D3B0D83}"/>
    <cellStyle name="出力 2 7 4 2" xfId="39744" xr:uid="{ED0E9B68-A6ED-4812-B85C-3A0AAD6DE102}"/>
    <cellStyle name="出力 2 7 5" xfId="21429" xr:uid="{DBAE8309-80B3-40FA-B721-720454E0AEA7}"/>
    <cellStyle name="出力 2 7 5 2" xfId="39745" xr:uid="{A174555C-C0DE-49F9-AFD1-3961BFECE961}"/>
    <cellStyle name="出力 2 7 6" xfId="21430" xr:uid="{C71A15EB-F408-4F30-9D80-1183C504C9C9}"/>
    <cellStyle name="出力 2 7 6 2" xfId="39746" xr:uid="{21EB6D66-A9DF-4A3A-87B9-48B3F5F01500}"/>
    <cellStyle name="出力 2 7 7" xfId="21431" xr:uid="{8627C651-7899-4AA1-A8CA-CD0A24EA8FF0}"/>
    <cellStyle name="出力 2 7 7 2" xfId="39747" xr:uid="{2375FFDB-034F-40D3-969F-8516892943CC}"/>
    <cellStyle name="出力 2 7 8" xfId="21432" xr:uid="{5971CFAD-4C87-404E-A16D-39370A5F3AF3}"/>
    <cellStyle name="出力 2 7 8 2" xfId="39748" xr:uid="{AC314F8D-F071-413C-8389-58ED38E76FB7}"/>
    <cellStyle name="出力 2 7 9" xfId="21433" xr:uid="{6BC467C2-7133-4C44-AE6B-46EEB9FB9684}"/>
    <cellStyle name="出力 2 7 9 2" xfId="39749" xr:uid="{66A33E44-5219-4235-B116-D89CB35492A9}"/>
    <cellStyle name="출력 2 8" xfId="27042" xr:uid="{076F10EC-F52F-4624-8981-775C1565117E}"/>
    <cellStyle name="出力 2 8" xfId="21434" xr:uid="{50748FB0-7240-4923-BF09-DE3D7188572A}"/>
    <cellStyle name="출력 2 8 2" xfId="41216" xr:uid="{8E8645C8-226F-4E95-BC07-1367560D94CE}"/>
    <cellStyle name="出力 2 8 2" xfId="39750" xr:uid="{DF28D0B8-D1B7-49B3-8DDF-854ADAEB3516}"/>
    <cellStyle name="出力 2 9" xfId="21435" xr:uid="{2BAA4EE9-EA17-4A11-80AC-C38B3FD81C65}"/>
    <cellStyle name="出力 2 9 2" xfId="39751" xr:uid="{66FD5681-B88A-440F-9C12-BFD8F26CCE9A}"/>
    <cellStyle name="출력 20" xfId="21436" xr:uid="{EC2033EB-4322-4F59-910A-E4D60726E943}"/>
    <cellStyle name="出力 20" xfId="21437" xr:uid="{C1E6D59A-A000-41A7-A999-E7E5F07F2C83}"/>
    <cellStyle name="출력 20 2" xfId="21438" xr:uid="{925755D4-9EB4-4E0A-96CE-9C19B005624C}"/>
    <cellStyle name="出力 20 2" xfId="39752" xr:uid="{2967F17F-BA58-461E-9B72-2E6DF2E27A60}"/>
    <cellStyle name="출력 21" xfId="21439" xr:uid="{A4FE7116-983B-4435-AFED-36BE5C13BEEE}"/>
    <cellStyle name="出力 21" xfId="21440" xr:uid="{2DE89121-E3CD-4102-A028-230E0DF4797F}"/>
    <cellStyle name="출력 21 2" xfId="21441" xr:uid="{EA3656B4-E2C3-46DB-96E8-880AEDBEC613}"/>
    <cellStyle name="出力 21 2" xfId="39753" xr:uid="{78C02038-91EE-4401-BAF4-0E2B0A6B51EC}"/>
    <cellStyle name="출력 22" xfId="21442" xr:uid="{A07811CB-9F6E-4C6F-8DD1-E92E983A3150}"/>
    <cellStyle name="出力 22" xfId="21443" xr:uid="{2C918C1C-BD0B-408A-9245-ED120EFF8F03}"/>
    <cellStyle name="출력 22 2" xfId="21444" xr:uid="{E3BEF7A8-BE80-4735-BF2A-EF1C2F467204}"/>
    <cellStyle name="出力 22 2" xfId="39754" xr:uid="{CAE1CA1B-2DDE-468F-BE82-3198FF744C1A}"/>
    <cellStyle name="출력 23" xfId="21445" xr:uid="{843FF7C6-E16F-4EEC-B6C6-E36DED7C85E9}"/>
    <cellStyle name="出力 23" xfId="21446" xr:uid="{61B47AC3-586C-4301-9F3E-8680CC5F60AB}"/>
    <cellStyle name="출력 23 2" xfId="21447" xr:uid="{E9BDAA16-6A31-4AA9-A6E7-EA27A278563E}"/>
    <cellStyle name="出力 23 2" xfId="39755" xr:uid="{6BAE723E-E395-4CCE-AEA3-82422FEF2E05}"/>
    <cellStyle name="출력 24" xfId="21448" xr:uid="{6D1CF2FE-98FD-41EE-9BD8-C44E8B4B9211}"/>
    <cellStyle name="出力 24" xfId="21449" xr:uid="{C7B86C28-A8F2-4657-A0B4-0A3B0CCCD63B}"/>
    <cellStyle name="출력 24 2" xfId="21450" xr:uid="{F520E9B8-03A0-4EB5-9A25-47D4F88D1AAC}"/>
    <cellStyle name="出力 24 2" xfId="39756" xr:uid="{CA4BB605-3336-466F-BF81-B64FFAB36F27}"/>
    <cellStyle name="출력 25" xfId="21451" xr:uid="{A22E7DFD-C765-4611-A44A-0E4141135A03}"/>
    <cellStyle name="出力 25" xfId="21452" xr:uid="{183B3523-2145-4717-9655-CD3DE6557DB1}"/>
    <cellStyle name="출력 25 2" xfId="21453" xr:uid="{90C509D5-40FD-4F08-962D-6C5FD0655945}"/>
    <cellStyle name="出力 25 2" xfId="39757" xr:uid="{23B98007-DB62-4DE6-9D6C-B5D7B09950F0}"/>
    <cellStyle name="출력 26" xfId="21454" xr:uid="{1ACAC567-BB40-4ADF-8E3A-05FD80E876E5}"/>
    <cellStyle name="出力 26" xfId="39487" xr:uid="{1F07C99D-B662-4AF6-8C1D-3ED0F5C653C0}"/>
    <cellStyle name="출력 26 2" xfId="21455" xr:uid="{4417E2D9-2E56-4C4B-8BCB-C2E187F222DB}"/>
    <cellStyle name="출력 27" xfId="21456" xr:uid="{FB19BAA3-8195-4322-87E0-47BEB89ED791}"/>
    <cellStyle name="출력 27 2" xfId="21457" xr:uid="{528E35DE-411C-4188-9202-451048A82EDB}"/>
    <cellStyle name="출력 28" xfId="21458" xr:uid="{A26CAF86-FD3B-493C-8F71-7416B0F6E817}"/>
    <cellStyle name="출력 28 2" xfId="21459" xr:uid="{C3251670-0E13-4137-8DC4-99963F828760}"/>
    <cellStyle name="출력 29" xfId="21460" xr:uid="{582BF1C9-B39F-4336-97AD-6850A5D11E7F}"/>
    <cellStyle name="출력 29 2" xfId="21461" xr:uid="{7E28BD95-A6E1-4881-8C0A-57A48B5CAAC0}"/>
    <cellStyle name="출력 3" xfId="21462" xr:uid="{B8A99A59-3523-4DE1-9170-C44AD4D46ABF}"/>
    <cellStyle name="出力 3" xfId="21463" xr:uid="{836061AB-3546-4CAB-834F-D70A6B8E6B37}"/>
    <cellStyle name="出力 3 10" xfId="21464" xr:uid="{3A9D5B6C-FA1E-4B45-AD58-CF1E4A5D77FB}"/>
    <cellStyle name="出力 3 10 2" xfId="39759" xr:uid="{3A2DB0EC-331E-47F4-952A-D71E1A9CA548}"/>
    <cellStyle name="出力 3 11" xfId="21465" xr:uid="{AFB827A5-C123-44E3-9308-48BFEE106033}"/>
    <cellStyle name="出力 3 11 2" xfId="39760" xr:uid="{65F54612-C368-43A2-910D-51FD99D33BE9}"/>
    <cellStyle name="出力 3 12" xfId="21466" xr:uid="{021576A5-E796-4B74-9486-C14BEB37A07F}"/>
    <cellStyle name="出力 3 12 2" xfId="39761" xr:uid="{CE30607D-FF79-49C5-BB76-DB9242E59E57}"/>
    <cellStyle name="出力 3 13" xfId="21467" xr:uid="{819E4C24-3F59-4FAA-B322-B55077241906}"/>
    <cellStyle name="出力 3 13 2" xfId="39762" xr:uid="{F0AEE512-8461-41AB-B247-5FFCCCAE4B7B}"/>
    <cellStyle name="出力 3 14" xfId="21468" xr:uid="{F14ED641-23AA-403F-BFA7-55BD84691F19}"/>
    <cellStyle name="出力 3 14 2" xfId="39763" xr:uid="{C6F2DC15-1A0F-4DAE-B727-33711040ADAA}"/>
    <cellStyle name="出力 3 15" xfId="21469" xr:uid="{657C4C70-A556-4458-8C6A-9FA92E929E1D}"/>
    <cellStyle name="出力 3 15 2" xfId="39764" xr:uid="{1C8BAF53-1C3B-4402-85C2-ADF2B3E473E7}"/>
    <cellStyle name="出力 3 16" xfId="21470" xr:uid="{C283DB7A-FD62-4B82-957A-B4983B1F2BB6}"/>
    <cellStyle name="出力 3 16 2" xfId="39765" xr:uid="{AB79E99D-BBDA-425E-BC5C-9526D8F71120}"/>
    <cellStyle name="出力 3 17" xfId="39758" xr:uid="{47431328-A652-4AE3-9682-6732B9F664B6}"/>
    <cellStyle name="출력 3 2" xfId="21471" xr:uid="{15A13982-3CC4-479B-ADD4-387D1F0002E9}"/>
    <cellStyle name="出力 3 2" xfId="21472" xr:uid="{012BE95A-129F-45D5-A1FB-297C86F76A90}"/>
    <cellStyle name="출력 3 2 10" xfId="21473" xr:uid="{72FA06C3-4730-442A-A092-059D4AF8008E}"/>
    <cellStyle name="出力 3 2 10" xfId="21474" xr:uid="{F4B1930D-3D59-4D8E-B91C-672507A2999D}"/>
    <cellStyle name="출력 3 2 10 2" xfId="39768" xr:uid="{B25A5B22-CF02-480C-93F5-3D7E5439D132}"/>
    <cellStyle name="出力 3 2 10 2" xfId="39769" xr:uid="{6941FF7D-021C-4A16-8951-BC822E48E682}"/>
    <cellStyle name="출력 3 2 11" xfId="21475" xr:uid="{7F1079CA-FB19-43BA-98A3-D939F529D9C3}"/>
    <cellStyle name="出力 3 2 11" xfId="21476" xr:uid="{AAE76595-2BDD-4179-BB08-153D631F7B98}"/>
    <cellStyle name="출력 3 2 11 2" xfId="39770" xr:uid="{DFBBFB89-1DC0-409C-9FFC-7BA244DB6DFC}"/>
    <cellStyle name="出力 3 2 11 2" xfId="39771" xr:uid="{77107078-5ACD-4296-B0F0-2E38ACD49D5D}"/>
    <cellStyle name="출력 3 2 12" xfId="21477" xr:uid="{BF7F7181-888A-40C9-9B98-BA100B3BC826}"/>
    <cellStyle name="出力 3 2 12" xfId="21478" xr:uid="{D8E236A4-3833-4606-9D9A-009C1FC80FA9}"/>
    <cellStyle name="출력 3 2 12 2" xfId="39772" xr:uid="{70FB9401-346B-432A-9767-21AE084BE614}"/>
    <cellStyle name="出力 3 2 12 2" xfId="39773" xr:uid="{1E06AE61-4A8B-4015-BEF9-F7AB4BCA64C8}"/>
    <cellStyle name="출력 3 2 13" xfId="21479" xr:uid="{A8263624-0F20-4616-BCF5-50FC2B7A6849}"/>
    <cellStyle name="出力 3 2 13" xfId="21480" xr:uid="{139475B7-DD58-4AE6-8AF8-31C9AB2228E7}"/>
    <cellStyle name="출력 3 2 13 2" xfId="39774" xr:uid="{7A3DC3C9-DEE3-4D3B-BDF4-CE7ADE2289A7}"/>
    <cellStyle name="出力 3 2 13 2" xfId="39775" xr:uid="{EE876578-C0F4-4978-9267-0DC61344F687}"/>
    <cellStyle name="출력 3 2 14" xfId="39766" xr:uid="{A56CD2D4-C2A0-4A79-937F-5AA05F9F70B6}"/>
    <cellStyle name="出力 3 2 14" xfId="21481" xr:uid="{BB042627-181A-4BB8-8567-775BB07D5B87}"/>
    <cellStyle name="出力 3 2 14 2" xfId="39776" xr:uid="{9DB4085D-8DAA-4AF2-A45C-29968823592D}"/>
    <cellStyle name="出力 3 2 15" xfId="21482" xr:uid="{601154E3-2C15-435C-9A19-59E2F9A642A0}"/>
    <cellStyle name="出力 3 2 15 2" xfId="39777" xr:uid="{9813DA40-0C5A-4641-B1D7-E769DA130C7C}"/>
    <cellStyle name="出力 3 2 16" xfId="39767" xr:uid="{E466F7D5-8319-4CED-ADD6-D71ED8773E92}"/>
    <cellStyle name="출력 3 2 2" xfId="21483" xr:uid="{AD7D1075-A3A7-44E4-B55F-72CF2873283B}"/>
    <cellStyle name="出力 3 2 2" xfId="21484" xr:uid="{109C05EB-5DF4-4822-BB78-E47B0A0D081A}"/>
    <cellStyle name="出力 3 2 2 10" xfId="39779" xr:uid="{970229AA-E15C-4A3A-A60D-B1D30F49D255}"/>
    <cellStyle name="출력 3 2 2 2" xfId="39778" xr:uid="{392264B9-2EFA-4EAF-BF83-C53FB004A9B7}"/>
    <cellStyle name="出力 3 2 2 2" xfId="21485" xr:uid="{1D0CA9A0-9779-4510-9BA8-E6E7DE547C29}"/>
    <cellStyle name="出力 3 2 2 2 2" xfId="39780" xr:uid="{A509F764-65C8-4C69-A130-AC5253A5552D}"/>
    <cellStyle name="出力 3 2 2 3" xfId="21486" xr:uid="{7E08E0E4-FE05-4549-AA4E-4FD83210944A}"/>
    <cellStyle name="出力 3 2 2 3 2" xfId="39781" xr:uid="{60B9C584-1BF6-47B4-8C1D-CCD3358A9A09}"/>
    <cellStyle name="出力 3 2 2 4" xfId="21487" xr:uid="{B1D25D87-7699-45B7-82AF-CFAD0A47CCC5}"/>
    <cellStyle name="出力 3 2 2 4 2" xfId="39782" xr:uid="{9EEDE864-FAE9-46FB-970C-5F5FC2D6BD33}"/>
    <cellStyle name="出力 3 2 2 5" xfId="21488" xr:uid="{F15A2D1F-C477-4CEA-B4C9-4EA6322FE304}"/>
    <cellStyle name="出力 3 2 2 5 2" xfId="39783" xr:uid="{1FBD6FDA-A7A4-4AA3-A67F-59C73631653E}"/>
    <cellStyle name="出力 3 2 2 6" xfId="21489" xr:uid="{18F4E92E-85DF-4155-91CB-3E095E5AE1C4}"/>
    <cellStyle name="出力 3 2 2 6 2" xfId="39784" xr:uid="{2195CFCF-42DC-43F6-BF29-6C2B85CAFD26}"/>
    <cellStyle name="出力 3 2 2 7" xfId="21490" xr:uid="{0F1DE3C2-37A7-404C-A5A6-A5A4F27AF023}"/>
    <cellStyle name="出力 3 2 2 7 2" xfId="39785" xr:uid="{F50A5640-D842-43C9-B43D-ADD4B58D3F58}"/>
    <cellStyle name="出力 3 2 2 8" xfId="21491" xr:uid="{C012845E-52CE-4B6C-B747-BE761C827E6B}"/>
    <cellStyle name="出力 3 2 2 8 2" xfId="39786" xr:uid="{A8957DB4-1AFE-4B79-98F0-6991E6947879}"/>
    <cellStyle name="出力 3 2 2 9" xfId="21492" xr:uid="{213F8AA8-7B69-434B-A96D-82C3EECE5A95}"/>
    <cellStyle name="出力 3 2 2 9 2" xfId="39787" xr:uid="{605E68D2-8429-422E-83DC-A9F71B6AFBA6}"/>
    <cellStyle name="출력 3 2 3" xfId="21493" xr:uid="{2FEEDF82-F639-47A4-8E16-F0F5633D4F4A}"/>
    <cellStyle name="出力 3 2 3" xfId="21494" xr:uid="{61542EA8-B6D9-4B74-8DDD-5255AC2A76FC}"/>
    <cellStyle name="出力 3 2 3 10" xfId="39789" xr:uid="{64BC9D0D-D8D0-4017-85EB-53E1DFDF79B9}"/>
    <cellStyle name="출력 3 2 3 2" xfId="39788" xr:uid="{3F60E9D6-AF8A-4CF9-A574-803482496350}"/>
    <cellStyle name="出力 3 2 3 2" xfId="21495" xr:uid="{7C7DD2AA-21E7-4D99-A0E0-BBDCDF41D463}"/>
    <cellStyle name="出力 3 2 3 2 2" xfId="39790" xr:uid="{FF0C4008-7136-493A-AD50-BCFAE05F3ED4}"/>
    <cellStyle name="出力 3 2 3 3" xfId="21496" xr:uid="{623076E5-B879-452C-8BED-24D4A551990D}"/>
    <cellStyle name="出力 3 2 3 3 2" xfId="39791" xr:uid="{2E6E4F8E-26F5-481F-BE69-A41E7CDC4023}"/>
    <cellStyle name="出力 3 2 3 4" xfId="21497" xr:uid="{50B39070-15F8-413B-B874-54DA88CF77A8}"/>
    <cellStyle name="出力 3 2 3 4 2" xfId="39792" xr:uid="{0908E197-46AA-4A6A-AF34-6CA257097472}"/>
    <cellStyle name="出力 3 2 3 5" xfId="21498" xr:uid="{3F61D3CF-7AA6-4AC2-9670-BE23A217286C}"/>
    <cellStyle name="出力 3 2 3 5 2" xfId="39793" xr:uid="{906BA790-DEC6-4FC1-9F9D-24A63529750B}"/>
    <cellStyle name="出力 3 2 3 6" xfId="21499" xr:uid="{B1DA4FFF-768D-4B61-9DB2-227AE108324D}"/>
    <cellStyle name="出力 3 2 3 6 2" xfId="39794" xr:uid="{1EE8B9AF-4991-45E6-B0F9-CEAF9B1C6DE4}"/>
    <cellStyle name="出力 3 2 3 7" xfId="21500" xr:uid="{9AFBBEDB-54EE-4CED-BE04-BAAAAB57F444}"/>
    <cellStyle name="出力 3 2 3 7 2" xfId="39795" xr:uid="{FA6C75F4-21FA-4C44-BD6D-A25337CA0590}"/>
    <cellStyle name="出力 3 2 3 8" xfId="21501" xr:uid="{596BC82B-FFB0-4592-8785-05A96F29C345}"/>
    <cellStyle name="出力 3 2 3 8 2" xfId="39796" xr:uid="{9BE4FDFA-137F-4E6D-B360-EC0CBCF5523D}"/>
    <cellStyle name="出力 3 2 3 9" xfId="21502" xr:uid="{BDDE8F75-6EED-4288-A14A-AB08BFB96FEF}"/>
    <cellStyle name="出力 3 2 3 9 2" xfId="39797" xr:uid="{E100CE0A-B35A-4192-A8FB-165704964C2D}"/>
    <cellStyle name="출력 3 2 4" xfId="21503" xr:uid="{3C0C085A-4EF8-47D8-9F4A-9EF85D78CE74}"/>
    <cellStyle name="出力 3 2 4" xfId="21504" xr:uid="{DBD4856B-199D-414F-81BB-DDA068C058DA}"/>
    <cellStyle name="출력 3 2 4 2" xfId="39798" xr:uid="{8B5DB98A-276B-4B08-8971-5870B0EED77B}"/>
    <cellStyle name="出力 3 2 4 2" xfId="39799" xr:uid="{007ACAF2-0BCC-448B-8910-3CA4DF05D95E}"/>
    <cellStyle name="출력 3 2 5" xfId="21505" xr:uid="{72F777BF-F3B8-4C0D-BB59-93CD5E1EFC79}"/>
    <cellStyle name="出力 3 2 5" xfId="21506" xr:uid="{47490190-46A3-439C-BE81-C2541F2FD184}"/>
    <cellStyle name="출력 3 2 5 2" xfId="39800" xr:uid="{3CAE33E6-A3BB-4080-A99C-4715253B031F}"/>
    <cellStyle name="出力 3 2 5 2" xfId="39801" xr:uid="{B9B553B2-89D1-493F-BB7F-7BAD0EE3BB68}"/>
    <cellStyle name="출력 3 2 6" xfId="21507" xr:uid="{54783E45-9D3B-4724-96EF-17C05B80C553}"/>
    <cellStyle name="出力 3 2 6" xfId="21508" xr:uid="{941DF810-CD02-4BB8-B6B6-642E0CD932C7}"/>
    <cellStyle name="출력 3 2 6 2" xfId="39802" xr:uid="{585DC60A-7257-4630-8F10-5E9C1BF11860}"/>
    <cellStyle name="出力 3 2 6 2" xfId="39803" xr:uid="{BF850F4D-28D3-4969-88FB-E6259B72EA1C}"/>
    <cellStyle name="출력 3 2 7" xfId="21509" xr:uid="{E9663ABE-184C-4575-8750-B2C7B95128D2}"/>
    <cellStyle name="出力 3 2 7" xfId="21510" xr:uid="{BD9DE2EF-F952-4F0D-A83F-EC5E47213AB6}"/>
    <cellStyle name="출력 3 2 7 2" xfId="39804" xr:uid="{346F5BDE-73A5-4FB4-A3EC-37303A570435}"/>
    <cellStyle name="出力 3 2 7 2" xfId="39805" xr:uid="{70632F9D-4D37-4F55-AEA1-4C09DBDE528F}"/>
    <cellStyle name="출력 3 2 8" xfId="21511" xr:uid="{7B6E0639-B0E9-4F2E-9C50-E481BCBCB026}"/>
    <cellStyle name="出力 3 2 8" xfId="21512" xr:uid="{B7876F69-EC43-4D25-92C4-970280CD999B}"/>
    <cellStyle name="출력 3 2 8 2" xfId="39806" xr:uid="{6EEDE7D5-E46D-45D3-AC3E-4BA05BC9A8E9}"/>
    <cellStyle name="出力 3 2 8 2" xfId="39807" xr:uid="{35D90452-281B-4C1F-9731-1BF32B8DE5A1}"/>
    <cellStyle name="출력 3 2 9" xfId="21513" xr:uid="{7A69C3FF-02D8-470F-9394-144083AD0975}"/>
    <cellStyle name="出力 3 2 9" xfId="21514" xr:uid="{E9713C9A-E8F2-4517-9181-B700A826CB3A}"/>
    <cellStyle name="출력 3 2 9 2" xfId="39808" xr:uid="{0CB66467-B533-4956-B585-75C70BAB12D8}"/>
    <cellStyle name="出力 3 2 9 2" xfId="39809" xr:uid="{F55BA3BB-51E6-4C6B-A9CA-CD60146FE714}"/>
    <cellStyle name="출력 3 3" xfId="21515" xr:uid="{5C06E47E-457E-4E4B-9EB2-DF12CDA8DBFF}"/>
    <cellStyle name="出力 3 3" xfId="21516" xr:uid="{81086E08-9D5D-4AA7-BEA8-5A539DD6EE92}"/>
    <cellStyle name="출력 3 3 10" xfId="21517" xr:uid="{B19A82EB-DC0C-4A68-91FA-BB91CFC06F15}"/>
    <cellStyle name="出力 3 3 10" xfId="21518" xr:uid="{2F992D20-8A72-4CF9-96D9-1683A585E6C9}"/>
    <cellStyle name="출력 3 3 10 2" xfId="39812" xr:uid="{B557F300-E433-49A2-A65C-05317184857F}"/>
    <cellStyle name="出力 3 3 10 2" xfId="39813" xr:uid="{227C555D-8862-443B-83E4-560C5C1A2B3A}"/>
    <cellStyle name="출력 3 3 11" xfId="21519" xr:uid="{8691F82A-5A1A-41E9-921F-559A86E29972}"/>
    <cellStyle name="出力 3 3 11" xfId="21520" xr:uid="{35AD62C9-2F29-40A5-957D-83107B5126A3}"/>
    <cellStyle name="출력 3 3 11 2" xfId="39814" xr:uid="{F6F1BDF6-919C-4559-A9A9-09A1D56D47CE}"/>
    <cellStyle name="出力 3 3 11 2" xfId="39815" xr:uid="{4D583AFF-C1FF-474F-8229-86DCCC17E839}"/>
    <cellStyle name="출력 3 3 12" xfId="21521" xr:uid="{DB0ADA19-C160-4589-8D69-0F7CE042B1A5}"/>
    <cellStyle name="出力 3 3 12" xfId="21522" xr:uid="{82860BE4-6FC2-4949-B673-15D415CCCA8F}"/>
    <cellStyle name="출력 3 3 12 2" xfId="39816" xr:uid="{CC7D3C5D-ADE4-41EF-B545-48A41DDE8FC6}"/>
    <cellStyle name="出力 3 3 12 2" xfId="39817" xr:uid="{B3776D44-8869-41B6-B6AC-02DDE2DCA303}"/>
    <cellStyle name="출력 3 3 13" xfId="21523" xr:uid="{DD16BAC2-C085-46ED-BD27-70CEF2D0C8D3}"/>
    <cellStyle name="出力 3 3 13" xfId="21524" xr:uid="{87AE4304-6816-4952-917D-082F64AD2053}"/>
    <cellStyle name="출력 3 3 13 2" xfId="39818" xr:uid="{B6BBA5C7-DFD6-483B-B0E7-1D7F770B5D92}"/>
    <cellStyle name="出力 3 3 13 2" xfId="39819" xr:uid="{F47B1068-06B6-4D4B-BA0B-D8EEA6A2A184}"/>
    <cellStyle name="출력 3 3 14" xfId="39810" xr:uid="{39E04640-F72E-4672-B22B-094CA499825F}"/>
    <cellStyle name="出力 3 3 14" xfId="39811" xr:uid="{1711F050-978F-42F6-9CB8-C7A708F7B7AF}"/>
    <cellStyle name="출력 3 3 2" xfId="21525" xr:uid="{CC6F9546-D146-45AB-971D-62013EA2E866}"/>
    <cellStyle name="出力 3 3 2" xfId="21526" xr:uid="{7AF43C43-D5E5-4E23-8D93-A72F02A3F375}"/>
    <cellStyle name="출력 3 3 2 2" xfId="39820" xr:uid="{97AC6892-88B4-451E-8CF4-E8C78DF15992}"/>
    <cellStyle name="出力 3 3 2 2" xfId="39821" xr:uid="{5B604424-EBD8-4A85-9CA1-1E1BCBD62866}"/>
    <cellStyle name="출력 3 3 3" xfId="21527" xr:uid="{4E375C06-8878-4925-818B-0B28ACBB48D1}"/>
    <cellStyle name="出力 3 3 3" xfId="21528" xr:uid="{B2C22D1F-86AB-4B1D-8D25-77440B316F67}"/>
    <cellStyle name="출력 3 3 3 2" xfId="39822" xr:uid="{0786B79A-D018-4BF7-846C-758CA3BA98A2}"/>
    <cellStyle name="出力 3 3 3 2" xfId="39823" xr:uid="{DF4A6C5B-5342-47B9-96FE-9E9298D4FBC3}"/>
    <cellStyle name="출력 3 3 4" xfId="21529" xr:uid="{64D8F3FC-F81B-4697-862E-0C7B5AAD59AB}"/>
    <cellStyle name="出力 3 3 4" xfId="21530" xr:uid="{9165B9B3-4AA6-4D82-9DB5-29DB074D64B3}"/>
    <cellStyle name="출력 3 3 4 2" xfId="39824" xr:uid="{EB2B616F-A6A6-4290-9652-FB4F3FBAF3D5}"/>
    <cellStyle name="出力 3 3 4 2" xfId="39825" xr:uid="{13C7BCDC-9EAD-46CF-A916-A2F17D9669E5}"/>
    <cellStyle name="출력 3 3 5" xfId="21531" xr:uid="{EDF0B441-806A-40D4-8622-7D87D7AE74EA}"/>
    <cellStyle name="出力 3 3 5" xfId="21532" xr:uid="{F538F05C-C4F3-45D5-832B-4E0784710CD9}"/>
    <cellStyle name="출력 3 3 5 2" xfId="39826" xr:uid="{DB4209F8-1D01-4E8D-8B29-C3DB4AECCD3D}"/>
    <cellStyle name="出力 3 3 5 2" xfId="39827" xr:uid="{754C0B66-EBC9-4F81-9A8A-49E0A8D4FAF9}"/>
    <cellStyle name="출력 3 3 6" xfId="21533" xr:uid="{460561E9-5AA9-45F3-8D11-081E3CAEB463}"/>
    <cellStyle name="出力 3 3 6" xfId="21534" xr:uid="{02D294A6-FB5A-4052-A114-BA0D428BB712}"/>
    <cellStyle name="출력 3 3 6 2" xfId="39828" xr:uid="{972578DA-5CF4-49D4-94FC-0208540C443C}"/>
    <cellStyle name="出力 3 3 6 2" xfId="39829" xr:uid="{063DB0A2-7D96-4DF7-A180-103F4CCFF2AB}"/>
    <cellStyle name="출력 3 3 7" xfId="21535" xr:uid="{F4F88612-3CBB-48CE-97BB-D244CE87BA83}"/>
    <cellStyle name="出力 3 3 7" xfId="21536" xr:uid="{6B08471C-96A1-4DC3-A72B-88F98F486283}"/>
    <cellStyle name="출력 3 3 7 2" xfId="39830" xr:uid="{CB3BC7BA-F200-4EFB-BBAA-EC7B8BED4661}"/>
    <cellStyle name="出力 3 3 7 2" xfId="39831" xr:uid="{2E22B7E7-38B9-497F-B431-545231B832BF}"/>
    <cellStyle name="출력 3 3 8" xfId="21537" xr:uid="{253BCC18-E29A-4B60-BB2D-7B8B284AD43C}"/>
    <cellStyle name="出力 3 3 8" xfId="21538" xr:uid="{F8513236-3E96-404B-9AD9-C1EFE4DA6791}"/>
    <cellStyle name="출력 3 3 8 2" xfId="39832" xr:uid="{CBA06311-8688-48CB-9599-4308D601E188}"/>
    <cellStyle name="出力 3 3 8 2" xfId="39833" xr:uid="{DB267B78-0AB4-45A7-AC9A-298C45984ED6}"/>
    <cellStyle name="출력 3 3 9" xfId="21539" xr:uid="{36C5998E-BD28-461A-8FD2-32A007828B31}"/>
    <cellStyle name="出力 3 3 9" xfId="21540" xr:uid="{1504EB8F-E4BB-42DD-B196-F932B62C7C61}"/>
    <cellStyle name="출력 3 3 9 2" xfId="39834" xr:uid="{B05870B9-CD12-4CDC-B9C2-9FA28E996D07}"/>
    <cellStyle name="出力 3 3 9 2" xfId="39835" xr:uid="{53E591DC-C8A7-44C4-AEFE-1788905A895C}"/>
    <cellStyle name="출력 3 4" xfId="21541" xr:uid="{629A7BCB-1560-44A1-B5D5-D9563EDD69E5}"/>
    <cellStyle name="出力 3 4" xfId="21542" xr:uid="{59BBCFEC-AAD2-4FDD-BB69-CDF8433ABE5B}"/>
    <cellStyle name="출력 3 4 10" xfId="21543" xr:uid="{A9CA056F-67F9-4293-A1B2-AB4EB60550C0}"/>
    <cellStyle name="出力 3 4 10" xfId="21544" xr:uid="{2CB53B9D-3F4A-4D80-88E2-6827C008D45F}"/>
    <cellStyle name="출력 3 4 10 2" xfId="39838" xr:uid="{314C8C48-A545-4F3F-84B9-5B7F9C24B1E7}"/>
    <cellStyle name="出力 3 4 10 2" xfId="39839" xr:uid="{3F73E93C-AB2D-46E6-AA0D-76ECC12DED23}"/>
    <cellStyle name="출력 3 4 11" xfId="21545" xr:uid="{AC4915DF-8992-4F2C-82BC-7ECAB72B5FF7}"/>
    <cellStyle name="出力 3 4 11" xfId="21546" xr:uid="{AA255538-EFED-4F23-B720-030A257B9B3C}"/>
    <cellStyle name="출력 3 4 11 2" xfId="39840" xr:uid="{1D0503B7-DC00-4A15-9B0C-3F802ECE9EE8}"/>
    <cellStyle name="出力 3 4 11 2" xfId="39841" xr:uid="{DB858997-066D-4AE6-950A-B8E231E3134E}"/>
    <cellStyle name="출력 3 4 12" xfId="21547" xr:uid="{AD352BFE-84C1-4E71-A237-D9CF942F6949}"/>
    <cellStyle name="出力 3 4 12" xfId="21548" xr:uid="{D0F0B1B8-DBF8-4D16-9556-646E3DE415B0}"/>
    <cellStyle name="출력 3 4 12 2" xfId="39842" xr:uid="{B6A6F810-636E-4C55-9D2B-6072B669931F}"/>
    <cellStyle name="出力 3 4 12 2" xfId="39843" xr:uid="{52ACFFAF-AA5D-4455-B362-B1C4450AD4EA}"/>
    <cellStyle name="출력 3 4 13" xfId="21549" xr:uid="{4EB17CD9-75D9-4F79-81ED-EF72D890259A}"/>
    <cellStyle name="出力 3 4 13" xfId="21550" xr:uid="{BAF53605-A38C-4112-ACEA-FD667B19A72E}"/>
    <cellStyle name="출력 3 4 13 2" xfId="39844" xr:uid="{4F8442C6-41BC-437D-96F9-CF10ADCD95EF}"/>
    <cellStyle name="出力 3 4 13 2" xfId="39845" xr:uid="{1868CBBC-F72B-4CAE-A517-FC5C946D9A81}"/>
    <cellStyle name="출력 3 4 14" xfId="39836" xr:uid="{FDC6DE45-DBB2-460F-AC73-B4990B2585AA}"/>
    <cellStyle name="出力 3 4 14" xfId="39837" xr:uid="{9B18ECA0-C2CD-47AA-B94B-58D3429CF8E9}"/>
    <cellStyle name="출력 3 4 2" xfId="21551" xr:uid="{618FFB6E-2AB3-438F-950C-2A4713B9B43E}"/>
    <cellStyle name="出力 3 4 2" xfId="21552" xr:uid="{1BF8B4AE-6BFD-4D77-8F55-FDE3F19CC84F}"/>
    <cellStyle name="출력 3 4 2 2" xfId="39846" xr:uid="{D059BE53-7503-45CB-91F9-B4E4331B4AB8}"/>
    <cellStyle name="出力 3 4 2 2" xfId="39847" xr:uid="{81BDCE80-DD3B-4A46-8963-0A8BD164041B}"/>
    <cellStyle name="출력 3 4 3" xfId="21553" xr:uid="{678FB0BC-4624-442E-A22A-2587133FA266}"/>
    <cellStyle name="出力 3 4 3" xfId="21554" xr:uid="{029D1DC4-4D54-4E11-9891-0E3E58DB5FD3}"/>
    <cellStyle name="출력 3 4 3 2" xfId="39848" xr:uid="{B65B917F-D564-477C-88BA-86CA65677573}"/>
    <cellStyle name="出力 3 4 3 2" xfId="39849" xr:uid="{0E323ED2-8211-41EE-A9AD-C9B6F8C6BCF3}"/>
    <cellStyle name="출력 3 4 4" xfId="21555" xr:uid="{67056C17-E80E-4FE6-945F-4C7E73CD5F4D}"/>
    <cellStyle name="出力 3 4 4" xfId="21556" xr:uid="{6B9FCDF3-183D-405E-9F24-7D23A3CE32FD}"/>
    <cellStyle name="출력 3 4 4 2" xfId="39850" xr:uid="{32F059FC-34D6-49DA-87C5-5E6269B0522E}"/>
    <cellStyle name="出力 3 4 4 2" xfId="39851" xr:uid="{1339D8E0-2677-42E6-8726-BD5753FC79F5}"/>
    <cellStyle name="출력 3 4 5" xfId="21557" xr:uid="{9FEDD39D-2C38-4E89-8FFC-27DFB50A612D}"/>
    <cellStyle name="出力 3 4 5" xfId="21558" xr:uid="{53835BFC-66C6-4FA7-ADB5-08006A572137}"/>
    <cellStyle name="출력 3 4 5 2" xfId="39852" xr:uid="{0D44299D-4C61-4FE8-9F1F-697B509CD933}"/>
    <cellStyle name="出力 3 4 5 2" xfId="39853" xr:uid="{8A15C4F6-847B-40AA-BD67-352154192CCB}"/>
    <cellStyle name="출력 3 4 6" xfId="21559" xr:uid="{42F78C43-2D2F-49E0-984F-8E9D2F6C3524}"/>
    <cellStyle name="出力 3 4 6" xfId="21560" xr:uid="{38D5F0FD-C1BC-47F8-86DB-01802BF8EB7F}"/>
    <cellStyle name="출력 3 4 6 2" xfId="39854" xr:uid="{55ADB213-B730-4E6A-A03B-302559CC9AB8}"/>
    <cellStyle name="出力 3 4 6 2" xfId="39855" xr:uid="{B1CE351F-D864-415D-84BD-67C71316BBFC}"/>
    <cellStyle name="출력 3 4 7" xfId="21561" xr:uid="{F695E6A6-5ED4-4E98-98FC-57B846F7351E}"/>
    <cellStyle name="出力 3 4 7" xfId="21562" xr:uid="{4DC54D24-560F-4CD0-9385-98C73C5FB443}"/>
    <cellStyle name="출력 3 4 7 2" xfId="39856" xr:uid="{B2F93C02-7175-463E-81EA-939B444DE547}"/>
    <cellStyle name="出力 3 4 7 2" xfId="39857" xr:uid="{B75C1C2C-2209-4EA4-95B0-9F1C297366E3}"/>
    <cellStyle name="출력 3 4 8" xfId="21563" xr:uid="{70A7FC00-93AC-4C8D-9BB1-A22562900066}"/>
    <cellStyle name="出力 3 4 8" xfId="21564" xr:uid="{26CBFAA8-2672-4C97-9BD3-5A674A70BB42}"/>
    <cellStyle name="출력 3 4 8 2" xfId="39858" xr:uid="{0D9F682A-48E5-437D-852A-C27BFC08C907}"/>
    <cellStyle name="出力 3 4 8 2" xfId="39859" xr:uid="{F65CA330-3717-484F-A7D2-E291C815AA7F}"/>
    <cellStyle name="출력 3 4 9" xfId="21565" xr:uid="{D21EE4CB-3239-4A05-A62B-0945EF3F3E9C}"/>
    <cellStyle name="出力 3 4 9" xfId="21566" xr:uid="{E216777F-086C-4427-B11C-C35FFD1F45D9}"/>
    <cellStyle name="출력 3 4 9 2" xfId="39860" xr:uid="{145BC6CB-3E0D-4BE6-8E96-69C48EFB97A0}"/>
    <cellStyle name="出力 3 4 9 2" xfId="39861" xr:uid="{513A9750-DA34-437D-88FD-13C4651C15DD}"/>
    <cellStyle name="출력 3 5" xfId="21567" xr:uid="{5CF368E3-7A0D-484B-AC52-20201F336A4A}"/>
    <cellStyle name="出力 3 5" xfId="21568" xr:uid="{2357F965-9329-4A6F-9C88-1867637C7ED0}"/>
    <cellStyle name="출력 3 5 10" xfId="21569" xr:uid="{58A5EB86-89D4-4F8D-A64F-F38D785505E0}"/>
    <cellStyle name="出力 3 5 10" xfId="21570" xr:uid="{DBDAD737-0E89-4420-BF75-510E70ED0109}"/>
    <cellStyle name="출력 3 5 10 2" xfId="39864" xr:uid="{7B219BE1-0857-4150-8174-C1A84B320637}"/>
    <cellStyle name="出力 3 5 10 2" xfId="39865" xr:uid="{8611915F-BDE6-45F1-8800-551510D72395}"/>
    <cellStyle name="출력 3 5 11" xfId="21571" xr:uid="{15679140-69AF-4718-A003-25CD075E447C}"/>
    <cellStyle name="出力 3 5 11" xfId="21572" xr:uid="{F4D84545-E4D6-42AC-8F34-655A610D4C34}"/>
    <cellStyle name="출력 3 5 11 2" xfId="39866" xr:uid="{7E86BBC1-741A-4D74-8FE7-4D2DB2869178}"/>
    <cellStyle name="出力 3 5 11 2" xfId="39867" xr:uid="{6A4F07ED-134D-4075-9345-109A03F02735}"/>
    <cellStyle name="출력 3 5 12" xfId="21573" xr:uid="{E2052202-5799-4B53-AFEB-AE8908A79AA3}"/>
    <cellStyle name="出力 3 5 12" xfId="21574" xr:uid="{91FCE32C-0553-49C2-8945-BED89E4ABD2B}"/>
    <cellStyle name="출력 3 5 12 2" xfId="39868" xr:uid="{0D91B6FB-3741-4071-B84C-46460CF0EBF6}"/>
    <cellStyle name="出力 3 5 12 2" xfId="39869" xr:uid="{C10BEE72-83C0-4025-B7E9-E6B401800CD7}"/>
    <cellStyle name="출력 3 5 13" xfId="21575" xr:uid="{51051EDF-AE45-4E3C-982D-422D7D3544C9}"/>
    <cellStyle name="出力 3 5 13" xfId="21576" xr:uid="{7D86C551-D260-42D8-B6F8-7AFFD39B5556}"/>
    <cellStyle name="출력 3 5 13 2" xfId="39870" xr:uid="{CA794167-1CC7-4E5A-8711-AD8A0EDD99E0}"/>
    <cellStyle name="出力 3 5 13 2" xfId="39871" xr:uid="{5059F5C1-073D-4B30-B040-8DBDC503975C}"/>
    <cellStyle name="출력 3 5 14" xfId="39862" xr:uid="{D3D313E1-4838-4D06-80BC-CC9E13B5852B}"/>
    <cellStyle name="出力 3 5 14" xfId="39863" xr:uid="{5D8B5F22-74BE-41F9-9A84-F68E24EBDC3A}"/>
    <cellStyle name="출력 3 5 2" xfId="21577" xr:uid="{15AEF98A-C470-46B3-847A-96BAD1CA44C2}"/>
    <cellStyle name="出力 3 5 2" xfId="21578" xr:uid="{FE899EB9-1DB3-4FC8-9EA1-38B80C5B944A}"/>
    <cellStyle name="출력 3 5 2 2" xfId="39872" xr:uid="{3CF6AB28-9C08-4084-A4A5-CBC69EDAC327}"/>
    <cellStyle name="出力 3 5 2 2" xfId="39873" xr:uid="{1599FA69-3156-481B-BF45-944372C2F097}"/>
    <cellStyle name="출력 3 5 3" xfId="21579" xr:uid="{85355F66-90CA-49AE-B295-33659B7ED050}"/>
    <cellStyle name="出力 3 5 3" xfId="21580" xr:uid="{141458A1-EC6D-404B-A8D3-73F15CE3E2EC}"/>
    <cellStyle name="출력 3 5 3 2" xfId="39874" xr:uid="{8E01436E-CBC5-4CD6-8317-EAFCAD282F5B}"/>
    <cellStyle name="出力 3 5 3 2" xfId="39875" xr:uid="{6BBC72BE-031E-4820-B8BD-35B9189430A3}"/>
    <cellStyle name="출력 3 5 4" xfId="21581" xr:uid="{A2D4301B-32E3-496B-821F-56FCFCFD9F01}"/>
    <cellStyle name="出力 3 5 4" xfId="21582" xr:uid="{AC2664D4-CB94-4FDD-820C-09A8F60AEFAA}"/>
    <cellStyle name="출력 3 5 4 2" xfId="39876" xr:uid="{5568C0CB-76F1-44D2-9F65-644BA473F46B}"/>
    <cellStyle name="出力 3 5 4 2" xfId="39877" xr:uid="{FB3701F2-4707-4DBD-A16C-0DCF0A403DFA}"/>
    <cellStyle name="출력 3 5 5" xfId="21583" xr:uid="{3E96B248-466C-4966-BC46-A0F646898F2D}"/>
    <cellStyle name="出力 3 5 5" xfId="21584" xr:uid="{914AFCE5-B870-41EF-AF89-10C50EC704C2}"/>
    <cellStyle name="출력 3 5 5 2" xfId="39878" xr:uid="{3C0286EA-777A-4AF9-8844-B40490212C52}"/>
    <cellStyle name="出力 3 5 5 2" xfId="39879" xr:uid="{4537013E-CE07-47C8-8855-2470EC59B998}"/>
    <cellStyle name="출력 3 5 6" xfId="21585" xr:uid="{F6968754-346F-40A5-9C39-FC409CEF89B7}"/>
    <cellStyle name="出力 3 5 6" xfId="21586" xr:uid="{A7FBCFC4-4084-4191-89C0-2A54B2CE6A37}"/>
    <cellStyle name="출력 3 5 6 2" xfId="39880" xr:uid="{EC574713-5819-42F3-AFFB-90756497A5C8}"/>
    <cellStyle name="出力 3 5 6 2" xfId="39881" xr:uid="{FEB625D9-1FF5-4B52-AF2F-81DD41F8A7F6}"/>
    <cellStyle name="출력 3 5 7" xfId="21587" xr:uid="{0B14BFAC-0F58-4217-8A46-77488A24DB19}"/>
    <cellStyle name="出力 3 5 7" xfId="21588" xr:uid="{92834EBA-F0D0-47FC-AB8A-2DD682F111EE}"/>
    <cellStyle name="출력 3 5 7 2" xfId="39882" xr:uid="{AC7B40C6-F509-4E98-BD4B-25EBB3A4C633}"/>
    <cellStyle name="出力 3 5 7 2" xfId="39883" xr:uid="{4A0BFCE2-F96C-48B1-9EF7-99C3730FB60D}"/>
    <cellStyle name="출력 3 5 8" xfId="21589" xr:uid="{5A9076F7-AC2E-4621-A25F-08BC4C7E4BF4}"/>
    <cellStyle name="出力 3 5 8" xfId="21590" xr:uid="{EE36020F-EA29-410B-AFC2-ABEA205C6781}"/>
    <cellStyle name="출력 3 5 8 2" xfId="39884" xr:uid="{0E3801D7-FA84-4AE5-841E-4223209423E5}"/>
    <cellStyle name="出力 3 5 8 2" xfId="39885" xr:uid="{A4C897B2-D1C2-43EA-BE41-198DAF08D086}"/>
    <cellStyle name="출력 3 5 9" xfId="21591" xr:uid="{2CD82D55-A50B-4983-A939-E3E3AAD658D9}"/>
    <cellStyle name="出力 3 5 9" xfId="21592" xr:uid="{D17C1670-3A1F-4223-BA06-C48465E2D216}"/>
    <cellStyle name="출력 3 5 9 2" xfId="39886" xr:uid="{064AB75A-B9F9-4216-8212-4CBCB6F76050}"/>
    <cellStyle name="出力 3 5 9 2" xfId="39887" xr:uid="{5E00EC7B-AD4D-40FB-A888-799577D20C7B}"/>
    <cellStyle name="출력 3 6" xfId="27043" xr:uid="{3BDEBB6D-B62C-4AD6-99DB-A6D712E9B36B}"/>
    <cellStyle name="出力 3 6" xfId="21593" xr:uid="{7CBFFEB8-CC1C-44BE-884C-78B924FB2487}"/>
    <cellStyle name="出力 3 6 10" xfId="39888" xr:uid="{52907C7C-4489-4CA6-92CE-8B2CD0C13E06}"/>
    <cellStyle name="출력 3 6 2" xfId="41217" xr:uid="{7D29F722-EB2A-4DFE-B821-65A51018819E}"/>
    <cellStyle name="出力 3 6 2" xfId="21594" xr:uid="{2524ED4B-37EB-48F3-86AE-73CC074548A4}"/>
    <cellStyle name="出力 3 6 2 2" xfId="39889" xr:uid="{756BFAED-C860-424B-8D75-6819A332EA1B}"/>
    <cellStyle name="出力 3 6 3" xfId="21595" xr:uid="{A5B82145-1357-415D-97F3-C15A80323EB2}"/>
    <cellStyle name="出力 3 6 3 2" xfId="39890" xr:uid="{A3B4F8EA-284C-45E8-B2CF-89315263E110}"/>
    <cellStyle name="出力 3 6 4" xfId="21596" xr:uid="{BE30F3C0-521D-4D7E-9138-B8724BB9A3E3}"/>
    <cellStyle name="出力 3 6 4 2" xfId="39891" xr:uid="{3BA4AF9A-F070-40A8-BCD5-8E5BD403C05C}"/>
    <cellStyle name="出力 3 6 5" xfId="21597" xr:uid="{4786A21C-8FCB-4132-B37B-57A9F9B67245}"/>
    <cellStyle name="出力 3 6 5 2" xfId="39892" xr:uid="{CB5FB0CD-8B86-475D-B997-6E05042259A7}"/>
    <cellStyle name="出力 3 6 6" xfId="21598" xr:uid="{3EEF6083-8C6D-46D1-904C-404AA8F7CA47}"/>
    <cellStyle name="出力 3 6 6 2" xfId="39893" xr:uid="{A21B1105-3437-4F61-A62C-22EE0E82E384}"/>
    <cellStyle name="出力 3 6 7" xfId="21599" xr:uid="{578B51FA-3239-4EAF-9978-1A1BF41F6A57}"/>
    <cellStyle name="出力 3 6 7 2" xfId="39894" xr:uid="{031BCD90-6106-4154-8E4E-0F18D0CDD44A}"/>
    <cellStyle name="出力 3 6 8" xfId="21600" xr:uid="{AC473773-137B-46D7-9DA0-2CBFC08A8994}"/>
    <cellStyle name="出力 3 6 8 2" xfId="39895" xr:uid="{1EFBB752-32F5-437F-A1E0-A79C92CD536D}"/>
    <cellStyle name="出力 3 6 9" xfId="21601" xr:uid="{10EFA7A1-D02D-42F8-AADC-745A5B4ADF53}"/>
    <cellStyle name="出力 3 6 9 2" xfId="39896" xr:uid="{18387DF8-E66E-49CC-802A-A56B83FCF54B}"/>
    <cellStyle name="출력 3 7" xfId="27044" xr:uid="{31B00B77-E901-4682-A044-CDBD8493EAC8}"/>
    <cellStyle name="出力 3 7" xfId="21602" xr:uid="{1BBA81DE-7EB1-4D47-ACFA-4C939D95220E}"/>
    <cellStyle name="출력 3 7 2" xfId="41218" xr:uid="{ABEF0FA5-7410-45CB-A5A9-905C61E765BC}"/>
    <cellStyle name="出力 3 7 2" xfId="39897" xr:uid="{30137622-0B60-4A9E-B34B-E77B847BDB40}"/>
    <cellStyle name="출력 3 8" xfId="27045" xr:uid="{54A665CB-005A-4447-88FF-F99DD6B4DD06}"/>
    <cellStyle name="出力 3 8" xfId="21603" xr:uid="{3DDC69DE-C6A7-4CAF-882B-681C30DD0A2F}"/>
    <cellStyle name="출력 3 8 2" xfId="41219" xr:uid="{A6CB5C14-0EC3-4991-BD73-2862590A4C64}"/>
    <cellStyle name="出力 3 8 2" xfId="39898" xr:uid="{2A1BEED5-F6AC-455A-BD43-321B296238D7}"/>
    <cellStyle name="出力 3 9" xfId="21604" xr:uid="{3C2211C5-F121-4CC4-B999-0B40F395A621}"/>
    <cellStyle name="出力 3 9 2" xfId="39899" xr:uid="{B70B61B3-4003-40C3-84B4-91164222EBCB}"/>
    <cellStyle name="출력 30" xfId="21605" xr:uid="{3DF60A85-3699-4363-8CA1-690A45A6E783}"/>
    <cellStyle name="출력 30 2" xfId="21606" xr:uid="{71038EC6-5573-45B3-B4E5-CB945F7CF1EF}"/>
    <cellStyle name="출력 31" xfId="21607" xr:uid="{1DB194FD-1816-494D-B80C-38F326AA9BD9}"/>
    <cellStyle name="출력 31 2" xfId="21608" xr:uid="{7C044FB8-41DF-4764-AD8A-BD70FACF7BB2}"/>
    <cellStyle name="출력 32" xfId="21609" xr:uid="{58ABD6D2-56BA-40B2-A7C3-DDE6AE7A8DE3}"/>
    <cellStyle name="출력 32 2" xfId="21610" xr:uid="{D8E06A9B-A216-4C53-BB3B-176EDBD22563}"/>
    <cellStyle name="출력 33" xfId="21611" xr:uid="{47390A3C-7681-46F8-859A-7FB638084157}"/>
    <cellStyle name="출력 33 2" xfId="21612" xr:uid="{DFC2B595-EE34-4493-8C3E-4EDB2F20D8F1}"/>
    <cellStyle name="출력 34" xfId="21613" xr:uid="{300E5617-51AC-4DF4-B9E6-D23873909345}"/>
    <cellStyle name="출력 34 2" xfId="21614" xr:uid="{91E1ABE4-0176-448D-9172-F30994E8B6D6}"/>
    <cellStyle name="출력 35" xfId="21615" xr:uid="{7ACF5A02-8B82-4219-B92E-6544DE4C68F9}"/>
    <cellStyle name="출력 35 2" xfId="21616" xr:uid="{97969C72-5151-486E-AF5B-B05D201CBDCE}"/>
    <cellStyle name="출력 36" xfId="21617" xr:uid="{7436A591-AE17-48D9-B8A8-052DEA4C7835}"/>
    <cellStyle name="출력 36 2" xfId="21618" xr:uid="{456D7120-42BD-4966-BCA4-38AA8F9C1800}"/>
    <cellStyle name="출력 37" xfId="21619" xr:uid="{87530F2B-7F84-4CEC-B61D-4BEA56A374FC}"/>
    <cellStyle name="출력 37 2" xfId="21620" xr:uid="{127F810C-5AF9-4AC7-A228-2C8D6FD89AEE}"/>
    <cellStyle name="출력 38" xfId="21621" xr:uid="{A7F86EBA-BAF3-4199-A67C-CCE17251ACE3}"/>
    <cellStyle name="출력 38 2" xfId="21622" xr:uid="{26978D7B-FF48-4FB8-857D-32EBD22FBC28}"/>
    <cellStyle name="출력 39" xfId="21623" xr:uid="{EE7588BE-4A7B-4812-BF93-BB7A1773AFE0}"/>
    <cellStyle name="출력 39 2" xfId="21624" xr:uid="{B5779EB4-CD97-4AC7-B22C-B5F82EA91EE0}"/>
    <cellStyle name="출력 4" xfId="21625" xr:uid="{200BC45C-8CC2-4EA6-A2E6-8F862098605A}"/>
    <cellStyle name="出力 4" xfId="21626" xr:uid="{847B15B9-7D83-480B-A208-51441A9C7211}"/>
    <cellStyle name="出力 4 10" xfId="21627" xr:uid="{72E42D22-B845-4981-AB84-89992A6FA71E}"/>
    <cellStyle name="出力 4 10 2" xfId="39901" xr:uid="{649172E7-D1BB-4C93-8AB1-30B81F42AD6A}"/>
    <cellStyle name="出力 4 11" xfId="21628" xr:uid="{94569543-B180-4315-9DA7-170B5FFF1722}"/>
    <cellStyle name="出力 4 11 2" xfId="39902" xr:uid="{86977D84-E651-4B34-9069-001483398D2A}"/>
    <cellStyle name="出力 4 12" xfId="21629" xr:uid="{EA434202-8846-4F5B-B4A2-00A3C28D18C6}"/>
    <cellStyle name="出力 4 12 2" xfId="39903" xr:uid="{548C33F1-959D-4528-95F1-61018073764C}"/>
    <cellStyle name="出力 4 13" xfId="21630" xr:uid="{340CB5A7-632E-4507-A5CF-10947488EC93}"/>
    <cellStyle name="出力 4 13 2" xfId="39904" xr:uid="{FBFBD3F4-B923-498C-A501-08732154A681}"/>
    <cellStyle name="出力 4 14" xfId="21631" xr:uid="{64D8E425-6258-4835-8C8F-6C8F87CFB26E}"/>
    <cellStyle name="出力 4 14 2" xfId="39905" xr:uid="{1D57AEE6-08F3-4C6E-B2CD-317187342CC8}"/>
    <cellStyle name="出力 4 15" xfId="21632" xr:uid="{FEE22BA0-0FD8-4734-A4D7-F81D20C46E0F}"/>
    <cellStyle name="出力 4 15 2" xfId="39906" xr:uid="{85281332-E48E-4B3B-8850-68E4798CC742}"/>
    <cellStyle name="出力 4 16" xfId="39900" xr:uid="{9389932E-AF96-4B04-A838-29349CFF52D5}"/>
    <cellStyle name="출력 4 2" xfId="21633" xr:uid="{B8AA7EBA-CCA1-48CF-A8E1-E27C2F4E09EB}"/>
    <cellStyle name="出力 4 2" xfId="21634" xr:uid="{F956ECBC-F2CD-43B6-A09E-E25F1A0C3EBA}"/>
    <cellStyle name="출력 4 2 10" xfId="21635" xr:uid="{C092F08A-18A8-402B-823B-A9B79D36CCC9}"/>
    <cellStyle name="出力 4 2 10" xfId="21636" xr:uid="{A435FFFD-928B-44FA-B67E-06451BA8DD39}"/>
    <cellStyle name="출력 4 2 10 2" xfId="39909" xr:uid="{2D80EA87-0B5F-42CC-BA59-F791CA3941D9}"/>
    <cellStyle name="出力 4 2 10 2" xfId="39910" xr:uid="{0BE4B798-3221-4CDF-9E44-6AFA5F85ACB7}"/>
    <cellStyle name="출력 4 2 11" xfId="21637" xr:uid="{29472290-884B-49B4-B3B1-68C0DC0D51D1}"/>
    <cellStyle name="出力 4 2 11" xfId="21638" xr:uid="{BA5433F2-B3F8-46BD-AE95-D30F6FD7A38F}"/>
    <cellStyle name="출력 4 2 11 2" xfId="39911" xr:uid="{3F38FD78-15F8-44F3-A83A-73DB33662B4A}"/>
    <cellStyle name="出力 4 2 11 2" xfId="39912" xr:uid="{3C1E6F8B-94FA-4282-8BEE-2FD6F5F3ACE8}"/>
    <cellStyle name="출력 4 2 12" xfId="21639" xr:uid="{FCDD978F-9EA2-4E48-9336-4AD1480BB679}"/>
    <cellStyle name="出力 4 2 12" xfId="21640" xr:uid="{E188C544-E4E9-49BD-B011-5187FEE6FBDB}"/>
    <cellStyle name="출력 4 2 12 2" xfId="39913" xr:uid="{A168D27D-7659-4501-8514-FAE4F4ED3E85}"/>
    <cellStyle name="出力 4 2 12 2" xfId="39914" xr:uid="{FD465798-F285-472E-999F-00B04C957455}"/>
    <cellStyle name="출력 4 2 13" xfId="21641" xr:uid="{A4CB63CE-BC75-4A50-B158-DB0C101F0EAE}"/>
    <cellStyle name="出力 4 2 13" xfId="21642" xr:uid="{8A7A2D99-F912-4624-A4A0-742A84140CA1}"/>
    <cellStyle name="출력 4 2 13 2" xfId="39915" xr:uid="{C2D347A4-93B6-48E6-B10B-97E9237A9255}"/>
    <cellStyle name="出力 4 2 13 2" xfId="39916" xr:uid="{23FFDFCA-9E97-4C9E-BB9E-E4FD384C2C0B}"/>
    <cellStyle name="출력 4 2 14" xfId="39907" xr:uid="{E11CC47A-CCB0-4B2F-A43A-C303E8F85D5B}"/>
    <cellStyle name="出力 4 2 14" xfId="39908" xr:uid="{BC77F2AE-7BF3-4EB8-9826-B8EAC5E454D0}"/>
    <cellStyle name="출력 4 2 2" xfId="21643" xr:uid="{59FE3D50-025B-40FA-BF2F-F8A3E1D77307}"/>
    <cellStyle name="出力 4 2 2" xfId="21644" xr:uid="{1D31536B-0131-4F63-877C-76A21A41E069}"/>
    <cellStyle name="출력 4 2 2 2" xfId="39917" xr:uid="{1D4BAA0A-F3DF-4309-9185-B5F26E15FAE3}"/>
    <cellStyle name="出力 4 2 2 2" xfId="39918" xr:uid="{E1D4CAD6-A74D-40C1-BEB6-D264A958C9A3}"/>
    <cellStyle name="출력 4 2 3" xfId="21645" xr:uid="{01EFA09B-001A-4ABF-A62D-34540DE22656}"/>
    <cellStyle name="出力 4 2 3" xfId="21646" xr:uid="{B00637FF-9E5E-447C-BE7C-A439B2345FF9}"/>
    <cellStyle name="출력 4 2 3 2" xfId="39919" xr:uid="{24F91411-9284-4188-B9D0-45D276C5C1F8}"/>
    <cellStyle name="出力 4 2 3 2" xfId="39920" xr:uid="{09E0813C-25CB-40C4-8491-743E921C55A9}"/>
    <cellStyle name="출력 4 2 4" xfId="21647" xr:uid="{BF7CCE75-4D24-490A-BF8A-FDA6138CC9E1}"/>
    <cellStyle name="出力 4 2 4" xfId="21648" xr:uid="{2C58FC01-0D49-4300-A140-B6E1798F8800}"/>
    <cellStyle name="출력 4 2 4 2" xfId="39921" xr:uid="{EDFF7E44-2D2B-4382-983A-ACFDD475089A}"/>
    <cellStyle name="出力 4 2 4 2" xfId="39922" xr:uid="{AE673048-7EB3-486F-9F46-C1E754304D78}"/>
    <cellStyle name="출력 4 2 5" xfId="21649" xr:uid="{0FF0FC07-9384-4710-8391-5E152303296D}"/>
    <cellStyle name="出力 4 2 5" xfId="21650" xr:uid="{45F4E507-11A1-414A-A2B3-6428CAC640FE}"/>
    <cellStyle name="출력 4 2 5 2" xfId="39923" xr:uid="{4D33A3DE-4938-4B2B-B5B0-B86AF8392559}"/>
    <cellStyle name="出力 4 2 5 2" xfId="39924" xr:uid="{14EA979E-8ED1-4290-B298-D3FE0F654F80}"/>
    <cellStyle name="출력 4 2 6" xfId="21651" xr:uid="{F8E39B12-D1F2-46F2-81E8-C14D2CDC7989}"/>
    <cellStyle name="出力 4 2 6" xfId="21652" xr:uid="{C7285E9B-9790-4B62-A508-A34EC32D5262}"/>
    <cellStyle name="출력 4 2 6 2" xfId="39925" xr:uid="{2048F7AC-49B9-4659-8485-1CF333098834}"/>
    <cellStyle name="出力 4 2 6 2" xfId="39926" xr:uid="{7B711042-0EEE-4893-B29E-1B522CF332EA}"/>
    <cellStyle name="출력 4 2 7" xfId="21653" xr:uid="{D579DD90-D002-447D-9175-8351F9585A3D}"/>
    <cellStyle name="出力 4 2 7" xfId="21654" xr:uid="{EC76A540-0A3C-41F7-A8A6-B2AC7ADB8BE8}"/>
    <cellStyle name="출력 4 2 7 2" xfId="39927" xr:uid="{BA4FE9FA-36AA-47F7-A0FD-9D6B0A836321}"/>
    <cellStyle name="出力 4 2 7 2" xfId="39928" xr:uid="{5771EACA-98A8-458A-B763-A721127F5273}"/>
    <cellStyle name="출력 4 2 8" xfId="21655" xr:uid="{6854194E-59B5-4A3B-8B47-C7E5CC04F97B}"/>
    <cellStyle name="出力 4 2 8" xfId="21656" xr:uid="{F4C4FE4A-365A-4B72-8C57-8B698DFC101A}"/>
    <cellStyle name="출력 4 2 8 2" xfId="39929" xr:uid="{CB3157E9-39B2-4FB9-8613-09B33BCBC941}"/>
    <cellStyle name="出力 4 2 8 2" xfId="39930" xr:uid="{A334944A-0F5D-40C9-A7CE-E533ED716859}"/>
    <cellStyle name="출력 4 2 9" xfId="21657" xr:uid="{6FE78CA2-54BD-492A-A840-1E207F502DC4}"/>
    <cellStyle name="出力 4 2 9" xfId="21658" xr:uid="{6691A18A-15D7-4E3F-A5C1-055FEC10D2E9}"/>
    <cellStyle name="출력 4 2 9 2" xfId="39931" xr:uid="{4FD5962B-DE39-4AF0-8D5B-C33A82DA2BE4}"/>
    <cellStyle name="出力 4 2 9 2" xfId="39932" xr:uid="{F4B26864-CCBD-4278-9C11-F764173236B5}"/>
    <cellStyle name="출력 4 3" xfId="21659" xr:uid="{AA3970B4-E0FE-4857-A0B3-83E0ACA2D5C6}"/>
    <cellStyle name="出力 4 3" xfId="21660" xr:uid="{F9F77383-A5E2-420D-BB9B-2D901A49723D}"/>
    <cellStyle name="출력 4 3 10" xfId="21661" xr:uid="{29BB1EFF-2E64-4A24-B85A-F368B5644FD7}"/>
    <cellStyle name="出力 4 3 10" xfId="21662" xr:uid="{D70C05CC-3960-4F55-850D-860187AC9D97}"/>
    <cellStyle name="출력 4 3 10 2" xfId="39935" xr:uid="{7C00F881-1E23-4FFE-AEE1-67700A70D485}"/>
    <cellStyle name="出力 4 3 10 2" xfId="39936" xr:uid="{EC9D37A5-B3DA-49C4-85EE-832C1DE0E483}"/>
    <cellStyle name="출력 4 3 11" xfId="21663" xr:uid="{92DEEA9A-9705-4B18-A50A-7429E7DE16F3}"/>
    <cellStyle name="出力 4 3 11" xfId="21664" xr:uid="{E19F6162-2DED-4231-83E5-4E18BA10F871}"/>
    <cellStyle name="출력 4 3 11 2" xfId="39937" xr:uid="{4BF77529-0B9E-413E-A135-CB8B3165DB27}"/>
    <cellStyle name="出力 4 3 11 2" xfId="39938" xr:uid="{715E9009-1DD0-4700-9319-DA4BB292D05D}"/>
    <cellStyle name="출력 4 3 12" xfId="21665" xr:uid="{9220E950-9A54-4A58-99EC-7003156D3BD7}"/>
    <cellStyle name="出力 4 3 12" xfId="21666" xr:uid="{FC3D3661-A051-4087-B610-54DB81A465DD}"/>
    <cellStyle name="출력 4 3 12 2" xfId="39939" xr:uid="{9BABCBCF-B813-4CBA-83AF-F00AFEEBAEE9}"/>
    <cellStyle name="出力 4 3 12 2" xfId="39940" xr:uid="{7FF70ED1-B5A7-4DBA-9FCE-6B813E30121C}"/>
    <cellStyle name="출력 4 3 13" xfId="21667" xr:uid="{270BCABA-EFE4-4CC4-A1BA-DE3E3C8BEEE4}"/>
    <cellStyle name="出力 4 3 13" xfId="21668" xr:uid="{D9EB92D4-A2DB-4909-9D37-17AF1AC17700}"/>
    <cellStyle name="출력 4 3 13 2" xfId="39941" xr:uid="{6545B5FA-05EC-4D90-88AE-376D24D595DA}"/>
    <cellStyle name="出力 4 3 13 2" xfId="39942" xr:uid="{C7ABDC20-BCB2-4C63-A22D-7BD224640CFE}"/>
    <cellStyle name="출력 4 3 14" xfId="39933" xr:uid="{2353D372-4A67-4C20-B023-D88C681DA5BF}"/>
    <cellStyle name="出力 4 3 14" xfId="39934" xr:uid="{80B4A227-1BC0-4A24-B138-79AAA53434F3}"/>
    <cellStyle name="출력 4 3 2" xfId="21669" xr:uid="{78F87C93-67C6-4F86-8AF4-E30F834325FC}"/>
    <cellStyle name="出力 4 3 2" xfId="21670" xr:uid="{18228DF9-F053-4551-B8E6-7C861BC5CA41}"/>
    <cellStyle name="출력 4 3 2 2" xfId="39943" xr:uid="{D41D8D7E-870C-444B-8A06-681C9399DECB}"/>
    <cellStyle name="出力 4 3 2 2" xfId="39944" xr:uid="{8AFBB46F-EDA9-44CA-AC58-38211189EFDB}"/>
    <cellStyle name="출력 4 3 3" xfId="21671" xr:uid="{266634CF-0602-49E5-84D8-F67453B94C3C}"/>
    <cellStyle name="出力 4 3 3" xfId="21672" xr:uid="{EEFBEC04-0BE9-4EF5-92CC-619BAA7F8C31}"/>
    <cellStyle name="출력 4 3 3 2" xfId="39945" xr:uid="{1E160240-266D-42FB-B2DC-04F2AC23841E}"/>
    <cellStyle name="出力 4 3 3 2" xfId="39946" xr:uid="{C4F08211-EFF6-4F50-A27D-08728CA095A1}"/>
    <cellStyle name="출력 4 3 4" xfId="21673" xr:uid="{F0BBCFB5-98EE-47D2-AB3B-E3D3FAE35704}"/>
    <cellStyle name="出力 4 3 4" xfId="21674" xr:uid="{A20040A8-CD5E-42B3-9AD3-B88B64399A31}"/>
    <cellStyle name="출력 4 3 4 2" xfId="39947" xr:uid="{0758AA23-60CE-41A1-A3EA-723D8288E0F0}"/>
    <cellStyle name="出力 4 3 4 2" xfId="39948" xr:uid="{E50635FC-90E6-4A70-98FF-43DFF9F020B8}"/>
    <cellStyle name="출력 4 3 5" xfId="21675" xr:uid="{AA044D5A-EB44-45A9-9DF6-6263E69F13DD}"/>
    <cellStyle name="出力 4 3 5" xfId="21676" xr:uid="{BD0C4EF0-03BE-43C1-9F61-BA82DB33C7EA}"/>
    <cellStyle name="출력 4 3 5 2" xfId="39949" xr:uid="{38ED6A73-27A8-4846-973D-212F6F78E8B9}"/>
    <cellStyle name="出力 4 3 5 2" xfId="39950" xr:uid="{B7315311-C5BD-4AFB-B6E5-C4110C232871}"/>
    <cellStyle name="출력 4 3 6" xfId="21677" xr:uid="{B42361FB-7144-400B-B33F-B2590461F0D2}"/>
    <cellStyle name="出力 4 3 6" xfId="21678" xr:uid="{F9695E81-33B5-4D7E-AB67-23D25D605105}"/>
    <cellStyle name="출력 4 3 6 2" xfId="39951" xr:uid="{4EC79428-B412-4B21-8878-E5F21AE8864F}"/>
    <cellStyle name="出力 4 3 6 2" xfId="39952" xr:uid="{43256B3C-1FC4-4AF7-A997-D621F60855B5}"/>
    <cellStyle name="출력 4 3 7" xfId="21679" xr:uid="{66F156DA-C48C-4A23-9FCD-D6455FA0083B}"/>
    <cellStyle name="出力 4 3 7" xfId="21680" xr:uid="{DC859585-2DCB-4572-9071-019A006A3533}"/>
    <cellStyle name="출력 4 3 7 2" xfId="39953" xr:uid="{1116F1B5-6E91-43C7-9D20-20B4C23A97E1}"/>
    <cellStyle name="出力 4 3 7 2" xfId="39954" xr:uid="{69BBF597-01A8-4324-80BF-FDA7BCAEB8D2}"/>
    <cellStyle name="출력 4 3 8" xfId="21681" xr:uid="{585E4057-13CF-45C4-A118-C70C19A76E3B}"/>
    <cellStyle name="出力 4 3 8" xfId="21682" xr:uid="{5E5A0505-2F93-4CBA-816E-46850AF48BF9}"/>
    <cellStyle name="출력 4 3 8 2" xfId="39955" xr:uid="{63D8330F-4084-4725-9E1A-40C1E36C32AA}"/>
    <cellStyle name="出力 4 3 8 2" xfId="39956" xr:uid="{0231B4CB-9762-4D33-869A-01528F4672FB}"/>
    <cellStyle name="출력 4 3 9" xfId="21683" xr:uid="{FB90523D-76A9-4F8C-971D-0814F3952465}"/>
    <cellStyle name="出力 4 3 9" xfId="21684" xr:uid="{0889ACCF-5990-4B44-A89C-245FBB670648}"/>
    <cellStyle name="출력 4 3 9 2" xfId="39957" xr:uid="{0F3894E3-B0A5-4FF5-A67B-BAF8346104F1}"/>
    <cellStyle name="出力 4 3 9 2" xfId="39958" xr:uid="{8322D0DC-5042-46BC-B197-C36456B13F0F}"/>
    <cellStyle name="出力 4 4" xfId="21685" xr:uid="{C29BE542-EE2E-4DD1-84A7-F82AE5AB7ED5}"/>
    <cellStyle name="出力 4 4 2" xfId="39959" xr:uid="{603498E4-9A67-44A0-BE34-6F915B6D46EE}"/>
    <cellStyle name="出力 4 5" xfId="21686" xr:uid="{DEF6E022-DB36-4C8A-8A74-62C0E30E2AA3}"/>
    <cellStyle name="出力 4 5 2" xfId="39960" xr:uid="{E17CC161-39FF-4F33-8EB5-81DD6F85C6EA}"/>
    <cellStyle name="出力 4 6" xfId="21687" xr:uid="{4EB64FC3-EA2C-4956-80F0-A30078CEF6AB}"/>
    <cellStyle name="出力 4 6 2" xfId="39961" xr:uid="{8E705B5B-D4C2-432F-89DE-2C3446B012FB}"/>
    <cellStyle name="出力 4 7" xfId="21688" xr:uid="{CACC4F61-9C95-4F4B-8900-4434E0DE7EA5}"/>
    <cellStyle name="出力 4 7 2" xfId="39962" xr:uid="{4A6F01E6-4250-4BAF-A070-F75EFC644F8B}"/>
    <cellStyle name="出力 4 8" xfId="21689" xr:uid="{BDE37BFD-E0A9-4414-9E10-60B190D4B9E9}"/>
    <cellStyle name="出力 4 8 2" xfId="39963" xr:uid="{81F2B060-0B41-4275-8643-11A1929F475A}"/>
    <cellStyle name="出力 4 9" xfId="21690" xr:uid="{C2734E70-E0DB-4795-AC3B-20B00B516930}"/>
    <cellStyle name="出力 4 9 2" xfId="39964" xr:uid="{9461DF58-1726-488D-93CC-E4BAFF12DB13}"/>
    <cellStyle name="출력 40" xfId="21691" xr:uid="{6D46DF45-66B4-43B6-A7F0-FE993B381E85}"/>
    <cellStyle name="출력 40 2" xfId="21692" xr:uid="{4B423559-3917-4A2D-8FDE-2FB78B022687}"/>
    <cellStyle name="출력 41" xfId="21693" xr:uid="{46CF3FD5-0BC1-4247-9CC9-2476ED627334}"/>
    <cellStyle name="출력 41 2" xfId="21694" xr:uid="{95AC57ED-E382-4DFD-BD96-15AD8FFD70F6}"/>
    <cellStyle name="출력 42" xfId="21695" xr:uid="{787D2FFE-AD55-4C7B-8858-3657F688F1DB}"/>
    <cellStyle name="출력 42 2" xfId="21696" xr:uid="{42973C3D-3121-4959-A23D-69DB36840FBD}"/>
    <cellStyle name="출력 43" xfId="21697" xr:uid="{16B3F44D-CB83-4220-B5DD-198A1BF842E7}"/>
    <cellStyle name="출력 43 2" xfId="21698" xr:uid="{6CE2FB4C-FE12-4463-BA92-5944F83AD56B}"/>
    <cellStyle name="출력 44" xfId="21699" xr:uid="{4DD27577-B5D5-4EE8-A2ED-303660B67696}"/>
    <cellStyle name="출력 45" xfId="21700" xr:uid="{520F3129-6D6F-4076-A582-A625B10A0DBD}"/>
    <cellStyle name="출력 46" xfId="21701" xr:uid="{81A32BE0-1219-4B45-9945-1BFDBDEA2C2F}"/>
    <cellStyle name="출력 47" xfId="21702" xr:uid="{66E88075-2270-40C7-AE30-BE81E1256002}"/>
    <cellStyle name="출력 48" xfId="21703" xr:uid="{B41CE894-F2FA-4590-8C7B-C755B3EB77C4}"/>
    <cellStyle name="출력 49" xfId="21704" xr:uid="{50DF0E89-D672-422C-B38D-17E3654B6B22}"/>
    <cellStyle name="출력 5" xfId="21705" xr:uid="{8425C8F3-CE43-4654-AA2A-3C96D3A7B2B2}"/>
    <cellStyle name="出力 5" xfId="21706" xr:uid="{C18EADF8-C799-4F32-86C7-20FFC31C2985}"/>
    <cellStyle name="출력 5 10" xfId="21707" xr:uid="{452A919E-9913-4E6F-95E2-50FB2E013BB3}"/>
    <cellStyle name="出力 5 10" xfId="21708" xr:uid="{8AFF014E-B552-46FF-A8A2-6D7BC900443D}"/>
    <cellStyle name="출력 5 10 2" xfId="39967" xr:uid="{E5597EA5-5F62-4E81-9000-4C994639E484}"/>
    <cellStyle name="出力 5 10 2" xfId="39968" xr:uid="{34271E02-2ABA-454E-891B-F752C4C8C71D}"/>
    <cellStyle name="출력 5 11" xfId="21709" xr:uid="{0174BD66-9092-4473-95CE-A0525B8109D6}"/>
    <cellStyle name="出力 5 11" xfId="21710" xr:uid="{658BFAA3-8C58-410D-8550-9FFE4592614F}"/>
    <cellStyle name="출력 5 11 2" xfId="39969" xr:uid="{00198E9B-802A-4C55-ACE4-97325D21919B}"/>
    <cellStyle name="出力 5 11 2" xfId="39970" xr:uid="{158B61C6-A120-456F-8C09-82A27EFC172B}"/>
    <cellStyle name="출력 5 12" xfId="21711" xr:uid="{91CF81C6-EED3-4D0B-80D8-A15EC8F5A28C}"/>
    <cellStyle name="出力 5 12" xfId="21712" xr:uid="{3AAF26DD-5E25-4975-999A-21D859FC95F3}"/>
    <cellStyle name="출력 5 12 2" xfId="39971" xr:uid="{538A5C93-7080-4B00-8A2D-0EB1B0869AFD}"/>
    <cellStyle name="出力 5 12 2" xfId="39972" xr:uid="{6092C1DF-FEC4-4B79-B515-00CE8D918DAF}"/>
    <cellStyle name="출력 5 13" xfId="21713" xr:uid="{D032B9F0-686B-4ACE-8DE2-1B9B38BB7424}"/>
    <cellStyle name="出力 5 13" xfId="21714" xr:uid="{953DA156-24B9-4A47-83B0-73F1A763DDA0}"/>
    <cellStyle name="출력 5 13 2" xfId="39973" xr:uid="{705BAADF-EBC1-4814-B6A8-657B960CF597}"/>
    <cellStyle name="出力 5 13 2" xfId="39974" xr:uid="{96C935FA-E540-45B3-9438-888DAE7867AD}"/>
    <cellStyle name="출력 5 14" xfId="21715" xr:uid="{ACFCF808-DF50-4DE4-B5FE-C2DF793A62DF}"/>
    <cellStyle name="出力 5 14" xfId="21716" xr:uid="{5A2B2C32-1E67-49A0-BC1B-7FBEAAC5E4A2}"/>
    <cellStyle name="출력 5 14 2" xfId="39975" xr:uid="{EC8E72E0-CC36-4B4C-8E26-48532A114DC9}"/>
    <cellStyle name="出力 5 14 2" xfId="39976" xr:uid="{933832D5-B4B5-4A28-9020-1F7D519FD15B}"/>
    <cellStyle name="출력 5 15" xfId="21717" xr:uid="{7C6F5508-1AC3-46F7-8154-309F3260DDFF}"/>
    <cellStyle name="出力 5 15" xfId="21718" xr:uid="{1D649EAB-6A7B-49AF-9CE8-D69E5D707507}"/>
    <cellStyle name="출력 5 15 2" xfId="39977" xr:uid="{37675D50-D0FD-4E46-9D83-40AD56C92369}"/>
    <cellStyle name="出力 5 15 2" xfId="39978" xr:uid="{87AEF13C-E3CD-40FF-85E5-5F900B57C992}"/>
    <cellStyle name="출력 5 16" xfId="21719" xr:uid="{65EAB5BC-76ED-4943-AB7A-F8719EA749EF}"/>
    <cellStyle name="出力 5 16" xfId="39966" xr:uid="{58E6E3AB-FA4B-4352-9929-D5B8EB089502}"/>
    <cellStyle name="출력 5 16 2" xfId="39979" xr:uid="{3154C256-DAA2-4D9B-A37F-4A262119A704}"/>
    <cellStyle name="출력 5 17" xfId="39965" xr:uid="{3FA7CF66-AF39-4A53-A46D-DA28E0FB45E8}"/>
    <cellStyle name="출력 5 2" xfId="21720" xr:uid="{B3B8E76E-58E2-40D0-A723-F9352D2CCAA6}"/>
    <cellStyle name="出力 5 2" xfId="21721" xr:uid="{39E35214-24A2-4F3B-B2A9-E638FF8EA06B}"/>
    <cellStyle name="출력 5 2 10" xfId="21722" xr:uid="{989994B8-6947-4B33-96FA-D5CA034189D7}"/>
    <cellStyle name="出力 5 2 10" xfId="21723" xr:uid="{F47C640F-0D7F-47A2-BB21-55A88CA9AEE2}"/>
    <cellStyle name="출력 5 2 10 2" xfId="39982" xr:uid="{BFBDB4B3-1DC4-44F4-ACC9-1F9B8D068FF0}"/>
    <cellStyle name="出力 5 2 10 2" xfId="39983" xr:uid="{C2F0190D-DEE0-4C38-8DD8-B8368D59CE92}"/>
    <cellStyle name="출력 5 2 11" xfId="21724" xr:uid="{4937B09E-4B03-4E60-ACD5-0B8AEC6C1991}"/>
    <cellStyle name="出力 5 2 11" xfId="21725" xr:uid="{F4CC4863-2A33-4BDE-95AB-AEF5808DE0EB}"/>
    <cellStyle name="출력 5 2 11 2" xfId="39984" xr:uid="{431F06D3-380A-450A-98AF-8979BB50E890}"/>
    <cellStyle name="出力 5 2 11 2" xfId="39985" xr:uid="{5EBECA36-B82B-4CBE-804A-19821CF92DEE}"/>
    <cellStyle name="출력 5 2 12" xfId="21726" xr:uid="{722CE7C3-C3C4-4515-B09E-E877DE639059}"/>
    <cellStyle name="出力 5 2 12" xfId="21727" xr:uid="{B6375927-331D-42E7-8369-A73215FC3FFE}"/>
    <cellStyle name="출력 5 2 12 2" xfId="39986" xr:uid="{FB7103F5-7BB8-4540-8C91-DD54502821AD}"/>
    <cellStyle name="出力 5 2 12 2" xfId="39987" xr:uid="{6B0286BC-C98C-4ED2-A0FF-3D027D30D20E}"/>
    <cellStyle name="출력 5 2 13" xfId="21728" xr:uid="{635E04EF-92FE-4D28-8F6D-42D4306FB45F}"/>
    <cellStyle name="出力 5 2 13" xfId="21729" xr:uid="{2AF02536-F7E4-41EB-B88B-84A14FE68982}"/>
    <cellStyle name="출력 5 2 13 2" xfId="39988" xr:uid="{7E465E66-A0A7-4E08-97FB-2253D4B7DC8C}"/>
    <cellStyle name="出力 5 2 13 2" xfId="39989" xr:uid="{9CA55335-D2DB-4704-8853-F5768AC17C07}"/>
    <cellStyle name="출력 5 2 14" xfId="39980" xr:uid="{930B74BE-4A45-4237-8201-3A7758108530}"/>
    <cellStyle name="出力 5 2 14" xfId="39981" xr:uid="{F90703D8-7B90-4380-9D6A-D5EBA2202335}"/>
    <cellStyle name="출력 5 2 2" xfId="21730" xr:uid="{9D6A0D39-915C-40F1-9BEC-7DB3E42EEF41}"/>
    <cellStyle name="出力 5 2 2" xfId="21731" xr:uid="{4AB03B35-CFF3-46B0-B5EF-B248EFBD9564}"/>
    <cellStyle name="출력 5 2 2 2" xfId="39990" xr:uid="{CAD8E541-C427-46DB-B999-188D2E28893D}"/>
    <cellStyle name="出力 5 2 2 2" xfId="39991" xr:uid="{FDBB30AC-DEAA-4ED6-BE6F-140866BDB2E0}"/>
    <cellStyle name="출력 5 2 3" xfId="21732" xr:uid="{318B6DBE-5AE0-49D3-8020-23AEA6BE29F0}"/>
    <cellStyle name="出力 5 2 3" xfId="21733" xr:uid="{E2D65190-90D9-4DCF-87A6-40C2A4026454}"/>
    <cellStyle name="출력 5 2 3 2" xfId="39992" xr:uid="{A7F28EF0-41D7-4B6F-B704-2A467D4D28D0}"/>
    <cellStyle name="出力 5 2 3 2" xfId="39993" xr:uid="{C5C0521E-1565-4243-919F-704479DE11B7}"/>
    <cellStyle name="출력 5 2 4" xfId="21734" xr:uid="{CC8A6E16-B434-4A45-BEE6-20D0CBA1BD67}"/>
    <cellStyle name="出力 5 2 4" xfId="21735" xr:uid="{8F76D008-8075-4835-8742-08AB2D9FF931}"/>
    <cellStyle name="출력 5 2 4 2" xfId="39994" xr:uid="{090272D7-631B-4244-B47E-303492230FFD}"/>
    <cellStyle name="出力 5 2 4 2" xfId="39995" xr:uid="{CF3B7CFA-9C3F-49FA-8B10-A389043C0B94}"/>
    <cellStyle name="출력 5 2 5" xfId="21736" xr:uid="{3B14ABD4-F529-4F6B-8239-49D3384A1F05}"/>
    <cellStyle name="出力 5 2 5" xfId="21737" xr:uid="{CCCD6268-6810-43A4-9692-B94615228F3C}"/>
    <cellStyle name="출력 5 2 5 2" xfId="39996" xr:uid="{03282A84-2B56-4DC4-8023-D41AA191EA15}"/>
    <cellStyle name="出力 5 2 5 2" xfId="39997" xr:uid="{1A7217DE-6F26-40EB-AE61-55199CF61E36}"/>
    <cellStyle name="출력 5 2 6" xfId="21738" xr:uid="{6742D37F-D258-46E1-A89D-068A09EA84F5}"/>
    <cellStyle name="出力 5 2 6" xfId="21739" xr:uid="{B164E755-B659-42A4-8F45-54E52AEE8A48}"/>
    <cellStyle name="출력 5 2 6 2" xfId="39998" xr:uid="{711C6966-B1DE-4BF2-BF47-4E1F0315AE2D}"/>
    <cellStyle name="出力 5 2 6 2" xfId="39999" xr:uid="{A38C0EAD-9CCC-4609-A600-A422AA960DD1}"/>
    <cellStyle name="출력 5 2 7" xfId="21740" xr:uid="{726F978C-1F3B-417F-AC8C-001D3D3721A2}"/>
    <cellStyle name="出力 5 2 7" xfId="21741" xr:uid="{CBB84132-A099-41E8-A65B-59E1A276D8AF}"/>
    <cellStyle name="출력 5 2 7 2" xfId="40000" xr:uid="{D8D8D618-2436-4298-AB49-95C9A61C61B5}"/>
    <cellStyle name="出力 5 2 7 2" xfId="40001" xr:uid="{025E09C8-253A-4E66-BB2F-139E56A937B3}"/>
    <cellStyle name="출력 5 2 8" xfId="21742" xr:uid="{D18EADEF-186E-4CE2-B108-68B152A31386}"/>
    <cellStyle name="出力 5 2 8" xfId="21743" xr:uid="{DE5D864D-4A2F-44F3-822E-36BCB2D00558}"/>
    <cellStyle name="출력 5 2 8 2" xfId="40002" xr:uid="{49A4951C-FA61-4427-9F40-6DBC4F649F9F}"/>
    <cellStyle name="出力 5 2 8 2" xfId="40003" xr:uid="{ABEC6D3C-C011-4D16-A679-91E3BF6D2ED1}"/>
    <cellStyle name="출력 5 2 9" xfId="21744" xr:uid="{C7C6D48D-757D-46DE-AF75-FBC234DCB0EB}"/>
    <cellStyle name="出力 5 2 9" xfId="21745" xr:uid="{CCCF0C91-A8B2-4243-AA29-FCCBFD97F188}"/>
    <cellStyle name="출력 5 2 9 2" xfId="40004" xr:uid="{42A12001-B2A9-43D2-8990-98F98E339A06}"/>
    <cellStyle name="出力 5 2 9 2" xfId="40005" xr:uid="{A187435A-5B91-44EA-AB31-FB14B2DD6394}"/>
    <cellStyle name="출력 5 3" xfId="21746" xr:uid="{3DC95995-E732-4E90-80A6-AE70A2F9D341}"/>
    <cellStyle name="出力 5 3" xfId="21747" xr:uid="{5D5587BB-5581-415F-B152-02ACE9330EB1}"/>
    <cellStyle name="출력 5 3 10" xfId="21748" xr:uid="{12E8DF2F-03D9-420B-A844-23A466D5E661}"/>
    <cellStyle name="出力 5 3 10" xfId="21749" xr:uid="{F5A3B939-3BF0-4813-8E8D-0D4528780D31}"/>
    <cellStyle name="출력 5 3 10 2" xfId="40008" xr:uid="{8969DCEA-8465-44C4-A41A-E0CFD9A8871C}"/>
    <cellStyle name="出力 5 3 10 2" xfId="40009" xr:uid="{44554ABB-66AA-4289-A2C4-3A596ECD0EF4}"/>
    <cellStyle name="출력 5 3 11" xfId="21750" xr:uid="{5FF6F4B9-9B6F-486D-8C12-BF36EE0AE267}"/>
    <cellStyle name="出力 5 3 11" xfId="21751" xr:uid="{5F5C3363-2927-4729-ADC7-65652A5281AE}"/>
    <cellStyle name="출력 5 3 11 2" xfId="40010" xr:uid="{A7A1D598-A681-460A-A05F-40510A958C9D}"/>
    <cellStyle name="出力 5 3 11 2" xfId="40011" xr:uid="{BE3A62DC-EF79-4B7E-8EE4-6E278E9CD09A}"/>
    <cellStyle name="출력 5 3 12" xfId="21752" xr:uid="{C13FDDD7-AFBA-4BA6-8D68-24B19B1E805C}"/>
    <cellStyle name="出力 5 3 12" xfId="21753" xr:uid="{6B707202-43BF-41B7-9FD5-E2233EE5CDDA}"/>
    <cellStyle name="출력 5 3 12 2" xfId="40012" xr:uid="{E83BA612-AC22-4C06-85C9-2F24F89A274D}"/>
    <cellStyle name="出力 5 3 12 2" xfId="40013" xr:uid="{203BF868-6363-4B15-9C98-5BBFE4D51F62}"/>
    <cellStyle name="출력 5 3 13" xfId="21754" xr:uid="{9C7175D1-ED47-42C7-A3E9-DD2ECB601464}"/>
    <cellStyle name="出力 5 3 13" xfId="21755" xr:uid="{F8C1A95C-076D-4AA0-9B26-F48922D12E94}"/>
    <cellStyle name="출력 5 3 13 2" xfId="40014" xr:uid="{3F528DE4-B49E-4B8E-87AA-90B4AD3D9755}"/>
    <cellStyle name="出力 5 3 13 2" xfId="40015" xr:uid="{9F98ABD7-9836-42E3-971C-B660EA447B32}"/>
    <cellStyle name="출력 5 3 14" xfId="40006" xr:uid="{D506F65E-660D-4197-9D4B-EBFE1761E9E1}"/>
    <cellStyle name="出力 5 3 14" xfId="40007" xr:uid="{94348525-A242-43A1-955C-76B7B1ECDFC7}"/>
    <cellStyle name="출력 5 3 2" xfId="21756" xr:uid="{4A011954-67DF-480F-9AF2-2612732BF48B}"/>
    <cellStyle name="出力 5 3 2" xfId="21757" xr:uid="{3C906833-3249-4876-92F8-F4E9C1965025}"/>
    <cellStyle name="출력 5 3 2 2" xfId="40016" xr:uid="{53C322DA-2EAE-4EC2-A449-DD8F86CD27BF}"/>
    <cellStyle name="出力 5 3 2 2" xfId="40017" xr:uid="{0EE1D16B-5D52-40C4-8BB5-DD3520728FC8}"/>
    <cellStyle name="출력 5 3 3" xfId="21758" xr:uid="{CDC67E6F-21CE-49A1-84E5-E51833C256D5}"/>
    <cellStyle name="出力 5 3 3" xfId="21759" xr:uid="{4F9D61BC-D7A8-4E50-9B36-1F17E6CDCC71}"/>
    <cellStyle name="출력 5 3 3 2" xfId="40018" xr:uid="{67CCFD99-912E-4C28-BFCB-8E6EF129D0C9}"/>
    <cellStyle name="出力 5 3 3 2" xfId="40019" xr:uid="{39ADEC61-993F-466A-8860-3975FDC26A39}"/>
    <cellStyle name="출력 5 3 4" xfId="21760" xr:uid="{EBCB0C34-A9A1-494A-ABDB-668DD8B7EA0E}"/>
    <cellStyle name="出力 5 3 4" xfId="21761" xr:uid="{AE489D27-418A-4CDC-880F-19923AE7E402}"/>
    <cellStyle name="출력 5 3 4 2" xfId="40020" xr:uid="{9FA731FB-92CC-4365-A800-C2CB3C4291B9}"/>
    <cellStyle name="出力 5 3 4 2" xfId="40021" xr:uid="{EC27E34D-22E7-43CD-AC77-9B31092F98A3}"/>
    <cellStyle name="출력 5 3 5" xfId="21762" xr:uid="{3A963063-0D63-4EB4-86DB-C7B456A0D0E8}"/>
    <cellStyle name="出力 5 3 5" xfId="21763" xr:uid="{F05825C6-8A72-4639-B757-7519C4868C2E}"/>
    <cellStyle name="출력 5 3 5 2" xfId="40022" xr:uid="{11C621A1-C012-461C-B6EB-633FF53EE5EB}"/>
    <cellStyle name="出力 5 3 5 2" xfId="40023" xr:uid="{D19F7193-EBD7-4AB8-A479-80AD58CF2A01}"/>
    <cellStyle name="출력 5 3 6" xfId="21764" xr:uid="{740B06B8-9DEC-4EEC-B023-F903A4D44381}"/>
    <cellStyle name="出力 5 3 6" xfId="21765" xr:uid="{E54EC4B7-58D9-4EFB-B1FC-184F3FE5781F}"/>
    <cellStyle name="출력 5 3 6 2" xfId="40024" xr:uid="{6B5C3F75-1838-4185-9344-911A40875B6B}"/>
    <cellStyle name="出力 5 3 6 2" xfId="40025" xr:uid="{31F533F2-C682-41FF-A8D2-E0908DBFFCF6}"/>
    <cellStyle name="출력 5 3 7" xfId="21766" xr:uid="{F25A003C-11FC-4F09-9853-ECC24B636749}"/>
    <cellStyle name="出力 5 3 7" xfId="21767" xr:uid="{F3A1DC51-59FF-4447-9AF9-03FB4F6690E7}"/>
    <cellStyle name="출력 5 3 7 2" xfId="40026" xr:uid="{79D59509-1A5D-4BC8-B2A8-0BFB762A680C}"/>
    <cellStyle name="出力 5 3 7 2" xfId="40027" xr:uid="{5FB11C79-E254-4879-9B1E-390099E59BF8}"/>
    <cellStyle name="출력 5 3 8" xfId="21768" xr:uid="{92E31B27-0D52-4C2F-BFD8-1104AE7C640D}"/>
    <cellStyle name="出力 5 3 8" xfId="21769" xr:uid="{26BD3AF2-1E64-446C-A2CE-D831A430FECB}"/>
    <cellStyle name="출력 5 3 8 2" xfId="40028" xr:uid="{E00999D6-C783-4AEE-9021-2F6B22A75F05}"/>
    <cellStyle name="出力 5 3 8 2" xfId="40029" xr:uid="{69B06C25-D3D8-4BDB-BBC3-00FC5A131D43}"/>
    <cellStyle name="출력 5 3 9" xfId="21770" xr:uid="{92E2DED0-ECB5-4602-B665-A5298C943C43}"/>
    <cellStyle name="出力 5 3 9" xfId="21771" xr:uid="{08FBAF1E-F2B4-4AD6-893C-0D978566F078}"/>
    <cellStyle name="출력 5 3 9 2" xfId="40030" xr:uid="{36A31E15-461F-4A36-8840-5A4779978064}"/>
    <cellStyle name="出力 5 3 9 2" xfId="40031" xr:uid="{A1E1562A-18E9-4919-BA6C-93B35180E6AE}"/>
    <cellStyle name="출력 5 4" xfId="21772" xr:uid="{27B20153-E41F-4456-899E-82A9987D1F11}"/>
    <cellStyle name="出力 5 4" xfId="21773" xr:uid="{3F0ACA59-7214-46A5-8DD1-F1752E769F41}"/>
    <cellStyle name="출력 5 4 10" xfId="21774" xr:uid="{0896A928-6DD6-44FF-B008-284A7CC1DDD9}"/>
    <cellStyle name="출력 5 4 10 2" xfId="40034" xr:uid="{9265D2DC-2F6E-476F-8E44-2DEEE5C209C4}"/>
    <cellStyle name="출력 5 4 11" xfId="21775" xr:uid="{D15241B5-5787-43C0-A7BA-5DFF29B2381E}"/>
    <cellStyle name="출력 5 4 11 2" xfId="40035" xr:uid="{73B8CEF1-5236-4DC4-ADCF-16F42C040BD1}"/>
    <cellStyle name="출력 5 4 12" xfId="21776" xr:uid="{FA46F423-6BDE-4E7A-8D0A-669AD8669F4A}"/>
    <cellStyle name="출력 5 4 12 2" xfId="40036" xr:uid="{C7BE0F18-D23E-4352-9527-EE6CFA07A35E}"/>
    <cellStyle name="출력 5 4 13" xfId="21777" xr:uid="{D0146E98-A109-467B-ADD9-7FC917B55A9F}"/>
    <cellStyle name="출력 5 4 13 2" xfId="40037" xr:uid="{8670E477-5ECF-41B5-958F-38300C134A6F}"/>
    <cellStyle name="출력 5 4 14" xfId="40032" xr:uid="{EC163ABE-1CD2-45A6-8432-2BA70A380AF3}"/>
    <cellStyle name="출력 5 4 2" xfId="21778" xr:uid="{B44C9A58-B5A0-442A-8F98-9427521C8AB3}"/>
    <cellStyle name="出力 5 4 2" xfId="40033" xr:uid="{E04783F9-FF65-4C84-8D8D-248C75094068}"/>
    <cellStyle name="출력 5 4 2 2" xfId="40038" xr:uid="{B115A0F1-C92D-4F32-A34C-33E8A0DE34C7}"/>
    <cellStyle name="출력 5 4 3" xfId="21779" xr:uid="{4FF55E01-9983-4171-9C4F-3621DC937D9D}"/>
    <cellStyle name="출력 5 4 3 2" xfId="40039" xr:uid="{038DEA8D-E96F-440A-B496-9B0AB63F5D60}"/>
    <cellStyle name="출력 5 4 4" xfId="21780" xr:uid="{35559C9E-A532-4D5F-A5A4-D170D9FE3B1C}"/>
    <cellStyle name="출력 5 4 4 2" xfId="40040" xr:uid="{1ED700CB-8352-47F0-B4CE-D10B135E714D}"/>
    <cellStyle name="출력 5 4 5" xfId="21781" xr:uid="{173F3DF7-CE50-4FAD-8E15-2420EA5F6863}"/>
    <cellStyle name="출력 5 4 5 2" xfId="40041" xr:uid="{A49E25D9-A977-41F0-847B-B9E03C9E5526}"/>
    <cellStyle name="출력 5 4 6" xfId="21782" xr:uid="{DB631470-FFA3-4B8F-B745-A34AABC6DF31}"/>
    <cellStyle name="출력 5 4 6 2" xfId="40042" xr:uid="{A1BD21C4-246F-43A7-9AA6-AD15C3E5FC2D}"/>
    <cellStyle name="출력 5 4 7" xfId="21783" xr:uid="{03BCBE05-417E-4F7C-B3D4-75264A0E7E2F}"/>
    <cellStyle name="출력 5 4 7 2" xfId="40043" xr:uid="{FB83981F-A5EF-448D-9C21-C0017100DE77}"/>
    <cellStyle name="출력 5 4 8" xfId="21784" xr:uid="{23AD7D15-3718-4EDE-9456-AA9B6993E0C3}"/>
    <cellStyle name="출력 5 4 8 2" xfId="40044" xr:uid="{73C18D85-B970-438B-B548-88611CDE0B67}"/>
    <cellStyle name="출력 5 4 9" xfId="21785" xr:uid="{68DB4457-BA5F-449D-80DD-4EA77C6FC1EA}"/>
    <cellStyle name="출력 5 4 9 2" xfId="40045" xr:uid="{5B784E58-9C7A-4746-B0CA-6E5C62A4C733}"/>
    <cellStyle name="출력 5 5" xfId="21786" xr:uid="{33634005-EFC0-4EA9-B341-3483247E0686}"/>
    <cellStyle name="出力 5 5" xfId="21787" xr:uid="{025F817B-6A7E-4593-9D69-D346411870F9}"/>
    <cellStyle name="출력 5 5 2" xfId="40046" xr:uid="{194FFBCD-E295-4A9B-8FA3-24A88DCA2505}"/>
    <cellStyle name="出力 5 5 2" xfId="40047" xr:uid="{2D97599E-7310-4E66-9589-ACA7FB884C7B}"/>
    <cellStyle name="출력 5 6" xfId="21788" xr:uid="{005E19E1-AF15-4C37-99C6-8125AE1D0542}"/>
    <cellStyle name="出力 5 6" xfId="21789" xr:uid="{D5FFC436-A11E-46F8-9D9C-75B9D3CF64EC}"/>
    <cellStyle name="출력 5 6 2" xfId="40048" xr:uid="{B857C135-6929-4D1D-807E-9841D9BF733D}"/>
    <cellStyle name="出力 5 6 2" xfId="40049" xr:uid="{62BCD79F-4678-4587-87C5-F1EA90374221}"/>
    <cellStyle name="출력 5 7" xfId="21790" xr:uid="{DA6214D3-901D-4514-BE37-4E229D0BE7AF}"/>
    <cellStyle name="出力 5 7" xfId="21791" xr:uid="{4C5093BA-FE83-40F9-AD2A-1B6A2CF5B394}"/>
    <cellStyle name="출력 5 7 2" xfId="40050" xr:uid="{797C4930-7201-4697-AC67-53AB38802B50}"/>
    <cellStyle name="出力 5 7 2" xfId="40051" xr:uid="{17B0E570-8712-4886-B12D-B6C2D5091D8A}"/>
    <cellStyle name="출력 5 8" xfId="21792" xr:uid="{4544CA3A-63ED-4F5C-B16E-EC21D0F3B923}"/>
    <cellStyle name="出力 5 8" xfId="21793" xr:uid="{7DA5E198-2D03-4AE9-9737-AD77BD642465}"/>
    <cellStyle name="출력 5 8 2" xfId="40052" xr:uid="{343816F4-B31B-45A5-B7F9-2382E35F8D43}"/>
    <cellStyle name="出力 5 8 2" xfId="40053" xr:uid="{49172C55-4B75-4F78-AACB-B4B74A521ED7}"/>
    <cellStyle name="출력 5 9" xfId="21794" xr:uid="{EBF2E54A-9B8B-4DD8-99D7-C0AA99155AB8}"/>
    <cellStyle name="出力 5 9" xfId="21795" xr:uid="{84797E53-CD10-470E-B401-198AA79468BE}"/>
    <cellStyle name="출력 5 9 2" xfId="40054" xr:uid="{70279061-ED95-44D2-BEAB-3A79B3745A40}"/>
    <cellStyle name="出力 5 9 2" xfId="40055" xr:uid="{68F246E2-62FE-4E87-AAFF-2C2B410DB047}"/>
    <cellStyle name="출력 50" xfId="21796" xr:uid="{7DCE6564-C921-4459-B46F-F85225BB015F}"/>
    <cellStyle name="출력 51" xfId="21797" xr:uid="{C9C22D1F-DECB-4BF4-BE8B-6E40D9E6C0BA}"/>
    <cellStyle name="출력 6" xfId="21798" xr:uid="{1406880C-DE9D-48E6-B831-C0E57A0F9D6A}"/>
    <cellStyle name="出力 6" xfId="21799" xr:uid="{2319B51A-EA2F-474A-8C59-2F9F4C684202}"/>
    <cellStyle name="出力 6 10" xfId="21800" xr:uid="{0C8CFEF5-FF6B-460B-95BA-FC2DBA01F2C9}"/>
    <cellStyle name="出力 6 10 2" xfId="40057" xr:uid="{10F239D1-3084-4BF3-8300-AF5EA3957464}"/>
    <cellStyle name="出力 6 11" xfId="21801" xr:uid="{A1716707-6036-49D7-9531-726D4159A9F3}"/>
    <cellStyle name="出力 6 11 2" xfId="40058" xr:uid="{1685A586-95DF-4507-BEC5-6C2E4D997DCF}"/>
    <cellStyle name="出力 6 12" xfId="21802" xr:uid="{1AF86B24-93A7-4055-8789-28C7A6291208}"/>
    <cellStyle name="出力 6 12 2" xfId="40059" xr:uid="{4B773BE1-5ED1-4FAD-87C1-0E3BBC27C45E}"/>
    <cellStyle name="出力 6 13" xfId="21803" xr:uid="{14C3E7A1-205D-4AA7-80E9-B79ACFAD33D2}"/>
    <cellStyle name="出力 6 13 2" xfId="40060" xr:uid="{0B647E78-A5CC-4E4D-984F-C558ECC50FB9}"/>
    <cellStyle name="出力 6 14" xfId="21804" xr:uid="{50A7D0CD-F578-4989-9380-5D72D79358FC}"/>
    <cellStyle name="出力 6 14 2" xfId="40061" xr:uid="{D1F5EB6A-A275-4043-AD1B-CBAA1FA0C513}"/>
    <cellStyle name="出力 6 15" xfId="21805" xr:uid="{34A4E7F2-0FD8-40F2-B0FE-E90ED20C0E0C}"/>
    <cellStyle name="出力 6 15 2" xfId="40062" xr:uid="{999C6A8D-54CE-4C05-AB14-D033BAE41215}"/>
    <cellStyle name="出力 6 16" xfId="40056" xr:uid="{7F4B2C05-8C6F-4481-8EC6-BBA280E1181D}"/>
    <cellStyle name="출력 6 2" xfId="21806" xr:uid="{9F2F57BF-7979-43A3-98DB-D73FCDEC65B3}"/>
    <cellStyle name="出力 6 2" xfId="21807" xr:uid="{E767EB4E-C0ED-4FD9-8FD7-20C863B8FAE3}"/>
    <cellStyle name="出力 6 2 10" xfId="40063" xr:uid="{1E46DE22-43A6-422E-809E-33E388178873}"/>
    <cellStyle name="出力 6 2 2" xfId="21808" xr:uid="{BBEF3D24-52EB-443F-BAAD-54C92B45C012}"/>
    <cellStyle name="出力 6 2 2 2" xfId="40064" xr:uid="{89ED974B-0D9F-4DEC-856D-6C740832A866}"/>
    <cellStyle name="出力 6 2 3" xfId="21809" xr:uid="{E844C04F-7FD0-4F13-9EF2-3A5B7749BB86}"/>
    <cellStyle name="出力 6 2 3 2" xfId="40065" xr:uid="{9BFB79FE-F385-4479-8E3E-3B2DAE822214}"/>
    <cellStyle name="出力 6 2 4" xfId="21810" xr:uid="{6C666752-07C8-4933-95BF-4FFDB8898DD8}"/>
    <cellStyle name="出力 6 2 4 2" xfId="40066" xr:uid="{2FA232E6-463C-4510-9564-5B1A06ABF7B2}"/>
    <cellStyle name="出力 6 2 5" xfId="21811" xr:uid="{DF15AED2-9E3C-4E3E-8E39-26AB17851519}"/>
    <cellStyle name="出力 6 2 5 2" xfId="40067" xr:uid="{7155ABD7-C0E5-4FAF-A0D5-2102E79AD607}"/>
    <cellStyle name="出力 6 2 6" xfId="21812" xr:uid="{1451E29E-F4B6-49BF-B80D-58A70D046B83}"/>
    <cellStyle name="出力 6 2 6 2" xfId="40068" xr:uid="{AE214B8F-3254-4741-8EF3-F0649E3FDF48}"/>
    <cellStyle name="出力 6 2 7" xfId="21813" xr:uid="{8565C4A1-3FB8-4C0A-BB29-8D18EFD24BAB}"/>
    <cellStyle name="出力 6 2 7 2" xfId="40069" xr:uid="{DD1E0D8B-4403-4A98-8287-E92AC6D9B8C1}"/>
    <cellStyle name="出力 6 2 8" xfId="21814" xr:uid="{2B6ECCA5-2B83-420E-8EA6-D3003F2B7ACA}"/>
    <cellStyle name="出力 6 2 8 2" xfId="40070" xr:uid="{AE0E5B58-164A-4CFE-8521-AB36BD3745FD}"/>
    <cellStyle name="出力 6 2 9" xfId="21815" xr:uid="{7073704E-58A9-4FDA-8BDC-7A202A24371B}"/>
    <cellStyle name="出力 6 2 9 2" xfId="40071" xr:uid="{F8CF206C-D761-499C-847B-85390C30CD48}"/>
    <cellStyle name="出力 6 3" xfId="21816" xr:uid="{F2456B21-0087-425C-B7A5-02AEA8C46AF8}"/>
    <cellStyle name="出力 6 3 10" xfId="40072" xr:uid="{CA5DC2E2-5462-46E9-B9C2-F672D4BA369E}"/>
    <cellStyle name="出力 6 3 2" xfId="21817" xr:uid="{E94F837C-5A19-4FCC-AEDE-4D68299E532D}"/>
    <cellStyle name="出力 6 3 2 2" xfId="40073" xr:uid="{19485E0B-BC14-4509-9D23-F7CE4924935C}"/>
    <cellStyle name="出力 6 3 3" xfId="21818" xr:uid="{650A7647-5306-4887-81B1-11501AC79B63}"/>
    <cellStyle name="出力 6 3 3 2" xfId="40074" xr:uid="{F70231E9-4DDA-43E4-B201-3365E9DD8309}"/>
    <cellStyle name="出力 6 3 4" xfId="21819" xr:uid="{01EA654F-AC06-47A1-A6D1-E8119D53006D}"/>
    <cellStyle name="出力 6 3 4 2" xfId="40075" xr:uid="{D14CB565-63CF-43F8-862D-3F8728FDBA48}"/>
    <cellStyle name="出力 6 3 5" xfId="21820" xr:uid="{8721AE14-B1C4-433F-8DC6-0073F7869D65}"/>
    <cellStyle name="出力 6 3 5 2" xfId="40076" xr:uid="{50ED6FC3-0881-41BC-8067-D14A60AF0301}"/>
    <cellStyle name="出力 6 3 6" xfId="21821" xr:uid="{5DF15D54-3B2D-438A-8A23-7C588F7B8F64}"/>
    <cellStyle name="出力 6 3 6 2" xfId="40077" xr:uid="{67231DEA-634B-4D63-A1EB-D1A10043A221}"/>
    <cellStyle name="出力 6 3 7" xfId="21822" xr:uid="{3A481D5E-8F6B-48E8-8B67-D8CC4424DCE7}"/>
    <cellStyle name="出力 6 3 7 2" xfId="40078" xr:uid="{BD5ADB9B-3F02-4CA2-AF8C-E1FE3BA1BF08}"/>
    <cellStyle name="出力 6 3 8" xfId="21823" xr:uid="{6EDD218E-CC19-4687-BF60-E90524EF0C3D}"/>
    <cellStyle name="出力 6 3 8 2" xfId="40079" xr:uid="{5E2AC205-7D2F-43D1-95B4-D2FB5327AFB8}"/>
    <cellStyle name="出力 6 3 9" xfId="21824" xr:uid="{A69BA479-C31B-44D8-967D-551DD72E041D}"/>
    <cellStyle name="出力 6 3 9 2" xfId="40080" xr:uid="{4749C419-ECDD-423E-90C9-CC4A8DABDEFF}"/>
    <cellStyle name="出力 6 4" xfId="21825" xr:uid="{A9F4AC3F-ED4B-499F-9A2D-85BC56FA3543}"/>
    <cellStyle name="出力 6 4 2" xfId="40081" xr:uid="{883E6331-7BBC-4AA4-BEFC-D7E54522AD75}"/>
    <cellStyle name="出力 6 5" xfId="21826" xr:uid="{AEF1FA90-462C-4D3F-83AD-0D923BACF583}"/>
    <cellStyle name="出力 6 5 2" xfId="40082" xr:uid="{A992880E-9AC4-4C3E-B7EA-D153EAB03C65}"/>
    <cellStyle name="出力 6 6" xfId="21827" xr:uid="{F55654C1-B668-42AD-914F-75C6320F57B6}"/>
    <cellStyle name="出力 6 6 2" xfId="40083" xr:uid="{DD2E7A90-F96D-4D79-9DA7-A32958BD3783}"/>
    <cellStyle name="出力 6 7" xfId="21828" xr:uid="{7F31EF73-3BE8-4227-9EE1-573E22A112BC}"/>
    <cellStyle name="出力 6 7 2" xfId="40084" xr:uid="{9A5AD852-5A58-4C13-9FB6-1A0F66412B7C}"/>
    <cellStyle name="出力 6 8" xfId="21829" xr:uid="{7B5EA721-5FFB-47BD-A332-FF97CA625200}"/>
    <cellStyle name="出力 6 8 2" xfId="40085" xr:uid="{67F70F6E-DE80-42D3-A5FB-617EB6185C71}"/>
    <cellStyle name="出力 6 9" xfId="21830" xr:uid="{A78D2623-F2A9-4123-9C1B-93941C112F70}"/>
    <cellStyle name="出力 6 9 2" xfId="40086" xr:uid="{CE297DE7-5D2E-4CD7-BD91-48A03CED44DA}"/>
    <cellStyle name="출력 7" xfId="21831" xr:uid="{597997E4-C639-49C7-A71C-05B0140B1A3E}"/>
    <cellStyle name="出力 7" xfId="21832" xr:uid="{D64ACC89-13F9-4549-A83D-EFEB992D3640}"/>
    <cellStyle name="出力 7 10" xfId="21833" xr:uid="{08510185-26E0-4904-943D-504C1D9350CA}"/>
    <cellStyle name="出力 7 10 2" xfId="40088" xr:uid="{15256590-9B24-40DB-A6FB-21871A085A66}"/>
    <cellStyle name="出力 7 11" xfId="21834" xr:uid="{1A095895-DE4D-4B8A-ADA7-5D384E1A7296}"/>
    <cellStyle name="出力 7 11 2" xfId="40089" xr:uid="{2398AF69-74C1-45C6-80D8-E0B5808D1905}"/>
    <cellStyle name="出力 7 12" xfId="21835" xr:uid="{44B11D33-B847-481E-AB7A-6E32EB3A0C6C}"/>
    <cellStyle name="出力 7 12 2" xfId="40090" xr:uid="{6C37254B-C05B-4255-B1E4-6357CA636329}"/>
    <cellStyle name="出力 7 13" xfId="21836" xr:uid="{2D36CD5F-E85B-465D-84D1-83195D56B40F}"/>
    <cellStyle name="出力 7 13 2" xfId="40091" xr:uid="{886094AC-6575-47A7-BDC5-BD6638FC8D7D}"/>
    <cellStyle name="出力 7 14" xfId="21837" xr:uid="{9FBF4FB4-DE3F-4065-8E31-B8443F08CFCF}"/>
    <cellStyle name="出力 7 14 2" xfId="40092" xr:uid="{58232D15-BE5C-49F2-A52B-E3FCCB8FD09F}"/>
    <cellStyle name="出力 7 15" xfId="21838" xr:uid="{FB825EE2-DDF9-48C7-A87F-72E14B0A634C}"/>
    <cellStyle name="出力 7 15 2" xfId="40093" xr:uid="{029ABC8B-9DBD-49E0-AC48-444C69CB9EF6}"/>
    <cellStyle name="出力 7 16" xfId="40087" xr:uid="{73E2C9E1-8FF5-4072-8EC0-453C1C61985B}"/>
    <cellStyle name="출력 7 2" xfId="21839" xr:uid="{021EF4C7-5A14-4C9B-A263-B7E61343F859}"/>
    <cellStyle name="出力 7 2" xfId="21840" xr:uid="{640602C4-50B6-455B-B4FA-2DB234A73954}"/>
    <cellStyle name="出力 7 2 10" xfId="40094" xr:uid="{F38EAAF9-7BA3-4A8F-A897-ECC8813F2AF5}"/>
    <cellStyle name="出力 7 2 2" xfId="21841" xr:uid="{2EACAD83-DE8C-433B-BB4B-BE424F8581DB}"/>
    <cellStyle name="出力 7 2 2 2" xfId="40095" xr:uid="{2A865DBF-E758-4CE7-835C-1FA38F3623AD}"/>
    <cellStyle name="出力 7 2 3" xfId="21842" xr:uid="{FFCB4E7D-90BA-44E2-AD83-F102AE6C2B67}"/>
    <cellStyle name="出力 7 2 3 2" xfId="40096" xr:uid="{AB5A87DF-4B44-4103-AAC6-F0E07DB8B1B9}"/>
    <cellStyle name="出力 7 2 4" xfId="21843" xr:uid="{D31C0566-761E-4B31-BE08-5B6A60E25A5B}"/>
    <cellStyle name="出力 7 2 4 2" xfId="40097" xr:uid="{12551A3F-1681-4FD7-8A5F-64D4CADCF318}"/>
    <cellStyle name="出力 7 2 5" xfId="21844" xr:uid="{AA249CC8-D2C1-4079-B7D5-6B9861865478}"/>
    <cellStyle name="出力 7 2 5 2" xfId="40098" xr:uid="{26A0DF3A-8A79-4D75-9004-87EA4552108C}"/>
    <cellStyle name="出力 7 2 6" xfId="21845" xr:uid="{A8B2B177-132E-48F9-AEBF-636114A5D8A9}"/>
    <cellStyle name="出力 7 2 6 2" xfId="40099" xr:uid="{5CA449DB-6E39-40A7-878E-BF5F84B77445}"/>
    <cellStyle name="出力 7 2 7" xfId="21846" xr:uid="{84DE1500-5E8C-4237-8760-F38487A5DC88}"/>
    <cellStyle name="出力 7 2 7 2" xfId="40100" xr:uid="{23AD90A9-3471-4065-B07C-7F8F7317221B}"/>
    <cellStyle name="出力 7 2 8" xfId="21847" xr:uid="{AE2097D3-3CFF-4208-A01C-91B90BA6FB6C}"/>
    <cellStyle name="出力 7 2 8 2" xfId="40101" xr:uid="{8619D2E3-0015-4960-8AE0-C17C5A4944E1}"/>
    <cellStyle name="出力 7 2 9" xfId="21848" xr:uid="{C7B96EAE-DE52-44E4-993F-22708E0D40A3}"/>
    <cellStyle name="出力 7 2 9 2" xfId="40102" xr:uid="{7AA50804-5FD6-4C19-B21E-CC848E088AB1}"/>
    <cellStyle name="出力 7 3" xfId="21849" xr:uid="{3E92ECDD-8D86-427E-A7EB-A888F16EE047}"/>
    <cellStyle name="出力 7 3 10" xfId="40103" xr:uid="{8C3FED8C-D741-4F64-85A7-4C6CC7EA63FE}"/>
    <cellStyle name="出力 7 3 2" xfId="21850" xr:uid="{F2D5CC23-1933-40D3-911F-011E5D26CB1C}"/>
    <cellStyle name="出力 7 3 2 2" xfId="40104" xr:uid="{C8C91F09-6C2A-4925-8AC6-A7055D38F00F}"/>
    <cellStyle name="出力 7 3 3" xfId="21851" xr:uid="{C5B9AEE1-80C9-4028-8A02-B41DD7F7CB0F}"/>
    <cellStyle name="出力 7 3 3 2" xfId="40105" xr:uid="{DBCE9F1C-9E98-4C43-89AC-0F912676232C}"/>
    <cellStyle name="出力 7 3 4" xfId="21852" xr:uid="{C3C921CB-6FB8-4F65-A81F-137E27BD585D}"/>
    <cellStyle name="出力 7 3 4 2" xfId="40106" xr:uid="{2395C771-705C-45B6-9010-2CA90194DC4E}"/>
    <cellStyle name="出力 7 3 5" xfId="21853" xr:uid="{F9C25E56-BC40-4CF2-9C76-E9623E7469A6}"/>
    <cellStyle name="出力 7 3 5 2" xfId="40107" xr:uid="{869818D8-41DB-46B6-93CC-A5486000EFF9}"/>
    <cellStyle name="出力 7 3 6" xfId="21854" xr:uid="{0AAFBABA-FBF9-4C70-96A6-2EAF8B0D5F83}"/>
    <cellStyle name="出力 7 3 6 2" xfId="40108" xr:uid="{E819126A-A141-476B-877E-D7C736DAE356}"/>
    <cellStyle name="出力 7 3 7" xfId="21855" xr:uid="{6CD7E0F9-1FCD-4567-9749-8AA257ABD4A3}"/>
    <cellStyle name="出力 7 3 7 2" xfId="40109" xr:uid="{E24F9A86-C354-45F7-B447-371AD8A0F1B6}"/>
    <cellStyle name="出力 7 3 8" xfId="21856" xr:uid="{0B9A80E2-C9CB-4AA9-884A-CBE682BA15E5}"/>
    <cellStyle name="出力 7 3 8 2" xfId="40110" xr:uid="{8564C3C9-5C65-44E2-9106-A85B61B0A882}"/>
    <cellStyle name="出力 7 3 9" xfId="21857" xr:uid="{F6525075-A5B6-422D-8FAA-A2B14D47C26E}"/>
    <cellStyle name="出力 7 3 9 2" xfId="40111" xr:uid="{7D265307-3B01-40D6-99D5-23C4C431B2AC}"/>
    <cellStyle name="出力 7 4" xfId="21858" xr:uid="{3C5F4B4A-5657-4DA1-A0FC-D04B7DFC5FFB}"/>
    <cellStyle name="出力 7 4 2" xfId="40112" xr:uid="{BE8FE5A7-8E78-4431-8DCD-44D2B9CBE084}"/>
    <cellStyle name="出力 7 5" xfId="21859" xr:uid="{4C9A1B87-F6A8-45BD-BFD9-105CADC20FF0}"/>
    <cellStyle name="出力 7 5 2" xfId="40113" xr:uid="{3841FE95-F902-42DF-BB60-AF32E942B508}"/>
    <cellStyle name="出力 7 6" xfId="21860" xr:uid="{21324647-2FE3-47B9-BE5F-CCB49B7FFF3F}"/>
    <cellStyle name="出力 7 6 2" xfId="40114" xr:uid="{2FC58350-BDCA-4FD4-9837-69D6B5B4C7B2}"/>
    <cellStyle name="出力 7 7" xfId="21861" xr:uid="{7F236970-1D25-4095-9B77-106A5A9B4819}"/>
    <cellStyle name="出力 7 7 2" xfId="40115" xr:uid="{7B25F009-7665-4841-A0F2-4D8835933555}"/>
    <cellStyle name="出力 7 8" xfId="21862" xr:uid="{B2F8174A-CCBC-40A3-B3F2-012CBB6C124F}"/>
    <cellStyle name="出力 7 8 2" xfId="40116" xr:uid="{24252891-B1AC-48F5-A707-617A7179B82F}"/>
    <cellStyle name="出力 7 9" xfId="21863" xr:uid="{456A608C-AACA-4E35-B0E0-8A6659D8EE70}"/>
    <cellStyle name="出力 7 9 2" xfId="40117" xr:uid="{3D2C117C-FA65-4A63-BD35-562F139F14B8}"/>
    <cellStyle name="출력 8" xfId="21864" xr:uid="{2B593E9A-1986-4479-A34D-12017FE3B53B}"/>
    <cellStyle name="出力 8" xfId="21865" xr:uid="{A4AD9A6F-11C2-4B03-89F8-AA51CC2FA79B}"/>
    <cellStyle name="出力 8 10" xfId="21866" xr:uid="{BC7CE302-C680-4AF4-A5C9-A3416249061B}"/>
    <cellStyle name="出力 8 10 2" xfId="40119" xr:uid="{02E55498-14DF-4E97-80AD-41B13ACDE69A}"/>
    <cellStyle name="出力 8 11" xfId="21867" xr:uid="{59D8BBEF-5338-4BE2-A133-6C9E2684D0EA}"/>
    <cellStyle name="出力 8 11 2" xfId="40120" xr:uid="{7043807C-DC00-4A74-B078-8773E1BEB98B}"/>
    <cellStyle name="出力 8 12" xfId="21868" xr:uid="{66F52856-910F-4BA3-8E05-C695245B45FD}"/>
    <cellStyle name="出力 8 12 2" xfId="40121" xr:uid="{504F6D36-9B9A-46F7-8400-89087624F92B}"/>
    <cellStyle name="出力 8 13" xfId="21869" xr:uid="{7C0C4F79-A074-4550-942E-07910514B124}"/>
    <cellStyle name="出力 8 13 2" xfId="40122" xr:uid="{596089E2-EAF9-4853-AD93-BDB408445B04}"/>
    <cellStyle name="出力 8 14" xfId="21870" xr:uid="{A0918BB2-2DD8-40EF-8E72-717D9B8CB9FD}"/>
    <cellStyle name="出力 8 14 2" xfId="40123" xr:uid="{4699EDC8-7878-4651-B671-27CD3DCBB223}"/>
    <cellStyle name="出力 8 15" xfId="21871" xr:uid="{33630C27-FED4-4620-9C33-024A6EC7A02B}"/>
    <cellStyle name="出力 8 15 2" xfId="40124" xr:uid="{2D9A35C6-86C4-4771-8899-452D958A0EAF}"/>
    <cellStyle name="出力 8 16" xfId="40118" xr:uid="{3E88DBF0-7C79-460C-80B2-F9B0D3611E43}"/>
    <cellStyle name="출력 8 2" xfId="21872" xr:uid="{A85FBC08-6357-4E16-9338-842EC858F332}"/>
    <cellStyle name="出力 8 2" xfId="21873" xr:uid="{2281E6DE-B9DC-4F0D-BD1E-1BAD3A552A2A}"/>
    <cellStyle name="出力 8 2 10" xfId="40125" xr:uid="{64C26EF5-7B03-42F1-8768-49E5872E15E0}"/>
    <cellStyle name="出力 8 2 2" xfId="21874" xr:uid="{AA6DEA19-E1CD-41D0-9CFF-C98D40EE19FE}"/>
    <cellStyle name="出力 8 2 2 2" xfId="40126" xr:uid="{446CCC99-1ACF-4285-A4E3-26F419DBD046}"/>
    <cellStyle name="出力 8 2 3" xfId="21875" xr:uid="{A9780D60-F562-4B48-9F27-D812FF445FFF}"/>
    <cellStyle name="出力 8 2 3 2" xfId="40127" xr:uid="{C978B9EF-049C-4645-904E-5B9719E8EAB4}"/>
    <cellStyle name="出力 8 2 4" xfId="21876" xr:uid="{76FAE692-31FF-4655-8A9A-F248DE7BA3EB}"/>
    <cellStyle name="出力 8 2 4 2" xfId="40128" xr:uid="{BA401A84-9BAB-4548-9D24-89A82FC40ACA}"/>
    <cellStyle name="出力 8 2 5" xfId="21877" xr:uid="{7BADC677-5540-4277-82D0-E6DE594D53B0}"/>
    <cellStyle name="出力 8 2 5 2" xfId="40129" xr:uid="{AAEB6B9C-04B5-44AA-8C6F-B9907D66E2E8}"/>
    <cellStyle name="出力 8 2 6" xfId="21878" xr:uid="{F024BDFD-F798-4EAD-97BF-88A2B88EEE51}"/>
    <cellStyle name="出力 8 2 6 2" xfId="40130" xr:uid="{A97E76E3-6D60-4649-A33A-F53BCFB26072}"/>
    <cellStyle name="出力 8 2 7" xfId="21879" xr:uid="{45BE37B4-CAC5-40E7-892D-65BD89E74361}"/>
    <cellStyle name="出力 8 2 7 2" xfId="40131" xr:uid="{25ADB0C2-AAC0-4E8C-9376-28B3FD65E597}"/>
    <cellStyle name="出力 8 2 8" xfId="21880" xr:uid="{852C840D-2496-4B0E-92A6-E55C71092977}"/>
    <cellStyle name="出力 8 2 8 2" xfId="40132" xr:uid="{02D42C0E-BF80-4838-8410-220C991D3A86}"/>
    <cellStyle name="出力 8 2 9" xfId="21881" xr:uid="{C81B82D6-F93A-4C57-A8A7-400A501AA2E5}"/>
    <cellStyle name="出力 8 2 9 2" xfId="40133" xr:uid="{A3505776-F982-40E6-A2F0-7B98E7A3F469}"/>
    <cellStyle name="出力 8 3" xfId="21882" xr:uid="{529D4217-E2A7-42DC-8C13-454B600F27A3}"/>
    <cellStyle name="出力 8 3 10" xfId="40134" xr:uid="{150DCA60-B7CA-424D-BAD4-7BA0DBE0F2EE}"/>
    <cellStyle name="出力 8 3 2" xfId="21883" xr:uid="{A4CAA992-9298-445D-8A9C-5154E9BC08D7}"/>
    <cellStyle name="出力 8 3 2 2" xfId="40135" xr:uid="{3E171970-B07A-439F-A380-B1A258DE415D}"/>
    <cellStyle name="出力 8 3 3" xfId="21884" xr:uid="{2462A6E2-BC55-4672-B331-9FAD0F5E4DB8}"/>
    <cellStyle name="出力 8 3 3 2" xfId="40136" xr:uid="{46CDAF6C-F35C-474E-A14B-E16D92A86697}"/>
    <cellStyle name="出力 8 3 4" xfId="21885" xr:uid="{7A916562-0690-475B-832F-07509F2540D0}"/>
    <cellStyle name="出力 8 3 4 2" xfId="40137" xr:uid="{43D4CF94-FA34-41BF-8F3A-1F9D6C23D5B0}"/>
    <cellStyle name="出力 8 3 5" xfId="21886" xr:uid="{BDFF4634-3BB6-4684-B8BE-8B14E569B426}"/>
    <cellStyle name="出力 8 3 5 2" xfId="40138" xr:uid="{84A1DFE2-71A3-4816-B731-FF7242EB2D7E}"/>
    <cellStyle name="出力 8 3 6" xfId="21887" xr:uid="{E215B132-0D9D-475B-8CEA-165B1BBAF798}"/>
    <cellStyle name="出力 8 3 6 2" xfId="40139" xr:uid="{B6BCE5D9-F5AA-4FA4-9983-7DF673B5BCC8}"/>
    <cellStyle name="出力 8 3 7" xfId="21888" xr:uid="{7C6AB68C-2981-48BD-AE9A-46692685448A}"/>
    <cellStyle name="出力 8 3 7 2" xfId="40140" xr:uid="{AB47C862-6FA5-466D-9CA7-33FD8673BC81}"/>
    <cellStyle name="出力 8 3 8" xfId="21889" xr:uid="{3DB5B9C5-DE23-483C-925A-6B523CEE45B0}"/>
    <cellStyle name="出力 8 3 8 2" xfId="40141" xr:uid="{3F008784-C159-4C79-8668-CB79635B1E07}"/>
    <cellStyle name="出力 8 3 9" xfId="21890" xr:uid="{5C3A6746-0D82-45AB-9E9B-E5145789E498}"/>
    <cellStyle name="出力 8 3 9 2" xfId="40142" xr:uid="{C966689E-406D-4442-A4E8-7DC023D8DF4D}"/>
    <cellStyle name="出力 8 4" xfId="21891" xr:uid="{F93101FE-ECB8-459E-8AD5-CAF245426900}"/>
    <cellStyle name="出力 8 4 2" xfId="40143" xr:uid="{FDC3F086-EF68-4590-816C-E07648D47DD3}"/>
    <cellStyle name="出力 8 5" xfId="21892" xr:uid="{ED1BE213-6C78-4FAE-BC42-DA525CEA84F7}"/>
    <cellStyle name="出力 8 5 2" xfId="40144" xr:uid="{22CC2D7E-8A33-4FD1-AC56-D10D2B3CA83A}"/>
    <cellStyle name="出力 8 6" xfId="21893" xr:uid="{24B1ACDB-3B1D-4E40-97AC-688E59973DDD}"/>
    <cellStyle name="出力 8 6 2" xfId="40145" xr:uid="{5C9C507E-5524-426A-B87A-20619E6EB6F2}"/>
    <cellStyle name="出力 8 7" xfId="21894" xr:uid="{01C641A1-F819-48C4-83CB-35EFF98377AC}"/>
    <cellStyle name="出力 8 7 2" xfId="40146" xr:uid="{7067AEEE-13D6-4256-B0EE-367A46050DC6}"/>
    <cellStyle name="出力 8 8" xfId="21895" xr:uid="{83A4E2BB-E051-4FB3-BCAE-D9920837300C}"/>
    <cellStyle name="出力 8 8 2" xfId="40147" xr:uid="{E25E4C7E-C432-41E9-BD45-6DB500F28389}"/>
    <cellStyle name="出力 8 9" xfId="21896" xr:uid="{FD0D1A1B-308F-4045-9054-2BF76880E01B}"/>
    <cellStyle name="出力 8 9 2" xfId="40148" xr:uid="{F709046D-8DC2-43A2-AEBC-F0600FD8CB7B}"/>
    <cellStyle name="출력 9" xfId="21897" xr:uid="{65A43689-69AA-42D3-8712-137628BA016F}"/>
    <cellStyle name="出力 9" xfId="21898" xr:uid="{3694C97B-F892-4FB7-B63A-0AE06E5C7FED}"/>
    <cellStyle name="출력 9 10" xfId="21899" xr:uid="{61BF5F63-C080-4D20-99C7-7AF475239A30}"/>
    <cellStyle name="出力 9 10" xfId="21900" xr:uid="{FB59FF22-E444-4E0C-A104-AABE949A535D}"/>
    <cellStyle name="출력 9 10 2" xfId="40151" xr:uid="{0831AA6C-7F18-4FE4-94EB-A66E1E7F2FE7}"/>
    <cellStyle name="出力 9 10 2" xfId="40152" xr:uid="{51900217-E0DB-409D-9725-D7D1B845FF8B}"/>
    <cellStyle name="출력 9 11" xfId="21901" xr:uid="{C7692FF3-5BF5-4277-8BA6-EDB532AA3F0B}"/>
    <cellStyle name="出力 9 11" xfId="21902" xr:uid="{E9E21B14-1AAB-4354-972E-7B835E6E1C4A}"/>
    <cellStyle name="출력 9 11 2" xfId="40153" xr:uid="{73667153-DFBB-40E7-A0D7-8C8559904B3A}"/>
    <cellStyle name="出力 9 11 2" xfId="40154" xr:uid="{F4A4218A-C0C6-4951-83D6-B1C0924B3478}"/>
    <cellStyle name="출력 9 12" xfId="21903" xr:uid="{CF176B68-3A7B-4065-BF07-526D7A08C2CC}"/>
    <cellStyle name="出力 9 12" xfId="21904" xr:uid="{F36106EA-0DDB-4A9E-A6D6-22A7D786563D}"/>
    <cellStyle name="출력 9 12 2" xfId="40155" xr:uid="{2802243D-A340-451A-A725-4C27F83FFAC9}"/>
    <cellStyle name="出力 9 12 2" xfId="40156" xr:uid="{4BD2D067-C352-4BF3-86CA-839B7113976C}"/>
    <cellStyle name="출력 9 13" xfId="21905" xr:uid="{901D0526-E3DB-4715-8B3D-D28343EDF62D}"/>
    <cellStyle name="出力 9 13" xfId="21906" xr:uid="{879362B2-B52D-4221-A482-2246BF5CC9F3}"/>
    <cellStyle name="출력 9 13 2" xfId="40157" xr:uid="{E6EA3014-C04A-4C26-9EEB-2EFE302FFF14}"/>
    <cellStyle name="出力 9 13 2" xfId="40158" xr:uid="{B9E6CA8E-633F-4ECE-AD8E-367BD4ECC30E}"/>
    <cellStyle name="출력 9 14" xfId="21907" xr:uid="{B6D4DCB4-917E-4466-87E3-1DF2D0C50888}"/>
    <cellStyle name="出力 9 14" xfId="21908" xr:uid="{ADAA446E-A06E-4919-82E3-22A51837895C}"/>
    <cellStyle name="출력 9 14 2" xfId="40159" xr:uid="{900736DA-5EB8-4E98-BD25-A49985F5C623}"/>
    <cellStyle name="出力 9 14 2" xfId="40160" xr:uid="{B661FD05-AF00-44D3-BCB0-0FB4E904CCFE}"/>
    <cellStyle name="출력 9 15" xfId="21909" xr:uid="{B7346E8B-665B-4968-8A7C-F9B16839F77D}"/>
    <cellStyle name="出力 9 15" xfId="21910" xr:uid="{E36380C5-3466-4A63-90C7-087E4BFFBACC}"/>
    <cellStyle name="출력 9 15 2" xfId="40161" xr:uid="{D313DFD8-C13E-424D-985C-27C3D5C4A1E0}"/>
    <cellStyle name="出力 9 15 2" xfId="40162" xr:uid="{145C77A6-6ADD-4592-B334-1A5FFDF4D073}"/>
    <cellStyle name="출력 9 16" xfId="40149" xr:uid="{9D2AE1CF-02CE-4056-AE31-F7BF1682A535}"/>
    <cellStyle name="出力 9 16" xfId="40150" xr:uid="{E4C34EF5-D19B-4801-8903-857520813696}"/>
    <cellStyle name="출력 9 2" xfId="21911" xr:uid="{469FAAFC-D41E-414F-81A0-73CA455EBFDF}"/>
    <cellStyle name="出力 9 2" xfId="21912" xr:uid="{7929BD15-6F30-479C-AAC8-1EAC9DF5115A}"/>
    <cellStyle name="出力 9 2 10" xfId="40163" xr:uid="{B1E163B7-EC75-4EF7-9470-68166849E9F4}"/>
    <cellStyle name="出力 9 2 2" xfId="21913" xr:uid="{D4F21817-5A79-4234-BF6A-A153429C83B9}"/>
    <cellStyle name="出力 9 2 2 2" xfId="40164" xr:uid="{F357DA1A-C5FE-44ED-B6EB-BBECB62A51A5}"/>
    <cellStyle name="出力 9 2 3" xfId="21914" xr:uid="{E5E54D74-376D-4681-9A41-49B636E9F889}"/>
    <cellStyle name="出力 9 2 3 2" xfId="40165" xr:uid="{93F590EC-9E2A-498F-A1D4-281CE7CBFE02}"/>
    <cellStyle name="出力 9 2 4" xfId="21915" xr:uid="{E2456B58-6B0D-4063-863C-0F1D33220CD8}"/>
    <cellStyle name="出力 9 2 4 2" xfId="40166" xr:uid="{3F3D7A7F-18AA-4823-837A-E0A87E78FA3D}"/>
    <cellStyle name="出力 9 2 5" xfId="21916" xr:uid="{EBDA0B2E-AB7D-4FD4-8736-44184D9C28FF}"/>
    <cellStyle name="出力 9 2 5 2" xfId="40167" xr:uid="{6D990A89-949A-4320-AE6C-E5B79180030E}"/>
    <cellStyle name="出力 9 2 6" xfId="21917" xr:uid="{5D53BAB4-9907-42D6-A6EF-D514B5E08B03}"/>
    <cellStyle name="出力 9 2 6 2" xfId="40168" xr:uid="{4DFDEA31-D908-4EA8-9916-E1822CA946C7}"/>
    <cellStyle name="出力 9 2 7" xfId="21918" xr:uid="{90E5E355-BEFE-41EE-9BD6-77ABCBE60B42}"/>
    <cellStyle name="出力 9 2 7 2" xfId="40169" xr:uid="{112750C8-FC23-43CB-820D-774F510D2CD1}"/>
    <cellStyle name="出力 9 2 8" xfId="21919" xr:uid="{6E469649-758C-4C13-AEFF-E12E6970F12D}"/>
    <cellStyle name="出力 9 2 8 2" xfId="40170" xr:uid="{1B5F6043-8140-41B8-9C0A-2FF1528EBD1A}"/>
    <cellStyle name="出力 9 2 9" xfId="21920" xr:uid="{18BA2018-98D7-4D87-ADEF-B5EFF9838ADC}"/>
    <cellStyle name="出力 9 2 9 2" xfId="40171" xr:uid="{B626F79A-2CE3-4C03-9038-05CB8A22CA41}"/>
    <cellStyle name="출력 9 3" xfId="21921" xr:uid="{4A55310C-98AE-483B-AFC8-D86FC9133B2E}"/>
    <cellStyle name="出力 9 3" xfId="21922" xr:uid="{611C523E-7471-49CB-B248-D45FD31895F1}"/>
    <cellStyle name="출력 9 3 10" xfId="21923" xr:uid="{EC2E7ADA-7050-4ADF-ACE0-B2E363F999D6}"/>
    <cellStyle name="出力 9 3 10" xfId="21924" xr:uid="{C3FAA852-43B2-40B7-AC7A-E2D0275CDA9E}"/>
    <cellStyle name="출력 9 3 10 2" xfId="40174" xr:uid="{730B8E33-CA3F-4065-8B4E-EE0DCF52687A}"/>
    <cellStyle name="出力 9 3 10 2" xfId="40175" xr:uid="{2145F868-F64D-4E1D-9924-BED1642534AC}"/>
    <cellStyle name="출력 9 3 11" xfId="21925" xr:uid="{8F90233A-5BD3-4101-8DD5-3E08346D7D1C}"/>
    <cellStyle name="出力 9 3 11" xfId="21926" xr:uid="{9884ACDC-F80B-4E02-9671-CD52701AEE61}"/>
    <cellStyle name="출력 9 3 11 2" xfId="40176" xr:uid="{DF664A26-A2AB-4AD4-8471-7E974B7F0C5E}"/>
    <cellStyle name="出力 9 3 11 2" xfId="40177" xr:uid="{AD67CF15-EEB7-4C10-9C4B-3905ACFF9065}"/>
    <cellStyle name="출력 9 3 12" xfId="21927" xr:uid="{636D3462-CBED-486F-958C-73AED7512BEF}"/>
    <cellStyle name="出力 9 3 12" xfId="21928" xr:uid="{9A415435-0603-4470-BE8E-C88788149FA1}"/>
    <cellStyle name="출력 9 3 12 2" xfId="40178" xr:uid="{575CA0C9-8BC9-4328-9E42-47E6C3348641}"/>
    <cellStyle name="出力 9 3 12 2" xfId="40179" xr:uid="{F7A3CDAA-CDC6-45F1-BF4D-8DAA7798A9B7}"/>
    <cellStyle name="출력 9 3 13" xfId="21929" xr:uid="{C1EF19D2-5098-48E5-A419-F8923EC9E567}"/>
    <cellStyle name="出力 9 3 13" xfId="21930" xr:uid="{60C4E755-BEC3-44C8-9A1F-49B1C9E3BECA}"/>
    <cellStyle name="출력 9 3 13 2" xfId="40180" xr:uid="{5A9F2CD8-C63B-4575-B2E8-5FF1541A5E6A}"/>
    <cellStyle name="出力 9 3 13 2" xfId="40181" xr:uid="{FCC7DABD-FBCB-48DD-8F32-D399DEBB39B5}"/>
    <cellStyle name="출력 9 3 14" xfId="40172" xr:uid="{FFB2871F-CE31-4E10-9841-DC532DB6B234}"/>
    <cellStyle name="出力 9 3 14" xfId="40173" xr:uid="{D9155673-EC0F-4DC7-82EA-56BEA442B4EF}"/>
    <cellStyle name="출력 9 3 2" xfId="21931" xr:uid="{4ECE9B43-C99F-4586-B12D-A92BCD2F7F0C}"/>
    <cellStyle name="出力 9 3 2" xfId="21932" xr:uid="{DDDF60FC-0D99-499D-9649-96398065A621}"/>
    <cellStyle name="출력 9 3 2 2" xfId="40182" xr:uid="{9B5410AA-1C6C-4E8B-919B-B51798260178}"/>
    <cellStyle name="出力 9 3 2 2" xfId="40183" xr:uid="{B64623A7-60F8-4892-B40F-EB49678A64D8}"/>
    <cellStyle name="출력 9 3 3" xfId="21933" xr:uid="{AFF9D971-6DE5-44D9-B08E-C41D17C66F2B}"/>
    <cellStyle name="出力 9 3 3" xfId="21934" xr:uid="{3326A294-10BC-4B58-B3E9-07324BF07459}"/>
    <cellStyle name="출력 9 3 3 2" xfId="40184" xr:uid="{607CDB11-B408-4742-9A90-15AEABC46B7D}"/>
    <cellStyle name="出力 9 3 3 2" xfId="40185" xr:uid="{7D150612-5EA1-4FBE-AB1F-7FE9A9535E3F}"/>
    <cellStyle name="출력 9 3 4" xfId="21935" xr:uid="{4B4AC547-43F2-409E-B026-48C8AB6D76AD}"/>
    <cellStyle name="出力 9 3 4" xfId="21936" xr:uid="{B5B8CB87-87B4-44D3-8BB5-66E712C054AA}"/>
    <cellStyle name="출력 9 3 4 2" xfId="40186" xr:uid="{FBE79794-8AE5-46CB-A8EA-1F458233B337}"/>
    <cellStyle name="出力 9 3 4 2" xfId="40187" xr:uid="{2D7449B8-EBBE-42AF-AB4A-4C652539F4E1}"/>
    <cellStyle name="출력 9 3 5" xfId="21937" xr:uid="{E179DCBD-5859-40ED-9F90-1C19CCB56F81}"/>
    <cellStyle name="出力 9 3 5" xfId="21938" xr:uid="{FC0D8100-FE7D-42B7-9C11-964440690D62}"/>
    <cellStyle name="출력 9 3 5 2" xfId="40188" xr:uid="{12B03CD9-2AB6-4147-B08F-BE03B12AE8F2}"/>
    <cellStyle name="出力 9 3 5 2" xfId="40189" xr:uid="{E62075FC-D41F-448D-A055-A7F5E10AC019}"/>
    <cellStyle name="출력 9 3 6" xfId="21939" xr:uid="{1498FCB1-7A79-436C-8F50-6CC36C02695B}"/>
    <cellStyle name="出力 9 3 6" xfId="21940" xr:uid="{C47C129D-69F2-4DE9-8F61-A629BC06F41A}"/>
    <cellStyle name="출력 9 3 6 2" xfId="40190" xr:uid="{34022BCD-A707-4645-B3CD-874616F3D8AE}"/>
    <cellStyle name="出力 9 3 6 2" xfId="40191" xr:uid="{D65FBBBA-DBF2-48CF-A723-0392F4FD3A73}"/>
    <cellStyle name="출력 9 3 7" xfId="21941" xr:uid="{6DFE29E0-8DFA-40E6-97E9-01918D9E21D8}"/>
    <cellStyle name="出力 9 3 7" xfId="21942" xr:uid="{B469C8C3-8613-4EA7-9A1B-B2C105C50C05}"/>
    <cellStyle name="출력 9 3 7 2" xfId="40192" xr:uid="{7D8464FE-F91B-4BBE-967C-6789FDCB9C76}"/>
    <cellStyle name="出力 9 3 7 2" xfId="40193" xr:uid="{1E69EB79-570B-4598-8C24-5C07DD7AFF5A}"/>
    <cellStyle name="출력 9 3 8" xfId="21943" xr:uid="{95553446-0E19-43CE-B17D-F78DFBEEB04F}"/>
    <cellStyle name="出力 9 3 8" xfId="21944" xr:uid="{7AA73782-16D3-400F-B7AD-008020865801}"/>
    <cellStyle name="출력 9 3 8 2" xfId="40194" xr:uid="{C5B3BE32-0CC9-4A3D-B095-C02A59D39B75}"/>
    <cellStyle name="出力 9 3 8 2" xfId="40195" xr:uid="{52B7F427-12D3-4571-A1F3-4FBC03A85A3D}"/>
    <cellStyle name="출력 9 3 9" xfId="21945" xr:uid="{BF03DC07-E897-46E2-9517-092EA8AE8522}"/>
    <cellStyle name="出力 9 3 9" xfId="21946" xr:uid="{A9009D49-745B-4B38-8518-679AEA007C40}"/>
    <cellStyle name="출력 9 3 9 2" xfId="40196" xr:uid="{7F20A09B-092C-48A3-8684-A61A744F3320}"/>
    <cellStyle name="出力 9 3 9 2" xfId="40197" xr:uid="{9B124A38-9A60-4543-B995-7DBCE00E0DA9}"/>
    <cellStyle name="출력 9 4" xfId="21947" xr:uid="{CB1A30E8-A17A-418A-874C-E7A4718397CD}"/>
    <cellStyle name="出力 9 4" xfId="21948" xr:uid="{B19208BD-CF96-4918-A17D-B587B6D867EF}"/>
    <cellStyle name="출력 9 4 2" xfId="40198" xr:uid="{4E342F19-807C-46C6-8C7D-3A28B7DEDABF}"/>
    <cellStyle name="出力 9 4 2" xfId="40199" xr:uid="{20A1110B-DD4E-4C91-9C3D-0587C9AF8854}"/>
    <cellStyle name="출력 9 5" xfId="21949" xr:uid="{C1C49AD5-5757-40CF-947C-1B3D391A24C3}"/>
    <cellStyle name="出力 9 5" xfId="21950" xr:uid="{2EC3AC50-5A5D-455C-B2E3-0811A2BF51F9}"/>
    <cellStyle name="출력 9 5 2" xfId="40200" xr:uid="{A83FFC49-FA46-4F70-B4B7-B8F9E88B9264}"/>
    <cellStyle name="出力 9 5 2" xfId="40201" xr:uid="{19B08D71-02EC-4696-938D-8E4B2D82305D}"/>
    <cellStyle name="출력 9 6" xfId="21951" xr:uid="{C97E842D-2CC0-4F63-BB21-0CF4E5A44BCE}"/>
    <cellStyle name="出力 9 6" xfId="21952" xr:uid="{C2D7554D-A44F-49EE-AEFA-5D298335E477}"/>
    <cellStyle name="출력 9 6 2" xfId="40202" xr:uid="{9B177CB6-4D92-4E22-89B4-41FB5E72869D}"/>
    <cellStyle name="出力 9 6 2" xfId="40203" xr:uid="{F3500159-1854-4902-AC55-F4128E24ADCD}"/>
    <cellStyle name="출력 9 7" xfId="21953" xr:uid="{2D72B5C3-711B-4D0E-863F-E896149FB717}"/>
    <cellStyle name="出力 9 7" xfId="21954" xr:uid="{B2046E82-9635-454B-82B5-2ACEA7DD5B2C}"/>
    <cellStyle name="출력 9 7 2" xfId="40204" xr:uid="{F284AF59-C469-46EF-8A44-58E08BC83177}"/>
    <cellStyle name="出力 9 7 2" xfId="40205" xr:uid="{5FD5981F-FEF8-4BA7-BED3-73BE64B6FA1C}"/>
    <cellStyle name="출력 9 8" xfId="21955" xr:uid="{A54940B8-94A9-4C98-B8D2-4E03D86AE6DA}"/>
    <cellStyle name="出力 9 8" xfId="21956" xr:uid="{791F9F37-65D7-4325-B131-7F53A94CC96E}"/>
    <cellStyle name="출력 9 8 2" xfId="40206" xr:uid="{85A273F0-B6E5-42D6-AC12-9D662D6817F8}"/>
    <cellStyle name="出力 9 8 2" xfId="40207" xr:uid="{2D5DF3E6-9955-42B0-99C4-B6189551979A}"/>
    <cellStyle name="출력 9 9" xfId="21957" xr:uid="{85889F66-8901-4965-9B6F-F701AC84E641}"/>
    <cellStyle name="出力 9 9" xfId="21958" xr:uid="{C246F59D-46F1-48F6-985B-5DBAB8D0C2C5}"/>
    <cellStyle name="출력 9 9 2" xfId="40208" xr:uid="{96A03705-0B47-4D52-896B-5C4EE9295B13}"/>
    <cellStyle name="出力 9 9 2" xfId="40209" xr:uid="{41ACA389-0493-4AE4-B51F-2A06F4B87FC1}"/>
    <cellStyle name="取り消し線" xfId="21959" xr:uid="{3D755061-6F5D-45CA-BD61-6FEC82A9EAD9}"/>
    <cellStyle name="取り消し線 2" xfId="21960" xr:uid="{1E19161A-DF31-4788-B78C-136423A17CF8}"/>
    <cellStyle name="取り消し線 3" xfId="21961" xr:uid="{6A9D4A14-E40E-4F51-87DD-2C670FAF2349}"/>
    <cellStyle name="昗弨_97,1寧搙" xfId="21962" xr:uid="{CB1FFE53-C92C-4487-9E95-E7C5C89D7B85}"/>
    <cellStyle name="寘嬫愗傝 [0.00]_laroux" xfId="21963" xr:uid="{0ED22F8E-6DB9-47E5-BCAD-C4F691D1E98A}"/>
    <cellStyle name="寘嬫愗傝_laroux" xfId="21964" xr:uid="{B6EDAAE0-C023-4E94-9E6B-59594AAE0C17}"/>
    <cellStyle name="콤마 [0]_ 배정(부서별) " xfId="21965" xr:uid="{BEA0B485-E59A-4530-8FE7-1B3A843B9EC8}"/>
    <cellStyle name="콤마_ 배정(부서별) " xfId="21966" xr:uid="{5BD1252B-037B-41D4-A7A9-6AC497E84074}"/>
    <cellStyle name="脱浦 [0.00]_?O±U" xfId="21967" xr:uid="{930DEEFC-4E66-472B-9595-19C6095996A9}"/>
    <cellStyle name="脱浦_?O±U" xfId="21968" xr:uid="{9D3D9FF1-052B-4C75-82C9-A54D00FA6279}"/>
    <cellStyle name="通浦 [0.00]_laroux" xfId="21969" xr:uid="{C0B373B0-1B45-4D9B-9FE4-2F9A16400BBA}"/>
    <cellStyle name="通浦_laroux" xfId="21970" xr:uid="{F3298DD4-C30D-4E1E-B0ED-6726321F5E95}"/>
    <cellStyle name="통화 [0] 2" xfId="21971" xr:uid="{B440AB98-B40A-42DC-9597-2F797DBC8076}"/>
    <cellStyle name="통화 [0] 2 2" xfId="21972" xr:uid="{44218B10-9977-483E-A6C2-7CB2D6CC3A9E}"/>
    <cellStyle name="통화 [0] 2 3" xfId="21973" xr:uid="{A8A4BD4B-4147-48F7-814E-0F6B6EF357C7}"/>
    <cellStyle name="통화 [0] 3" xfId="21974" xr:uid="{485760BA-4A76-4290-A9F0-2A15FBF568F9}"/>
    <cellStyle name="通貨 10" xfId="24575" xr:uid="{ECE912CB-3DE0-4F31-8513-3AF6F3251910}"/>
    <cellStyle name="通貨 11" xfId="24576" xr:uid="{363B2186-E07B-49B0-8F10-64ECD875DC6F}"/>
    <cellStyle name="通貨 12" xfId="24577" xr:uid="{FA92E8E5-53F6-4620-80B5-950EBAB1521A}"/>
    <cellStyle name="通貨 13" xfId="24578" xr:uid="{9FC6993A-E1DD-42C0-83F9-CD51D22D8678}"/>
    <cellStyle name="通貨 14" xfId="24579" xr:uid="{E71F2E1B-7094-47AD-A8E8-7C24B94FEDD8}"/>
    <cellStyle name="通貨 15" xfId="24580" xr:uid="{B968BC24-29B7-480D-BB77-5C5B8D83E569}"/>
    <cellStyle name="通貨 16" xfId="24581" xr:uid="{4AED3BFB-ECF0-43DB-8985-645DCE56A378}"/>
    <cellStyle name="通貨 17" xfId="24582" xr:uid="{11545ABD-5B84-45B6-A232-A2E3A6294DC0}"/>
    <cellStyle name="通貨 18" xfId="24583" xr:uid="{5D3C6CD5-EA9A-4D4D-A873-6BC888A2917A}"/>
    <cellStyle name="通貨 19" xfId="24584" xr:uid="{FD6423F5-7336-4FED-BC22-25B21D4689EA}"/>
    <cellStyle name="通貨 2" xfId="21975" xr:uid="{53532A5E-32D4-4BB2-8323-00E14C6C8049}"/>
    <cellStyle name="通貨 2 2" xfId="21976" xr:uid="{0876D16F-6FD7-429A-9006-B0026F63D182}"/>
    <cellStyle name="通貨 2 2 2" xfId="21977" xr:uid="{271A1486-9B40-431F-A426-464485B3FD87}"/>
    <cellStyle name="通貨 2_Book1" xfId="21978" xr:uid="{8E6EE9BB-7A38-429C-86CA-6D971F730EA9}"/>
    <cellStyle name="通貨 20" xfId="24585" xr:uid="{BC50D5DE-FA37-4DAF-A9DD-CA22AE4EACEB}"/>
    <cellStyle name="通貨 21" xfId="24586" xr:uid="{E9A394D0-06F0-4081-A25A-10AAD4BFB83C}"/>
    <cellStyle name="通貨 22" xfId="24587" xr:uid="{713B0CCD-5AE4-4991-9227-EA4A76519812}"/>
    <cellStyle name="通貨 23" xfId="24588" xr:uid="{A2228515-CBE4-464A-92C0-9C4F4D4F66B5}"/>
    <cellStyle name="通貨 24" xfId="24589" xr:uid="{D778EB05-760A-4E93-B23F-F28F85F288B6}"/>
    <cellStyle name="通貨 25" xfId="24590" xr:uid="{EDAFD2C3-8EF7-4C74-BF11-6C23AD070EAE}"/>
    <cellStyle name="通貨 26" xfId="24591" xr:uid="{75A321DD-42D5-48E5-8EDB-37632E4A323B}"/>
    <cellStyle name="通貨 27" xfId="24592" xr:uid="{4E7FC04E-B3F4-47E4-AB9D-F365C4CA6932}"/>
    <cellStyle name="通貨 28" xfId="24593" xr:uid="{4F9D603C-4675-41BD-90B6-0DBB02DFD6EC}"/>
    <cellStyle name="通貨 29" xfId="24594" xr:uid="{1C9E8B8A-304E-4E67-8785-92535D5BC1BA}"/>
    <cellStyle name="通貨 3" xfId="24595" xr:uid="{1DAB5B26-FF88-499A-8CFB-5244A95FACD0}"/>
    <cellStyle name="通貨 30" xfId="24596" xr:uid="{DECA1488-9B32-4254-A748-D7A9E0C25032}"/>
    <cellStyle name="通貨 31" xfId="24597" xr:uid="{00C8CEFA-A6FC-4F54-8686-35FBBB11C0A8}"/>
    <cellStyle name="通貨 32" xfId="24598" xr:uid="{9759B904-E11F-4497-A541-721DAFF4364C}"/>
    <cellStyle name="通貨 33" xfId="24599" xr:uid="{20FBBA65-D514-4E9E-A034-4F502D744270}"/>
    <cellStyle name="通貨 34" xfId="24600" xr:uid="{A35227A5-EAAB-440A-A46A-ABF14587C2BB}"/>
    <cellStyle name="通貨 35" xfId="24601" xr:uid="{65184732-1C1D-42BE-8485-D2656CAD0FF7}"/>
    <cellStyle name="通貨 36" xfId="24602" xr:uid="{3434C8EF-D2F0-464E-A12B-41BC3A6369E4}"/>
    <cellStyle name="通貨 37" xfId="24603" xr:uid="{FE77B9AB-ADA1-4A9B-ACDD-45C43A364D05}"/>
    <cellStyle name="通貨 38" xfId="24604" xr:uid="{1D7244BA-D8FF-48CD-96B3-E1E75741FD42}"/>
    <cellStyle name="通貨 39" xfId="24605" xr:uid="{07EF3F6D-C35C-44D9-893C-B2FEF2351DF2}"/>
    <cellStyle name="通貨 4" xfId="24606" xr:uid="{BD5BD12B-F10A-49B0-AAB5-DD75B9D50A83}"/>
    <cellStyle name="通貨 40" xfId="24607" xr:uid="{9700FAEE-FEB3-4CCA-901C-44D98008C559}"/>
    <cellStyle name="通貨 41" xfId="24608" xr:uid="{C16ED373-3E7B-4ABE-AAEE-2798D99FBA9A}"/>
    <cellStyle name="通貨 42" xfId="24609" xr:uid="{CDEACF5F-1D49-4329-9F87-5A5BBD867099}"/>
    <cellStyle name="通貨 43" xfId="24610" xr:uid="{DC7D2281-4B21-488C-B3AD-764B420F1877}"/>
    <cellStyle name="通貨 44" xfId="24611" xr:uid="{396639C0-CCFE-43F4-885D-81FA6B6B4EC6}"/>
    <cellStyle name="通貨 45" xfId="24612" xr:uid="{D995FACB-2A72-4D96-86B1-EC43A68F52AA}"/>
    <cellStyle name="通貨 46" xfId="24613" xr:uid="{E06DFA21-EC27-465E-8B89-B15EA25DB959}"/>
    <cellStyle name="通貨 47" xfId="24614" xr:uid="{BB8AA2ED-04A2-498E-8B4D-4F76AE841B84}"/>
    <cellStyle name="通貨 48" xfId="24615" xr:uid="{38BEA77F-9D24-4EC1-A1E9-E8FD74026BF1}"/>
    <cellStyle name="通貨 49" xfId="24616" xr:uid="{EFFB9F6A-5F6B-4CD7-AC5F-0F5B2B0BB71D}"/>
    <cellStyle name="通貨 5" xfId="24617" xr:uid="{17F91B1B-5263-4B8D-B6A0-35748F701695}"/>
    <cellStyle name="通貨 50" xfId="24618" xr:uid="{DBF6140E-7B43-489B-B437-B137BF5D2514}"/>
    <cellStyle name="通貨 51" xfId="24619" xr:uid="{B245F963-6EBD-4B9D-8F3B-7D8E6F8806D7}"/>
    <cellStyle name="通貨 52" xfId="24620" xr:uid="{0B920548-924B-4A91-8E1D-94B1C380D9E8}"/>
    <cellStyle name="通貨 53" xfId="24621" xr:uid="{A902B177-C67D-45B7-B21C-E6024FEAFAC7}"/>
    <cellStyle name="通貨 54" xfId="24622" xr:uid="{E1AEEE1F-7DDA-4BB8-9AE2-6BDC295D0F10}"/>
    <cellStyle name="通貨 55" xfId="24623" xr:uid="{E88F069A-16A9-4F0F-8C30-998FED2FF7BB}"/>
    <cellStyle name="通貨 56" xfId="24624" xr:uid="{F2BA7A7B-F4DD-4899-B2BF-89B0A9EB0055}"/>
    <cellStyle name="通貨 57" xfId="24625" xr:uid="{A7E385AE-AA48-452A-A933-9FD31FF026F0}"/>
    <cellStyle name="通貨 58" xfId="24626" xr:uid="{26E5004A-71DB-418D-ABDB-4DDB4ECB5B35}"/>
    <cellStyle name="通貨 59" xfId="24627" xr:uid="{11DA3EB7-E46F-41E1-B576-AA18243CEA19}"/>
    <cellStyle name="通貨 6" xfId="24628" xr:uid="{EB54B6D5-9A79-4CD7-9BE0-2321089BA3C2}"/>
    <cellStyle name="通貨 60" xfId="24629" xr:uid="{157F7A2E-16BD-40D4-BC62-C6965B354103}"/>
    <cellStyle name="通貨 61" xfId="24630" xr:uid="{6EBCB352-D8AD-4617-846A-08C6D53647EE}"/>
    <cellStyle name="通貨 62" xfId="24631" xr:uid="{E5AF11D8-0ABA-41AF-AFF4-090AEF260655}"/>
    <cellStyle name="通貨 63" xfId="24632" xr:uid="{0E51E969-1546-4C38-8D40-58234D173D6D}"/>
    <cellStyle name="通貨 64" xfId="24633" xr:uid="{998066E7-C500-4779-885D-401797F69D60}"/>
    <cellStyle name="通貨 65" xfId="24634" xr:uid="{825EB188-DF09-4DB0-806E-0C266E4DE401}"/>
    <cellStyle name="通貨 66" xfId="24635" xr:uid="{1AC7E9CF-2A95-4397-81D1-419C593AD62A}"/>
    <cellStyle name="通貨 67" xfId="24636" xr:uid="{3BAAAAE3-C2C1-42DB-BA91-5D8A5C020B45}"/>
    <cellStyle name="通貨 68" xfId="24637" xr:uid="{4A537F8D-04DF-405E-B973-2DE4CFB4B5E8}"/>
    <cellStyle name="通貨 69" xfId="24638" xr:uid="{82CB9D21-7E76-47FB-A393-B9C5DA2E835C}"/>
    <cellStyle name="通貨 7" xfId="24639" xr:uid="{F7246F99-1078-4B05-88EA-A30AFCAF43C8}"/>
    <cellStyle name="通貨 70" xfId="24640" xr:uid="{03F99D58-20EE-492D-BAB7-F4A5CDF5030B}"/>
    <cellStyle name="通貨 71" xfId="24641" xr:uid="{76720D04-9E26-4741-AAE8-5FA50F15BDA7}"/>
    <cellStyle name="通貨 72" xfId="24642" xr:uid="{B6EFDE9B-C9E9-4592-B7E2-F54AC8BAF795}"/>
    <cellStyle name="通貨 73" xfId="24643" xr:uid="{540B0DA1-3E0C-474E-83A3-DA9382AEB06F}"/>
    <cellStyle name="通貨 74" xfId="24644" xr:uid="{47AE3026-B67A-44D4-973C-AFED3B95D637}"/>
    <cellStyle name="通貨 75" xfId="24645" xr:uid="{7F00E5BD-C561-4229-85F4-AFAD439F6EE5}"/>
    <cellStyle name="通貨 76" xfId="24646" xr:uid="{0FF9BCD8-EAE1-44A4-BF4F-7E91C43F10B8}"/>
    <cellStyle name="通貨 77" xfId="24647" xr:uid="{4FC28B20-7E14-4975-9A34-5AFAA4BC11F7}"/>
    <cellStyle name="通貨 8" xfId="24648" xr:uid="{4A516D34-2DE4-4428-8CEA-8E24EE66DF36}"/>
    <cellStyle name="通貨 9" xfId="24649" xr:uid="{FA8E4113-4100-446C-A468-1C2441AFD3BC}"/>
    <cellStyle name="通貨_BSAP213(MD Report)revised0090805" xfId="27046" xr:uid="{BF6BFAF6-9229-451E-A6AC-D17C452CE43E}"/>
    <cellStyle name="表ヘッダ14" xfId="21979" xr:uid="{9AA952D3-8E1A-4A0D-8489-3EC6B994EE6E}"/>
    <cellStyle name="表示済みのハイパーリンク" xfId="21980" xr:uid="{1B97C18D-C217-421D-8D53-1651D5219A9A}"/>
    <cellStyle name="標題" xfId="21981" xr:uid="{086F4135-0F4F-4564-A240-9DF08A0E3541}"/>
    <cellStyle name="表題" xfId="21982" xr:uid="{395836C4-5489-4EAC-BD08-D06FBBCCA53C}"/>
    <cellStyle name="标题" xfId="21983" xr:uid="{A38689A6-FFF6-4F8F-A957-7DC2AF3DA21C}"/>
    <cellStyle name="標題 1" xfId="21984" xr:uid="{85608501-AADF-4FB5-BC1C-1D6735D7C89A}"/>
    <cellStyle name="标题 1" xfId="21985" xr:uid="{DC3DFBAF-37F5-45C3-91C4-C445CB844799}"/>
    <cellStyle name="標題 1 2" xfId="21986" xr:uid="{55D80E71-2120-4AA9-A3E9-10BEA9D292CB}"/>
    <cellStyle name="标题 1 2" xfId="21987" xr:uid="{606A2750-C6D4-4A74-8206-6FE8A4BC064E}"/>
    <cellStyle name="標題 1 2 2" xfId="21988" xr:uid="{C79D7517-1AC3-4D99-9395-BB5377150315}"/>
    <cellStyle name="标题 1 2 2" xfId="21989" xr:uid="{18B34C6F-2024-4418-9D50-C1B514049BB8}"/>
    <cellStyle name="標題 1 2 2 2" xfId="21990" xr:uid="{FE1831F6-9E54-498E-96AB-5C1D08B9E329}"/>
    <cellStyle name="標題 1 2 3" xfId="21991" xr:uid="{682E31DA-DC6F-4B5E-AD43-6169D83CD660}"/>
    <cellStyle name="标题 1 2 3" xfId="21992" xr:uid="{184B584A-52DB-4F97-B9FF-F3FBC3486012}"/>
    <cellStyle name="標題 1 2 3 2" xfId="21993" xr:uid="{0E8EE120-DAC5-4E6C-9384-0A7AA67C5BA7}"/>
    <cellStyle name="標題 1 2 4" xfId="21994" xr:uid="{245BF4D1-4929-4185-9DB2-928DDE913265}"/>
    <cellStyle name="標題 1 2 4 2" xfId="21995" xr:uid="{4E887553-6A80-4C5F-9163-86A1B3C8C043}"/>
    <cellStyle name="標題 1 2 5" xfId="21996" xr:uid="{F673DDDD-3D04-4872-9D07-57289A5AACB8}"/>
    <cellStyle name="標題 1 3" xfId="21997" xr:uid="{AE09F798-6B65-40B6-8F4D-E41C310214C0}"/>
    <cellStyle name="标题 1 3" xfId="21998" xr:uid="{CA4F2D0D-1F2F-4652-A9F2-B0496BEAABC9}"/>
    <cellStyle name="標題 1 3 2" xfId="21999" xr:uid="{71E82143-C778-497A-9004-074C6CBB7770}"/>
    <cellStyle name="标题 1 3 2" xfId="22000" xr:uid="{83E9171E-ABE2-41E9-AC2E-2AF83E2A50EB}"/>
    <cellStyle name="標題 1 4" xfId="22001" xr:uid="{297F1D8F-E3CD-44C2-B0BA-46DD90A9E856}"/>
    <cellStyle name="标题 1 4" xfId="22002" xr:uid="{1F6AB073-A7EA-42D5-8F06-7499AF44C70F}"/>
    <cellStyle name="標題 1 4 2" xfId="22003" xr:uid="{E31959D2-C5FE-4260-B988-A436D632D205}"/>
    <cellStyle name="标题 1 4 2" xfId="22004" xr:uid="{140950DC-ADAC-4F38-B53B-DA1A68926370}"/>
    <cellStyle name="标题 1 4 2 2" xfId="22005" xr:uid="{71BB6DE3-81E3-43FA-B9C0-347C53DEBCD7}"/>
    <cellStyle name="标题 1 4 2 3" xfId="22006" xr:uid="{1E501DAF-3579-40BA-821E-2F1E02B144BA}"/>
    <cellStyle name="標題 1 5" xfId="22007" xr:uid="{192EB2D3-CD0E-4BE6-BFCA-40F50F2DFF81}"/>
    <cellStyle name="标题 1 5" xfId="22008" xr:uid="{406FD57A-C5F1-4844-B491-ED87C9029318}"/>
    <cellStyle name="標題 1 5 2" xfId="22009" xr:uid="{5F1FE46B-BBE5-4AF8-9B24-30BF1D342D61}"/>
    <cellStyle name="标题 1 5 2" xfId="22010" xr:uid="{50897F59-F696-4CD7-8E20-B930781ACED7}"/>
    <cellStyle name="标题 1 5 2 2" xfId="22011" xr:uid="{58993EB9-7D3B-4DD7-A09D-58299C534343}"/>
    <cellStyle name="标题 1 5 2 3" xfId="22012" xr:uid="{058E884D-4CB6-4D63-BF6B-42B051090245}"/>
    <cellStyle name="標題 1 6" xfId="22013" xr:uid="{C80C22E5-6BF2-4D8A-854F-A4AE10E30C0C}"/>
    <cellStyle name="标题 1 6" xfId="22014" xr:uid="{675BA545-2AB1-45A6-B0A9-7209FC76FB81}"/>
    <cellStyle name="標題 1 6 2" xfId="22015" xr:uid="{962AA5E6-B7DA-4751-84B3-A4B3B09F4A23}"/>
    <cellStyle name="标题 1 6 2" xfId="22016" xr:uid="{08987BD8-C69A-425E-B5A3-1876EE7E15FA}"/>
    <cellStyle name="标题 1 6 3" xfId="22017" xr:uid="{3C8B4F56-434E-4DF5-8179-1FC628F08C67}"/>
    <cellStyle name="标题 1 7" xfId="22018" xr:uid="{67C1935D-FAFF-4700-BBEC-9E733A923240}"/>
    <cellStyle name="标题 1 8" xfId="22019" xr:uid="{502F06D9-5ED8-40DC-B01C-FDD8284DD29D}"/>
    <cellStyle name="标题 10" xfId="22020" xr:uid="{DC968B3D-99B3-474A-8DBA-9574A60C87CF}"/>
    <cellStyle name="标题 11" xfId="22021" xr:uid="{8F228AC3-729D-4BAC-A59F-A3FCE7755BB0}"/>
    <cellStyle name="标题 12" xfId="22022" xr:uid="{C014EEC3-0210-4360-8537-4F17D4F6887E}"/>
    <cellStyle name="标题 13" xfId="22023" xr:uid="{F1F9C613-05F5-42AC-B658-AB793224D69A}"/>
    <cellStyle name="标题 14" xfId="22024" xr:uid="{AC89BBD0-5736-4EE3-ADE0-38D7F42D9474}"/>
    <cellStyle name="标题 14 2" xfId="22025" xr:uid="{6575F02D-152D-494A-B66F-05F381866267}"/>
    <cellStyle name="标题 14 3" xfId="22026" xr:uid="{7A130BFB-1856-43DE-A443-ED3A2C3324AE}"/>
    <cellStyle name="标题 15" xfId="22027" xr:uid="{AB01BDFD-8D88-460F-A0A4-6D0FFFE5505C}"/>
    <cellStyle name="标题 16" xfId="22028" xr:uid="{54635BFD-5409-4F5D-AB2A-3A09B714BA55}"/>
    <cellStyle name="標題 2" xfId="22029" xr:uid="{395605A7-B9BC-43AC-ACC3-C7BDD285F538}"/>
    <cellStyle name="标题 2" xfId="22030" xr:uid="{B421CB77-C56C-4ECA-971F-4F98591BD29A}"/>
    <cellStyle name="標題 2 2" xfId="22031" xr:uid="{8BBBC97A-B703-4DA2-A62D-A643A5A908AD}"/>
    <cellStyle name="标题 2 2" xfId="22032" xr:uid="{ED9DFDA1-6232-4806-9693-4C0BF538D629}"/>
    <cellStyle name="標題 2 2 2" xfId="22033" xr:uid="{112A20DA-D7C8-4899-A6BC-7C231A5AFCB1}"/>
    <cellStyle name="标题 2 2 2" xfId="22034" xr:uid="{A5001540-5664-4E27-AA49-CB1CAFCC27FA}"/>
    <cellStyle name="標題 2 2 2 2" xfId="22035" xr:uid="{C77884C5-4505-4B5D-ACF5-8E027C0F9BE1}"/>
    <cellStyle name="標題 2 2 3" xfId="22036" xr:uid="{5DD63037-C01B-4700-AFDF-7B9D238887EB}"/>
    <cellStyle name="标题 2 2 3" xfId="22037" xr:uid="{71B4F2F6-B358-4568-827A-8AB1623D6850}"/>
    <cellStyle name="標題 2 2 3 2" xfId="22038" xr:uid="{50A121B4-0655-4492-857E-D9B0A6BC9EB9}"/>
    <cellStyle name="標題 2 2 4" xfId="22039" xr:uid="{402B5BA9-83C8-47D4-BBE3-C95353F2DA0F}"/>
    <cellStyle name="標題 2 3" xfId="22040" xr:uid="{66C0B4B2-949C-45C1-83B0-BED76778E76D}"/>
    <cellStyle name="标题 2 3" xfId="22041" xr:uid="{E0B9B0E3-BD72-4F74-81E0-12F29602C315}"/>
    <cellStyle name="標題 2 3 2" xfId="22042" xr:uid="{13F9A920-EEAE-4E2B-ABC0-5BD56B1658EE}"/>
    <cellStyle name="标题 2 3 2" xfId="22043" xr:uid="{F547E6F4-5A65-4499-813C-AA83FBD6DB2D}"/>
    <cellStyle name="標題 2 4" xfId="22044" xr:uid="{64FB95EC-32A1-4D6C-B358-DC62F6B43123}"/>
    <cellStyle name="标题 2 4" xfId="22045" xr:uid="{3B1E0059-8CAA-43B9-816B-212BF2E18B9E}"/>
    <cellStyle name="標題 2 4 2" xfId="22046" xr:uid="{CD177107-1A0B-4931-A543-DE757184A546}"/>
    <cellStyle name="标题 2 4 2" xfId="22047" xr:uid="{FD016A3D-88C2-4958-AF44-4709F4D47B78}"/>
    <cellStyle name="标题 2 4 2 2" xfId="22048" xr:uid="{05086657-5D09-4E78-B316-22748E6ED7B1}"/>
    <cellStyle name="标题 2 4 2 3" xfId="22049" xr:uid="{F3A018A5-3A6D-40F7-880D-629F6358E883}"/>
    <cellStyle name="標題 2 5" xfId="22050" xr:uid="{2E5A80C9-8D6A-4E94-8890-51720C761B52}"/>
    <cellStyle name="标题 2 5" xfId="22051" xr:uid="{D6416395-EE41-4B42-8F0C-0CBE850CC319}"/>
    <cellStyle name="標題 2 5 2" xfId="22052" xr:uid="{620C123A-D34F-4FD3-8173-F954374D7AE0}"/>
    <cellStyle name="标题 2 5 2" xfId="22053" xr:uid="{83196399-322C-4422-BEE0-E0279DF6A4BD}"/>
    <cellStyle name="标题 2 5 2 2" xfId="22054" xr:uid="{B5CD51E9-B2E9-4B1E-92BD-21557EDB6A6D}"/>
    <cellStyle name="标题 2 5 2 3" xfId="22055" xr:uid="{DB9D1B5E-3DC7-4822-AA5F-4C2B6C2BFFB9}"/>
    <cellStyle name="標題 2 6" xfId="22056" xr:uid="{545AD346-3964-4949-9305-BCFEF1CA98F7}"/>
    <cellStyle name="标题 2 6" xfId="22057" xr:uid="{35FF354A-6D0D-46D6-85FC-C8CBD28F6897}"/>
    <cellStyle name="標題 2 6 2" xfId="22058" xr:uid="{942A3C27-A234-486F-AC35-0F30FBB0CF3A}"/>
    <cellStyle name="标题 2 6 2" xfId="22059" xr:uid="{23199D47-D27E-46DC-A1DB-730BBD335A31}"/>
    <cellStyle name="标题 2 6 3" xfId="22060" xr:uid="{CA094076-823B-48A1-81E3-B6DDEA795C63}"/>
    <cellStyle name="标题 2 7" xfId="22061" xr:uid="{145041C1-FF57-4A13-A887-F5A0BE0FF698}"/>
    <cellStyle name="标题 2 8" xfId="22062" xr:uid="{17A02FBA-D7A6-46A3-94FE-59CD09ACDA2B}"/>
    <cellStyle name="標題 3" xfId="22063" xr:uid="{EE0216E7-77C8-4C45-B33D-B29424654DBE}"/>
    <cellStyle name="标题 3" xfId="22064" xr:uid="{F6E26C0D-3F10-4B5F-847B-11E22EF8AE27}"/>
    <cellStyle name="標題 3 10" xfId="22065" xr:uid="{EE312017-530A-4CB4-933B-B4064419618E}"/>
    <cellStyle name="标题 3 10" xfId="22066" xr:uid="{2C487893-5AD2-4363-8852-78F446621FD2}"/>
    <cellStyle name="標題 3 11" xfId="22067" xr:uid="{D613057A-7025-417A-8CD3-CF825823C8A1}"/>
    <cellStyle name="标题 3 11" xfId="22068" xr:uid="{AB33A073-F739-4C7E-8A8C-6E95AF736D9F}"/>
    <cellStyle name="標題 3 12" xfId="22069" xr:uid="{DA036A8C-1145-4B1F-B751-2D70B5BA642A}"/>
    <cellStyle name="标题 3 12" xfId="22070" xr:uid="{72D9312F-39A0-4E76-9D39-B5AC97402357}"/>
    <cellStyle name="標題 3 13" xfId="22071" xr:uid="{A5478651-C71F-4F7E-B9EF-F07BF18C0FBC}"/>
    <cellStyle name="标题 3 13" xfId="22072" xr:uid="{1D2377A4-E3F3-4300-B65A-6057067BBB55}"/>
    <cellStyle name="标题 3 14" xfId="22073" xr:uid="{8F023325-226E-4F03-A3BD-00BCA9385C85}"/>
    <cellStyle name="标题 3 15" xfId="22074" xr:uid="{78956001-C90A-479E-8022-315DE76C6B9F}"/>
    <cellStyle name="标题 3 16" xfId="22075" xr:uid="{6BE3FDF3-8C25-4C37-955B-498BBCDE2C6E}"/>
    <cellStyle name="標題 3 2" xfId="22076" xr:uid="{5DB2E961-3CF5-4C76-97BC-C567F1D3FDA3}"/>
    <cellStyle name="标题 3 2" xfId="22077" xr:uid="{50C5F33F-DB94-4C2B-B3FD-628B43BB4DC5}"/>
    <cellStyle name="標題 3 2 10" xfId="22078" xr:uid="{CAA819F2-1879-42E5-89A8-0650E22F897E}"/>
    <cellStyle name="标题 3 2 10" xfId="22079" xr:uid="{435C329E-DD97-46B7-94F7-BB4162BB1324}"/>
    <cellStyle name="標題 3 2 11" xfId="22080" xr:uid="{430BF9FF-601A-4379-B5FF-AE4742DEB20A}"/>
    <cellStyle name="标题 3 2 11" xfId="22081" xr:uid="{3F68833E-B637-4D3F-8475-A4FAA47928F4}"/>
    <cellStyle name="標題 3 2 12" xfId="22082" xr:uid="{63848851-48CD-4430-9949-7D6D91913D09}"/>
    <cellStyle name="标题 3 2 12" xfId="22083" xr:uid="{DFB003A7-586C-46AB-B7D6-176E2418E591}"/>
    <cellStyle name="標題 3 2 2" xfId="22084" xr:uid="{560487E6-2F57-4D2C-9EE6-EFAA3F5E2279}"/>
    <cellStyle name="标题 3 2 2" xfId="22085" xr:uid="{CC8BAA1D-33FE-4C52-A7D0-9433FDBD3B8F}"/>
    <cellStyle name="标题 3 2 2 2" xfId="22086" xr:uid="{AF5FB304-2620-4D17-B9C1-AA08D6E856F4}"/>
    <cellStyle name="标题 3 2 2 3" xfId="22087" xr:uid="{F8E8B8C4-3DC0-40AC-A3AF-0B9DDC803B78}"/>
    <cellStyle name="标题 3 2 2 4" xfId="22088" xr:uid="{82F408CD-0159-4727-88F1-8A5F89069CA7}"/>
    <cellStyle name="标题 3 2 2 5" xfId="22089" xr:uid="{AB57A589-3306-41B5-89A1-9FCDFD437409}"/>
    <cellStyle name="标题 3 2 2 6" xfId="22090" xr:uid="{C2898ADF-A428-4B92-9A28-8DEFEF5FF6E6}"/>
    <cellStyle name="标题 3 2 2 7" xfId="22091" xr:uid="{B74AC3E2-4B59-4E83-B389-DAE361019FB5}"/>
    <cellStyle name="標題 3 2 3" xfId="22092" xr:uid="{1A7BF345-3EFC-4DD3-B6B9-1970F80329EE}"/>
    <cellStyle name="标题 3 2 3" xfId="22093" xr:uid="{ED92F3A4-3B93-44DE-9134-6B66CD492758}"/>
    <cellStyle name="标题 3 2 3 2" xfId="22094" xr:uid="{77084DB8-066F-4BCF-933C-64EB9B511E06}"/>
    <cellStyle name="标题 3 2 3 3" xfId="22095" xr:uid="{6A924466-376C-4B44-9FC0-834BB87FD68C}"/>
    <cellStyle name="标题 3 2 3 4" xfId="22096" xr:uid="{1DA6F9E2-FD6F-46BF-94D5-FCAD29FF4E2A}"/>
    <cellStyle name="标题 3 2 3 5" xfId="22097" xr:uid="{16A23DE9-C0A5-4F15-AF9E-58742780E33E}"/>
    <cellStyle name="标题 3 2 3 6" xfId="22098" xr:uid="{E0983DE5-A518-42BB-9B4A-4BFC79D66346}"/>
    <cellStyle name="标题 3 2 3 7" xfId="22099" xr:uid="{9F0E61F2-DF87-4D36-85A4-4CB89A15B199}"/>
    <cellStyle name="標題 3 2 4" xfId="22100" xr:uid="{F77FDD18-19A9-41F8-ABB7-3B1DF7376701}"/>
    <cellStyle name="标题 3 2 4" xfId="22101" xr:uid="{FD3D39EF-6B33-4B9B-A257-0229551E69DE}"/>
    <cellStyle name="標題 3 2 5" xfId="22102" xr:uid="{85B6ECA3-1B12-4347-BA3F-FB0C834558DC}"/>
    <cellStyle name="标题 3 2 5" xfId="22103" xr:uid="{0C66EA15-28B2-4F4A-A7C1-070A2E69BD95}"/>
    <cellStyle name="標題 3 2 6" xfId="22104" xr:uid="{E321A644-9CDC-43E8-A3C1-64B84E126EA8}"/>
    <cellStyle name="标题 3 2 6" xfId="22105" xr:uid="{4EAD957E-FAA6-48A0-B9AD-86A360BAED75}"/>
    <cellStyle name="標題 3 2 7" xfId="22106" xr:uid="{7F831B77-04CF-4160-9510-771BCF71CDEF}"/>
    <cellStyle name="标题 3 2 7" xfId="22107" xr:uid="{FB44D2D4-13F1-44E9-803D-2826507D6BDD}"/>
    <cellStyle name="標題 3 2 8" xfId="22108" xr:uid="{EA02C49A-C1EA-45EE-81CD-F8338E21FB2D}"/>
    <cellStyle name="标题 3 2 8" xfId="22109" xr:uid="{C91140BA-5502-4833-B215-43F9C79BDD10}"/>
    <cellStyle name="標題 3 2 9" xfId="22110" xr:uid="{90B86D14-BC6D-413B-BBC4-CB7057FD9812}"/>
    <cellStyle name="标题 3 2 9" xfId="22111" xr:uid="{BDA335D4-4BB2-4A3B-AD5F-16614C0E094C}"/>
    <cellStyle name="標題 3 3" xfId="22112" xr:uid="{807DC255-84C1-4BA7-9688-DCD2F3951B0E}"/>
    <cellStyle name="标题 3 3" xfId="22113" xr:uid="{1ED9A53D-4E92-45CB-84F6-48D9B6E9B252}"/>
    <cellStyle name="标题 3 3 2" xfId="22114" xr:uid="{B3B93E27-738C-460C-9A55-CF202E2DF61A}"/>
    <cellStyle name="标题 3 3 2 2" xfId="22115" xr:uid="{9BCD823A-7635-4E25-939D-12EDAFA86240}"/>
    <cellStyle name="标题 3 3 2 3" xfId="22116" xr:uid="{D328501B-4E1E-47E5-962C-090A7E335764}"/>
    <cellStyle name="标题 3 3 2 4" xfId="22117" xr:uid="{16614F90-B573-473C-A9CD-0B84CCCF96C8}"/>
    <cellStyle name="标题 3 3 2 5" xfId="22118" xr:uid="{A4DFAE08-3AF2-4889-9959-C44BE938527F}"/>
    <cellStyle name="标题 3 3 2 6" xfId="22119" xr:uid="{B1F5EF63-AB43-4C61-84E4-92BCD2F65391}"/>
    <cellStyle name="标题 3 3 2 7" xfId="22120" xr:uid="{E0C23EC1-DEF6-4E30-AAF0-000067847A60}"/>
    <cellStyle name="标题 3 3 3" xfId="22121" xr:uid="{D0554F77-9CC6-4CA2-81D1-E0113B7B2497}"/>
    <cellStyle name="标题 3 3 4" xfId="22122" xr:uid="{A1BE4114-CD47-4B52-A436-88E418D6031B}"/>
    <cellStyle name="标题 3 3 5" xfId="22123" xr:uid="{BE6FC642-DC9C-4D6D-B727-C5ABCFB31F1D}"/>
    <cellStyle name="标题 3 3 6" xfId="22124" xr:uid="{7C20CA8B-9910-438A-A793-E1ADCB6A4271}"/>
    <cellStyle name="标题 3 3 7" xfId="22125" xr:uid="{5D1AD4D4-E9EE-4E32-ABD9-8BF490A6C926}"/>
    <cellStyle name="标题 3 3 8" xfId="22126" xr:uid="{63D71344-80C8-4A1A-B719-E20778421CB1}"/>
    <cellStyle name="標題 3 4" xfId="22127" xr:uid="{3173ECBA-9E5E-467B-9CC5-771BFD8CB1BA}"/>
    <cellStyle name="标题 3 4" xfId="22128" xr:uid="{8264479E-9398-4730-8C7D-FFDFE0E29648}"/>
    <cellStyle name="标题 3 4 2" xfId="22129" xr:uid="{E2699E6D-282F-4497-81ED-1CCAD1EB30D7}"/>
    <cellStyle name="标题 3 4 2 2" xfId="22130" xr:uid="{C4835FC4-77F1-47E1-B00E-85EA272E549A}"/>
    <cellStyle name="标题 3 4 2 2 2" xfId="22131" xr:uid="{87A8865C-2AAC-4873-BD47-E6637C02D1E2}"/>
    <cellStyle name="标题 3 4 2 2 3" xfId="22132" xr:uid="{B8CD6BEB-750F-45E3-A91B-831E25C70DFE}"/>
    <cellStyle name="标题 3 4 2 2 4" xfId="22133" xr:uid="{7D909B4E-D321-4FCB-8EC8-0935A9D5E2B1}"/>
    <cellStyle name="标题 3 4 2 2 5" xfId="22134" xr:uid="{DFFC9B5A-5EDA-40F4-8046-8EEC687C9DF8}"/>
    <cellStyle name="标题 3 4 2 2 6" xfId="22135" xr:uid="{8B655C32-47E8-4DB4-8F77-D68267CDFC1E}"/>
    <cellStyle name="标题 3 4 2 2 7" xfId="22136" xr:uid="{D31F3434-4074-48F7-ACC7-0269F90925BF}"/>
    <cellStyle name="标题 3 4 2 3" xfId="22137" xr:uid="{D59E673E-30E0-4BB3-97DA-A7B7CE2B93AF}"/>
    <cellStyle name="标题 3 4 2 3 2" xfId="22138" xr:uid="{C9B5AF2F-0A8D-4C6F-9A33-4E670B8260FC}"/>
    <cellStyle name="标题 3 4 2 3 3" xfId="22139" xr:uid="{1A259D7B-E830-4405-86E8-FB38EDB9D4E1}"/>
    <cellStyle name="标题 3 4 2 3 4" xfId="22140" xr:uid="{8E95B6AB-1BAB-4690-8B10-2C8D28F1CD82}"/>
    <cellStyle name="标题 3 4 2 3 5" xfId="22141" xr:uid="{3E4420B8-67FD-4B8A-ACDE-77E93123DA1C}"/>
    <cellStyle name="标题 3 4 2 3 6" xfId="22142" xr:uid="{0451B838-EEB8-4CA9-9D41-4860D738AD93}"/>
    <cellStyle name="标题 3 4 2 3 7" xfId="22143" xr:uid="{8FAC969B-C0E6-4B53-96C0-2E9D4FD041CB}"/>
    <cellStyle name="标题 3 4 2 4" xfId="22144" xr:uid="{59DB81D2-908B-48BC-BE4B-EDE6F42D6F8C}"/>
    <cellStyle name="标题 3 4 2 5" xfId="22145" xr:uid="{1EC68E12-BB4F-4109-9918-26D5C39BEF7C}"/>
    <cellStyle name="标题 3 4 2 6" xfId="22146" xr:uid="{6DC48528-3BF9-42A0-BCF2-DF5E195CEB5A}"/>
    <cellStyle name="标题 3 4 2 7" xfId="22147" xr:uid="{5254C36D-517C-4E79-A316-8F9758990482}"/>
    <cellStyle name="标题 3 4 2 8" xfId="22148" xr:uid="{E93BE384-6EBC-46F0-8EDA-2879074758AD}"/>
    <cellStyle name="标题 3 4 2 9" xfId="22149" xr:uid="{0CDD9C51-E4BF-4B7B-BA2F-9E5BD8D048D5}"/>
    <cellStyle name="标题 3 4 3" xfId="22150" xr:uid="{AB9E3518-ECFE-44A1-84C7-0F900546BEAA}"/>
    <cellStyle name="标题 3 4 4" xfId="22151" xr:uid="{8A64245D-E8D1-4CA6-84A5-4BE475E511E1}"/>
    <cellStyle name="标题 3 4 5" xfId="22152" xr:uid="{0CB5C9BA-6497-41F8-AE9A-2DB4D54FD6A2}"/>
    <cellStyle name="标题 3 4 6" xfId="22153" xr:uid="{1B94BAFE-C045-4404-B753-9A31E5B2DA4D}"/>
    <cellStyle name="标题 3 4 7" xfId="22154" xr:uid="{64100AF4-E4E3-42F4-B316-D322B70EEF56}"/>
    <cellStyle name="标题 3 4 8" xfId="22155" xr:uid="{9D1C3E51-55A3-4C69-90CE-E06A362B5068}"/>
    <cellStyle name="標題 3 5" xfId="22156" xr:uid="{9E34EA0A-3736-45D8-8C5B-17B87F645D25}"/>
    <cellStyle name="标题 3 5" xfId="22157" xr:uid="{A602C33B-AF3C-4F17-B654-D70DC5A85D91}"/>
    <cellStyle name="标题 3 5 2" xfId="22158" xr:uid="{7C6A1A91-69B7-48F4-9801-09F524C4DCA8}"/>
    <cellStyle name="标题 3 5 2 2" xfId="22159" xr:uid="{F39A8A03-4954-4A95-B685-759AFDEAA6F8}"/>
    <cellStyle name="标题 3 5 2 2 2" xfId="22160" xr:uid="{2566236C-F892-435D-8146-89A2C3475FBA}"/>
    <cellStyle name="标题 3 5 2 2 3" xfId="22161" xr:uid="{9F74D587-DE19-4AA6-A1D1-3752CE7AEE7A}"/>
    <cellStyle name="标题 3 5 2 2 4" xfId="22162" xr:uid="{58B934F7-745A-4373-B7A5-02675EF63E6D}"/>
    <cellStyle name="标题 3 5 2 2 5" xfId="22163" xr:uid="{39BAC801-A466-41DB-A8EB-92EAF60C68F8}"/>
    <cellStyle name="标题 3 5 2 2 6" xfId="22164" xr:uid="{70872C2C-1424-4908-B636-A729AE9FAC68}"/>
    <cellStyle name="标题 3 5 2 2 7" xfId="22165" xr:uid="{98B7234F-6AFA-466C-8C01-D211DE94A526}"/>
    <cellStyle name="标题 3 5 2 3" xfId="22166" xr:uid="{45537227-FB00-41F7-9B1F-2EA9007E56E7}"/>
    <cellStyle name="标题 3 5 2 3 2" xfId="22167" xr:uid="{C964ED1D-C18B-4179-85B1-32B6771F8716}"/>
    <cellStyle name="标题 3 5 2 3 3" xfId="22168" xr:uid="{61222B43-E0B2-4B42-BDC1-2ECDDA9706ED}"/>
    <cellStyle name="标题 3 5 2 3 4" xfId="22169" xr:uid="{3BFD8BBE-86E9-4A34-A58D-C429B8FDFD6E}"/>
    <cellStyle name="标题 3 5 2 3 5" xfId="22170" xr:uid="{F4BFBDD2-4606-4530-9001-329A7221397E}"/>
    <cellStyle name="标题 3 5 2 3 6" xfId="22171" xr:uid="{FDF3B14C-7D7D-448F-8C82-C616F2FF315C}"/>
    <cellStyle name="标题 3 5 2 3 7" xfId="22172" xr:uid="{AD28F083-9F8C-470B-9E2A-CAB24462748D}"/>
    <cellStyle name="标题 3 5 2 4" xfId="22173" xr:uid="{ADA43EAD-0F1C-43C2-AAE3-FA84E83041C5}"/>
    <cellStyle name="标题 3 5 2 5" xfId="22174" xr:uid="{E5E66F7A-D5EB-4F73-AC34-6E34F7FC8BA7}"/>
    <cellStyle name="标题 3 5 2 6" xfId="22175" xr:uid="{D5E5F51D-E51B-45B6-B8E0-F60B83DB2008}"/>
    <cellStyle name="标题 3 5 2 7" xfId="22176" xr:uid="{BFDACE93-5E0E-49D6-897D-656AAC906A06}"/>
    <cellStyle name="标题 3 5 2 8" xfId="22177" xr:uid="{5E736CA4-7E7F-4F79-8638-866F7CC62F55}"/>
    <cellStyle name="标题 3 5 2 9" xfId="22178" xr:uid="{6D6A31F1-6705-437B-89A2-21FFA6D71A1C}"/>
    <cellStyle name="标题 3 5 3" xfId="22179" xr:uid="{3F5E20DA-38BE-4794-A0B3-607366C5206D}"/>
    <cellStyle name="标题 3 5 4" xfId="22180" xr:uid="{E35DCD09-3363-4451-AE88-AAEE77DF18A3}"/>
    <cellStyle name="标题 3 5 5" xfId="22181" xr:uid="{7C84F9CA-EDA7-4960-A787-80408B3BBC4B}"/>
    <cellStyle name="标题 3 5 6" xfId="22182" xr:uid="{DA321EAA-8CB1-4B2C-9E7E-16B8DD0B6BF3}"/>
    <cellStyle name="标题 3 5 7" xfId="22183" xr:uid="{2F7F9BBF-3009-4AB3-9B48-6EF3B37CE02D}"/>
    <cellStyle name="标题 3 5 8" xfId="22184" xr:uid="{B20E7FDB-704F-4436-A2F9-F979A6854615}"/>
    <cellStyle name="標題 3 6" xfId="22185" xr:uid="{D2B2B8DA-BCDD-4338-8606-737C21C210BA}"/>
    <cellStyle name="标题 3 6" xfId="22186" xr:uid="{414AB696-CDF1-4CEF-A9B2-A14FDF81BAEE}"/>
    <cellStyle name="标题 3 6 2" xfId="22187" xr:uid="{23010D3A-6F31-48B4-8976-50F3DE399E01}"/>
    <cellStyle name="标题 3 6 2 2" xfId="22188" xr:uid="{524C7B67-AACE-439D-83F6-2445010AAF0D}"/>
    <cellStyle name="标题 3 6 2 3" xfId="22189" xr:uid="{ABCBAEB5-6C79-4FF6-9A5D-3B74F6EF69E1}"/>
    <cellStyle name="标题 3 6 2 4" xfId="22190" xr:uid="{17C41D9C-67DE-42CC-A45C-C82F43393A9F}"/>
    <cellStyle name="标题 3 6 2 5" xfId="22191" xr:uid="{F3ADA134-0E5C-4B0B-BDDA-CDCA0B0F6E0D}"/>
    <cellStyle name="标题 3 6 2 6" xfId="22192" xr:uid="{9EE09439-F15C-4045-A5E0-5F6286C3C19F}"/>
    <cellStyle name="标题 3 6 2 7" xfId="22193" xr:uid="{68A178E6-C694-47F0-8398-19E39E66664A}"/>
    <cellStyle name="标题 3 6 3" xfId="22194" xr:uid="{E7C938AE-3A02-4DCB-9FF6-145E87A0DCAC}"/>
    <cellStyle name="标题 3 6 3 2" xfId="22195" xr:uid="{B558AF05-8723-4BF0-8656-76BF7D8D7062}"/>
    <cellStyle name="标题 3 6 3 3" xfId="22196" xr:uid="{9853CC18-C566-43E7-92E2-70020B332C67}"/>
    <cellStyle name="标题 3 6 3 4" xfId="22197" xr:uid="{87C297BC-BD7F-4AC5-B4D7-FB819A39F6AF}"/>
    <cellStyle name="标题 3 6 3 5" xfId="22198" xr:uid="{1B6F9363-B58A-4B2A-8ADD-7E61B89350E4}"/>
    <cellStyle name="标题 3 6 3 6" xfId="22199" xr:uid="{75E675D7-1B5B-41C6-8FBE-C3C3FFF500C3}"/>
    <cellStyle name="标题 3 6 3 7" xfId="22200" xr:uid="{39DF6FB1-CC22-4974-9168-D1F57321B687}"/>
    <cellStyle name="标题 3 6 4" xfId="22201" xr:uid="{55F06B47-5BD9-4BFA-837A-7BB4A9E96145}"/>
    <cellStyle name="标题 3 6 5" xfId="22202" xr:uid="{3A9FDFE9-5F35-43F2-8DFA-67B2B5063885}"/>
    <cellStyle name="标题 3 6 6" xfId="22203" xr:uid="{3BB679C7-81FA-4D34-A9EC-90E57F50D4F3}"/>
    <cellStyle name="标题 3 6 7" xfId="22204" xr:uid="{98B9E62A-A9AF-466D-A6EF-9EBA0626510A}"/>
    <cellStyle name="标题 3 6 8" xfId="22205" xr:uid="{F0B026EF-935A-43BF-AAC4-1493D829C29C}"/>
    <cellStyle name="标题 3 6 9" xfId="22206" xr:uid="{4A017230-7420-4CF3-B603-29110DF09419}"/>
    <cellStyle name="標題 3 7" xfId="22207" xr:uid="{47CC5B8D-A1FD-45FF-AF64-AC27AA3B0120}"/>
    <cellStyle name="标题 3 7" xfId="22208" xr:uid="{37B7333D-2B9C-43FC-AAF7-9CA01C6B2A8C}"/>
    <cellStyle name="标题 3 7 2" xfId="22209" xr:uid="{0341B97E-6723-423F-9F80-363703DBA270}"/>
    <cellStyle name="标题 3 7 3" xfId="22210" xr:uid="{ACCFAFAF-78DD-4BCD-88EB-6D3096D9A44E}"/>
    <cellStyle name="标题 3 7 4" xfId="22211" xr:uid="{E6C9F2E0-0C86-429C-B726-D2DCD9C088ED}"/>
    <cellStyle name="标题 3 7 5" xfId="22212" xr:uid="{4013DC3C-4CF7-462B-9D6E-64C44F0CE646}"/>
    <cellStyle name="标题 3 7 6" xfId="22213" xr:uid="{F854D321-F34F-4C55-BF7D-7F5EB803C4E8}"/>
    <cellStyle name="标题 3 7 7" xfId="22214" xr:uid="{D233D3A1-A4D5-4529-AEB9-AAD97EB05987}"/>
    <cellStyle name="標題 3 8" xfId="22215" xr:uid="{CEFB378B-EC36-49AC-A055-6E911597FA0E}"/>
    <cellStyle name="标题 3 8" xfId="22216" xr:uid="{38F193EA-6FA2-4B6A-8D78-6F7BA2714FBC}"/>
    <cellStyle name="标题 3 8 2" xfId="22217" xr:uid="{81B0598A-7881-4975-84B3-04B61A0F355E}"/>
    <cellStyle name="标题 3 8 3" xfId="22218" xr:uid="{094BA791-650B-4479-ACA6-61E24CE3D593}"/>
    <cellStyle name="标题 3 8 4" xfId="22219" xr:uid="{6C7C1367-A445-453E-BF4C-2514F6F6D2DE}"/>
    <cellStyle name="标题 3 8 5" xfId="22220" xr:uid="{307BBB9A-08AA-4106-8E72-DD441D7151E2}"/>
    <cellStyle name="标题 3 8 6" xfId="22221" xr:uid="{E0CBA91D-5483-446F-8CD2-C81CFEF2E937}"/>
    <cellStyle name="标题 3 8 7" xfId="22222" xr:uid="{467A1899-FEA9-4FEF-9C3F-FA93326D0E06}"/>
    <cellStyle name="標題 3 9" xfId="22223" xr:uid="{739E338D-01A4-41C8-B1E9-AD1FD44C7DD8}"/>
    <cellStyle name="标题 3 9" xfId="22224" xr:uid="{B7E8D6CF-A4D2-4852-BEF1-5DE67FE75ED1}"/>
    <cellStyle name="標題 4" xfId="22225" xr:uid="{537BB5C9-635F-42BA-98CC-111E3358A122}"/>
    <cellStyle name="标题 4" xfId="22226" xr:uid="{EAA0B2D3-2418-4EA3-93E8-DD85F6330280}"/>
    <cellStyle name="标题 4 2" xfId="22227" xr:uid="{93798C06-1415-41E2-A980-71B5BBAA54A2}"/>
    <cellStyle name="标题 4 2 2" xfId="22228" xr:uid="{9716F4CB-CC3D-4173-84B8-01C8DC91AE08}"/>
    <cellStyle name="标题 4 2 3" xfId="22229" xr:uid="{FAE80BA8-7EC4-4391-8FA3-7C6B04FD66CC}"/>
    <cellStyle name="标题 4 3" xfId="22230" xr:uid="{9216815E-D928-46FC-BAB9-AAEE14CDE6A2}"/>
    <cellStyle name="标题 4 3 2" xfId="22231" xr:uid="{8E6190AC-E555-4EEF-9239-8A12005ABED9}"/>
    <cellStyle name="标题 4 4" xfId="22232" xr:uid="{0BE8134E-8FDA-423F-83C2-66431A3E38AC}"/>
    <cellStyle name="标题 4 4 2" xfId="22233" xr:uid="{6C923F75-C6EF-4C54-AE7E-E18F5C7D54DA}"/>
    <cellStyle name="标题 4 4 2 2" xfId="22234" xr:uid="{9F35B71D-F4A0-45EE-8580-65394FE93AFB}"/>
    <cellStyle name="标题 4 4 2 3" xfId="22235" xr:uid="{14B89430-85CC-42CF-86AF-C03B93FF73DC}"/>
    <cellStyle name="标题 4 5" xfId="22236" xr:uid="{3B725F8F-6764-475A-AC47-76FB24CBF15F}"/>
    <cellStyle name="标题 4 5 2" xfId="22237" xr:uid="{F0CA0046-27CE-4FB5-9695-7C6378CDC3B4}"/>
    <cellStyle name="标题 4 5 2 2" xfId="22238" xr:uid="{EB29BDA8-6941-416E-A951-F196134CC517}"/>
    <cellStyle name="标题 4 5 2 3" xfId="22239" xr:uid="{77C03061-8212-410A-98ED-80CF98C52797}"/>
    <cellStyle name="标题 4 6" xfId="22240" xr:uid="{4D95501B-0EC4-48B9-9AF8-4A28B6872F1F}"/>
    <cellStyle name="标题 4 6 2" xfId="22241" xr:uid="{9F2E0704-8267-4A08-B364-8212E11688EE}"/>
    <cellStyle name="标题 4 6 3" xfId="22242" xr:uid="{58362716-DB06-407C-88AC-3D374B1E6D1B}"/>
    <cellStyle name="标题 4 7" xfId="22243" xr:uid="{46319DC5-9AE1-42B1-BD4D-15A792056A95}"/>
    <cellStyle name="标题 5" xfId="22244" xr:uid="{58C48C0F-6A15-4C93-A252-74028097CFDD}"/>
    <cellStyle name="标题 5 2" xfId="22245" xr:uid="{D4102CA8-FA73-4296-AB08-DA6B97A36A96}"/>
    <cellStyle name="标题 5 3" xfId="22246" xr:uid="{880925E4-A174-4502-978C-83069615FABF}"/>
    <cellStyle name="标题 6" xfId="22247" xr:uid="{E5015229-0EB3-4238-86EA-65A777459CC4}"/>
    <cellStyle name="标题 6 2" xfId="22248" xr:uid="{98DD87E5-7816-4D88-9766-D8D8B1663954}"/>
    <cellStyle name="标题 7" xfId="22249" xr:uid="{F69E898C-E80A-40EE-8C58-B0923A379894}"/>
    <cellStyle name="标题 7 2" xfId="22250" xr:uid="{DD71286E-4D4D-417C-B817-2BFD0774FABA}"/>
    <cellStyle name="标题 7 2 2" xfId="22251" xr:uid="{1FD89C6C-C2B5-4707-AE46-5CF79A593EEA}"/>
    <cellStyle name="标题 7 2 3" xfId="22252" xr:uid="{9B76C956-7907-4ADE-BBB9-388D4EDB91EA}"/>
    <cellStyle name="标题 8" xfId="22253" xr:uid="{50D7FDCC-1710-452B-9339-F0B0CA9CAAF8}"/>
    <cellStyle name="标题 8 2" xfId="22254" xr:uid="{D4E38CFF-2203-4C01-8A64-A0B0F446CBDD}"/>
    <cellStyle name="标题 8 2 2" xfId="22255" xr:uid="{3E4D3916-ABDF-442C-B3CD-F9F38082DC99}"/>
    <cellStyle name="标题 8 2 3" xfId="22256" xr:uid="{10B66F06-8F84-471D-9653-DA1EEE4D9D9F}"/>
    <cellStyle name="标题 9" xfId="22257" xr:uid="{6148BE9C-B6C2-46CB-98EE-73CD02FD8549}"/>
    <cellStyle name="标题_Book1" xfId="22258" xr:uid="{EA99A296-3E3C-445D-BA99-59D4F85CE057}"/>
    <cellStyle name="표준" xfId="0" builtinId="0"/>
    <cellStyle name="표준 10" xfId="22259" xr:uid="{049A78BA-9652-47BF-9296-24E89D5EF54A}"/>
    <cellStyle name="標準 10" xfId="22260" xr:uid="{50DA7623-B54F-4B87-843A-44782DA3E6D8}"/>
    <cellStyle name="표준 10 2" xfId="22261" xr:uid="{9EB62060-7CEA-48B7-968F-1730CA0B9D59}"/>
    <cellStyle name="標準 10 2" xfId="22262" xr:uid="{68AEC1A4-1BE0-4F8D-8A19-27944C8D2833}"/>
    <cellStyle name="표준 10 3" xfId="22263" xr:uid="{3B2DA767-4EC4-4BAB-B9C0-085FFC241A62}"/>
    <cellStyle name="標準 10 3" xfId="24650" xr:uid="{0AEEFBA2-CF64-43B6-9738-076EECC1B538}"/>
    <cellStyle name="標準 10 3 2" xfId="24651" xr:uid="{90405A82-13E5-40E2-A311-054307824E75}"/>
    <cellStyle name="標準 10 3 2 2" xfId="24652" xr:uid="{1FBCE4AD-EC5C-4092-8339-9E9147FB5F19}"/>
    <cellStyle name="標準 10 3 2 2 2" xfId="24653" xr:uid="{BF524237-F966-4582-B7A4-3D09EDCD886C}"/>
    <cellStyle name="標準 10 3 2 2 3" xfId="24654" xr:uid="{7FDE3B5C-876D-4CC2-87BC-500518983357}"/>
    <cellStyle name="標準 10 3 2 3" xfId="24655" xr:uid="{74066854-B8CE-4A3D-B7D5-1B9EFFE8636F}"/>
    <cellStyle name="標準 10 3 2 3 2" xfId="24656" xr:uid="{FE81669E-FA1E-489E-B3CA-08A096F7C578}"/>
    <cellStyle name="標準 10 3 2 4" xfId="24657" xr:uid="{5282ECC4-1B96-46E8-B670-B4BA630F1F82}"/>
    <cellStyle name="標準 10 3 2 4 2" xfId="24658" xr:uid="{79738450-9107-4C9B-9763-63F10FE6DA73}"/>
    <cellStyle name="標準 10 3 2 5" xfId="24659" xr:uid="{345485A1-60B2-4379-BFAC-D3B33A213AB8}"/>
    <cellStyle name="標準 10 3 2 6" xfId="24660" xr:uid="{3039FD55-216C-49E0-99A2-734D68F7762A}"/>
    <cellStyle name="標準 10 3 3" xfId="24661" xr:uid="{DA32FF8E-2883-40EB-B5F3-9702B38D6708}"/>
    <cellStyle name="標準 10 3 3 2" xfId="24662" xr:uid="{A3B9129A-959E-41D8-A1C6-FE7DFA8FE1A9}"/>
    <cellStyle name="標準 10 3 3 2 2" xfId="24663" xr:uid="{1FCC7A3F-7917-4021-A959-A09D5A354E5C}"/>
    <cellStyle name="標準 10 3 3 3" xfId="24664" xr:uid="{52327A1A-551F-47C9-AB99-348758BF5493}"/>
    <cellStyle name="標準 10 3 3 3 2" xfId="24665" xr:uid="{D3484D48-7134-4CCA-BC71-661C93B4F417}"/>
    <cellStyle name="標準 10 3 3 4" xfId="24666" xr:uid="{F1410AFE-2E98-47D9-A489-495B075863DF}"/>
    <cellStyle name="標準 10 3 4" xfId="24667" xr:uid="{B3072E85-4210-4C14-9CFF-1E678D762705}"/>
    <cellStyle name="標準 10 3 4 2" xfId="24668" xr:uid="{CB92C6BC-0891-4DA4-97CE-7D0EF1F6319B}"/>
    <cellStyle name="標準 10 3 4 3" xfId="24669" xr:uid="{CB75DD40-C67A-49C5-A2D4-663F02E01EA0}"/>
    <cellStyle name="標準 10 3 5" xfId="24670" xr:uid="{A8746121-BD13-4022-9D0D-7E6414B529CD}"/>
    <cellStyle name="標準 10 3 5 2" xfId="24671" xr:uid="{363E555B-5BE0-4028-B1FA-DCB0275AB0BB}"/>
    <cellStyle name="標準 10 3 6" xfId="24672" xr:uid="{0E10C41E-0A3A-421B-A387-4B4D544FD40F}"/>
    <cellStyle name="標準 10 3 6 2" xfId="24673" xr:uid="{086670D8-BB6D-4179-93CB-ABBC3B141288}"/>
    <cellStyle name="標準 10 3 7" xfId="24674" xr:uid="{B9686C76-B050-4253-BBEA-AC028ED5BEB5}"/>
    <cellStyle name="標準 10 3 8" xfId="24675" xr:uid="{5D8A9AC8-F86E-4E17-9CEC-9B0664E79A10}"/>
    <cellStyle name="표준 10 4" xfId="22264" xr:uid="{04604CBB-6F2E-437A-A3EC-B862260D0C81}"/>
    <cellStyle name="標準 10 4" xfId="24676" xr:uid="{5B0E96A6-1765-4584-82A2-E02E60E65341}"/>
    <cellStyle name="標準 10 4 2" xfId="24677" xr:uid="{A8F40687-D591-4EBE-B7C8-9560032B86F5}"/>
    <cellStyle name="標準 10 4 2 2" xfId="24678" xr:uid="{D1A55DD4-45B8-4BDA-B70F-C1C9DE4B8DFF}"/>
    <cellStyle name="標準 10 4 2 2 2" xfId="24679" xr:uid="{CC453F34-5723-4B9D-B644-DA2B83711849}"/>
    <cellStyle name="標準 10 4 2 2 3" xfId="24680" xr:uid="{A7ADB981-6096-40D8-A955-3F445A8DBAA1}"/>
    <cellStyle name="標準 10 4 2 3" xfId="24681" xr:uid="{9228FE0C-D85C-4F8F-A90E-548F3478DA93}"/>
    <cellStyle name="標準 10 4 2 3 2" xfId="24682" xr:uid="{C19FB125-EBB4-4882-8F86-8EA636552ED7}"/>
    <cellStyle name="標準 10 4 2 4" xfId="24683" xr:uid="{A676E821-EC91-43D8-AD1A-1EC19DF1E18A}"/>
    <cellStyle name="標準 10 4 2 4 2" xfId="24684" xr:uid="{D5D30C08-0C29-4C4E-AA76-DD14E4F4B004}"/>
    <cellStyle name="標準 10 4 2 5" xfId="24685" xr:uid="{0BA396DB-B3D4-499B-B552-7674C0D150BD}"/>
    <cellStyle name="標準 10 4 2 6" xfId="24686" xr:uid="{D5CEEFF4-1FFA-4B1D-9229-A05DE0ADCF40}"/>
    <cellStyle name="標準 10 4 3" xfId="24687" xr:uid="{4C82BB8B-35F0-45C6-BC1A-805A647FB577}"/>
    <cellStyle name="標準 10 4 3 2" xfId="24688" xr:uid="{D240DCC4-4BAE-4638-BED8-9E473257BAD3}"/>
    <cellStyle name="標準 10 4 3 3" xfId="24689" xr:uid="{C0C3E9CF-2F5D-43DA-BF2C-EEDE6EECEFC9}"/>
    <cellStyle name="標準 10 4 4" xfId="24690" xr:uid="{7BDF3DC8-823C-4762-B0CE-65C12CD73245}"/>
    <cellStyle name="標準 10 4 4 2" xfId="24691" xr:uid="{EAC40E32-C3F8-4187-8359-0C3CEAAF0273}"/>
    <cellStyle name="標準 10 4 5" xfId="24692" xr:uid="{27448CC4-A759-4E36-8455-80B0B78862B8}"/>
    <cellStyle name="標準 10 4 5 2" xfId="24693" xr:uid="{ECE582EB-0468-4C99-BDF4-120D8A666FAF}"/>
    <cellStyle name="標準 10 4 6" xfId="24694" xr:uid="{3C69DF6B-73C7-420A-8B55-122887369205}"/>
    <cellStyle name="標準 10 4 7" xfId="24695" xr:uid="{B0F8B82D-B786-455E-8847-C3D8101DFB19}"/>
    <cellStyle name="標準 10 5" xfId="24696" xr:uid="{5ECB693F-C273-40B6-9D60-53F703B1A60A}"/>
    <cellStyle name="標準 10 5 2" xfId="24697" xr:uid="{9100E2AE-ECE7-480A-97D0-DFA57433C25F}"/>
    <cellStyle name="標準 10 5 2 2" xfId="24698" xr:uid="{7FF97449-1210-4B8A-AD4B-67BE4CA473AC}"/>
    <cellStyle name="標準 10 5 2 3" xfId="24699" xr:uid="{EB19BCFB-3815-4532-816D-B8E8223C79E9}"/>
    <cellStyle name="標準 10 5 3" xfId="24700" xr:uid="{8D76A26E-CC54-4C47-ACF0-35D2937FA650}"/>
    <cellStyle name="標準 10 5 3 2" xfId="24701" xr:uid="{3D2FE5FF-30B4-4191-BAC1-80BA60EE03AD}"/>
    <cellStyle name="標準 10 5 4" xfId="24702" xr:uid="{0EA55F92-A3B3-4B54-B524-512C91C1D34B}"/>
    <cellStyle name="標準 10 5 4 2" xfId="24703" xr:uid="{D1203056-EC79-426F-BDB4-BA2E3D372E3D}"/>
    <cellStyle name="標準 10 5 5" xfId="24704" xr:uid="{DF129A39-15CC-46BA-BF4E-EE6B9CEADD8E}"/>
    <cellStyle name="標準 10 5 6" xfId="24705" xr:uid="{ED3C825E-24F3-4D8B-B4FA-E0DA42836EC5}"/>
    <cellStyle name="標準 10 6" xfId="24706" xr:uid="{A72CE51F-D268-4861-910B-6E2011F9C597}"/>
    <cellStyle name="標準 10 6 2" xfId="24707" xr:uid="{593C7657-35E4-4D9C-BD14-B90AC69159F7}"/>
    <cellStyle name="標準 10 6 2 2" xfId="24708" xr:uid="{0328D805-A1B8-4587-B2EE-19A64F88B75A}"/>
    <cellStyle name="標準 10 6 3" xfId="24709" xr:uid="{EE989556-14E0-4318-BFA9-BA248CFF1070}"/>
    <cellStyle name="標準 10 6 3 2" xfId="24710" xr:uid="{BE011274-D721-4E17-B01E-2C7EFFE7564A}"/>
    <cellStyle name="標準 10 6 4" xfId="24711" xr:uid="{A2BCAB97-A371-4EFA-A02F-83715049DAF4}"/>
    <cellStyle name="標準 10 7" xfId="24712" xr:uid="{12F596AD-432A-406F-9C1E-88B2F9D15265}"/>
    <cellStyle name="標準 10 7 2" xfId="24713" xr:uid="{9B89DADA-B7F6-49D2-828A-8B55BF2E6F47}"/>
    <cellStyle name="標準 10 7 2 2" xfId="24714" xr:uid="{CB47897B-8E1F-45C1-A1CF-ABB2C6B4049E}"/>
    <cellStyle name="標準 10 7 3" xfId="24715" xr:uid="{F2F45549-EF0F-4DE4-B0D4-3735E7C5B2FF}"/>
    <cellStyle name="標準 10 7 3 2" xfId="24716" xr:uid="{E8976612-22FF-4FE1-966B-4A48FB115184}"/>
    <cellStyle name="標準 10 7 4" xfId="24717" xr:uid="{09CF5FBA-3EFF-41BF-B6E3-ACC0E2357549}"/>
    <cellStyle name="標準 10 8" xfId="24718" xr:uid="{2188DCD2-F661-4D50-A486-2D163654323C}"/>
    <cellStyle name="標準 10 8 2" xfId="24719" xr:uid="{10EBC193-275C-41D2-92FC-FA30B1E927E8}"/>
    <cellStyle name="標準 10 8 3" xfId="24720" xr:uid="{E0D3A335-6F9D-4C5F-A478-6582F6EF5451}"/>
    <cellStyle name="標準 10 9" xfId="24721" xr:uid="{9978453A-F2CD-4E85-835E-33F9B16BB92B}"/>
    <cellStyle name="標準 10 9 2" xfId="24722" xr:uid="{2D254829-A286-41EA-AA8C-EBBC8C3A96C1}"/>
    <cellStyle name="標準 10_Upload" xfId="24723" xr:uid="{E7C76ED2-1A87-45C4-8F1E-46FC129D833A}"/>
    <cellStyle name="표준 100" xfId="41282" xr:uid="{4658149C-D7C1-4D36-BCB8-507E7BC66DB3}"/>
    <cellStyle name="표준 101" xfId="41283" xr:uid="{815C6EE3-C781-4013-83AE-C3912999DF50}"/>
    <cellStyle name="표준 102" xfId="41284" xr:uid="{13DED1CE-0A26-4F8C-9F55-506DB943B534}"/>
    <cellStyle name="표준 103" xfId="41285" xr:uid="{6B3594B9-4E0F-4A9F-99FE-C66BB87138D1}"/>
    <cellStyle name="표준 104" xfId="41286" xr:uid="{0C45FD11-8521-425A-9D2B-F17DFFDB60BA}"/>
    <cellStyle name="표준 105" xfId="41287" xr:uid="{E2FD2B6F-CA2D-4D04-A4BD-1B154517F683}"/>
    <cellStyle name="표준 106" xfId="41288" xr:uid="{DA5969A8-D9BD-41BC-9509-E2F9CAAE4A9C}"/>
    <cellStyle name="표준 107" xfId="41289" xr:uid="{089C2F82-A6B2-49F4-B107-A422CCA6B02A}"/>
    <cellStyle name="표준 108" xfId="41290" xr:uid="{F12D81CF-FE66-41C0-9BEB-B1B9CE6CF27F}"/>
    <cellStyle name="표준 109" xfId="41291" xr:uid="{F7C6180E-9F9D-4AD8-ACDB-25F59985C6EC}"/>
    <cellStyle name="표준 11" xfId="22265" xr:uid="{ECB18558-39EF-4841-95F3-88D65C9C4D84}"/>
    <cellStyle name="標準 11" xfId="22266" xr:uid="{7A2D1ECD-BB99-431B-A2F1-7DEF0D8FDA6E}"/>
    <cellStyle name="표준 11 10" xfId="22267" xr:uid="{704EDF83-9CB3-45D1-8E72-9B6C2DE8E529}"/>
    <cellStyle name="標準 11 10" xfId="24724" xr:uid="{E12EDE37-3263-4DB0-A8D7-1C144059C7A6}"/>
    <cellStyle name="標準 11 10 2" xfId="24725" xr:uid="{B7792F97-747D-46B5-BB9A-A99938099D26}"/>
    <cellStyle name="표준 11 11" xfId="22268" xr:uid="{893D63C2-EC7D-4BFD-96CA-03BE898A674E}"/>
    <cellStyle name="標準 11 11" xfId="24726" xr:uid="{3D08DBFA-543F-4F59-A631-8D923671AC2A}"/>
    <cellStyle name="標準 11 12" xfId="24727" xr:uid="{9421B02E-4B80-4236-B674-E41E35C6307A}"/>
    <cellStyle name="표준 11 2" xfId="22269" xr:uid="{5E8287CC-46FC-4D61-90C6-F39D7A13D4AA}"/>
    <cellStyle name="標準 11 2" xfId="22270" xr:uid="{5930B539-DAE4-46A4-B544-CA39EBC855E2}"/>
    <cellStyle name="標準 11 2 10" xfId="24728" xr:uid="{078471E9-51DC-4BC1-9B27-36368CBE553D}"/>
    <cellStyle name="標準 11 2 11" xfId="24729" xr:uid="{05616277-B8B6-4130-9DC1-E3D930A47556}"/>
    <cellStyle name="標準 11 2 2" xfId="24730" xr:uid="{8A3E38E9-E492-4E30-B585-7ABC573D7A1B}"/>
    <cellStyle name="標準 11 2 2 2" xfId="24731" xr:uid="{F0520FC3-1526-4357-88A2-518AFDE852FE}"/>
    <cellStyle name="標準 11 2 2 2 2" xfId="24732" xr:uid="{F622872B-14DF-47D4-9E3B-1AC88BB44B69}"/>
    <cellStyle name="標準 11 2 2 2 2 2" xfId="24733" xr:uid="{68FBFBA7-1D0D-4205-951A-0B5F53431C58}"/>
    <cellStyle name="標準 11 2 2 2 2 3" xfId="24734" xr:uid="{B9117915-9E1F-451C-946F-524D6ED9397A}"/>
    <cellStyle name="標準 11 2 2 2 3" xfId="24735" xr:uid="{9581DAC5-0E9B-4C40-BD0A-A79D7999FF12}"/>
    <cellStyle name="標準 11 2 2 2 3 2" xfId="24736" xr:uid="{E10C0885-6ACA-42FF-A57D-473EB7833B57}"/>
    <cellStyle name="標準 11 2 2 2 4" xfId="24737" xr:uid="{93EFD669-066F-4170-A4A5-DD039AF7E726}"/>
    <cellStyle name="標準 11 2 2 2 4 2" xfId="24738" xr:uid="{35058313-4718-4A6D-993A-72B0848E1202}"/>
    <cellStyle name="標準 11 2 2 2 5" xfId="24739" xr:uid="{7E600B4E-8680-442B-9D4A-6A8D99966EF4}"/>
    <cellStyle name="標準 11 2 2 2 6" xfId="24740" xr:uid="{91C01E02-B14D-48B1-AC7D-F61473198176}"/>
    <cellStyle name="標準 11 2 2 3" xfId="24741" xr:uid="{03C80371-3CC0-4D71-8EAC-FF9AD156D169}"/>
    <cellStyle name="標準 11 2 2 3 2" xfId="24742" xr:uid="{E6BAF531-91E7-456B-A338-5EC286E617D1}"/>
    <cellStyle name="標準 11 2 2 3 2 2" xfId="24743" xr:uid="{3CF2E6B6-A91A-4FFD-B860-B30CDDE64D16}"/>
    <cellStyle name="標準 11 2 2 3 3" xfId="24744" xr:uid="{85A08C81-513E-49E5-983D-70CF08D9D36D}"/>
    <cellStyle name="標準 11 2 2 3 3 2" xfId="24745" xr:uid="{33DFFB0A-AD5A-4AA1-BAF2-85A9891D49A8}"/>
    <cellStyle name="標準 11 2 2 3 4" xfId="24746" xr:uid="{ABE7D4C7-C640-4DC9-9613-DBCC00495EE8}"/>
    <cellStyle name="標準 11 2 2 4" xfId="24747" xr:uid="{4B3E3DAD-AD74-4318-8A1A-FD79398E5DF3}"/>
    <cellStyle name="標準 11 2 2 4 2" xfId="24748" xr:uid="{9EE2CD6A-1D2A-4ABA-BC3D-278F66CF7FD2}"/>
    <cellStyle name="標準 11 2 2 4 3" xfId="24749" xr:uid="{19728A6F-2C76-4741-8710-DF7C1CBEDE07}"/>
    <cellStyle name="標準 11 2 2 5" xfId="24750" xr:uid="{5012283D-0BFB-497B-80A2-23ED54694480}"/>
    <cellStyle name="標準 11 2 2 5 2" xfId="24751" xr:uid="{816DAFE9-1F21-4831-8E4D-3C78FF33D5DC}"/>
    <cellStyle name="標準 11 2 2 6" xfId="24752" xr:uid="{F83190E8-8219-4782-94E7-8EEFF1AA318D}"/>
    <cellStyle name="標準 11 2 2 6 2" xfId="24753" xr:uid="{10C31FFF-8285-47C2-B624-98EED603D9C4}"/>
    <cellStyle name="標準 11 2 2 7" xfId="24754" xr:uid="{5D00E80B-109F-4FB0-8D7A-3A9011C8201B}"/>
    <cellStyle name="標準 11 2 2 8" xfId="24755" xr:uid="{6C677CD8-BCCC-458F-B95E-EA6919A292D1}"/>
    <cellStyle name="標準 11 2 3" xfId="24756" xr:uid="{85ACF129-C7EB-43D6-A7D4-614815452AC4}"/>
    <cellStyle name="標準 11 2 3 2" xfId="24757" xr:uid="{A408CBE5-4ECB-4FDF-82D3-228D28F5B04A}"/>
    <cellStyle name="標準 11 2 3 2 2" xfId="24758" xr:uid="{B0FCBD0B-BB6F-4B08-A7A1-391211AC7FF7}"/>
    <cellStyle name="標準 11 2 3 2 2 2" xfId="24759" xr:uid="{E837C93B-75D2-40C9-8616-B17AAEF6F6FA}"/>
    <cellStyle name="標準 11 2 3 2 2 3" xfId="24760" xr:uid="{3279DE27-B96F-403D-872E-21C51CED15A7}"/>
    <cellStyle name="標準 11 2 3 2 3" xfId="24761" xr:uid="{046F14A7-A0D7-4E9C-A0A4-78D6E9CABF8C}"/>
    <cellStyle name="標準 11 2 3 2 3 2" xfId="24762" xr:uid="{420816ED-5184-4504-98D3-DACCC8BDEB74}"/>
    <cellStyle name="標準 11 2 3 2 4" xfId="24763" xr:uid="{1F2AEF8F-C1F2-4B8C-93EA-60E18A6EBB3D}"/>
    <cellStyle name="標準 11 2 3 2 4 2" xfId="24764" xr:uid="{130BE8F1-A2AA-4CFB-9AD2-AE1B0A651CCA}"/>
    <cellStyle name="標準 11 2 3 2 5" xfId="24765" xr:uid="{119DA42C-2F4F-41D9-A15E-64295DF40BC2}"/>
    <cellStyle name="標準 11 2 3 2 6" xfId="24766" xr:uid="{91A5C5FC-91D5-482E-8338-4990388AF5C4}"/>
    <cellStyle name="標準 11 2 3 3" xfId="24767" xr:uid="{5C160E40-5EEA-4463-BEFD-A74626F5611B}"/>
    <cellStyle name="標準 11 2 3 3 2" xfId="24768" xr:uid="{1C995218-CF71-498D-BCDF-998FEAEFAEF8}"/>
    <cellStyle name="標準 11 2 3 3 3" xfId="24769" xr:uid="{D0533791-990E-49E7-A70F-8FA595079D10}"/>
    <cellStyle name="標準 11 2 3 4" xfId="24770" xr:uid="{8A14A943-23A3-498B-94B9-7FB8263ACAE6}"/>
    <cellStyle name="標準 11 2 3 4 2" xfId="24771" xr:uid="{E78582B2-5000-4FA8-936D-EB712749F2DE}"/>
    <cellStyle name="標準 11 2 3 5" xfId="24772" xr:uid="{3F3C8B3E-244F-4A5A-A378-9FEF75CD8E05}"/>
    <cellStyle name="標準 11 2 3 5 2" xfId="24773" xr:uid="{DF261109-1C96-4FA4-AE4F-BADC0D058903}"/>
    <cellStyle name="標準 11 2 3 6" xfId="24774" xr:uid="{D774C5F0-E456-4A7B-BD9F-274F0F1A5C0D}"/>
    <cellStyle name="標準 11 2 3 7" xfId="24775" xr:uid="{4944A1C6-92A4-41A6-B53A-D7B5072855E5}"/>
    <cellStyle name="標準 11 2 4" xfId="24776" xr:uid="{351FF8A9-F486-43F8-8F1E-8973A7DD40A6}"/>
    <cellStyle name="標準 11 2 4 2" xfId="24777" xr:uid="{AE74E700-1F51-44C6-BA7E-B6A391C5A5B8}"/>
    <cellStyle name="標準 11 2 4 2 2" xfId="24778" xr:uid="{89E3E14D-1A93-4AD4-B850-84A5B1FFD276}"/>
    <cellStyle name="標準 11 2 4 2 3" xfId="24779" xr:uid="{8CEADA49-EDA5-4AD6-AA7C-F6B008D69EA4}"/>
    <cellStyle name="標準 11 2 4 3" xfId="24780" xr:uid="{FB27F33B-6CF6-4180-82B2-B605942EF6DD}"/>
    <cellStyle name="標準 11 2 4 3 2" xfId="24781" xr:uid="{780B852A-6591-49A1-860A-08FB4BF396FF}"/>
    <cellStyle name="標準 11 2 4 4" xfId="24782" xr:uid="{4E23E057-429E-43E0-81DA-88811AAFFF21}"/>
    <cellStyle name="標準 11 2 4 4 2" xfId="24783" xr:uid="{685AFE6D-76B3-4526-9311-3414CDE47C13}"/>
    <cellStyle name="標準 11 2 4 5" xfId="24784" xr:uid="{298ADAEC-A389-4BF3-B4EE-13FD18781EB9}"/>
    <cellStyle name="標準 11 2 4 6" xfId="24785" xr:uid="{64D29D16-E766-41AB-B369-03B863FE0CDE}"/>
    <cellStyle name="標準 11 2 5" xfId="24786" xr:uid="{9366C6E2-6FCB-4FEB-8D9F-8008CC7DDBF2}"/>
    <cellStyle name="標準 11 2 5 2" xfId="24787" xr:uid="{4B350A8C-CE41-4C68-B45C-B9DF97D81F01}"/>
    <cellStyle name="標準 11 2 5 2 2" xfId="24788" xr:uid="{3A8F9F17-C2D2-4575-A664-55124F270E7C}"/>
    <cellStyle name="標準 11 2 5 2 3" xfId="24789" xr:uid="{8852152F-4263-498B-8788-8AE7C811C3DD}"/>
    <cellStyle name="標準 11 2 5 3" xfId="24790" xr:uid="{609AAD8D-9E78-4683-8388-AC25BD8D96A1}"/>
    <cellStyle name="標準 11 2 5 3 2" xfId="24791" xr:uid="{ABDC9631-1195-4C7B-8798-6D9817773348}"/>
    <cellStyle name="標準 11 2 5 4" xfId="24792" xr:uid="{0611D340-A60E-427A-B672-374E70371C41}"/>
    <cellStyle name="標準 11 2 5 4 2" xfId="24793" xr:uid="{F7C69270-3528-4503-86E4-0CFA34BCF2B9}"/>
    <cellStyle name="標準 11 2 5 5" xfId="24794" xr:uid="{27D5ED28-0BA9-429B-8240-7312716C3E9E}"/>
    <cellStyle name="標準 11 2 5 6" xfId="24795" xr:uid="{DE59F794-2AEB-486E-9DD7-1183FDA33FC0}"/>
    <cellStyle name="標準 11 2 6" xfId="24796" xr:uid="{118A2D5E-EEB3-41E3-AA3C-1A3132750AD7}"/>
    <cellStyle name="標準 11 2 6 2" xfId="24797" xr:uid="{90E4ACF4-D5F1-480C-9A35-004ED377B01A}"/>
    <cellStyle name="標準 11 2 6 3" xfId="24798" xr:uid="{5BF8B46E-2C4C-472A-A9EF-0F7C41E7CC3E}"/>
    <cellStyle name="標準 11 2 7" xfId="24799" xr:uid="{BBCDB486-2CEC-40E2-A70B-4A4AD4A7C670}"/>
    <cellStyle name="標準 11 2 7 2" xfId="24800" xr:uid="{7F29A309-D3C8-418E-A96F-C29EDA3C831A}"/>
    <cellStyle name="標準 11 2 7 3" xfId="24801" xr:uid="{DA144DBC-567E-44EE-B887-C9C206BFD4A3}"/>
    <cellStyle name="標準 11 2 8" xfId="24802" xr:uid="{8544BB1B-8F6E-46B0-AC45-1607EA35BD64}"/>
    <cellStyle name="標準 11 2 8 2" xfId="24803" xr:uid="{057B32F5-B8F3-425B-A1B1-8368AD44C40A}"/>
    <cellStyle name="標準 11 2 9" xfId="24804" xr:uid="{56D82F0E-1F7A-45A5-8F82-9FB94792B6AE}"/>
    <cellStyle name="標準 11 2 9 2" xfId="24805" xr:uid="{4387A380-7115-454A-9690-D0ED33561513}"/>
    <cellStyle name="표준 11 3" xfId="22271" xr:uid="{0FA052D4-35F8-44CA-9218-04C7E376EDC9}"/>
    <cellStyle name="標準 11 3" xfId="24806" xr:uid="{0D230E38-4168-4937-ADB4-094ED7AE2F22}"/>
    <cellStyle name="標準 11 3 2" xfId="24807" xr:uid="{81D177D1-D6D8-4B19-9900-703C60132A7E}"/>
    <cellStyle name="標準 11 3 2 2" xfId="24808" xr:uid="{C32C9918-69E1-481A-972C-4212D1E13ADA}"/>
    <cellStyle name="標準 11 3 2 2 2" xfId="24809" xr:uid="{1E7FD1FF-9DA5-4C87-A48B-3A4F54D2B345}"/>
    <cellStyle name="標準 11 3 2 2 3" xfId="24810" xr:uid="{76BB6A63-2853-4A54-B896-3DFC024B85E5}"/>
    <cellStyle name="標準 11 3 2 3" xfId="24811" xr:uid="{91115EC0-FEDC-4A52-84C2-26A85D62ADAF}"/>
    <cellStyle name="標準 11 3 2 3 2" xfId="24812" xr:uid="{4DDEADB8-4746-4D8F-A47A-B0F09247C3B8}"/>
    <cellStyle name="標準 11 3 2 4" xfId="24813" xr:uid="{5DBC6759-B250-4112-A58D-ED5462681136}"/>
    <cellStyle name="標準 11 3 2 4 2" xfId="24814" xr:uid="{D7227364-CA36-495A-8129-AE3E43433174}"/>
    <cellStyle name="標準 11 3 2 5" xfId="24815" xr:uid="{96F303A7-7FF8-4842-BDC8-914E854AD354}"/>
    <cellStyle name="標準 11 3 2 6" xfId="24816" xr:uid="{3FCAA77F-5CC8-496F-982C-429D0B86F839}"/>
    <cellStyle name="標準 11 3 3" xfId="24817" xr:uid="{363FDD89-B9DE-424B-9C68-FDC4796D12BB}"/>
    <cellStyle name="標準 11 3 3 2" xfId="24818" xr:uid="{B0C78AFC-EE43-4B8F-9DA9-70B6988EEAC6}"/>
    <cellStyle name="標準 11 3 3 2 2" xfId="24819" xr:uid="{3F1ACBBF-7808-4C18-9ADE-324DC927FC9E}"/>
    <cellStyle name="標準 11 3 3 3" xfId="24820" xr:uid="{56390CC1-A6D4-4165-8DC0-EAF1D4AFB864}"/>
    <cellStyle name="標準 11 3 3 3 2" xfId="24821" xr:uid="{388C5D01-64B1-43FB-BF21-1C893BDACFAB}"/>
    <cellStyle name="標準 11 3 3 4" xfId="24822" xr:uid="{217A775F-309A-4EAE-8BC7-0BE16505942B}"/>
    <cellStyle name="標準 11 3 4" xfId="24823" xr:uid="{9CF0F3DC-61C9-4E89-9247-26CE529A0942}"/>
    <cellStyle name="標準 11 3 4 2" xfId="24824" xr:uid="{E3D170A5-EB71-4C58-A2C1-A70888C8506B}"/>
    <cellStyle name="標準 11 3 4 3" xfId="24825" xr:uid="{9E5BFF95-5BAB-40EE-8235-5EE92DE47EE2}"/>
    <cellStyle name="標準 11 3 5" xfId="24826" xr:uid="{46823A3E-FAA2-4B91-B396-519CA89443DC}"/>
    <cellStyle name="標準 11 3 5 2" xfId="24827" xr:uid="{188A0A16-2956-49C2-A41E-9CF45F9AE6A5}"/>
    <cellStyle name="標準 11 3 6" xfId="24828" xr:uid="{C45B1A2F-FBFB-4E2A-8E59-1C829F938036}"/>
    <cellStyle name="標準 11 3 6 2" xfId="24829" xr:uid="{031248D5-3364-4D0B-981E-581F93D7A217}"/>
    <cellStyle name="標準 11 3 7" xfId="24830" xr:uid="{3A328C6F-E627-435B-B95C-F016C07DEB6B}"/>
    <cellStyle name="標準 11 3 8" xfId="24831" xr:uid="{CA770317-82BA-4482-9132-43FB36FB6AEF}"/>
    <cellStyle name="표준 11 4" xfId="22272" xr:uid="{095CAFB5-E2E0-4201-B363-6263A0EFB406}"/>
    <cellStyle name="標準 11 4" xfId="24832" xr:uid="{E2DD3502-A6A0-4791-A93A-BCECD1DB405C}"/>
    <cellStyle name="標準 11 4 2" xfId="24833" xr:uid="{99CE1F85-6753-4322-B0D0-7C889A802437}"/>
    <cellStyle name="標準 11 4 2 2" xfId="24834" xr:uid="{9AECDF49-2375-4D3D-8E36-FF7E591AC527}"/>
    <cellStyle name="標準 11 4 2 2 2" xfId="24835" xr:uid="{D7BD4155-EAC3-4E5E-9329-EBE2811997C8}"/>
    <cellStyle name="標準 11 4 2 2 3" xfId="24836" xr:uid="{0A463130-387F-4CBD-B468-694F7CEA1714}"/>
    <cellStyle name="標準 11 4 2 3" xfId="24837" xr:uid="{EC3DF744-9D13-41D5-9062-0B27BE46FC94}"/>
    <cellStyle name="標準 11 4 2 3 2" xfId="24838" xr:uid="{BABB7E18-FBFD-4B24-BA56-4BCE0760A9ED}"/>
    <cellStyle name="標準 11 4 2 4" xfId="24839" xr:uid="{D4EA9772-6643-4802-95B6-0D3EFF15E758}"/>
    <cellStyle name="標準 11 4 2 4 2" xfId="24840" xr:uid="{D941B166-C0E5-42BB-BE43-5B783BD39518}"/>
    <cellStyle name="標準 11 4 2 5" xfId="24841" xr:uid="{2D1852B2-349B-4419-A24A-534EDC88F24C}"/>
    <cellStyle name="標準 11 4 2 6" xfId="24842" xr:uid="{5CEACE69-9C1A-47DF-B48C-4D8C0F08ED8B}"/>
    <cellStyle name="標準 11 4 3" xfId="24843" xr:uid="{AC8F3D12-F8E6-428F-A607-90FC908B86AD}"/>
    <cellStyle name="標準 11 4 3 2" xfId="24844" xr:uid="{62E0468D-2413-4FE8-85ED-1413D8C8AE10}"/>
    <cellStyle name="標準 11 4 3 3" xfId="24845" xr:uid="{D086F129-DB45-4C5B-AB9B-C7C85C7E0C82}"/>
    <cellStyle name="標準 11 4 4" xfId="24846" xr:uid="{85F563FE-71A7-416B-8F6C-A930A6AB5326}"/>
    <cellStyle name="標準 11 4 4 2" xfId="24847" xr:uid="{1E76FDD0-AFA7-49AC-9BC4-AFDDED999C2C}"/>
    <cellStyle name="標準 11 4 5" xfId="24848" xr:uid="{6D6896AC-184D-42CA-A3FD-03F859DE6567}"/>
    <cellStyle name="標準 11 4 5 2" xfId="24849" xr:uid="{7F2A1592-03C0-4606-8961-145E741D4034}"/>
    <cellStyle name="標準 11 4 6" xfId="24850" xr:uid="{9FC3A7D6-01D6-455A-860F-6745926F348A}"/>
    <cellStyle name="標準 11 4 7" xfId="24851" xr:uid="{E926039C-D335-4CA7-B0FA-5D7E84984C75}"/>
    <cellStyle name="표준 11 5" xfId="22273" xr:uid="{632DCF4E-D9E6-4DE4-BF3F-192977C01046}"/>
    <cellStyle name="標準 11 5" xfId="24852" xr:uid="{84762D7D-D739-48BE-B6F6-8DCFB833BDE0}"/>
    <cellStyle name="標準 11 5 2" xfId="24853" xr:uid="{5391029E-404A-42A6-BE2B-8A9970ABA3C2}"/>
    <cellStyle name="標準 11 5 2 2" xfId="24854" xr:uid="{7E0DA83A-9735-412C-8E2F-5CDCD737F438}"/>
    <cellStyle name="標準 11 5 2 3" xfId="24855" xr:uid="{D55FFCC2-FE0A-422E-9097-59BDB7B8ED7B}"/>
    <cellStyle name="標準 11 5 3" xfId="24856" xr:uid="{09FD543D-8E65-4A29-B249-E55E09A6527E}"/>
    <cellStyle name="標準 11 5 3 2" xfId="24857" xr:uid="{3F6E150C-B988-441B-BBF0-A5B4BDA2206B}"/>
    <cellStyle name="標準 11 5 4" xfId="24858" xr:uid="{EB347ECF-CEC9-4664-AB6F-694761CB7F9D}"/>
    <cellStyle name="標準 11 5 4 2" xfId="24859" xr:uid="{0D4E4188-C0B0-48CB-9980-BA1E21F316CA}"/>
    <cellStyle name="標準 11 5 5" xfId="24860" xr:uid="{4F3075F0-24D2-40D0-83BA-C98D637EFB75}"/>
    <cellStyle name="標準 11 5 6" xfId="24861" xr:uid="{13768001-590E-4C67-AC8B-A75F14C62A4F}"/>
    <cellStyle name="표준 11 6" xfId="22274" xr:uid="{12D07D47-DA8F-488C-ADF1-FDF9C2F884F2}"/>
    <cellStyle name="標準 11 6" xfId="24862" xr:uid="{DA243D31-2E28-4F1B-A6D2-619D2471934F}"/>
    <cellStyle name="標準 11 6 2" xfId="24863" xr:uid="{A6A516B1-9A69-4A3E-820C-1C4BC379F069}"/>
    <cellStyle name="標準 11 6 2 2" xfId="24864" xr:uid="{EF5DB76F-39AD-40BC-BEBB-A223514BC536}"/>
    <cellStyle name="標準 11 6 2 3" xfId="24865" xr:uid="{23C5522F-D356-4FBB-8BED-072FE7C2909A}"/>
    <cellStyle name="標準 11 6 3" xfId="24866" xr:uid="{913E9129-4389-491C-A795-3A11C1CC2F38}"/>
    <cellStyle name="標準 11 6 3 2" xfId="24867" xr:uid="{DEE7C9E8-2DC4-419B-9153-2716A93B59D5}"/>
    <cellStyle name="標準 11 6 4" xfId="24868" xr:uid="{0EFE14C3-04A0-4C79-9499-68BB115E3122}"/>
    <cellStyle name="標準 11 6 4 2" xfId="24869" xr:uid="{D3820DD8-3979-4A75-8E6F-775B96950115}"/>
    <cellStyle name="標準 11 6 5" xfId="24870" xr:uid="{8EF9E3B2-7CFD-4CBD-B6C4-E3F6E863AC85}"/>
    <cellStyle name="標準 11 6 6" xfId="24871" xr:uid="{85F2DC79-44F9-4535-AD36-A15BF676C59D}"/>
    <cellStyle name="표준 11 7" xfId="22275" xr:uid="{F51DB8A1-9860-459C-9194-36BC7930C2F3}"/>
    <cellStyle name="標準 11 7" xfId="24872" xr:uid="{65A18305-ECCC-43B8-B073-C93CFC44350F}"/>
    <cellStyle name="標準 11 7 2" xfId="24873" xr:uid="{3430E71E-3E84-4AF2-86BF-95F325B4C249}"/>
    <cellStyle name="標準 11 7 2 2" xfId="24874" xr:uid="{6CDF7A4B-768D-49DA-BE70-F2B0631B8F8B}"/>
    <cellStyle name="標準 11 7 3" xfId="24875" xr:uid="{29135934-A29D-4298-AFA2-6F6DF437D1F2}"/>
    <cellStyle name="標準 11 7 3 2" xfId="24876" xr:uid="{39524C2B-F168-4318-A57D-5CB5A95CD43D}"/>
    <cellStyle name="標準 11 7 4" xfId="24877" xr:uid="{C8E75C2A-7F3E-416B-B3E5-52EF559CB7E9}"/>
    <cellStyle name="표준 11 8" xfId="22276" xr:uid="{D5ADA654-8BAD-4730-8A93-A1C646DBAD00}"/>
    <cellStyle name="標準 11 8" xfId="24878" xr:uid="{0EB55FA2-CDB1-4459-9722-17127B55E304}"/>
    <cellStyle name="標準 11 8 2" xfId="24879" xr:uid="{3C016E1E-0AEC-4B22-8DAB-2234BCDD022D}"/>
    <cellStyle name="標準 11 8 3" xfId="24880" xr:uid="{68D84260-BCE8-4C50-AFD6-4C3FA5D63719}"/>
    <cellStyle name="표준 11 9" xfId="22277" xr:uid="{4EBF48B6-D3E6-463B-ABE6-F75AB28AA779}"/>
    <cellStyle name="標準 11 9" xfId="24881" xr:uid="{F2F899C0-23F8-4AB1-8ED7-8AB557475917}"/>
    <cellStyle name="標準 11 9 2" xfId="24882" xr:uid="{1731B422-0496-45B3-92D1-E90E2C358856}"/>
    <cellStyle name="標準 11_Upload" xfId="24883" xr:uid="{882166B2-5B75-4399-BE66-478077D6F431}"/>
    <cellStyle name="표준 110" xfId="41292" xr:uid="{D7964E49-1D4E-40D5-A911-4F7EED1B7151}"/>
    <cellStyle name="표준 111" xfId="41293" xr:uid="{940CF939-DF49-4AED-99DF-86AFDC542E7B}"/>
    <cellStyle name="표준 112" xfId="41294" xr:uid="{679641AD-85E5-44A8-AD21-E507443E7164}"/>
    <cellStyle name="표준 113" xfId="41295" xr:uid="{E456E075-F3D1-4829-A748-ABA2E67918CF}"/>
    <cellStyle name="표준 114" xfId="41296" xr:uid="{452526DA-E43B-4C6A-9C2B-363853EB6348}"/>
    <cellStyle name="표준 115" xfId="41297" xr:uid="{B066A4CB-1374-408C-AC67-B76107FD2D40}"/>
    <cellStyle name="표준 116" xfId="22278" xr:uid="{CB56DCC1-E280-494A-AEFE-2CAA8700024C}"/>
    <cellStyle name="표준 117" xfId="22279" xr:uid="{76B6DB3C-E42F-41B4-A295-E34239FB0647}"/>
    <cellStyle name="표준 118" xfId="22280" xr:uid="{85F730F0-3219-484A-BD59-E235486E7BD9}"/>
    <cellStyle name="표준 119" xfId="22281" xr:uid="{94668452-4DBD-4A23-91A4-B3E871D187C6}"/>
    <cellStyle name="표준 12" xfId="22282" xr:uid="{198AC285-6811-42CE-845B-4AD371A1CBF3}"/>
    <cellStyle name="標準 12" xfId="22283" xr:uid="{84F49937-43BF-4FBE-A50B-4A4E0DCF1E6A}"/>
    <cellStyle name="표준 12 2" xfId="22284" xr:uid="{F142EAB3-33B9-48EB-98AF-2300036B9FED}"/>
    <cellStyle name="標準 12 2" xfId="22285" xr:uid="{9B8CF6EE-64BE-4560-A161-82CD28599B56}"/>
    <cellStyle name="標準 12 3" xfId="24884" xr:uid="{45DFAA46-9D34-4EC4-ABF2-ACFFD21570F9}"/>
    <cellStyle name="標準 12_Upload" xfId="24885" xr:uid="{C1073BF8-C3B3-4068-B0AC-8446E99CF2F1}"/>
    <cellStyle name="표준 120" xfId="22286" xr:uid="{97809C0A-0C07-4E8E-9079-1AA1C304F7C7}"/>
    <cellStyle name="표준 121" xfId="22287" xr:uid="{BB67A9AD-0676-4416-AB15-0600B16E10D1}"/>
    <cellStyle name="표준 122" xfId="22288" xr:uid="{4CE69BFA-817F-4B2B-92AD-786E39E431AE}"/>
    <cellStyle name="표준 123" xfId="22289" xr:uid="{244434F5-F738-4163-9743-AC1BDC559B80}"/>
    <cellStyle name="표준 124" xfId="41298" xr:uid="{79898D02-AA2B-4C53-AB52-8D8782293D7A}"/>
    <cellStyle name="표준 125" xfId="22290" xr:uid="{549BED06-41BE-40C6-89EB-5B83F2BDC659}"/>
    <cellStyle name="표준 126" xfId="41299" xr:uid="{5613E08C-78F7-4980-850C-23622C7F22B3}"/>
    <cellStyle name="표준 127" xfId="22291" xr:uid="{9D124332-50E8-4299-A49F-A873E1143AB4}"/>
    <cellStyle name="표준 128" xfId="22292" xr:uid="{55C4F3DC-4585-4436-BE74-AE496C6296A1}"/>
    <cellStyle name="표준 129" xfId="22293" xr:uid="{C4DDC44F-DF9C-4E18-B229-AAF631FDAEE2}"/>
    <cellStyle name="표준 13" xfId="22294" xr:uid="{AECE3CA0-7C03-4301-A3ED-B714E39359CC}"/>
    <cellStyle name="標準 13" xfId="22295" xr:uid="{8AD41805-70AA-4C2C-83B7-AD94A042BA20}"/>
    <cellStyle name="표준 13 2" xfId="22296" xr:uid="{B2267532-20A0-429C-BF92-8A6045C496CD}"/>
    <cellStyle name="標準 13 2" xfId="22297" xr:uid="{D5F95FF3-D632-480C-9206-EB7DB64DED45}"/>
    <cellStyle name="표준 130" xfId="22298" xr:uid="{5FA855CF-111A-4137-ABFD-00A4C7E3085A}"/>
    <cellStyle name="표준 131" xfId="22299" xr:uid="{90EC785C-FC68-456F-BC7F-F380D821D1E9}"/>
    <cellStyle name="표준 132" xfId="22300" xr:uid="{BF7F9182-DA0B-4D9C-8763-2C01F6BA77AC}"/>
    <cellStyle name="표준 133" xfId="22301" xr:uid="{D492C1F0-5F00-4443-B9CA-E5FEDC58FEE2}"/>
    <cellStyle name="표준 134" xfId="41300" xr:uid="{73062514-E06D-4130-8F5D-8775A4FE0A26}"/>
    <cellStyle name="표준 135" xfId="22302" xr:uid="{A8874098-3A23-4C2E-9481-86FA54BEDC58}"/>
    <cellStyle name="표준 136" xfId="22303" xr:uid="{16414600-2A22-455D-BF04-72BBC5B5EC61}"/>
    <cellStyle name="표준 137" xfId="22304" xr:uid="{AE4011FF-E551-4E93-96E8-EC39C6484458}"/>
    <cellStyle name="표준 138" xfId="22305" xr:uid="{AFCCB0ED-E8EA-4F00-B24A-FC508BEFB4EC}"/>
    <cellStyle name="표준 139" xfId="41301" xr:uid="{4E24D737-56B1-4483-8516-88ADEA70DC36}"/>
    <cellStyle name="표준 14" xfId="22306" xr:uid="{FA9ABC9B-7A4C-4D9A-AEB6-1840EF31ADE2}"/>
    <cellStyle name="標準 14" xfId="22307" xr:uid="{9E236F36-9330-4826-9959-044240D9B441}"/>
    <cellStyle name="표준 140" xfId="41302" xr:uid="{8F478D55-971D-47DF-95EE-F714BECFDCB8}"/>
    <cellStyle name="표준 141" xfId="41303" xr:uid="{A42EAE64-F8F3-4726-AEA9-1C5BF51DDBD6}"/>
    <cellStyle name="표준 142" xfId="41304" xr:uid="{08481924-31DC-4EC5-BE1B-C7102A495582}"/>
    <cellStyle name="표준 143" xfId="41305" xr:uid="{6EAC9174-25CC-4938-8C35-666B468C3998}"/>
    <cellStyle name="표준 144" xfId="41306" xr:uid="{CA4ACA01-17F7-49B1-AE76-DCF2317D15C4}"/>
    <cellStyle name="표준 145" xfId="41307" xr:uid="{68F8AB31-23D0-4D21-AD60-8083C6AFF609}"/>
    <cellStyle name="표준 146" xfId="41308" xr:uid="{50118B2D-ECED-45F4-B313-9217F63B3FDA}"/>
    <cellStyle name="표준 147" xfId="41309" xr:uid="{6A1E021A-378D-4B75-8D2C-2444DC85CEEC}"/>
    <cellStyle name="표준 148" xfId="41310" xr:uid="{DD983D5E-9772-4D2D-9C2C-A880CBABB1F5}"/>
    <cellStyle name="표준 149" xfId="41311" xr:uid="{D58A498C-5B54-4F16-9606-CB845C89C872}"/>
    <cellStyle name="표준 15" xfId="22308" xr:uid="{1D2BAEC2-E69E-45FA-A2EC-EA9875822DEA}"/>
    <cellStyle name="標準 15" xfId="22309" xr:uid="{FBEAA6D8-0D31-4123-BE0E-9F58442F8536}"/>
    <cellStyle name="표준 150" xfId="41312" xr:uid="{7039EE1E-6BDB-47C7-A36F-96A378153092}"/>
    <cellStyle name="표준 151" xfId="41313" xr:uid="{0E310DD5-BA03-4197-93FB-80F4675B29AC}"/>
    <cellStyle name="표준 152" xfId="41314" xr:uid="{02670AE1-27A5-4201-93DD-09710A67ADC9}"/>
    <cellStyle name="표준 153" xfId="41315" xr:uid="{F5EE10B1-4DAA-4CEE-A55D-250EB6BEFA15}"/>
    <cellStyle name="표준 154" xfId="41316" xr:uid="{ABEFE422-6A05-47EB-87A0-51424BF8E583}"/>
    <cellStyle name="표준 155" xfId="41317" xr:uid="{096454BC-9908-4E87-AA83-7F53079AE964}"/>
    <cellStyle name="표준 156" xfId="41318" xr:uid="{FC8026B8-67BD-4C57-904E-AC5385B8000E}"/>
    <cellStyle name="표준 157" xfId="41319" xr:uid="{C653E958-D84C-446F-9F70-3F2E64F0693B}"/>
    <cellStyle name="표준 158" xfId="41320" xr:uid="{299F9236-134D-45CD-8ECF-C060E0DBAEA2}"/>
    <cellStyle name="표준 159" xfId="41321" xr:uid="{F1F3CEF4-D17D-4462-AE01-F5E142527A40}"/>
    <cellStyle name="표준 16" xfId="22310" xr:uid="{CF425AF1-4408-44AC-8387-C82A9EB9C8A0}"/>
    <cellStyle name="標準 16" xfId="24886" xr:uid="{065798E2-4ED0-49E8-B204-377FD77C2283}"/>
    <cellStyle name="표준 160" xfId="41322" xr:uid="{9329034A-8189-4B3D-986C-6A7528C8C218}"/>
    <cellStyle name="표준 161" xfId="41323" xr:uid="{CE387153-2AF3-46C5-AB3E-A1D60831548A}"/>
    <cellStyle name="표준 162" xfId="41324" xr:uid="{5BE5AD2E-FFA1-44FA-B307-CEFFA16E0775}"/>
    <cellStyle name="표준 163" xfId="41325" xr:uid="{53A4B01F-4024-4B15-B9A2-2CB5965DE0EC}"/>
    <cellStyle name="표준 164" xfId="41326" xr:uid="{51E0E7B6-5C3A-47A3-A98E-6C9BFB005CC7}"/>
    <cellStyle name="표준 165" xfId="41327" xr:uid="{4FBD61E7-DB36-4C53-9109-9625171C74E9}"/>
    <cellStyle name="표준 166" xfId="41328" xr:uid="{22C5957C-9BAB-48C5-A762-E5A5CF1A2F57}"/>
    <cellStyle name="표준 167" xfId="41329" xr:uid="{60184F0E-4A3E-49E7-ACBE-CB9D1FD0EF46}"/>
    <cellStyle name="표준 168" xfId="41330" xr:uid="{D2D87690-72E8-4EB3-BABC-2B5E8513815B}"/>
    <cellStyle name="표준 169" xfId="41331" xr:uid="{2194B728-D6C2-41C0-BB0A-7C88844E0AF3}"/>
    <cellStyle name="표준 17" xfId="22311" xr:uid="{25BC34E8-BF92-4916-9E69-306F2137E28A}"/>
    <cellStyle name="標準 17" xfId="24887" xr:uid="{E9FFFFD4-53C3-413E-8F64-1D32A0A8C223}"/>
    <cellStyle name="표준 170" xfId="41332" xr:uid="{0D125A33-61A7-4EDE-B0C9-E6878C4C7F0A}"/>
    <cellStyle name="표준 171" xfId="41333" xr:uid="{C901D261-A67E-4237-81C6-9815C618293D}"/>
    <cellStyle name="표준 172" xfId="41334" xr:uid="{F899CC91-80BD-4123-B4AA-C8D8D438B4BD}"/>
    <cellStyle name="표준 173" xfId="41335" xr:uid="{43FAEE79-0079-429B-A86E-EB4296603329}"/>
    <cellStyle name="표준 174" xfId="41336" xr:uid="{230E80DD-2E1F-4338-9451-09E7805AD21F}"/>
    <cellStyle name="표준 175" xfId="41337" xr:uid="{1906F85A-C00E-46A9-A755-25EEC4662AF3}"/>
    <cellStyle name="표준 176" xfId="41338" xr:uid="{D67DC12C-6990-4072-8171-6A7C566BAA78}"/>
    <cellStyle name="표준 177" xfId="41339" xr:uid="{1570859A-34B4-4A4C-B022-3173EFF5D1A2}"/>
    <cellStyle name="표준 178" xfId="41341" xr:uid="{2515308E-FDE5-4F3C-85D4-01ABEB528719}"/>
    <cellStyle name="표준 179" xfId="41342" xr:uid="{A69D1508-169E-4193-BDBC-7F0A5441D9EC}"/>
    <cellStyle name="표준 18" xfId="22312" xr:uid="{AFA2F26E-FB26-4164-9A87-C5CD0594640E}"/>
    <cellStyle name="標準 18" xfId="24888" xr:uid="{C4D07E58-CA72-4043-AE57-F96CFFB44B9D}"/>
    <cellStyle name="표준 180" xfId="41343" xr:uid="{659A66F7-7125-4DD2-B2A1-938509C49109}"/>
    <cellStyle name="표준 181" xfId="41344" xr:uid="{E01CBB02-9896-473D-9569-73B24AA8F2BC}"/>
    <cellStyle name="표준 19" xfId="22313" xr:uid="{80BF34C3-C413-4103-8C1D-735A2AACD9EF}"/>
    <cellStyle name="標準 19" xfId="24889" xr:uid="{5AA4BB2B-8337-4D9D-92A6-D20520FF9D96}"/>
    <cellStyle name="표준 2" xfId="13" xr:uid="{6BC9753A-2E65-4D31-9151-4463F2E2F584}"/>
    <cellStyle name="標準 2" xfId="22314" xr:uid="{022A5742-F539-4287-8D0E-8182F56367AA}"/>
    <cellStyle name="표준 2 10" xfId="22315" xr:uid="{1A775D8F-74B4-483D-B571-EA212E29EEC1}"/>
    <cellStyle name="표준 2 11" xfId="22316" xr:uid="{232B7D31-3AD4-447D-BF00-6C55C3DE5C31}"/>
    <cellStyle name="標準 2 11" xfId="41225" xr:uid="{80CCCB8C-CF57-47BB-9649-AFC32A03C34C}"/>
    <cellStyle name="표준 2 12" xfId="22317" xr:uid="{8CEE5107-EB83-4475-9B3A-0A9E0A296C70}"/>
    <cellStyle name="표준 2 13" xfId="22318" xr:uid="{A2D51DFE-8737-4262-B0FB-1D5530E643FC}"/>
    <cellStyle name="표준 2 14" xfId="22319" xr:uid="{4C977247-A2F9-4440-8808-62A7C58887D2}"/>
    <cellStyle name="표준 2 15" xfId="22320" xr:uid="{495D1F71-D29B-41F6-9CAF-4424596A4B0A}"/>
    <cellStyle name="표준 2 16" xfId="22321" xr:uid="{C3802166-6847-4683-874E-5A42F7F23756}"/>
    <cellStyle name="표준 2 17" xfId="22322" xr:uid="{C8EEE871-30E8-4139-90D9-D55DD0A553E8}"/>
    <cellStyle name="표준 2 18" xfId="22323" xr:uid="{7B37D41C-5749-49BE-84A3-8E13C9DC7963}"/>
    <cellStyle name="표준 2 19" xfId="22324" xr:uid="{4CB94E1C-6007-4168-A132-A97C3E899992}"/>
    <cellStyle name="표준 2 2" xfId="22325" xr:uid="{461BF8DE-24D1-44EE-99DC-B732BE15F7C2}"/>
    <cellStyle name="標準 2 2" xfId="22326" xr:uid="{35CC248D-437C-400B-9AE0-13D73F6C365E}"/>
    <cellStyle name="표준 2 2 10" xfId="27062" xr:uid="{CF279318-A19A-4299-A645-7487F80DDC63}"/>
    <cellStyle name="표준 2 2 11" xfId="27064" xr:uid="{009E5ED5-EDA0-4647-97A8-87A2F3BBB8D1}"/>
    <cellStyle name="표준 2 2 12" xfId="27065" xr:uid="{E21BD86E-E447-44CD-875A-E77118E7DCA7}"/>
    <cellStyle name="표준 2 2 13" xfId="27069" xr:uid="{729725DE-EBC3-451B-A916-A3EDD13D57C2}"/>
    <cellStyle name="표준 2 2 14" xfId="27070" xr:uid="{6D4CE1F9-976B-425B-AEF4-5A20E5DFE1F9}"/>
    <cellStyle name="표준 2 2 15" xfId="27071" xr:uid="{7BD6146E-A0BF-4A6A-8E0B-6151875419B8}"/>
    <cellStyle name="표준 2 2 16" xfId="41222" xr:uid="{EF169E8A-0DC1-4B9E-B407-656E8E85B92F}"/>
    <cellStyle name="표준 2 2 17" xfId="41229" xr:uid="{B679563D-79CF-4FA2-A452-0B07C5E84821}"/>
    <cellStyle name="표준 2 2 2" xfId="22327" xr:uid="{3FF1F8C5-3FE7-4877-8F61-1AEF0A09C1EC}"/>
    <cellStyle name="標準 2 2 2" xfId="22328" xr:uid="{F8FC8316-8EB3-4A89-9259-CAB1664D1BD1}"/>
    <cellStyle name="표준 2 2 2 2" xfId="22329" xr:uid="{17EDE57A-D1C9-4877-971B-1847B82B70E7}"/>
    <cellStyle name="標準 2 2 2 2" xfId="22330" xr:uid="{26905DBF-82DA-48CA-BE51-2F8634573921}"/>
    <cellStyle name="標準 2 2 2 3" xfId="24890" xr:uid="{12E5B45C-6AA5-4E99-9351-15002FEF5825}"/>
    <cellStyle name="標準 2 2 2_B22" xfId="24891" xr:uid="{1D61B4D8-D940-4824-B387-0CD7E9DFCAD6}"/>
    <cellStyle name="표준 2 2 3" xfId="22331" xr:uid="{52D60CA5-5BF4-425B-9874-D82E831C1115}"/>
    <cellStyle name="標準 2 2 3" xfId="22332" xr:uid="{8D961AB0-15AB-405A-9BC5-0776D1315956}"/>
    <cellStyle name="標準 2 2 3 2" xfId="22333" xr:uid="{FFC7E6F1-4D9C-40DA-A08F-9C8C92A6B6F1}"/>
    <cellStyle name="標準 2 2 3 3" xfId="22334" xr:uid="{BB59BB86-8C9C-4B43-82F8-DEB3F17DB607}"/>
    <cellStyle name="標準 2 2 3 4" xfId="22335" xr:uid="{9BE6D64C-EA68-41BA-ABD7-B3D912FF926A}"/>
    <cellStyle name="표준 2 2 4" xfId="22336" xr:uid="{F99B8BFF-2CEC-48A7-93ED-512CDAABDCAD}"/>
    <cellStyle name="標準 2 2 4" xfId="22337" xr:uid="{95E8321E-0372-471B-B439-1A68796E0B4D}"/>
    <cellStyle name="표준 2 2 5" xfId="22338" xr:uid="{08B4EA84-5B71-48A6-9B43-DE95303BE3B9}"/>
    <cellStyle name="標準 2 2 5" xfId="22339" xr:uid="{6ED8C489-09D2-4B5B-8447-2B20444CEAC1}"/>
    <cellStyle name="표준 2 2 6" xfId="22340" xr:uid="{F6F6CF91-D4C6-4151-A53F-46651B4FA0C6}"/>
    <cellStyle name="標準 2 2 6" xfId="22341" xr:uid="{34EA8066-05F8-4341-8748-CC48DBA12DDB}"/>
    <cellStyle name="표준 2 2 7" xfId="22342" xr:uid="{A2E2F0C9-79C6-4701-A0A4-1CD1E0473F9B}"/>
    <cellStyle name="표준 2 2 8" xfId="27058" xr:uid="{EE286CFC-2F39-4FC1-8CBB-6E49CCD3BA5D}"/>
    <cellStyle name="표준 2 2 9" xfId="27061" xr:uid="{16B8761F-B2FF-4B3A-BE0B-396A8D1FB7D0}"/>
    <cellStyle name="標準 2 2_B22" xfId="24892" xr:uid="{56A18754-F24C-4AA7-803E-3C73C72A7646}"/>
    <cellStyle name="표준 2 20" xfId="22343" xr:uid="{C3DA4327-21FD-4912-BF1B-957172C7DADB}"/>
    <cellStyle name="표준 2 21" xfId="22344" xr:uid="{976E5144-0776-4B2D-B33D-3241762E21D4}"/>
    <cellStyle name="표준 2 22" xfId="22345" xr:uid="{BFC094E2-FE28-428D-9E32-EB64B7F5271F}"/>
    <cellStyle name="표준 2 23" xfId="22346" xr:uid="{25966F8A-9508-4EDB-BDDF-FC840F14096E}"/>
    <cellStyle name="표준 2 24" xfId="22347" xr:uid="{E78E3AD8-36A7-410B-B27E-1FDD1000911E}"/>
    <cellStyle name="표준 2 25" xfId="22348" xr:uid="{E4DE3167-FC58-4F16-8210-2530532F3056}"/>
    <cellStyle name="표준 2 26" xfId="24893" xr:uid="{BED905EB-0971-4BE2-912C-F632CDEE6ED6}"/>
    <cellStyle name="표준 2 27" xfId="24894" xr:uid="{291715D1-BD0A-4AF7-9118-5FB8FE56EAD7}"/>
    <cellStyle name="표준 2 28" xfId="24895" xr:uid="{72B7D24C-1577-4748-BFBB-7D840F93E06F}"/>
    <cellStyle name="표준 2 29" xfId="24896" xr:uid="{A39C8B90-5DF8-46E7-B597-D12C79EDDFF9}"/>
    <cellStyle name="표준 2 3" xfId="22349" xr:uid="{44D26CBF-DC95-4396-9601-2A35DD98DB2B}"/>
    <cellStyle name="標準 2 3" xfId="22350" xr:uid="{E911F87F-13D8-438F-8F22-6DA53DCA901D}"/>
    <cellStyle name="標準 2 3 10" xfId="24897" xr:uid="{CC267753-3BEB-4382-ACDD-93AC299C2411}"/>
    <cellStyle name="標準 2 3 11" xfId="24898" xr:uid="{3127603B-8102-4E9A-99A8-947AD8A085B2}"/>
    <cellStyle name="標準 2 3 12" xfId="24899" xr:uid="{C23B0704-9279-4092-B9DC-77BE477F3392}"/>
    <cellStyle name="標準 2 3 13" xfId="24900" xr:uid="{9F692BF0-884D-44A5-A1FE-F501F6BFEC4F}"/>
    <cellStyle name="標準 2 3 14" xfId="24901" xr:uid="{37F2512F-BF4C-4DB9-85F3-2A15FCFD2C82}"/>
    <cellStyle name="標準 2 3 15" xfId="24902" xr:uid="{AC52D433-9EE1-4532-8DEB-1FBC37DA7E89}"/>
    <cellStyle name="標準 2 3 16" xfId="24903" xr:uid="{E1E2381F-3D3F-476F-9C0B-19BFC841F920}"/>
    <cellStyle name="標準 2 3 17" xfId="24904" xr:uid="{85216A63-5759-46CE-98C7-97490CCEFCFC}"/>
    <cellStyle name="標準 2 3 18" xfId="24905" xr:uid="{D1E7BA58-EF9E-404E-9798-A25AF6DE9D88}"/>
    <cellStyle name="標準 2 3 19" xfId="24906" xr:uid="{7FCB2D78-7576-4283-BD8A-C20C33D3C0CB}"/>
    <cellStyle name="표준 2 3 2" xfId="22351" xr:uid="{3900F5F4-1076-4682-936A-36E44FBC4366}"/>
    <cellStyle name="標準 2 3 2" xfId="22352" xr:uid="{6E65D041-8DD1-4D8E-8469-EAA180DED692}"/>
    <cellStyle name="標準 2 3 2 2" xfId="22353" xr:uid="{72842256-E3AC-47B8-8370-4131E4F98791}"/>
    <cellStyle name="標準 2 3 2 3" xfId="22354" xr:uid="{3800C56D-3FA2-4E93-8622-B6BC1ADF01CC}"/>
    <cellStyle name="標準 2 3 2_B22" xfId="24907" xr:uid="{9458BD5E-B4F7-4668-9507-B770FD1932BE}"/>
    <cellStyle name="標準 2 3 20" xfId="24908" xr:uid="{A713DF00-CF44-42BC-A90C-979BFBD88D4D}"/>
    <cellStyle name="標準 2 3 21" xfId="24909" xr:uid="{B037919F-5F51-4295-9A15-B51FEA811E61}"/>
    <cellStyle name="標準 2 3 22" xfId="24910" xr:uid="{9CDD25D8-7C70-4276-8AA3-3F99AC285FF0}"/>
    <cellStyle name="표준 2 3 3" xfId="22355" xr:uid="{DE0825FD-24CF-4FE6-A1F6-831905ED221B}"/>
    <cellStyle name="標準 2 3 3" xfId="22356" xr:uid="{0758D4E4-13B5-400C-8C6D-D4CBF337E34C}"/>
    <cellStyle name="標準 2 3 3 2" xfId="22357" xr:uid="{7DE4D4B9-20EF-42F4-A80E-F71775EBB103}"/>
    <cellStyle name="標準 2 3 3 2 2" xfId="24911" xr:uid="{812AE572-1973-48A6-B521-FF37D8C0E814}"/>
    <cellStyle name="標準 2 3 3 3" xfId="24912" xr:uid="{F25EDCB4-62D1-4106-BF83-470F1115A994}"/>
    <cellStyle name="標準 2 3 3 4" xfId="24913" xr:uid="{6E464481-EEBC-4D89-BC5F-A247171C7C63}"/>
    <cellStyle name="標準 2 3 3_B22" xfId="24914" xr:uid="{5E1D8772-8926-4C5A-A5B8-E84103D66462}"/>
    <cellStyle name="표준 2 3 4" xfId="22358" xr:uid="{60D7F947-4E6A-4115-B0E5-3A470AEA3C32}"/>
    <cellStyle name="標準 2 3 4" xfId="22359" xr:uid="{CDF9C2D9-F52C-4483-BF34-33CF4CF75C97}"/>
    <cellStyle name="標準 2 3 4 2" xfId="24915" xr:uid="{73ED1734-6683-4C44-BCFF-64BB08C8E11A}"/>
    <cellStyle name="標準 2 3 4_B22" xfId="24916" xr:uid="{B038439F-C6E7-44FB-8E69-DA0E69D38938}"/>
    <cellStyle name="표준 2 3 5" xfId="22360" xr:uid="{4B3EB9CF-68BB-49D5-B36C-EDB5658C3A9E}"/>
    <cellStyle name="標準 2 3 5" xfId="22361" xr:uid="{FBA633D1-243B-454F-9838-34E786CDB543}"/>
    <cellStyle name="표준 2 3 6" xfId="22362" xr:uid="{72B2DC5C-7F36-4137-8A03-0AC648A2C9F9}"/>
    <cellStyle name="標準 2 3 6" xfId="24917" xr:uid="{D20062BE-2BAB-46E9-A006-164254FDDFAE}"/>
    <cellStyle name="標準 2 3 7" xfId="24918" xr:uid="{E379FB03-E855-400D-927F-B4C32AA0EE56}"/>
    <cellStyle name="標準 2 3 8" xfId="24919" xr:uid="{C795D582-BD2B-4ACE-9158-993413A933E5}"/>
    <cellStyle name="標準 2 3 9" xfId="24920" xr:uid="{06CD05DD-2B80-4318-9DAB-D37580064371}"/>
    <cellStyle name="標準 2 3_B22" xfId="24921" xr:uid="{D3ED6700-54A8-4C37-8517-FDA223B097EB}"/>
    <cellStyle name="표준 2 30" xfId="24922" xr:uid="{4F8FEA6E-A241-423F-AAA2-F33516A159AA}"/>
    <cellStyle name="표준 2 31" xfId="24923" xr:uid="{8EE3726F-AA65-4450-9677-3BD1BDAD6462}"/>
    <cellStyle name="표준 2 32" xfId="27050" xr:uid="{B189121F-EDFF-4B6F-BD87-D548F58949E4}"/>
    <cellStyle name="표준 2 33" xfId="27049" xr:uid="{796D5FD9-9D56-4CB2-A3BD-159160698D79}"/>
    <cellStyle name="표준 2 34" xfId="27055" xr:uid="{D21DF500-26D7-4D30-80EB-66E5E5A7C3DC}"/>
    <cellStyle name="표준 2 35" xfId="27057" xr:uid="{FE7A6DA8-1793-4721-A7AF-E5B4E2275738}"/>
    <cellStyle name="표준 2 36" xfId="27060" xr:uid="{9126F00B-4DA6-4FEF-A7CF-29D67F5EB80C}"/>
    <cellStyle name="표준 2 37" xfId="27059" xr:uid="{5A33792F-8822-4B51-B108-CA05DC089C6A}"/>
    <cellStyle name="표준 2 38" xfId="27063" xr:uid="{3C8F8DB9-E7F1-4025-89CC-26FA1BA6475C}"/>
    <cellStyle name="표준 2 39" xfId="27067" xr:uid="{F979D378-3F70-4AB8-BCD8-A598B6CB094F}"/>
    <cellStyle name="표준 2 4" xfId="22363" xr:uid="{7D68CF72-A94D-414C-BC34-525D90285731}"/>
    <cellStyle name="標準 2 4" xfId="22364" xr:uid="{55B51896-B481-410F-A485-D4D4476D5B4F}"/>
    <cellStyle name="표준 2 4 2" xfId="22365" xr:uid="{235A813E-CC88-4D67-BCE8-FCF0229BF717}"/>
    <cellStyle name="標準 2 4 2" xfId="22366" xr:uid="{E6F4FA8B-A3AA-43EC-909B-409FE4A7DC38}"/>
    <cellStyle name="標準 2 4 2 2" xfId="22367" xr:uid="{3A4B46A5-A9B2-40D6-8939-22D80EFB1CC7}"/>
    <cellStyle name="標準 2 4 2 3" xfId="22368" xr:uid="{7C34F40A-7AB1-4FF7-B1E1-85EC7C27AEAD}"/>
    <cellStyle name="표준 2 4 3" xfId="22369" xr:uid="{B1F86E41-761E-46DF-94F6-8774D227CD88}"/>
    <cellStyle name="標準 2 4 3" xfId="22370" xr:uid="{E05A6A82-2475-4EB6-B1FB-83A36AE88D25}"/>
    <cellStyle name="標準 2 4 3 2" xfId="22371" xr:uid="{20E74C8F-68E2-4534-9B5A-5D549B904176}"/>
    <cellStyle name="표준 2 4 4" xfId="22372" xr:uid="{FCF1DC27-6E37-4F9F-AD70-F54F2562123C}"/>
    <cellStyle name="標準 2 4 4" xfId="22373" xr:uid="{D9893AEE-9994-4867-952F-8358FE99326D}"/>
    <cellStyle name="표준 2 4 5" xfId="22374" xr:uid="{87F88B68-927B-45FB-8008-274A9D8D8C69}"/>
    <cellStyle name="標準 2 4 5" xfId="22375" xr:uid="{33E12F0B-A70E-4A6B-BB60-B959CA2C24D5}"/>
    <cellStyle name="표준 2 4 6" xfId="22376" xr:uid="{90E0A4A8-2C43-4C2D-A9D5-D72B02A3F009}"/>
    <cellStyle name="標準 2 4_B22" xfId="24924" xr:uid="{4E762FB3-5DDE-4BB9-B427-0818E15BFF6A}"/>
    <cellStyle name="표준 2 40" xfId="27068" xr:uid="{11EA0C6A-BAD1-45C0-8620-28C77F5A4237}"/>
    <cellStyle name="표준 2 41" xfId="27066" xr:uid="{1EA38A5C-5FB7-41F1-ABF8-583A821C2043}"/>
    <cellStyle name="표준 2 42" xfId="41223" xr:uid="{943FA8DF-C2C1-4A23-BC67-5CD978A420C5}"/>
    <cellStyle name="표준 2 43" xfId="41230" xr:uid="{B1889D8B-6844-4A28-82A7-1882AE2DB938}"/>
    <cellStyle name="표준 2 5" xfId="22377" xr:uid="{F560B757-6AB6-40C7-AD26-EC84E689F4EE}"/>
    <cellStyle name="標準 2 5" xfId="22378" xr:uid="{7333DDDA-FA9B-473B-A48E-E3388BDBD251}"/>
    <cellStyle name="표준 2 5 2" xfId="22379" xr:uid="{C40F2914-6E46-4598-BE43-E24028EF93B3}"/>
    <cellStyle name="標準 2 5 2" xfId="22380" xr:uid="{7916A2D7-FD18-4469-A990-191FBF9BD09C}"/>
    <cellStyle name="표준 2 5 3" xfId="22381" xr:uid="{22453DF8-E51E-4DAE-90CE-457182113FD5}"/>
    <cellStyle name="標準 2 5 3" xfId="22382" xr:uid="{E917413D-9EC4-4D0C-A57F-712CA89BB42C}"/>
    <cellStyle name="표준 2 6" xfId="22383" xr:uid="{9FDAA674-5EA7-4CDE-B249-6613E5A4B4A4}"/>
    <cellStyle name="標準 2 6" xfId="22384" xr:uid="{73BF69FB-CB1E-490C-879A-0688BE5FFF51}"/>
    <cellStyle name="표준 2 6 2" xfId="22385" xr:uid="{37315138-5063-4847-B3BF-CB97509B460B}"/>
    <cellStyle name="표준 2 6 3" xfId="22386" xr:uid="{4F4C2801-6486-42CC-9ECC-9BB00B4235D6}"/>
    <cellStyle name="표준 2 7" xfId="22387" xr:uid="{EA7E7D3A-36AE-4125-90A5-208AE76D7715}"/>
    <cellStyle name="標準 2 7" xfId="22388" xr:uid="{0046A10B-4F90-4AF9-A810-8D73273678BC}"/>
    <cellStyle name="표준 2 7 2" xfId="22389" xr:uid="{21F8AE55-0FF1-4CBD-BC90-F9CB79B5A8FE}"/>
    <cellStyle name="표준 2 7 3" xfId="22390" xr:uid="{1A500D1C-FF5D-4B01-9059-B8320B6190B0}"/>
    <cellStyle name="표준 2 8" xfId="22391" xr:uid="{0F84150B-6D46-4E10-9721-4536FCA177E9}"/>
    <cellStyle name="標準 2 8" xfId="22392" xr:uid="{B2393541-4354-4119-A9B8-DC9231BA9D80}"/>
    <cellStyle name="표준 2 8 2" xfId="22393" xr:uid="{ADA2C50C-002E-43C9-BA3B-71D06FEDF945}"/>
    <cellStyle name="표준 2 8 3" xfId="22394" xr:uid="{5D03C645-8846-4835-B215-19737A576F11}"/>
    <cellStyle name="표준 2 9" xfId="22395" xr:uid="{CFA92AEB-6A68-40BC-9C67-8E8E1CEB83D9}"/>
    <cellStyle name="標準 2_11 OB Draft Data Package" xfId="22396" xr:uid="{ADF75832-B02B-4F0A-8BDD-57C90DF8D9FF}"/>
    <cellStyle name="표준 2_Retread" xfId="22397" xr:uid="{84B46E91-76F7-4D93-90EA-407EF8504F46}"/>
    <cellStyle name="標準 2_Upload" xfId="24925" xr:uid="{83BCF760-E592-4766-8B81-4A3DB10A829A}"/>
    <cellStyle name="표준 20" xfId="22398" xr:uid="{C285FAE6-8568-440A-81EA-66BCBA6BB7EC}"/>
    <cellStyle name="標準 20" xfId="24926" xr:uid="{FCBA2AA4-181C-4449-8E9A-A47D3787C9B6}"/>
    <cellStyle name="표준 21" xfId="22399" xr:uid="{0138A12D-3B7B-44DB-B1B3-507E0C8130CE}"/>
    <cellStyle name="標準 21" xfId="24927" xr:uid="{1E186B4B-E91E-47AA-8EEC-BF1F68C634E6}"/>
    <cellStyle name="標準 21 2" xfId="24928" xr:uid="{EBDAAAEF-8823-4654-A48B-45A94FFF0CF5}"/>
    <cellStyle name="標準 21 3" xfId="24929" xr:uid="{B688E80C-76D3-487C-A298-67EA093F09E2}"/>
    <cellStyle name="標準 21 5" xfId="24930" xr:uid="{12B9838C-C144-4D4E-A5FE-7C85C1A52BC5}"/>
    <cellStyle name="표준 22" xfId="22400" xr:uid="{807798B0-713A-479C-A4AF-4C822F2A3756}"/>
    <cellStyle name="標準 22" xfId="24931" xr:uid="{5875A643-1117-4A19-A4E9-23DF6947C107}"/>
    <cellStyle name="표준 23" xfId="22401" xr:uid="{C19E6B74-E46E-4380-8157-06CB4A202B5E}"/>
    <cellStyle name="標準 23" xfId="24932" xr:uid="{C5E8A060-6ED6-49E2-80FB-4D068866CB97}"/>
    <cellStyle name="표준 24" xfId="22402" xr:uid="{54063341-EB0A-428C-A9A4-5BC42FDD9BDF}"/>
    <cellStyle name="標準 24" xfId="24933" xr:uid="{ED36BC0D-70B9-441B-A901-1B752A90C53F}"/>
    <cellStyle name="표준 25" xfId="22403" xr:uid="{F2EB94CF-E074-4E70-A2C3-8D673B51343A}"/>
    <cellStyle name="標準 25" xfId="24934" xr:uid="{1F18A71C-CF99-4909-86DA-3CACCECC1CBE}"/>
    <cellStyle name="표준 26" xfId="22404" xr:uid="{61481553-BB75-449E-919E-6D9990333397}"/>
    <cellStyle name="標準 26" xfId="24935" xr:uid="{38595D97-4862-468D-81A0-B0DD66BDEC29}"/>
    <cellStyle name="표준 27" xfId="22405" xr:uid="{74D695A3-A55C-4C97-84A6-54C7CA33BDC5}"/>
    <cellStyle name="標準 27" xfId="24936" xr:uid="{063B4EDD-0F78-455F-B044-DA4CE6FF56EB}"/>
    <cellStyle name="표준 28" xfId="22406" xr:uid="{B76C73ED-9E15-4F53-B15E-2BCDD8C25546}"/>
    <cellStyle name="標準 28" xfId="24937" xr:uid="{9819ECD7-9DF2-4F2F-A898-7E819BC5B8D5}"/>
    <cellStyle name="표준 29" xfId="22407" xr:uid="{798DA0EA-778D-434F-A240-D484BDBBEB4C}"/>
    <cellStyle name="標準 29" xfId="24938" xr:uid="{7A9C73A6-44F2-4AFC-9D32-AD42A630D5A3}"/>
    <cellStyle name="표준 3" xfId="22408" xr:uid="{135915A4-97C9-4CAD-8255-CC243E1D5B4B}"/>
    <cellStyle name="標準 3" xfId="22409" xr:uid="{C741D65E-6E9D-4007-B0CE-6B00EF88C494}"/>
    <cellStyle name="표준 3 10" xfId="22410" xr:uid="{1C657635-C541-4441-B5AE-DD310584E0E5}"/>
    <cellStyle name="표준 3 11" xfId="22411" xr:uid="{3209C3C8-75C4-4B6E-B552-6D5B7D574291}"/>
    <cellStyle name="표준 3 12" xfId="22412" xr:uid="{5E209EB5-1B94-41F9-8C1D-4CB7C0EEEFC9}"/>
    <cellStyle name="표준 3 13" xfId="22413" xr:uid="{B30A8AB0-C40C-4E45-8714-9645BB1424D9}"/>
    <cellStyle name="표준 3 14" xfId="22414" xr:uid="{FBCDAB51-C5F4-4A3B-B633-883A3AEBFF24}"/>
    <cellStyle name="표준 3 15" xfId="22415" xr:uid="{4EDEAE05-372D-4606-A9BD-F3E811DE8D5F}"/>
    <cellStyle name="표준 3 16" xfId="22416" xr:uid="{2C10564A-6A81-43DF-839D-B48FE60A26AB}"/>
    <cellStyle name="표준 3 17" xfId="22417" xr:uid="{DC5E0DF0-A3E1-4BF5-8EA2-38F29F0CD36E}"/>
    <cellStyle name="표준 3 18" xfId="22418" xr:uid="{BAD54F9D-B1FE-40E5-8E74-6E23705E2489}"/>
    <cellStyle name="표준 3 19" xfId="41228" xr:uid="{523BD007-2237-4074-91B1-1242C3E4AA98}"/>
    <cellStyle name="표준 3 2" xfId="22419" xr:uid="{F9240AEC-C4B4-40BC-8126-1D6DF4095472}"/>
    <cellStyle name="標準 3 2" xfId="22420" xr:uid="{14AB77CC-C617-4F83-B22F-747C7B6B91BA}"/>
    <cellStyle name="표준 3 2 10" xfId="22421" xr:uid="{C4EC3238-C87C-4EC1-A7AE-A85C2FBC452A}"/>
    <cellStyle name="표준 3 2 11" xfId="22422" xr:uid="{7B0BFEDB-270B-4B76-BF14-2738E40E92D3}"/>
    <cellStyle name="표준 3 2 2" xfId="22423" xr:uid="{DA06B384-9456-48C1-8833-03836E23FB5A}"/>
    <cellStyle name="標準 3 2 2" xfId="22424" xr:uid="{5696AEBF-579B-4E92-819C-FC1D1E162CE2}"/>
    <cellStyle name="표준 3 2 2 2" xfId="22425" xr:uid="{12923226-B305-45DC-85C5-58847E5B7D96}"/>
    <cellStyle name="標準 3 2 2 2" xfId="22426" xr:uid="{CD048648-EB09-4A10-B030-90FD5B657B65}"/>
    <cellStyle name="표준 3 2 2 2 2" xfId="22427" xr:uid="{BC82EDAD-C34A-4B87-8D79-4F52BD0D7842}"/>
    <cellStyle name="표준 3 2 2 2 3" xfId="22428" xr:uid="{665387F2-CA59-4354-9057-19BEB92C4AEF}"/>
    <cellStyle name="표준 3 2 2 2 4" xfId="22429" xr:uid="{5170E2EA-F73D-4214-AAEF-6D5B4A7D4183}"/>
    <cellStyle name="표준 3 2 2 2 5" xfId="22430" xr:uid="{E8814540-C301-4CEB-977B-B4E5D5C9E401}"/>
    <cellStyle name="표준 3 2 2 2 6" xfId="22431" xr:uid="{51BF5E68-CAAA-4BA1-8E9C-6C59C75C5199}"/>
    <cellStyle name="표준 3 2 2 2 7" xfId="22432" xr:uid="{C54E20AD-EA3F-48D7-B638-93BB3186902F}"/>
    <cellStyle name="표준 3 2 2 3" xfId="22433" xr:uid="{9EF9BBAF-3735-48E4-90CF-F94D5305D142}"/>
    <cellStyle name="표준 3 2 2 4" xfId="22434" xr:uid="{52E2F8E9-F2C3-4EEF-84A9-D96945E41E6B}"/>
    <cellStyle name="표준 3 2 2 5" xfId="22435" xr:uid="{65134B3D-E1FB-4410-B67F-35719B4C85C8}"/>
    <cellStyle name="표준 3 2 2 6" xfId="22436" xr:uid="{B2DE6546-DDB7-428F-A444-D30E91422F34}"/>
    <cellStyle name="표준 3 2 2 7" xfId="22437" xr:uid="{C5D65C05-C795-4167-BE99-65ACDC3898DB}"/>
    <cellStyle name="표준 3 2 2 8" xfId="22438" xr:uid="{1EA1CB08-0D4B-4481-A60E-8635C60991AA}"/>
    <cellStyle name="표준 3 2 3" xfId="22439" xr:uid="{2A4E2D19-15D6-407D-ACC3-DAF41E234F51}"/>
    <cellStyle name="標準 3 2 3" xfId="22440" xr:uid="{9A60216B-5841-45ED-98D5-4183CCE6CB36}"/>
    <cellStyle name="표준 3 2 3 2" xfId="22441" xr:uid="{14B3B574-5D2F-47A1-83A5-F7417C8DAEA5}"/>
    <cellStyle name="표준 3 2 3 3" xfId="22442" xr:uid="{9582B6F1-A35C-4658-AA75-371429CBA409}"/>
    <cellStyle name="표준 3 2 3 4" xfId="22443" xr:uid="{76B81C31-4D9E-459B-842D-8DC79A5DA7DD}"/>
    <cellStyle name="표준 3 2 3 5" xfId="22444" xr:uid="{349BA860-7CCC-45EE-A607-8F7E283DF24E}"/>
    <cellStyle name="표준 3 2 3 6" xfId="22445" xr:uid="{DE0D02E2-D5DF-49FD-A045-64B9F260EBB1}"/>
    <cellStyle name="표준 3 2 3 7" xfId="22446" xr:uid="{81A31303-3D79-4FC4-8B4E-B4A4AFF174E8}"/>
    <cellStyle name="표준 3 2 4" xfId="22447" xr:uid="{C4664DDF-AFF1-4D3F-9379-DC9CC7DA827E}"/>
    <cellStyle name="표준 3 2 5" xfId="22448" xr:uid="{1FA6E94F-844A-45DE-B153-0512143039EC}"/>
    <cellStyle name="표준 3 2 6" xfId="22449" xr:uid="{985A5C8E-51D3-42A7-AD7C-9E68729C3B97}"/>
    <cellStyle name="표준 3 2 7" xfId="22450" xr:uid="{77B92B9F-16B6-4B76-84BB-16270D43AD0A}"/>
    <cellStyle name="표준 3 2 8" xfId="22451" xr:uid="{9CE4E665-83CC-48A9-A747-4D8BB57846A7}"/>
    <cellStyle name="표준 3 2 9" xfId="22452" xr:uid="{BA398833-12FA-4125-991D-CBB608AFDD8C}"/>
    <cellStyle name="표준 3 20" xfId="41231" xr:uid="{17246CFA-165C-4EF5-A722-9FE42EE53637}"/>
    <cellStyle name="표준 3 3" xfId="22453" xr:uid="{EA7E05DB-8266-4E95-B6B1-1D8152201877}"/>
    <cellStyle name="標準 3 3" xfId="22454" xr:uid="{CE8B7091-C1CE-4A2C-B3A0-40461F2C02AE}"/>
    <cellStyle name="표준 3 3 2" xfId="22455" xr:uid="{B1E5D262-6CF9-488D-9126-CE0447658C3B}"/>
    <cellStyle name="標準 3 3 2" xfId="22456" xr:uid="{4C5B4957-2B5A-4F1F-B91B-38F37DF4FCFA}"/>
    <cellStyle name="표준 3 3 2 2" xfId="22457" xr:uid="{31464695-FF8A-4E88-9262-364B087F0C43}"/>
    <cellStyle name="표준 3 3 2 3" xfId="22458" xr:uid="{A2080C6B-A968-4E4E-AA92-47728B73DD81}"/>
    <cellStyle name="표준 3 3 2 4" xfId="22459" xr:uid="{21B1D229-6E3F-4092-B19C-FE05AAFDDF23}"/>
    <cellStyle name="표준 3 3 2 5" xfId="22460" xr:uid="{55D23811-0099-4AE6-8464-639FE4E21A7C}"/>
    <cellStyle name="표준 3 3 2 6" xfId="22461" xr:uid="{0CE955B8-4CE9-4381-B0A9-AEB04E4D72A7}"/>
    <cellStyle name="표준 3 3 2 7" xfId="22462" xr:uid="{D0E69888-BE86-4AAA-A434-3D7884D17E25}"/>
    <cellStyle name="표준 3 3 3" xfId="22463" xr:uid="{4AF74CBD-3DBD-4B72-B8D3-488A2B5DF2ED}"/>
    <cellStyle name="표준 3 3 4" xfId="22464" xr:uid="{0CF47E8F-3FE3-4B03-A795-C312547B7275}"/>
    <cellStyle name="표준 3 3 5" xfId="22465" xr:uid="{9497EA00-FC65-4C27-950B-AA4AAFAD551A}"/>
    <cellStyle name="표준 3 3 6" xfId="22466" xr:uid="{D1E73FBA-F0A7-4B60-B734-F292FDA1D365}"/>
    <cellStyle name="표준 3 3 7" xfId="22467" xr:uid="{23E2D649-DE08-4FA3-A304-5B0084F7F9E7}"/>
    <cellStyle name="표준 3 3 8" xfId="22468" xr:uid="{A3B9111F-D5DA-4D8C-BFD2-737C8F99BE38}"/>
    <cellStyle name="표준 3 3 9" xfId="22469" xr:uid="{C83216C5-FDFB-469B-AEBF-6D2241368A2E}"/>
    <cellStyle name="표준 3 4" xfId="22470" xr:uid="{8997497F-A2E1-4569-89F9-C8C478BE7BE1}"/>
    <cellStyle name="標準 3 4" xfId="22471" xr:uid="{E192BC55-5575-4E9B-B950-70611BC20C93}"/>
    <cellStyle name="표준 3 4 2" xfId="22472" xr:uid="{9B9F2781-1470-419B-B19C-3CF27FF24FA7}"/>
    <cellStyle name="標準 3 4 2" xfId="22473" xr:uid="{98F074E1-E843-4572-83C8-B51BAFA053B0}"/>
    <cellStyle name="표준 3 4 3" xfId="22474" xr:uid="{07FEA907-B9B9-4250-B5EB-7BC3B8921206}"/>
    <cellStyle name="標準 3 4 3" xfId="22475" xr:uid="{CB850AE7-D445-43B7-8ACC-9AC903CF26AC}"/>
    <cellStyle name="표준 3 4 4" xfId="22476" xr:uid="{1DA244D1-742F-4D44-8F3C-62B262B807C5}"/>
    <cellStyle name="표준 3 4 5" xfId="22477" xr:uid="{DDB19F1B-B6E3-4E06-BF01-89D1B7062B46}"/>
    <cellStyle name="표준 3 4 6" xfId="22478" xr:uid="{7CC2B297-39AF-4FDF-BE52-95BA2B69D57B}"/>
    <cellStyle name="표준 3 4 7" xfId="22479" xr:uid="{1EB227DB-714A-430E-BA80-51F2B21606A1}"/>
    <cellStyle name="표준 3 5" xfId="22480" xr:uid="{F79A6BB1-CF8B-4CFB-A218-94F279F39652}"/>
    <cellStyle name="標準 3 5" xfId="22481" xr:uid="{9CE474A1-CA5D-4607-96BC-C2031B2EA2DF}"/>
    <cellStyle name="표준 3 6" xfId="22482" xr:uid="{BCCC1C4E-A0A5-473F-8619-C4EDAAE39D67}"/>
    <cellStyle name="標準 3 6" xfId="22483" xr:uid="{B0269200-0680-423E-8863-7C7B27A01C65}"/>
    <cellStyle name="표준 3 7" xfId="22484" xr:uid="{83213422-AFEE-49EC-9425-9FBF38598FE7}"/>
    <cellStyle name="標準 3 7" xfId="22485" xr:uid="{15144D97-C032-4188-8F51-D392076FFD2A}"/>
    <cellStyle name="표준 3 8" xfId="22486" xr:uid="{2645736D-A89F-40B3-BF6B-B8B4C828D174}"/>
    <cellStyle name="標準 3 8" xfId="22487" xr:uid="{7CA17735-C459-4C1A-874A-234C9AE6D553}"/>
    <cellStyle name="표준 3 9" xfId="22488" xr:uid="{546D9BF6-4A4D-4295-AF33-9C4FA5630A94}"/>
    <cellStyle name="標準 3_Input" xfId="22489" xr:uid="{CE4A90A5-5480-4604-86F7-642278CF455C}"/>
    <cellStyle name="표준 30" xfId="22490" xr:uid="{B56826C5-CB9C-426A-B67B-7BCBE81D7614}"/>
    <cellStyle name="標準 30" xfId="24939" xr:uid="{01732D83-2963-4B29-827F-7B41DAFF2562}"/>
    <cellStyle name="표준 31" xfId="22491" xr:uid="{C92B4661-83D7-46FC-B6EF-CD50D9BD4784}"/>
    <cellStyle name="標準 31" xfId="24940" xr:uid="{7ECCC99D-32AE-4A4A-97D9-251186FC5378}"/>
    <cellStyle name="표준 32" xfId="22492" xr:uid="{713045D1-DC45-423A-BD4F-7BFC61D01702}"/>
    <cellStyle name="標準 32" xfId="24941" xr:uid="{7667CB6E-2627-4417-914C-D68909FBDBAD}"/>
    <cellStyle name="표준 33" xfId="22493" xr:uid="{97CC5AC5-A358-4794-BA0F-709E95AFEB18}"/>
    <cellStyle name="표준 34" xfId="22494" xr:uid="{2A1AA502-44A3-4E65-946C-0861F2195B98}"/>
    <cellStyle name="標準 34" xfId="22495" xr:uid="{9533C732-2DC6-48FE-AC16-84421279FD94}"/>
    <cellStyle name="표준 35" xfId="22496" xr:uid="{1B897C1F-2937-4311-87E9-B0811548E808}"/>
    <cellStyle name="표준 36" xfId="22497" xr:uid="{20DABA87-3A4F-4501-97CF-BC237E6570B0}"/>
    <cellStyle name="표준 37" xfId="22498" xr:uid="{291A2A07-5483-419E-A57D-F440DF948CF2}"/>
    <cellStyle name="표준 38" xfId="22499" xr:uid="{E4AA556C-6B98-42D0-ADBE-F6015360A345}"/>
    <cellStyle name="표준 39" xfId="22500" xr:uid="{B5CFB48C-0B2F-4515-A557-086D0687879B}"/>
    <cellStyle name="표준 39 2" xfId="22501" xr:uid="{DE7B0427-3AA2-4FD6-8B0B-BCAF228BBC97}"/>
    <cellStyle name="표준 4" xfId="22502" xr:uid="{84650A43-3579-44EE-8052-91B4D4D3C75C}"/>
    <cellStyle name="標準 4" xfId="22503" xr:uid="{17DA9F8F-BE1B-46D5-82BD-E4DA17B06A98}"/>
    <cellStyle name="표준 4 10" xfId="22504" xr:uid="{D3D2FDDA-A0ED-4B21-8BBB-B922DB7A75EE}"/>
    <cellStyle name="표준 4 11" xfId="22505" xr:uid="{BE298EEF-EA0A-443A-ACED-C1CEAAE6EC21}"/>
    <cellStyle name="표준 4 12" xfId="22506" xr:uid="{E79144DE-44BB-45FB-8CA8-A75C0DB50208}"/>
    <cellStyle name="표준 4 13" xfId="22507" xr:uid="{59FE7186-9105-471C-9D6D-45506AC55C4D}"/>
    <cellStyle name="표준 4 14" xfId="22508" xr:uid="{65225168-EC15-4D21-8EBA-AD0BDFF6FB60}"/>
    <cellStyle name="표준 4 15" xfId="22509" xr:uid="{B2FE534A-8D4D-4244-B759-847995F0FDD1}"/>
    <cellStyle name="표준 4 16" xfId="22510" xr:uid="{37A8B62A-602E-4EB4-8508-10DD0CD0763C}"/>
    <cellStyle name="표준 4 17" xfId="22511" xr:uid="{A36BF3E3-6B03-4F67-BB62-61706440A6ED}"/>
    <cellStyle name="표준 4 18" xfId="22512" xr:uid="{D3258488-BCBB-46F0-9905-E9558D95EC0C}"/>
    <cellStyle name="표준 4 2" xfId="22513" xr:uid="{7314D738-6D2F-4EEA-9ED2-944D10AD48EC}"/>
    <cellStyle name="標準 4 2" xfId="22514" xr:uid="{0D4DF3A8-5BAF-41C3-9CC3-C41C011FE4F3}"/>
    <cellStyle name="표준 4 2 2" xfId="22515" xr:uid="{11435822-640B-4E4F-B4F8-80BF4199AC82}"/>
    <cellStyle name="標準 4 2 2" xfId="22516" xr:uid="{BFDC5DBB-02CC-49EE-A71A-C40833ABC53D}"/>
    <cellStyle name="표준 4 2 2 2" xfId="22517" xr:uid="{3E5D8CC7-7A87-4097-ABA8-E035609A70A4}"/>
    <cellStyle name="標準 4 2 2 2" xfId="22518" xr:uid="{3A40B5DF-FFD6-435D-B71C-08BF2CE9F6FB}"/>
    <cellStyle name="표준 4 2 2 2 2" xfId="22519" xr:uid="{A7711526-3A76-4EE8-B91F-03139E4D123D}"/>
    <cellStyle name="표준 4 2 2 2 3" xfId="22520" xr:uid="{F181419C-0CDA-4AA6-8B03-D32EC1F81DD9}"/>
    <cellStyle name="표준 4 2 2 2 4" xfId="22521" xr:uid="{402817C0-A405-4028-8CA0-A6D73AF9E8E4}"/>
    <cellStyle name="표준 4 2 2 2 5" xfId="22522" xr:uid="{8B9C89F5-6985-4EDE-BB6A-34E4D2C8D660}"/>
    <cellStyle name="표준 4 2 2 2 6" xfId="22523" xr:uid="{EC75B2DC-6FBE-46B3-9B82-9F7455138E72}"/>
    <cellStyle name="표준 4 2 2 2 7" xfId="22524" xr:uid="{A516DD99-E030-4031-88C9-0EDC1232C4EC}"/>
    <cellStyle name="표준 4 2 2 3" xfId="22525" xr:uid="{0262A8E8-8DC1-4124-9B4F-FD009DF9B2C1}"/>
    <cellStyle name="표준 4 2 2 4" xfId="22526" xr:uid="{0166E81F-B9E2-42AE-92F1-F2A016F36B66}"/>
    <cellStyle name="표준 4 2 2 5" xfId="22527" xr:uid="{5BE08272-C9E1-48CB-8399-EB47B1A43267}"/>
    <cellStyle name="표준 4 2 2 6" xfId="22528" xr:uid="{6E1A55CB-D5EC-4379-A4B3-DC88ADE16E17}"/>
    <cellStyle name="표준 4 2 2 7" xfId="22529" xr:uid="{A992B118-4C16-4570-905B-8B446756FBC2}"/>
    <cellStyle name="표준 4 2 2 8" xfId="22530" xr:uid="{C4E49D1C-CCBA-4442-9331-E4057A94D7CC}"/>
    <cellStyle name="표준 4 2 3" xfId="22531" xr:uid="{5D08E874-CADC-4B07-A2D1-47C9825F0856}"/>
    <cellStyle name="標準 4 2 3" xfId="22532" xr:uid="{BE11527A-9759-4051-A4A5-E8C25798880F}"/>
    <cellStyle name="표준 4 2 3 2" xfId="22533" xr:uid="{65AE8521-895B-41BE-AB28-D501B916BF07}"/>
    <cellStyle name="標準 4 2 3 2" xfId="22534" xr:uid="{DCB8EE5B-C7F6-4B69-9F91-F6684493D202}"/>
    <cellStyle name="표준 4 2 3 3" xfId="22535" xr:uid="{3F3C791B-5FD2-424B-8EEF-B7959785A8AA}"/>
    <cellStyle name="標準 4 2 3 3" xfId="24942" xr:uid="{11ADB3C2-97A8-4BA4-AF64-ED2830210AC5}"/>
    <cellStyle name="표준 4 2 3 4" xfId="22536" xr:uid="{DD603818-00AB-4F60-9BEF-4DF51F6D8E94}"/>
    <cellStyle name="표준 4 2 3 5" xfId="22537" xr:uid="{AAA18DA1-3AC1-48B7-BC35-E1C773E2D409}"/>
    <cellStyle name="표준 4 2 3 6" xfId="22538" xr:uid="{3155C2D3-48D5-4907-9CC2-08A88065AA94}"/>
    <cellStyle name="표준 4 2 3 7" xfId="22539" xr:uid="{577BF5CE-6AC0-4659-9404-417A1FC0E0C9}"/>
    <cellStyle name="표준 4 2 4" xfId="22540" xr:uid="{72CE63A8-59F4-435F-B020-4D7A3FDBDF8E}"/>
    <cellStyle name="標準 4 2 4" xfId="24943" xr:uid="{D877A3EF-5A02-4340-B41E-492DBCD243B4}"/>
    <cellStyle name="표준 4 2 5" xfId="22541" xr:uid="{8102C7EB-372E-4FC5-BA46-FB172E1A2D5E}"/>
    <cellStyle name="표준 4 2 6" xfId="22542" xr:uid="{4DED1F3C-77A3-4B5D-90FD-52DE5495918D}"/>
    <cellStyle name="표준 4 2 7" xfId="22543" xr:uid="{9224A453-07DF-4AE2-824F-F98FF72DA28D}"/>
    <cellStyle name="표준 4 2 8" xfId="22544" xr:uid="{A9E71785-7886-4D92-88BF-B6D2048D7CA5}"/>
    <cellStyle name="표준 4 2 9" xfId="22545" xr:uid="{AA36C8B4-631E-4B45-8119-2D596E2182E1}"/>
    <cellStyle name="표준 4 3" xfId="22546" xr:uid="{FCDECDDC-D5BA-4805-8BA2-7C2EBF52F486}"/>
    <cellStyle name="標準 4 3" xfId="22547" xr:uid="{C3F20128-AAA2-45D0-AD2A-A9D7780AC615}"/>
    <cellStyle name="표준 4 3 2" xfId="22548" xr:uid="{6F8462CC-E7F2-4C71-B374-E17C200C2B66}"/>
    <cellStyle name="표준 4 3 2 2" xfId="22549" xr:uid="{57B8ADC6-6033-4246-984F-1BF33457BAB5}"/>
    <cellStyle name="표준 4 3 3" xfId="22550" xr:uid="{1EC323B8-D99F-49C1-8606-E549BA4C8B09}"/>
    <cellStyle name="표준 4 3 4" xfId="22551" xr:uid="{E5713529-A2F3-4C54-A67F-62D93C091323}"/>
    <cellStyle name="표준 4 3 5" xfId="22552" xr:uid="{3DE517D0-81D2-4E28-8FF1-2C43FA881995}"/>
    <cellStyle name="표준 4 3 6" xfId="22553" xr:uid="{55F4C40C-2E74-44F0-A4A6-8D289C81E417}"/>
    <cellStyle name="표준 4 3 7" xfId="22554" xr:uid="{A15D8998-11A7-4FC3-8C07-601CAC9AFBA2}"/>
    <cellStyle name="표준 4 3 8" xfId="22555" xr:uid="{BDAC4751-1C8A-49C4-9845-5BB10320A3D0}"/>
    <cellStyle name="표준 4 4" xfId="22556" xr:uid="{E0EB2227-2E7A-488D-91D2-4112E142CFFA}"/>
    <cellStyle name="標準 4 4" xfId="22557" xr:uid="{054DE13B-EEB3-466E-B350-F1613C3E94D0}"/>
    <cellStyle name="표준 4 4 2" xfId="22558" xr:uid="{AD20BBA6-C9B1-479C-A796-0F1EE272B5CE}"/>
    <cellStyle name="표준 4 4 3" xfId="22559" xr:uid="{897A95BB-897C-40C9-8932-46801E615DD8}"/>
    <cellStyle name="표준 4 4 4" xfId="22560" xr:uid="{78479327-3AD5-47FD-B8BD-2E6F6AAB5506}"/>
    <cellStyle name="표준 4 4 5" xfId="22561" xr:uid="{465E59C6-A66D-429D-913A-A3BB6B0B1DCD}"/>
    <cellStyle name="표준 4 4 6" xfId="22562" xr:uid="{5355C8CA-6DCB-405E-982E-56BF43476CA9}"/>
    <cellStyle name="표준 4 4 7" xfId="22563" xr:uid="{583CEF7A-0AF9-499C-BAD6-45708E9783FA}"/>
    <cellStyle name="표준 4 5" xfId="22564" xr:uid="{DEB3A60D-C6DA-4847-B93F-D34C27C32810}"/>
    <cellStyle name="標準 4 5" xfId="22565" xr:uid="{AD9384F1-776C-4BEF-984C-D4E83E3AFF8C}"/>
    <cellStyle name="표준 4 6" xfId="22566" xr:uid="{C30359CB-5B61-47F0-95A5-A15C0E93A82D}"/>
    <cellStyle name="標準 4 6" xfId="22567" xr:uid="{FA1EB3D0-B733-4918-A5BB-96D4DD9E9639}"/>
    <cellStyle name="표준 4 7" xfId="22568" xr:uid="{49BA8A9C-C9A3-4357-82CF-35287F84B682}"/>
    <cellStyle name="표준 4 8" xfId="22569" xr:uid="{3A6A85C1-EE29-4A2E-B49F-2C01A6EC44CA}"/>
    <cellStyle name="표준 4 9" xfId="22570" xr:uid="{CD541532-A686-4273-B615-38287E1B28EF}"/>
    <cellStyle name="標準 4_Upload" xfId="24944" xr:uid="{B551FFA0-7CCB-4D4B-96C3-3D6D6D97A33C}"/>
    <cellStyle name="표준 40" xfId="22571" xr:uid="{4BF3DD11-F37E-4F86-B7BF-A83557BAACB8}"/>
    <cellStyle name="표준 41" xfId="22572" xr:uid="{A4D80A2F-D8F4-46AE-8DBF-163EAAD9B42A}"/>
    <cellStyle name="표준 42" xfId="22573" xr:uid="{5477B61E-9C7A-43A7-8149-A40020AD3A5E}"/>
    <cellStyle name="표준 43" xfId="22574" xr:uid="{FCE4AE4A-1260-4FC4-AE00-40A62239DA34}"/>
    <cellStyle name="표준 44" xfId="22575" xr:uid="{26FB70AC-F9CB-4C46-80AF-901809C2FA9D}"/>
    <cellStyle name="표준 45" xfId="22576" xr:uid="{9B5A9F10-8782-4ACE-9F1D-324C7D4E9915}"/>
    <cellStyle name="표준 46" xfId="22577" xr:uid="{5FDFB9AC-8F47-4C3D-B3D2-5C5FC3944ABF}"/>
    <cellStyle name="표준 47" xfId="22578" xr:uid="{66C05713-4E77-44EC-A9F5-F89BFF2C103A}"/>
    <cellStyle name="표준 47 2" xfId="41224" xr:uid="{CC173B81-FA52-4556-BDE3-59A06103DE57}"/>
    <cellStyle name="표준 48" xfId="22579" xr:uid="{7EDB6EBA-D60E-4097-A574-D88A8B567430}"/>
    <cellStyle name="표준 49" xfId="41232" xr:uid="{EC917EFC-6B2A-462E-BCF6-57F20C70D0F3}"/>
    <cellStyle name="표준 5" xfId="22580" xr:uid="{122F9952-EE33-4DD3-A292-DB69992735C6}"/>
    <cellStyle name="標準 5" xfId="22581" xr:uid="{150B7F75-4011-45F0-B5F3-186A519D29DF}"/>
    <cellStyle name="표준 5 10" xfId="22582" xr:uid="{9A0464B8-0E5C-4923-B037-AB0813F26CD9}"/>
    <cellStyle name="표준 5 11" xfId="22583" xr:uid="{15D0FC70-FDBD-47B5-BEF7-5D18A70127A3}"/>
    <cellStyle name="표준 5 12" xfId="22584" xr:uid="{0F67E02B-F192-459E-85D4-4903721C97E8}"/>
    <cellStyle name="표준 5 13" xfId="22585" xr:uid="{6B9081A5-D71A-4807-9FA6-7AD1110F3D94}"/>
    <cellStyle name="표준 5 14" xfId="22586" xr:uid="{999A5312-9ED8-4B68-831B-0BE735FC3AE3}"/>
    <cellStyle name="표준 5 15" xfId="22587" xr:uid="{89291132-708D-4AB7-B941-277FC1486E4B}"/>
    <cellStyle name="표준 5 16" xfId="22588" xr:uid="{645EDDE7-D0DB-40D2-A3BD-E41946D3D27D}"/>
    <cellStyle name="표준 5 2" xfId="22589" xr:uid="{A6F9FBD1-48B1-44ED-B0E3-BCADBFE3D156}"/>
    <cellStyle name="標準 5 2" xfId="22590" xr:uid="{51836AAF-C366-4237-B6AF-DC348D024755}"/>
    <cellStyle name="표준 5 2 2" xfId="22591" xr:uid="{AD43C638-4306-42EB-8F8A-CB2E3E5F70FC}"/>
    <cellStyle name="標準 5 2 2" xfId="22592" xr:uid="{4F5BDCCC-67F5-4AD9-8810-B1B5BE629FD4}"/>
    <cellStyle name="표준 5 2 2 2" xfId="22593" xr:uid="{66EC7ABC-A676-42C5-9A16-C4B21DBC12B1}"/>
    <cellStyle name="표준 5 2 2 2 2" xfId="22594" xr:uid="{9E68EE81-9D97-4BE1-8222-28F0A79DDA66}"/>
    <cellStyle name="표준 5 2 2 3" xfId="22595" xr:uid="{E29A226B-91F4-4E34-92E2-692090F755ED}"/>
    <cellStyle name="표준 5 2 2 4" xfId="22596" xr:uid="{E7624FA8-F178-46EC-B640-294B9725FFB7}"/>
    <cellStyle name="표준 5 2 2 5" xfId="22597" xr:uid="{9DE1C8A7-C58E-42AB-B052-A7A304AF3D08}"/>
    <cellStyle name="표준 5 2 2 6" xfId="22598" xr:uid="{1ABB5663-0362-41B8-9223-405518A83A28}"/>
    <cellStyle name="표준 5 2 2 7" xfId="22599" xr:uid="{28C006A5-C2F7-4A85-905F-3C80149D30BD}"/>
    <cellStyle name="표준 5 2 2 8" xfId="22600" xr:uid="{5C080C0D-F7BE-473C-AEAB-51283B957225}"/>
    <cellStyle name="표준 5 2 3" xfId="22601" xr:uid="{CD065341-B0E8-4899-8E07-DB3FA6E77E4D}"/>
    <cellStyle name="표준 5 2 3 2" xfId="22602" xr:uid="{146FB599-1A20-4F4C-9B3E-1F6FB37935A1}"/>
    <cellStyle name="표준 5 2 4" xfId="22603" xr:uid="{CF486C57-2AF6-4A47-B88C-AF1B867FA75D}"/>
    <cellStyle name="표준 5 2 5" xfId="22604" xr:uid="{576027CD-76C3-4138-9351-C6BCD1868F68}"/>
    <cellStyle name="표준 5 2 6" xfId="22605" xr:uid="{78723974-6F93-4FFE-8082-DAEE16C0903C}"/>
    <cellStyle name="표준 5 2 7" xfId="22606" xr:uid="{E4AE0CAC-763F-4057-BB17-3DDE03DF71F7}"/>
    <cellStyle name="표준 5 2 8" xfId="22607" xr:uid="{981CAC69-7A94-4E30-9A7D-D778143CAFFC}"/>
    <cellStyle name="표준 5 2 9" xfId="22608" xr:uid="{B328E20F-1579-40AD-A844-62C400F0E888}"/>
    <cellStyle name="標準 5 2_Upload" xfId="24945" xr:uid="{126DD433-2D85-4E0E-BA95-6AC17CA910FC}"/>
    <cellStyle name="표준 5 3" xfId="22609" xr:uid="{CC46E02B-7098-4E98-B5AF-663B67623C08}"/>
    <cellStyle name="標準 5 3" xfId="22610" xr:uid="{2A68989D-FACB-4ABF-9BF8-6BD94A37C07D}"/>
    <cellStyle name="표준 5 3 2" xfId="22611" xr:uid="{A6566BEA-3763-4534-98FF-BDDFE131AA23}"/>
    <cellStyle name="표준 5 3 2 2" xfId="22612" xr:uid="{E7680E1C-B0BA-4AE8-84B8-A86EE35A05B6}"/>
    <cellStyle name="표준 5 3 3" xfId="22613" xr:uid="{A8407883-9165-4A97-8708-41304D7629A8}"/>
    <cellStyle name="표준 5 3 4" xfId="22614" xr:uid="{D8734018-40EE-4DA9-B658-B54C3396B40F}"/>
    <cellStyle name="표준 5 3 5" xfId="22615" xr:uid="{D0DCCB12-33E0-4DAD-AA08-52953B889F73}"/>
    <cellStyle name="표준 5 3 6" xfId="22616" xr:uid="{B1DB000E-0FFB-4FF0-9810-09ABD15812A2}"/>
    <cellStyle name="표준 5 3 7" xfId="22617" xr:uid="{69DD19F8-3F7B-4DF3-8729-DF855463588B}"/>
    <cellStyle name="표준 5 3 8" xfId="22618" xr:uid="{BB71A4AF-550C-49CC-9D25-F75AEE59F61B}"/>
    <cellStyle name="표준 5 4" xfId="22619" xr:uid="{C4017C08-03B4-47AC-A652-AB92293067A3}"/>
    <cellStyle name="標準 5 4" xfId="22620" xr:uid="{C706E20D-D384-4605-820D-489D45130AC9}"/>
    <cellStyle name="표준 5 4 2" xfId="22621" xr:uid="{69E8B6D8-0163-466E-92B6-30A6DDF9B79F}"/>
    <cellStyle name="표준 5 4 3" xfId="22622" xr:uid="{E6462A01-4D85-48AD-9457-0E098AA789B2}"/>
    <cellStyle name="표준 5 4 4" xfId="22623" xr:uid="{6F406A0C-2FD2-41BD-869E-A61EDA8258C0}"/>
    <cellStyle name="표준 5 4 5" xfId="22624" xr:uid="{DF08F25A-77C3-4153-8124-35752D9DB1AE}"/>
    <cellStyle name="표준 5 4 6" xfId="22625" xr:uid="{6C2798D9-0D4C-44D8-832B-7617EF85DFCA}"/>
    <cellStyle name="표준 5 4 7" xfId="22626" xr:uid="{688D8DFD-87A6-43EE-8933-48B54E836F68}"/>
    <cellStyle name="표준 5 5" xfId="22627" xr:uid="{C9F1FA26-9164-443D-BADF-173835260E9B}"/>
    <cellStyle name="標準 5 5" xfId="22628" xr:uid="{EC5258BD-3ABE-4634-9D23-8BA31E1A5CCB}"/>
    <cellStyle name="표준 5 6" xfId="22629" xr:uid="{37E579A1-A3ED-42A3-ABCA-2408AAD6B0E4}"/>
    <cellStyle name="標準 5 6" xfId="22630" xr:uid="{FF5D2A23-C0E2-41F2-B552-2297F187F0C8}"/>
    <cellStyle name="표준 5 7" xfId="22631" xr:uid="{C2D4DC37-30BC-4C0C-A679-7E981DB10CE8}"/>
    <cellStyle name="標準 5 7" xfId="22632" xr:uid="{92EB7C7D-A22E-475C-BCFF-B205400DF4DD}"/>
    <cellStyle name="표준 5 8" xfId="22633" xr:uid="{EA7E97A1-7EEB-4467-B763-5AC461CBE923}"/>
    <cellStyle name="표준 5 9" xfId="22634" xr:uid="{5E212707-7442-42EE-90F4-06F0E388B11D}"/>
    <cellStyle name="標準 5_B22" xfId="24946" xr:uid="{03B9FC53-F4EE-4169-8614-4C7C1B15E029}"/>
    <cellStyle name="표준 50" xfId="41233" xr:uid="{ACF42F64-6638-4F9F-A6B4-9CB3251FC75F}"/>
    <cellStyle name="표준 51" xfId="41234" xr:uid="{96ACF561-0B1A-443C-93C1-711197E96810}"/>
    <cellStyle name="표준 52" xfId="41235" xr:uid="{06EF4BB6-3775-46BC-8A8C-73F7A831D88A}"/>
    <cellStyle name="표준 53" xfId="41236" xr:uid="{9CADBCE4-AFBD-41CA-BD9E-328C3C2F9CFB}"/>
    <cellStyle name="표준 54" xfId="41237" xr:uid="{4B832EC2-C567-4A3F-9D54-BC28F5120E0B}"/>
    <cellStyle name="표준 55" xfId="41238" xr:uid="{6451B54D-34AC-4566-8F2E-625ABEA2B2ED}"/>
    <cellStyle name="표준 56" xfId="41239" xr:uid="{3277879E-5D4F-4380-9576-3CA03341318F}"/>
    <cellStyle name="표준 57" xfId="41240" xr:uid="{13F60BD6-3A55-49AD-B481-9823B9B7A9B1}"/>
    <cellStyle name="표준 58" xfId="41241" xr:uid="{5BDDF05E-DD10-48C5-B686-2A84F0F7F94D}"/>
    <cellStyle name="표준 59" xfId="22635" xr:uid="{66B1C2DB-76C2-41D8-B61F-ECB98DBBC424}"/>
    <cellStyle name="표준 6" xfId="22636" xr:uid="{096D4EA2-80DD-4328-BBD0-56C4932550A3}"/>
    <cellStyle name="標準 6" xfId="22637" xr:uid="{A28489B7-AE42-41A5-9CCA-95904AFAB9B6}"/>
    <cellStyle name="표준 6 10" xfId="22638" xr:uid="{219172BA-44A6-4054-A060-2C344E890585}"/>
    <cellStyle name="표준 6 11" xfId="22639" xr:uid="{52070B72-5925-40F4-9E76-5583E7EE9C9E}"/>
    <cellStyle name="표준 6 12" xfId="22640" xr:uid="{4C9DDA65-68FB-42BA-8CE7-386F8426349E}"/>
    <cellStyle name="표준 6 13" xfId="22641" xr:uid="{41DD4BAB-FC5C-4381-8FDD-5A924C25F552}"/>
    <cellStyle name="표준 6 2" xfId="22642" xr:uid="{0F5C682E-B42C-4003-93F9-C31D78432A63}"/>
    <cellStyle name="標準 6 2" xfId="22643" xr:uid="{9B61AB52-22A7-4875-A29A-84C3E43FADAB}"/>
    <cellStyle name="표준 6 2 2" xfId="22644" xr:uid="{209FFB2C-2B23-430D-9448-D96AE7184E54}"/>
    <cellStyle name="標準 6 2 2" xfId="24947" xr:uid="{961F96DF-A65A-4895-9C60-88CCB088388E}"/>
    <cellStyle name="표준 6 2 2 2" xfId="22645" xr:uid="{C1A20D62-CD00-45E3-BBEF-521386373F51}"/>
    <cellStyle name="표준 6 2 2 2 2" xfId="22646" xr:uid="{00CC4B8F-9545-4266-89F2-A673B87F3C7F}"/>
    <cellStyle name="표준 6 2 2 3" xfId="22647" xr:uid="{349F38BD-1D71-465F-8632-570A74D1D3C4}"/>
    <cellStyle name="표준 6 2 3" xfId="22648" xr:uid="{F8EC5E87-A8B1-40BF-90A2-D164C28E55CF}"/>
    <cellStyle name="표준 6 2 3 2" xfId="22649" xr:uid="{6B353DF6-96C5-4EC9-BE86-A43A2B532CCE}"/>
    <cellStyle name="표준 6 2 4" xfId="22650" xr:uid="{72301817-170C-4BF3-B9AB-8EF7820172EE}"/>
    <cellStyle name="표준 6 2 5" xfId="22651" xr:uid="{804D591F-3DC6-4590-BA83-1AC90AFAB715}"/>
    <cellStyle name="표준 6 2 6" xfId="22652" xr:uid="{0FE47F56-EDF8-4545-93C7-5544770D249A}"/>
    <cellStyle name="표준 6 2 7" xfId="22653" xr:uid="{6CA6B49C-2006-4FE9-AFC2-BD0CFE1CCBD7}"/>
    <cellStyle name="표준 6 2 8" xfId="22654" xr:uid="{9223BA91-69AA-4769-91D6-61CD93FF1E2D}"/>
    <cellStyle name="표준 6 2 9" xfId="22655" xr:uid="{796CF7E1-25FE-479A-AAED-2B71F9E87034}"/>
    <cellStyle name="표준 6 3" xfId="22656" xr:uid="{5791821F-F784-4557-9C53-D8AD3BDF83CE}"/>
    <cellStyle name="標準 6 3" xfId="22657" xr:uid="{9B005768-C506-4B67-8542-5B3EE1B2F31B}"/>
    <cellStyle name="표준 6 3 2" xfId="22658" xr:uid="{212E5169-6496-43F7-8C05-C98C59738C79}"/>
    <cellStyle name="표준 6 3 2 2" xfId="22659" xr:uid="{1EDDE64C-5DA4-444A-8AFE-C4E3808010EA}"/>
    <cellStyle name="표준 6 3 3" xfId="22660" xr:uid="{6FE8723E-A99B-49A7-85A9-422844CBBC71}"/>
    <cellStyle name="표준 6 3 4" xfId="22661" xr:uid="{A1C29DA5-6E0C-4ED0-A0C6-6D806E2CD8C0}"/>
    <cellStyle name="표준 6 3 5" xfId="22662" xr:uid="{7FE5AE1D-2A2D-4104-A401-F1BE3FCF4759}"/>
    <cellStyle name="표준 6 3 6" xfId="22663" xr:uid="{A8C97DF4-2D7B-4F3A-BCE3-12EE3AEE6839}"/>
    <cellStyle name="표준 6 3 7" xfId="22664" xr:uid="{BD23A352-E911-491A-AB26-A6815C396C9D}"/>
    <cellStyle name="표준 6 3 8" xfId="22665" xr:uid="{C912BFC8-9217-42F8-BFF5-E4DCE20F3823}"/>
    <cellStyle name="표준 6 4" xfId="22666" xr:uid="{181C09A1-C5F9-4331-8CD2-77049C2A63B3}"/>
    <cellStyle name="標準 6 4" xfId="22667" xr:uid="{5F11E78F-6349-46A2-89B9-EA41407B103D}"/>
    <cellStyle name="표준 6 4 2" xfId="22668" xr:uid="{0B3C0D48-7EF2-44DC-9F0C-AADFE797E942}"/>
    <cellStyle name="표준 6 4 3" xfId="22669" xr:uid="{0F5D9B99-96AD-4A21-B5A9-9CC2093BCFC7}"/>
    <cellStyle name="표준 6 4 4" xfId="22670" xr:uid="{9EC3BF3B-B6FF-4468-A2C9-080F6E83182A}"/>
    <cellStyle name="표준 6 4 5" xfId="22671" xr:uid="{C008C2D9-657E-422C-842F-19089FBD9554}"/>
    <cellStyle name="표준 6 4 6" xfId="22672" xr:uid="{04AC5E05-27B6-4F3A-8286-886673E4921C}"/>
    <cellStyle name="표준 6 4 7" xfId="22673" xr:uid="{53ADFF6B-569A-4DB0-96E4-CA0EA6E3DB89}"/>
    <cellStyle name="표준 6 5" xfId="22674" xr:uid="{DF0C32D3-13E1-4B94-BD60-1F6A5776B8A7}"/>
    <cellStyle name="표준 6 6" xfId="22675" xr:uid="{6AB2405E-D6C5-4ADA-BD11-C31F58706E02}"/>
    <cellStyle name="표준 6 7" xfId="22676" xr:uid="{AD8CB420-6120-4C1C-AF53-571E46EC3E74}"/>
    <cellStyle name="표준 6 8" xfId="22677" xr:uid="{D90E71E8-83C1-467D-A335-4A7D1D41645F}"/>
    <cellStyle name="표준 6 9" xfId="22678" xr:uid="{E9FD092C-73FC-45D0-AD47-B488218B9E5A}"/>
    <cellStyle name="標準 6_Upload" xfId="24948" xr:uid="{1BB6ED07-F7C3-484A-929E-C5C1DA55BD08}"/>
    <cellStyle name="표준 60" xfId="41242" xr:uid="{B92DE892-2E90-49CE-BA8D-4BA230061CD3}"/>
    <cellStyle name="표준 61" xfId="41243" xr:uid="{26601A9C-1B90-4B00-BF6B-AC31CF3F5C94}"/>
    <cellStyle name="표준 62" xfId="41244" xr:uid="{E83DC5A0-DCB4-4D56-AB0A-56B07F1B83FA}"/>
    <cellStyle name="표준 63" xfId="41245" xr:uid="{8ED3A65C-D022-490C-BF28-C28E66B5E694}"/>
    <cellStyle name="표준 64" xfId="41246" xr:uid="{5C453E19-5CFD-4964-AF3F-5E7270B43343}"/>
    <cellStyle name="표준 65" xfId="41247" xr:uid="{2EC11C3C-A863-4D67-B74D-4FB7493D2CAC}"/>
    <cellStyle name="표준 66" xfId="41248" xr:uid="{AF687B7A-6343-4A93-B773-31734D341157}"/>
    <cellStyle name="표준 67" xfId="41249" xr:uid="{EE53050F-F205-4302-991F-E6B09B173636}"/>
    <cellStyle name="표준 68" xfId="41250" xr:uid="{2C97D8F9-B5FB-4A2B-9427-B9C844F4014A}"/>
    <cellStyle name="표준 69" xfId="41251" xr:uid="{72040890-4795-4DFA-9F96-DC0FBDD54DAC}"/>
    <cellStyle name="표준 7" xfId="22679" xr:uid="{6A9DFE29-4948-4F45-8537-8ECA9924CD3A}"/>
    <cellStyle name="標準 7" xfId="22680" xr:uid="{17A595BD-ACD3-4DC4-9D7A-5E1B05005F14}"/>
    <cellStyle name="표준 7 10" xfId="22681" xr:uid="{BF2B7158-DCF6-4043-8A0C-2479F75FAD56}"/>
    <cellStyle name="標準 7 10" xfId="24949" xr:uid="{F17B28DA-8F36-4093-BB21-D3BA17808C02}"/>
    <cellStyle name="標準 7 10 2" xfId="24950" xr:uid="{1B668D78-9412-4AE1-8F56-59D6723A7FFA}"/>
    <cellStyle name="標準 7 10 2 2" xfId="24951" xr:uid="{29A20893-38DB-4E9F-ACB2-DAF4C84D3B7B}"/>
    <cellStyle name="標準 7 10 3" xfId="24952" xr:uid="{A6D3A57A-B503-4F2F-BC99-F082FF9DB056}"/>
    <cellStyle name="標準 7 10 4" xfId="24953" xr:uid="{3F3C9FA1-65E4-4BA0-9C37-39599F50495F}"/>
    <cellStyle name="표준 7 11" xfId="22682" xr:uid="{845A6DBE-52FF-4504-9C4A-D80EC3771D37}"/>
    <cellStyle name="標準 7 11" xfId="24954" xr:uid="{7238C3F8-D593-4247-BAF0-DB22A021DB5E}"/>
    <cellStyle name="標準 7 11 2" xfId="24955" xr:uid="{F52EE0EC-1425-4594-B4F1-B4B867EE2212}"/>
    <cellStyle name="標準 7 11 2 2" xfId="24956" xr:uid="{3A769F04-7359-4F23-B2E1-7FB8563DC835}"/>
    <cellStyle name="標準 7 11 3" xfId="24957" xr:uid="{ACCCFB22-C02A-4C8F-9DFB-5C9EF2F7DDBE}"/>
    <cellStyle name="標準 7 11 3 2" xfId="24958" xr:uid="{58B8004D-DF38-4778-B01B-84155318EE9B}"/>
    <cellStyle name="標準 7 11 4" xfId="24959" xr:uid="{51517113-B805-486D-8142-5F4556A0C5DA}"/>
    <cellStyle name="표준 7 12" xfId="22683" xr:uid="{0EE92146-78C9-468A-983B-B96D3B48E1D5}"/>
    <cellStyle name="標準 7 12" xfId="24960" xr:uid="{3505E888-029E-4892-8DAF-53FAD519703F}"/>
    <cellStyle name="標準 7 12 2" xfId="24961" xr:uid="{51D502A0-A6FF-46CD-856F-2DD63D61EAE6}"/>
    <cellStyle name="표준 7 13" xfId="22684" xr:uid="{3F90983B-B99E-428B-99FC-84BC3F0C7B2C}"/>
    <cellStyle name="標準 7 13" xfId="24962" xr:uid="{343AA8D9-DFBA-4C3B-AE4F-9171BAD2652C}"/>
    <cellStyle name="標準 7 13 2" xfId="24963" xr:uid="{C46D6DEE-8DAD-4F91-98EF-962A10E6DD19}"/>
    <cellStyle name="표준 7 14" xfId="22685" xr:uid="{9A62C85C-E07C-43D7-9C16-CA2598BB82E2}"/>
    <cellStyle name="標準 7 14" xfId="24964" xr:uid="{3DCD314B-5A5F-49B8-A4A6-F82CBF5F89CF}"/>
    <cellStyle name="標準 7 14 2" xfId="24965" xr:uid="{7682A062-8F02-4461-B31E-D3303F5B9815}"/>
    <cellStyle name="표준 7 15" xfId="22686" xr:uid="{DA802F55-F274-46CC-B0DF-D1A313DE9943}"/>
    <cellStyle name="標準 7 15" xfId="24966" xr:uid="{A4AA278C-DA31-455A-B837-FB0DC653CA2F}"/>
    <cellStyle name="표준 7 2" xfId="22687" xr:uid="{79C035B3-AAA6-4692-ABEA-6297E5418537}"/>
    <cellStyle name="標準 7 2" xfId="22688" xr:uid="{80538DEF-2A1F-49D3-9774-9AD3BA7BB9C7}"/>
    <cellStyle name="標準 7 2 10" xfId="24967" xr:uid="{17C08B22-7DF6-4009-B3CC-537A4B59BBE0}"/>
    <cellStyle name="標準 7 2 10 2" xfId="24968" xr:uid="{2B5A457B-ED81-4375-B2CC-B7EF946853D6}"/>
    <cellStyle name="標準 7 2 10 2 2" xfId="24969" xr:uid="{475C40E7-5699-4437-9E07-BD0AEBE4945B}"/>
    <cellStyle name="標準 7 2 10 3" xfId="24970" xr:uid="{6CA15D8F-6EBA-4C77-BB51-4B0E944A7B9D}"/>
    <cellStyle name="標準 7 2 10 3 2" xfId="24971" xr:uid="{D03C1199-D121-4661-B432-3E8FA3A53C34}"/>
    <cellStyle name="標準 7 2 10 4" xfId="24972" xr:uid="{D1CF78C0-A06E-430B-82B9-14F9815D5E76}"/>
    <cellStyle name="標準 7 2 11" xfId="24973" xr:uid="{D56829EC-9981-4811-924A-E3E5F124D2EB}"/>
    <cellStyle name="標準 7 2 11 2" xfId="24974" xr:uid="{07FCA029-9BA0-49E9-9AEC-C9C1EE9FA9EC}"/>
    <cellStyle name="標準 7 2 11 2 2" xfId="24975" xr:uid="{3D169970-7165-49B0-952A-58210F72FB85}"/>
    <cellStyle name="標準 7 2 11 3" xfId="24976" xr:uid="{9C59E78E-7E89-44DE-A0FA-4975A6BFF436}"/>
    <cellStyle name="標準 7 2 11 3 2" xfId="24977" xr:uid="{31828BB1-5C08-437E-B4E3-A081D535A944}"/>
    <cellStyle name="標準 7 2 11 4" xfId="24978" xr:uid="{ADA0C392-F706-441D-A1AE-75B41281469D}"/>
    <cellStyle name="標準 7 2 12" xfId="24979" xr:uid="{481C3CB4-DABB-43F5-8717-1A0703F84212}"/>
    <cellStyle name="標準 7 2 12 2" xfId="24980" xr:uid="{2BD9909E-E8AC-43AC-80EA-FDD63DB06920}"/>
    <cellStyle name="標準 7 2 13" xfId="24981" xr:uid="{5DAF56FF-BF40-4CF7-AAA9-789EDE641549}"/>
    <cellStyle name="標準 7 2 13 2" xfId="24982" xr:uid="{8315F4DE-C51D-4FAD-8A81-0CE81C9DBF5C}"/>
    <cellStyle name="標準 7 2 14" xfId="24983" xr:uid="{4D24C69E-FBDF-4BBE-8C83-55CE74F15292}"/>
    <cellStyle name="標準 7 2 14 2" xfId="24984" xr:uid="{4D858150-CDBE-47AD-B39D-447C7A5E7E2E}"/>
    <cellStyle name="標準 7 2 15" xfId="24985" xr:uid="{D25D99CD-73E9-4A3B-9C4C-F76188D55A5E}"/>
    <cellStyle name="標準 7 2 15 2" xfId="24986" xr:uid="{EC59AF05-FD45-484D-8A7A-04FEB6226478}"/>
    <cellStyle name="標準 7 2 16" xfId="24987" xr:uid="{33D51140-F9CE-42D9-BBEB-308BBE930EC3}"/>
    <cellStyle name="표준 7 2 2" xfId="22689" xr:uid="{A4A9B2A7-D279-4AB5-A5C8-2DE8DBABEBC9}"/>
    <cellStyle name="標準 7 2 2" xfId="24988" xr:uid="{A4B8727D-0106-4BEF-99A5-827E05670C55}"/>
    <cellStyle name="標準 7 2 2 10" xfId="24989" xr:uid="{EE13269D-6C4A-4241-9292-4CF9D219C7FF}"/>
    <cellStyle name="標準 7 2 2 10 2" xfId="24990" xr:uid="{DD552DA3-8A73-41F7-B1FB-A7B4EEE3FEAE}"/>
    <cellStyle name="標準 7 2 2 11" xfId="24991" xr:uid="{CC1AC120-1309-4C9F-A704-0A8F9D42FFEF}"/>
    <cellStyle name="標準 7 2 2 11 2" xfId="24992" xr:uid="{5E17E8AB-6E9D-4CF9-A5EE-3C940D727DB3}"/>
    <cellStyle name="標準 7 2 2 12" xfId="24993" xr:uid="{0BBA79DD-31C3-4304-919C-8545CF9D9F9F}"/>
    <cellStyle name="표준 7 2 2 2" xfId="22690" xr:uid="{6556EC58-A3CD-4B96-A022-72CE5666FA69}"/>
    <cellStyle name="標準 7 2 2 2" xfId="24994" xr:uid="{E562A1D9-F569-4718-8B22-05852344645C}"/>
    <cellStyle name="표준 7 2 2 2 2" xfId="22691" xr:uid="{D027B9EF-9DA1-4274-8A74-19E3EA9395BF}"/>
    <cellStyle name="標準 7 2 2 2 2" xfId="24995" xr:uid="{E493AE2E-6A11-48A5-8238-9FC594788752}"/>
    <cellStyle name="標準 7 2 2 2 2 2" xfId="24996" xr:uid="{F2233D60-6EF9-4DB1-8D4A-E360214326D0}"/>
    <cellStyle name="標準 7 2 2 2 2 2 2" xfId="24997" xr:uid="{C16D1745-0593-4342-9A8D-0E29A7F9540A}"/>
    <cellStyle name="標準 7 2 2 2 2 2 3" xfId="24998" xr:uid="{4AC85C8B-6411-4AE4-B718-738BF0465CA0}"/>
    <cellStyle name="標準 7 2 2 2 2 3" xfId="24999" xr:uid="{34DFEDB4-8AB4-4463-A404-666AC1226AA2}"/>
    <cellStyle name="標準 7 2 2 2 2 3 2" xfId="25000" xr:uid="{3C2AC124-D302-4293-B6C0-9091E4152304}"/>
    <cellStyle name="標準 7 2 2 2 2 4" xfId="25001" xr:uid="{4D981BBE-771E-40A6-86F7-976C15F90C91}"/>
    <cellStyle name="標準 7 2 2 2 2 4 2" xfId="25002" xr:uid="{44C50110-9853-462E-96CF-5D735D318294}"/>
    <cellStyle name="標準 7 2 2 2 2 5" xfId="25003" xr:uid="{78ED6EB3-B431-4B5F-B834-E2A87A1D7D47}"/>
    <cellStyle name="標準 7 2 2 2 2 6" xfId="25004" xr:uid="{DC20E90D-FEEE-4C7F-B3C6-4694AC2EE2BF}"/>
    <cellStyle name="標準 7 2 2 2 3" xfId="25005" xr:uid="{59FEF12A-0AF0-45FE-AB76-9CFF04B77B98}"/>
    <cellStyle name="標準 7 2 2 2 3 2" xfId="25006" xr:uid="{52585A8F-C849-4819-A52C-B99FE0822DB9}"/>
    <cellStyle name="標準 7 2 2 2 3 2 2" xfId="25007" xr:uid="{E280B277-2F49-4A5A-B9B0-54DFAF1E9747}"/>
    <cellStyle name="標準 7 2 2 2 3 3" xfId="25008" xr:uid="{57D2CD1F-5360-41D0-8839-EDB7D01CAD75}"/>
    <cellStyle name="標準 7 2 2 2 3 3 2" xfId="25009" xr:uid="{DCE66509-6B95-41F8-9A9E-4A395D5BEB3A}"/>
    <cellStyle name="標準 7 2 2 2 3 4" xfId="25010" xr:uid="{0C55BFFC-2DB3-4CB7-A606-74A646411079}"/>
    <cellStyle name="標準 7 2 2 2 4" xfId="25011" xr:uid="{B1842071-AC09-4A7A-920E-59CC00601ECF}"/>
    <cellStyle name="標準 7 2 2 2 4 2" xfId="25012" xr:uid="{3D43EAC1-EA66-44C9-AF80-5B2F6881E2A1}"/>
    <cellStyle name="標準 7 2 2 2 4 2 2" xfId="25013" xr:uid="{1BCC4186-0BA8-46AE-96A6-11D4D0572A6E}"/>
    <cellStyle name="標準 7 2 2 2 4 3" xfId="25014" xr:uid="{61F9C550-2BCD-4417-9EA9-5B71FC4C0749}"/>
    <cellStyle name="標準 7 2 2 2 4 3 2" xfId="25015" xr:uid="{7E475063-BBC7-49B0-B182-C06ABAFB779A}"/>
    <cellStyle name="標準 7 2 2 2 4 4" xfId="25016" xr:uid="{E7F456F2-03DD-4851-95FA-D4AD36A79CA7}"/>
    <cellStyle name="標準 7 2 2 2 5" xfId="25017" xr:uid="{26893239-C1B9-486D-ADA8-82B2229BDD44}"/>
    <cellStyle name="標準 7 2 2 2 5 2" xfId="25018" xr:uid="{CBB1E5D7-59F3-430D-B405-6116062DA3DA}"/>
    <cellStyle name="標準 7 2 2 2 6" xfId="25019" xr:uid="{DF80155F-50A1-4D32-AB8C-B414E791486C}"/>
    <cellStyle name="標準 7 2 2 2 6 2" xfId="25020" xr:uid="{6049A577-B453-40AA-A264-FC644399A313}"/>
    <cellStyle name="標準 7 2 2 2 7" xfId="25021" xr:uid="{30966196-FDE6-4C42-B180-0B91A27F68DD}"/>
    <cellStyle name="標準 7 2 2 2 8" xfId="25022" xr:uid="{A7E0F357-F4D4-4D80-8D68-9A98714FE225}"/>
    <cellStyle name="표준 7 2 2 3" xfId="22692" xr:uid="{16EF765B-C59F-4148-ABEF-DF4A07687DB3}"/>
    <cellStyle name="標準 7 2 2 3" xfId="25023" xr:uid="{7A3D56D5-411A-4D30-B0FE-2211E376EEB2}"/>
    <cellStyle name="標準 7 2 2 3 2" xfId="25024" xr:uid="{A20B1955-A55E-43CE-828D-A1609ED17E0D}"/>
    <cellStyle name="標準 7 2 2 3 2 2" xfId="25025" xr:uid="{C3E7DFD9-654C-443E-8F6C-5FD2EEC24842}"/>
    <cellStyle name="標準 7 2 2 3 2 2 2" xfId="25026" xr:uid="{06997015-D798-4233-9BFF-A64CBACF3A81}"/>
    <cellStyle name="標準 7 2 2 3 2 2 3" xfId="25027" xr:uid="{273B9229-5AB2-406E-8028-54FBFF079C74}"/>
    <cellStyle name="標準 7 2 2 3 2 3" xfId="25028" xr:uid="{476E0A6C-9A40-4E43-BB04-721C40B06EC6}"/>
    <cellStyle name="標準 7 2 2 3 2 3 2" xfId="25029" xr:uid="{87E4A0D1-00EF-4E83-89D8-2422494354CC}"/>
    <cellStyle name="標準 7 2 2 3 2 4" xfId="25030" xr:uid="{59F86595-B547-4AE7-B159-0DCE513F1E55}"/>
    <cellStyle name="標準 7 2 2 3 2 4 2" xfId="25031" xr:uid="{250FEC3C-1622-4A10-9464-7464540C65AA}"/>
    <cellStyle name="標準 7 2 2 3 2 5" xfId="25032" xr:uid="{A0C8C502-17E1-4888-931C-3B00BE91427D}"/>
    <cellStyle name="標準 7 2 2 3 2 6" xfId="25033" xr:uid="{CBC35F62-B8BC-4927-A311-4B1B6A655327}"/>
    <cellStyle name="標準 7 2 2 3 3" xfId="25034" xr:uid="{C7A4D60C-9441-4B76-AB33-588EA918A815}"/>
    <cellStyle name="標準 7 2 2 3 3 2" xfId="25035" xr:uid="{500ECBB1-4BA9-4E9C-AC76-219296129FDB}"/>
    <cellStyle name="標準 7 2 2 3 3 2 2" xfId="25036" xr:uid="{829ED683-BA69-4EF6-BB93-07A9BDBD6161}"/>
    <cellStyle name="標準 7 2 2 3 3 3" xfId="25037" xr:uid="{EF033BE7-3D7F-4031-9043-9212011EBC7B}"/>
    <cellStyle name="標準 7 2 2 3 3 3 2" xfId="25038" xr:uid="{DDC75EAA-8535-48B2-9814-362636B8A34B}"/>
    <cellStyle name="標準 7 2 2 3 3 4" xfId="25039" xr:uid="{9F6E820D-430A-442F-9CFF-0FA45638B4B4}"/>
    <cellStyle name="標準 7 2 2 3 4" xfId="25040" xr:uid="{1CB3F9EB-F907-4F9A-8660-77214B2664E2}"/>
    <cellStyle name="標準 7 2 2 3 4 2" xfId="25041" xr:uid="{FBEAEDDE-FF8B-49E0-B0CC-5FF2E9A5A92B}"/>
    <cellStyle name="標準 7 2 2 3 5" xfId="25042" xr:uid="{B1EF61DA-6055-4578-8BFD-BD75C00FBF06}"/>
    <cellStyle name="標準 7 2 2 3 5 2" xfId="25043" xr:uid="{29C92B0F-265E-4BEE-BCCA-C24257E41974}"/>
    <cellStyle name="標準 7 2 2 3 6" xfId="25044" xr:uid="{E25EC120-FEB9-4C56-9EE9-EF12E7D00893}"/>
    <cellStyle name="標準 7 2 2 3 7" xfId="25045" xr:uid="{58459954-BE1B-4080-BC61-1D9093B5AAFE}"/>
    <cellStyle name="標準 7 2 2 4" xfId="25046" xr:uid="{DCB5B791-D71E-47EA-B044-23A0AC3B0489}"/>
    <cellStyle name="標準 7 2 2 4 2" xfId="25047" xr:uid="{8C558377-0DC1-46C7-B0B0-A30A76CABAB8}"/>
    <cellStyle name="標準 7 2 2 4 2 2" xfId="25048" xr:uid="{8AE4E684-0FFB-4A78-94D4-8A2230E9A451}"/>
    <cellStyle name="標準 7 2 2 4 2 3" xfId="25049" xr:uid="{46F94189-4FCF-4CF4-BE52-5287D0FAF26F}"/>
    <cellStyle name="標準 7 2 2 4 3" xfId="25050" xr:uid="{E86F947A-EDBA-4AD6-83DB-C3EDFB1DB2AE}"/>
    <cellStyle name="標準 7 2 2 4 3 2" xfId="25051" xr:uid="{0680A22F-3CA8-4B1A-B26A-982496AF845A}"/>
    <cellStyle name="標準 7 2 2 4 4" xfId="25052" xr:uid="{5EA32141-7CB6-4BB4-BF00-E917DC2F22AB}"/>
    <cellStyle name="標準 7 2 2 4 4 2" xfId="25053" xr:uid="{867361D1-853B-4FD7-B635-A9FBF992A637}"/>
    <cellStyle name="標準 7 2 2 4 5" xfId="25054" xr:uid="{3B1B95D3-4857-40AE-8BDD-F39D72DBDC65}"/>
    <cellStyle name="標準 7 2 2 4 6" xfId="25055" xr:uid="{DC61B22D-C2A6-4A88-9446-5146282BDCCE}"/>
    <cellStyle name="標準 7 2 2 5" xfId="25056" xr:uid="{44620D1D-828D-4A14-A105-CFB84FE4D65B}"/>
    <cellStyle name="標準 7 2 2 5 2" xfId="25057" xr:uid="{1E519B76-46D0-42B5-8D86-8FCA7611D3B5}"/>
    <cellStyle name="標準 7 2 2 5 2 2" xfId="25058" xr:uid="{A4B71125-7FAC-40C1-90A3-2AC4D4F52C88}"/>
    <cellStyle name="標準 7 2 2 5 2 3" xfId="25059" xr:uid="{4305AB9D-E290-4C3D-AA38-09A580D063CF}"/>
    <cellStyle name="標準 7 2 2 5 3" xfId="25060" xr:uid="{A02D5887-8F93-4AEC-A082-746D59C162BB}"/>
    <cellStyle name="標準 7 2 2 5 3 2" xfId="25061" xr:uid="{287CC27D-54A9-4106-B8E4-8B63157C3947}"/>
    <cellStyle name="標準 7 2 2 5 4" xfId="25062" xr:uid="{0CB99258-3990-46A8-A8D2-F0E5EEA8C8E3}"/>
    <cellStyle name="標準 7 2 2 5 4 2" xfId="25063" xr:uid="{463AEA87-F6BE-4647-9CA2-5EF32DE94C42}"/>
    <cellStyle name="標準 7 2 2 5 5" xfId="25064" xr:uid="{C83A7F94-C378-4C17-B7B3-37CA71D1D7C4}"/>
    <cellStyle name="標準 7 2 2 5 6" xfId="25065" xr:uid="{B7235A9A-30BE-4CE7-9552-E47EFE4037A8}"/>
    <cellStyle name="標準 7 2 2 6" xfId="25066" xr:uid="{30943D73-13D9-4F2C-B41A-6B42372B577A}"/>
    <cellStyle name="標準 7 2 2 6 2" xfId="25067" xr:uid="{FB46B390-E94F-43BC-81F2-272B1D9C065B}"/>
    <cellStyle name="標準 7 2 2 6 2 2" xfId="25068" xr:uid="{1CD1180A-43CC-4C48-8D7E-AB5FD9CA9572}"/>
    <cellStyle name="標準 7 2 2 6 3" xfId="25069" xr:uid="{16441B38-47B8-4544-91F4-56B32B7126C5}"/>
    <cellStyle name="標準 7 2 2 6 3 2" xfId="25070" xr:uid="{E3CADCC0-5A12-4638-8C68-4E4C169FDD96}"/>
    <cellStyle name="標準 7 2 2 6 4" xfId="25071" xr:uid="{8883A20D-7E35-4415-BADD-CD91F6BE6D33}"/>
    <cellStyle name="標準 7 2 2 7" xfId="25072" xr:uid="{3D263A5E-A41E-4946-BE3B-0402C2E60D9B}"/>
    <cellStyle name="標準 7 2 2 7 2" xfId="25073" xr:uid="{CC59E059-4279-4AA8-90EE-A60AFB168143}"/>
    <cellStyle name="標準 7 2 2 7 2 2" xfId="25074" xr:uid="{1A103B5B-5474-45EE-9D06-8092B9E83C99}"/>
    <cellStyle name="標準 7 2 2 7 3" xfId="25075" xr:uid="{C3E05ED2-4FB4-4BE2-8636-C1EB6DEE99F1}"/>
    <cellStyle name="標準 7 2 2 7 3 2" xfId="25076" xr:uid="{6F7F2F7E-5F33-490F-970E-D5300B2773B6}"/>
    <cellStyle name="標準 7 2 2 7 4" xfId="25077" xr:uid="{F6780F1E-9444-4CA6-8B43-DE46A298301D}"/>
    <cellStyle name="標準 7 2 2 8" xfId="25078" xr:uid="{6F91318D-A2C4-4536-B581-AF29EF058A5B}"/>
    <cellStyle name="標準 7 2 2 8 2" xfId="25079" xr:uid="{83BF168B-35B0-4F94-B953-91897B723686}"/>
    <cellStyle name="標準 7 2 2 8 2 2" xfId="25080" xr:uid="{F9AA8821-DFD8-4D63-B5EC-1D4F83B29290}"/>
    <cellStyle name="標準 7 2 2 8 3" xfId="25081" xr:uid="{2AC11920-FFE5-44FA-8C23-58C70AD70110}"/>
    <cellStyle name="標準 7 2 2 9" xfId="25082" xr:uid="{8A82FBBF-8CD0-4EA9-B455-31AA38670F21}"/>
    <cellStyle name="標準 7 2 2 9 2" xfId="25083" xr:uid="{BF60DD5F-56A4-4020-A63E-42CFDD1BD05E}"/>
    <cellStyle name="표준 7 2 3" xfId="22693" xr:uid="{FB688A28-A304-48C1-8E42-F8772B8F554E}"/>
    <cellStyle name="標準 7 2 3" xfId="25084" xr:uid="{835C77A3-E62F-437F-946D-01DDDE8DF8FF}"/>
    <cellStyle name="標準 7 2 3 10" xfId="25085" xr:uid="{651E7095-2CDA-413A-BF0E-3F0EDF971F5B}"/>
    <cellStyle name="표준 7 2 3 2" xfId="22694" xr:uid="{62265B09-C6AF-43F8-8957-F80E10B91836}"/>
    <cellStyle name="標準 7 2 3 2" xfId="25086" xr:uid="{525A4931-B61D-4213-99E6-E4C5F933760F}"/>
    <cellStyle name="標準 7 2 3 2 2" xfId="25087" xr:uid="{9B4BC542-56BC-4CF6-A46F-9369B0FEE58A}"/>
    <cellStyle name="標準 7 2 3 2 2 2" xfId="25088" xr:uid="{1B2BCF31-D9BB-4741-8D23-C51073768FC7}"/>
    <cellStyle name="標準 7 2 3 2 2 2 2" xfId="25089" xr:uid="{BC0CBAF5-78F0-4732-9890-7087DFA2E088}"/>
    <cellStyle name="標準 7 2 3 2 2 3" xfId="25090" xr:uid="{F88C59FC-F1EE-4FF2-B079-C34B078401BE}"/>
    <cellStyle name="標準 7 2 3 2 2 3 2" xfId="25091" xr:uid="{3EE1D0DF-F67D-4704-BAE9-741B03328C0B}"/>
    <cellStyle name="標準 7 2 3 2 2 4" xfId="25092" xr:uid="{731650FA-92DF-4B5A-8C99-1CE076FDCC2D}"/>
    <cellStyle name="標準 7 2 3 2 3" xfId="25093" xr:uid="{99516E1F-6E0F-480F-9A64-15D38F1B9C32}"/>
    <cellStyle name="標準 7 2 3 2 3 2" xfId="25094" xr:uid="{917AA7C4-D9E6-45AA-BD93-54AB77415419}"/>
    <cellStyle name="標準 7 2 3 2 4" xfId="25095" xr:uid="{D0DC57B9-6FC6-468D-8D4B-E1F72ED7B777}"/>
    <cellStyle name="標準 7 2 3 2 4 2" xfId="25096" xr:uid="{773DF30B-C184-49CF-B3F5-3812F14A37E9}"/>
    <cellStyle name="標準 7 2 3 2 5" xfId="25097" xr:uid="{80976205-DB02-42F3-810F-C328C126C9AD}"/>
    <cellStyle name="標準 7 2 3 2 6" xfId="25098" xr:uid="{65A73FFF-89BB-4A58-A684-00834AA1B794}"/>
    <cellStyle name="標準 7 2 3 3" xfId="25099" xr:uid="{BB4A0980-F578-42D1-ABDA-3A342ABAF7D4}"/>
    <cellStyle name="標準 7 2 3 3 2" xfId="25100" xr:uid="{0ABB900E-CA0A-43CD-A1C9-00D5511689B3}"/>
    <cellStyle name="標準 7 2 3 3 2 2" xfId="25101" xr:uid="{8043B50D-37FD-41AF-A3EC-14FA59AE698F}"/>
    <cellStyle name="標準 7 2 3 3 2 3" xfId="25102" xr:uid="{A971C9CD-54EC-422B-AE35-89DED200E693}"/>
    <cellStyle name="標準 7 2 3 3 3" xfId="25103" xr:uid="{2FE4A082-C649-4A57-946E-514673587C19}"/>
    <cellStyle name="標準 7 2 3 3 3 2" xfId="25104" xr:uid="{A6079DC0-63E5-4662-85E8-CED75130A6A3}"/>
    <cellStyle name="標準 7 2 3 3 4" xfId="25105" xr:uid="{91C0E5DF-E2D6-4EB8-97BC-C70D7034C4A4}"/>
    <cellStyle name="標準 7 2 3 3 4 2" xfId="25106" xr:uid="{69596A04-BCF4-49FF-9729-D038E17BD2AA}"/>
    <cellStyle name="標準 7 2 3 3 5" xfId="25107" xr:uid="{9B6CE9C0-26D5-4474-9F6F-8B9776C811FA}"/>
    <cellStyle name="標準 7 2 3 3 6" xfId="25108" xr:uid="{21ED04DF-37D0-49B4-B754-CA7B1097D2E2}"/>
    <cellStyle name="標準 7 2 3 4" xfId="25109" xr:uid="{540E9A9A-ECB6-4777-874D-512E2A803559}"/>
    <cellStyle name="標準 7 2 3 4 2" xfId="25110" xr:uid="{CAE8C010-4EA3-4C68-B570-A882CEE28C3C}"/>
    <cellStyle name="標準 7 2 3 4 2 2" xfId="25111" xr:uid="{A3D5B591-0249-4C4A-969A-058622A80E9A}"/>
    <cellStyle name="標準 7 2 3 4 2 3" xfId="25112" xr:uid="{02787CBA-5E9C-4DB0-ABCB-75AE49765487}"/>
    <cellStyle name="標準 7 2 3 4 3" xfId="25113" xr:uid="{42543DF6-F22C-4630-B320-7C18C8551DB5}"/>
    <cellStyle name="標準 7 2 3 4 3 2" xfId="25114" xr:uid="{3090F277-F7B4-4D69-9DDA-910C517B1E57}"/>
    <cellStyle name="標準 7 2 3 4 4" xfId="25115" xr:uid="{1106A309-FFC1-4BEF-A73B-CAA97D2B688D}"/>
    <cellStyle name="標準 7 2 3 4 4 2" xfId="25116" xr:uid="{4911204A-CEE8-48CA-B8B0-605785F4D761}"/>
    <cellStyle name="標準 7 2 3 4 5" xfId="25117" xr:uid="{07489144-2556-4FCA-BDC1-F33B4122797A}"/>
    <cellStyle name="標準 7 2 3 4 6" xfId="25118" xr:uid="{50F5FE86-1821-487E-B688-43408086ED87}"/>
    <cellStyle name="標準 7 2 3 5" xfId="25119" xr:uid="{C5D5668E-6045-416C-9219-A264B578CC07}"/>
    <cellStyle name="標準 7 2 3 5 2" xfId="25120" xr:uid="{C68428E4-F725-4EDC-A25E-DB1A3A793D27}"/>
    <cellStyle name="標準 7 2 3 5 2 2" xfId="25121" xr:uid="{5AC6E6BF-668E-4280-9926-68BCBEDD9904}"/>
    <cellStyle name="標準 7 2 3 5 3" xfId="25122" xr:uid="{90C7ED1F-8A31-4088-8661-548D16DBEDB9}"/>
    <cellStyle name="標準 7 2 3 5 3 2" xfId="25123" xr:uid="{133321D7-07A0-4A7B-AE87-244FB2BF6A42}"/>
    <cellStyle name="標準 7 2 3 5 4" xfId="25124" xr:uid="{D765CEF8-7077-4601-8BA1-0BC1E7F439F4}"/>
    <cellStyle name="標準 7 2 3 6" xfId="25125" xr:uid="{33B821A1-D238-4ED5-807C-01D0244F6D66}"/>
    <cellStyle name="標準 7 2 3 6 2" xfId="25126" xr:uid="{AF45011B-1B7D-4FD7-9EF2-871936502A78}"/>
    <cellStyle name="標準 7 2 3 6 3" xfId="25127" xr:uid="{88D8C6AA-6AD9-4617-8CFE-52CA313777FC}"/>
    <cellStyle name="標準 7 2 3 7" xfId="25128" xr:uid="{74CC92B1-009C-4053-909F-3D737185F8F8}"/>
    <cellStyle name="標準 7 2 3 7 2" xfId="25129" xr:uid="{F00FD908-12C6-458C-8A95-A8468738B0DB}"/>
    <cellStyle name="標準 7 2 3 8" xfId="25130" xr:uid="{13D4AEB1-D535-4E4C-875E-3CFDB7CE5EC7}"/>
    <cellStyle name="標準 7 2 3 8 2" xfId="25131" xr:uid="{CDB16213-9096-45C3-A4C3-FC210D66DE87}"/>
    <cellStyle name="標準 7 2 3 9" xfId="25132" xr:uid="{F5144A60-8177-447E-ABB4-296D50B5748D}"/>
    <cellStyle name="표준 7 2 4" xfId="22695" xr:uid="{D86239E8-2C77-407F-9242-7AD50FB7AECE}"/>
    <cellStyle name="標準 7 2 4" xfId="25133" xr:uid="{28B5ED85-EA54-4516-8871-3F22692EFF3A}"/>
    <cellStyle name="標準 7 2 4 2" xfId="25134" xr:uid="{3AC62C61-E3F7-4084-8E1E-79CCF58F8756}"/>
    <cellStyle name="標準 7 2 4 2 2" xfId="25135" xr:uid="{9E78C1E3-F5B9-4C87-AE73-FBA79A44522A}"/>
    <cellStyle name="標準 7 2 4 2 2 2" xfId="25136" xr:uid="{190B6D05-A8C6-418C-8F93-E451D240CB3D}"/>
    <cellStyle name="標準 7 2 4 2 2 3" xfId="25137" xr:uid="{8F09A344-80DD-4A57-B628-1F788BD93F37}"/>
    <cellStyle name="標準 7 2 4 2 3" xfId="25138" xr:uid="{ACA855C1-AE5F-4124-9C2F-1B6761EA5739}"/>
    <cellStyle name="標準 7 2 4 2 3 2" xfId="25139" xr:uid="{4BABC7CA-3AF9-43AA-9FFE-0DBAC90AF15F}"/>
    <cellStyle name="標準 7 2 4 2 4" xfId="25140" xr:uid="{379A086F-3F78-4964-B5A9-C33AB9AB444E}"/>
    <cellStyle name="標準 7 2 4 2 4 2" xfId="25141" xr:uid="{D7D17701-AF4D-4A28-89D6-8B90EBDD41B9}"/>
    <cellStyle name="標準 7 2 4 2 5" xfId="25142" xr:uid="{F9A7C2D7-2211-43DF-B67D-BC0F484685B8}"/>
    <cellStyle name="標準 7 2 4 2 6" xfId="25143" xr:uid="{EF9E786D-ED7B-45E9-A04F-01987A2A6E2A}"/>
    <cellStyle name="標準 7 2 4 3" xfId="25144" xr:uid="{901911B7-CA29-4F8A-9E1E-68C55DA28282}"/>
    <cellStyle name="標準 7 2 4 3 2" xfId="25145" xr:uid="{B9774A66-FE31-40B6-ADEB-6B9FE7CB8B59}"/>
    <cellStyle name="標準 7 2 4 3 2 2" xfId="25146" xr:uid="{37844B08-79ED-4749-8E1C-F84EDC112047}"/>
    <cellStyle name="標準 7 2 4 3 3" xfId="25147" xr:uid="{A513EC98-BB42-4307-914A-147582C5E664}"/>
    <cellStyle name="標準 7 2 4 3 3 2" xfId="25148" xr:uid="{CB3E0D61-3CE8-40D0-A17B-81B9A4405759}"/>
    <cellStyle name="標準 7 2 4 3 4" xfId="25149" xr:uid="{453BFFCD-43D6-4CD5-9340-26E655FBC7A3}"/>
    <cellStyle name="標準 7 2 4 4" xfId="25150" xr:uid="{53FC3C65-8CB6-4882-B1BB-8DF2F64EC82D}"/>
    <cellStyle name="標準 7 2 4 4 2" xfId="25151" xr:uid="{63BA76C8-A957-4903-B211-32C9C6E5481C}"/>
    <cellStyle name="標準 7 2 4 4 2 2" xfId="25152" xr:uid="{C32CAFFB-62F3-4D1E-A443-59DE7A22EBA1}"/>
    <cellStyle name="標準 7 2 4 4 3" xfId="25153" xr:uid="{F6E7F4DD-C6AC-4D48-9B17-BCAA64E5CEED}"/>
    <cellStyle name="標準 7 2 4 4 3 2" xfId="25154" xr:uid="{1403189D-A892-423B-9C78-458DAD1CBF4C}"/>
    <cellStyle name="標準 7 2 4 4 4" xfId="25155" xr:uid="{C1F1901B-EBB7-4334-AD12-A8CFA2A0FA34}"/>
    <cellStyle name="標準 7 2 4 5" xfId="25156" xr:uid="{C5071E4F-4910-41B4-B275-F4AF7C6B25A2}"/>
    <cellStyle name="標準 7 2 4 5 2" xfId="25157" xr:uid="{4D98AB7F-B36E-4977-AC1D-7FD763455C83}"/>
    <cellStyle name="標準 7 2 4 6" xfId="25158" xr:uid="{6E30DC61-B714-4B60-ABF6-41F0CE75670F}"/>
    <cellStyle name="標準 7 2 4 6 2" xfId="25159" xr:uid="{84ECCF77-6D1A-42A0-9FAE-A81116AFE221}"/>
    <cellStyle name="標準 7 2 4 7" xfId="25160" xr:uid="{9CD6B180-C291-468B-8D81-F6EA16490D62}"/>
    <cellStyle name="標準 7 2 4 8" xfId="25161" xr:uid="{77D47268-1667-4C83-A499-DFC4DA82803E}"/>
    <cellStyle name="표준 7 2 5" xfId="22696" xr:uid="{BC0E6F38-F624-41F4-AA84-183844EE9090}"/>
    <cellStyle name="標準 7 2 5" xfId="25162" xr:uid="{C38353DA-2521-45B1-B9CE-BADE7DE655FA}"/>
    <cellStyle name="標準 7 2 5 2" xfId="25163" xr:uid="{660E449F-2541-4559-B064-270163A34B96}"/>
    <cellStyle name="標準 7 2 5 2 2" xfId="25164" xr:uid="{E3BD6388-69AB-4F67-B220-826DEA274AA4}"/>
    <cellStyle name="標準 7 2 5 2 2 2" xfId="25165" xr:uid="{C56AD774-548A-4647-A61C-175D730786DC}"/>
    <cellStyle name="標準 7 2 5 2 2 3" xfId="25166" xr:uid="{1BAAE416-C8A4-42BC-8517-230C4DE85300}"/>
    <cellStyle name="標準 7 2 5 2 3" xfId="25167" xr:uid="{0FB5D8F2-6300-4ECE-8960-7AA97147F27A}"/>
    <cellStyle name="標準 7 2 5 2 3 2" xfId="25168" xr:uid="{107B3597-7151-497B-B8B5-EA92308BB4DB}"/>
    <cellStyle name="標準 7 2 5 2 4" xfId="25169" xr:uid="{E328D425-75FA-44B7-822D-9EDCA37AD5F0}"/>
    <cellStyle name="標準 7 2 5 2 4 2" xfId="25170" xr:uid="{E81C3376-FA85-4788-AC3F-1E18310ABC54}"/>
    <cellStyle name="標準 7 2 5 2 5" xfId="25171" xr:uid="{07C8F464-97C6-4771-9ABA-08203D0CE560}"/>
    <cellStyle name="標準 7 2 5 2 6" xfId="25172" xr:uid="{1F98BF09-355F-4213-A4F3-E859A50D3966}"/>
    <cellStyle name="標準 7 2 5 3" xfId="25173" xr:uid="{194BBD5E-E5C6-468A-9F8B-99F8DA8A7676}"/>
    <cellStyle name="標準 7 2 5 3 2" xfId="25174" xr:uid="{3353793F-F939-4678-A74E-9C91EC3213A8}"/>
    <cellStyle name="標準 7 2 5 3 2 2" xfId="25175" xr:uid="{422BC0B1-CF3A-45D0-816A-961015A1E9E5}"/>
    <cellStyle name="標準 7 2 5 3 3" xfId="25176" xr:uid="{545D9A7A-E2B6-48C8-AD7C-7D33850B1742}"/>
    <cellStyle name="標準 7 2 5 3 3 2" xfId="25177" xr:uid="{5E978C8A-78FD-4FE2-9B93-28B2E167D15B}"/>
    <cellStyle name="標準 7 2 5 3 4" xfId="25178" xr:uid="{E0AD0C1F-8BFE-4017-92E2-984AFFAA99C8}"/>
    <cellStyle name="標準 7 2 5 4" xfId="25179" xr:uid="{26F9FA0D-5F8B-4629-BAC1-BF51BF357947}"/>
    <cellStyle name="標準 7 2 5 4 2" xfId="25180" xr:uid="{0599AEAC-FCD3-4F24-83EC-4BCDE3727B39}"/>
    <cellStyle name="標準 7 2 5 5" xfId="25181" xr:uid="{D065FAA5-B315-447F-8C55-1457C990DEC6}"/>
    <cellStyle name="標準 7 2 5 5 2" xfId="25182" xr:uid="{9FEC79DD-6D0F-4C99-8737-C0C46424951B}"/>
    <cellStyle name="標準 7 2 5 6" xfId="25183" xr:uid="{C8AEDA55-E236-47E7-A0FF-4FAB01AB0727}"/>
    <cellStyle name="標準 7 2 5 7" xfId="25184" xr:uid="{1FEC6468-29B7-4E37-B990-0FD4EC2DCCE6}"/>
    <cellStyle name="표준 7 2 6" xfId="22697" xr:uid="{DEE82C4F-1109-46D2-B164-65877230C572}"/>
    <cellStyle name="標準 7 2 6" xfId="25185" xr:uid="{69C0DF90-C564-459F-AB56-BEE8F4C444C4}"/>
    <cellStyle name="標準 7 2 6 2" xfId="25186" xr:uid="{54F30C99-690C-424D-94F1-F22080A2A77C}"/>
    <cellStyle name="標準 7 2 6 2 2" xfId="25187" xr:uid="{0EB613AF-279F-41E1-B147-07D36FBF2FC1}"/>
    <cellStyle name="標準 7 2 6 2 2 2" xfId="25188" xr:uid="{95D40251-28F6-42EE-A839-53D7DD4B521F}"/>
    <cellStyle name="標準 7 2 6 2 3" xfId="25189" xr:uid="{AE18F6EE-0CF8-4B80-AAA2-F4ACBDCBC07A}"/>
    <cellStyle name="標準 7 2 6 2 4" xfId="25190" xr:uid="{81EB1AE5-FD2F-4100-AB99-0BE153107631}"/>
    <cellStyle name="標準 7 2 6 2 5" xfId="25191" xr:uid="{F31D6FAE-CA01-4D18-B8D2-CE611E83D63C}"/>
    <cellStyle name="標準 7 2 6 3" xfId="25192" xr:uid="{17679FF7-C87B-4C33-808C-EA3A6609DF0A}"/>
    <cellStyle name="標準 7 2 6 3 2" xfId="25193" xr:uid="{E891824B-1AAE-42BD-8A88-C0107B581DB2}"/>
    <cellStyle name="標準 7 2 6 4" xfId="25194" xr:uid="{360095EA-7078-4982-A330-4EE7A6DDE2F2}"/>
    <cellStyle name="標準 7 2 6 5" xfId="25195" xr:uid="{641088F9-DC8F-4E3A-9149-1015603E52A2}"/>
    <cellStyle name="표준 7 2 7" xfId="22698" xr:uid="{A95D0698-E3CC-4EA7-B268-80B298B6B94A}"/>
    <cellStyle name="標準 7 2 7" xfId="25196" xr:uid="{1D029211-9F13-445B-A616-1780685384B7}"/>
    <cellStyle name="標準 7 2 7 2" xfId="25197" xr:uid="{9403AC80-0081-4C96-B8E5-0ECC94D2C5CC}"/>
    <cellStyle name="標準 7 2 7 2 2" xfId="25198" xr:uid="{DBFDE16F-61EB-4B55-98D2-41CB582B9F0D}"/>
    <cellStyle name="標準 7 2 7 2 2 2" xfId="25199" xr:uid="{1E24A0AA-6F3C-46FF-8296-1F58C3BE6C4E}"/>
    <cellStyle name="標準 7 2 7 2 3" xfId="25200" xr:uid="{57243694-7C9D-4741-8896-D91B4ACBEA11}"/>
    <cellStyle name="標準 7 2 7 2 3 2" xfId="25201" xr:uid="{3656B2E1-717D-4F54-909E-D59C200DA951}"/>
    <cellStyle name="標準 7 2 7 2 4" xfId="25202" xr:uid="{9506706A-CDB0-42BA-B4D3-EF2D2CD37B19}"/>
    <cellStyle name="標準 7 2 7 3" xfId="25203" xr:uid="{1F1BA31A-FFAE-429A-BF19-4C20B4738F15}"/>
    <cellStyle name="標準 7 2 7 3 2" xfId="25204" xr:uid="{E7F9F86A-15BC-49CA-AEE7-859057D8D41E}"/>
    <cellStyle name="標準 7 2 7 4" xfId="25205" xr:uid="{7041C3FD-9C84-4A46-8A66-C47C40EF393C}"/>
    <cellStyle name="標準 7 2 7 4 2" xfId="25206" xr:uid="{BA609081-2215-432A-A312-B891EFC0A78F}"/>
    <cellStyle name="標準 7 2 7 5" xfId="25207" xr:uid="{F78442B2-A8E8-4957-887E-48DCE69BEAC5}"/>
    <cellStyle name="標準 7 2 7 6" xfId="25208" xr:uid="{BACFFC01-0E92-42FB-8BDA-021D5E8632B1}"/>
    <cellStyle name="표준 7 2 8" xfId="22699" xr:uid="{CC447DA6-D49E-4AB5-A02B-A7EFD5260239}"/>
    <cellStyle name="標準 7 2 8" xfId="25209" xr:uid="{5208EFD7-BD04-4487-9077-43822C7A3CBC}"/>
    <cellStyle name="標準 7 2 8 2" xfId="25210" xr:uid="{BFEB17A7-7F9C-47A4-9C88-3286922EFE1C}"/>
    <cellStyle name="標準 7 2 8 2 2" xfId="25211" xr:uid="{C3C6403E-B809-423B-8463-D5F0C2A09E00}"/>
    <cellStyle name="標準 7 2 8 2 3" xfId="25212" xr:uid="{5171D383-8B47-4193-86A3-4B6AE6FA8578}"/>
    <cellStyle name="標準 7 2 8 3" xfId="25213" xr:uid="{9CEFC48F-BE50-4546-BD2A-990D4FAB335F}"/>
    <cellStyle name="標準 7 2 8 3 2" xfId="25214" xr:uid="{1A7A0C10-E669-4F19-BD31-8BC63618B568}"/>
    <cellStyle name="標準 7 2 8 4" xfId="25215" xr:uid="{71474820-AE11-4B27-8105-0F80131F984A}"/>
    <cellStyle name="標準 7 2 8 4 2" xfId="25216" xr:uid="{FAF20D27-7742-4774-BD61-92E224BB2E73}"/>
    <cellStyle name="標準 7 2 8 5" xfId="25217" xr:uid="{A75A1593-85BD-4ADC-A37B-B91D6C48F377}"/>
    <cellStyle name="標準 7 2 8 6" xfId="25218" xr:uid="{63B9FE95-E618-47C3-B06A-8766085D8779}"/>
    <cellStyle name="표준 7 2 9" xfId="22700" xr:uid="{91E75B0A-DFAD-4740-A9C5-C7F2C92BBA5B}"/>
    <cellStyle name="標準 7 2 9" xfId="25219" xr:uid="{951B9F38-A698-4346-AC82-AD8E6B039FBF}"/>
    <cellStyle name="標準 7 2 9 2" xfId="25220" xr:uid="{FAB5EB1B-D3D0-463E-B37C-FC78805B45DC}"/>
    <cellStyle name="標準 7 2 9 2 2" xfId="25221" xr:uid="{1CB27A51-0A55-433F-94B7-D0E9B7FAB1C7}"/>
    <cellStyle name="標準 7 2 9 3" xfId="25222" xr:uid="{BA69BD2E-F9CD-45E1-9C40-138456F160EA}"/>
    <cellStyle name="標準 7 2 9 3 2" xfId="25223" xr:uid="{E91A9ACC-D253-4EEA-ADB7-53CB8CAC39E6}"/>
    <cellStyle name="標準 7 2 9 4" xfId="25224" xr:uid="{EBDB56AE-8598-4864-8D10-A7C185273731}"/>
    <cellStyle name="표준 7 3" xfId="22701" xr:uid="{62C072B0-2826-4172-925B-B503DA5E8178}"/>
    <cellStyle name="標準 7 3" xfId="22702" xr:uid="{FE1120A0-D209-4723-A62A-6864D75410A2}"/>
    <cellStyle name="標準 7 3 10" xfId="25225" xr:uid="{BA2B163C-A31D-4AE4-B42F-766A4CA4DBF4}"/>
    <cellStyle name="標準 7 3 10 2" xfId="25226" xr:uid="{83A8822C-29EF-4EBF-A4E2-9FB41F2FF493}"/>
    <cellStyle name="標準 7 3 11" xfId="25227" xr:uid="{9193E054-F0E0-4835-9225-B5CF4722039C}"/>
    <cellStyle name="標準 7 3 11 2" xfId="25228" xr:uid="{76AB08A4-60A6-45F5-B9EE-D60ABACE0387}"/>
    <cellStyle name="標準 7 3 12" xfId="25229" xr:uid="{0B50E69B-8A3A-4450-B90A-6A883AE621C8}"/>
    <cellStyle name="標準 7 3 12 2" xfId="25230" xr:uid="{92A86227-6061-4300-B865-24EFF9E4AAA1}"/>
    <cellStyle name="標準 7 3 13" xfId="25231" xr:uid="{2D99EB63-F16B-4588-8603-9E85F257536B}"/>
    <cellStyle name="표준 7 3 2" xfId="22703" xr:uid="{DA8B8FC0-C65E-4022-A142-79683C243A43}"/>
    <cellStyle name="標準 7 3 2" xfId="25232" xr:uid="{D41B6B83-8B12-4084-918C-A75E226B0006}"/>
    <cellStyle name="標準 7 3 2 10" xfId="25233" xr:uid="{A0C8ED89-6EBB-4232-ABF7-302792B94F80}"/>
    <cellStyle name="표준 7 3 2 2" xfId="22704" xr:uid="{FBA710B7-7DD2-440B-AB4A-36103C8DA485}"/>
    <cellStyle name="標準 7 3 2 2" xfId="25234" xr:uid="{803C9113-6EB5-400C-A34D-CA3B256C708A}"/>
    <cellStyle name="標準 7 3 2 2 2" xfId="25235" xr:uid="{A46FB6F7-A436-4785-AB3E-1E891E2EB251}"/>
    <cellStyle name="標準 7 3 2 2 2 2" xfId="25236" xr:uid="{F44DB1A1-FEA0-44AD-8968-2E7143D60214}"/>
    <cellStyle name="標準 7 3 2 2 2 3" xfId="25237" xr:uid="{994C79A3-F409-43C5-BA7D-38430BBCCD95}"/>
    <cellStyle name="標準 7 3 2 2 3" xfId="25238" xr:uid="{5FDFCF67-1BC2-46C9-B92C-DF5978885D07}"/>
    <cellStyle name="標準 7 3 2 2 3 2" xfId="25239" xr:uid="{6FE978A4-2D02-41F5-A5A8-B4A2D8A771FD}"/>
    <cellStyle name="標準 7 3 2 2 4" xfId="25240" xr:uid="{7B569E3A-50E6-4C21-9D88-EE5CA20AD061}"/>
    <cellStyle name="標準 7 3 2 2 4 2" xfId="25241" xr:uid="{E388D12C-D209-4CC7-BFE7-7577975A93E9}"/>
    <cellStyle name="標準 7 3 2 2 5" xfId="25242" xr:uid="{08AD8281-956C-4E16-A8BE-5034DA3F51EF}"/>
    <cellStyle name="標準 7 3 2 2 6" xfId="25243" xr:uid="{33FF81D4-327C-4045-8B30-0DC9C4F1D01D}"/>
    <cellStyle name="標準 7 3 2 3" xfId="25244" xr:uid="{5A70A477-369E-4CB0-A833-B2332531AF47}"/>
    <cellStyle name="標準 7 3 2 3 2" xfId="25245" xr:uid="{6C0CBE0A-CEA9-4E37-B264-CC6BD3210FF5}"/>
    <cellStyle name="標準 7 3 2 3 2 2" xfId="25246" xr:uid="{0F28AC7E-C675-48DD-9DAB-EC2B00EFD180}"/>
    <cellStyle name="標準 7 3 2 3 2 3" xfId="25247" xr:uid="{393AE290-F36D-4D74-A340-E39D4F0D95D0}"/>
    <cellStyle name="標準 7 3 2 3 3" xfId="25248" xr:uid="{D6CC4CD0-C7E8-43D2-AA56-E49544BD7365}"/>
    <cellStyle name="標準 7 3 2 3 3 2" xfId="25249" xr:uid="{A6714E6C-113C-4623-A07E-6097E32B8683}"/>
    <cellStyle name="標準 7 3 2 3 4" xfId="25250" xr:uid="{9063D330-14AF-4CF0-A53D-66169168D0B4}"/>
    <cellStyle name="標準 7 3 2 3 4 2" xfId="25251" xr:uid="{EE0995D6-B4E5-4647-AC98-0571A6755881}"/>
    <cellStyle name="標準 7 3 2 3 5" xfId="25252" xr:uid="{34D07975-FC60-4803-8532-13CB31D5D499}"/>
    <cellStyle name="標準 7 3 2 3 6" xfId="25253" xr:uid="{1D056BAE-1DEC-435F-861D-1AAFFCC156E0}"/>
    <cellStyle name="標準 7 3 2 4" xfId="25254" xr:uid="{A3BBAFFD-14CD-418A-9838-E6807E105363}"/>
    <cellStyle name="標準 7 3 2 4 2" xfId="25255" xr:uid="{49B85E6C-6625-48FE-83DA-BCCFC5B2C94C}"/>
    <cellStyle name="標準 7 3 2 4 2 2" xfId="25256" xr:uid="{AF7506A5-0546-4CF5-962D-F67E3A015C00}"/>
    <cellStyle name="標準 7 3 2 4 2 3" xfId="25257" xr:uid="{B82AAF12-6E3D-4654-977B-56052D9BF7B1}"/>
    <cellStyle name="標準 7 3 2 4 3" xfId="25258" xr:uid="{E455509A-5CC5-4BA0-AA34-35763DF9FC74}"/>
    <cellStyle name="標準 7 3 2 4 3 2" xfId="25259" xr:uid="{A5F3EF63-84BE-4EE3-988E-78F65AF4FDD8}"/>
    <cellStyle name="標準 7 3 2 4 4" xfId="25260" xr:uid="{A7668C92-8146-467C-A919-A5EA6D6B5E53}"/>
    <cellStyle name="標準 7 3 2 4 4 2" xfId="25261" xr:uid="{C4BE70FB-BABB-41B1-A5FC-72A8E963172D}"/>
    <cellStyle name="標準 7 3 2 4 5" xfId="25262" xr:uid="{E9C1C3FA-9026-44DB-9D10-A7428D5DF32F}"/>
    <cellStyle name="標準 7 3 2 4 6" xfId="25263" xr:uid="{B5EAE4EC-F20A-4327-9B51-3324CA609003}"/>
    <cellStyle name="標準 7 3 2 5" xfId="25264" xr:uid="{07A5B8BC-85F4-4202-8492-B891A9B94CE0}"/>
    <cellStyle name="標準 7 3 2 5 2" xfId="25265" xr:uid="{ECD0F6B1-6B39-445D-B04A-1BEAE83D4493}"/>
    <cellStyle name="標準 7 3 2 5 2 2" xfId="25266" xr:uid="{1C20464E-AB45-4056-A989-B9B1FCE9A2E4}"/>
    <cellStyle name="標準 7 3 2 5 3" xfId="25267" xr:uid="{7AE80D0D-BDE7-42B3-8C93-AC805384B98F}"/>
    <cellStyle name="標準 7 3 2 5 3 2" xfId="25268" xr:uid="{1219AE1D-A146-4D34-9AC9-319002F0BC01}"/>
    <cellStyle name="標準 7 3 2 5 4" xfId="25269" xr:uid="{8DDA597A-BBF3-4433-9773-0FBD1065B037}"/>
    <cellStyle name="標準 7 3 2 6" xfId="25270" xr:uid="{37809F7F-BBAD-44B1-ACF6-D0C41BD30095}"/>
    <cellStyle name="標準 7 3 2 6 2" xfId="25271" xr:uid="{EA255E3D-F13F-4032-8893-FCFF98E728F5}"/>
    <cellStyle name="標準 7 3 2 6 3" xfId="25272" xr:uid="{113519BE-A1C7-45AD-AE93-F2F50FA7E3CB}"/>
    <cellStyle name="標準 7 3 2 7" xfId="25273" xr:uid="{293F53E7-A21D-420A-BD4C-F2C05213D9E3}"/>
    <cellStyle name="標準 7 3 2 7 2" xfId="25274" xr:uid="{A50084D9-B2E3-4A2B-A5D4-00BDA5F8BD5E}"/>
    <cellStyle name="標準 7 3 2 8" xfId="25275" xr:uid="{CDC0416E-6B3C-4CF9-877B-89145EE33501}"/>
    <cellStyle name="標準 7 3 2 8 2" xfId="25276" xr:uid="{94467F09-CF73-4A38-8FB9-86E45EDB19AD}"/>
    <cellStyle name="標準 7 3 2 9" xfId="25277" xr:uid="{22400E02-6503-41EA-89AB-30A85FF97ADD}"/>
    <cellStyle name="표준 7 3 3" xfId="22705" xr:uid="{851EEB95-86EE-4F01-8032-45F7ADD5D66C}"/>
    <cellStyle name="標準 7 3 3" xfId="25278" xr:uid="{18D22835-7C62-41A5-A9B4-65C1E3409FF3}"/>
    <cellStyle name="標準 7 3 3 2" xfId="25279" xr:uid="{0EDFA072-1B1C-476D-84C3-6628152E1D7D}"/>
    <cellStyle name="標準 7 3 3 2 2" xfId="25280" xr:uid="{4470826D-D343-413C-BA34-0454E8B94E8B}"/>
    <cellStyle name="標準 7 3 3 2 2 2" xfId="25281" xr:uid="{29F7F539-4BE3-450E-85CF-2E2D450421CC}"/>
    <cellStyle name="標準 7 3 3 2 2 3" xfId="25282" xr:uid="{5FF5C865-72F5-4D01-9AB2-27A0C97AAB7C}"/>
    <cellStyle name="標準 7 3 3 2 3" xfId="25283" xr:uid="{6F8E33E3-DD6F-4FC3-98CE-6B796AD265C5}"/>
    <cellStyle name="標準 7 3 3 2 3 2" xfId="25284" xr:uid="{2AEDC99C-EAEC-4550-A3EB-EBDF700DCC6F}"/>
    <cellStyle name="標準 7 3 3 2 4" xfId="25285" xr:uid="{B8BE295D-2B81-487B-9E7C-269BFFDDBDAE}"/>
    <cellStyle name="標準 7 3 3 2 4 2" xfId="25286" xr:uid="{EB97C4CD-B6B0-4CDC-9836-47C3CF13C6AF}"/>
    <cellStyle name="標準 7 3 3 2 5" xfId="25287" xr:uid="{A64F629C-13DC-4940-8972-1BEEAF0FC98C}"/>
    <cellStyle name="標準 7 3 3 2 6" xfId="25288" xr:uid="{B7579DE7-CA79-429E-8869-2092F2093F30}"/>
    <cellStyle name="標準 7 3 3 3" xfId="25289" xr:uid="{A77BB9FD-E73B-4A3C-BDC4-C99DB0E646E4}"/>
    <cellStyle name="標準 7 3 3 3 2" xfId="25290" xr:uid="{33EF74F6-F4FE-4DD9-8262-B97C06BA119B}"/>
    <cellStyle name="標準 7 3 3 3 2 2" xfId="25291" xr:uid="{62BE6A04-4706-4A55-A7F3-332DD130C9FE}"/>
    <cellStyle name="標準 7 3 3 3 3" xfId="25292" xr:uid="{A0814F7B-37C4-4E3B-A328-3CF7216B102B}"/>
    <cellStyle name="標準 7 3 3 3 3 2" xfId="25293" xr:uid="{109447E9-403A-4C35-8679-DB086F0061F8}"/>
    <cellStyle name="標準 7 3 3 3 4" xfId="25294" xr:uid="{60F68A83-E55D-4611-9F88-CC06F479E92C}"/>
    <cellStyle name="標準 7 3 3 4" xfId="25295" xr:uid="{F74656CF-4285-46C5-99AF-8C9299CFF52B}"/>
    <cellStyle name="標準 7 3 3 4 2" xfId="25296" xr:uid="{CC1E3BE1-E3E5-4E37-8AE7-BB224ACC2A60}"/>
    <cellStyle name="標準 7 3 3 4 2 2" xfId="25297" xr:uid="{4D7B6B6D-4496-4BA8-86BC-FC3AD104609D}"/>
    <cellStyle name="標準 7 3 3 4 3" xfId="25298" xr:uid="{309B1C84-16DC-4A53-B413-F50374482076}"/>
    <cellStyle name="標準 7 3 3 4 3 2" xfId="25299" xr:uid="{C6E13948-E2ED-4094-945E-62FB2E8CF023}"/>
    <cellStyle name="標準 7 3 3 4 4" xfId="25300" xr:uid="{42CFF142-B030-431D-B6EB-4CF380691B95}"/>
    <cellStyle name="標準 7 3 3 5" xfId="25301" xr:uid="{26D65CBD-780E-49BE-918A-40670132A2FA}"/>
    <cellStyle name="標準 7 3 3 5 2" xfId="25302" xr:uid="{7DEBE252-A53B-431C-8CE3-AF9CBE837DE8}"/>
    <cellStyle name="標準 7 3 3 6" xfId="25303" xr:uid="{AF691D1D-29BF-447B-86B0-7531555B433F}"/>
    <cellStyle name="標準 7 3 3 6 2" xfId="25304" xr:uid="{A19A861A-791D-4530-9138-5E7E94FC04FA}"/>
    <cellStyle name="標準 7 3 3 7" xfId="25305" xr:uid="{1921EC82-F580-4EB0-8CDE-305F3FF088A2}"/>
    <cellStyle name="標準 7 3 3 8" xfId="25306" xr:uid="{DAE6E03E-34C3-4A0F-9BEC-3F45529A36D1}"/>
    <cellStyle name="표준 7 3 4" xfId="22706" xr:uid="{1B7AA5BD-2FA8-485E-802F-83C20459D57C}"/>
    <cellStyle name="標準 7 3 4" xfId="25307" xr:uid="{F8C7E636-B455-4189-B10A-2ADA4F4ED9B6}"/>
    <cellStyle name="標準 7 3 4 2" xfId="25308" xr:uid="{0EA4919D-8347-45B9-A2FD-91347A93D91C}"/>
    <cellStyle name="標準 7 3 4 2 2" xfId="25309" xr:uid="{9C08F077-66B0-4069-83B3-841D5001FE5B}"/>
    <cellStyle name="標準 7 3 4 2 2 2" xfId="25310" xr:uid="{01B471CC-57AF-4A37-B396-2DB28F5572C7}"/>
    <cellStyle name="標準 7 3 4 2 2 3" xfId="25311" xr:uid="{EF9E8616-0215-4086-A2ED-F841B8C5D0FC}"/>
    <cellStyle name="標準 7 3 4 2 3" xfId="25312" xr:uid="{F90997CE-CA91-47B9-A480-B62FE96956CE}"/>
    <cellStyle name="標準 7 3 4 2 3 2" xfId="25313" xr:uid="{D53A42FF-0467-427C-A680-B777AD26B16E}"/>
    <cellStyle name="標準 7 3 4 2 4" xfId="25314" xr:uid="{55C5B17A-49D6-475A-9375-2DCDBDBA4B34}"/>
    <cellStyle name="標準 7 3 4 2 4 2" xfId="25315" xr:uid="{748DC735-D983-4060-802D-522D9E8D2E82}"/>
    <cellStyle name="標準 7 3 4 2 5" xfId="25316" xr:uid="{C01CAE76-DC75-4EDF-892D-977EB6F978B1}"/>
    <cellStyle name="標準 7 3 4 2 6" xfId="25317" xr:uid="{0779FCCC-7F22-42AE-9CCA-0E8F733C525C}"/>
    <cellStyle name="標準 7 3 4 3" xfId="25318" xr:uid="{A3979671-E3D9-4F1E-BE5C-088D8EC53E2A}"/>
    <cellStyle name="標準 7 3 4 3 2" xfId="25319" xr:uid="{1A9D8CA5-2935-43EE-BE5F-21CB7BD1181C}"/>
    <cellStyle name="標準 7 3 4 3 3" xfId="25320" xr:uid="{232B2AC7-62D9-4814-BFD0-0BBDA64D0436}"/>
    <cellStyle name="標準 7 3 4 4" xfId="25321" xr:uid="{911A0727-8281-4CB2-91EB-A4F8BDDAB9DB}"/>
    <cellStyle name="標準 7 3 4 4 2" xfId="25322" xr:uid="{A4BBD07A-3589-46D8-A24E-25A5D236C022}"/>
    <cellStyle name="標準 7 3 4 5" xfId="25323" xr:uid="{38768A7F-0269-4096-91C3-1A04A72F44F1}"/>
    <cellStyle name="標準 7 3 4 5 2" xfId="25324" xr:uid="{F120D540-8ECB-4AB0-A230-6F049EE63992}"/>
    <cellStyle name="標準 7 3 4 6" xfId="25325" xr:uid="{A12DD37F-4F6B-406F-A4A6-948919BE82E0}"/>
    <cellStyle name="標準 7 3 4 7" xfId="25326" xr:uid="{9D610136-9696-495C-B19F-5A3F05BC37FB}"/>
    <cellStyle name="표준 7 3 5" xfId="22707" xr:uid="{68E32D75-E630-43CE-AF0E-B1CBF7927731}"/>
    <cellStyle name="標準 7 3 5" xfId="25327" xr:uid="{C560F82D-AC10-4709-B39B-77D9A5B5B20E}"/>
    <cellStyle name="標準 7 3 5 2" xfId="25328" xr:uid="{7D0EF6C1-7558-4D3C-801C-3BA8D2936218}"/>
    <cellStyle name="標準 7 3 5 2 2" xfId="25329" xr:uid="{77B2C474-53CE-43D8-AB4F-7DD34B4A7F43}"/>
    <cellStyle name="標準 7 3 5 2 3" xfId="25330" xr:uid="{6433CAFF-4DB6-4A99-B937-960997FB6986}"/>
    <cellStyle name="標準 7 3 5 3" xfId="25331" xr:uid="{2F4AA83F-24F9-49F5-9D6C-5593300CD9A5}"/>
    <cellStyle name="標準 7 3 5 3 2" xfId="25332" xr:uid="{74C2EE9A-B23D-4729-A29C-6BA665CAD124}"/>
    <cellStyle name="標準 7 3 5 4" xfId="25333" xr:uid="{E4E94750-51F0-46AB-A0EB-73828C5248F5}"/>
    <cellStyle name="標準 7 3 5 4 2" xfId="25334" xr:uid="{827AADFA-AE33-4D98-B1FD-401375407189}"/>
    <cellStyle name="標準 7 3 5 5" xfId="25335" xr:uid="{B3633E7F-2115-46FD-B630-329D096747CB}"/>
    <cellStyle name="標準 7 3 5 6" xfId="25336" xr:uid="{3BBE28D0-B8AB-4DDF-9B61-AFAC3152A974}"/>
    <cellStyle name="표준 7 3 6" xfId="22708" xr:uid="{FEEE7511-8A4C-45CB-90AE-0BBA6455D05D}"/>
    <cellStyle name="標準 7 3 6" xfId="25337" xr:uid="{8897B4F7-0671-457F-ABEE-5E17371FAE72}"/>
    <cellStyle name="標準 7 3 6 2" xfId="25338" xr:uid="{63222FAE-89CB-44E4-B10B-05B0B27CB94F}"/>
    <cellStyle name="標準 7 3 6 2 2" xfId="25339" xr:uid="{0E5B6F70-BC25-41B5-89BC-266A552AACD3}"/>
    <cellStyle name="標準 7 3 6 2 3" xfId="25340" xr:uid="{178080B7-E3FA-49D2-A80A-28F326431756}"/>
    <cellStyle name="標準 7 3 6 3" xfId="25341" xr:uid="{985ADF1F-9D7C-442A-94FD-6830B1ED3B61}"/>
    <cellStyle name="標準 7 3 6 3 2" xfId="25342" xr:uid="{5CC632D2-6413-4E5C-AE5F-D85C1008B4A4}"/>
    <cellStyle name="標準 7 3 6 4" xfId="25343" xr:uid="{EA407398-EA28-4C55-8F5B-495DB2C3817D}"/>
    <cellStyle name="標準 7 3 6 4 2" xfId="25344" xr:uid="{CE1A7C93-4E64-4B61-91E9-1D3A5C243B97}"/>
    <cellStyle name="標準 7 3 6 5" xfId="25345" xr:uid="{00FD8B3C-21CC-4BB9-AE8E-AF5F0292E886}"/>
    <cellStyle name="標準 7 3 6 6" xfId="25346" xr:uid="{996CD061-3B61-46F1-812D-61B09CD759AF}"/>
    <cellStyle name="표준 7 3 7" xfId="22709" xr:uid="{E9244A62-891F-4130-9991-117F90E6FB67}"/>
    <cellStyle name="標準 7 3 7" xfId="25347" xr:uid="{D2F74FDE-506C-4BB9-9772-8FE9EFB9A0E3}"/>
    <cellStyle name="標準 7 3 7 2" xfId="25348" xr:uid="{C9BBF59B-BBB9-431F-80C5-ADCE1BD14F0E}"/>
    <cellStyle name="標準 7 3 7 2 2" xfId="25349" xr:uid="{D905F250-DACE-4A06-9EE9-61E2C99D194C}"/>
    <cellStyle name="標準 7 3 7 3" xfId="25350" xr:uid="{7AF91E5C-C010-4D39-B25B-25A08564E15D}"/>
    <cellStyle name="標準 7 3 7 3 2" xfId="25351" xr:uid="{1EF4080E-1CA6-4E65-B3F0-24DC333001F2}"/>
    <cellStyle name="標準 7 3 7 4" xfId="25352" xr:uid="{2F2F7179-F347-4FAF-9591-5BAE46D34F58}"/>
    <cellStyle name="표준 7 3 8" xfId="22710" xr:uid="{371E807C-BBFF-41BA-989F-29DBF29FE5A1}"/>
    <cellStyle name="標準 7 3 8" xfId="25353" xr:uid="{F5D3E634-E998-4B42-BB6C-F98C86A0AEE3}"/>
    <cellStyle name="標準 7 3 8 2" xfId="25354" xr:uid="{BA0D8422-1801-4481-893B-D9481C8D1A19}"/>
    <cellStyle name="標準 7 3 8 2 2" xfId="25355" xr:uid="{6503334D-B781-4429-9E5F-49356BF90357}"/>
    <cellStyle name="標準 7 3 8 3" xfId="25356" xr:uid="{269BE818-20FB-465A-BA97-91849A8DEE6B}"/>
    <cellStyle name="標準 7 3 8 3 2" xfId="25357" xr:uid="{F01046A0-D246-4CA6-A98E-BFACF0B27439}"/>
    <cellStyle name="標準 7 3 8 4" xfId="25358" xr:uid="{C4E4DBFC-9ED2-449E-9B9C-815904DB474A}"/>
    <cellStyle name="標準 7 3 9" xfId="25359" xr:uid="{0B0400F1-2A52-45D9-B9F1-3290235D97F1}"/>
    <cellStyle name="標準 7 3 9 2" xfId="25360" xr:uid="{5319F89D-F717-47BE-90E0-D484D66FAF05}"/>
    <cellStyle name="標準 7 3 9 2 2" xfId="25361" xr:uid="{4EAEBBB9-7F01-41CC-AE86-EED9024FBDE1}"/>
    <cellStyle name="標準 7 3 9 3" xfId="25362" xr:uid="{4B83E9B0-DC4C-42C5-86BD-7F7C6202827A}"/>
    <cellStyle name="표준 7 4" xfId="22711" xr:uid="{D96B0B8C-7B81-46B7-827D-D425E9C26C65}"/>
    <cellStyle name="標準 7 4" xfId="22712" xr:uid="{12CAB29A-7C2E-4586-9152-216D00C07564}"/>
    <cellStyle name="標準 7 4 10" xfId="25363" xr:uid="{10D08BA9-518E-45A3-B9A2-E221EFCAED0D}"/>
    <cellStyle name="標準 7 4 11" xfId="25364" xr:uid="{D0D94A21-77CF-40A3-A20A-05B6CE2ED12C}"/>
    <cellStyle name="표준 7 4 2" xfId="22713" xr:uid="{9FFB8579-F2FC-4509-993F-0AC1756B0868}"/>
    <cellStyle name="標準 7 4 2" xfId="25365" xr:uid="{29009413-A0F1-41F6-BF12-83B31B5ABD7D}"/>
    <cellStyle name="標準 7 4 2 2" xfId="25366" xr:uid="{D2C0883B-1EFA-4ECC-A60B-28D14399EA8B}"/>
    <cellStyle name="標準 7 4 2 2 2" xfId="25367" xr:uid="{73F5F32F-9C68-4346-8675-AACAC79A6EAD}"/>
    <cellStyle name="標準 7 4 2 2 2 2" xfId="25368" xr:uid="{BEEE95B3-F094-4739-B71A-3E4DFE62DCE6}"/>
    <cellStyle name="標準 7 4 2 2 2 3" xfId="25369" xr:uid="{0072E4F2-0EC8-425C-ADBE-DB795CB6C4A7}"/>
    <cellStyle name="標準 7 4 2 2 3" xfId="25370" xr:uid="{F6B5F15F-F346-4806-ABEA-F597AD396C51}"/>
    <cellStyle name="標準 7 4 2 2 3 2" xfId="25371" xr:uid="{F4368420-F1F4-44D2-9A7A-7518325D6C57}"/>
    <cellStyle name="標準 7 4 2 2 4" xfId="25372" xr:uid="{F6B0080E-6CE3-47AA-8782-CFD7C24FDC70}"/>
    <cellStyle name="標準 7 4 2 2 4 2" xfId="25373" xr:uid="{631F2A93-D84F-4111-BF44-63488DD387F5}"/>
    <cellStyle name="標準 7 4 2 2 5" xfId="25374" xr:uid="{D227A13D-2178-4DE9-83B8-F3850C53AE8D}"/>
    <cellStyle name="標準 7 4 2 2 6" xfId="25375" xr:uid="{DD0A0396-F1EF-471C-8B0C-A3076EB8477A}"/>
    <cellStyle name="標準 7 4 2 3" xfId="25376" xr:uid="{9F5BDB49-A72D-43E1-BBE1-BF59C49032AE}"/>
    <cellStyle name="標準 7 4 2 3 2" xfId="25377" xr:uid="{4139128F-A6E6-4DAE-9988-9B2D6E6DA9EF}"/>
    <cellStyle name="標準 7 4 2 3 2 2" xfId="25378" xr:uid="{665F11C6-F570-4556-B8A6-1C79C373E244}"/>
    <cellStyle name="標準 7 4 2 3 3" xfId="25379" xr:uid="{73A90BBC-5812-427E-B75E-DE53BCC9629A}"/>
    <cellStyle name="標準 7 4 2 3 3 2" xfId="25380" xr:uid="{970D8C0C-9D60-40FD-8986-0404ACE6E87F}"/>
    <cellStyle name="標準 7 4 2 3 4" xfId="25381" xr:uid="{B6A04B0D-8B86-4EBB-9A0E-FAEFD983AF71}"/>
    <cellStyle name="標準 7 4 2 4" xfId="25382" xr:uid="{BDF93CB1-4872-4366-A4EC-B8410D843F6E}"/>
    <cellStyle name="標準 7 4 2 4 2" xfId="25383" xr:uid="{B8B8172A-60E8-4D56-BFC1-42E0F4DC5488}"/>
    <cellStyle name="標準 7 4 2 4 2 2" xfId="25384" xr:uid="{FC11A9D8-0814-4A09-A2CD-04D6E8253A5B}"/>
    <cellStyle name="標準 7 4 2 4 3" xfId="25385" xr:uid="{9C375F21-B4A2-4533-9666-4B1D837AECB6}"/>
    <cellStyle name="標準 7 4 2 4 3 2" xfId="25386" xr:uid="{C248A66F-D172-4A82-AFEF-5743343BF8EF}"/>
    <cellStyle name="標準 7 4 2 4 4" xfId="25387" xr:uid="{DAFB7516-FB76-4C08-A202-E4390FAA52DD}"/>
    <cellStyle name="標準 7 4 2 5" xfId="25388" xr:uid="{F72E7D08-304F-44EE-AC02-0F13F265B562}"/>
    <cellStyle name="標準 7 4 2 5 2" xfId="25389" xr:uid="{EC75F842-B733-4D2F-81CC-DEF2DA3B461C}"/>
    <cellStyle name="標準 7 4 2 6" xfId="25390" xr:uid="{8AB7ECB7-2282-456C-8144-01F3B600D7AF}"/>
    <cellStyle name="標準 7 4 2 6 2" xfId="25391" xr:uid="{32EF9096-431B-4D66-8FFD-B73894787DF1}"/>
    <cellStyle name="標準 7 4 2 7" xfId="25392" xr:uid="{986BDF30-F1D1-4796-8754-D2247A734762}"/>
    <cellStyle name="標準 7 4 2 8" xfId="25393" xr:uid="{002D249C-1CAA-4B9A-A544-7008360AE83E}"/>
    <cellStyle name="표준 7 4 3" xfId="22714" xr:uid="{7BC5447B-A610-4079-AE24-F663E2823D24}"/>
    <cellStyle name="標準 7 4 3" xfId="25394" xr:uid="{AED4FE01-BD91-41E0-A10E-3E73F068674F}"/>
    <cellStyle name="標準 7 4 3 2" xfId="25395" xr:uid="{038BCA52-2DC8-4F1D-995B-85F23C5D95E2}"/>
    <cellStyle name="標準 7 4 3 2 2" xfId="25396" xr:uid="{BD166DD0-75C8-4F3A-AFBC-B739B9F2FF42}"/>
    <cellStyle name="標準 7 4 3 2 2 2" xfId="25397" xr:uid="{0BDE1ADA-66C1-4D20-B3AD-2957BC2004A7}"/>
    <cellStyle name="標準 7 4 3 2 2 3" xfId="25398" xr:uid="{6484D572-01FA-4C23-89F6-213D3A6C87BE}"/>
    <cellStyle name="標準 7 4 3 2 3" xfId="25399" xr:uid="{FEC2CAB1-847D-474D-A80E-E0D39EB273A3}"/>
    <cellStyle name="標準 7 4 3 2 3 2" xfId="25400" xr:uid="{2771D6F7-0691-42F3-9A5A-E0E2E81583D2}"/>
    <cellStyle name="標準 7 4 3 2 4" xfId="25401" xr:uid="{1C29D7E4-6F74-49BF-B536-4162961B317E}"/>
    <cellStyle name="標準 7 4 3 2 4 2" xfId="25402" xr:uid="{6EB01A15-8F4F-4290-982E-35844D8AC95F}"/>
    <cellStyle name="標準 7 4 3 2 5" xfId="25403" xr:uid="{287B5968-9A84-4270-8FE9-E3449577F317}"/>
    <cellStyle name="標準 7 4 3 2 6" xfId="25404" xr:uid="{23D8531E-382A-4749-B33A-17BA66EF3121}"/>
    <cellStyle name="標準 7 4 3 3" xfId="25405" xr:uid="{5400AFAC-6FF1-40B3-BD96-4BA1E7274DD6}"/>
    <cellStyle name="標準 7 4 3 3 2" xfId="25406" xr:uid="{5ECFE026-E96E-4989-B9DC-051EBE900CE0}"/>
    <cellStyle name="標準 7 4 3 3 3" xfId="25407" xr:uid="{C19E84CE-2627-40F1-9F87-044A1A6F9BD4}"/>
    <cellStyle name="標準 7 4 3 4" xfId="25408" xr:uid="{12717864-9F21-4BEC-BB3F-5554C665FBC2}"/>
    <cellStyle name="標準 7 4 3 4 2" xfId="25409" xr:uid="{D896E80A-951A-4BA0-982E-1A5F5117A930}"/>
    <cellStyle name="標準 7 4 3 5" xfId="25410" xr:uid="{9C8DC179-1439-4F34-9FE5-A21B063C2FF7}"/>
    <cellStyle name="標準 7 4 3 5 2" xfId="25411" xr:uid="{C68031FF-81BC-4387-B6D3-0A6CE64A6B5D}"/>
    <cellStyle name="標準 7 4 3 6" xfId="25412" xr:uid="{06BCBD32-DAAF-4253-9355-7CB9E281E9D2}"/>
    <cellStyle name="標準 7 4 3 7" xfId="25413" xr:uid="{E617AFB9-063F-49B4-B6C0-810E185C9C25}"/>
    <cellStyle name="표준 7 4 4" xfId="22715" xr:uid="{1DF43C73-5FBB-42B4-8A1E-F3C6D5249F59}"/>
    <cellStyle name="標準 7 4 4" xfId="25414" xr:uid="{AA2B54AE-5CEF-41D2-9DBB-5AFC864D3C39}"/>
    <cellStyle name="標準 7 4 4 2" xfId="25415" xr:uid="{12180584-19E6-46F8-9E86-31C849F2475F}"/>
    <cellStyle name="標準 7 4 4 2 2" xfId="25416" xr:uid="{2B2E534A-0773-4FB6-9BD1-312C6A7E91F0}"/>
    <cellStyle name="標準 7 4 4 2 3" xfId="25417" xr:uid="{F2E781D6-571C-4C5A-95AB-3C948F334354}"/>
    <cellStyle name="標準 7 4 4 3" xfId="25418" xr:uid="{6523F21F-388F-4D32-81DD-50D3D0276E49}"/>
    <cellStyle name="標準 7 4 4 3 2" xfId="25419" xr:uid="{C16323AC-0C37-46F0-8412-0C6E435E358F}"/>
    <cellStyle name="標準 7 4 4 4" xfId="25420" xr:uid="{8500E9FB-1185-484E-BE18-FBFD8E48D6E6}"/>
    <cellStyle name="標準 7 4 4 4 2" xfId="25421" xr:uid="{E80261DD-83DF-4EF4-98D4-FFD9F509FAC9}"/>
    <cellStyle name="標準 7 4 4 5" xfId="25422" xr:uid="{718FA943-17CC-4676-832D-B8CAB64E3858}"/>
    <cellStyle name="標準 7 4 4 6" xfId="25423" xr:uid="{91770065-289B-4853-9E6C-5522CFEE8D26}"/>
    <cellStyle name="표준 7 4 5" xfId="22716" xr:uid="{A043F227-DF70-4820-9A0D-C2E80BD4B872}"/>
    <cellStyle name="標準 7 4 5" xfId="25424" xr:uid="{DC955A13-68CE-4321-8119-D89B3E701FB8}"/>
    <cellStyle name="標準 7 4 5 2" xfId="25425" xr:uid="{49830306-D56D-42F1-BBCD-A07C7E4A8A6A}"/>
    <cellStyle name="標準 7 4 5 2 2" xfId="25426" xr:uid="{DDFDF589-B05F-4F81-9BD6-CE23EBF5E24D}"/>
    <cellStyle name="標準 7 4 5 2 3" xfId="25427" xr:uid="{19CF8033-A393-4F26-A054-5DB9DC18AA8E}"/>
    <cellStyle name="標準 7 4 5 3" xfId="25428" xr:uid="{AA25478D-32EB-471C-A0CA-463CDDC79127}"/>
    <cellStyle name="標準 7 4 5 3 2" xfId="25429" xr:uid="{DCD3398F-1394-4C42-AA4E-DF85F278AFA6}"/>
    <cellStyle name="標準 7 4 5 4" xfId="25430" xr:uid="{4DCD8ACF-51C4-4D05-8055-028BA7B2FA81}"/>
    <cellStyle name="標準 7 4 5 4 2" xfId="25431" xr:uid="{1E2548EE-620F-427F-8A5E-B85659BA5820}"/>
    <cellStyle name="標準 7 4 5 5" xfId="25432" xr:uid="{36FEC536-4D24-4AB8-AC42-219367CD80BD}"/>
    <cellStyle name="標準 7 4 5 6" xfId="25433" xr:uid="{A7027D37-2963-47E9-AD95-3EFBC8ACA9E5}"/>
    <cellStyle name="표준 7 4 6" xfId="22717" xr:uid="{2644A7CC-D78E-426F-A048-625F11A0009D}"/>
    <cellStyle name="標準 7 4 6" xfId="25434" xr:uid="{E4F67F39-D432-4254-BC13-8E6C5B4E0C87}"/>
    <cellStyle name="標準 7 4 6 2" xfId="25435" xr:uid="{A3A50463-869A-4705-A3C1-904CBD33479D}"/>
    <cellStyle name="標準 7 4 6 2 2" xfId="25436" xr:uid="{3C34CEFB-CC5A-48B7-980D-42EABDC74877}"/>
    <cellStyle name="標準 7 4 6 3" xfId="25437" xr:uid="{B6DB60AB-4C2B-467F-8B29-BE8C13A917CB}"/>
    <cellStyle name="標準 7 4 6 3 2" xfId="25438" xr:uid="{4573323A-5777-45DC-94E6-7D5450971F21}"/>
    <cellStyle name="標準 7 4 6 4" xfId="25439" xr:uid="{1B7F6983-E706-4C25-A93F-C1049983433B}"/>
    <cellStyle name="표준 7 4 7" xfId="22718" xr:uid="{D6D8D367-8254-4C77-B1ED-06A2BFFF9F34}"/>
    <cellStyle name="標準 7 4 7" xfId="25440" xr:uid="{78E9116C-CF8B-4AB0-8EF2-45A9B3B56088}"/>
    <cellStyle name="標準 7 4 7 2" xfId="25441" xr:uid="{4ACE2693-59D7-4503-8672-238903F1885D}"/>
    <cellStyle name="標準 7 4 7 3" xfId="25442" xr:uid="{315342DA-78DD-4115-B02A-A3EAD7003BAF}"/>
    <cellStyle name="標準 7 4 8" xfId="25443" xr:uid="{B164B274-5604-447F-9482-AF6D47FF4427}"/>
    <cellStyle name="標準 7 4 8 2" xfId="25444" xr:uid="{209BD8F4-E5C0-44B8-BCE0-791628A5CCA7}"/>
    <cellStyle name="標準 7 4 9" xfId="25445" xr:uid="{A93EAA9F-9BC5-498E-9340-46D6A4103C43}"/>
    <cellStyle name="標準 7 4 9 2" xfId="25446" xr:uid="{86C09A2F-B1B0-432C-9003-206036A41BBD}"/>
    <cellStyle name="표준 7 5" xfId="22719" xr:uid="{E0710E40-0846-4B07-AE6E-C9EAD3727A00}"/>
    <cellStyle name="標準 7 5" xfId="25447" xr:uid="{E69B21B3-6DBA-4FC2-B6B3-8AB77B2C821F}"/>
    <cellStyle name="標準 7 5 10" xfId="25448" xr:uid="{FBEAA895-454E-4BC5-8F8A-F65B119880B4}"/>
    <cellStyle name="標準 7 5 2" xfId="25449" xr:uid="{509AAC70-AFB5-4459-84B8-5EEED1B1D4F1}"/>
    <cellStyle name="標準 7 5 2 2" xfId="25450" xr:uid="{056E51B1-0254-4FAC-9FB3-86F270D54516}"/>
    <cellStyle name="標準 7 5 2 2 2" xfId="25451" xr:uid="{8C7A7CB2-039B-482D-BCAC-2A85E009DF3C}"/>
    <cellStyle name="標準 7 5 2 2 3" xfId="25452" xr:uid="{8F751DF7-B544-4584-B235-46D99B5DF77E}"/>
    <cellStyle name="標準 7 5 2 3" xfId="25453" xr:uid="{03EEC29A-9F2C-4B7A-8327-D156F3D0741A}"/>
    <cellStyle name="標準 7 5 2 3 2" xfId="25454" xr:uid="{3723CA77-9C7B-4DE2-82DB-C7DBCDC66688}"/>
    <cellStyle name="標準 7 5 2 4" xfId="25455" xr:uid="{82CE9FBC-FA06-46F3-AC97-4CC66B5F2D5B}"/>
    <cellStyle name="標準 7 5 2 4 2" xfId="25456" xr:uid="{697DF0EB-14BD-41BE-BB13-EDAE40179420}"/>
    <cellStyle name="標準 7 5 2 5" xfId="25457" xr:uid="{063DB195-BC01-49AD-8128-39906CB9DB22}"/>
    <cellStyle name="標準 7 5 2 6" xfId="25458" xr:uid="{0BB74B33-BD6F-4650-9306-1A36984D3C15}"/>
    <cellStyle name="標準 7 5 3" xfId="25459" xr:uid="{567EB955-908A-4CDD-91D2-99C945C5B764}"/>
    <cellStyle name="標準 7 5 3 2" xfId="25460" xr:uid="{5CD42540-8F67-4874-9F4B-F0A57E42D82E}"/>
    <cellStyle name="標準 7 5 3 2 2" xfId="25461" xr:uid="{3D4D945F-F909-4AA3-8802-15AFEC02CB04}"/>
    <cellStyle name="標準 7 5 3 2 3" xfId="25462" xr:uid="{54A8E9DD-7328-4FEC-B14B-807AD94B51F4}"/>
    <cellStyle name="標準 7 5 3 3" xfId="25463" xr:uid="{2D984C08-5AAB-4566-9A43-F3B6D3FBDE1B}"/>
    <cellStyle name="標準 7 5 3 3 2" xfId="25464" xr:uid="{9F6F4662-CF25-4D5D-9F7A-4549C07BF684}"/>
    <cellStyle name="標準 7 5 3 4" xfId="25465" xr:uid="{02ACE1E2-BF7F-4915-89E5-2374D3C36FAA}"/>
    <cellStyle name="標準 7 5 3 4 2" xfId="25466" xr:uid="{59B8BAB8-2B96-4093-AFF4-92C83FBAED25}"/>
    <cellStyle name="標準 7 5 3 5" xfId="25467" xr:uid="{3AA3181C-BE62-4B3C-A48D-63519635D375}"/>
    <cellStyle name="標準 7 5 3 6" xfId="25468" xr:uid="{57A0F624-384D-4BA6-BEC5-CF127020C8D1}"/>
    <cellStyle name="標準 7 5 4" xfId="25469" xr:uid="{6C2B1B2C-8BCA-4458-9FDC-0D007881D977}"/>
    <cellStyle name="標準 7 5 4 2" xfId="25470" xr:uid="{BF331C08-7A5C-41DF-92B2-7FF458C7B9D2}"/>
    <cellStyle name="標準 7 5 4 2 2" xfId="25471" xr:uid="{E524CD0E-F415-4BFE-AC81-419C3067C1D8}"/>
    <cellStyle name="標準 7 5 4 2 3" xfId="25472" xr:uid="{438B4178-41EA-45D7-8594-89BAC8056AAE}"/>
    <cellStyle name="標準 7 5 4 3" xfId="25473" xr:uid="{6473E635-F555-40BC-BC63-2C00CEBDB34A}"/>
    <cellStyle name="標準 7 5 4 3 2" xfId="25474" xr:uid="{583BA3EB-F3B6-4B36-8B33-8AC7C4162400}"/>
    <cellStyle name="標準 7 5 4 4" xfId="25475" xr:uid="{846163F8-C8F5-42B3-8CFB-4924830E54C8}"/>
    <cellStyle name="標準 7 5 4 4 2" xfId="25476" xr:uid="{9843B261-5923-48EA-9868-C048B4395094}"/>
    <cellStyle name="標準 7 5 4 5" xfId="25477" xr:uid="{AE8837C2-9F71-4917-8F0D-48E5B26AC680}"/>
    <cellStyle name="標準 7 5 4 6" xfId="25478" xr:uid="{41AEC818-B3B6-460F-AC79-144931BB08C6}"/>
    <cellStyle name="標準 7 5 5" xfId="25479" xr:uid="{3903948D-0BC9-4247-9347-3D60BFBE0DDD}"/>
    <cellStyle name="標準 7 5 5 2" xfId="25480" xr:uid="{954F623E-02EF-43F8-9BC9-494729DB8A43}"/>
    <cellStyle name="標準 7 5 5 2 2" xfId="25481" xr:uid="{D303FD0A-0244-48BE-9FDC-5353ECCE750B}"/>
    <cellStyle name="標準 7 5 5 3" xfId="25482" xr:uid="{6E83D296-6F90-45FB-B787-687FAEB596FC}"/>
    <cellStyle name="標準 7 5 5 3 2" xfId="25483" xr:uid="{A91EFEFE-4C02-4C6D-A722-06143348A45C}"/>
    <cellStyle name="標準 7 5 5 4" xfId="25484" xr:uid="{544F64D9-B76B-44CB-A4E6-DC316FA30128}"/>
    <cellStyle name="標準 7 5 6" xfId="25485" xr:uid="{94C0929E-6515-4EDF-B0DF-38FBD2BBBFCA}"/>
    <cellStyle name="標準 7 5 6 2" xfId="25486" xr:uid="{4C7F98FC-75A5-4A7B-8CEF-885B83AFEA65}"/>
    <cellStyle name="標準 7 5 6 3" xfId="25487" xr:uid="{4652E1BA-35DE-4884-A506-2B4AF2CA7C0F}"/>
    <cellStyle name="標準 7 5 7" xfId="25488" xr:uid="{3CF952CB-9782-4357-A967-7E4DFA5E152C}"/>
    <cellStyle name="標準 7 5 7 2" xfId="25489" xr:uid="{7A48D4E7-2E7A-4AD2-8676-20772BF96C01}"/>
    <cellStyle name="標準 7 5 8" xfId="25490" xr:uid="{CCAA1BA5-84D1-4902-8E66-8386F92A5A05}"/>
    <cellStyle name="標準 7 5 8 2" xfId="25491" xr:uid="{A52D8DAF-9D58-4ACC-99BE-494C594F35D7}"/>
    <cellStyle name="標準 7 5 9" xfId="25492" xr:uid="{2C5094F2-BEE8-4F59-B702-41AA81D06405}"/>
    <cellStyle name="표준 7 6" xfId="22720" xr:uid="{3219C471-B112-4D5E-8FF3-1F189A66666E}"/>
    <cellStyle name="標準 7 6" xfId="25493" xr:uid="{EA30F08A-BAC7-4427-8D64-51B05AA5F887}"/>
    <cellStyle name="標準 7 6 2" xfId="25494" xr:uid="{476F0984-9E3F-44D2-8B1E-69E92B33B20F}"/>
    <cellStyle name="標準 7 6 2 2" xfId="25495" xr:uid="{E2989F7D-7959-4BEA-9CFC-B50DD67322E6}"/>
    <cellStyle name="標準 7 6 2 2 2" xfId="25496" xr:uid="{8569653E-6521-4DF3-BE03-726C50BCE1C4}"/>
    <cellStyle name="標準 7 6 2 3" xfId="25497" xr:uid="{5D144102-8E7C-42D6-95C2-7D3542205D70}"/>
    <cellStyle name="標準 7 6 2 3 2" xfId="25498" xr:uid="{9E961134-2E64-4603-8094-ECAF4C4CF2AC}"/>
    <cellStyle name="標準 7 6 2 4" xfId="25499" xr:uid="{A2D26517-AD47-4B8E-A925-3FFA340FC415}"/>
    <cellStyle name="標準 7 6 3" xfId="25500" xr:uid="{5CD91E4F-5B1E-4A4F-9A1E-36DA4CAC642B}"/>
    <cellStyle name="標準 7 6 3 2" xfId="25501" xr:uid="{F17AE658-4C4C-4FD5-A77B-B979E769B00B}"/>
    <cellStyle name="標準 7 6 3 3" xfId="25502" xr:uid="{BF6F9FD6-F246-4109-9C5E-5725A1735B59}"/>
    <cellStyle name="標準 7 6 4" xfId="25503" xr:uid="{534960CC-96BB-4D58-B78E-B92D51FEFBB4}"/>
    <cellStyle name="標準 7 6 4 2" xfId="25504" xr:uid="{09FE4DAC-DCD6-443A-9E06-B01AF29F4F1F}"/>
    <cellStyle name="標準 7 6 5" xfId="25505" xr:uid="{92F07B71-1B7D-4FFA-BE7B-9DB5A654AD84}"/>
    <cellStyle name="標準 7 6 6" xfId="25506" xr:uid="{0C8B4576-584E-420F-A18E-A2D7E9BBE848}"/>
    <cellStyle name="標準 7 6 7" xfId="25507" xr:uid="{5F33D45F-1AA4-48CB-9083-CE78FF742DBF}"/>
    <cellStyle name="標準 7 6 8" xfId="25508" xr:uid="{F31207A2-F6B9-418E-BE60-46B60DEF9796}"/>
    <cellStyle name="표준 7 7" xfId="22721" xr:uid="{37E5748B-78CB-4777-8701-839850795A5E}"/>
    <cellStyle name="標準 7 7" xfId="25509" xr:uid="{CACDC455-43E4-4554-B2A9-F57E14934E9D}"/>
    <cellStyle name="標準 7 7 2" xfId="25510" xr:uid="{3BBAE492-3A50-4595-8C6C-D80CE3AD15D7}"/>
    <cellStyle name="標準 7 7 2 2" xfId="25511" xr:uid="{EA1BDD5F-5B36-4937-824A-4C47247616CD}"/>
    <cellStyle name="標準 7 7 2 2 2" xfId="25512" xr:uid="{A62F1606-5F24-4513-ADBA-3E559D2F0DEB}"/>
    <cellStyle name="標準 7 7 2 3" xfId="25513" xr:uid="{19627C65-9BD6-4E89-B294-FB43D4D8B551}"/>
    <cellStyle name="標準 7 7 2 3 2" xfId="25514" xr:uid="{F100A09F-C5D5-4709-90DD-DDFF7BEE8AF2}"/>
    <cellStyle name="標準 7 7 2 4" xfId="25515" xr:uid="{1D5C9850-278E-47D4-8D3F-C23765AE6A7D}"/>
    <cellStyle name="標準 7 7 3" xfId="25516" xr:uid="{5F5AC926-0F6C-4C54-A1E4-B4261E376703}"/>
    <cellStyle name="標準 7 7 3 2" xfId="25517" xr:uid="{29AF9F91-9D3C-47D4-AB8F-721DA68B32F8}"/>
    <cellStyle name="標準 7 7 4" xfId="25518" xr:uid="{26B05DB0-586E-42F7-9083-AADF5455446C}"/>
    <cellStyle name="標準 7 7 4 2" xfId="25519" xr:uid="{384888F8-768E-4683-9FDF-12302B8204CF}"/>
    <cellStyle name="標準 7 7 5" xfId="25520" xr:uid="{DA7A65F2-57BC-4872-988B-3B0E3EC5AACA}"/>
    <cellStyle name="標準 7 7 6" xfId="25521" xr:uid="{B07843F8-02A5-42A8-AE75-FACBA246D708}"/>
    <cellStyle name="표준 7 8" xfId="22722" xr:uid="{84F2F59C-CC48-4BAD-A999-FB20A89A0E7C}"/>
    <cellStyle name="標準 7 8" xfId="25522" xr:uid="{8BB88F91-F29E-4989-96C0-7A4DE5454200}"/>
    <cellStyle name="標準 7 8 2" xfId="25523" xr:uid="{28B9C815-FF20-47A6-8681-69E0F4B090EB}"/>
    <cellStyle name="標準 7 8 2 2" xfId="25524" xr:uid="{51BE69D6-622B-4343-8625-41C8087B464C}"/>
    <cellStyle name="標準 7 8 2 2 2" xfId="25525" xr:uid="{21BB5DBB-338E-4B9C-8C6D-1E0EB28AB967}"/>
    <cellStyle name="標準 7 8 2 3" xfId="25526" xr:uid="{F5179E12-7E10-456A-8F90-31500CEA7756}"/>
    <cellStyle name="標準 7 8 2 3 2" xfId="25527" xr:uid="{54993704-ACF0-4176-A0BD-0AAD79947CEA}"/>
    <cellStyle name="標準 7 8 2 4" xfId="25528" xr:uid="{8F5165B1-3335-45C0-8D48-FC2F457EE576}"/>
    <cellStyle name="標準 7 8 3" xfId="25529" xr:uid="{F3CF4652-0FAA-4C74-8D7C-D8CDB7D6FC04}"/>
    <cellStyle name="標準 7 8 3 2" xfId="25530" xr:uid="{04989AA5-3964-4964-B0FC-957A7C37D596}"/>
    <cellStyle name="標準 7 8 4" xfId="25531" xr:uid="{A26F7651-2D91-4E69-940D-48BC6EDA064A}"/>
    <cellStyle name="標準 7 8 4 2" xfId="25532" xr:uid="{53BDAB04-EA40-4CE6-84CE-10EB05A86969}"/>
    <cellStyle name="標準 7 8 5" xfId="25533" xr:uid="{F680C4D0-ADA8-465F-B7EB-4A30E6E83C72}"/>
    <cellStyle name="표준 7 9" xfId="22723" xr:uid="{E69C9920-D6D4-4BBB-A8D7-D7003DED3ED6}"/>
    <cellStyle name="標準 7 9" xfId="25534" xr:uid="{76EA94A9-6898-4D3C-88F3-4832D287FEFD}"/>
    <cellStyle name="標準 7 9 2" xfId="25535" xr:uid="{F98A0046-41AA-4D82-9F74-2C830A4D8A3B}"/>
    <cellStyle name="標準 7 9 2 2" xfId="25536" xr:uid="{82154DA4-4BEC-4837-8F54-5AE18393B81E}"/>
    <cellStyle name="標準 7 9 2 2 2" xfId="25537" xr:uid="{1B06E5EC-6F13-4323-92FB-EE4460193FA0}"/>
    <cellStyle name="標準 7 9 2 3" xfId="25538" xr:uid="{2B008481-E8E4-49B9-8A89-ACDB7F54C0F1}"/>
    <cellStyle name="標準 7 9 2 3 2" xfId="25539" xr:uid="{5012BD84-CCB2-451B-A655-82F70D0773A2}"/>
    <cellStyle name="標準 7 9 2 4" xfId="25540" xr:uid="{AF702D3F-77F8-4478-8237-24FC892C9629}"/>
    <cellStyle name="標準 7 9 3" xfId="25541" xr:uid="{A6904627-6EB7-4407-B8AB-684CDD376C17}"/>
    <cellStyle name="標準 7 9 3 2" xfId="25542" xr:uid="{A53149F0-5893-4854-808A-8E57BDBA9643}"/>
    <cellStyle name="標準 7 9 4" xfId="25543" xr:uid="{DC2EB59E-0FE5-48D6-9A34-E7B6025C4D10}"/>
    <cellStyle name="標準 7 9 4 2" xfId="25544" xr:uid="{00147C85-A900-4B30-9BC8-3B6F420DB3EE}"/>
    <cellStyle name="標準 7 9 5" xfId="25545" xr:uid="{D310418E-C9B0-492A-A80F-40D1FCA8783D}"/>
    <cellStyle name="標準 7_Upload" xfId="25546" xr:uid="{4587E333-1265-43CA-A43A-A6A4404A0112}"/>
    <cellStyle name="표준 70" xfId="41252" xr:uid="{8FE47093-D20C-46F8-9186-A786E8F67953}"/>
    <cellStyle name="표준 71" xfId="41253" xr:uid="{51F14CC9-B1DD-483D-8D40-3EFD4C85DAC6}"/>
    <cellStyle name="표준 72" xfId="41254" xr:uid="{8E7E80AB-292D-4BD5-9034-56F82D173036}"/>
    <cellStyle name="표준 73" xfId="41255" xr:uid="{90B556E7-C489-448E-92EB-D7F56D2825EB}"/>
    <cellStyle name="표준 74" xfId="41256" xr:uid="{F9700D09-5F2B-422C-A696-DB3E9409253D}"/>
    <cellStyle name="표준 75" xfId="41257" xr:uid="{1B41FB38-2917-4B8F-9C7C-A1A0EE060FB0}"/>
    <cellStyle name="표준 76" xfId="41258" xr:uid="{A5791158-002D-4F98-8DFA-B3859CD3DFF6}"/>
    <cellStyle name="표준 77" xfId="41259" xr:uid="{0E87371A-1222-4659-B4A4-C744058BBC76}"/>
    <cellStyle name="표준 78" xfId="41260" xr:uid="{907ECD6C-275B-4164-88A0-5864A877A6B4}"/>
    <cellStyle name="표준 79" xfId="41261" xr:uid="{A97A5F27-91A1-4493-876F-69B59D25EA54}"/>
    <cellStyle name="표준 8" xfId="22724" xr:uid="{CF0B721C-27E1-4BCD-A2EB-DB12F0880B34}"/>
    <cellStyle name="標準 8" xfId="22725" xr:uid="{88FCA8DA-B7DF-4214-98E1-CCD5A0628E0C}"/>
    <cellStyle name="標準 8 10" xfId="25547" xr:uid="{2DDA0BEC-538C-4856-8C64-5BED2565A203}"/>
    <cellStyle name="標準 8 10 2" xfId="25548" xr:uid="{0F724F0F-6E13-4443-8586-0B49BB408156}"/>
    <cellStyle name="標準 8 10 2 2" xfId="25549" xr:uid="{AD6AA5B5-32D8-41E9-8F7B-4560A7F44343}"/>
    <cellStyle name="標準 8 10 2 3" xfId="25550" xr:uid="{8593568A-55DC-4860-9B8A-5A477E67B404}"/>
    <cellStyle name="標準 8 10 3" xfId="25551" xr:uid="{7EE3C8D2-0289-4AAE-879C-3C84C1092E12}"/>
    <cellStyle name="標準 8 10 3 2" xfId="25552" xr:uid="{90954A86-5084-4741-8366-110AC0FA8191}"/>
    <cellStyle name="標準 8 10 4" xfId="25553" xr:uid="{BFEEFCB9-1BF5-4878-AAB4-F45F13CA8EF2}"/>
    <cellStyle name="標準 8 10 4 2" xfId="25554" xr:uid="{7E98DFEF-E9C1-4312-8E13-77A27159BA09}"/>
    <cellStyle name="標準 8 10 5" xfId="25555" xr:uid="{B7BC4B53-4799-48B5-8D77-48002B4338A1}"/>
    <cellStyle name="標準 8 10 6" xfId="25556" xr:uid="{C14A48FB-A2B9-49CE-AD3A-1A449A05AF6E}"/>
    <cellStyle name="標準 8 11" xfId="25557" xr:uid="{0E63842F-380C-4523-863A-0537467DAE91}"/>
    <cellStyle name="標準 8 11 2" xfId="25558" xr:uid="{0EBF0C67-8411-4FE3-A579-3281FCC8D7F5}"/>
    <cellStyle name="標準 8 11 2 2" xfId="25559" xr:uid="{88354550-6A03-44E5-BB0C-A8BD78B0A541}"/>
    <cellStyle name="標準 8 11 3" xfId="25560" xr:uid="{B8655F41-B196-4703-A8BB-72BC520FCF4B}"/>
    <cellStyle name="標準 8 11 3 2" xfId="25561" xr:uid="{F4AAB8E7-1F66-4AD9-9FB1-8CCED55BC980}"/>
    <cellStyle name="標準 8 11 4" xfId="25562" xr:uid="{366F6A8C-5447-4237-A775-B360CD5B9FB9}"/>
    <cellStyle name="標準 8 12" xfId="25563" xr:uid="{881AAB8D-3F86-46E5-805E-DA96B60695CA}"/>
    <cellStyle name="標準 8 12 2" xfId="25564" xr:uid="{75EE1FCC-DC92-404F-B367-7322E289705D}"/>
    <cellStyle name="標準 8 12 2 2" xfId="25565" xr:uid="{43B0C589-54C5-42F7-A715-0240656281B1}"/>
    <cellStyle name="標準 8 12 3" xfId="25566" xr:uid="{0AE58CBB-804F-424E-A524-D74CE8298456}"/>
    <cellStyle name="標準 8 12 3 2" xfId="25567" xr:uid="{63D39441-EE34-4667-98BD-246479F4CDFE}"/>
    <cellStyle name="標準 8 12 4" xfId="25568" xr:uid="{4A37F31F-E517-4F0D-9775-6EBB6BE9AA3F}"/>
    <cellStyle name="標準 8 13" xfId="25569" xr:uid="{98B91677-D8E6-4FFD-A7F5-740B7B625D80}"/>
    <cellStyle name="標準 8 13 2" xfId="25570" xr:uid="{AC769DEC-9A5D-41ED-BA92-6D6C394F7CAA}"/>
    <cellStyle name="標準 8 13 2 2" xfId="25571" xr:uid="{773481E1-63BD-4DEF-9559-B6B0F87503F4}"/>
    <cellStyle name="標準 8 13 3" xfId="25572" xr:uid="{5C3C5BEC-E08C-4451-BF01-6A39A8C49EE4}"/>
    <cellStyle name="標準 8 13 3 2" xfId="25573" xr:uid="{C0416F86-3DBB-45F1-AD9E-971951BB2BFB}"/>
    <cellStyle name="標準 8 13 4" xfId="25574" xr:uid="{BB3AEE4B-C2B7-4825-BA1C-B0D7F4541876}"/>
    <cellStyle name="標準 8 14" xfId="25575" xr:uid="{21EEA8AB-394A-4FBB-B532-1714559BF94E}"/>
    <cellStyle name="標準 8 14 2" xfId="25576" xr:uid="{E83650B4-F41A-4CC2-A8CC-4CAAAE6CF7D6}"/>
    <cellStyle name="標準 8 14 2 2" xfId="25577" xr:uid="{AA4B2A90-26FF-4FF0-9722-D9A4CCD5975C}"/>
    <cellStyle name="標準 8 14 3" xfId="25578" xr:uid="{96AF52D2-2734-46AD-9B72-F1220C706E96}"/>
    <cellStyle name="標準 8 14 3 2" xfId="25579" xr:uid="{824F944E-3049-4D30-BC8C-23AF00B1FA2A}"/>
    <cellStyle name="標準 8 14 4" xfId="25580" xr:uid="{3A2C9C75-4583-4D20-AB2F-FEA335B2FA01}"/>
    <cellStyle name="標準 8 15" xfId="25581" xr:uid="{967C4D17-9041-44A5-8B49-49860E66A693}"/>
    <cellStyle name="標準 8 15 2" xfId="25582" xr:uid="{6204252E-E022-42C1-AE36-7689D1940C09}"/>
    <cellStyle name="標準 8 16" xfId="25583" xr:uid="{62E0954C-9365-4AF4-89FF-B1F72D9AF601}"/>
    <cellStyle name="標準 8 16 2" xfId="25584" xr:uid="{62DA6BCA-2BA3-46CA-B0FB-4DCBBE64A9B7}"/>
    <cellStyle name="標準 8 17" xfId="25585" xr:uid="{6EA317E1-0462-4F1B-B1A7-EC5676D0216D}"/>
    <cellStyle name="標準 8 17 2" xfId="25586" xr:uid="{D908DA98-3EA9-4088-983B-7F4B400E1EE4}"/>
    <cellStyle name="標準 8 18" xfId="25587" xr:uid="{847E2D92-8061-47CD-83AA-DF182E13A2EC}"/>
    <cellStyle name="標準 8 18 2" xfId="25588" xr:uid="{AC05A52D-8AE6-4C39-94D1-AB0E973BC6F3}"/>
    <cellStyle name="標準 8 19" xfId="25589" xr:uid="{824D4F60-01E2-449B-969E-F308EEE828DE}"/>
    <cellStyle name="표준 8 2" xfId="22726" xr:uid="{9E3E2627-DDD5-4E5A-82FA-84884EFBE8F8}"/>
    <cellStyle name="標準 8 2" xfId="22727" xr:uid="{A40D791B-90BD-45CF-91D3-7D2F4925AF76}"/>
    <cellStyle name="標準 8 2 10" xfId="22728" xr:uid="{D0B193F9-232D-4BF7-9271-C04A8E55BEEF}"/>
    <cellStyle name="標準 8 2 10 2" xfId="22729" xr:uid="{24B2DCB7-FED1-47BC-8674-0D9FC9A35094}"/>
    <cellStyle name="標準 8 2 10 2 2" xfId="25590" xr:uid="{37CF70DD-E66C-4A20-9788-514770B9F53E}"/>
    <cellStyle name="標準 8 2 10 3" xfId="22730" xr:uid="{D19363AA-05A1-47D8-893E-88EC867FEED2}"/>
    <cellStyle name="標準 8 2 10 3 2" xfId="25591" xr:uid="{DF64BC51-1C17-4A71-AA88-D0370FFDB741}"/>
    <cellStyle name="標準 8 2 10 4" xfId="25592" xr:uid="{0954A4B5-A478-4995-B21D-4B52E1300FE0}"/>
    <cellStyle name="標準 8 2 11" xfId="22731" xr:uid="{B44F5BFB-F53C-4EB9-ABBE-79C31145FEE1}"/>
    <cellStyle name="標準 8 2 11 2" xfId="22732" xr:uid="{8967ED36-77D2-407C-BAA7-B1C220C63A96}"/>
    <cellStyle name="標準 8 2 11 3" xfId="22733" xr:uid="{312A377A-AAD1-4813-B8C9-3E615D0F2680}"/>
    <cellStyle name="標準 8 2 12" xfId="22734" xr:uid="{AE028279-CE00-4569-B03E-1FAACD9CE126}"/>
    <cellStyle name="標準 8 2 12 2" xfId="22735" xr:uid="{F31D8AB0-EDF7-4AC4-80AE-DDD882A9E013}"/>
    <cellStyle name="標準 8 2 12 3" xfId="22736" xr:uid="{34AE9884-199D-4030-A9A6-7343135817C9}"/>
    <cellStyle name="標準 8 2 13" xfId="25593" xr:uid="{8F0319F0-42EE-410C-8AC2-E027D299707C}"/>
    <cellStyle name="標準 8 2 13 2" xfId="25594" xr:uid="{D5712C46-9839-4748-A5A6-43ED4E329F86}"/>
    <cellStyle name="標準 8 2 14" xfId="25595" xr:uid="{F9744D22-5AD6-4619-A4DB-DA104FC4951F}"/>
    <cellStyle name="標準 8 2 14 2" xfId="25596" xr:uid="{597CD9CC-93D6-402F-B296-C8EE57724B7F}"/>
    <cellStyle name="標準 8 2 15" xfId="25597" xr:uid="{802EE1E2-1589-495F-8EF4-07D3DF2B0B58}"/>
    <cellStyle name="標準 8 2 2" xfId="22737" xr:uid="{71793297-D5B9-46D8-A1F9-29DF36BB4711}"/>
    <cellStyle name="標準 8 2 2 10" xfId="25598" xr:uid="{1BA4E033-7524-49FD-813C-3F78A092AF8A}"/>
    <cellStyle name="標準 8 2 2 10 2" xfId="25599" xr:uid="{FD08B0CD-1727-4368-A9C1-A2AA5D92248A}"/>
    <cellStyle name="標準 8 2 2 11" xfId="25600" xr:uid="{BE2010B4-F6B9-41DA-9A88-B2AC198F110B}"/>
    <cellStyle name="標準 8 2 2 2" xfId="22738" xr:uid="{C56A7501-A274-48F2-BAB2-2D42E8B9A113}"/>
    <cellStyle name="標準 8 2 2 2 2" xfId="22739" xr:uid="{0D044E43-4A53-4BF8-96D9-3CC93395F687}"/>
    <cellStyle name="標準 8 2 2 2 2 2" xfId="25601" xr:uid="{D34BE9C7-FD93-41E4-B7BD-EA22E47C23DA}"/>
    <cellStyle name="標準 8 2 2 2 2 2 2" xfId="25602" xr:uid="{10C12C23-BB40-40AD-AB8D-FEF00BC0D121}"/>
    <cellStyle name="標準 8 2 2 2 2 3" xfId="25603" xr:uid="{6C49844E-5229-4C46-B435-5A32CD8C9E4E}"/>
    <cellStyle name="標準 8 2 2 2 2 3 2" xfId="25604" xr:uid="{F3DE1656-4DF6-479D-AF4D-3B429D3BED42}"/>
    <cellStyle name="標準 8 2 2 2 2 4" xfId="25605" xr:uid="{A4F7170D-D6DD-452A-B9FB-5008E4CC770E}"/>
    <cellStyle name="標準 8 2 2 2 3" xfId="22740" xr:uid="{094472A0-73F2-44B1-A32F-CE1EC8614AD8}"/>
    <cellStyle name="標準 8 2 2 2 3 2" xfId="25606" xr:uid="{AFADF6E7-6259-4D52-9232-1AAD6F967837}"/>
    <cellStyle name="標準 8 2 2 2 4" xfId="25607" xr:uid="{B932B03A-48F5-418D-98A0-D7CF6652DE22}"/>
    <cellStyle name="標準 8 2 2 2 4 2" xfId="25608" xr:uid="{344A7942-3D16-4BC0-BE01-CE6F5DE84859}"/>
    <cellStyle name="標準 8 2 2 2 5" xfId="25609" xr:uid="{428F3053-5193-4A9D-8D84-1CC08027A34B}"/>
    <cellStyle name="標準 8 2 2 2 6" xfId="25610" xr:uid="{C074EC43-EDF3-4448-9E2E-C82A45A40BC0}"/>
    <cellStyle name="標準 8 2 2 3" xfId="22741" xr:uid="{3F418BB3-6CDF-46C9-9A89-16AC37E379EE}"/>
    <cellStyle name="標準 8 2 2 3 2" xfId="25611" xr:uid="{66F7EB1D-01D4-4034-AE53-488266704C79}"/>
    <cellStyle name="標準 8 2 2 3 2 2" xfId="25612" xr:uid="{489F232B-F5C3-4CB1-B4DD-CCF0B421694B}"/>
    <cellStyle name="標準 8 2 2 3 2 2 2" xfId="25613" xr:uid="{DCC91997-EC47-4F2B-A20B-5EC7C9894AD2}"/>
    <cellStyle name="標準 8 2 2 3 2 3" xfId="25614" xr:uid="{5C16550C-0373-4093-91D7-2029E7CCA44F}"/>
    <cellStyle name="標準 8 2 2 3 2 3 2" xfId="25615" xr:uid="{240CD0F6-0474-4C56-BC7E-C1F8CC9FBEB4}"/>
    <cellStyle name="標準 8 2 2 3 2 4" xfId="25616" xr:uid="{6A21B880-0CC4-4BC8-B919-8A4A8BD65311}"/>
    <cellStyle name="標準 8 2 2 3 3" xfId="25617" xr:uid="{A281F2D4-5C31-4816-9163-AC5CBD7B58B6}"/>
    <cellStyle name="標準 8 2 2 3 3 2" xfId="25618" xr:uid="{D0D7D56D-BC23-484A-ABA6-35BB57A6D0C8}"/>
    <cellStyle name="標準 8 2 2 3 4" xfId="25619" xr:uid="{90A6D9BE-5C87-4B8F-96D6-77F79EEEAD6A}"/>
    <cellStyle name="標準 8 2 2 3 4 2" xfId="25620" xr:uid="{115D26FD-6510-4197-BD5D-D1F2C62DBBC9}"/>
    <cellStyle name="標準 8 2 2 3 5" xfId="25621" xr:uid="{BA580FC4-6492-4309-B9AA-44B364154BE6}"/>
    <cellStyle name="標準 8 2 2 3 6" xfId="25622" xr:uid="{C6281587-11B9-4515-A527-0D003D228325}"/>
    <cellStyle name="標準 8 2 2 4" xfId="22742" xr:uid="{3BA424AF-515F-4B9D-BDDA-236739AE5A9C}"/>
    <cellStyle name="標準 8 2 2 4 2" xfId="25623" xr:uid="{E9F386C3-080F-4BF9-9FA3-76DF1853963A}"/>
    <cellStyle name="標準 8 2 2 4 2 2" xfId="25624" xr:uid="{62C65402-A6F5-44B7-9AD9-CBA286F53392}"/>
    <cellStyle name="標準 8 2 2 4 2 3" xfId="25625" xr:uid="{44659191-C7A7-4E3F-8E4B-251A718E2518}"/>
    <cellStyle name="標準 8 2 2 4 3" xfId="25626" xr:uid="{ED8A7154-718E-4824-AA5A-D5AD0587F8A2}"/>
    <cellStyle name="標準 8 2 2 4 3 2" xfId="25627" xr:uid="{25A3D112-203A-4625-B45B-B2BEB4622AA9}"/>
    <cellStyle name="標準 8 2 2 4 4" xfId="25628" xr:uid="{B133D68C-23B2-48B9-8258-D6DFBC380F81}"/>
    <cellStyle name="標準 8 2 2 4 4 2" xfId="25629" xr:uid="{02228789-84D9-4C36-863D-750CDE37F74A}"/>
    <cellStyle name="標準 8 2 2 4 5" xfId="25630" xr:uid="{04214041-701B-45BF-B0FD-1068FFAF1133}"/>
    <cellStyle name="標準 8 2 2 4 6" xfId="25631" xr:uid="{7C8280FB-A8A5-4028-9D46-4D99F94F8748}"/>
    <cellStyle name="標準 8 2 2 5" xfId="25632" xr:uid="{56B14A48-0945-4566-9CCC-975E3CFE75F6}"/>
    <cellStyle name="標準 8 2 2 5 2" xfId="25633" xr:uid="{4907EB74-D76D-431F-A942-DF6D2B81F27B}"/>
    <cellStyle name="標準 8 2 2 5 2 2" xfId="25634" xr:uid="{9500E6AA-77FE-4FB8-A94C-66B78822C954}"/>
    <cellStyle name="標準 8 2 2 5 3" xfId="25635" xr:uid="{2E3D7D38-E111-4239-AD9D-4A3CF3869C3E}"/>
    <cellStyle name="標準 8 2 2 5 3 2" xfId="25636" xr:uid="{AF3EC40C-6B12-44E6-9354-FE6D6E2729A5}"/>
    <cellStyle name="標準 8 2 2 5 4" xfId="25637" xr:uid="{58F7F723-E9D4-42DE-A5F8-8CACB527909F}"/>
    <cellStyle name="標準 8 2 2 6" xfId="25638" xr:uid="{D45E6E70-F372-40D8-9262-E3B62E4A00DC}"/>
    <cellStyle name="標準 8 2 2 6 2" xfId="25639" xr:uid="{66284DC8-9C80-4686-9F12-01F54F2BFA60}"/>
    <cellStyle name="標準 8 2 2 6 2 2" xfId="25640" xr:uid="{39016D16-FAC5-4C09-A298-EA6C8872C65D}"/>
    <cellStyle name="標準 8 2 2 6 3" xfId="25641" xr:uid="{206DB58B-D9AD-48CD-8E51-322D166B3FA6}"/>
    <cellStyle name="標準 8 2 2 6 3 2" xfId="25642" xr:uid="{EF62CD62-85E3-47D5-B468-410D220406A9}"/>
    <cellStyle name="標準 8 2 2 6 4" xfId="25643" xr:uid="{5A3598C8-47D8-4C3D-AE67-66A6A3DD25AF}"/>
    <cellStyle name="標準 8 2 2 7" xfId="25644" xr:uid="{CF7691E3-2732-49AC-8C43-8752F310D79E}"/>
    <cellStyle name="標準 8 2 2 7 2" xfId="25645" xr:uid="{74CCFA1D-E959-4A60-A007-4F3355044C40}"/>
    <cellStyle name="標準 8 2 2 7 2 2" xfId="25646" xr:uid="{CF73E325-EFBD-439A-89F4-6D41454893EA}"/>
    <cellStyle name="標準 8 2 2 7 3" xfId="25647" xr:uid="{45C89339-6E7E-4E4D-8390-6730BBF39491}"/>
    <cellStyle name="標準 8 2 2 8" xfId="25648" xr:uid="{50BB4F6F-BF2B-45DC-B64D-FC422234AB21}"/>
    <cellStyle name="標準 8 2 2 8 2" xfId="25649" xr:uid="{72DEC859-6343-4DC4-8881-407F3028382B}"/>
    <cellStyle name="標準 8 2 2 9" xfId="25650" xr:uid="{D4BFC620-BC35-4952-955E-3791BBCD8A07}"/>
    <cellStyle name="標準 8 2 2 9 2" xfId="25651" xr:uid="{8146BA8D-A37D-43BD-865B-0EBA4C394294}"/>
    <cellStyle name="標準 8 2 3" xfId="22743" xr:uid="{7279F9C9-0F18-4AF8-8DAC-115A63E69293}"/>
    <cellStyle name="標準 8 2 3 10" xfId="25652" xr:uid="{A2AEE2AE-ADE5-4F05-BF64-9C82C6F8D509}"/>
    <cellStyle name="標準 8 2 3 2" xfId="22744" xr:uid="{B593DB10-977A-4296-9DF2-0571177673CE}"/>
    <cellStyle name="標準 8 2 3 2 2" xfId="22745" xr:uid="{D25168A4-4E10-4406-9D4B-5B7B229A7F05}"/>
    <cellStyle name="標準 8 2 3 2 2 2" xfId="25653" xr:uid="{DE062CE8-BA90-4A70-BA1B-2E1DE6D80250}"/>
    <cellStyle name="標準 8 2 3 2 2 2 2" xfId="25654" xr:uid="{C42F43F1-C44D-4DD4-9E3A-435A43045FC5}"/>
    <cellStyle name="標準 8 2 3 2 2 3" xfId="25655" xr:uid="{C068F74A-A3D4-459C-ACC7-0EB90439827F}"/>
    <cellStyle name="標準 8 2 3 2 2 3 2" xfId="25656" xr:uid="{3BF7772A-BD2B-4897-857D-1AB202AC436B}"/>
    <cellStyle name="標準 8 2 3 2 2 4" xfId="25657" xr:uid="{12E2F201-DF71-4DCE-A238-618C8B0A5959}"/>
    <cellStyle name="標準 8 2 3 2 3" xfId="22746" xr:uid="{BD29348E-C0FA-4B7E-A1D3-F0D5704D15ED}"/>
    <cellStyle name="標準 8 2 3 2 3 2" xfId="25658" xr:uid="{46AD9BDC-5C4C-45FA-8398-529615B23BEC}"/>
    <cellStyle name="標準 8 2 3 2 4" xfId="25659" xr:uid="{76DCDE7D-937A-43CD-8CCA-637D0D1039A4}"/>
    <cellStyle name="標準 8 2 3 2 4 2" xfId="25660" xr:uid="{866547C7-ABBE-4E5E-AF7A-6D86C43215EC}"/>
    <cellStyle name="標準 8 2 3 2 5" xfId="25661" xr:uid="{66749F31-21DC-42CE-94BF-49A5C289C7BE}"/>
    <cellStyle name="標準 8 2 3 2 6" xfId="25662" xr:uid="{167076B9-4372-4C4A-857A-5E50A57F2914}"/>
    <cellStyle name="標準 8 2 3 3" xfId="22747" xr:uid="{AF497F15-D496-4EF7-8E34-45DA1FDBFA3C}"/>
    <cellStyle name="標準 8 2 3 3 2" xfId="25663" xr:uid="{A27F4B7B-4E2D-4904-AE19-296CD707518D}"/>
    <cellStyle name="標準 8 2 3 3 2 2" xfId="25664" xr:uid="{D6BF8358-0444-45F5-9448-02E04903CF1C}"/>
    <cellStyle name="標準 8 2 3 3 2 3" xfId="25665" xr:uid="{21C482D9-6C5F-4901-BCC4-EA81D766F972}"/>
    <cellStyle name="標準 8 2 3 3 3" xfId="25666" xr:uid="{594FCE83-029C-4B9F-BC8F-DE156C4CB73F}"/>
    <cellStyle name="標準 8 2 3 3 3 2" xfId="25667" xr:uid="{20228D21-980D-4199-AA87-96F3115924EB}"/>
    <cellStyle name="標準 8 2 3 3 4" xfId="25668" xr:uid="{B6A09C86-382A-4A7F-9D41-FA7156D97379}"/>
    <cellStyle name="標準 8 2 3 3 4 2" xfId="25669" xr:uid="{AACCB979-34F0-4E0E-AF63-98E87C05E276}"/>
    <cellStyle name="標準 8 2 3 3 5" xfId="25670" xr:uid="{5780EC58-70F0-49E3-A603-F818380FDBB9}"/>
    <cellStyle name="標準 8 2 3 3 6" xfId="25671" xr:uid="{69B5AC45-FFC5-4D51-8F90-1CF4446CEFF7}"/>
    <cellStyle name="標準 8 2 3 4" xfId="22748" xr:uid="{35155729-B568-4561-8C1E-00544C03DBF9}"/>
    <cellStyle name="標準 8 2 3 4 2" xfId="25672" xr:uid="{ED177932-F19A-4409-8F57-A29AA1EFD7BC}"/>
    <cellStyle name="標準 8 2 3 4 2 2" xfId="25673" xr:uid="{A317F29A-2D92-438A-AE57-66C0806D51E3}"/>
    <cellStyle name="標準 8 2 3 4 2 3" xfId="25674" xr:uid="{8124B910-8D3D-435E-ABCA-7EC84FE0ACB7}"/>
    <cellStyle name="標準 8 2 3 4 3" xfId="25675" xr:uid="{72EEF0FA-18AF-4253-9956-0612855B4A64}"/>
    <cellStyle name="標準 8 2 3 4 3 2" xfId="25676" xr:uid="{3BC1CA04-D96F-4E0D-AAC4-27F13743B784}"/>
    <cellStyle name="標準 8 2 3 4 4" xfId="25677" xr:uid="{519BAD6A-ADAC-4715-BDCC-F77A818912BA}"/>
    <cellStyle name="標準 8 2 3 4 4 2" xfId="25678" xr:uid="{E557675E-1861-4C44-BC18-AFE0C30DEB29}"/>
    <cellStyle name="標準 8 2 3 4 5" xfId="25679" xr:uid="{ABA9B19D-CADD-4C3B-B871-44A256B551BB}"/>
    <cellStyle name="標準 8 2 3 4 6" xfId="25680" xr:uid="{11D99FEA-F93E-47B1-AC93-8559BFA01787}"/>
    <cellStyle name="標準 8 2 3 5" xfId="25681" xr:uid="{CD46C28D-7DDA-4F66-AB29-E0600205A70A}"/>
    <cellStyle name="標準 8 2 3 5 2" xfId="25682" xr:uid="{E401D493-2436-4F36-991B-95F181A1F2CB}"/>
    <cellStyle name="標準 8 2 3 5 2 2" xfId="25683" xr:uid="{FC10ECB6-A64C-4D5B-9574-696663CA075E}"/>
    <cellStyle name="標準 8 2 3 5 3" xfId="25684" xr:uid="{87B0559A-F30B-496A-BDF6-D16857260AA8}"/>
    <cellStyle name="標準 8 2 3 5 3 2" xfId="25685" xr:uid="{F86E6A62-DA30-4B38-9107-3376B79097BB}"/>
    <cellStyle name="標準 8 2 3 5 4" xfId="25686" xr:uid="{6DA94B58-3B7A-4FEB-8ADC-82405EED9CC7}"/>
    <cellStyle name="標準 8 2 3 6" xfId="25687" xr:uid="{DABBA698-2E26-4218-A5D0-E6F94BF95379}"/>
    <cellStyle name="標準 8 2 3 6 2" xfId="25688" xr:uid="{27E652BF-E059-47BD-B157-46C69A540148}"/>
    <cellStyle name="標準 8 2 3 6 3" xfId="25689" xr:uid="{9E8D7454-B953-41A9-9F0A-25F86F14FC02}"/>
    <cellStyle name="標準 8 2 3 7" xfId="25690" xr:uid="{347BE93F-D3AF-4AA1-A648-1DA946DF58CC}"/>
    <cellStyle name="標準 8 2 3 7 2" xfId="25691" xr:uid="{9BDF0383-E0CD-402A-8987-C19E4F274E83}"/>
    <cellStyle name="標準 8 2 3 8" xfId="25692" xr:uid="{587C5DEB-A485-4FA1-BF92-8493BAA891C9}"/>
    <cellStyle name="標準 8 2 3 8 2" xfId="25693" xr:uid="{BACF96A1-7E87-4B1A-BB5B-903523A03CCB}"/>
    <cellStyle name="標準 8 2 3 9" xfId="25694" xr:uid="{11E1FF6E-DAFF-4757-B160-17D3E69F1460}"/>
    <cellStyle name="標準 8 2 4" xfId="22749" xr:uid="{6B9F9681-1E75-41B8-9543-4B51BC91D3AD}"/>
    <cellStyle name="標準 8 2 4 2" xfId="22750" xr:uid="{152EFFCD-EE46-4027-9D4E-1DCE7171AC47}"/>
    <cellStyle name="標準 8 2 4 2 2" xfId="22751" xr:uid="{54F3D418-BFD7-4329-A4A1-E5ED08B3FE87}"/>
    <cellStyle name="標準 8 2 4 2 2 2" xfId="25695" xr:uid="{5721F4DB-0D79-4687-A5B2-6C18111CD66A}"/>
    <cellStyle name="標準 8 2 4 2 2 3" xfId="25696" xr:uid="{5E0EA958-9F89-40CB-A88C-ED6627D5CEEE}"/>
    <cellStyle name="標準 8 2 4 2 3" xfId="22752" xr:uid="{B1945CB0-811F-4965-A951-6389B2002B46}"/>
    <cellStyle name="標準 8 2 4 2 3 2" xfId="25697" xr:uid="{8B700DB8-09EF-4AFB-960F-2691DA089926}"/>
    <cellStyle name="標準 8 2 4 2 4" xfId="25698" xr:uid="{57A1E392-312E-41CF-91E6-014337717811}"/>
    <cellStyle name="標準 8 2 4 2 4 2" xfId="25699" xr:uid="{6881AC1A-D515-40C7-8717-C03CC37BEBBD}"/>
    <cellStyle name="標準 8 2 4 2 5" xfId="25700" xr:uid="{49FB4F25-88B2-4344-B8CB-862D122CA209}"/>
    <cellStyle name="標準 8 2 4 2 6" xfId="25701" xr:uid="{D0419BC0-F6FD-4956-93A1-83A73FE7E1A9}"/>
    <cellStyle name="標準 8 2 4 3" xfId="22753" xr:uid="{75FD4AE5-FEBB-40F0-9F0C-FE7DD1FA71EB}"/>
    <cellStyle name="標準 8 2 4 3 2" xfId="25702" xr:uid="{CA83487D-3BA7-4BC9-8E9F-924291E6B6CF}"/>
    <cellStyle name="標準 8 2 4 3 2 2" xfId="25703" xr:uid="{882CF890-726B-42E9-9057-0174CB007F93}"/>
    <cellStyle name="標準 8 2 4 3 3" xfId="25704" xr:uid="{58C6C357-3970-482C-A329-106228E34E32}"/>
    <cellStyle name="標準 8 2 4 3 3 2" xfId="25705" xr:uid="{CDC422D1-7966-4E77-BC1B-13A049AE561B}"/>
    <cellStyle name="標準 8 2 4 3 4" xfId="25706" xr:uid="{E0233773-0C0A-4BF3-82EE-376320B62393}"/>
    <cellStyle name="標準 8 2 4 4" xfId="22754" xr:uid="{BCF51AAB-54C2-40BB-9EB6-00467A26B1DB}"/>
    <cellStyle name="標準 8 2 4 4 2" xfId="25707" xr:uid="{13A38933-1B1E-4A4D-87DD-675696FB1597}"/>
    <cellStyle name="標準 8 2 4 4 2 2" xfId="25708" xr:uid="{2EED5FD7-BD96-4AED-9C8C-01D9930F2E29}"/>
    <cellStyle name="標準 8 2 4 4 3" xfId="25709" xr:uid="{2F739307-ABFF-4547-9F71-F38C82C5F3FC}"/>
    <cellStyle name="標準 8 2 4 4 3 2" xfId="25710" xr:uid="{D0678520-4377-40E9-933D-90F3C9A8DAFF}"/>
    <cellStyle name="標準 8 2 4 4 4" xfId="25711" xr:uid="{C170A0FD-F1E2-4AFC-9AF6-8B8698C22C88}"/>
    <cellStyle name="標準 8 2 4 5" xfId="25712" xr:uid="{C6F11073-0A00-411E-BDB2-D499F20BFBDB}"/>
    <cellStyle name="標準 8 2 4 5 2" xfId="25713" xr:uid="{2ADEBA69-B68A-466C-AD93-7E19210A0404}"/>
    <cellStyle name="標準 8 2 4 6" xfId="25714" xr:uid="{277EA9F4-9F1C-4CE4-BCFB-CC7976AC6483}"/>
    <cellStyle name="標準 8 2 4 6 2" xfId="25715" xr:uid="{FD1B17D4-CCCC-4561-8598-FFBC685CAABE}"/>
    <cellStyle name="標準 8 2 4 7" xfId="25716" xr:uid="{65D201CC-D694-4E9A-BF82-3608D27B2E63}"/>
    <cellStyle name="標準 8 2 4 8" xfId="25717" xr:uid="{B19B8F2F-CABA-4B6F-B132-ECF23AB7CBC7}"/>
    <cellStyle name="標準 8 2 5" xfId="22755" xr:uid="{05422F9F-EEAA-4C7D-825E-01B2974EF209}"/>
    <cellStyle name="標準 8 2 5 2" xfId="22756" xr:uid="{9D84C3E1-34F7-4847-A0D2-8978AA60113C}"/>
    <cellStyle name="標準 8 2 5 2 2" xfId="25718" xr:uid="{FBC59180-A7E8-469E-BF52-41854A2F947D}"/>
    <cellStyle name="標準 8 2 5 2 2 2" xfId="25719" xr:uid="{14B7C708-5803-4D5B-B618-7D3A6DA492AC}"/>
    <cellStyle name="標準 8 2 5 2 2 3" xfId="25720" xr:uid="{4DD9209E-A9FE-48E9-A3E9-9EEDD9DE2D31}"/>
    <cellStyle name="標準 8 2 5 2 3" xfId="25721" xr:uid="{13C9781E-4151-40B1-899C-9F7FD8A512E2}"/>
    <cellStyle name="標準 8 2 5 2 3 2" xfId="25722" xr:uid="{C6A84BEE-977B-4FB3-968B-1B76C87C509C}"/>
    <cellStyle name="標準 8 2 5 2 4" xfId="25723" xr:uid="{6698B5D9-F01E-4CC7-ADA1-6FBE9E369EA0}"/>
    <cellStyle name="標準 8 2 5 2 4 2" xfId="25724" xr:uid="{FD3C9481-0178-4C6F-8CD2-D0A8DC218532}"/>
    <cellStyle name="標準 8 2 5 2 5" xfId="25725" xr:uid="{E7DB09CB-4AF5-439D-9F09-75E09902E0FD}"/>
    <cellStyle name="標準 8 2 5 2 6" xfId="25726" xr:uid="{A64A4271-3687-4B1E-8806-37C2AA9E4B72}"/>
    <cellStyle name="標準 8 2 5 3" xfId="22757" xr:uid="{316665DB-50A5-4FBA-99F6-2D458497EEA1}"/>
    <cellStyle name="標準 8 2 5 3 2" xfId="25727" xr:uid="{EDA8EB28-D6AE-4B25-8FD4-0F36C83A92E0}"/>
    <cellStyle name="標準 8 2 5 3 2 2" xfId="25728" xr:uid="{D9F56495-3EBD-46D5-A062-A1BA81D0CF66}"/>
    <cellStyle name="標準 8 2 5 3 3" xfId="25729" xr:uid="{FDF40E17-0848-4013-A55C-8F45B9D6386B}"/>
    <cellStyle name="標準 8 2 5 3 3 2" xfId="25730" xr:uid="{6143B910-2688-43E5-BF93-E2C6B1690463}"/>
    <cellStyle name="標準 8 2 5 3 4" xfId="25731" xr:uid="{396A163F-7AC8-47E7-9F41-B5CE95219262}"/>
    <cellStyle name="標準 8 2 5 4" xfId="25732" xr:uid="{8426E6DB-09F0-4B27-99E9-27441D55CAA5}"/>
    <cellStyle name="標準 8 2 5 4 2" xfId="25733" xr:uid="{98BAF4A6-2917-4F03-BC7F-2D107BBCF7B1}"/>
    <cellStyle name="標準 8 2 5 5" xfId="25734" xr:uid="{61A83DE7-D69F-448E-B796-B0236886C4B5}"/>
    <cellStyle name="標準 8 2 5 5 2" xfId="25735" xr:uid="{7E7CCE34-4B2D-458A-8E13-A310396703B6}"/>
    <cellStyle name="標準 8 2 5 6" xfId="25736" xr:uid="{E7B688D6-22FF-46CD-A4D8-244F5F36F7AA}"/>
    <cellStyle name="標準 8 2 5 7" xfId="25737" xr:uid="{C0B5CDAE-FFC0-4335-8CF3-EE9927776E33}"/>
    <cellStyle name="標準 8 2 6" xfId="22758" xr:uid="{EBC0201B-6997-424C-817F-89D0E7C14B49}"/>
    <cellStyle name="標準 8 2 6 2" xfId="22759" xr:uid="{A6CD8060-5119-47D1-9959-3F1C0D627383}"/>
    <cellStyle name="標準 8 2 6 2 2" xfId="25738" xr:uid="{4E5ABFB2-A15C-48C5-9439-E733B131A594}"/>
    <cellStyle name="標準 8 2 6 2 2 2" xfId="25739" xr:uid="{7437E309-3592-422C-9DF8-7AFCB5071D2E}"/>
    <cellStyle name="標準 8 2 6 2 3" xfId="25740" xr:uid="{45FBADEF-82C1-4393-855F-6AC6B7E8EB7E}"/>
    <cellStyle name="標準 8 2 6 2 3 2" xfId="25741" xr:uid="{FCF6EF58-E82D-4523-955E-0527219B27B3}"/>
    <cellStyle name="標準 8 2 6 2 4" xfId="25742" xr:uid="{82E450CE-5CE0-48E4-A246-8447EBC27D89}"/>
    <cellStyle name="標準 8 2 6 3" xfId="22760" xr:uid="{D2F1E8FF-6F5F-48F7-9BB9-36B9A491F322}"/>
    <cellStyle name="標準 8 2 6 3 2" xfId="25743" xr:uid="{94416805-1417-45E6-9CDC-1C149F97EBB8}"/>
    <cellStyle name="標準 8 2 6 4" xfId="25744" xr:uid="{2BD6105F-B75A-43CA-B354-F9E3EBFB9CBB}"/>
    <cellStyle name="標準 8 2 6 4 2" xfId="25745" xr:uid="{6476ECE1-86B2-47CD-973F-AD6EA32C826D}"/>
    <cellStyle name="標準 8 2 6 5" xfId="25746" xr:uid="{A4C06D5A-6D2E-47D1-AED0-18DF7389F906}"/>
    <cellStyle name="標準 8 2 6 6" xfId="25747" xr:uid="{8A0068A1-547F-4B10-AE96-AE5BEE63880D}"/>
    <cellStyle name="標準 8 2 7" xfId="22761" xr:uid="{96612E3E-B1B6-46A1-84B0-C035DBF63AE4}"/>
    <cellStyle name="標準 8 2 7 2" xfId="22762" xr:uid="{9FC1BAC7-0F99-4487-8D08-EB44CF5D5731}"/>
    <cellStyle name="標準 8 2 7 2 2" xfId="25748" xr:uid="{497A7686-2ED0-4F44-87AD-9EF2291C221A}"/>
    <cellStyle name="標準 8 2 7 2 2 2" xfId="25749" xr:uid="{47981AE1-30D7-4272-B4D8-07C148698013}"/>
    <cellStyle name="標準 8 2 7 2 3" xfId="25750" xr:uid="{CB2A1680-5701-4EEB-8486-68CD31B4322D}"/>
    <cellStyle name="標準 8 2 7 2 3 2" xfId="25751" xr:uid="{8903F0F6-6689-49C8-94CC-4B5B8B257070}"/>
    <cellStyle name="標準 8 2 7 2 4" xfId="25752" xr:uid="{B5A0AF55-8FA9-40CE-AD7A-49B24FE40BE1}"/>
    <cellStyle name="標準 8 2 7 3" xfId="22763" xr:uid="{6BEEF9AF-7741-4836-8E4F-6273C561D5DE}"/>
    <cellStyle name="標準 8 2 7 3 2" xfId="25753" xr:uid="{5101DC59-C6F3-4286-98E6-4195F99838E2}"/>
    <cellStyle name="標準 8 2 7 4" xfId="25754" xr:uid="{F1FC41EF-3BB2-4B95-8F2F-59CF7149761F}"/>
    <cellStyle name="標準 8 2 7 4 2" xfId="25755" xr:uid="{1E6DBF14-4685-4E3F-A2DD-B86A314108D3}"/>
    <cellStyle name="標準 8 2 7 5" xfId="25756" xr:uid="{2AE327D6-411D-4CEA-91BD-4255B63CCEFB}"/>
    <cellStyle name="標準 8 2 7 6" xfId="25757" xr:uid="{3911F3BB-56CD-4321-8BC5-F14F0B0FCFB0}"/>
    <cellStyle name="標準 8 2 8" xfId="22764" xr:uid="{197F60FE-AD8B-445F-A170-7BC77EBDBC52}"/>
    <cellStyle name="標準 8 2 8 2" xfId="22765" xr:uid="{2F6DE2C8-A0F4-4B93-8DE6-5C50107F76E4}"/>
    <cellStyle name="標準 8 2 8 2 2" xfId="25758" xr:uid="{640F67BE-D9B1-45D2-B449-D9C6B4246BCF}"/>
    <cellStyle name="標準 8 2 8 3" xfId="22766" xr:uid="{89C88FD6-2EF5-42B4-B183-16949BCD6162}"/>
    <cellStyle name="標準 8 2 8 3 2" xfId="25759" xr:uid="{281D9500-1158-463B-ABF7-2C046720414C}"/>
    <cellStyle name="標準 8 2 8 4" xfId="25760" xr:uid="{C4C8CF97-0E36-484C-8EF8-00A3C37721E1}"/>
    <cellStyle name="標準 8 2 9" xfId="22767" xr:uid="{B7D346F5-CA7F-408A-BA81-613334E44CBF}"/>
    <cellStyle name="標準 8 2 9 2" xfId="22768" xr:uid="{377E2ABD-F253-4A61-B0A7-D0B83AB73660}"/>
    <cellStyle name="標準 8 2 9 2 2" xfId="25761" xr:uid="{8E79665D-F53F-42F3-96E3-D52BE90CE55B}"/>
    <cellStyle name="標準 8 2 9 3" xfId="22769" xr:uid="{4BF9EAF3-6CBB-4E06-8651-94D56D4020F4}"/>
    <cellStyle name="標準 8 2 9 3 2" xfId="25762" xr:uid="{D49957F6-9332-4460-B55D-A974AA56E7B9}"/>
    <cellStyle name="標準 8 2 9 4" xfId="25763" xr:uid="{CCE887DE-5450-451C-BDBD-103622671A35}"/>
    <cellStyle name="표준 8 3" xfId="22770" xr:uid="{F5301912-B6D4-4D40-9EB6-902EC37F21B6}"/>
    <cellStyle name="標準 8 3" xfId="22771" xr:uid="{8F60CA64-C7C3-4F6D-8876-D7024F5114BD}"/>
    <cellStyle name="標準 8 3 10" xfId="25764" xr:uid="{8F2F4C49-0B4D-483E-86E1-9AC3F0867838}"/>
    <cellStyle name="標準 8 3 10 2" xfId="25765" xr:uid="{F87F7AA7-CECD-435F-809A-3F7CF9750794}"/>
    <cellStyle name="標準 8 3 11" xfId="25766" xr:uid="{92FD3F13-E719-47BD-9B94-1400A3B6E8C4}"/>
    <cellStyle name="標準 8 3 11 2" xfId="25767" xr:uid="{FDAEBD17-9E94-4337-8FA3-8BF10E1016E4}"/>
    <cellStyle name="標準 8 3 12" xfId="25768" xr:uid="{6C5C78E8-C67F-42FC-823C-68CA06C541AA}"/>
    <cellStyle name="標準 8 3 12 2" xfId="25769" xr:uid="{0A3DD6F3-89D2-48DF-B941-A71D3B72F40E}"/>
    <cellStyle name="標準 8 3 13" xfId="25770" xr:uid="{162E7830-7B30-4DBF-B117-1EFEB716F721}"/>
    <cellStyle name="標準 8 3 2" xfId="22772" xr:uid="{34178DF1-5776-4B36-81B2-C66C9C161C5D}"/>
    <cellStyle name="標準 8 3 2 10" xfId="25771" xr:uid="{12A0AEF9-A0F4-48A9-9E50-EC35541D48A9}"/>
    <cellStyle name="標準 8 3 2 2" xfId="22773" xr:uid="{ACB520DA-848F-4D69-B7AB-DC5C39D86222}"/>
    <cellStyle name="標準 8 3 2 2 2" xfId="22774" xr:uid="{B8C750E7-505A-46B3-ABD8-D55EE93F61D3}"/>
    <cellStyle name="標準 8 3 2 2 2 2" xfId="25772" xr:uid="{89256EEB-9FE1-47E2-AB5E-C0255880CD9A}"/>
    <cellStyle name="標準 8 3 2 2 2 3" xfId="25773" xr:uid="{4FD857DF-D7AC-4D8C-A6F8-6524B96D5899}"/>
    <cellStyle name="標準 8 3 2 2 3" xfId="22775" xr:uid="{3BDCA0AD-FDB7-471F-BB7F-092F89B7E54C}"/>
    <cellStyle name="標準 8 3 2 2 3 2" xfId="25774" xr:uid="{3A06190F-82A2-4531-AB0D-96DD48DD5F3B}"/>
    <cellStyle name="標準 8 3 2 2 4" xfId="25775" xr:uid="{2F657CBE-01FD-4469-90CC-B7773C4CE409}"/>
    <cellStyle name="標準 8 3 2 2 4 2" xfId="25776" xr:uid="{1B061335-A507-4FF4-92E6-41CD7F38AFC2}"/>
    <cellStyle name="標準 8 3 2 2 5" xfId="25777" xr:uid="{274128A7-9EC0-49C1-B828-CD51CAC2C0F5}"/>
    <cellStyle name="標準 8 3 2 2 6" xfId="25778" xr:uid="{9EDBF5B5-49C4-4F78-825A-87458D9EF449}"/>
    <cellStyle name="標準 8 3 2 3" xfId="22776" xr:uid="{FF62BADB-66C7-48A3-A0D4-856D79303573}"/>
    <cellStyle name="標準 8 3 2 3 2" xfId="25779" xr:uid="{85BDB96E-8971-4ABB-8C36-0D2565E769E7}"/>
    <cellStyle name="標準 8 3 2 3 2 2" xfId="25780" xr:uid="{680620B0-B76C-4C71-99C3-7829450A6611}"/>
    <cellStyle name="標準 8 3 2 3 2 3" xfId="25781" xr:uid="{1C20F07C-E1AD-4799-BEB2-9F3EC7FD8DF2}"/>
    <cellStyle name="標準 8 3 2 3 3" xfId="25782" xr:uid="{67E9D473-FF1C-4B74-9523-0E7DF6BFE281}"/>
    <cellStyle name="標準 8 3 2 3 3 2" xfId="25783" xr:uid="{048CCE1E-4CD6-4603-8713-9EB1C1FB7146}"/>
    <cellStyle name="標準 8 3 2 3 4" xfId="25784" xr:uid="{B39832C5-A7C7-4DC8-8292-4C17073229C9}"/>
    <cellStyle name="標準 8 3 2 3 4 2" xfId="25785" xr:uid="{C3E915B7-68B3-401D-AEE3-A4677CE02647}"/>
    <cellStyle name="標準 8 3 2 3 5" xfId="25786" xr:uid="{B2C37C0F-F8EE-41BE-B3B1-AC59D7484D68}"/>
    <cellStyle name="標準 8 3 2 3 6" xfId="25787" xr:uid="{96A7A6AA-550D-472B-AE37-E331BA8290A2}"/>
    <cellStyle name="標準 8 3 2 4" xfId="22777" xr:uid="{44A7F6FC-D5D0-4ACF-B020-F4CE5C63A72B}"/>
    <cellStyle name="標準 8 3 2 4 2" xfId="25788" xr:uid="{722CCE78-B29B-4F27-831B-902314330FCE}"/>
    <cellStyle name="標準 8 3 2 4 2 2" xfId="25789" xr:uid="{DE4494FA-81C1-463D-98EE-223473F02743}"/>
    <cellStyle name="標準 8 3 2 4 2 3" xfId="25790" xr:uid="{17107857-EB63-4594-84BA-5D704405B004}"/>
    <cellStyle name="標準 8 3 2 4 3" xfId="25791" xr:uid="{D4C26C7A-D9E4-47AB-B7D1-0F348B3FD3BB}"/>
    <cellStyle name="標準 8 3 2 4 3 2" xfId="25792" xr:uid="{A4DC172E-5CDA-4642-ACAC-3E471E6102D1}"/>
    <cellStyle name="標準 8 3 2 4 4" xfId="25793" xr:uid="{8604C33C-C205-4BFC-B7E4-3A6F9C8D4509}"/>
    <cellStyle name="標準 8 3 2 4 4 2" xfId="25794" xr:uid="{B1B1A2E5-7119-4EC2-BC29-E76F68B14850}"/>
    <cellStyle name="標準 8 3 2 4 5" xfId="25795" xr:uid="{3E34D35A-8031-4C58-8F11-5F8E14D35522}"/>
    <cellStyle name="標準 8 3 2 4 6" xfId="25796" xr:uid="{FC62C6F8-3A45-4D8F-ADE3-6BBE10112DFC}"/>
    <cellStyle name="標準 8 3 2 5" xfId="25797" xr:uid="{D5285CF3-6A02-428B-A00B-AA4077BDDE59}"/>
    <cellStyle name="標準 8 3 2 5 2" xfId="25798" xr:uid="{05BDCE0E-F264-48DA-8B09-8D3E51CD918C}"/>
    <cellStyle name="標準 8 3 2 5 2 2" xfId="25799" xr:uid="{5897CB43-B3E8-4C81-B36D-6240FCAA634D}"/>
    <cellStyle name="標準 8 3 2 5 3" xfId="25800" xr:uid="{A60DC86E-EF77-4C98-BDC4-2EE2E60BA8EF}"/>
    <cellStyle name="標準 8 3 2 5 3 2" xfId="25801" xr:uid="{540FC632-8874-4F33-9FA9-66851C8CD266}"/>
    <cellStyle name="標準 8 3 2 5 4" xfId="25802" xr:uid="{A8934480-2214-4B8B-99EA-8244BBD949BC}"/>
    <cellStyle name="標準 8 3 2 6" xfId="25803" xr:uid="{32D5E427-FC38-4CFA-907B-80FAF11D44D7}"/>
    <cellStyle name="標準 8 3 2 6 2" xfId="25804" xr:uid="{F39EF5B8-7E44-4DF2-ADEC-681963F2C5F8}"/>
    <cellStyle name="標準 8 3 2 6 3" xfId="25805" xr:uid="{55162CCA-DB94-4A63-8D04-00A8DF2CB762}"/>
    <cellStyle name="標準 8 3 2 7" xfId="25806" xr:uid="{A05B765C-8272-4140-BC82-585021F08F87}"/>
    <cellStyle name="標準 8 3 2 7 2" xfId="25807" xr:uid="{4DF8F77B-4A30-4ACC-90CC-4BDFE61E7871}"/>
    <cellStyle name="標準 8 3 2 8" xfId="25808" xr:uid="{9833146F-2A7B-4726-B586-F4DA602BB8F4}"/>
    <cellStyle name="標準 8 3 2 8 2" xfId="25809" xr:uid="{A0BAB961-C165-4F30-9856-B54E21F7573D}"/>
    <cellStyle name="標準 8 3 2 9" xfId="25810" xr:uid="{D17AAFCC-1112-470B-A2AE-072DB59E2188}"/>
    <cellStyle name="標準 8 3 3" xfId="22778" xr:uid="{B5B4824C-CE3D-465B-8377-204751278801}"/>
    <cellStyle name="標準 8 3 3 2" xfId="22779" xr:uid="{CDE4B1C4-1E06-4378-9893-E175BF4E53F8}"/>
    <cellStyle name="標準 8 3 3 2 2" xfId="25811" xr:uid="{B478F308-95B5-44D4-802E-5F8E5409311A}"/>
    <cellStyle name="標準 8 3 3 2 2 2" xfId="25812" xr:uid="{D673B7BB-7C51-4424-B343-41979FAD1127}"/>
    <cellStyle name="標準 8 3 3 2 2 3" xfId="25813" xr:uid="{CDDB9E78-DDE6-47C2-87F0-48DA6C0FCC3E}"/>
    <cellStyle name="標準 8 3 3 2 3" xfId="25814" xr:uid="{44E0E116-3436-4DEF-B62E-26FBAC6C3F20}"/>
    <cellStyle name="標準 8 3 3 2 3 2" xfId="25815" xr:uid="{F8935855-2E57-4230-A214-75427A71AA21}"/>
    <cellStyle name="標準 8 3 3 2 4" xfId="25816" xr:uid="{FF41162E-D8BF-4A95-9631-7191ACE67227}"/>
    <cellStyle name="標準 8 3 3 2 4 2" xfId="25817" xr:uid="{65DEA6B2-2D35-4F61-B799-2AA5DC3549E3}"/>
    <cellStyle name="標準 8 3 3 2 5" xfId="25818" xr:uid="{818C195E-E472-4180-B0D9-8D5001E3A152}"/>
    <cellStyle name="標準 8 3 3 2 6" xfId="25819" xr:uid="{EC3CEAA5-5F42-4BDA-A566-123DEE9B8FB6}"/>
    <cellStyle name="標準 8 3 3 3" xfId="22780" xr:uid="{F3C01292-C971-4E25-86C4-CF8FAD8A776B}"/>
    <cellStyle name="標準 8 3 3 3 2" xfId="25820" xr:uid="{0EBFBF34-D08D-4107-9B51-67748361D50B}"/>
    <cellStyle name="標準 8 3 3 3 2 2" xfId="25821" xr:uid="{AB95FA80-CA1C-430D-BB9B-C62A28EA0B0E}"/>
    <cellStyle name="標準 8 3 3 3 3" xfId="25822" xr:uid="{AE40DAB5-1F05-4CBB-ADD0-6D1F672C3685}"/>
    <cellStyle name="標準 8 3 3 3 3 2" xfId="25823" xr:uid="{4D120E9E-F809-4BF5-BE5A-A21A17075AC0}"/>
    <cellStyle name="標準 8 3 3 3 4" xfId="25824" xr:uid="{4F37CC97-9026-411E-A914-DBB0CC5B953D}"/>
    <cellStyle name="標準 8 3 3 4" xfId="25825" xr:uid="{D9211795-F955-40B0-92A7-F8C96AFDFBB1}"/>
    <cellStyle name="標準 8 3 3 4 2" xfId="25826" xr:uid="{1310AE7D-C039-4B35-B4F5-E46DD07451B0}"/>
    <cellStyle name="標準 8 3 3 4 2 2" xfId="25827" xr:uid="{0705E168-2C0D-4A2A-959A-1DF128FE6902}"/>
    <cellStyle name="標準 8 3 3 4 3" xfId="25828" xr:uid="{4CFC38FB-81A1-4E01-91D9-1406A5F634B4}"/>
    <cellStyle name="標準 8 3 3 4 3 2" xfId="25829" xr:uid="{643296AB-F62E-4859-A1AD-7379F5768D7C}"/>
    <cellStyle name="標準 8 3 3 4 4" xfId="25830" xr:uid="{EE9F182D-22D1-4279-8A61-B2358FE51CD0}"/>
    <cellStyle name="標準 8 3 3 5" xfId="25831" xr:uid="{88D38331-697F-41FD-83A5-C21C8BD74D79}"/>
    <cellStyle name="標準 8 3 3 5 2" xfId="25832" xr:uid="{79395190-3038-41D6-BB38-300D5E3CADC5}"/>
    <cellStyle name="標準 8 3 3 6" xfId="25833" xr:uid="{655699EE-2A55-4A94-A83C-DEEDC8E68A9C}"/>
    <cellStyle name="標準 8 3 3 6 2" xfId="25834" xr:uid="{E94E4B6E-14EF-4D53-8A26-E7DE47E90A61}"/>
    <cellStyle name="標準 8 3 3 7" xfId="25835" xr:uid="{525FB996-371F-4FF7-97B8-EB94B09D84DA}"/>
    <cellStyle name="標準 8 3 3 8" xfId="25836" xr:uid="{0C97FED2-8B36-4EA1-8998-5A8B0DE49C3D}"/>
    <cellStyle name="標準 8 3 4" xfId="22781" xr:uid="{BC0CD316-BE87-4DF9-9FD6-35169E7725E5}"/>
    <cellStyle name="標準 8 3 4 2" xfId="25837" xr:uid="{467B1901-A488-413A-8D81-BE26EFAF8083}"/>
    <cellStyle name="標準 8 3 4 2 2" xfId="25838" xr:uid="{DAA29BD0-6D8E-43E4-A02A-8B94EDE66212}"/>
    <cellStyle name="標準 8 3 4 2 2 2" xfId="25839" xr:uid="{CB6D1D74-8492-472F-9FF9-1A1296BD1518}"/>
    <cellStyle name="標準 8 3 4 2 2 3" xfId="25840" xr:uid="{0DD5B90C-9AAE-4AA8-A1F1-395E3D2BA32C}"/>
    <cellStyle name="標準 8 3 4 2 3" xfId="25841" xr:uid="{F0EC9504-9642-427C-9706-C35867EA07E0}"/>
    <cellStyle name="標準 8 3 4 2 3 2" xfId="25842" xr:uid="{2A20D4CD-83C3-4FAE-AA1D-18F8372A6250}"/>
    <cellStyle name="標準 8 3 4 2 4" xfId="25843" xr:uid="{41A623CF-74C6-4D0A-8E44-C3508F60054D}"/>
    <cellStyle name="標準 8 3 4 2 4 2" xfId="25844" xr:uid="{231BE1A8-2BC9-4702-8357-44534D983D1F}"/>
    <cellStyle name="標準 8 3 4 2 5" xfId="25845" xr:uid="{B1C344B5-A688-4734-920B-9FB92E912868}"/>
    <cellStyle name="標準 8 3 4 2 6" xfId="25846" xr:uid="{BA438D61-A5C6-48F3-A457-1320707EFE95}"/>
    <cellStyle name="標準 8 3 4 3" xfId="25847" xr:uid="{6E2107A3-2AB4-4BEF-9755-2EA442DAD37F}"/>
    <cellStyle name="標準 8 3 4 3 2" xfId="25848" xr:uid="{975D3506-E306-4610-8DE7-357DC77290A6}"/>
    <cellStyle name="標準 8 3 4 3 3" xfId="25849" xr:uid="{7E971A21-5C5E-4BF8-A2E4-58960D351156}"/>
    <cellStyle name="標準 8 3 4 4" xfId="25850" xr:uid="{4F9FB976-EE23-4E9D-9832-86AE9722B088}"/>
    <cellStyle name="標準 8 3 4 4 2" xfId="25851" xr:uid="{4C4FFD62-DC1A-4ED0-A36F-B50A87B5BBE9}"/>
    <cellStyle name="標準 8 3 4 5" xfId="25852" xr:uid="{485B1438-D7A4-40FB-A3D4-3EA0CB05BA3D}"/>
    <cellStyle name="標準 8 3 4 5 2" xfId="25853" xr:uid="{31121063-8EC6-41FB-8C78-7078C45B091D}"/>
    <cellStyle name="標準 8 3 4 6" xfId="25854" xr:uid="{94B0AB59-CA0E-4376-A323-680AADA87A0A}"/>
    <cellStyle name="標準 8 3 4 7" xfId="25855" xr:uid="{1D8B5CA6-ACFE-47F8-AD8F-A65B5DF24E58}"/>
    <cellStyle name="標準 8 3 5" xfId="22782" xr:uid="{19994AA2-D2EE-4185-93AA-489204E0F37F}"/>
    <cellStyle name="標準 8 3 5 2" xfId="25856" xr:uid="{CD8A0756-1397-4140-877A-0BBCA25BD846}"/>
    <cellStyle name="標準 8 3 5 2 2" xfId="25857" xr:uid="{82D1DEE8-3C13-4551-9B75-54F9496AA5F9}"/>
    <cellStyle name="標準 8 3 5 2 3" xfId="25858" xr:uid="{CAE6A9C8-BDBE-4238-8063-131F08DF3721}"/>
    <cellStyle name="標準 8 3 5 3" xfId="25859" xr:uid="{7ADEA4BF-344B-44A0-9DF4-21A27E6AFCAE}"/>
    <cellStyle name="標準 8 3 5 3 2" xfId="25860" xr:uid="{F6CF1CC3-B706-4112-8DD4-0D9EDB7B8BEB}"/>
    <cellStyle name="標準 8 3 5 4" xfId="25861" xr:uid="{C3B8E5F3-CF8F-486C-9DDF-2586397BA0B6}"/>
    <cellStyle name="標準 8 3 5 4 2" xfId="25862" xr:uid="{D72D5F09-75D0-40C5-8CBA-5AB5038E26BB}"/>
    <cellStyle name="標準 8 3 5 5" xfId="25863" xr:uid="{A0CE009E-9C75-4D4C-A2D6-F739AC7AD869}"/>
    <cellStyle name="標準 8 3 5 6" xfId="25864" xr:uid="{F0886B9A-E390-4C31-AB7F-0DD3107B4A40}"/>
    <cellStyle name="標準 8 3 6" xfId="25865" xr:uid="{716782FF-13BE-4C0E-9119-75CC43713C16}"/>
    <cellStyle name="標準 8 3 6 2" xfId="25866" xr:uid="{5AF948C9-EC9E-4D4D-93C6-B950AC5663BD}"/>
    <cellStyle name="標準 8 3 6 2 2" xfId="25867" xr:uid="{CF1AF4BD-0901-46DB-9ABF-0BB4D67496BF}"/>
    <cellStyle name="標準 8 3 6 2 3" xfId="25868" xr:uid="{2C442F0B-37FF-40CF-9FBD-545F8E3BFCA2}"/>
    <cellStyle name="標準 8 3 6 3" xfId="25869" xr:uid="{595A4583-5079-4246-9F12-4A3E2577399B}"/>
    <cellStyle name="標準 8 3 6 3 2" xfId="25870" xr:uid="{3E2BC3DB-E927-4D78-88FC-36CB80F83676}"/>
    <cellStyle name="標準 8 3 6 4" xfId="25871" xr:uid="{59F485A2-2D1F-49EE-ABE3-08569F06FAF8}"/>
    <cellStyle name="標準 8 3 6 4 2" xfId="25872" xr:uid="{F2E64624-766E-4CD1-A0E8-3459CDA49711}"/>
    <cellStyle name="標準 8 3 6 5" xfId="25873" xr:uid="{950FC61C-15CD-42DB-9FB5-91B3FC142F12}"/>
    <cellStyle name="標準 8 3 6 6" xfId="25874" xr:uid="{134CBAEF-C1A5-4A8F-8B1A-D121DD229253}"/>
    <cellStyle name="標準 8 3 7" xfId="25875" xr:uid="{8012910C-27C5-487B-84C8-DA85E1636B8F}"/>
    <cellStyle name="標準 8 3 7 2" xfId="25876" xr:uid="{9760B22D-5DA5-4249-AD7B-0BE42D783C96}"/>
    <cellStyle name="標準 8 3 7 2 2" xfId="25877" xr:uid="{97ACF9F2-323A-4998-96FD-F0CA5FEF682E}"/>
    <cellStyle name="標準 8 3 7 3" xfId="25878" xr:uid="{A71A0093-E1B5-4D3C-B630-7E328A6382B9}"/>
    <cellStyle name="標準 8 3 7 3 2" xfId="25879" xr:uid="{9E0CC93D-8943-4E66-8726-A33A979C3B17}"/>
    <cellStyle name="標準 8 3 7 4" xfId="25880" xr:uid="{91100B79-A613-4DA3-9524-AAD71685F5C6}"/>
    <cellStyle name="標準 8 3 8" xfId="25881" xr:uid="{FAA31417-F91A-4238-811F-9B0D04F466CE}"/>
    <cellStyle name="標準 8 3 8 2" xfId="25882" xr:uid="{2B222156-BD66-462F-A773-662A1DEFF913}"/>
    <cellStyle name="標準 8 3 8 2 2" xfId="25883" xr:uid="{84341FA0-ABB7-4346-BD8C-875B5DD6224E}"/>
    <cellStyle name="標準 8 3 8 3" xfId="25884" xr:uid="{DD39976A-336D-4A56-A781-BF1BE39397D4}"/>
    <cellStyle name="標準 8 3 8 3 2" xfId="25885" xr:uid="{2FA3DDC3-832D-4014-A228-B6DEE545BA60}"/>
    <cellStyle name="標準 8 3 8 4" xfId="25886" xr:uid="{927CC10F-E2C9-4EEB-A7DF-DA9B96121CD9}"/>
    <cellStyle name="標準 8 3 9" xfId="25887" xr:uid="{264FEE39-C71B-4426-B028-BE7F79269684}"/>
    <cellStyle name="標準 8 3 9 2" xfId="25888" xr:uid="{1E90D505-BC6A-45CB-B959-08B43CC43976}"/>
    <cellStyle name="標準 8 3 9 2 2" xfId="25889" xr:uid="{28FE1BDD-9F5E-4CD2-86ED-C638A2D16F08}"/>
    <cellStyle name="標準 8 3 9 3" xfId="25890" xr:uid="{89C1BA84-CCF1-487B-8ACC-0042CC74D609}"/>
    <cellStyle name="표준 8 4" xfId="22783" xr:uid="{B23D1CA8-1A1D-4008-B617-61D2C075FF4C}"/>
    <cellStyle name="標準 8 4" xfId="22784" xr:uid="{78C8E8DA-825C-425B-A89C-85B35295EC88}"/>
    <cellStyle name="標準 8 4 10" xfId="25891" xr:uid="{9DE14E06-CA58-4ACA-878B-307664200A9D}"/>
    <cellStyle name="標準 8 4 11" xfId="25892" xr:uid="{F4C2A087-9BF5-42F7-BB5F-92603C919196}"/>
    <cellStyle name="標準 8 4 2" xfId="25893" xr:uid="{2AF5966D-1B44-4F21-A213-A9DDD4F6364E}"/>
    <cellStyle name="標準 8 4 2 2" xfId="25894" xr:uid="{FFFD096B-C012-467D-AEC1-C1A6B1B75280}"/>
    <cellStyle name="標準 8 4 2 2 2" xfId="25895" xr:uid="{005ADE43-CB1D-475A-896E-420ABBBD20CB}"/>
    <cellStyle name="標準 8 4 2 2 2 2" xfId="25896" xr:uid="{72D823FE-58E2-4FC8-A03A-2B4A336F4285}"/>
    <cellStyle name="標準 8 4 2 2 2 3" xfId="25897" xr:uid="{AA93514C-E981-445A-AAD5-D3CD17037F44}"/>
    <cellStyle name="標準 8 4 2 2 3" xfId="25898" xr:uid="{936BDE4F-97D0-4FBA-BEF4-0EC13B771F76}"/>
    <cellStyle name="標準 8 4 2 2 3 2" xfId="25899" xr:uid="{DAB2C90D-9010-42E3-8CA4-B39ECBB4B9D7}"/>
    <cellStyle name="標準 8 4 2 2 4" xfId="25900" xr:uid="{082693EA-7323-4736-ADC9-234A9C9AD3E2}"/>
    <cellStyle name="標準 8 4 2 2 4 2" xfId="25901" xr:uid="{E91C8409-70A1-4D04-90FE-A219A558C9AB}"/>
    <cellStyle name="標準 8 4 2 2 5" xfId="25902" xr:uid="{36356239-2FCB-4A90-80CB-812275F4CBC8}"/>
    <cellStyle name="標準 8 4 2 2 6" xfId="25903" xr:uid="{822E14CA-0705-4DE8-84BC-D2BCB79BDA2C}"/>
    <cellStyle name="標準 8 4 2 3" xfId="25904" xr:uid="{0155259A-37ED-4B58-A807-7BE4BC008405}"/>
    <cellStyle name="標準 8 4 2 3 2" xfId="25905" xr:uid="{BE3998CD-B8C3-4EDD-B8AB-D57580E1B64D}"/>
    <cellStyle name="標準 8 4 2 3 2 2" xfId="25906" xr:uid="{1FF0179C-BC31-4BC9-A47B-D63D5915E69D}"/>
    <cellStyle name="標準 8 4 2 3 3" xfId="25907" xr:uid="{50061E23-39C0-4305-9B89-3CD4A82333E2}"/>
    <cellStyle name="標準 8 4 2 3 3 2" xfId="25908" xr:uid="{9540CFBE-4995-4340-B441-84B273ADD3CE}"/>
    <cellStyle name="標準 8 4 2 3 4" xfId="25909" xr:uid="{1FC320B1-8488-4F60-BE95-022D6F22CFAE}"/>
    <cellStyle name="標準 8 4 2 4" xfId="25910" xr:uid="{7327B56D-F760-45AA-898D-939670FA11E3}"/>
    <cellStyle name="標準 8 4 2 4 2" xfId="25911" xr:uid="{0D4B094A-C0C1-4ADE-82D0-C846CC43119F}"/>
    <cellStyle name="標準 8 4 2 4 2 2" xfId="25912" xr:uid="{854B5229-E935-45A4-8D64-E11D7EF1F5C3}"/>
    <cellStyle name="標準 8 4 2 4 3" xfId="25913" xr:uid="{BAE3EE44-A514-4E32-9601-577ED39D0544}"/>
    <cellStyle name="標準 8 4 2 4 3 2" xfId="25914" xr:uid="{016DF151-16D0-42F8-B232-805DBB654491}"/>
    <cellStyle name="標準 8 4 2 4 4" xfId="25915" xr:uid="{2B4FAF97-AC89-402E-9508-AAF5A5017297}"/>
    <cellStyle name="標準 8 4 2 5" xfId="25916" xr:uid="{A845B3E3-5CD1-47EF-A6A3-A54BA7AF1103}"/>
    <cellStyle name="標準 8 4 2 5 2" xfId="25917" xr:uid="{0FDE98C9-B5A5-4B03-B758-FAFAEF5832C1}"/>
    <cellStyle name="標準 8 4 2 6" xfId="25918" xr:uid="{EB3F3A96-C91F-4B96-BC50-4B08C5CB9CFF}"/>
    <cellStyle name="標準 8 4 2 6 2" xfId="25919" xr:uid="{F6AD1F09-A2A0-4192-A355-308ED93B45E1}"/>
    <cellStyle name="標準 8 4 2 7" xfId="25920" xr:uid="{52F0A7BE-5AB2-4801-96F5-FD641DF20A34}"/>
    <cellStyle name="標準 8 4 2 8" xfId="25921" xr:uid="{84FF7E13-2C22-44EC-8D15-EAA6040F1141}"/>
    <cellStyle name="標準 8 4 3" xfId="25922" xr:uid="{2D8BD464-A6B1-4CD1-86DB-83E8C5D84023}"/>
    <cellStyle name="標準 8 4 3 2" xfId="25923" xr:uid="{A1777134-F4DB-4B27-BAB9-6369581F3508}"/>
    <cellStyle name="標準 8 4 3 2 2" xfId="25924" xr:uid="{4906861A-C2D7-4BD1-91FF-0A049FA5C19A}"/>
    <cellStyle name="標準 8 4 3 2 2 2" xfId="25925" xr:uid="{A35150E2-3F83-4BE9-BEB0-31412F7B9AE2}"/>
    <cellStyle name="標準 8 4 3 2 2 3" xfId="25926" xr:uid="{AA4AE91D-7FDC-4C8E-A621-E74783963EF9}"/>
    <cellStyle name="標準 8 4 3 2 3" xfId="25927" xr:uid="{D7EDFEF2-AC21-4055-B6D9-AB4B59050499}"/>
    <cellStyle name="標準 8 4 3 2 3 2" xfId="25928" xr:uid="{535C2009-3FC1-4F42-A1CC-3A18BE04BD19}"/>
    <cellStyle name="標準 8 4 3 2 4" xfId="25929" xr:uid="{438C59D8-927E-4B80-9F4F-C146F1BBB5B8}"/>
    <cellStyle name="標準 8 4 3 2 4 2" xfId="25930" xr:uid="{922D9CBF-A8D5-47D6-A9A5-568748526510}"/>
    <cellStyle name="標準 8 4 3 2 5" xfId="25931" xr:uid="{FF7695E0-77AC-4928-94B0-D641ACBAFDFB}"/>
    <cellStyle name="標準 8 4 3 2 6" xfId="25932" xr:uid="{30150004-CE9D-4725-A4E6-46E5F833604A}"/>
    <cellStyle name="標準 8 4 3 3" xfId="25933" xr:uid="{3215398F-8AA1-4B19-B9CC-3F8807378952}"/>
    <cellStyle name="標準 8 4 3 3 2" xfId="25934" xr:uid="{099B1983-97C0-4573-B2DC-B0D3BE647DB2}"/>
    <cellStyle name="標準 8 4 3 3 3" xfId="25935" xr:uid="{AA76D1D6-708C-4976-8EEE-5A2C70AAC932}"/>
    <cellStyle name="標準 8 4 3 4" xfId="25936" xr:uid="{1D8ACE80-9F99-4D01-92D1-FEBEFEDC3E9B}"/>
    <cellStyle name="標準 8 4 3 4 2" xfId="25937" xr:uid="{308942B9-888E-40B1-9713-065320420A05}"/>
    <cellStyle name="標準 8 4 3 5" xfId="25938" xr:uid="{91B5829D-C265-44CC-B5F6-87632657F245}"/>
    <cellStyle name="標準 8 4 3 5 2" xfId="25939" xr:uid="{F0B6E025-21CF-4711-8159-336AFD8EC152}"/>
    <cellStyle name="標準 8 4 3 6" xfId="25940" xr:uid="{CC7DB8F3-DA56-406F-ADBB-8E784CC890C0}"/>
    <cellStyle name="標準 8 4 3 7" xfId="25941" xr:uid="{918F5FC9-2068-4155-9BCE-F262BB6652F4}"/>
    <cellStyle name="標準 8 4 4" xfId="25942" xr:uid="{9FFDFC65-499F-45E1-9253-888FD576A016}"/>
    <cellStyle name="標準 8 4 4 2" xfId="25943" xr:uid="{54DFE5B3-26DF-457D-91FD-32296D159709}"/>
    <cellStyle name="標準 8 4 4 2 2" xfId="25944" xr:uid="{AD63BEC8-3F00-4FFC-B551-BD20B56CD593}"/>
    <cellStyle name="標準 8 4 4 2 3" xfId="25945" xr:uid="{C9A21D25-3FB2-492C-9AA0-F4F089FA357B}"/>
    <cellStyle name="標準 8 4 4 3" xfId="25946" xr:uid="{59E1ACC8-3E2B-4586-80A2-67672094522B}"/>
    <cellStyle name="標準 8 4 4 3 2" xfId="25947" xr:uid="{90AFD44F-F01E-464A-AAFA-34C3678A6F64}"/>
    <cellStyle name="標準 8 4 4 4" xfId="25948" xr:uid="{64619179-F619-40F0-B9EC-61E0387C0A61}"/>
    <cellStyle name="標準 8 4 4 4 2" xfId="25949" xr:uid="{828D4470-25FB-49DF-920C-899676D8DB94}"/>
    <cellStyle name="標準 8 4 4 5" xfId="25950" xr:uid="{8F49B29A-147B-44E1-BF5D-A1DD35CDC8D0}"/>
    <cellStyle name="標準 8 4 4 6" xfId="25951" xr:uid="{185A06EA-2E20-4337-AD0A-1A37B1C25FE0}"/>
    <cellStyle name="標準 8 4 5" xfId="25952" xr:uid="{1C31A000-6374-4383-B47F-9B2008B78132}"/>
    <cellStyle name="標準 8 4 5 2" xfId="25953" xr:uid="{E63C493D-F292-46C4-8666-24FDD0B5D01E}"/>
    <cellStyle name="標準 8 4 5 2 2" xfId="25954" xr:uid="{BA346E51-22D2-4996-A5B2-70DDB791F45B}"/>
    <cellStyle name="標準 8 4 5 2 3" xfId="25955" xr:uid="{564542C3-2C86-4397-BEEA-E55945C15C73}"/>
    <cellStyle name="標準 8 4 5 3" xfId="25956" xr:uid="{E7838EE0-3782-487C-8CF3-D74BBDBAF28D}"/>
    <cellStyle name="標準 8 4 5 3 2" xfId="25957" xr:uid="{2C1AE3CF-1222-4615-99D0-C88061E75A78}"/>
    <cellStyle name="標準 8 4 5 4" xfId="25958" xr:uid="{5B512291-DDDE-4042-A7A8-F46D0612E298}"/>
    <cellStyle name="標準 8 4 5 4 2" xfId="25959" xr:uid="{D05CA26C-C5D1-406B-9041-42E8DC167F17}"/>
    <cellStyle name="標準 8 4 5 5" xfId="25960" xr:uid="{1DC0F3E2-2D36-476D-B02A-2001A72C101D}"/>
    <cellStyle name="標準 8 4 5 6" xfId="25961" xr:uid="{10C6C224-4C25-4288-988C-D382D8EDAB4D}"/>
    <cellStyle name="標準 8 4 6" xfId="25962" xr:uid="{B9DE85EE-7854-4AA1-9DDD-CE233E312F3A}"/>
    <cellStyle name="標準 8 4 6 2" xfId="25963" xr:uid="{F0C9DC41-6622-47AF-9C48-CCACD3DD10A6}"/>
    <cellStyle name="標準 8 4 6 2 2" xfId="25964" xr:uid="{C0A33278-A20C-42F5-A7AD-BB0290C9832D}"/>
    <cellStyle name="標準 8 4 6 3" xfId="25965" xr:uid="{F0FD4817-AEB6-4C0A-B363-7AEB81B03B3C}"/>
    <cellStyle name="標準 8 4 6 3 2" xfId="25966" xr:uid="{06B4DEC3-ABC4-4352-B96E-722C0F828999}"/>
    <cellStyle name="標準 8 4 6 4" xfId="25967" xr:uid="{9274950C-9537-43A2-B545-D7CA8434043B}"/>
    <cellStyle name="標準 8 4 7" xfId="25968" xr:uid="{1394C18F-4569-4BDF-9B6C-5A0B5A8C8F46}"/>
    <cellStyle name="標準 8 4 7 2" xfId="25969" xr:uid="{53370440-5929-4F61-887E-7DE3F2B2D5E5}"/>
    <cellStyle name="標準 8 4 7 3" xfId="25970" xr:uid="{1268D61B-C51F-4FFF-AF91-E700114DD01E}"/>
    <cellStyle name="標準 8 4 8" xfId="25971" xr:uid="{02400F71-6D54-4E90-957C-3D7E197F3B04}"/>
    <cellStyle name="標準 8 4 8 2" xfId="25972" xr:uid="{75BB49D2-0FD3-4107-B0A9-1015CAE4246B}"/>
    <cellStyle name="標準 8 4 9" xfId="25973" xr:uid="{E35D427D-DC2D-46EB-86D9-BCE1B478DAB7}"/>
    <cellStyle name="標準 8 4 9 2" xfId="25974" xr:uid="{A2DC6AF8-CF57-446F-960D-AD78F7682199}"/>
    <cellStyle name="표준 8 5" xfId="22785" xr:uid="{211A170E-1A0A-4DA4-9684-EFAFC9EDEEC0}"/>
    <cellStyle name="標準 8 5" xfId="22786" xr:uid="{53590253-3828-49A6-ADE8-830F38EB05EA}"/>
    <cellStyle name="標準 8 5 10" xfId="25975" xr:uid="{1495EB49-1CC1-49F9-BD02-B82F13016616}"/>
    <cellStyle name="標準 8 5 11" xfId="25976" xr:uid="{37E4244B-A2E2-40E6-94BF-CE941430A3EA}"/>
    <cellStyle name="標準 8 5 2" xfId="25977" xr:uid="{B1C574EB-3C94-4793-B9F6-C76A94D607DC}"/>
    <cellStyle name="標準 8 5 2 2" xfId="25978" xr:uid="{BAD899EC-A919-4CBD-92CF-B60F7EF687C6}"/>
    <cellStyle name="標準 8 5 2 2 2" xfId="25979" xr:uid="{2F2A1D91-1694-4494-A9F4-57AD5B5FAF97}"/>
    <cellStyle name="標準 8 5 2 2 2 2" xfId="25980" xr:uid="{C80D0687-D3CE-42B8-8356-A664C0B8F6ED}"/>
    <cellStyle name="標準 8 5 2 2 2 3" xfId="25981" xr:uid="{0EE263F9-CD8E-4F73-AEAE-72C581BCEF6D}"/>
    <cellStyle name="標準 8 5 2 2 3" xfId="25982" xr:uid="{1FF70C3B-CD92-4B10-BADE-9844F8776BC4}"/>
    <cellStyle name="標準 8 5 2 2 3 2" xfId="25983" xr:uid="{FCE5552F-A172-449D-B3EA-6A18AA154F3F}"/>
    <cellStyle name="標準 8 5 2 2 4" xfId="25984" xr:uid="{1E9FAF8F-DF34-4D3D-9A69-963EA79ECB6A}"/>
    <cellStyle name="標準 8 5 2 2 4 2" xfId="25985" xr:uid="{3203F882-C0EA-4EFC-9197-A21BCE1192FF}"/>
    <cellStyle name="標準 8 5 2 2 5" xfId="25986" xr:uid="{0B618DB7-1034-40C3-A6AD-33B95F3D26B7}"/>
    <cellStyle name="標準 8 5 2 2 6" xfId="25987" xr:uid="{ECC8563B-948F-41F7-A377-C203F676A95C}"/>
    <cellStyle name="標準 8 5 2 3" xfId="25988" xr:uid="{DB4D2575-A048-48CB-8288-52BD7DB6B86D}"/>
    <cellStyle name="標準 8 5 2 3 2" xfId="25989" xr:uid="{24099EB3-952C-498B-AA9E-20FD7A7135F9}"/>
    <cellStyle name="標準 8 5 2 3 2 2" xfId="25990" xr:uid="{672AB84B-EA5A-4372-81C3-5DF11CCE4C49}"/>
    <cellStyle name="標準 8 5 2 3 3" xfId="25991" xr:uid="{E8241DFF-F0A6-49C3-8332-4341718A19BC}"/>
    <cellStyle name="標準 8 5 2 3 3 2" xfId="25992" xr:uid="{ECE4BC0E-098F-4A00-823B-F30E581D6553}"/>
    <cellStyle name="標準 8 5 2 3 4" xfId="25993" xr:uid="{EA5F59BA-AF9C-4951-87C5-DF3DA88DEAAA}"/>
    <cellStyle name="標準 8 5 2 4" xfId="25994" xr:uid="{14C3D5AA-4DEC-4C97-856A-54BF3D19601C}"/>
    <cellStyle name="標準 8 5 2 4 2" xfId="25995" xr:uid="{C8386C3D-A03C-4E17-BD08-E63208994ED1}"/>
    <cellStyle name="標準 8 5 2 4 3" xfId="25996" xr:uid="{CAE89D9D-9ABB-4241-AB00-0E23B806B5CC}"/>
    <cellStyle name="標準 8 5 2 5" xfId="25997" xr:uid="{0BC56550-E97D-4317-8E29-DD77DDB5784B}"/>
    <cellStyle name="標準 8 5 2 5 2" xfId="25998" xr:uid="{324D8F70-BB9D-42B7-8296-4B0D18C285CE}"/>
    <cellStyle name="標準 8 5 2 6" xfId="25999" xr:uid="{DD819C89-C870-4E06-AEDA-5FA818151C8C}"/>
    <cellStyle name="標準 8 5 2 6 2" xfId="26000" xr:uid="{9E22855E-24F6-46F4-9568-9E97AABD5061}"/>
    <cellStyle name="標準 8 5 2 7" xfId="26001" xr:uid="{ACB16F2B-4F6D-4743-8032-ED49C35BE8F4}"/>
    <cellStyle name="標準 8 5 2 8" xfId="26002" xr:uid="{8CCE3ED9-2CB0-4F97-ABFD-6A5DD78D4C2E}"/>
    <cellStyle name="標準 8 5 3" xfId="26003" xr:uid="{7C04C7E0-6D41-4EAA-A86B-4F9D54A791C2}"/>
    <cellStyle name="標準 8 5 3 2" xfId="26004" xr:uid="{F7F1CCA9-A9B0-404F-A074-1B0982D7BA05}"/>
    <cellStyle name="標準 8 5 3 2 2" xfId="26005" xr:uid="{A8F02DD0-FD63-42CA-8761-2D8341BED017}"/>
    <cellStyle name="標準 8 5 3 2 2 2" xfId="26006" xr:uid="{3C119016-DC13-4109-B517-50B1BD91CD38}"/>
    <cellStyle name="標準 8 5 3 2 2 3" xfId="26007" xr:uid="{644B92D3-BD32-426A-8766-3857A31CFF8F}"/>
    <cellStyle name="標準 8 5 3 2 3" xfId="26008" xr:uid="{42DDC87D-55D2-4984-B107-CCCAD74B7D03}"/>
    <cellStyle name="標準 8 5 3 2 3 2" xfId="26009" xr:uid="{323CB34D-2EC6-42E7-800A-1D2622D3E10B}"/>
    <cellStyle name="標準 8 5 3 2 4" xfId="26010" xr:uid="{45A6E205-457C-4741-BD9A-1FFEA6A8DE4A}"/>
    <cellStyle name="標準 8 5 3 2 4 2" xfId="26011" xr:uid="{BBCA064D-9657-4243-92A0-706D554CAD83}"/>
    <cellStyle name="標準 8 5 3 2 5" xfId="26012" xr:uid="{0CF91F77-39CB-407C-AD2E-9A7E5D733023}"/>
    <cellStyle name="標準 8 5 3 2 6" xfId="26013" xr:uid="{7C3B2F38-1C2B-4E64-9479-9E1AD7A3F783}"/>
    <cellStyle name="標準 8 5 3 3" xfId="26014" xr:uid="{4FE2AF73-13DD-40CF-B4CC-AB5F1F7D9B92}"/>
    <cellStyle name="標準 8 5 3 3 2" xfId="26015" xr:uid="{935DFFA4-0505-4492-92DB-9524BEAFA62C}"/>
    <cellStyle name="標準 8 5 3 3 3" xfId="26016" xr:uid="{2C3D07C8-87D2-46F0-94B4-F89279FC23BD}"/>
    <cellStyle name="標準 8 5 3 4" xfId="26017" xr:uid="{2F67EDF4-53D4-4988-8C67-DBB8C2998992}"/>
    <cellStyle name="標準 8 5 3 4 2" xfId="26018" xr:uid="{4BF6253A-C478-4BCE-A89B-857CCFE359BE}"/>
    <cellStyle name="標準 8 5 3 5" xfId="26019" xr:uid="{346DE011-F7EB-432F-86CF-8C185F9A33F9}"/>
    <cellStyle name="標準 8 5 3 5 2" xfId="26020" xr:uid="{07FBE0B7-9EF8-4533-8615-3A1327A8943F}"/>
    <cellStyle name="標準 8 5 3 6" xfId="26021" xr:uid="{5AD0FE44-3571-4E4F-8AD4-9DEEE449D25F}"/>
    <cellStyle name="標準 8 5 3 7" xfId="26022" xr:uid="{4B9D1B39-8BA0-4AAD-A7E3-4504BA979E80}"/>
    <cellStyle name="標準 8 5 4" xfId="26023" xr:uid="{0D3B7FCF-F202-49D6-8976-1C4B4F99A0F9}"/>
    <cellStyle name="標準 8 5 4 2" xfId="26024" xr:uid="{1C7B1D06-AEA4-4095-9358-88E409666067}"/>
    <cellStyle name="標準 8 5 4 2 2" xfId="26025" xr:uid="{DEC8F44C-F839-4D7E-B06B-F16E0F4D11C7}"/>
    <cellStyle name="標準 8 5 4 2 3" xfId="26026" xr:uid="{0E447EF7-3801-413F-9A46-A19AAC832C54}"/>
    <cellStyle name="標準 8 5 4 3" xfId="26027" xr:uid="{5E6CC4D0-311F-44B4-96A9-B7506BEAE002}"/>
    <cellStyle name="標準 8 5 4 3 2" xfId="26028" xr:uid="{A26DB851-AF7A-44C2-8902-AD184837ED6A}"/>
    <cellStyle name="標準 8 5 4 4" xfId="26029" xr:uid="{BFA18942-0A9D-4445-B03E-66A6D05CE2EC}"/>
    <cellStyle name="標準 8 5 4 4 2" xfId="26030" xr:uid="{ACB5CF39-ED85-49F5-B093-1EAAF5039C1C}"/>
    <cellStyle name="標準 8 5 4 5" xfId="26031" xr:uid="{1863C289-A14F-4C9E-84E0-12DA44D58EA1}"/>
    <cellStyle name="標準 8 5 4 6" xfId="26032" xr:uid="{D339E3A8-4492-4FA9-9451-46C625AFAAFC}"/>
    <cellStyle name="標準 8 5 5" xfId="26033" xr:uid="{E10A205D-A3DC-4742-9E8C-E2799B807919}"/>
    <cellStyle name="標準 8 5 5 2" xfId="26034" xr:uid="{3E27B09C-1341-4D6C-A73F-5D9046EEAF1C}"/>
    <cellStyle name="標準 8 5 5 2 2" xfId="26035" xr:uid="{0804A868-57B6-4394-AD71-0FA1FB6C735A}"/>
    <cellStyle name="標準 8 5 5 2 3" xfId="26036" xr:uid="{2DF78B35-1C7B-4ED5-BE0E-63F2919BF70A}"/>
    <cellStyle name="標準 8 5 5 3" xfId="26037" xr:uid="{5278EF21-5B94-4301-8264-58BCEB832412}"/>
    <cellStyle name="標準 8 5 5 3 2" xfId="26038" xr:uid="{610766AD-0D72-42F4-B744-2BCA2508897F}"/>
    <cellStyle name="標準 8 5 5 4" xfId="26039" xr:uid="{ACFA20CB-80D6-4583-9CBE-01065D363DC5}"/>
    <cellStyle name="標準 8 5 5 4 2" xfId="26040" xr:uid="{8F572C9B-9731-4A57-84CC-FBFC1939B78E}"/>
    <cellStyle name="標準 8 5 5 5" xfId="26041" xr:uid="{D4B8AE95-FE05-4920-84B6-310AFC4DA5A2}"/>
    <cellStyle name="標準 8 5 5 6" xfId="26042" xr:uid="{9A75D557-A22E-4A3B-BD9F-FDA03492E0CA}"/>
    <cellStyle name="標準 8 5 6" xfId="26043" xr:uid="{0E0BC3DE-FB7A-4F3F-9DC9-C4A95ED2E7AD}"/>
    <cellStyle name="標準 8 5 6 2" xfId="26044" xr:uid="{B209DAC6-20D9-462C-9800-7B14AB8842DA}"/>
    <cellStyle name="標準 8 5 6 2 2" xfId="26045" xr:uid="{EB2D2A0C-8FAF-4A97-8A3E-EE9668FD6D70}"/>
    <cellStyle name="標準 8 5 6 3" xfId="26046" xr:uid="{75FA5951-565B-4111-A406-1E5F87843AE9}"/>
    <cellStyle name="標準 8 5 6 3 2" xfId="26047" xr:uid="{8297DD98-EF0D-4D88-A3E0-975645D8DFA7}"/>
    <cellStyle name="標準 8 5 6 4" xfId="26048" xr:uid="{182A1DEC-46E9-4663-AE0C-7EDE35AA93BA}"/>
    <cellStyle name="標準 8 5 7" xfId="26049" xr:uid="{3021720D-6617-4E4F-9B08-4451C5F78306}"/>
    <cellStyle name="標準 8 5 7 2" xfId="26050" xr:uid="{66E6A529-92C6-4E57-AB8C-A546FCB05855}"/>
    <cellStyle name="標準 8 5 7 3" xfId="26051" xr:uid="{22E241B1-CD63-46FF-9778-72136CB80A8E}"/>
    <cellStyle name="標準 8 5 8" xfId="26052" xr:uid="{77D9EAE4-5438-4F24-83CD-FD3F6A484F20}"/>
    <cellStyle name="標準 8 5 8 2" xfId="26053" xr:uid="{A8408997-D2E9-4A1B-9B0C-11115EE6F111}"/>
    <cellStyle name="標準 8 5 9" xfId="26054" xr:uid="{9DE59A91-E5FE-48CA-AAB3-7AA635A7ADB6}"/>
    <cellStyle name="標準 8 5 9 2" xfId="26055" xr:uid="{D7C6646E-76C6-4698-9CC9-0B4EA9B6FF17}"/>
    <cellStyle name="표준 8 6" xfId="22787" xr:uid="{FF5E4767-9D77-400D-80EA-60CAE3DFFE2A}"/>
    <cellStyle name="標準 8 6" xfId="26056" xr:uid="{01BAF86E-5199-49FB-9E19-5887EAAA41F1}"/>
    <cellStyle name="標準 8 6 2" xfId="26057" xr:uid="{D2AFDADB-3BC6-4110-8AE0-2B8A7C30CDA4}"/>
    <cellStyle name="標準 8 6 2 2" xfId="26058" xr:uid="{64350DF1-DFDD-48BB-96D8-284D9F1B63B2}"/>
    <cellStyle name="標準 8 6 2 2 2" xfId="26059" xr:uid="{19CE4F9F-6F48-448E-B59E-25DEB15FD308}"/>
    <cellStyle name="標準 8 6 2 2 3" xfId="26060" xr:uid="{A59BBE64-93D3-4434-B1BD-3F261940D2C6}"/>
    <cellStyle name="標準 8 6 2 3" xfId="26061" xr:uid="{CF6050F8-F872-40BD-8D65-339A0A4DFF92}"/>
    <cellStyle name="標準 8 6 2 3 2" xfId="26062" xr:uid="{993ADA4E-FBE9-4603-B631-B491ED3DC60B}"/>
    <cellStyle name="標準 8 6 2 4" xfId="26063" xr:uid="{2D7613CE-E0F4-4113-B9A4-F6C48DBA58EE}"/>
    <cellStyle name="標準 8 6 2 4 2" xfId="26064" xr:uid="{8C0B0547-B22C-44A4-BF58-82D1CCB439A3}"/>
    <cellStyle name="標準 8 6 2 5" xfId="26065" xr:uid="{101ECB78-9A73-4DB5-9C83-6658356156D3}"/>
    <cellStyle name="標準 8 6 2 6" xfId="26066" xr:uid="{365375E5-EFC1-4E7D-AA45-619D6D27BF2D}"/>
    <cellStyle name="標準 8 6 3" xfId="26067" xr:uid="{996B5D8E-9A2E-4C20-9626-5E7361548FD6}"/>
    <cellStyle name="標準 8 6 3 2" xfId="26068" xr:uid="{78DEBCC8-7723-4AE1-A989-73241F35F6F5}"/>
    <cellStyle name="標準 8 6 3 2 2" xfId="26069" xr:uid="{C6484539-73D0-467C-B7E1-CAD621EB2F2F}"/>
    <cellStyle name="標準 8 6 3 3" xfId="26070" xr:uid="{160F4812-5878-47B4-9234-11679F51F481}"/>
    <cellStyle name="標準 8 6 3 3 2" xfId="26071" xr:uid="{F636415A-0C2E-49BD-9731-E8303994271C}"/>
    <cellStyle name="標準 8 6 3 4" xfId="26072" xr:uid="{313D223D-72A3-4503-84E0-1296124E8C49}"/>
    <cellStyle name="標準 8 6 4" xfId="26073" xr:uid="{DBEFC78F-FD6B-4901-B4CF-0C3F58829F0E}"/>
    <cellStyle name="標準 8 6 4 2" xfId="26074" xr:uid="{BF35A9EE-1C99-468A-9890-250C82321BC4}"/>
    <cellStyle name="標準 8 6 4 2 2" xfId="26075" xr:uid="{11C90E44-1B44-4425-8C95-406EFB3ADEC7}"/>
    <cellStyle name="標準 8 6 4 3" xfId="26076" xr:uid="{B4F50D52-7D59-4F99-8893-829B299F21E4}"/>
    <cellStyle name="標準 8 6 4 3 2" xfId="26077" xr:uid="{64AD882A-D28B-400D-B71B-9E81A1D74798}"/>
    <cellStyle name="標準 8 6 4 4" xfId="26078" xr:uid="{46CB4007-73A6-4628-ADA0-2E9A819FCF55}"/>
    <cellStyle name="標準 8 6 5" xfId="26079" xr:uid="{52D8C8E2-2137-4524-8BD1-CE1A0D420694}"/>
    <cellStyle name="標準 8 6 5 2" xfId="26080" xr:uid="{DDB9826E-953D-46E2-9421-B4509C549B3D}"/>
    <cellStyle name="標準 8 6 6" xfId="26081" xr:uid="{7F21C119-1C8D-41B7-A858-1D3803D3027D}"/>
    <cellStyle name="標準 8 6 6 2" xfId="26082" xr:uid="{99B788F7-AE40-43DF-8187-5117F1261A18}"/>
    <cellStyle name="標準 8 6 7" xfId="26083" xr:uid="{6197BAD0-EE87-4AB2-9841-161F948800B4}"/>
    <cellStyle name="標準 8 6 8" xfId="26084" xr:uid="{DAEF937A-CFDB-4F11-9888-0EAC48013C1B}"/>
    <cellStyle name="표준 8 7" xfId="22788" xr:uid="{8CCA37B3-58BC-4E0A-B112-C5E6B16E658B}"/>
    <cellStyle name="標準 8 7" xfId="26085" xr:uid="{C4EF66E0-71ED-45F9-80F4-A28922738197}"/>
    <cellStyle name="標準 8 7 2" xfId="26086" xr:uid="{92B0916C-B4AE-4407-8381-ABCA682A1337}"/>
    <cellStyle name="標準 8 7 2 2" xfId="26087" xr:uid="{E551FE0C-6F5B-44D5-AD2B-3BA92217B494}"/>
    <cellStyle name="標準 8 7 2 2 2" xfId="26088" xr:uid="{35C0C5DA-59BE-4D30-9438-4BA83A8FF447}"/>
    <cellStyle name="標準 8 7 2 2 3" xfId="26089" xr:uid="{A91D27C9-76D7-4645-8587-147B63A4B361}"/>
    <cellStyle name="標準 8 7 2 3" xfId="26090" xr:uid="{D8C32438-EBEA-4247-9F2E-8DA04F2FD5E1}"/>
    <cellStyle name="標準 8 7 2 3 2" xfId="26091" xr:uid="{ECBB785F-8AF3-46EE-B476-8CE7C897D594}"/>
    <cellStyle name="標準 8 7 2 4" xfId="26092" xr:uid="{BCF76BF0-56E5-4910-A8B3-7C302D33FB49}"/>
    <cellStyle name="標準 8 7 2 4 2" xfId="26093" xr:uid="{A9A4099E-80F2-4FA6-A9A2-82C2AAE69301}"/>
    <cellStyle name="標準 8 7 2 5" xfId="26094" xr:uid="{A8A1E51C-6A51-4033-A417-FEE998442D38}"/>
    <cellStyle name="標準 8 7 2 6" xfId="26095" xr:uid="{AEACBA49-E5E2-4824-99F5-FF0865B15EF1}"/>
    <cellStyle name="標準 8 7 3" xfId="26096" xr:uid="{B2AE24E2-F7A9-4D82-9446-2D16FCADDAF7}"/>
    <cellStyle name="標準 8 7 3 2" xfId="26097" xr:uid="{7C61C8D7-3123-498A-8DD5-7CF89B7F8DA4}"/>
    <cellStyle name="標準 8 7 3 2 2" xfId="26098" xr:uid="{D0EFA7F4-AFAC-45A3-863A-E994BB9F9CD1}"/>
    <cellStyle name="標準 8 7 3 3" xfId="26099" xr:uid="{C12F61C2-137C-4014-A704-F2FC5D73EC0F}"/>
    <cellStyle name="標準 8 7 3 3 2" xfId="26100" xr:uid="{18C14561-194C-4CE6-B25C-8764973C056F}"/>
    <cellStyle name="標準 8 7 3 4" xfId="26101" xr:uid="{3C0F8D44-FAC0-4652-9D78-9817DC481CE4}"/>
    <cellStyle name="標準 8 7 4" xfId="26102" xr:uid="{438551AC-8772-4289-82F6-93C7DB8AB6B9}"/>
    <cellStyle name="標準 8 7 4 2" xfId="26103" xr:uid="{CD7171C7-6A52-4F72-8D4E-1053D4115397}"/>
    <cellStyle name="標準 8 7 5" xfId="26104" xr:uid="{547BD8BE-9382-4C87-879C-CC9190A2DA1B}"/>
    <cellStyle name="標準 8 7 5 2" xfId="26105" xr:uid="{C37012D6-8E85-427E-BE20-97649FF34DDD}"/>
    <cellStyle name="標準 8 7 6" xfId="26106" xr:uid="{971794E5-B3E2-4866-9968-FE4D9B3D53A5}"/>
    <cellStyle name="標準 8 7 7" xfId="26107" xr:uid="{C50EB1A4-BC2D-4672-8C4B-800F892C0468}"/>
    <cellStyle name="표준 8 8" xfId="22789" xr:uid="{BCB5072D-DFF1-48DE-9BC4-2AE24C8E4C95}"/>
    <cellStyle name="標準 8 8" xfId="26108" xr:uid="{24DAD2E6-7D03-4684-97FC-3DF4CAB284E5}"/>
    <cellStyle name="標準 8 8 2" xfId="26109" xr:uid="{E7F3CA98-8C21-4DF6-8E1E-3EB4976DE169}"/>
    <cellStyle name="標準 8 8 2 2" xfId="26110" xr:uid="{A3EFDA3E-BAB8-41E1-8A78-2AAFDAD6E21D}"/>
    <cellStyle name="標準 8 8 2 2 2" xfId="26111" xr:uid="{00EE19C3-ED6D-41BF-87A3-F32E256519DE}"/>
    <cellStyle name="標準 8 8 2 3" xfId="26112" xr:uid="{E4B65AB5-89FE-4446-959E-7D7CE6C288F3}"/>
    <cellStyle name="標準 8 8 2 3 2" xfId="26113" xr:uid="{ED9D0C98-DC15-47E3-9233-A7A9BC2FDFEE}"/>
    <cellStyle name="標準 8 8 2 4" xfId="26114" xr:uid="{3045069B-89D8-4E45-A830-B3FA1D4FB60A}"/>
    <cellStyle name="標準 8 8 3" xfId="26115" xr:uid="{9AD5D0BE-BE7E-47DE-B5A6-49AA6B36BDF1}"/>
    <cellStyle name="標準 8 8 3 2" xfId="26116" xr:uid="{427AC2D9-CE13-4323-8D2D-F140680D01FA}"/>
    <cellStyle name="標準 8 8 4" xfId="26117" xr:uid="{E42553BE-AFD8-40CA-8FFD-E459737BB397}"/>
    <cellStyle name="標準 8 8 4 2" xfId="26118" xr:uid="{B95C60D7-063C-4B79-9945-18EE555EA6E9}"/>
    <cellStyle name="標準 8 8 5" xfId="26119" xr:uid="{4D318933-8140-4921-81BF-DFD4355A394B}"/>
    <cellStyle name="標準 8 8 6" xfId="26120" xr:uid="{6F12D664-BC23-45B1-B145-47EC2E159ADA}"/>
    <cellStyle name="표준 8 9" xfId="22790" xr:uid="{91768893-D6DC-408A-B768-8CBF341572F7}"/>
    <cellStyle name="標準 8 9" xfId="26121" xr:uid="{4F39F76F-8F83-471E-82CE-C90651299467}"/>
    <cellStyle name="標準 8 9 2" xfId="26122" xr:uid="{A954CCAE-B61E-466A-9028-47575A10D3FF}"/>
    <cellStyle name="標準 8 9 2 2" xfId="26123" xr:uid="{83DCB5D4-FCD9-49A8-9347-5A2FFBA87ECA}"/>
    <cellStyle name="標準 8 9 2 2 2" xfId="26124" xr:uid="{82BB8A69-8E3A-4E98-9B69-1ECB0FC06E4A}"/>
    <cellStyle name="標準 8 9 2 3" xfId="26125" xr:uid="{32EC9647-0B70-4980-ADA7-5D63B52C5A2E}"/>
    <cellStyle name="標準 8 9 2 3 2" xfId="26126" xr:uid="{9423EF28-01BD-4F95-BB20-F9AF8F3ED4C7}"/>
    <cellStyle name="標準 8 9 2 4" xfId="26127" xr:uid="{23D14992-E2D0-4065-B1E4-3B1FE82A8952}"/>
    <cellStyle name="標準 8 9 3" xfId="26128" xr:uid="{881972F3-7BEF-47CE-BB44-E7EEE6F70207}"/>
    <cellStyle name="標準 8 9 3 2" xfId="26129" xr:uid="{65B153AA-2B7A-41D7-99FA-35F457B1C6A6}"/>
    <cellStyle name="標準 8 9 4" xfId="26130" xr:uid="{483609FA-78B6-4B6F-9A5C-1E80CBD3B082}"/>
    <cellStyle name="標準 8 9 4 2" xfId="26131" xr:uid="{647A8B2F-18D8-46E3-82B9-C88BBA39A71C}"/>
    <cellStyle name="標準 8 9 5" xfId="26132" xr:uid="{8BCAEA61-13F4-4E8F-B77F-D076A19B4F66}"/>
    <cellStyle name="標準 8 9 6" xfId="26133" xr:uid="{83CF07AA-E63B-4C4C-8BAE-E91ACFDB6CF0}"/>
    <cellStyle name="標準 8_Upload" xfId="26134" xr:uid="{EBCDDAF0-F701-4E85-BA2B-2BD818DF763C}"/>
    <cellStyle name="표준 80" xfId="41262" xr:uid="{8F455C4F-483C-4F63-89E3-F0ED2D018C2E}"/>
    <cellStyle name="표준 81" xfId="41263" xr:uid="{8592E39D-6936-416B-84AA-71AB022030B9}"/>
    <cellStyle name="표준 82" xfId="41264" xr:uid="{1E25BC41-5198-4CE3-B13A-D916BCCFE802}"/>
    <cellStyle name="표준 83" xfId="41265" xr:uid="{294025F7-5367-4624-BE50-6CEEB1244F5A}"/>
    <cellStyle name="표준 84" xfId="41266" xr:uid="{B81B49DA-DC82-4FB3-A81A-3A5C8A5D81F1}"/>
    <cellStyle name="표준 85" xfId="41267" xr:uid="{2EA7B6DF-4B0A-4C0C-8AFA-A9FEEFB8B288}"/>
    <cellStyle name="표준 86" xfId="41268" xr:uid="{0A8BBA3D-1371-4A72-8138-3078BC66E6BA}"/>
    <cellStyle name="표준 87" xfId="41269" xr:uid="{6327D775-C107-49F8-8867-1E938E28D493}"/>
    <cellStyle name="표준 88" xfId="41270" xr:uid="{993D4C57-722B-4BD7-B2B0-217546A5D22E}"/>
    <cellStyle name="표준 89" xfId="41271" xr:uid="{E24DE37F-7487-4CF3-AC8D-3B54E72924F4}"/>
    <cellStyle name="표준 9" xfId="22791" xr:uid="{2DA6CF68-8CEA-4BCB-81E6-C14BD609BA5A}"/>
    <cellStyle name="標準 9" xfId="22792" xr:uid="{9E06AFED-283B-4265-8300-E536E0F253D6}"/>
    <cellStyle name="標準 9 10" xfId="26135" xr:uid="{1DC87C37-A40A-4945-A031-780542FB6CAF}"/>
    <cellStyle name="標準 9 10 2" xfId="26136" xr:uid="{BD66AC51-DC77-48CD-AE31-150A3C3C97CD}"/>
    <cellStyle name="標準 9 10 3" xfId="26137" xr:uid="{93404C98-6D8E-42D4-B229-BD24B8BD4FB4}"/>
    <cellStyle name="標準 9 11" xfId="26138" xr:uid="{EB753D7B-8B32-4EE6-8D60-F02F21227F17}"/>
    <cellStyle name="標準 9 11 2" xfId="26139" xr:uid="{01385578-3A8F-41B7-A879-2CFEF0CC14E0}"/>
    <cellStyle name="標準 9 12" xfId="26140" xr:uid="{FB9E0094-16B4-4DFF-86F6-1A513D6AF11B}"/>
    <cellStyle name="標準 9 13" xfId="26141" xr:uid="{ED73800C-C715-494A-B6DB-8AB7C038BF68}"/>
    <cellStyle name="표준 9 2" xfId="22793" xr:uid="{33F3949D-DFA7-4DAA-8D90-4E34E96DEBCE}"/>
    <cellStyle name="標準 9 2" xfId="22794" xr:uid="{7DF7DBC8-57EF-4B9D-8BCB-EAB3CA613C8A}"/>
    <cellStyle name="標準 9 2 10" xfId="26142" xr:uid="{41DA6660-9330-4C78-8820-4F5AD98A6EC7}"/>
    <cellStyle name="標準 9 2 10 2" xfId="26143" xr:uid="{8712D3CC-EC3F-49A7-B4EC-20151C1181C9}"/>
    <cellStyle name="標準 9 2 2" xfId="22795" xr:uid="{BCA16B4B-725E-4EFD-B51E-449CD4FE25A5}"/>
    <cellStyle name="標準 9 2 2 2" xfId="22796" xr:uid="{ED81F241-099D-4680-A85B-856170E26F80}"/>
    <cellStyle name="標準 9 2 2 3" xfId="22797" xr:uid="{6FDC6FA1-DC8C-451A-813E-250C65F92FF3}"/>
    <cellStyle name="標準 9 2 3" xfId="26144" xr:uid="{041D968B-F63F-4ECC-9ACD-0880C0B7D6B2}"/>
    <cellStyle name="標準 9 2 3 2" xfId="26145" xr:uid="{F36EBA8E-D327-4E39-92FD-5B848D19E316}"/>
    <cellStyle name="標準 9 2 3 2 2" xfId="26146" xr:uid="{D81BA1D8-FC97-4E9D-844A-825D669F8442}"/>
    <cellStyle name="標準 9 2 3 2 2 2" xfId="26147" xr:uid="{88F88263-8256-4CD3-A4FC-D9184AA5C89D}"/>
    <cellStyle name="標準 9 2 3 2 2 3" xfId="26148" xr:uid="{8648698F-B29E-4682-AD56-687874CBEB15}"/>
    <cellStyle name="標準 9 2 3 2 3" xfId="26149" xr:uid="{F8434CAA-999E-467F-B7FE-A4F2499A9928}"/>
    <cellStyle name="標準 9 2 3 2 3 2" xfId="26150" xr:uid="{A3B3C255-3C56-4EBD-B64B-3BD6C601111C}"/>
    <cellStyle name="標準 9 2 3 2 4" xfId="26151" xr:uid="{9F54C389-1AD3-4022-B9D4-8280E53557BC}"/>
    <cellStyle name="標準 9 2 3 2 4 2" xfId="26152" xr:uid="{D2C66FC8-03B9-4CF9-A803-33064AC3ADDC}"/>
    <cellStyle name="標準 9 2 3 2 5" xfId="26153" xr:uid="{512795FD-A4BA-4811-B907-36112D81A1BD}"/>
    <cellStyle name="標準 9 2 3 2 6" xfId="26154" xr:uid="{E3C1BCD4-1B82-452B-B90D-0B7251A2A8D2}"/>
    <cellStyle name="標準 9 2 3 3" xfId="26155" xr:uid="{D0BBAEB9-5B33-44FF-A5FE-75C894FCBB39}"/>
    <cellStyle name="標準 9 2 3 3 2" xfId="26156" xr:uid="{8E1096AB-E79B-423D-94B3-799FD6F3E839}"/>
    <cellStyle name="標準 9 2 3 3 2 2" xfId="26157" xr:uid="{4958625A-DBC7-441F-BC93-AF2D4915C266}"/>
    <cellStyle name="標準 9 2 3 3 3" xfId="26158" xr:uid="{07DA88C0-E307-42B9-A2F7-F5C852BDC08A}"/>
    <cellStyle name="標準 9 2 3 3 3 2" xfId="26159" xr:uid="{94D71810-1210-4F91-9598-9F2BA99B6343}"/>
    <cellStyle name="標準 9 2 3 3 4" xfId="26160" xr:uid="{B619C917-1A06-4663-A00C-300223ADDC23}"/>
    <cellStyle name="標準 9 2 3 4" xfId="26161" xr:uid="{89010CA2-D44F-4B13-A3E5-D957DF19E6C2}"/>
    <cellStyle name="標準 9 2 3 4 2" xfId="26162" xr:uid="{05C320AC-9CAD-48DE-87A8-F51CCE7A0E6C}"/>
    <cellStyle name="標準 9 2 3 4 3" xfId="26163" xr:uid="{046BFDE3-DAE4-43B9-AABB-283D05D4D7D0}"/>
    <cellStyle name="標準 9 2 3 5" xfId="26164" xr:uid="{528B4CD8-EB4B-4B56-A7A6-3B80B0911305}"/>
    <cellStyle name="標準 9 2 3 5 2" xfId="26165" xr:uid="{D6479BD5-2DD7-47D6-9B5E-BD23155A32EE}"/>
    <cellStyle name="標準 9 2 3 6" xfId="26166" xr:uid="{9EE7A552-258B-4DC4-88C6-8D4CC0A185EC}"/>
    <cellStyle name="標準 9 2 3 6 2" xfId="26167" xr:uid="{089DF5CD-7FBF-4674-B23F-A1D53E34D154}"/>
    <cellStyle name="標準 9 2 3 7" xfId="26168" xr:uid="{800531F5-E999-4BE9-8902-F7445E798900}"/>
    <cellStyle name="標準 9 2 3 8" xfId="26169" xr:uid="{05483BDC-7270-46B2-B971-F73204690CF4}"/>
    <cellStyle name="標準 9 2 4" xfId="26170" xr:uid="{9E305745-9177-4ED6-B3C4-612D5E840EE2}"/>
    <cellStyle name="標準 9 2 4 2" xfId="26171" xr:uid="{7A5F91DF-7F2D-4833-829E-9CE060FA14ED}"/>
    <cellStyle name="標準 9 2 4 2 2" xfId="26172" xr:uid="{AC499ED0-6AE1-4DFC-BFDC-3D81A253DB3E}"/>
    <cellStyle name="標準 9 2 4 2 2 2" xfId="26173" xr:uid="{017D77F7-8F36-4744-9205-224949AD4DF7}"/>
    <cellStyle name="標準 9 2 4 2 2 3" xfId="26174" xr:uid="{9D7D6666-03A9-4415-B9F9-A16BD26FFEC2}"/>
    <cellStyle name="標準 9 2 4 2 3" xfId="26175" xr:uid="{EFEAB587-5783-4F55-BE75-81C780CE140B}"/>
    <cellStyle name="標準 9 2 4 2 3 2" xfId="26176" xr:uid="{9DFECDC4-A2A0-412A-9805-F5137EC4F6A2}"/>
    <cellStyle name="標準 9 2 4 2 4" xfId="26177" xr:uid="{078999BA-7CB9-4411-ABAF-3FAE2EEA16EB}"/>
    <cellStyle name="標準 9 2 4 2 4 2" xfId="26178" xr:uid="{999361D7-B59A-4D7A-BB17-5FA4F96B63B0}"/>
    <cellStyle name="標準 9 2 4 2 5" xfId="26179" xr:uid="{22F10E22-62E1-43EE-A3F7-5E3CDD3A71F6}"/>
    <cellStyle name="標準 9 2 4 2 6" xfId="26180" xr:uid="{8E194C33-1C14-4AC1-BA25-227B35C8E6FF}"/>
    <cellStyle name="標準 9 2 4 3" xfId="26181" xr:uid="{83AC5DBB-D6A5-40C5-B7C5-DBDF580D783B}"/>
    <cellStyle name="標準 9 2 4 3 2" xfId="26182" xr:uid="{7C32BF45-B008-4EE5-A0B7-46036869AB28}"/>
    <cellStyle name="標準 9 2 4 3 3" xfId="26183" xr:uid="{33AD74A4-1000-4902-A26D-72037E950B0F}"/>
    <cellStyle name="標準 9 2 4 4" xfId="26184" xr:uid="{D61324A7-192C-4625-97D8-BC736BEC2541}"/>
    <cellStyle name="標準 9 2 4 4 2" xfId="26185" xr:uid="{0C0A1BD9-D2EB-4756-B22E-FC74136B9FFC}"/>
    <cellStyle name="標準 9 2 4 5" xfId="26186" xr:uid="{EF2EF713-CA6C-4949-9B27-6504DA0A6A72}"/>
    <cellStyle name="標準 9 2 4 5 2" xfId="26187" xr:uid="{4657EAA0-C669-4928-82A2-2457E3C63145}"/>
    <cellStyle name="標準 9 2 4 6" xfId="26188" xr:uid="{61777B66-5D41-4526-9804-489E5E520DF6}"/>
    <cellStyle name="標準 9 2 4 7" xfId="26189" xr:uid="{8379B474-33AA-46FD-BB72-6C7EC29439AD}"/>
    <cellStyle name="標準 9 2 5" xfId="26190" xr:uid="{F0A6EDCB-6B17-4214-93B6-7B11FF03E620}"/>
    <cellStyle name="標準 9 2 5 2" xfId="26191" xr:uid="{E7DE1E14-A83C-4E0C-9155-8F78650724CD}"/>
    <cellStyle name="標準 9 2 5 2 2" xfId="26192" xr:uid="{24D2A7EA-542B-4278-98E3-E2C37D96DCF8}"/>
    <cellStyle name="標準 9 2 5 2 3" xfId="26193" xr:uid="{5CE45568-0C3A-4F4C-801B-9D7A09B96088}"/>
    <cellStyle name="標準 9 2 5 3" xfId="26194" xr:uid="{F39B0CE9-640B-4B6B-8ACE-287E67822669}"/>
    <cellStyle name="標準 9 2 5 3 2" xfId="26195" xr:uid="{B26CC5C8-B996-4606-82AD-04899F01C391}"/>
    <cellStyle name="標準 9 2 5 4" xfId="26196" xr:uid="{46DD56A8-0F8E-4CC0-95A9-E61EA881EA61}"/>
    <cellStyle name="標準 9 2 5 4 2" xfId="26197" xr:uid="{B66BE573-3F89-427F-A50B-1761BF37E695}"/>
    <cellStyle name="標準 9 2 5 5" xfId="26198" xr:uid="{899F790B-D929-4520-8B3C-7968339A1B95}"/>
    <cellStyle name="標準 9 2 5 6" xfId="26199" xr:uid="{EAE86D63-B7D5-4708-A9DC-02713E40C0B5}"/>
    <cellStyle name="標準 9 2 6" xfId="26200" xr:uid="{F30D130F-3F6E-40C5-B354-2EF7CC575CDA}"/>
    <cellStyle name="標準 9 2 6 2" xfId="26201" xr:uid="{1C139126-AAD7-4490-9D69-4283183DEC93}"/>
    <cellStyle name="標準 9 2 6 2 2" xfId="26202" xr:uid="{D218EB0B-1C3E-46F7-9B3A-4F8CCCBA26EB}"/>
    <cellStyle name="標準 9 2 6 2 3" xfId="26203" xr:uid="{A0A9067F-1286-4525-A17F-EFBC075ABE10}"/>
    <cellStyle name="標準 9 2 6 3" xfId="26204" xr:uid="{42A83C81-4555-4135-A4A3-EAA0C8325BF0}"/>
    <cellStyle name="標準 9 2 6 3 2" xfId="26205" xr:uid="{65B12468-AE4D-4AE6-8276-EAD2495B09FD}"/>
    <cellStyle name="標準 9 2 6 4" xfId="26206" xr:uid="{C53E1218-2380-4439-A4E7-E606639F9F64}"/>
    <cellStyle name="標準 9 2 6 4 2" xfId="26207" xr:uid="{F62EE41A-7111-458A-8305-A95D6F46D29E}"/>
    <cellStyle name="標準 9 2 6 5" xfId="26208" xr:uid="{2D3125C0-39AD-4152-B484-C2D750E0E560}"/>
    <cellStyle name="標準 9 2 6 6" xfId="26209" xr:uid="{72242A3F-CFFC-4A8A-A3B9-9F3B3862BB88}"/>
    <cellStyle name="標準 9 2 7" xfId="26210" xr:uid="{F3D43CC9-94FF-46D8-B37B-9B750A62C9EF}"/>
    <cellStyle name="標準 9 2 7 2" xfId="26211" xr:uid="{EEA22E53-8B1C-40C7-8E26-D853B00D88B1}"/>
    <cellStyle name="標準 9 2 7 2 2" xfId="26212" xr:uid="{DBAEA2C5-12E5-4363-8604-F8CEF61DA28B}"/>
    <cellStyle name="標準 9 2 7 3" xfId="26213" xr:uid="{7460F11E-993F-4570-B544-2FE3A08DC3BF}"/>
    <cellStyle name="標準 9 2 7 3 2" xfId="26214" xr:uid="{80E903F3-BF7E-43FA-833F-4711E57F4005}"/>
    <cellStyle name="標準 9 2 7 4" xfId="26215" xr:uid="{51E2D7C1-7FB2-4E37-AAA8-692B74F060B6}"/>
    <cellStyle name="標準 9 2 8" xfId="26216" xr:uid="{B04AAAE5-D06F-4533-AFEE-907ECB942999}"/>
    <cellStyle name="標準 9 2 8 2" xfId="26217" xr:uid="{7D3BC63D-05DF-4486-A7C7-F6D002A0553B}"/>
    <cellStyle name="標準 9 2 8 2 2" xfId="26218" xr:uid="{114AD40E-13D7-4BEB-8B42-D81C9FE402D9}"/>
    <cellStyle name="標準 9 2 8 3" xfId="26219" xr:uid="{1B7DB662-FC12-48D2-A5EF-03A0F8BE4C2F}"/>
    <cellStyle name="標準 9 2 8 3 2" xfId="26220" xr:uid="{C5F4B34D-8E39-472E-9E15-101131371826}"/>
    <cellStyle name="標準 9 2 8 4" xfId="26221" xr:uid="{55A7B2C3-734E-44BD-8AAE-4A67D730E070}"/>
    <cellStyle name="標準 9 2 9" xfId="26222" xr:uid="{D9E2D310-931A-4BB0-A2BF-36ACCFE4E464}"/>
    <cellStyle name="標準 9 2 9 2" xfId="26223" xr:uid="{FD2F617A-4D29-44B9-9649-BD9EC6521DE3}"/>
    <cellStyle name="標準 9 2 9 2 2" xfId="26224" xr:uid="{E1AE403D-51EE-46B1-83AE-1AF0F448EC37}"/>
    <cellStyle name="標準 9 2 9 3" xfId="26225" xr:uid="{2A512C26-87E7-48C6-9B18-7779AC000CF4}"/>
    <cellStyle name="標準 9 2 9 3 2" xfId="26226" xr:uid="{51E49E16-9C09-4A44-B6C0-72CC999304BC}"/>
    <cellStyle name="標準 9 2 9 4" xfId="26227" xr:uid="{45F3B7D8-6056-4663-AB75-7074DE326C18}"/>
    <cellStyle name="표준 9 3" xfId="22798" xr:uid="{62A3F8AE-3647-4F79-866C-9700A980956E}"/>
    <cellStyle name="標準 9 3" xfId="22799" xr:uid="{ACD0BA10-8C9F-4FE7-B2BE-38E195AB9595}"/>
    <cellStyle name="표준 9 4" xfId="22800" xr:uid="{9699727E-F941-4F25-B22D-B48F5B97B14C}"/>
    <cellStyle name="標準 9 4" xfId="22801" xr:uid="{828DC9FD-C84B-4CBD-A015-14F59D68D30A}"/>
    <cellStyle name="標準 9 4 10" xfId="26228" xr:uid="{1862BF86-5FC0-4A2D-994A-C7FCD8E82963}"/>
    <cellStyle name="標準 9 4 11" xfId="26229" xr:uid="{C7710A0E-E3EC-4562-8E16-EF94E17E6F09}"/>
    <cellStyle name="標準 9 4 2" xfId="26230" xr:uid="{005A3E47-4397-47D1-9178-4C1DA866CC05}"/>
    <cellStyle name="標準 9 4 2 2" xfId="26231" xr:uid="{8143FB89-28F2-4E6B-9943-3B2F4B551DBA}"/>
    <cellStyle name="標準 9 4 2 2 2" xfId="26232" xr:uid="{AEF3C92E-825A-4CE7-89C3-8E032CFFF28F}"/>
    <cellStyle name="標準 9 4 2 2 2 2" xfId="26233" xr:uid="{17B42203-5B01-462A-A308-167E834B94DE}"/>
    <cellStyle name="標準 9 4 2 2 2 3" xfId="26234" xr:uid="{4F4CF085-B92D-4222-8DE2-D568BB77D1A9}"/>
    <cellStyle name="標準 9 4 2 2 3" xfId="26235" xr:uid="{30A3F252-B3CD-4FF4-8FF5-B2B7E435326D}"/>
    <cellStyle name="標準 9 4 2 2 3 2" xfId="26236" xr:uid="{EE970C69-15E5-4776-AF11-5300B8FD94E4}"/>
    <cellStyle name="標準 9 4 2 2 4" xfId="26237" xr:uid="{C79F759F-830A-43AF-A627-812562368B4E}"/>
    <cellStyle name="標準 9 4 2 2 4 2" xfId="26238" xr:uid="{070307D7-68CC-43A9-8509-81C6887A1221}"/>
    <cellStyle name="標準 9 4 2 2 5" xfId="26239" xr:uid="{C6C6C7E4-8A7D-452F-8A81-9B4308C2E1E0}"/>
    <cellStyle name="標準 9 4 2 2 6" xfId="26240" xr:uid="{FDCFE139-6215-4F27-84B6-1FF9BC23F992}"/>
    <cellStyle name="標準 9 4 2 3" xfId="26241" xr:uid="{E0DC195D-B666-4993-AE55-DCED35AF0BE2}"/>
    <cellStyle name="標準 9 4 2 3 2" xfId="26242" xr:uid="{F7E79614-86AF-438A-B63E-01A8A2189C3A}"/>
    <cellStyle name="標準 9 4 2 3 2 2" xfId="26243" xr:uid="{5560DF60-24BE-4FE4-A0E0-5362BBA1C32A}"/>
    <cellStyle name="標準 9 4 2 3 3" xfId="26244" xr:uid="{0C07AD1A-5624-4295-A665-CDE578011C44}"/>
    <cellStyle name="標準 9 4 2 3 3 2" xfId="26245" xr:uid="{356D1EF8-76F2-46D3-B17F-C8691DE71693}"/>
    <cellStyle name="標準 9 4 2 3 4" xfId="26246" xr:uid="{D978813B-2D42-4ACF-9BC1-00DF9CBA5BDF}"/>
    <cellStyle name="標準 9 4 2 4" xfId="26247" xr:uid="{9FCF1581-F7B7-473B-B077-E9E5DDE1B20E}"/>
    <cellStyle name="標準 9 4 2 4 2" xfId="26248" xr:uid="{481D0485-3937-4F25-AD4F-4225221A2D58}"/>
    <cellStyle name="標準 9 4 2 4 3" xfId="26249" xr:uid="{3E6D0C6B-098E-44B8-A54F-50EE998369F4}"/>
    <cellStyle name="標準 9 4 2 5" xfId="26250" xr:uid="{9E113259-4D44-4115-8420-489186875186}"/>
    <cellStyle name="標準 9 4 2 5 2" xfId="26251" xr:uid="{1AF1A353-3998-4A69-B5AC-8D677128D78B}"/>
    <cellStyle name="標準 9 4 2 6" xfId="26252" xr:uid="{478BFCF2-2F60-47BC-A7EA-629C86D2508D}"/>
    <cellStyle name="標準 9 4 2 6 2" xfId="26253" xr:uid="{A20F763E-CBF9-4C23-87F6-8F4C998B1940}"/>
    <cellStyle name="標準 9 4 2 7" xfId="26254" xr:uid="{350BC4CB-1C29-4545-AED8-D802E12ED64A}"/>
    <cellStyle name="標準 9 4 2 8" xfId="26255" xr:uid="{65300CB1-608B-413E-AC91-D876701506B5}"/>
    <cellStyle name="標準 9 4 3" xfId="26256" xr:uid="{1D7D6632-436B-41CC-B0BE-0D96564D8B94}"/>
    <cellStyle name="標準 9 4 3 2" xfId="26257" xr:uid="{B80FD189-20F3-4CCE-9A68-6197E76D2E35}"/>
    <cellStyle name="標準 9 4 3 2 2" xfId="26258" xr:uid="{83C8FABE-88D3-402A-BE17-197701D91994}"/>
    <cellStyle name="標準 9 4 3 2 2 2" xfId="26259" xr:uid="{D32FC64E-9D25-4E82-AE44-B1569FEB600E}"/>
    <cellStyle name="標準 9 4 3 2 2 3" xfId="26260" xr:uid="{A9121496-59BA-406A-B08C-811561061BB4}"/>
    <cellStyle name="標準 9 4 3 2 3" xfId="26261" xr:uid="{942CDA43-256B-4651-88D4-DB9B26248D6C}"/>
    <cellStyle name="標準 9 4 3 2 3 2" xfId="26262" xr:uid="{C6237517-7ECC-4A99-97E2-7D0F31D9FE48}"/>
    <cellStyle name="標準 9 4 3 2 4" xfId="26263" xr:uid="{45275CE4-0692-4538-B85B-A9D4DCB1E688}"/>
    <cellStyle name="標準 9 4 3 2 4 2" xfId="26264" xr:uid="{EA678DAA-03FE-41AF-836B-4616DC483FF5}"/>
    <cellStyle name="標準 9 4 3 2 5" xfId="26265" xr:uid="{D087AF6A-3131-40EA-A725-399304CDF355}"/>
    <cellStyle name="標準 9 4 3 2 6" xfId="26266" xr:uid="{F1D43A24-1675-4533-ABEE-4473C1A98304}"/>
    <cellStyle name="標準 9 4 3 3" xfId="26267" xr:uid="{6DB6CB9E-547B-49DC-9857-2AD2E1584E4F}"/>
    <cellStyle name="標準 9 4 3 3 2" xfId="26268" xr:uid="{0F97F168-79FC-4E79-B54B-0CD18F76F094}"/>
    <cellStyle name="標準 9 4 3 3 3" xfId="26269" xr:uid="{EAF80EE1-8276-41F6-9117-F80C6CC47C08}"/>
    <cellStyle name="標準 9 4 3 4" xfId="26270" xr:uid="{8E7F74EC-E9E4-48AD-99B6-5C55A9586303}"/>
    <cellStyle name="標準 9 4 3 4 2" xfId="26271" xr:uid="{82B3F660-A44C-409D-B0CA-10045A249BAF}"/>
    <cellStyle name="標準 9 4 3 5" xfId="26272" xr:uid="{1B065787-3E14-4DF8-9EDA-B246F867DAE8}"/>
    <cellStyle name="標準 9 4 3 5 2" xfId="26273" xr:uid="{1D025B82-4B48-4C8A-B888-B839577E8CE5}"/>
    <cellStyle name="標準 9 4 3 6" xfId="26274" xr:uid="{151DCBC0-9A78-4807-B938-7258341FE4B0}"/>
    <cellStyle name="標準 9 4 3 7" xfId="26275" xr:uid="{BD6A0A96-33DA-43D5-BAB3-293084443BA1}"/>
    <cellStyle name="標準 9 4 4" xfId="26276" xr:uid="{999E55A3-9748-45B9-A3DE-CA02C2B049A6}"/>
    <cellStyle name="標準 9 4 4 2" xfId="26277" xr:uid="{8E9B25C8-B188-4555-AD34-6948E3D430C6}"/>
    <cellStyle name="標準 9 4 4 2 2" xfId="26278" xr:uid="{49155085-68D8-4603-93C9-E9ADA7CFC5AE}"/>
    <cellStyle name="標準 9 4 4 2 3" xfId="26279" xr:uid="{0376B05B-A66F-4547-8BFF-BEF343EEE9FB}"/>
    <cellStyle name="標準 9 4 4 3" xfId="26280" xr:uid="{FB5EAB15-C3DB-44C6-A324-0BD92B2B8C9B}"/>
    <cellStyle name="標準 9 4 4 3 2" xfId="26281" xr:uid="{E82318DD-81FE-4D5D-A382-34F0D95AC60D}"/>
    <cellStyle name="標準 9 4 4 4" xfId="26282" xr:uid="{2516A031-0FEE-41AC-B548-BB20957703AD}"/>
    <cellStyle name="標準 9 4 4 4 2" xfId="26283" xr:uid="{57902462-A782-4200-81A5-BF3D5BAC8794}"/>
    <cellStyle name="標準 9 4 4 5" xfId="26284" xr:uid="{F0740DC7-74C9-4A3D-94D2-733B784646DA}"/>
    <cellStyle name="標準 9 4 4 6" xfId="26285" xr:uid="{C7F18823-A986-459A-B30A-C9B2110E65DB}"/>
    <cellStyle name="標準 9 4 5" xfId="26286" xr:uid="{62F9C851-B401-4782-B5BD-CF5CC7CF179D}"/>
    <cellStyle name="標準 9 4 5 2" xfId="26287" xr:uid="{D923727E-7355-474A-A426-15D46A57F54E}"/>
    <cellStyle name="標準 9 4 5 2 2" xfId="26288" xr:uid="{9B47B9FA-AB29-4D17-9186-74473533CE47}"/>
    <cellStyle name="標準 9 4 5 2 3" xfId="26289" xr:uid="{76C2E59E-C0B6-4AE6-BC44-B49FBF3D14E1}"/>
    <cellStyle name="標準 9 4 5 3" xfId="26290" xr:uid="{8B0CDF25-B6FD-4AFB-B48F-26DAB8F3C205}"/>
    <cellStyle name="標準 9 4 5 3 2" xfId="26291" xr:uid="{80E0F684-E3DE-4813-90D2-4BE5988295E9}"/>
    <cellStyle name="標準 9 4 5 4" xfId="26292" xr:uid="{198B2963-93DC-48E0-8EBA-A0B0BDDBB6D4}"/>
    <cellStyle name="標準 9 4 5 4 2" xfId="26293" xr:uid="{E6888F40-C0E9-4597-AA24-E8015030F1A0}"/>
    <cellStyle name="標準 9 4 5 5" xfId="26294" xr:uid="{A85379F6-485F-4F5D-848D-E90F513F1C16}"/>
    <cellStyle name="標準 9 4 5 6" xfId="26295" xr:uid="{21D6520F-5533-455B-AA9B-D895E8991418}"/>
    <cellStyle name="標準 9 4 6" xfId="26296" xr:uid="{CD75A62C-B56C-4DD0-856C-7DEF2F11AFB9}"/>
    <cellStyle name="標準 9 4 6 2" xfId="26297" xr:uid="{BD3C9E3E-C82F-4AAD-B458-F4DE6DB120DA}"/>
    <cellStyle name="標準 9 4 6 3" xfId="26298" xr:uid="{1CF2FEFC-02EF-4579-B109-DC5666C924E1}"/>
    <cellStyle name="標準 9 4 7" xfId="26299" xr:uid="{F4B94068-9B28-4170-B8D9-38807990F11E}"/>
    <cellStyle name="標準 9 4 7 2" xfId="26300" xr:uid="{E14269A4-DFFC-46D8-9E4F-7E953BA8DF1B}"/>
    <cellStyle name="標準 9 4 7 3" xfId="26301" xr:uid="{DAEF3E74-0539-4EFD-A4DA-17B5B40BAE9D}"/>
    <cellStyle name="標準 9 4 8" xfId="26302" xr:uid="{091F862E-5108-4243-B2E2-BB4D1506CEF7}"/>
    <cellStyle name="標準 9 4 8 2" xfId="26303" xr:uid="{8ED3820E-8D4E-4F5B-8155-3AE4E0562DDA}"/>
    <cellStyle name="標準 9 4 9" xfId="26304" xr:uid="{16EEAC4B-77A6-4BBF-A964-70D98B51562F}"/>
    <cellStyle name="標準 9 4 9 2" xfId="26305" xr:uid="{00D82E5B-4252-43CB-AAD2-87B22F53B2C5}"/>
    <cellStyle name="표준 9 5" xfId="22802" xr:uid="{9AAE7810-17CF-429E-B80A-BC262C5A0B97}"/>
    <cellStyle name="標準 9 5" xfId="22803" xr:uid="{512150AC-8572-43EE-A5F6-B295C1876B2D}"/>
    <cellStyle name="標準 9 5 2" xfId="26306" xr:uid="{3B6DAE57-B80E-4F07-A17C-615664FBE569}"/>
    <cellStyle name="標準 9 5 2 2" xfId="26307" xr:uid="{D4E2E35B-9A3D-42CE-A585-6300E993BB14}"/>
    <cellStyle name="標準 9 5 2 2 2" xfId="26308" xr:uid="{E806C79D-EDEB-496A-B350-9904C2BA4981}"/>
    <cellStyle name="標準 9 5 2 2 3" xfId="26309" xr:uid="{A0080B21-2AC3-42D7-9A1A-F27D64F9227E}"/>
    <cellStyle name="標準 9 5 2 3" xfId="26310" xr:uid="{2D1D8BCD-D5B0-4E47-BB3D-39F0A0489060}"/>
    <cellStyle name="標準 9 5 2 3 2" xfId="26311" xr:uid="{6D15F8B5-E268-4219-9422-DEED16865C89}"/>
    <cellStyle name="標準 9 5 2 4" xfId="26312" xr:uid="{FBF41A79-589C-498C-83B8-6F6461DC2A16}"/>
    <cellStyle name="標準 9 5 2 4 2" xfId="26313" xr:uid="{5ED209CE-914A-47D5-AD25-2780D76AFE02}"/>
    <cellStyle name="標準 9 5 2 5" xfId="26314" xr:uid="{93E87C5B-1887-44EF-ACAE-001BB59B911C}"/>
    <cellStyle name="標準 9 5 2 6" xfId="26315" xr:uid="{67372BE2-E157-47C3-82FE-8E9CB7607BDD}"/>
    <cellStyle name="標準 9 5 3" xfId="26316" xr:uid="{A7FECF91-8F75-40B9-8DA7-F841FF8A8F03}"/>
    <cellStyle name="標準 9 5 3 2" xfId="26317" xr:uid="{C70C1DD4-2E25-48AA-9868-B50C230AC04B}"/>
    <cellStyle name="標準 9 5 3 2 2" xfId="26318" xr:uid="{54D7BBB2-A68D-410F-B027-B8C9EFE73342}"/>
    <cellStyle name="標準 9 5 3 3" xfId="26319" xr:uid="{1D00FF23-91AA-453C-91C7-28A7B26946B4}"/>
    <cellStyle name="標準 9 5 3 3 2" xfId="26320" xr:uid="{F54C34A2-9970-45B9-A698-73B55BD9FC14}"/>
    <cellStyle name="標準 9 5 3 4" xfId="26321" xr:uid="{18E5ED47-DE52-44EF-9657-FFF4A4CB4548}"/>
    <cellStyle name="標準 9 5 4" xfId="26322" xr:uid="{E3F21F2A-B24B-4BFD-A77C-1379144E9131}"/>
    <cellStyle name="標準 9 5 4 2" xfId="26323" xr:uid="{F7796253-F9E7-4F67-A580-A1E868D4718F}"/>
    <cellStyle name="標準 9 5 4 3" xfId="26324" xr:uid="{ABD0FF91-8A30-4B2E-B783-DE9F4D7C2C16}"/>
    <cellStyle name="標準 9 5 5" xfId="26325" xr:uid="{9AA28AD1-C2D6-43FC-87EC-FDDC59DBA69B}"/>
    <cellStyle name="標準 9 5 5 2" xfId="26326" xr:uid="{097C5147-AFB6-4C7B-A825-0E2CC366C7F0}"/>
    <cellStyle name="標準 9 5 6" xfId="26327" xr:uid="{C4BFF75A-5570-41FA-8AE5-432F96F5E3BE}"/>
    <cellStyle name="標準 9 5 6 2" xfId="26328" xr:uid="{9B05BAFF-A7D6-4F28-B458-C0EB3544B5C7}"/>
    <cellStyle name="標準 9 5 7" xfId="26329" xr:uid="{42941C82-1C56-4D52-AB38-2C7B080DFFFA}"/>
    <cellStyle name="標準 9 5 8" xfId="26330" xr:uid="{796369F7-0D65-4398-A578-616CAEDDF794}"/>
    <cellStyle name="표준 9 6" xfId="22804" xr:uid="{F6E53F32-192D-4AC9-97DD-B0EAB34ED3AC}"/>
    <cellStyle name="標準 9 6" xfId="26331" xr:uid="{06F59FF9-6C2F-45EE-977F-56E110992D1C}"/>
    <cellStyle name="標準 9 6 2" xfId="26332" xr:uid="{5624D27C-6C48-4423-AAD0-3F7A51A64FD1}"/>
    <cellStyle name="標準 9 6 2 2" xfId="26333" xr:uid="{6955F6EE-7E1D-4AD7-B605-A89256F026D1}"/>
    <cellStyle name="標準 9 6 2 2 2" xfId="26334" xr:uid="{80ABC0E0-21D1-4305-8DCA-2BF9C9F6AF67}"/>
    <cellStyle name="標準 9 6 2 2 3" xfId="26335" xr:uid="{7C5C6F60-5CD5-426F-A652-1BAD756E4750}"/>
    <cellStyle name="標準 9 6 2 3" xfId="26336" xr:uid="{345334F6-3B4F-4808-BC2A-131951C36A66}"/>
    <cellStyle name="標準 9 6 2 3 2" xfId="26337" xr:uid="{8399DA3D-68F9-4D54-817B-76ECFFD11BD9}"/>
    <cellStyle name="標準 9 6 2 4" xfId="26338" xr:uid="{84262FEE-A6AD-4514-A0B8-B0FF33F2153D}"/>
    <cellStyle name="標準 9 6 2 4 2" xfId="26339" xr:uid="{0F01EBCD-6CBA-4218-9BC3-B178E243A7B6}"/>
    <cellStyle name="標準 9 6 2 5" xfId="26340" xr:uid="{7D7102A6-8399-4B4B-BBF9-B002424EB0E5}"/>
    <cellStyle name="標準 9 6 2 6" xfId="26341" xr:uid="{13FF24EA-1A75-4B4E-882C-D3A23893D538}"/>
    <cellStyle name="標準 9 6 3" xfId="26342" xr:uid="{956894F3-7FC2-48E7-9360-79D3AD89AF77}"/>
    <cellStyle name="標準 9 6 3 2" xfId="26343" xr:uid="{C81AB579-363E-4119-BD3F-E901AD93F883}"/>
    <cellStyle name="標準 9 6 3 3" xfId="26344" xr:uid="{1FEE31F8-143E-45E4-8FA3-E2F93D6DA5C5}"/>
    <cellStyle name="標準 9 6 4" xfId="26345" xr:uid="{377C46A7-627F-4435-8154-83E47C012FEB}"/>
    <cellStyle name="標準 9 6 4 2" xfId="26346" xr:uid="{E76B3DEE-0895-4AC3-957D-FA32E422FED7}"/>
    <cellStyle name="標準 9 6 5" xfId="26347" xr:uid="{ADFEA03A-1903-4457-864F-AD4910FA07C5}"/>
    <cellStyle name="標準 9 6 5 2" xfId="26348" xr:uid="{0FF71B49-18F7-491D-AC3A-5BD11B77B48A}"/>
    <cellStyle name="標準 9 6 6" xfId="26349" xr:uid="{B1C04ADE-F979-49A2-B022-40A764A9BF42}"/>
    <cellStyle name="標準 9 6 7" xfId="26350" xr:uid="{AFDBF5AF-C2BA-4236-AE60-6A121697E11D}"/>
    <cellStyle name="표준 9 7" xfId="22805" xr:uid="{5424D018-6E33-44C4-A37E-05DE837217DA}"/>
    <cellStyle name="標準 9 7" xfId="26351" xr:uid="{DE9053B7-CCD2-4819-9815-A56DF877C0C7}"/>
    <cellStyle name="標準 9 7 2" xfId="26352" xr:uid="{DBDE2995-9B72-420A-B096-5F93D5D039DE}"/>
    <cellStyle name="標準 9 7 2 2" xfId="26353" xr:uid="{B1BD1C9E-BDF5-46E6-94B8-42413ABDFDA9}"/>
    <cellStyle name="標準 9 7 2 3" xfId="26354" xr:uid="{189D353F-2634-48BF-B408-796D66E06CCE}"/>
    <cellStyle name="標準 9 7 3" xfId="26355" xr:uid="{7AEC5811-B2B2-4B50-9F8D-EECF75BD029E}"/>
    <cellStyle name="標準 9 7 3 2" xfId="26356" xr:uid="{F8D21A8A-88A3-4479-9A31-30FFF26756ED}"/>
    <cellStyle name="標準 9 7 4" xfId="26357" xr:uid="{4E5ED760-F835-47E0-B662-94A981EE8A72}"/>
    <cellStyle name="標準 9 7 4 2" xfId="26358" xr:uid="{6B37A396-1BFB-42DB-B72B-73E07A9904E3}"/>
    <cellStyle name="標準 9 7 5" xfId="26359" xr:uid="{B5D10AC5-4A80-42CD-BC76-9D729CD903B5}"/>
    <cellStyle name="標準 9 7 6" xfId="26360" xr:uid="{E00CBA19-0EFA-4970-A056-1CEE33E013DA}"/>
    <cellStyle name="標準 9 8" xfId="26361" xr:uid="{CC7801E4-0B95-4BD7-A376-53E8C6FB8570}"/>
    <cellStyle name="標準 9 8 2" xfId="26362" xr:uid="{C5720FEC-9F60-4083-8A47-9497FD84462A}"/>
    <cellStyle name="標準 9 8 2 2" xfId="26363" xr:uid="{F3A985C2-989E-4327-8BC8-F15B82DA4F43}"/>
    <cellStyle name="標準 9 8 2 3" xfId="26364" xr:uid="{6600B7F7-FE70-40D7-A48D-60D8A943A1DE}"/>
    <cellStyle name="標準 9 8 3" xfId="26365" xr:uid="{57FDBB04-2F92-4148-A190-EFE40E7E1C95}"/>
    <cellStyle name="標準 9 8 3 2" xfId="26366" xr:uid="{5B941E04-8F51-45A4-AA66-0A92E61BA83A}"/>
    <cellStyle name="標準 9 8 4" xfId="26367" xr:uid="{51B973BC-E635-43B1-8294-9DC0632EF8B3}"/>
    <cellStyle name="標準 9 8 4 2" xfId="26368" xr:uid="{F79881A5-D8FD-4851-9A40-D982FFBCB908}"/>
    <cellStyle name="標準 9 8 5" xfId="26369" xr:uid="{75D84AF6-363E-4814-9E08-E89120067F6A}"/>
    <cellStyle name="標準 9 8 6" xfId="26370" xr:uid="{BE5D6625-3250-455C-B3EA-A0CC21F0E86C}"/>
    <cellStyle name="標準 9 9" xfId="26371" xr:uid="{7D0146C2-84AA-4263-B962-6436D2FD8218}"/>
    <cellStyle name="標準 9 9 2" xfId="26372" xr:uid="{99AA4D12-F968-409E-8715-E4630DECD1A5}"/>
    <cellStyle name="標準 9 9 2 2" xfId="26373" xr:uid="{218835F8-9EEC-46CE-9A00-BB8DD0C8BB80}"/>
    <cellStyle name="標準 9 9 3" xfId="26374" xr:uid="{D0D77759-370B-43C7-82E9-8D96D4F4F89D}"/>
    <cellStyle name="標準 9 9 3 2" xfId="26375" xr:uid="{025558E6-BE75-425F-9206-0F2A80B396E5}"/>
    <cellStyle name="標準 9 9 4" xfId="26376" xr:uid="{EB230717-6BBE-4487-A2A2-7104852624A2}"/>
    <cellStyle name="標準 9_Upload" xfId="26377" xr:uid="{5CD2DE0A-5A62-4EEC-BA6A-7266F8F5E4E2}"/>
    <cellStyle name="표준 90" xfId="41272" xr:uid="{628D1707-1546-4ECC-80C2-28689D7E9CEB}"/>
    <cellStyle name="표준 91" xfId="41273" xr:uid="{60CCBEBF-44B6-4E56-A114-C6E0054EA0E8}"/>
    <cellStyle name="표준 92" xfId="41274" xr:uid="{40C7D5F8-DCFB-4642-A9EE-41DAD70613D7}"/>
    <cellStyle name="표준 93" xfId="41275" xr:uid="{9417B0F2-74C3-429D-951A-D741A3360B98}"/>
    <cellStyle name="표준 94" xfId="41276" xr:uid="{A49C9A0C-6E78-4BB3-A19E-7C6D551FB849}"/>
    <cellStyle name="표준 95" xfId="41277" xr:uid="{6B54640B-62D9-46E0-A7C5-CC30A50B7C7F}"/>
    <cellStyle name="표준 96" xfId="41278" xr:uid="{2DB39079-5342-41C0-97A2-EA0F634EADCD}"/>
    <cellStyle name="표준 97" xfId="41279" xr:uid="{D95A92CF-CAAA-41FC-9EFF-1F8D3E25DAF4}"/>
    <cellStyle name="표준 98" xfId="41280" xr:uid="{31F086B4-289E-4FBD-B142-C3D24B973B60}"/>
    <cellStyle name="표준 99" xfId="41281" xr:uid="{E8B709B2-0315-4A33-861E-C5C625377C9B}"/>
    <cellStyle name="標準_080603 Labour contract reveiw" xfId="22806" xr:uid="{ABE12189-DAA7-4DFF-B889-CB555E785DB2}"/>
    <cellStyle name="標準１０P" xfId="22807" xr:uid="{4A3A1200-7B1F-4DEC-8B3C-696CC2BF013D}"/>
    <cellStyle name="하이퍼링크 2" xfId="22808" xr:uid="{EEFA02F0-D944-4F82-A14D-8233CFC3FE78}"/>
    <cellStyle name="하이퍼링크 3" xfId="22809" xr:uid="{EA094F00-D304-4255-92B5-07C41F7DCBCB}"/>
    <cellStyle name="下点線" xfId="22810" xr:uid="{9CFBFE44-01B8-4B50-98D8-AFCD4FC0F6B2}"/>
    <cellStyle name="合計" xfId="22811" xr:uid="{EA2DB609-232E-4D8F-8018-D21C334D8795}"/>
    <cellStyle name="合計 10" xfId="22812" xr:uid="{65FF456B-C4EC-46A4-9150-49ABA41C3F15}"/>
    <cellStyle name="合計 10 2" xfId="40211" xr:uid="{64EAE3D6-8C9A-463D-8396-1F43E1EFC700}"/>
    <cellStyle name="合計 11" xfId="22813" xr:uid="{A72E711F-362F-4C17-90F9-7F350EF6B379}"/>
    <cellStyle name="合計 11 2" xfId="40212" xr:uid="{0E562972-E92E-4F1B-BB5A-7E168DFBCF06}"/>
    <cellStyle name="合計 12" xfId="22814" xr:uid="{716FC8AE-B07F-484A-A8B5-60A8B33505B9}"/>
    <cellStyle name="合計 12 2" xfId="40213" xr:uid="{BE8087D6-0A9B-4DD3-B712-6CF8EB922658}"/>
    <cellStyle name="合計 13" xfId="26378" xr:uid="{43659CEC-7B75-4D8F-B210-63317CF902A9}"/>
    <cellStyle name="合計 13 2" xfId="41151" xr:uid="{D1D89E3F-7379-46BB-97D2-CC69F79325E2}"/>
    <cellStyle name="合計 14" xfId="40210" xr:uid="{7948037B-F4AA-4B84-A877-7BC125EE2500}"/>
    <cellStyle name="合計 2" xfId="22815" xr:uid="{A3E5F2D2-667A-4ECD-9BD2-3FE0EDFC458C}"/>
    <cellStyle name="合計 2 10" xfId="40214" xr:uid="{D7ED47F4-3704-4F5C-9850-DBEA7419916A}"/>
    <cellStyle name="合計 2 2" xfId="22816" xr:uid="{65E7AF87-E765-4A56-962D-28CF9DAAEFC6}"/>
    <cellStyle name="合計 2 2 2" xfId="40215" xr:uid="{D1685788-5771-4B51-8E9C-9DA8995C37A0}"/>
    <cellStyle name="合計 2 3" xfId="22817" xr:uid="{E4BA0AD6-4245-42B6-95CF-BD22DF41B885}"/>
    <cellStyle name="合計 2 3 2" xfId="40216" xr:uid="{D03671CD-1D9D-43BB-ADB8-261AE04792EC}"/>
    <cellStyle name="合計 2 4" xfId="22818" xr:uid="{6B37E510-739E-4C6F-984D-BDF5AA81B6AD}"/>
    <cellStyle name="合計 2 4 2" xfId="40217" xr:uid="{B5DE8FE2-7985-41D7-A2F9-B6637BBA7836}"/>
    <cellStyle name="合計 2 5" xfId="22819" xr:uid="{DD0B85C1-2457-4C35-977D-351C9F7469DA}"/>
    <cellStyle name="合計 2 5 2" xfId="40218" xr:uid="{D6FE88A3-F0C0-4349-AFC2-44CAE1A8F22D}"/>
    <cellStyle name="合計 2 6" xfId="22820" xr:uid="{EBCD32A2-A0E0-432D-BA77-52E0DE8E8236}"/>
    <cellStyle name="合計 2 6 2" xfId="40219" xr:uid="{B2569222-D6FC-4C16-ADD3-E6BEA0658F89}"/>
    <cellStyle name="合計 2 7" xfId="22821" xr:uid="{35155CD2-B714-42D9-83EB-A8A66D7AABC0}"/>
    <cellStyle name="合計 2 7 2" xfId="40220" xr:uid="{2AF9C9DE-8194-44F0-9772-33CD583383B0}"/>
    <cellStyle name="合計 2 8" xfId="22822" xr:uid="{D8E5D85F-7D9E-4395-9B24-64D73D2A608B}"/>
    <cellStyle name="合計 2 8 2" xfId="40221" xr:uid="{681916F2-5EDF-4376-8B47-6635AE41BF39}"/>
    <cellStyle name="合計 2 9" xfId="26379" xr:uid="{6EF62F3B-8C64-4F03-8B9D-C84CF147BF3C}"/>
    <cellStyle name="合計 2 9 2" xfId="41152" xr:uid="{CF71E858-06AE-4C0D-BD6A-F86EE538EC15}"/>
    <cellStyle name="合計 3" xfId="22823" xr:uid="{74DCF4A5-5CC0-46E0-BA68-13F8C5F8DB5D}"/>
    <cellStyle name="合計 3 10" xfId="40222" xr:uid="{6EB198C8-7C4A-4CB2-B3DC-4825A19EEA7C}"/>
    <cellStyle name="合計 3 2" xfId="22824" xr:uid="{A3A61987-EB78-4FA5-8695-DEA94399F88E}"/>
    <cellStyle name="合計 3 2 2" xfId="40223" xr:uid="{F984DDE8-99B7-4B4F-8592-7AA79A4255BE}"/>
    <cellStyle name="合計 3 3" xfId="22825" xr:uid="{CDAE9E60-A934-48AE-83B2-A4E29945A398}"/>
    <cellStyle name="合計 3 3 2" xfId="40224" xr:uid="{377859B0-E618-454D-8732-F366085ACAE0}"/>
    <cellStyle name="合計 3 4" xfId="22826" xr:uid="{165C3DE8-BC4C-4AD2-945C-33DDAE17F205}"/>
    <cellStyle name="合計 3 4 2" xfId="40225" xr:uid="{4BBBF699-6FBD-49FD-9B52-499473CF67D5}"/>
    <cellStyle name="合計 3 5" xfId="22827" xr:uid="{7CFC7944-0C5E-4F14-8ED4-87BE42E4235D}"/>
    <cellStyle name="合計 3 5 2" xfId="40226" xr:uid="{BD30BF4A-8A41-47D2-A58C-4BB1E39BE16F}"/>
    <cellStyle name="合計 3 6" xfId="22828" xr:uid="{22F7FC3E-6500-42E8-80EF-59795F946BFA}"/>
    <cellStyle name="合計 3 6 2" xfId="40227" xr:uid="{539EC2C4-24EC-426E-94EA-A2E34621529C}"/>
    <cellStyle name="合計 3 7" xfId="22829" xr:uid="{1BAF34A1-E05B-493C-9623-7C61A5B32D28}"/>
    <cellStyle name="合計 3 7 2" xfId="40228" xr:uid="{58C4148D-366F-48E2-88E7-55986DFDCD17}"/>
    <cellStyle name="合計 3 8" xfId="22830" xr:uid="{08BEB605-11B1-45F1-B3F0-D20E48190996}"/>
    <cellStyle name="合計 3 8 2" xfId="40229" xr:uid="{8EFDE91E-ED14-44AE-8475-9514A3679EBF}"/>
    <cellStyle name="合計 3 9" xfId="26380" xr:uid="{4F77DA26-124D-4EBF-AE43-735607121B31}"/>
    <cellStyle name="合計 3 9 2" xfId="41153" xr:uid="{1AF61D89-8A94-442B-838D-0A809CACD233}"/>
    <cellStyle name="合計 4" xfId="22831" xr:uid="{5F4B5127-1C89-4914-B524-D455708473EC}"/>
    <cellStyle name="合計 4 10" xfId="40230" xr:uid="{CB266B81-44F3-43E7-84CE-6C125B4741EA}"/>
    <cellStyle name="合計 4 2" xfId="22832" xr:uid="{DEB17F7F-6B91-41E7-AD92-31910E2807FA}"/>
    <cellStyle name="合計 4 2 2" xfId="40231" xr:uid="{D73345F2-7F61-419C-9854-A92B21351B1C}"/>
    <cellStyle name="合計 4 3" xfId="22833" xr:uid="{8B9757E0-1CAC-452D-993C-35D3D696DD7C}"/>
    <cellStyle name="合計 4 3 2" xfId="40232" xr:uid="{FC592989-B3A4-4606-B703-688CDACCA122}"/>
    <cellStyle name="合計 4 4" xfId="22834" xr:uid="{5D02F7DE-D102-4EA0-87C4-FFA30AF4F52D}"/>
    <cellStyle name="合計 4 4 2" xfId="40233" xr:uid="{9D83317A-70C0-44A7-BE47-80393CBF9E68}"/>
    <cellStyle name="合計 4 5" xfId="22835" xr:uid="{A7A275E1-F1DE-48F8-A23F-D76C59088CAE}"/>
    <cellStyle name="合計 4 5 2" xfId="40234" xr:uid="{F4BB7E1A-384D-4679-814B-D3AF71944F79}"/>
    <cellStyle name="合計 4 6" xfId="22836" xr:uid="{3A141D61-7AD0-42AF-9D9D-EEAA5DDFD1C5}"/>
    <cellStyle name="合計 4 6 2" xfId="40235" xr:uid="{F24D79C1-E35E-4BAD-80F4-CD8C988246BC}"/>
    <cellStyle name="合計 4 7" xfId="22837" xr:uid="{38A473F5-D17B-493B-9734-A2BFC14CEC08}"/>
    <cellStyle name="合計 4 7 2" xfId="40236" xr:uid="{1B1762D0-FF30-4139-8503-A1C052671CF5}"/>
    <cellStyle name="合計 4 8" xfId="22838" xr:uid="{59223CAB-B77C-409E-AE4A-837D9DA42C65}"/>
    <cellStyle name="合計 4 8 2" xfId="40237" xr:uid="{97603D2E-D435-4F26-A27B-BF82F42C6342}"/>
    <cellStyle name="合計 4 9" xfId="26381" xr:uid="{832E2517-1837-4FBA-824D-DBCF694F25A1}"/>
    <cellStyle name="合計 4 9 2" xfId="41154" xr:uid="{510DEA30-2AA2-4BF7-971F-3F33604E4184}"/>
    <cellStyle name="合計 5" xfId="22839" xr:uid="{6023E7C7-4AAE-49DF-BEB2-9AA16226DC28}"/>
    <cellStyle name="合計 5 10" xfId="40238" xr:uid="{10F7D585-A6E1-48A6-A626-3A6B0EDA53A9}"/>
    <cellStyle name="合計 5 2" xfId="22840" xr:uid="{153F3A82-95E4-4D5B-97E3-542F7AEBE531}"/>
    <cellStyle name="合計 5 2 2" xfId="40239" xr:uid="{717021C2-D31F-4071-9E1A-612CF3BB7383}"/>
    <cellStyle name="合計 5 3" xfId="22841" xr:uid="{186ADE47-41D2-4F29-B3BF-D99359337980}"/>
    <cellStyle name="合計 5 3 2" xfId="40240" xr:uid="{CBE97EEA-283B-40D3-9C69-4B5890B66CA8}"/>
    <cellStyle name="合計 5 4" xfId="22842" xr:uid="{6C32FE10-2839-4739-85FD-EE1E677C74C8}"/>
    <cellStyle name="合計 5 4 2" xfId="40241" xr:uid="{2E766981-9C01-412B-8B4F-887E56F96370}"/>
    <cellStyle name="合計 5 5" xfId="22843" xr:uid="{14220396-8C3E-4856-88BE-901A18082FA9}"/>
    <cellStyle name="合計 5 5 2" xfId="40242" xr:uid="{D43C569D-4176-4273-A5C3-FF408D761D3D}"/>
    <cellStyle name="合計 5 6" xfId="22844" xr:uid="{F5A81C1D-2010-4BFC-80BE-7AFE43C3C8CD}"/>
    <cellStyle name="合計 5 6 2" xfId="40243" xr:uid="{6AF4AB3E-69B5-4B37-AD79-C37F3666B5E4}"/>
    <cellStyle name="合計 5 7" xfId="22845" xr:uid="{8FA048FC-4184-4603-9168-8D605C8EB5B5}"/>
    <cellStyle name="合計 5 7 2" xfId="40244" xr:uid="{FF987E80-3F6F-4F6E-86F6-32789870B665}"/>
    <cellStyle name="合計 5 8" xfId="22846" xr:uid="{E5578341-0138-47E4-A9FF-CBAE38A610AC}"/>
    <cellStyle name="合計 5 8 2" xfId="40245" xr:uid="{E254A220-87FF-4DDB-9470-F116E74169CE}"/>
    <cellStyle name="合計 5 9" xfId="26382" xr:uid="{16F9F158-1AA2-48D9-81F6-E881E51CC7D2}"/>
    <cellStyle name="合計 5 9 2" xfId="41155" xr:uid="{9E210E7C-93B4-4C6A-BA58-6CCFF5DBBC1D}"/>
    <cellStyle name="合計 6" xfId="22847" xr:uid="{410ABC39-61A0-4CAA-8982-14BF92341E7D}"/>
    <cellStyle name="合計 6 2" xfId="40246" xr:uid="{ED6B4370-1949-40CE-8A50-024704F71F9D}"/>
    <cellStyle name="合計 7" xfId="22848" xr:uid="{DD865966-2955-49B1-82B2-0788B4F517B2}"/>
    <cellStyle name="合計 7 2" xfId="40247" xr:uid="{DAAE3261-D843-44E2-B86B-1E807C884D8E}"/>
    <cellStyle name="合計 8" xfId="22849" xr:uid="{8AF08370-9FEF-4E4F-BD6C-297A5F46884A}"/>
    <cellStyle name="合計 8 2" xfId="40248" xr:uid="{5694B9AF-EF2A-4880-BDB4-0DA4258353F8}"/>
    <cellStyle name="合計 9" xfId="22850" xr:uid="{9C332691-21CB-4525-8F7A-C3163A2F5F36}"/>
    <cellStyle name="合計 9 2" xfId="40249" xr:uid="{EA42A121-EBA5-48C7-9C04-D30C2AB45292}"/>
    <cellStyle name="桁区切り [0.00] 2" xfId="22851" xr:uid="{AAEFA555-1746-4EA2-B7DA-8FCFD5770722}"/>
    <cellStyle name="桁区切り [0.00] 2 2" xfId="22852" xr:uid="{A2D914E8-72DE-45E3-982D-DB1BCC99DC55}"/>
    <cellStyle name="桁区切り [0.00] 2 2 2" xfId="22853" xr:uid="{F681EA73-582B-448D-B474-8D1BDBC501F9}"/>
    <cellStyle name="桁区切り [0.00] 2 2 3" xfId="22854" xr:uid="{261B8E6D-7190-4A00-A4C9-931B9F97DC02}"/>
    <cellStyle name="桁区切り [0.00] 2 3" xfId="22855" xr:uid="{FBD76B71-944D-400A-B2B3-ED87091114D8}"/>
    <cellStyle name="桁区切り [0.00] 2 3 2" xfId="22856" xr:uid="{32A7BE6F-1BEB-4B5F-8A9F-C7F230EDAB5B}"/>
    <cellStyle name="桁区切り [0.00] 2 3 3" xfId="22857" xr:uid="{8F01CB5A-C26E-4336-BAE1-176098D7ECF4}"/>
    <cellStyle name="桁区切り [0.00] 2 4" xfId="22858" xr:uid="{40B5FEA0-A76D-44EA-A192-5312A261D6F2}"/>
    <cellStyle name="桁区切り [0.00] 3" xfId="22859" xr:uid="{A8436965-745F-42A4-8D0A-24BF3C7E1AA9}"/>
    <cellStyle name="桁区切り [0.00] 3 2" xfId="22860" xr:uid="{D3FA6C8A-07DB-4940-91CF-7B6FD8AA4711}"/>
    <cellStyle name="桁区切り [0.00] 3 2 2" xfId="22861" xr:uid="{90A30201-E7B4-490E-A994-4233FE992820}"/>
    <cellStyle name="桁区切り [0.00] 3 3" xfId="22862" xr:uid="{F6D6674E-51E9-4F42-8157-CA0256BA5D0A}"/>
    <cellStyle name="桁区切り [0.00] 4" xfId="22863" xr:uid="{48F2E45C-DBBC-44CF-9559-13AC4E866490}"/>
    <cellStyle name="桁区切り [0.00] 4 2" xfId="22864" xr:uid="{EFE9D56F-233D-4B6E-AC4A-D7D0F5440823}"/>
    <cellStyle name="桁区切り [0.00] 4 3" xfId="22865" xr:uid="{79A803DF-1799-4F1A-B45C-F6E9553BBDDF}"/>
    <cellStyle name="桁区切り [0.00] 5" xfId="22866" xr:uid="{CD26744E-F23F-444E-BFC8-3C06C034AE0B}"/>
    <cellStyle name="桁区切り [0.00] 5 2" xfId="22867" xr:uid="{41F938D8-3561-4B84-8B78-04B97F801510}"/>
    <cellStyle name="桁区切り [0.00] 6" xfId="22868" xr:uid="{C653F944-C890-49BE-91FE-811CAD53DC57}"/>
    <cellStyle name="桁区切り [0.00] 7" xfId="22869" xr:uid="{8D01FBFC-A40C-4F57-A4FA-D938E3332F1C}"/>
    <cellStyle name="桁区切り [0.00] 7 2" xfId="22870" xr:uid="{7771A2DE-2322-483A-9078-36ED9D5EC49C}"/>
    <cellStyle name="桁区切り [0.00] 8" xfId="22871" xr:uid="{17DC4250-748D-4FE6-B86D-5DE37278AA52}"/>
    <cellStyle name="桁区切り 10" xfId="22872" xr:uid="{9B4FB530-C8D4-4833-A449-270090F80979}"/>
    <cellStyle name="桁区切り 11" xfId="22873" xr:uid="{8CE385C4-77E1-48C0-977F-13F63EA4B428}"/>
    <cellStyle name="桁区切り 12" xfId="22874" xr:uid="{F45C9383-E389-4C13-AF2C-B1D3F55AD4F0}"/>
    <cellStyle name="桁区切り 13" xfId="22875" xr:uid="{CB92FC70-C8F6-47AE-A188-AF97937B57E3}"/>
    <cellStyle name="桁区切り 14" xfId="22876" xr:uid="{0D092316-0BE5-4B16-927B-778B52F740A4}"/>
    <cellStyle name="桁区切り 15" xfId="22877" xr:uid="{B3DF8BDC-C68D-4EC1-9294-DCDD4B1134F4}"/>
    <cellStyle name="桁区切り 16" xfId="22878" xr:uid="{F96359E2-E357-4BC4-84E1-10A51894C380}"/>
    <cellStyle name="桁区切り 17" xfId="26383" xr:uid="{1AC3DE42-57A4-42C0-9E7C-200601D8B2D6}"/>
    <cellStyle name="桁区切り 18" xfId="26384" xr:uid="{7DE0F4AF-19DE-4328-8C0C-C97D47447729}"/>
    <cellStyle name="桁区切り 19" xfId="26385" xr:uid="{6A2D0EC2-F219-4B80-9F0B-046C00B06E1C}"/>
    <cellStyle name="桁区切り 2" xfId="22879" xr:uid="{758F9B49-D02C-4E38-8C96-FAD6974351B7}"/>
    <cellStyle name="桁区切り 2 10" xfId="26386" xr:uid="{4919440F-CCEC-489A-ACF1-482743ECAD17}"/>
    <cellStyle name="桁区切り 2 10 2" xfId="26387" xr:uid="{5A552482-273C-46F7-A3F3-3D72D6A3BB7F}"/>
    <cellStyle name="桁区切り 2 10 2 2" xfId="26388" xr:uid="{10E5CB0E-370F-41AB-92A5-FC63DED7E779}"/>
    <cellStyle name="桁区切り 2 10 2 3" xfId="26389" xr:uid="{4F41CC51-E5AB-4645-9723-93DBD0C19780}"/>
    <cellStyle name="桁区切り 2 10 3" xfId="26390" xr:uid="{60CA60FF-662B-457F-ADA1-F82F388F907D}"/>
    <cellStyle name="桁区切り 2 10 3 2" xfId="26391" xr:uid="{440FFCCE-A148-4011-816A-24668F4B14F5}"/>
    <cellStyle name="桁区切り 2 10 4" xfId="26392" xr:uid="{FECE3504-685A-4CE8-A3D3-29D2E0989858}"/>
    <cellStyle name="桁区切り 2 10 4 2" xfId="26393" xr:uid="{9014268C-8B51-46AE-B51F-1391EF8758FF}"/>
    <cellStyle name="桁区切り 2 10 5" xfId="26394" xr:uid="{EBC8357A-754F-44D0-AA82-ADE367411F4E}"/>
    <cellStyle name="桁区切り 2 10 6" xfId="26395" xr:uid="{9524DF29-0DA7-477A-8D30-16A8F02430BD}"/>
    <cellStyle name="桁区切り 2 11" xfId="26396" xr:uid="{5B93F99E-AEA9-4DF5-B907-508EA45388D9}"/>
    <cellStyle name="桁区切り 2 11 2" xfId="26397" xr:uid="{B61E4C4F-310D-492E-9CF2-7F8F0DA38ABA}"/>
    <cellStyle name="桁区切り 2 11 2 2" xfId="26398" xr:uid="{15DF95BE-4FE9-42B4-85B5-AC0C081CE84A}"/>
    <cellStyle name="桁区切り 2 11 3" xfId="26399" xr:uid="{F524429C-D1BC-4FCB-BC0D-D64A062B2A81}"/>
    <cellStyle name="桁区切り 2 11 3 2" xfId="26400" xr:uid="{FBAD8871-F936-4A6D-BE9F-222812B8D3F1}"/>
    <cellStyle name="桁区切り 2 11 4" xfId="26401" xr:uid="{4C805072-F493-4D54-A9CF-66CD097D6BFD}"/>
    <cellStyle name="桁区切り 2 12" xfId="26402" xr:uid="{C27EDC41-708F-49B7-BA93-D3FBADF0570E}"/>
    <cellStyle name="桁区切り 2 12 2" xfId="26403" xr:uid="{30A7411E-E572-4F3D-917C-A46AED243A8B}"/>
    <cellStyle name="桁区切り 2 12 2 2" xfId="26404" xr:uid="{D5451677-3FA7-41DB-B275-FC1B1940E2DF}"/>
    <cellStyle name="桁区切り 2 12 3" xfId="26405" xr:uid="{12FCB158-549B-4F53-8953-C82D1997572B}"/>
    <cellStyle name="桁区切り 2 12 3 2" xfId="26406" xr:uid="{C5A99883-50B4-4F97-A54C-FE1CC74DCA40}"/>
    <cellStyle name="桁区切り 2 12 4" xfId="26407" xr:uid="{990E2546-F1C3-487E-BE74-8E4AFC43FD60}"/>
    <cellStyle name="桁区切り 2 13" xfId="26408" xr:uid="{1C8EA115-528F-4706-A934-D44E24C69E35}"/>
    <cellStyle name="桁区切り 2 13 2" xfId="26409" xr:uid="{792641BE-51C6-4DA2-AD61-4747E1EB2A8B}"/>
    <cellStyle name="桁区切り 2 13 2 2" xfId="26410" xr:uid="{278F3FE2-BDB0-49A2-9B07-4B8062A018BF}"/>
    <cellStyle name="桁区切り 2 13 3" xfId="26411" xr:uid="{3CDAFAA4-B7F4-42CB-B77A-4284B65BB23A}"/>
    <cellStyle name="桁区切り 2 13 3 2" xfId="26412" xr:uid="{F02CCB2B-733A-4A03-BED8-F214617B456C}"/>
    <cellStyle name="桁区切り 2 13 4" xfId="26413" xr:uid="{833AADCA-C438-4AF4-BE41-4EEDC6C8FD34}"/>
    <cellStyle name="桁区切り 2 14" xfId="26414" xr:uid="{EDBC06C0-DD95-4A7B-8BAC-7D84F2A5B863}"/>
    <cellStyle name="桁区切り 2 14 2" xfId="26415" xr:uid="{ABACABFE-55B0-424F-957C-8276F1E8F504}"/>
    <cellStyle name="桁区切り 2 14 2 2" xfId="26416" xr:uid="{E65EB064-660A-4273-949A-8355A77C7BBA}"/>
    <cellStyle name="桁区切り 2 14 3" xfId="26417" xr:uid="{FF10973C-1FA0-433F-96F0-8B7ED9FF4054}"/>
    <cellStyle name="桁区切り 2 14 3 2" xfId="26418" xr:uid="{C0CE4301-15E9-42B1-8DA5-B9260962E43C}"/>
    <cellStyle name="桁区切り 2 14 4" xfId="26419" xr:uid="{FBD70928-97A2-4BCB-AFEB-E4CF0498540C}"/>
    <cellStyle name="桁区切り 2 15" xfId="26420" xr:uid="{826650EF-7C7A-412F-9BB6-83EC646E5E77}"/>
    <cellStyle name="桁区切り 2 15 2" xfId="26421" xr:uid="{33832F56-B63F-40FD-8CBE-3546576081F0}"/>
    <cellStyle name="桁区切り 2 16" xfId="26422" xr:uid="{2EC757F9-100D-4CE6-8C9A-49B86BB40872}"/>
    <cellStyle name="桁区切り 2 16 2" xfId="26423" xr:uid="{E8540183-932F-4FF0-97BF-BCE45F56176A}"/>
    <cellStyle name="桁区切り 2 17" xfId="26424" xr:uid="{13828926-8177-4000-B507-D59F9F772956}"/>
    <cellStyle name="桁区切り 2 17 2" xfId="26425" xr:uid="{434E728D-7518-4E73-B299-A57BB938E3A2}"/>
    <cellStyle name="桁区切り 2 18" xfId="26426" xr:uid="{3C7FA40E-F4AB-46C5-9B99-2C72EA313A35}"/>
    <cellStyle name="桁区切り 2 18 2" xfId="26427" xr:uid="{5DB778A1-2E34-4A4E-8DAC-C933BB9D8F56}"/>
    <cellStyle name="桁区切り 2 19" xfId="26428" xr:uid="{58F8692B-DCF8-4ABE-AA7E-0E878EA72B82}"/>
    <cellStyle name="桁区切り 2 2" xfId="22880" xr:uid="{B0E7EF36-5B89-40BA-89C3-20BEE8A5CBB1}"/>
    <cellStyle name="桁区切り 2 2 10" xfId="26429" xr:uid="{582D0DBC-1583-431B-B994-8479CB48B288}"/>
    <cellStyle name="桁区切り 2 2 10 2" xfId="26430" xr:uid="{22AF8EC2-B6F1-4015-9F2B-E4BE524A66CC}"/>
    <cellStyle name="桁区切り 2 2 10 2 2" xfId="26431" xr:uid="{7094C295-46B8-4B58-998D-741A8D2A99BD}"/>
    <cellStyle name="桁区切り 2 2 10 3" xfId="26432" xr:uid="{33045950-D31D-4A6B-AA3A-D6613BC11D65}"/>
    <cellStyle name="桁区切り 2 2 10 3 2" xfId="26433" xr:uid="{13C43ADF-117B-47B0-B715-A2BA86FA8451}"/>
    <cellStyle name="桁区切り 2 2 10 4" xfId="26434" xr:uid="{D169F70C-DA8D-413D-9D6C-E2C7A7F9577B}"/>
    <cellStyle name="桁区切り 2 2 11" xfId="26435" xr:uid="{EEECB9D3-5D6C-4A77-BD04-52AA6192BE86}"/>
    <cellStyle name="桁区切り 2 2 11 2" xfId="26436" xr:uid="{EA4C8DCB-416A-42A6-9A91-BD5331E29232}"/>
    <cellStyle name="桁区切り 2 2 12" xfId="26437" xr:uid="{8055FA4C-4D73-486B-9CA0-7EB578F45343}"/>
    <cellStyle name="桁区切り 2 2 12 2" xfId="26438" xr:uid="{26AB1D6B-6837-4A88-8660-6C35436F6D75}"/>
    <cellStyle name="桁区切り 2 2 13" xfId="26439" xr:uid="{97CEEC4C-AF64-472F-87CB-B2B25FD537AA}"/>
    <cellStyle name="桁区切り 2 2 13 2" xfId="26440" xr:uid="{98095A17-269F-48CE-A457-816EE2E662BD}"/>
    <cellStyle name="桁区切り 2 2 14" xfId="26441" xr:uid="{7F98387A-B181-494D-B5FA-42A1410CCCB9}"/>
    <cellStyle name="桁区切り 2 2 14 2" xfId="26442" xr:uid="{C1FADBA6-3593-442E-89CE-B482FBB24AAE}"/>
    <cellStyle name="桁区切り 2 2 15" xfId="26443" xr:uid="{BC607EA8-BE7E-43DF-AA77-02B951A767AE}"/>
    <cellStyle name="桁区切り 2 2 2" xfId="22881" xr:uid="{4163937F-431D-48BB-ADD5-21B8874C20CC}"/>
    <cellStyle name="桁区切り 2 2 2 10" xfId="26444" xr:uid="{CAAF9FC8-34C8-4C1B-9F55-C6F2D1217F1D}"/>
    <cellStyle name="桁区切り 2 2 2 10 2" xfId="26445" xr:uid="{14BAEA80-1256-4995-9EDF-234F01615086}"/>
    <cellStyle name="桁区切り 2 2 2 11" xfId="26446" xr:uid="{001BA523-47BE-43C5-8CFB-3E8A27C476F4}"/>
    <cellStyle name="桁区切り 2 2 2 2" xfId="22882" xr:uid="{0235E25A-BE28-44FA-8319-9D2F430D0999}"/>
    <cellStyle name="桁区切り 2 2 2 2 2" xfId="26447" xr:uid="{33C2E2B2-35E8-4CC7-8FC4-B9C6F5F0C6CE}"/>
    <cellStyle name="桁区切り 2 2 2 2 2 2" xfId="26448" xr:uid="{DD0426C0-EBBB-4D00-93D5-01BB704337FD}"/>
    <cellStyle name="桁区切り 2 2 2 2 2 2 2" xfId="26449" xr:uid="{0C2AC82C-BD1C-4A18-802F-8FE92945FAF1}"/>
    <cellStyle name="桁区切り 2 2 2 2 2 3" xfId="26450" xr:uid="{C3697929-2BDA-43C4-84B8-E43277C76F9D}"/>
    <cellStyle name="桁区切り 2 2 2 2 2 3 2" xfId="26451" xr:uid="{4293223F-1527-4CED-AC37-1FFEB3ABB5C2}"/>
    <cellStyle name="桁区切り 2 2 2 2 2 4" xfId="26452" xr:uid="{9AAD8C16-DD39-42BE-98A1-9B525C0FB08A}"/>
    <cellStyle name="桁区切り 2 2 2 2 3" xfId="26453" xr:uid="{583DB636-AAD1-4881-BFF2-8C1268FF5ECB}"/>
    <cellStyle name="桁区切り 2 2 2 2 3 2" xfId="26454" xr:uid="{96141DD2-00B6-4328-B0CA-16DF99D6E078}"/>
    <cellStyle name="桁区切り 2 2 2 2 4" xfId="26455" xr:uid="{175954B9-134E-4909-A5AD-DB8379DEF116}"/>
    <cellStyle name="桁区切り 2 2 2 2 4 2" xfId="26456" xr:uid="{D163D393-DF60-4D76-9804-A819DB2FA7F4}"/>
    <cellStyle name="桁区切り 2 2 2 2 5" xfId="26457" xr:uid="{9316F57A-2005-4E34-95C3-45C927B02D6E}"/>
    <cellStyle name="桁区切り 2 2 2 2 6" xfId="26458" xr:uid="{3C382F4B-B52D-458A-A26D-5D2C832DFCE9}"/>
    <cellStyle name="桁区切り 2 2 2 3" xfId="26459" xr:uid="{F7461D1A-325F-4A29-A324-9BDEDE0265EE}"/>
    <cellStyle name="桁区切り 2 2 2 3 2" xfId="26460" xr:uid="{4F136926-F7E2-4275-9808-BA6A7EE49807}"/>
    <cellStyle name="桁区切り 2 2 2 3 2 2" xfId="26461" xr:uid="{A15CBEBF-C346-4412-88EA-A5F9CD5EF0BC}"/>
    <cellStyle name="桁区切り 2 2 2 3 2 2 2" xfId="26462" xr:uid="{9178D096-CC3F-447E-ABF6-D3A44805FB0E}"/>
    <cellStyle name="桁区切り 2 2 2 3 2 3" xfId="26463" xr:uid="{19939820-C974-48B7-817B-F05AD489BF74}"/>
    <cellStyle name="桁区切り 2 2 2 3 2 3 2" xfId="26464" xr:uid="{342D7492-729E-4986-8143-44ED56DE9F7A}"/>
    <cellStyle name="桁区切り 2 2 2 3 2 4" xfId="26465" xr:uid="{8BCDEC4E-3B2C-4B79-8932-86388BBA9356}"/>
    <cellStyle name="桁区切り 2 2 2 3 3" xfId="26466" xr:uid="{B140547A-C885-4C80-B2F7-881DF1AD712A}"/>
    <cellStyle name="桁区切り 2 2 2 3 3 2" xfId="26467" xr:uid="{94EFF959-5C73-4F97-953A-6135DCEF0CB8}"/>
    <cellStyle name="桁区切り 2 2 2 3 4" xfId="26468" xr:uid="{A823304F-CEEE-47A7-9F23-C7411F06ED49}"/>
    <cellStyle name="桁区切り 2 2 2 3 4 2" xfId="26469" xr:uid="{DCA5FE64-C4DE-4B18-98C3-0C0092ADD3BF}"/>
    <cellStyle name="桁区切り 2 2 2 3 5" xfId="26470" xr:uid="{13721B1E-B295-4168-B5A1-70B8EDA848D3}"/>
    <cellStyle name="桁区切り 2 2 2 3 6" xfId="26471" xr:uid="{30668029-D251-48AD-AA58-D9928FDBAD9C}"/>
    <cellStyle name="桁区切り 2 2 2 4" xfId="26472" xr:uid="{C6399E6F-8A48-464E-9533-117A3EF58A16}"/>
    <cellStyle name="桁区切り 2 2 2 4 2" xfId="26473" xr:uid="{41F5ADED-A9C3-4AB3-B35F-9A733B645462}"/>
    <cellStyle name="桁区切り 2 2 2 4 2 2" xfId="26474" xr:uid="{3010C5E9-D1E4-4E7D-8BCB-611DABF1D5BB}"/>
    <cellStyle name="桁区切り 2 2 2 4 2 3" xfId="26475" xr:uid="{94D2A32D-7967-4059-A264-3A56ED47A704}"/>
    <cellStyle name="桁区切り 2 2 2 4 3" xfId="26476" xr:uid="{91941A4D-C091-43F3-B297-230A65B83B43}"/>
    <cellStyle name="桁区切り 2 2 2 4 3 2" xfId="26477" xr:uid="{2CEA1C8C-3419-4E50-8A5B-CED8BCC12506}"/>
    <cellStyle name="桁区切り 2 2 2 4 4" xfId="26478" xr:uid="{C288FBBA-6988-4A62-93E4-D2BAFA9E75BE}"/>
    <cellStyle name="桁区切り 2 2 2 4 4 2" xfId="26479" xr:uid="{508BB5C0-3DED-45BB-9A9B-97D40783C61C}"/>
    <cellStyle name="桁区切り 2 2 2 4 5" xfId="26480" xr:uid="{F518F3EA-1C13-4DBD-A809-C21686CF353C}"/>
    <cellStyle name="桁区切り 2 2 2 4 6" xfId="26481" xr:uid="{D7B91A43-4772-4175-A0EE-9D3736C394FA}"/>
    <cellStyle name="桁区切り 2 2 2 5" xfId="26482" xr:uid="{0D1D7294-8580-434D-AE92-D2BF7E381C26}"/>
    <cellStyle name="桁区切り 2 2 2 5 2" xfId="26483" xr:uid="{6F5A8346-DFCE-437C-A775-2199D6A87F91}"/>
    <cellStyle name="桁区切り 2 2 2 5 2 2" xfId="26484" xr:uid="{BA907F21-7690-4CD7-9E39-DD29269F34D5}"/>
    <cellStyle name="桁区切り 2 2 2 5 3" xfId="26485" xr:uid="{5809D960-9812-4685-B5ED-F6345EB04F89}"/>
    <cellStyle name="桁区切り 2 2 2 5 3 2" xfId="26486" xr:uid="{5FEECC80-A579-4DFD-BA36-6122C9E05035}"/>
    <cellStyle name="桁区切り 2 2 2 5 4" xfId="26487" xr:uid="{D27675A0-B490-4620-A7B1-ED40E5A13843}"/>
    <cellStyle name="桁区切り 2 2 2 6" xfId="26488" xr:uid="{21BBA22D-D09E-4BC9-9665-2173223763AD}"/>
    <cellStyle name="桁区切り 2 2 2 6 2" xfId="26489" xr:uid="{F5005E4A-5AD0-46DC-ADE2-7E50176EDB8E}"/>
    <cellStyle name="桁区切り 2 2 2 6 2 2" xfId="26490" xr:uid="{066E8DE4-F974-42BB-9FFC-EFAD8ADA245B}"/>
    <cellStyle name="桁区切り 2 2 2 6 3" xfId="26491" xr:uid="{721F3B4F-A387-4ACB-ADE4-6A093D15B739}"/>
    <cellStyle name="桁区切り 2 2 2 6 3 2" xfId="26492" xr:uid="{F4F90237-99EB-4582-BB9C-F524BE470474}"/>
    <cellStyle name="桁区切り 2 2 2 6 4" xfId="26493" xr:uid="{3620FCD5-C80D-4069-B4DB-C4920C4F3FE6}"/>
    <cellStyle name="桁区切り 2 2 2 7" xfId="26494" xr:uid="{BC6A9C7A-4F22-4951-AD0D-629F00BD53E4}"/>
    <cellStyle name="桁区切り 2 2 2 7 2" xfId="26495" xr:uid="{FB566952-0EEE-493A-8721-09C6D96212DA}"/>
    <cellStyle name="桁区切り 2 2 2 7 2 2" xfId="26496" xr:uid="{64888388-44A4-4251-9F05-052E4864CF7B}"/>
    <cellStyle name="桁区切り 2 2 2 7 3" xfId="26497" xr:uid="{72EE6238-9BDC-4304-8C50-D5A971EEF65D}"/>
    <cellStyle name="桁区切り 2 2 2 8" xfId="26498" xr:uid="{7AD77C1E-B5D0-452D-820E-A7A1711B99DD}"/>
    <cellStyle name="桁区切り 2 2 2 8 2" xfId="26499" xr:uid="{3300D1FB-FE05-4750-B087-AD97F4C4E1A6}"/>
    <cellStyle name="桁区切り 2 2 2 9" xfId="26500" xr:uid="{376BE12A-2971-409D-BAD9-5C37DB30F2FF}"/>
    <cellStyle name="桁区切り 2 2 2 9 2" xfId="26501" xr:uid="{B64F6A73-65F3-4AAC-A528-B75291DCCC53}"/>
    <cellStyle name="桁区切り 2 2 3" xfId="22883" xr:uid="{314038A8-0CA1-442A-A983-39A6E3134DAE}"/>
    <cellStyle name="桁区切り 2 2 3 10" xfId="26502" xr:uid="{CD6D2393-D80F-4385-AE28-E6CD67660E35}"/>
    <cellStyle name="桁区切り 2 2 3 2" xfId="22884" xr:uid="{BF621E8E-0735-4FDD-97E0-0C4A02088CAA}"/>
    <cellStyle name="桁区切り 2 2 3 2 2" xfId="26503" xr:uid="{86455059-C29F-465A-9464-1018EAAC27BE}"/>
    <cellStyle name="桁区切り 2 2 3 2 2 2" xfId="26504" xr:uid="{F11A534F-94BC-4193-A077-158D50ECBDA5}"/>
    <cellStyle name="桁区切り 2 2 3 2 2 2 2" xfId="26505" xr:uid="{4CFE8DDB-4349-467A-8530-47175EF35D98}"/>
    <cellStyle name="桁区切り 2 2 3 2 2 3" xfId="26506" xr:uid="{EA1163F6-7682-47A2-8F51-2E413CEC9ABE}"/>
    <cellStyle name="桁区切り 2 2 3 2 2 3 2" xfId="26507" xr:uid="{7D4F4C7B-1B24-4DF6-9C1C-E71552514774}"/>
    <cellStyle name="桁区切り 2 2 3 2 2 4" xfId="26508" xr:uid="{DEAABFAF-A7C5-4F42-98C1-1A7BDCD5704D}"/>
    <cellStyle name="桁区切り 2 2 3 2 3" xfId="26509" xr:uid="{409AC897-C822-4B2E-94EF-8E1E2461871B}"/>
    <cellStyle name="桁区切り 2 2 3 2 3 2" xfId="26510" xr:uid="{FEE39777-8361-43B6-A311-1530168EEF02}"/>
    <cellStyle name="桁区切り 2 2 3 2 4" xfId="26511" xr:uid="{21F5155B-0B88-40F3-A97C-B14534F8D783}"/>
    <cellStyle name="桁区切り 2 2 3 2 4 2" xfId="26512" xr:uid="{372B1A72-4537-4DD7-98B1-051F06013060}"/>
    <cellStyle name="桁区切り 2 2 3 2 5" xfId="26513" xr:uid="{9DB39ACD-E93A-4B98-A03E-E9F24B1FBAF6}"/>
    <cellStyle name="桁区切り 2 2 3 2 6" xfId="26514" xr:uid="{852AA2AE-F8AE-4262-92E1-B1311ADCE0B0}"/>
    <cellStyle name="桁区切り 2 2 3 3" xfId="22885" xr:uid="{F7B3BECA-1028-4212-857C-529C58C52CC7}"/>
    <cellStyle name="桁区切り 2 2 3 3 2" xfId="26515" xr:uid="{2D829448-2507-4CBD-B493-D0B3233DB205}"/>
    <cellStyle name="桁区切り 2 2 3 3 2 2" xfId="26516" xr:uid="{61C3B921-78D2-44E1-BA03-1BC46221305D}"/>
    <cellStyle name="桁区切り 2 2 3 3 2 3" xfId="26517" xr:uid="{1AA43A85-651F-47DF-BD4C-9BB84A5B20BA}"/>
    <cellStyle name="桁区切り 2 2 3 3 3" xfId="26518" xr:uid="{BDDB7A54-EADE-4F05-BD86-72A8E1AE2CB8}"/>
    <cellStyle name="桁区切り 2 2 3 3 3 2" xfId="26519" xr:uid="{D89C154F-D1E2-4544-9F7B-DBC9466A5157}"/>
    <cellStyle name="桁区切り 2 2 3 3 4" xfId="26520" xr:uid="{2D383F3C-A418-4791-8EBE-EE41D1C2786E}"/>
    <cellStyle name="桁区切り 2 2 3 3 4 2" xfId="26521" xr:uid="{C54448F4-2750-4694-806E-CEEE5198FA70}"/>
    <cellStyle name="桁区切り 2 2 3 3 5" xfId="26522" xr:uid="{9989EB07-5259-44D8-B40C-FF2E4AE7AEDC}"/>
    <cellStyle name="桁区切り 2 2 3 3 6" xfId="26523" xr:uid="{C6766474-6F40-40DC-85E4-E40820ACE4EC}"/>
    <cellStyle name="桁区切り 2 2 3 4" xfId="22886" xr:uid="{756DC6C3-B0E2-4FD5-A3C2-AA6D88CF5A9E}"/>
    <cellStyle name="桁区切り 2 2 3 4 2" xfId="26524" xr:uid="{32F79DE5-ECBC-4251-A3E8-AEF82F2CF356}"/>
    <cellStyle name="桁区切り 2 2 3 4 2 2" xfId="26525" xr:uid="{2E8F8568-9B1B-4CB9-B164-C64730838AC2}"/>
    <cellStyle name="桁区切り 2 2 3 4 2 3" xfId="26526" xr:uid="{7FB2AE77-5E4B-4D90-B8CA-1E67FBD4B011}"/>
    <cellStyle name="桁区切り 2 2 3 4 3" xfId="26527" xr:uid="{94EDBB29-8953-49A1-AF4B-6395235A45DF}"/>
    <cellStyle name="桁区切り 2 2 3 4 3 2" xfId="26528" xr:uid="{9C089447-537B-4DF2-839D-3E07F6C53D1C}"/>
    <cellStyle name="桁区切り 2 2 3 4 4" xfId="26529" xr:uid="{E1BA9364-5EE3-48B1-ACD1-C0A654298763}"/>
    <cellStyle name="桁区切り 2 2 3 4 4 2" xfId="26530" xr:uid="{B88ABAD3-BC21-4B32-8DC6-3D478C857B91}"/>
    <cellStyle name="桁区切り 2 2 3 4 5" xfId="26531" xr:uid="{D06858D0-CCCD-4465-B6B6-2491EEC6D624}"/>
    <cellStyle name="桁区切り 2 2 3 4 6" xfId="26532" xr:uid="{CD2BD91D-74CB-47C9-A199-183E8BE00AAE}"/>
    <cellStyle name="桁区切り 2 2 3 5" xfId="26533" xr:uid="{A6E247A9-048D-4CA8-A28A-2CE734B3B3F5}"/>
    <cellStyle name="桁区切り 2 2 3 5 2" xfId="26534" xr:uid="{480F77BE-98A7-4427-AB2B-2283F1C20644}"/>
    <cellStyle name="桁区切り 2 2 3 5 2 2" xfId="26535" xr:uid="{503CFFEE-D830-4F01-A164-D0949B7BE5E2}"/>
    <cellStyle name="桁区切り 2 2 3 5 3" xfId="26536" xr:uid="{5FF2717A-AC5C-45CC-9E87-F11E94B1312D}"/>
    <cellStyle name="桁区切り 2 2 3 5 3 2" xfId="26537" xr:uid="{FF7FC81A-7776-4E4A-9D85-FA45CFD8067B}"/>
    <cellStyle name="桁区切り 2 2 3 5 4" xfId="26538" xr:uid="{4E0EA28B-79D7-44CB-A04B-8351EFC3FD00}"/>
    <cellStyle name="桁区切り 2 2 3 6" xfId="26539" xr:uid="{529B49A6-3C3C-45B7-92B6-FEA9BACB33AC}"/>
    <cellStyle name="桁区切り 2 2 3 6 2" xfId="26540" xr:uid="{C0D30668-3929-4798-8350-D06F5C0F20C3}"/>
    <cellStyle name="桁区切り 2 2 3 6 3" xfId="26541" xr:uid="{A713834C-9489-4A10-ADE8-91874FC40725}"/>
    <cellStyle name="桁区切り 2 2 3 7" xfId="26542" xr:uid="{42C48D7E-A699-4071-8026-DADDB326E718}"/>
    <cellStyle name="桁区切り 2 2 3 7 2" xfId="26543" xr:uid="{FEE7DB9D-566F-44EC-A6B9-EC3DC5791078}"/>
    <cellStyle name="桁区切り 2 2 3 8" xfId="26544" xr:uid="{501844C5-435C-4F92-AD6C-9E21DB678357}"/>
    <cellStyle name="桁区切り 2 2 3 8 2" xfId="26545" xr:uid="{EDFEAEBD-3C77-4E98-9770-3EBE84821B77}"/>
    <cellStyle name="桁区切り 2 2 3 9" xfId="26546" xr:uid="{FDF97CB6-3064-4317-92FD-92861A4F5411}"/>
    <cellStyle name="桁区切り 2 2 4" xfId="22887" xr:uid="{7C69FBC0-0B6A-4515-B229-91DE4BB74D93}"/>
    <cellStyle name="桁区切り 2 2 4 2" xfId="26547" xr:uid="{471FAA83-9C47-413E-8C59-DDD25F06B70E}"/>
    <cellStyle name="桁区切り 2 2 4 2 2" xfId="26548" xr:uid="{1E2B6621-1555-4761-BC03-8E867F8E1102}"/>
    <cellStyle name="桁区切り 2 2 4 2 2 2" xfId="26549" xr:uid="{E77748D2-66DF-47C1-AAEE-8888848BBFCC}"/>
    <cellStyle name="桁区切り 2 2 4 2 2 3" xfId="26550" xr:uid="{CB9B8DE7-EF88-4A03-8AFF-EE8722AB0A47}"/>
    <cellStyle name="桁区切り 2 2 4 2 3" xfId="26551" xr:uid="{105A8F46-C0BD-43B9-8FA6-FC5313390711}"/>
    <cellStyle name="桁区切り 2 2 4 2 3 2" xfId="26552" xr:uid="{0C8F2C6F-FAF6-4AC2-A7C1-55A3FD60D805}"/>
    <cellStyle name="桁区切り 2 2 4 2 4" xfId="26553" xr:uid="{5637D4A7-3D58-4D58-9FBD-3E3F686AE145}"/>
    <cellStyle name="桁区切り 2 2 4 2 4 2" xfId="26554" xr:uid="{A7158AC3-B96A-464A-89B8-17E098CDCD0C}"/>
    <cellStyle name="桁区切り 2 2 4 2 5" xfId="26555" xr:uid="{59CAE5C1-F207-45F7-82C9-E4AF0AA7EC7F}"/>
    <cellStyle name="桁区切り 2 2 4 2 6" xfId="26556" xr:uid="{18CB9B37-D9E8-43F4-89EF-8C0D6098A8DA}"/>
    <cellStyle name="桁区切り 2 2 4 3" xfId="26557" xr:uid="{A77806A1-E60D-4BA2-9BC9-BDB3974A7646}"/>
    <cellStyle name="桁区切り 2 2 4 3 2" xfId="26558" xr:uid="{C081BD98-2CDE-40D5-BAA6-B9D56D014E69}"/>
    <cellStyle name="桁区切り 2 2 4 3 2 2" xfId="26559" xr:uid="{27A4AA42-07C2-41CB-B5F2-1BFE95A33D41}"/>
    <cellStyle name="桁区切り 2 2 4 3 3" xfId="26560" xr:uid="{103E1EA7-0605-4A9A-A370-8888A416E41E}"/>
    <cellStyle name="桁区切り 2 2 4 3 3 2" xfId="26561" xr:uid="{8A8ED96B-5412-4E8B-B723-6E3D5B88F33D}"/>
    <cellStyle name="桁区切り 2 2 4 3 4" xfId="26562" xr:uid="{5F292763-68CE-4549-8809-D9D56CA849B1}"/>
    <cellStyle name="桁区切り 2 2 4 4" xfId="26563" xr:uid="{8D0EA71B-A05B-4A32-943A-5246A92C85E1}"/>
    <cellStyle name="桁区切り 2 2 4 4 2" xfId="26564" xr:uid="{089464D9-4DD3-4540-A1CC-0E441CE81B47}"/>
    <cellStyle name="桁区切り 2 2 4 4 2 2" xfId="26565" xr:uid="{D6C2A0E2-84B8-4795-8766-FBFA991B49CD}"/>
    <cellStyle name="桁区切り 2 2 4 4 3" xfId="26566" xr:uid="{9E799541-645F-49A8-BC87-F62D2DDBF199}"/>
    <cellStyle name="桁区切り 2 2 4 4 3 2" xfId="26567" xr:uid="{F6FB3719-2A03-4E9A-B3B7-41E1A0DD3124}"/>
    <cellStyle name="桁区切り 2 2 4 4 4" xfId="26568" xr:uid="{EA7423DE-F341-4655-949D-179FA015411A}"/>
    <cellStyle name="桁区切り 2 2 4 5" xfId="26569" xr:uid="{947682B9-04DF-4A60-B0D3-239BA83A0D5E}"/>
    <cellStyle name="桁区切り 2 2 4 5 2" xfId="26570" xr:uid="{EB21CB0E-150B-47B1-B88C-1FE3734ED87E}"/>
    <cellStyle name="桁区切り 2 2 4 6" xfId="26571" xr:uid="{4B88942B-EF6C-4119-BD4A-5D895ADEFEA7}"/>
    <cellStyle name="桁区切り 2 2 4 6 2" xfId="26572" xr:uid="{C20C77F2-CE6E-4D3E-8EB2-D7153206AAE7}"/>
    <cellStyle name="桁区切り 2 2 4 7" xfId="26573" xr:uid="{0DBA942F-FDA0-466C-871B-54FF31495886}"/>
    <cellStyle name="桁区切り 2 2 4 8" xfId="26574" xr:uid="{B9CB9A8C-6283-4D76-89D5-B69E4ED3B295}"/>
    <cellStyle name="桁区切り 2 2 5" xfId="22888" xr:uid="{32779290-CD56-4652-8DE4-47FF93490AAC}"/>
    <cellStyle name="桁区切り 2 2 5 2" xfId="26575" xr:uid="{63E5180E-93AC-4A18-8E4E-86C93D77D859}"/>
    <cellStyle name="桁区切り 2 2 5 2 2" xfId="26576" xr:uid="{A8FE3B97-CE47-452F-A56A-D312BF3C1A63}"/>
    <cellStyle name="桁区切り 2 2 5 2 2 2" xfId="26577" xr:uid="{43020665-CDDE-4E84-912E-903A6A9D91FC}"/>
    <cellStyle name="桁区切り 2 2 5 2 2 3" xfId="26578" xr:uid="{04F3221C-787D-4ED5-B1F0-73E66AB913F9}"/>
    <cellStyle name="桁区切り 2 2 5 2 3" xfId="26579" xr:uid="{4F589071-B044-4582-B2FC-032438F1056B}"/>
    <cellStyle name="桁区切り 2 2 5 2 3 2" xfId="26580" xr:uid="{EFD9BEED-AC61-488C-91CC-AAD984A2E378}"/>
    <cellStyle name="桁区切り 2 2 5 2 4" xfId="26581" xr:uid="{565581C2-47B2-4BC7-9B9F-89258B48E27A}"/>
    <cellStyle name="桁区切り 2 2 5 2 4 2" xfId="26582" xr:uid="{43FF2F37-609C-44AB-BDDA-09B5278809BC}"/>
    <cellStyle name="桁区切り 2 2 5 2 5" xfId="26583" xr:uid="{77ECE85E-94D1-40A3-B12D-76AD87BED4B0}"/>
    <cellStyle name="桁区切り 2 2 5 2 6" xfId="26584" xr:uid="{05A63C1C-1749-466D-9A4E-CCBFECBC24CD}"/>
    <cellStyle name="桁区切り 2 2 5 3" xfId="26585" xr:uid="{32CC166E-4C78-4E0E-9FEB-9ECA332EF834}"/>
    <cellStyle name="桁区切り 2 2 5 3 2" xfId="26586" xr:uid="{13AABBE1-C3E7-4B79-A9D9-362000227E16}"/>
    <cellStyle name="桁区切り 2 2 5 3 2 2" xfId="26587" xr:uid="{1C404BEE-38BC-4C3A-9AC8-01E31DA47FB9}"/>
    <cellStyle name="桁区切り 2 2 5 3 3" xfId="26588" xr:uid="{A7FC2FEB-85AE-4B6B-A743-995371532AAF}"/>
    <cellStyle name="桁区切り 2 2 5 3 3 2" xfId="26589" xr:uid="{C33181C9-ED1A-40B9-9524-B03E89059B3C}"/>
    <cellStyle name="桁区切り 2 2 5 3 4" xfId="26590" xr:uid="{1E77B102-2ECA-4F32-851E-2BA0AC7A97AF}"/>
    <cellStyle name="桁区切り 2 2 5 4" xfId="26591" xr:uid="{41E5BDE1-7A1F-4F5C-8728-2034AEC3AF01}"/>
    <cellStyle name="桁区切り 2 2 5 4 2" xfId="26592" xr:uid="{46C63940-5D41-4123-993A-49F59A86D5D1}"/>
    <cellStyle name="桁区切り 2 2 5 5" xfId="26593" xr:uid="{34169AA6-25DF-4EE7-B104-72E15995B55B}"/>
    <cellStyle name="桁区切り 2 2 5 5 2" xfId="26594" xr:uid="{2DA9656E-E628-4FDB-8BE1-D8DEF33D8218}"/>
    <cellStyle name="桁区切り 2 2 5 6" xfId="26595" xr:uid="{57596A67-62F0-4AC2-A773-15628C8FD292}"/>
    <cellStyle name="桁区切り 2 2 5 7" xfId="26596" xr:uid="{06A0945D-0FF5-4169-8AB9-0471187F2465}"/>
    <cellStyle name="桁区切り 2 2 6" xfId="22889" xr:uid="{52E39B16-D5CC-439F-A40B-B4C2232C63A0}"/>
    <cellStyle name="桁区切り 2 2 6 2" xfId="26597" xr:uid="{315D18E2-C0FA-40B8-9A22-01B2D135E113}"/>
    <cellStyle name="桁区切り 2 2 6 2 2" xfId="26598" xr:uid="{E9B704A0-F2DE-440E-A62D-248C0FB7338B}"/>
    <cellStyle name="桁区切り 2 2 6 2 2 2" xfId="26599" xr:uid="{B6FB73C4-EBB9-44E5-B017-33E7C8FCC52A}"/>
    <cellStyle name="桁区切り 2 2 6 2 3" xfId="26600" xr:uid="{7FBE6BD0-F9F8-4A88-B094-1BF1E7A364AF}"/>
    <cellStyle name="桁区切り 2 2 6 2 3 2" xfId="26601" xr:uid="{31D6C046-CC79-42D6-95EA-6715ED206B93}"/>
    <cellStyle name="桁区切り 2 2 6 2 4" xfId="26602" xr:uid="{EDB2AD06-291F-492E-B4E5-65D089150859}"/>
    <cellStyle name="桁区切り 2 2 6 3" xfId="26603" xr:uid="{D0867841-01E7-4B61-92D5-2996722A8A53}"/>
    <cellStyle name="桁区切り 2 2 6 3 2" xfId="26604" xr:uid="{5FCE14B2-A76A-4E07-A7BF-225B999E6C9D}"/>
    <cellStyle name="桁区切り 2 2 6 4" xfId="26605" xr:uid="{804AEDEC-ACD5-4A11-B621-B8A3FC7C3268}"/>
    <cellStyle name="桁区切り 2 2 6 4 2" xfId="26606" xr:uid="{F64CE306-E70E-4D99-8207-6AFD1881245F}"/>
    <cellStyle name="桁区切り 2 2 6 5" xfId="26607" xr:uid="{19A1FE80-ED81-471A-A804-7F70FE471D1A}"/>
    <cellStyle name="桁区切り 2 2 6 6" xfId="26608" xr:uid="{E4C9612F-F22E-4B7B-AFFA-C334DCB14CE4}"/>
    <cellStyle name="桁区切り 2 2 7" xfId="26609" xr:uid="{B4512565-625A-4E73-819F-2D498EE098CC}"/>
    <cellStyle name="桁区切り 2 2 7 2" xfId="26610" xr:uid="{0CEC3F01-9031-4FAE-A8A3-0C112DED31AA}"/>
    <cellStyle name="桁区切り 2 2 7 2 2" xfId="26611" xr:uid="{05AA32CB-5FA1-4E72-9530-106559EE658C}"/>
    <cellStyle name="桁区切り 2 2 7 2 2 2" xfId="26612" xr:uid="{BAA8AF61-4F6A-4AA5-9A77-309FCB6ADDCE}"/>
    <cellStyle name="桁区切り 2 2 7 2 3" xfId="26613" xr:uid="{EBC54DEC-F7E1-4106-B636-A116AA698E37}"/>
    <cellStyle name="桁区切り 2 2 7 2 3 2" xfId="26614" xr:uid="{BED21D27-61AC-4B21-9B55-5FAED18342C0}"/>
    <cellStyle name="桁区切り 2 2 7 2 4" xfId="26615" xr:uid="{C0C74DF6-F3FA-46EC-9C02-6F00F82596CD}"/>
    <cellStyle name="桁区切り 2 2 7 3" xfId="26616" xr:uid="{650BBF00-52A4-480A-979F-61E264693B69}"/>
    <cellStyle name="桁区切り 2 2 7 3 2" xfId="26617" xr:uid="{1DB2D770-DD1C-4656-B08A-79BC1FD05A12}"/>
    <cellStyle name="桁区切り 2 2 7 4" xfId="26618" xr:uid="{4D8B8D1A-0143-4382-B29A-BF502AE2A853}"/>
    <cellStyle name="桁区切り 2 2 7 4 2" xfId="26619" xr:uid="{A96957BB-BA21-4E25-8ABD-0DA476EBC3F4}"/>
    <cellStyle name="桁区切り 2 2 7 5" xfId="26620" xr:uid="{FE6DB3EC-4C2C-46A8-81D7-171258250C06}"/>
    <cellStyle name="桁区切り 2 2 7 6" xfId="26621" xr:uid="{A2593394-9820-41BB-B6BA-267DF162D4CF}"/>
    <cellStyle name="桁区切り 2 2 8" xfId="26622" xr:uid="{F17AD59F-3552-42C7-9059-CA31EED3C501}"/>
    <cellStyle name="桁区切り 2 2 8 2" xfId="26623" xr:uid="{53EDE9D7-0701-4216-B516-7F4CE59DD052}"/>
    <cellStyle name="桁区切り 2 2 8 2 2" xfId="26624" xr:uid="{2EABF03D-9A76-4D2B-AFEF-AD306D9C0B35}"/>
    <cellStyle name="桁区切り 2 2 8 3" xfId="26625" xr:uid="{4A45BECF-7BDD-4C35-959A-06D4B85BB029}"/>
    <cellStyle name="桁区切り 2 2 8 3 2" xfId="26626" xr:uid="{6881298D-BC86-478C-A163-D4D750A6B8EF}"/>
    <cellStyle name="桁区切り 2 2 8 4" xfId="26627" xr:uid="{06904DFF-78E6-49AE-9073-AA1EB8A7ECAE}"/>
    <cellStyle name="桁区切り 2 2 9" xfId="26628" xr:uid="{10388797-B5F8-4737-8D73-ED0C509DEC87}"/>
    <cellStyle name="桁区切り 2 2 9 2" xfId="26629" xr:uid="{BBE308C3-6B46-41CB-88D3-9DEA5B0762C6}"/>
    <cellStyle name="桁区切り 2 2 9 2 2" xfId="26630" xr:uid="{944F4096-FD5C-433C-BE94-E474CA162A7B}"/>
    <cellStyle name="桁区切り 2 2 9 3" xfId="26631" xr:uid="{7E96AD58-A568-4F04-AA4E-8D380D7CADD0}"/>
    <cellStyle name="桁区切り 2 2 9 3 2" xfId="26632" xr:uid="{FE9B2430-F821-40B6-9606-361B101C5E66}"/>
    <cellStyle name="桁区切り 2 2 9 4" xfId="26633" xr:uid="{F66095B9-24F3-4C21-8FF8-0696E06051FD}"/>
    <cellStyle name="桁区切り 2 3" xfId="22890" xr:uid="{BE8E289C-EDFE-4053-A243-EAC0F77662B4}"/>
    <cellStyle name="桁区切り 2 3 10" xfId="26634" xr:uid="{91258785-1236-4A05-B83B-ECCECB0CBD0C}"/>
    <cellStyle name="桁区切り 2 3 10 2" xfId="26635" xr:uid="{CF1DB39F-6DE1-4934-A2EE-8F17229B905F}"/>
    <cellStyle name="桁区切り 2 3 11" xfId="26636" xr:uid="{D7B1A175-BA53-4178-B4A1-9BB9B53832AE}"/>
    <cellStyle name="桁区切り 2 3 11 2" xfId="26637" xr:uid="{0BC41201-55F5-438D-8C7D-854F273BE38C}"/>
    <cellStyle name="桁区切り 2 3 12" xfId="26638" xr:uid="{1ED8A731-7E0F-4FAB-B38C-A0B83AF860CE}"/>
    <cellStyle name="桁区切り 2 3 2" xfId="22891" xr:uid="{6E354227-C5D0-4C2C-B821-C463D8614327}"/>
    <cellStyle name="桁区切り 2 3 2 2" xfId="26639" xr:uid="{60B8A097-0B0D-4214-82A9-56351F7FCF85}"/>
    <cellStyle name="桁区切り 2 3 2 2 2" xfId="26640" xr:uid="{803BF44A-0B74-4961-8B8A-40C4A89D5EFF}"/>
    <cellStyle name="桁区切り 2 3 2 2 2 2" xfId="26641" xr:uid="{6F5686E7-1118-4629-9DE4-E9FC60521585}"/>
    <cellStyle name="桁区切り 2 3 2 2 2 3" xfId="26642" xr:uid="{D8887E86-92FB-4F97-968D-0B91F6A883B3}"/>
    <cellStyle name="桁区切り 2 3 2 2 3" xfId="26643" xr:uid="{6607BB6F-356D-435D-9E14-EE2993479148}"/>
    <cellStyle name="桁区切り 2 3 2 2 3 2" xfId="26644" xr:uid="{7CB5A63E-7DFD-4F64-BDB6-B736FAB42E15}"/>
    <cellStyle name="桁区切り 2 3 2 2 4" xfId="26645" xr:uid="{23C015B5-61FA-4285-87CC-11FFBCA952BB}"/>
    <cellStyle name="桁区切り 2 3 2 2 4 2" xfId="26646" xr:uid="{B63A1C7D-60D3-4654-BEAD-9BAD4FBDBE06}"/>
    <cellStyle name="桁区切り 2 3 2 2 5" xfId="26647" xr:uid="{17863A29-E198-4282-98BE-AD5D8CB82D89}"/>
    <cellStyle name="桁区切り 2 3 2 2 6" xfId="26648" xr:uid="{697D6029-CB01-417E-B39F-815F6D7F843B}"/>
    <cellStyle name="桁区切り 2 3 2 3" xfId="26649" xr:uid="{5410512B-5AA1-4F66-BC6F-D631EF68E247}"/>
    <cellStyle name="桁区切り 2 3 2 3 2" xfId="26650" xr:uid="{285FC569-C166-415A-A315-CCC79E1410AE}"/>
    <cellStyle name="桁区切り 2 3 2 3 2 2" xfId="26651" xr:uid="{39D9BDC0-2F78-4BAA-A70F-8ACA928DAF19}"/>
    <cellStyle name="桁区切り 2 3 2 3 3" xfId="26652" xr:uid="{9B89FF9B-DD81-4A87-8E0E-5834519EBD0B}"/>
    <cellStyle name="桁区切り 2 3 2 3 3 2" xfId="26653" xr:uid="{54DCDBEC-BD20-4099-8D2F-770CEFBA0BE9}"/>
    <cellStyle name="桁区切り 2 3 2 3 4" xfId="26654" xr:uid="{117FA31B-887C-4F18-8FBB-1163724E3CE8}"/>
    <cellStyle name="桁区切り 2 3 2 4" xfId="26655" xr:uid="{8CE945A6-A4FB-484D-9698-53AB7923F5D6}"/>
    <cellStyle name="桁区切り 2 3 2 4 2" xfId="26656" xr:uid="{B090F5E6-D316-443A-9A57-823287C8EFFA}"/>
    <cellStyle name="桁区切り 2 3 2 4 2 2" xfId="26657" xr:uid="{4B548E2A-CDAC-4ED1-949A-C6F502F566E1}"/>
    <cellStyle name="桁区切り 2 3 2 4 3" xfId="26658" xr:uid="{E76F6D7F-BAAA-4BC7-AD91-3BC5AC2F4B8F}"/>
    <cellStyle name="桁区切り 2 3 2 4 3 2" xfId="26659" xr:uid="{83BD0521-4EA8-4B7A-9181-FBC0F901F3EC}"/>
    <cellStyle name="桁区切り 2 3 2 4 4" xfId="26660" xr:uid="{5F8DB93B-4A04-4A69-8D8C-C32A96D9B9DB}"/>
    <cellStyle name="桁区切り 2 3 2 5" xfId="26661" xr:uid="{2DBA9BE2-BFD1-4FCD-9EEF-F8B01EB9B145}"/>
    <cellStyle name="桁区切り 2 3 2 5 2" xfId="26662" xr:uid="{547F31EB-EAAA-448C-81A4-6B2059E66504}"/>
    <cellStyle name="桁区切り 2 3 2 6" xfId="26663" xr:uid="{0786CA34-5B79-45E2-BBC5-33561501A219}"/>
    <cellStyle name="桁区切り 2 3 2 6 2" xfId="26664" xr:uid="{F5F9C15D-17F4-4914-ACB9-1C336438A2B7}"/>
    <cellStyle name="桁区切り 2 3 2 7" xfId="26665" xr:uid="{1E378237-A10E-448F-A6B8-7A20767EC50C}"/>
    <cellStyle name="桁区切り 2 3 2 8" xfId="26666" xr:uid="{A020F0F9-8927-48F0-A0A0-2B7F43F4F46F}"/>
    <cellStyle name="桁区切り 2 3 3" xfId="26667" xr:uid="{8714DCF3-1F5B-41FF-9E86-C681EB18467A}"/>
    <cellStyle name="桁区切り 2 3 3 2" xfId="26668" xr:uid="{60268BAF-36EC-4BD4-A734-376E8A5FA4ED}"/>
    <cellStyle name="桁区切り 2 3 3 2 2" xfId="26669" xr:uid="{4DE789A4-2308-4C22-B4DA-A23526A6D080}"/>
    <cellStyle name="桁区切り 2 3 3 2 2 2" xfId="26670" xr:uid="{CF2A48FD-7231-4CEA-8793-7A9385AC61C3}"/>
    <cellStyle name="桁区切り 2 3 3 2 2 3" xfId="26671" xr:uid="{7D95F5B6-0E25-4C74-B04E-3255633A2901}"/>
    <cellStyle name="桁区切り 2 3 3 2 3" xfId="26672" xr:uid="{F48E5D1D-5A26-4B2E-8DDC-EC95CF86EF51}"/>
    <cellStyle name="桁区切り 2 3 3 2 3 2" xfId="26673" xr:uid="{35A3CCC0-C6D1-4560-8327-1129F575F611}"/>
    <cellStyle name="桁区切り 2 3 3 2 4" xfId="26674" xr:uid="{C0FD1F58-AD7F-4041-857B-FBB7EC335F1B}"/>
    <cellStyle name="桁区切り 2 3 3 2 4 2" xfId="26675" xr:uid="{690C1176-119E-445A-A129-6F290D69594F}"/>
    <cellStyle name="桁区切り 2 3 3 2 5" xfId="26676" xr:uid="{01B58AE6-22F8-4A79-906C-7CE4A9ECE2A9}"/>
    <cellStyle name="桁区切り 2 3 3 2 6" xfId="26677" xr:uid="{873D1DC0-2ED1-4D8B-BE22-C0F14ECCEA96}"/>
    <cellStyle name="桁区切り 2 3 3 3" xfId="26678" xr:uid="{6F701F35-8226-48A8-BE4B-433BCFC97819}"/>
    <cellStyle name="桁区切り 2 3 3 3 2" xfId="26679" xr:uid="{707E63C1-792F-4269-9ED4-0DCE3424722D}"/>
    <cellStyle name="桁区切り 2 3 3 3 2 2" xfId="26680" xr:uid="{31415D44-ED51-437C-BB4E-B2D1C29851F0}"/>
    <cellStyle name="桁区切り 2 3 3 3 3" xfId="26681" xr:uid="{B92BBAF9-302C-4298-A7E5-BB8D75E85BB2}"/>
    <cellStyle name="桁区切り 2 3 3 3 3 2" xfId="26682" xr:uid="{B76E2F90-BD43-4261-8EAA-6C48A6253A0B}"/>
    <cellStyle name="桁区切り 2 3 3 3 4" xfId="26683" xr:uid="{933A918A-BC81-470D-B16E-F61F5594E36C}"/>
    <cellStyle name="桁区切り 2 3 3 4" xfId="26684" xr:uid="{1A89D900-DDE8-42C5-B42A-E7DC40804BB9}"/>
    <cellStyle name="桁区切り 2 3 3 4 2" xfId="26685" xr:uid="{B8931195-07E1-4976-BB53-18ED0C64FC7A}"/>
    <cellStyle name="桁区切り 2 3 3 5" xfId="26686" xr:uid="{62943536-A917-4607-8E27-7559A527C794}"/>
    <cellStyle name="桁区切り 2 3 3 5 2" xfId="26687" xr:uid="{77513D8A-34C6-4642-9F0E-B10B6A750742}"/>
    <cellStyle name="桁区切り 2 3 3 6" xfId="26688" xr:uid="{435D7FC2-12CA-4BCC-93C3-CA5D68A7BD84}"/>
    <cellStyle name="桁区切り 2 3 3 7" xfId="26689" xr:uid="{76FF3D61-1F52-4065-B142-12D0D9C047B9}"/>
    <cellStyle name="桁区切り 2 3 4" xfId="26690" xr:uid="{7F62914E-1636-4273-81B0-D74595F7C2FC}"/>
    <cellStyle name="桁区切り 2 3 4 2" xfId="26691" xr:uid="{6367095F-5660-4158-ACB3-4BBB37588255}"/>
    <cellStyle name="桁区切り 2 3 4 2 2" xfId="26692" xr:uid="{BD844D47-0502-44FF-B032-57A0EC303EFF}"/>
    <cellStyle name="桁区切り 2 3 4 2 3" xfId="26693" xr:uid="{A2C2C6D6-AB0A-4808-B154-3AD1B07B0017}"/>
    <cellStyle name="桁区切り 2 3 4 3" xfId="26694" xr:uid="{084F3E40-F849-4526-A2BB-790D1266E713}"/>
    <cellStyle name="桁区切り 2 3 4 3 2" xfId="26695" xr:uid="{920E2E26-7EEC-4658-8BD4-EA659A1C0992}"/>
    <cellStyle name="桁区切り 2 3 4 4" xfId="26696" xr:uid="{FCD5DAE3-C546-4F04-A696-E230CF9C41FF}"/>
    <cellStyle name="桁区切り 2 3 4 4 2" xfId="26697" xr:uid="{5661D7ED-215A-458E-8A6F-CB67860C26BB}"/>
    <cellStyle name="桁区切り 2 3 4 5" xfId="26698" xr:uid="{F9B692A4-CB0F-4A27-85D9-8EF87C959C9F}"/>
    <cellStyle name="桁区切り 2 3 4 6" xfId="26699" xr:uid="{1EAC79AB-995A-4967-89B8-5F1C01D6F856}"/>
    <cellStyle name="桁区切り 2 3 5" xfId="26700" xr:uid="{928B8E8B-7C8E-4A87-9407-657498F7BC18}"/>
    <cellStyle name="桁区切り 2 3 5 2" xfId="26701" xr:uid="{28323750-1BAE-42D4-BA0F-3CAB94DD8E05}"/>
    <cellStyle name="桁区切り 2 3 5 2 2" xfId="26702" xr:uid="{E5CFBC7B-2C57-4915-9E81-6AB254349ACD}"/>
    <cellStyle name="桁区切り 2 3 5 2 3" xfId="26703" xr:uid="{9CF20C86-04C4-417E-A8E8-9F615027DF8D}"/>
    <cellStyle name="桁区切り 2 3 5 3" xfId="26704" xr:uid="{54F1703B-4D58-4E1C-8501-FDADC5DB7D11}"/>
    <cellStyle name="桁区切り 2 3 5 3 2" xfId="26705" xr:uid="{BA045755-CA48-4247-9C7C-61CDA1F3D1ED}"/>
    <cellStyle name="桁区切り 2 3 5 4" xfId="26706" xr:uid="{6F224674-B4B2-4E29-8E72-3FD293A15D27}"/>
    <cellStyle name="桁区切り 2 3 5 4 2" xfId="26707" xr:uid="{717DF033-3127-4796-9728-349F2C7693B3}"/>
    <cellStyle name="桁区切り 2 3 5 5" xfId="26708" xr:uid="{FFF5D994-757D-4EF0-8196-68BD2AB29ECB}"/>
    <cellStyle name="桁区切り 2 3 5 6" xfId="26709" xr:uid="{AC2DC61C-9274-496F-BA37-0A2C6F314A4D}"/>
    <cellStyle name="桁区切り 2 3 6" xfId="26710" xr:uid="{BF04AC66-2FD4-468C-9E3E-8AE304B20AF7}"/>
    <cellStyle name="桁区切り 2 3 6 2" xfId="26711" xr:uid="{E942DFA3-0589-42BA-9E22-B70B46EBAEE0}"/>
    <cellStyle name="桁区切り 2 3 6 2 2" xfId="26712" xr:uid="{76F185E2-9952-4F54-B670-FE6E60609E94}"/>
    <cellStyle name="桁区切り 2 3 6 3" xfId="26713" xr:uid="{591F84F4-C920-4BED-81CB-9911AF61E48D}"/>
    <cellStyle name="桁区切り 2 3 6 3 2" xfId="26714" xr:uid="{C3B035D8-6E30-4613-852D-84582670EC95}"/>
    <cellStyle name="桁区切り 2 3 6 4" xfId="26715" xr:uid="{4FC00ED0-CCD4-4484-8E8E-6907B6F4BA9F}"/>
    <cellStyle name="桁区切り 2 3 7" xfId="26716" xr:uid="{E54FF90A-1ED5-467B-8CF8-E0F520040472}"/>
    <cellStyle name="桁区切り 2 3 7 2" xfId="26717" xr:uid="{B0741B33-5538-4615-8DB6-5EC354A70C2C}"/>
    <cellStyle name="桁区切り 2 3 7 2 2" xfId="26718" xr:uid="{C4100396-FDCD-48ED-937C-BB7F9161AD71}"/>
    <cellStyle name="桁区切り 2 3 7 3" xfId="26719" xr:uid="{7FEDB17B-69F5-4057-9260-0A21D6EBA789}"/>
    <cellStyle name="桁区切り 2 3 7 3 2" xfId="26720" xr:uid="{493F204B-0B99-4BF8-9DF9-EC01904B7104}"/>
    <cellStyle name="桁区切り 2 3 7 4" xfId="26721" xr:uid="{83153BDC-3982-46AD-B796-B12933BE6874}"/>
    <cellStyle name="桁区切り 2 3 8" xfId="26722" xr:uid="{6C4D78F8-54CC-416E-AEFB-0DE4795BB4B1}"/>
    <cellStyle name="桁区切り 2 3 8 2" xfId="26723" xr:uid="{D70AAEA8-2FE8-4E8E-A470-C5273DD1B91C}"/>
    <cellStyle name="桁区切り 2 3 8 2 2" xfId="26724" xr:uid="{94E5AABC-7BB3-4879-BA3C-B3C4666EDB58}"/>
    <cellStyle name="桁区切り 2 3 8 3" xfId="26725" xr:uid="{3514C149-291F-4BE2-827A-55BC3D31D6EE}"/>
    <cellStyle name="桁区切り 2 3 9" xfId="26726" xr:uid="{2DCA3EBB-D16A-48BD-B695-3B4F746DDC8C}"/>
    <cellStyle name="桁区切り 2 3 9 2" xfId="26727" xr:uid="{FF967F1C-16ED-4C10-B016-29529D0FC7F9}"/>
    <cellStyle name="桁区切り 2 4" xfId="22892" xr:uid="{82209856-A3AE-4914-9E56-7AC6DF835994}"/>
    <cellStyle name="桁区切り 2 4 10" xfId="26728" xr:uid="{62FC7287-E932-4B2A-9515-75F04680E9CD}"/>
    <cellStyle name="桁区切り 2 4 11" xfId="26729" xr:uid="{599CE97E-9BBD-44AF-9B4C-5F2278BE06E8}"/>
    <cellStyle name="桁区切り 2 4 2" xfId="22893" xr:uid="{2FEF7013-8808-4F96-9F04-33533AF35635}"/>
    <cellStyle name="桁区切り 2 4 2 2" xfId="22894" xr:uid="{D872D746-9B9A-4826-9D61-FA1FC6271A8A}"/>
    <cellStyle name="桁区切り 2 4 2 2 2" xfId="26730" xr:uid="{49279821-0DCA-4885-A098-B7A826DB34C7}"/>
    <cellStyle name="桁区切り 2 4 2 2 2 2" xfId="26731" xr:uid="{3B362CD8-E372-4AA3-A3BB-A1E5AD391813}"/>
    <cellStyle name="桁区切り 2 4 2 2 2 3" xfId="26732" xr:uid="{2A65C325-8117-45E0-84B3-80CF063C1652}"/>
    <cellStyle name="桁区切り 2 4 2 2 3" xfId="26733" xr:uid="{651826DF-EDD7-4411-9098-C2EC11C4E0C9}"/>
    <cellStyle name="桁区切り 2 4 2 2 3 2" xfId="26734" xr:uid="{557F598E-4EC2-4C01-9143-6817D2B3725D}"/>
    <cellStyle name="桁区切り 2 4 2 2 4" xfId="26735" xr:uid="{9CC721A4-5A76-41A3-9298-F089D88AF5BA}"/>
    <cellStyle name="桁区切り 2 4 2 2 4 2" xfId="26736" xr:uid="{F8E61614-2406-450B-A8F0-25FB6D79CE35}"/>
    <cellStyle name="桁区切り 2 4 2 2 5" xfId="26737" xr:uid="{DD966704-B8A7-475E-A83F-F690A43ED235}"/>
    <cellStyle name="桁区切り 2 4 2 2 6" xfId="26738" xr:uid="{BA2CC355-2A92-4232-B7F9-161A8F8B5BDE}"/>
    <cellStyle name="桁区切り 2 4 2 3" xfId="22895" xr:uid="{7C058D9B-845B-4EC7-89DF-E9A165321374}"/>
    <cellStyle name="桁区切り 2 4 2 3 2" xfId="26739" xr:uid="{B6EEA461-1309-41B4-B98E-408E300A79E9}"/>
    <cellStyle name="桁区切り 2 4 2 3 2 2" xfId="26740" xr:uid="{37370048-8357-480C-B848-9FCF56B12178}"/>
    <cellStyle name="桁区切り 2 4 2 3 3" xfId="26741" xr:uid="{BAE5B40F-9FF8-4F11-BC75-937BFD5D6D52}"/>
    <cellStyle name="桁区切り 2 4 2 3 3 2" xfId="26742" xr:uid="{DC950347-C753-41E1-95D2-2A4F1ADC1623}"/>
    <cellStyle name="桁区切り 2 4 2 3 4" xfId="26743" xr:uid="{C4166C2C-9A3A-4B5E-B6F4-964C71696E9E}"/>
    <cellStyle name="桁区切り 2 4 2 4" xfId="26744" xr:uid="{06AC6816-AD86-41EB-B2B8-86B4FFD76D84}"/>
    <cellStyle name="桁区切り 2 4 2 4 2" xfId="26745" xr:uid="{EF5E437F-27AA-4F88-9FD2-31A717A3FEB6}"/>
    <cellStyle name="桁区切り 2 4 2 4 2 2" xfId="26746" xr:uid="{2B2A0FB6-EED1-4872-AFE1-6D1611721BB9}"/>
    <cellStyle name="桁区切り 2 4 2 4 3" xfId="26747" xr:uid="{074F4293-8C8D-41D7-8C8D-04FD777A448D}"/>
    <cellStyle name="桁区切り 2 4 2 4 3 2" xfId="26748" xr:uid="{8048E9BF-2514-48C2-B148-872461E92C96}"/>
    <cellStyle name="桁区切り 2 4 2 4 4" xfId="26749" xr:uid="{FD5AF4D6-1468-4886-8564-191D9AC3DEDC}"/>
    <cellStyle name="桁区切り 2 4 2 5" xfId="26750" xr:uid="{AD841CD0-AD2B-4239-81BC-A868F0BB3692}"/>
    <cellStyle name="桁区切り 2 4 2 5 2" xfId="26751" xr:uid="{AA79F688-6DB3-44E1-8D45-6473D33F37A2}"/>
    <cellStyle name="桁区切り 2 4 2 6" xfId="26752" xr:uid="{BD97E5EF-F436-42F0-9153-4429BFF608B8}"/>
    <cellStyle name="桁区切り 2 4 2 6 2" xfId="26753" xr:uid="{F000837A-F919-4DAE-BEB8-12B3040E189E}"/>
    <cellStyle name="桁区切り 2 4 2 7" xfId="26754" xr:uid="{66674342-9128-4A1F-B75D-F1C8A2ED9E50}"/>
    <cellStyle name="桁区切り 2 4 2 8" xfId="26755" xr:uid="{F5400CD7-E034-4C82-86A3-2342476EC80B}"/>
    <cellStyle name="桁区切り 2 4 3" xfId="22896" xr:uid="{CBC41580-96B7-4D5F-8A5B-168ACD32D64C}"/>
    <cellStyle name="桁区切り 2 4 3 2" xfId="22897" xr:uid="{49E46700-4321-4EA4-88F9-1A29D01DCA86}"/>
    <cellStyle name="桁区切り 2 4 3 2 2" xfId="26756" xr:uid="{2A3CAF49-5F44-42B2-BC81-593126A496FB}"/>
    <cellStyle name="桁区切り 2 4 3 2 2 2" xfId="26757" xr:uid="{F1A6EC43-44FF-40BE-9E54-1897AEAF5BF1}"/>
    <cellStyle name="桁区切り 2 4 3 2 2 3" xfId="26758" xr:uid="{45C146A6-364A-4657-AF71-AC516CCB5BF1}"/>
    <cellStyle name="桁区切り 2 4 3 2 3" xfId="26759" xr:uid="{F8BAE9D6-0F16-4553-947B-C2DF830B85A9}"/>
    <cellStyle name="桁区切り 2 4 3 2 3 2" xfId="26760" xr:uid="{4E0DCB24-E9ED-48B0-88C0-C1D3FDBD1D80}"/>
    <cellStyle name="桁区切り 2 4 3 2 4" xfId="26761" xr:uid="{E7891565-1C94-4256-B16F-82214FFCCBF0}"/>
    <cellStyle name="桁区切り 2 4 3 2 4 2" xfId="26762" xr:uid="{B6B62B7F-088A-474C-A73D-07ECC370619D}"/>
    <cellStyle name="桁区切り 2 4 3 2 5" xfId="26763" xr:uid="{909141C0-FB81-4B79-9041-BFB2F9FE4DDA}"/>
    <cellStyle name="桁区切り 2 4 3 2 6" xfId="26764" xr:uid="{D41D95B8-E9F7-4175-81BD-E3168032B187}"/>
    <cellStyle name="桁区切り 2 4 3 3" xfId="26765" xr:uid="{FA2DBE9E-294D-4CC8-80CC-5C09F992A68B}"/>
    <cellStyle name="桁区切り 2 4 3 3 2" xfId="26766" xr:uid="{DDCB0B3B-E530-4338-BDFE-892CD5E94672}"/>
    <cellStyle name="桁区切り 2 4 3 3 3" xfId="26767" xr:uid="{F24E8956-4478-4999-AF46-787E23E3A370}"/>
    <cellStyle name="桁区切り 2 4 3 4" xfId="26768" xr:uid="{40F4D645-A0D5-47F2-8D55-92A6877EC7B8}"/>
    <cellStyle name="桁区切り 2 4 3 4 2" xfId="26769" xr:uid="{43CD2F36-8593-4A2B-8177-134111E567D9}"/>
    <cellStyle name="桁区切り 2 4 3 5" xfId="26770" xr:uid="{6B7715B9-4D2F-47B8-9599-018BFFE14CA6}"/>
    <cellStyle name="桁区切り 2 4 3 5 2" xfId="26771" xr:uid="{324B4823-F9EE-4C66-B147-4114BE7F755A}"/>
    <cellStyle name="桁区切り 2 4 3 6" xfId="26772" xr:uid="{4B39F7ED-F240-484F-B6B6-FFA07470B14F}"/>
    <cellStyle name="桁区切り 2 4 3 7" xfId="26773" xr:uid="{0F5678A6-8ACC-498B-A43A-B6CD5DB14D88}"/>
    <cellStyle name="桁区切り 2 4 4" xfId="22898" xr:uid="{EAC49EC4-98DF-444E-9DC6-02503E6516A6}"/>
    <cellStyle name="桁区切り 2 4 4 2" xfId="26774" xr:uid="{45AA6FBB-049E-4FD1-8807-75D0C38ECB59}"/>
    <cellStyle name="桁区切り 2 4 4 2 2" xfId="26775" xr:uid="{B31C2352-44EA-4490-B228-B63502C67B5E}"/>
    <cellStyle name="桁区切り 2 4 4 2 3" xfId="26776" xr:uid="{69BA02B6-C9BA-4C24-B605-448AF4E49757}"/>
    <cellStyle name="桁区切り 2 4 4 3" xfId="26777" xr:uid="{F5A368E0-01FD-4247-95F2-C7A85DC899C7}"/>
    <cellStyle name="桁区切り 2 4 4 3 2" xfId="26778" xr:uid="{12C309BC-7D6F-479C-9815-66F2D0ED86A5}"/>
    <cellStyle name="桁区切り 2 4 4 4" xfId="26779" xr:uid="{F14C5771-5EA8-4FD2-BF19-81F58AB8649A}"/>
    <cellStyle name="桁区切り 2 4 4 4 2" xfId="26780" xr:uid="{7841563A-566B-4E1E-BAA2-68F3DF17624F}"/>
    <cellStyle name="桁区切り 2 4 4 5" xfId="26781" xr:uid="{CEE53284-2AC1-4579-A38A-D6FB562851F4}"/>
    <cellStyle name="桁区切り 2 4 4 6" xfId="26782" xr:uid="{7A3B52BC-9977-4D1B-891B-20769666A2F6}"/>
    <cellStyle name="桁区切り 2 4 5" xfId="22899" xr:uid="{792D0D1F-7334-4ACA-B197-781054711836}"/>
    <cellStyle name="桁区切り 2 4 5 2" xfId="26783" xr:uid="{2635EF51-3962-437C-AD63-CDF5F80CF70F}"/>
    <cellStyle name="桁区切り 2 4 5 2 2" xfId="26784" xr:uid="{37D65748-67C8-4E12-A7A7-66BDB787A050}"/>
    <cellStyle name="桁区切り 2 4 5 2 3" xfId="26785" xr:uid="{2778DCAE-131C-45BF-9685-409BA22ECF96}"/>
    <cellStyle name="桁区切り 2 4 5 3" xfId="26786" xr:uid="{034B7046-CF63-40EF-94F1-9C6D3DC7E0B4}"/>
    <cellStyle name="桁区切り 2 4 5 3 2" xfId="26787" xr:uid="{9D83BB3F-50A1-4DC6-ABCC-2B142D63158D}"/>
    <cellStyle name="桁区切り 2 4 5 4" xfId="26788" xr:uid="{E6A3292C-A490-4879-9D60-C6332B407E15}"/>
    <cellStyle name="桁区切り 2 4 5 4 2" xfId="26789" xr:uid="{5743E94D-D1CD-42AE-A491-C9829EEB9750}"/>
    <cellStyle name="桁区切り 2 4 5 5" xfId="26790" xr:uid="{AAB0E4BE-5B72-4B9E-A652-A227255D3C3C}"/>
    <cellStyle name="桁区切り 2 4 5 6" xfId="26791" xr:uid="{6C311B3D-F199-4BE3-903A-16B6441DAC99}"/>
    <cellStyle name="桁区切り 2 4 6" xfId="26792" xr:uid="{144F8F51-716F-4CC0-A1E6-6950C56AAEDE}"/>
    <cellStyle name="桁区切り 2 4 6 2" xfId="26793" xr:uid="{03D212A7-EC0D-4DA4-8FD2-F25C7E1E38DB}"/>
    <cellStyle name="桁区切り 2 4 6 2 2" xfId="26794" xr:uid="{A5CEE50C-CC5A-46B5-8057-9F3C28FF62A2}"/>
    <cellStyle name="桁区切り 2 4 6 3" xfId="26795" xr:uid="{BEAC3B35-20E5-4BDF-9AD3-9D7E7CF67013}"/>
    <cellStyle name="桁区切り 2 4 6 3 2" xfId="26796" xr:uid="{AD285DF6-F6A9-490F-A42C-976CA2053836}"/>
    <cellStyle name="桁区切り 2 4 6 4" xfId="26797" xr:uid="{BF798902-FD98-4B5B-87B8-B2994FF4BBC9}"/>
    <cellStyle name="桁区切り 2 4 7" xfId="26798" xr:uid="{97C166F0-FF1A-4713-BF0C-3EF02E66CF2B}"/>
    <cellStyle name="桁区切り 2 4 7 2" xfId="26799" xr:uid="{62AC1AA8-9FC5-44BB-8178-4C9F60F975D3}"/>
    <cellStyle name="桁区切り 2 4 7 3" xfId="26800" xr:uid="{C8F32682-AA99-4279-A005-8797182487CA}"/>
    <cellStyle name="桁区切り 2 4 8" xfId="26801" xr:uid="{5F0AF974-EBBE-41B5-AC73-5F1E46F244DB}"/>
    <cellStyle name="桁区切り 2 4 8 2" xfId="26802" xr:uid="{73A5B92B-BA57-485B-A77F-B20B9F2AFDB3}"/>
    <cellStyle name="桁区切り 2 4 9" xfId="26803" xr:uid="{C19F35CF-2671-4E1F-860C-65AC5B008AD3}"/>
    <cellStyle name="桁区切り 2 4 9 2" xfId="26804" xr:uid="{A34AE4FB-B4C7-4275-A4F7-55D22DB8710E}"/>
    <cellStyle name="桁区切り 2 5" xfId="22900" xr:uid="{EDC8B887-C2DF-49AB-98BF-76A308FA8B22}"/>
    <cellStyle name="桁区切り 2 5 10" xfId="26805" xr:uid="{3BEF8AEC-B5B5-47FF-9A76-7E234D763ABA}"/>
    <cellStyle name="桁区切り 2 5 2" xfId="22901" xr:uid="{B69BC4DC-CBA3-4F1B-8B6E-E8D76DBE5061}"/>
    <cellStyle name="桁区切り 2 5 2 2" xfId="22902" xr:uid="{0EF468E4-16BE-45E9-8FFA-023F903DB887}"/>
    <cellStyle name="桁区切り 2 5 2 2 2" xfId="26806" xr:uid="{265BFCA4-034E-42FF-B40C-19E0CD05DE4B}"/>
    <cellStyle name="桁区切り 2 5 2 2 3" xfId="26807" xr:uid="{7B8E06D9-A458-410B-999D-D1A93320B4D3}"/>
    <cellStyle name="桁区切り 2 5 2 3" xfId="26808" xr:uid="{500BABCD-3648-4E37-B013-01FBB158217B}"/>
    <cellStyle name="桁区切り 2 5 2 3 2" xfId="26809" xr:uid="{1BB99B47-F273-44F7-A18F-419C85A26095}"/>
    <cellStyle name="桁区切り 2 5 2 4" xfId="26810" xr:uid="{BCD733D4-DFB3-498C-8F3E-FFB502F38707}"/>
    <cellStyle name="桁区切り 2 5 2 4 2" xfId="26811" xr:uid="{3766F425-2BE1-43F1-BB8C-E31AFA71D9F3}"/>
    <cellStyle name="桁区切り 2 5 2 5" xfId="26812" xr:uid="{B1B08F32-CD66-49B4-83FA-832998E699A2}"/>
    <cellStyle name="桁区切り 2 5 2 6" xfId="26813" xr:uid="{3FB5D8D4-608D-448E-B197-74A2D6A09E8E}"/>
    <cellStyle name="桁区切り 2 5 3" xfId="22903" xr:uid="{794AEF7A-82E4-45CC-9ED0-F714E921ED36}"/>
    <cellStyle name="桁区切り 2 5 3 2" xfId="22904" xr:uid="{FD28621C-F953-45F1-8DC3-B49C940D1FDA}"/>
    <cellStyle name="桁区切り 2 5 3 2 2" xfId="26814" xr:uid="{8307C556-2FE9-470E-9C4A-C79E8FE4E0AE}"/>
    <cellStyle name="桁区切り 2 5 3 2 3" xfId="26815" xr:uid="{C1A9A9BB-1193-4F69-B7FF-AE289E4A86A4}"/>
    <cellStyle name="桁区切り 2 5 3 3" xfId="26816" xr:uid="{8CE07ABB-1E2F-4402-81E3-A6256C2F5CB9}"/>
    <cellStyle name="桁区切り 2 5 3 3 2" xfId="26817" xr:uid="{74E1FC16-F861-492E-AE9A-F3B8E04CB43B}"/>
    <cellStyle name="桁区切り 2 5 3 4" xfId="26818" xr:uid="{565E75A0-AAAF-437E-9EF2-4FEF04F03796}"/>
    <cellStyle name="桁区切り 2 5 3 4 2" xfId="26819" xr:uid="{C131D09D-1B5A-49CE-810A-FCC8556A55C8}"/>
    <cellStyle name="桁区切り 2 5 3 5" xfId="26820" xr:uid="{9F9D10A4-BB9E-4476-A10F-306A77B197C6}"/>
    <cellStyle name="桁区切り 2 5 3 6" xfId="26821" xr:uid="{98444E0E-07F2-4FA3-A806-3008078475DC}"/>
    <cellStyle name="桁区切り 2 5 4" xfId="22905" xr:uid="{F3ABA34F-C4F5-4E4F-9CC7-F3916BD3DA11}"/>
    <cellStyle name="桁区切り 2 5 4 2" xfId="26822" xr:uid="{40EA67A1-32CE-4FDF-B946-328C6E001678}"/>
    <cellStyle name="桁区切り 2 5 4 2 2" xfId="26823" xr:uid="{37F777AC-F604-4EA3-9BB6-3B95DF2C75F2}"/>
    <cellStyle name="桁区切り 2 5 4 2 3" xfId="26824" xr:uid="{3B9E711F-EC32-443B-8702-B431EF807D4B}"/>
    <cellStyle name="桁区切り 2 5 4 3" xfId="26825" xr:uid="{D4C1FC49-7EE5-49A4-BA78-B27D87D237A7}"/>
    <cellStyle name="桁区切り 2 5 4 3 2" xfId="26826" xr:uid="{342EC41F-80D0-4074-88E1-C06E6BD9F094}"/>
    <cellStyle name="桁区切り 2 5 4 4" xfId="26827" xr:uid="{59B2C54C-AC62-4624-AF49-546BEDD35827}"/>
    <cellStyle name="桁区切り 2 5 4 4 2" xfId="26828" xr:uid="{FF7EA78D-128D-4B95-ABA8-80D3500A031C}"/>
    <cellStyle name="桁区切り 2 5 4 5" xfId="26829" xr:uid="{4DB341DB-28FC-4FFA-ABD3-1C5559735A16}"/>
    <cellStyle name="桁区切り 2 5 4 6" xfId="26830" xr:uid="{17740EF9-A8C5-4D2C-B829-23A841A3839A}"/>
    <cellStyle name="桁区切り 2 5 5" xfId="22906" xr:uid="{259EBD23-FE45-4DDA-92CC-7BC64E329E20}"/>
    <cellStyle name="桁区切り 2 5 5 2" xfId="26831" xr:uid="{381ACCED-E6EB-4A8F-8A5C-48AFB8BA938B}"/>
    <cellStyle name="桁区切り 2 5 5 2 2" xfId="26832" xr:uid="{3EB49F2E-321C-476C-89CF-DC15F02C85A7}"/>
    <cellStyle name="桁区切り 2 5 5 3" xfId="26833" xr:uid="{DC3B8AF2-66A9-473F-A77C-8D83B67946AE}"/>
    <cellStyle name="桁区切り 2 5 5 3 2" xfId="26834" xr:uid="{D1936DDD-1092-4F7B-B5CA-57BE484B0A8B}"/>
    <cellStyle name="桁区切り 2 5 5 4" xfId="26835" xr:uid="{E9324393-47EC-407D-A29B-CC079AB080C6}"/>
    <cellStyle name="桁区切り 2 5 6" xfId="26836" xr:uid="{36047C29-7E48-46D4-BB7B-4982F403AD64}"/>
    <cellStyle name="桁区切り 2 5 6 2" xfId="26837" xr:uid="{FF389782-2FEC-455A-8CDD-7DC878AB8586}"/>
    <cellStyle name="桁区切り 2 5 6 3" xfId="26838" xr:uid="{800E11FF-28B6-4422-A341-D60B1D6E8D17}"/>
    <cellStyle name="桁区切り 2 5 7" xfId="26839" xr:uid="{F86123BF-E2DD-43FB-9ECA-0DCDC227948C}"/>
    <cellStyle name="桁区切り 2 5 7 2" xfId="26840" xr:uid="{62F6A97D-4970-4B1C-A2FF-CE3BE8028C05}"/>
    <cellStyle name="桁区切り 2 5 8" xfId="26841" xr:uid="{CE20555A-F2DA-49D6-8659-82AD87FA6504}"/>
    <cellStyle name="桁区切り 2 5 8 2" xfId="26842" xr:uid="{2319F2F1-0871-473A-9CC0-7E1BCDD99B9F}"/>
    <cellStyle name="桁区切り 2 5 9" xfId="26843" xr:uid="{E3A3A209-C440-409B-AE3B-BC80867BACC3}"/>
    <cellStyle name="桁区切り 2 6" xfId="22907" xr:uid="{96978AD9-3301-46F7-B285-9DBBCEC2DDE7}"/>
    <cellStyle name="桁区切り 2 6 2" xfId="26844" xr:uid="{9B3D4F55-23BC-4708-A441-A18678979291}"/>
    <cellStyle name="桁区切り 2 6 2 2" xfId="26845" xr:uid="{968F89E4-E939-4FD5-9D73-4796837FB10B}"/>
    <cellStyle name="桁区切り 2 6 2 2 2" xfId="26846" xr:uid="{B396D2B7-5287-4F45-B561-8B70E036F0C1}"/>
    <cellStyle name="桁区切り 2 6 2 2 3" xfId="26847" xr:uid="{C9B8A67E-855A-4E30-835C-9A36E95B53D9}"/>
    <cellStyle name="桁区切り 2 6 2 3" xfId="26848" xr:uid="{44B7E5A1-9287-4CE1-A85A-611B28E32689}"/>
    <cellStyle name="桁区切り 2 6 2 3 2" xfId="26849" xr:uid="{D05E2A19-184F-4D81-BB06-92A995EAE151}"/>
    <cellStyle name="桁区切り 2 6 2 4" xfId="26850" xr:uid="{346D46AC-0F5F-4F10-9333-F9BF5B03F6E8}"/>
    <cellStyle name="桁区切り 2 6 2 4 2" xfId="26851" xr:uid="{9AD5B341-7B74-47FB-8108-921C874FC311}"/>
    <cellStyle name="桁区切り 2 6 2 5" xfId="26852" xr:uid="{1EDFB601-1746-4E65-91B4-AC360C7CB1E7}"/>
    <cellStyle name="桁区切り 2 6 2 6" xfId="26853" xr:uid="{D5DF99FF-D644-4A6A-B646-7634AE58BCF5}"/>
    <cellStyle name="桁区切り 2 6 3" xfId="26854" xr:uid="{ABB5481F-DED6-4FDF-90F2-8693C19263C7}"/>
    <cellStyle name="桁区切り 2 6 3 2" xfId="26855" xr:uid="{A8C5561E-80EF-4F2F-B27B-8288DCF5BDEE}"/>
    <cellStyle name="桁区切り 2 6 3 2 2" xfId="26856" xr:uid="{35EA7C85-0761-4800-8120-71B64717F4A3}"/>
    <cellStyle name="桁区切り 2 6 3 3" xfId="26857" xr:uid="{6D15D187-3754-4B3B-A373-ACA0502529FD}"/>
    <cellStyle name="桁区切り 2 6 3 3 2" xfId="26858" xr:uid="{50B0943E-168C-45FD-A4B1-7308248C5247}"/>
    <cellStyle name="桁区切り 2 6 3 4" xfId="26859" xr:uid="{6111717C-2D8E-4AD9-BD3A-0FE6ED972989}"/>
    <cellStyle name="桁区切り 2 6 4" xfId="26860" xr:uid="{4C19AF2D-79DA-4470-9A04-5B0A10E0F247}"/>
    <cellStyle name="桁区切り 2 6 4 2" xfId="26861" xr:uid="{CD33B6E6-3A39-44E6-966D-CFFDEAC90D83}"/>
    <cellStyle name="桁区切り 2 6 4 2 2" xfId="26862" xr:uid="{86355E64-7715-4B1D-BB9B-4288132EAF75}"/>
    <cellStyle name="桁区切り 2 6 4 3" xfId="26863" xr:uid="{59FB4251-C244-467D-8746-E07F71A67BA2}"/>
    <cellStyle name="桁区切り 2 6 4 3 2" xfId="26864" xr:uid="{3D47AE7E-3D21-4797-89C4-73C9B7DDC67D}"/>
    <cellStyle name="桁区切り 2 6 4 4" xfId="26865" xr:uid="{82061417-11A9-4AB4-A940-1F27F657DB5F}"/>
    <cellStyle name="桁区切り 2 6 5" xfId="26866" xr:uid="{246D3BC4-3D8C-46FB-95F6-F3B0405C2C4C}"/>
    <cellStyle name="桁区切り 2 6 5 2" xfId="26867" xr:uid="{1D6868C7-9B74-4ED6-A0AF-D4866E54E718}"/>
    <cellStyle name="桁区切り 2 6 6" xfId="26868" xr:uid="{65ACAA53-5C35-4DBD-9657-8481EED5C8E2}"/>
    <cellStyle name="桁区切り 2 6 6 2" xfId="26869" xr:uid="{DFC14C9E-DF16-40F0-89ED-A8A21B4D5F03}"/>
    <cellStyle name="桁区切り 2 6 7" xfId="26870" xr:uid="{D47F82F8-5C52-4EEE-A211-180614B6FDEE}"/>
    <cellStyle name="桁区切り 2 6 8" xfId="26871" xr:uid="{8853DA75-B22F-4DD7-B9B0-52A2EF90ECE6}"/>
    <cellStyle name="桁区切り 2 7" xfId="26872" xr:uid="{994136F4-FCB2-4C0F-9FFA-8217DC52AA88}"/>
    <cellStyle name="桁区切り 2 7 2" xfId="26873" xr:uid="{4DE72B68-A8C3-413D-9225-01DFF56AB16A}"/>
    <cellStyle name="桁区切り 2 7 2 2" xfId="26874" xr:uid="{0CB7C9F4-30DB-40C6-B7A6-D70C6A372DEA}"/>
    <cellStyle name="桁区切り 2 7 2 2 2" xfId="26875" xr:uid="{837516AC-517A-4843-A19C-C515DE3C7B82}"/>
    <cellStyle name="桁区切り 2 7 2 2 3" xfId="26876" xr:uid="{3FD04EB3-C665-4445-909F-0A80F05B0FE9}"/>
    <cellStyle name="桁区切り 2 7 2 3" xfId="26877" xr:uid="{96CB16DD-6DEC-4F52-B590-31D362EC7DAD}"/>
    <cellStyle name="桁区切り 2 7 2 3 2" xfId="26878" xr:uid="{D10C1450-C968-4C72-ABA8-8C6369205C1F}"/>
    <cellStyle name="桁区切り 2 7 2 4" xfId="26879" xr:uid="{A202E080-FE2B-486F-9AD3-FD5B521AD705}"/>
    <cellStyle name="桁区切り 2 7 2 4 2" xfId="26880" xr:uid="{FE7B501F-2C4A-4EEF-9DCB-4928506D616E}"/>
    <cellStyle name="桁区切り 2 7 2 5" xfId="26881" xr:uid="{D132DC1A-5630-4103-B5B1-8EDB37E96A61}"/>
    <cellStyle name="桁区切り 2 7 2 6" xfId="26882" xr:uid="{5BC273E6-60E4-4C2C-B5B3-DC939886887A}"/>
    <cellStyle name="桁区切り 2 7 3" xfId="26883" xr:uid="{E8E92029-0610-48FE-A5D5-48B53A7868BC}"/>
    <cellStyle name="桁区切り 2 7 3 2" xfId="26884" xr:uid="{8C4DC7D4-57B2-4950-BAC3-97D8E97EDA1F}"/>
    <cellStyle name="桁区切り 2 7 3 2 2" xfId="26885" xr:uid="{8481C2B3-B995-4DDD-B8A4-351BA1E1C615}"/>
    <cellStyle name="桁区切り 2 7 3 3" xfId="26886" xr:uid="{77DFFA9C-36FB-45C8-99A9-C02954421C8C}"/>
    <cellStyle name="桁区切り 2 7 3 3 2" xfId="26887" xr:uid="{BD067401-B4EA-4660-8B06-BC3994A480DD}"/>
    <cellStyle name="桁区切り 2 7 3 4" xfId="26888" xr:uid="{BFA98724-569C-4B34-BD18-23EEDEB3F3D3}"/>
    <cellStyle name="桁区切り 2 7 4" xfId="26889" xr:uid="{12FF6941-5A54-4353-AE48-F5C4E868E08C}"/>
    <cellStyle name="桁区切り 2 7 4 2" xfId="26890" xr:uid="{CB71FCF5-DE49-45C7-834C-6F79DA67E6BD}"/>
    <cellStyle name="桁区切り 2 7 5" xfId="26891" xr:uid="{CF0428DD-EB84-4BD9-BCB8-ED4836514A84}"/>
    <cellStyle name="桁区切り 2 7 5 2" xfId="26892" xr:uid="{09EF3AEA-BCC5-4822-B47D-4F407D37C3F1}"/>
    <cellStyle name="桁区切り 2 7 6" xfId="26893" xr:uid="{44FC7709-D538-4C61-9D24-123217C10C7C}"/>
    <cellStyle name="桁区切り 2 7 7" xfId="26894" xr:uid="{343A54CE-46B9-4E89-8064-706006DE247F}"/>
    <cellStyle name="桁区切り 2 8" xfId="26895" xr:uid="{1142FEF8-5C12-47EE-8CFA-75FA0150C254}"/>
    <cellStyle name="桁区切り 2 8 2" xfId="26896" xr:uid="{0C6192B4-B552-4B49-B17B-F3557BDEB4C8}"/>
    <cellStyle name="桁区切り 2 8 2 2" xfId="26897" xr:uid="{0D2A2B3C-B80A-4715-9DA3-0A31EDEDB131}"/>
    <cellStyle name="桁区切り 2 8 2 2 2" xfId="26898" xr:uid="{48884F38-52EA-47AD-AECB-595DCF1F0E9E}"/>
    <cellStyle name="桁区切り 2 8 2 3" xfId="26899" xr:uid="{E19DDAE7-AD3C-4B8F-AFCD-E8ECF81990AA}"/>
    <cellStyle name="桁区切り 2 8 2 3 2" xfId="26900" xr:uid="{7348EFF6-E8F1-4AF4-AB6F-2125440AF4E1}"/>
    <cellStyle name="桁区切り 2 8 2 4" xfId="26901" xr:uid="{4DAD6F3A-8776-45F0-AA11-38F3F4E8CB4E}"/>
    <cellStyle name="桁区切り 2 8 3" xfId="26902" xr:uid="{46E9E999-B004-4C1F-AE94-D5B9A2FC1A31}"/>
    <cellStyle name="桁区切り 2 8 3 2" xfId="26903" xr:uid="{FBEB6650-0F6A-4769-BF58-69AC5451D337}"/>
    <cellStyle name="桁区切り 2 8 4" xfId="26904" xr:uid="{8EA34B3F-0DA4-468F-8B20-C835620F9250}"/>
    <cellStyle name="桁区切り 2 8 4 2" xfId="26905" xr:uid="{E6F15C3B-13CE-4478-9E99-742D64C33672}"/>
    <cellStyle name="桁区切り 2 8 5" xfId="26906" xr:uid="{D3EC480E-C71E-4940-A6E2-C2C22D9A382B}"/>
    <cellStyle name="桁区切り 2 8 6" xfId="26907" xr:uid="{D4FE41F6-4213-4D4C-A77A-3F9E2AFDCF15}"/>
    <cellStyle name="桁区切り 2 9" xfId="26908" xr:uid="{46BB8C80-116C-48C4-84E7-12B2FDACC064}"/>
    <cellStyle name="桁区切り 2 9 2" xfId="26909" xr:uid="{E262247E-5812-4475-8D88-D62F7E031EEA}"/>
    <cellStyle name="桁区切り 2 9 2 2" xfId="26910" xr:uid="{F832B786-1F42-41A1-9A44-5A337C438EDC}"/>
    <cellStyle name="桁区切り 2 9 2 2 2" xfId="26911" xr:uid="{0D3DAB18-A0C0-4F07-B681-EAF94190B471}"/>
    <cellStyle name="桁区切り 2 9 2 3" xfId="26912" xr:uid="{258CACE4-EE3E-4763-91D1-F1B84C06BF75}"/>
    <cellStyle name="桁区切り 2 9 2 3 2" xfId="26913" xr:uid="{4914F2C0-F339-453A-8C5E-DA6BFFBC3C7B}"/>
    <cellStyle name="桁区切り 2 9 2 4" xfId="26914" xr:uid="{F18620E4-A52B-4552-8C67-5A94AD488A51}"/>
    <cellStyle name="桁区切り 2 9 3" xfId="26915" xr:uid="{C180FE36-E2FC-4BCE-AA43-BFAFA14A94AC}"/>
    <cellStyle name="桁区切り 2 9 3 2" xfId="26916" xr:uid="{375D7C9C-D7AB-42A5-AAB7-4BFF3A014F58}"/>
    <cellStyle name="桁区切り 2 9 4" xfId="26917" xr:uid="{C9218531-30E7-4832-808C-221C8DEB58FB}"/>
    <cellStyle name="桁区切り 2 9 4 2" xfId="26918" xr:uid="{691FC608-C8EB-465D-84C2-057C79FC31A1}"/>
    <cellStyle name="桁区切り 2 9 5" xfId="26919" xr:uid="{B26036EE-CB18-4625-9BA3-AE9CFF8D0629}"/>
    <cellStyle name="桁区切り 2 9 6" xfId="26920" xr:uid="{75C517EB-2053-40CA-A53A-76B47529718C}"/>
    <cellStyle name="桁区切り 20" xfId="26921" xr:uid="{FC75AD64-66E2-4996-92F9-FBAA162D21BB}"/>
    <cellStyle name="桁区切り 21" xfId="26922" xr:uid="{98B26F62-6F15-4069-9A8D-9C16528D4C07}"/>
    <cellStyle name="桁区切り 22" xfId="26923" xr:uid="{D22F3A9B-227D-403F-B43B-17D348A88BD3}"/>
    <cellStyle name="桁区切り 23" xfId="26924" xr:uid="{0739B079-457F-497F-BC0D-921B43C871C2}"/>
    <cellStyle name="桁区切り 24" xfId="26925" xr:uid="{9EEB1DCF-AC4B-4A1B-9745-2E522999D052}"/>
    <cellStyle name="桁区切り 25" xfId="26926" xr:uid="{7A851520-50DC-4215-8124-6501D938C6DA}"/>
    <cellStyle name="桁区切り 26" xfId="26927" xr:uid="{1404FAC2-8347-42EF-BABD-E54082BE739C}"/>
    <cellStyle name="桁区切り 27" xfId="26928" xr:uid="{FFF62708-6E49-4B01-AF05-7D19E2FCFFED}"/>
    <cellStyle name="桁区切り 28" xfId="26929" xr:uid="{440E0C50-DD5D-488C-B401-E75E759E31B2}"/>
    <cellStyle name="桁区切り 29" xfId="26930" xr:uid="{7D3A38C8-19E5-4E0F-9982-DEC24602D458}"/>
    <cellStyle name="桁区切り 3" xfId="22908" xr:uid="{101ABDF7-B1D4-4542-AF2A-ADFBA29DF675}"/>
    <cellStyle name="桁区切り 3 2" xfId="22909" xr:uid="{7C9CCBC8-950F-487B-B9EF-9F2904FAE283}"/>
    <cellStyle name="桁区切り 3 2 2" xfId="22910" xr:uid="{E37E5995-458E-49DF-A21F-44CAB09A7CD6}"/>
    <cellStyle name="桁区切り 3 2 2 2" xfId="22911" xr:uid="{8BF16154-E001-4FC2-861B-4B2D4540B53A}"/>
    <cellStyle name="桁区切り 3 3" xfId="22912" xr:uid="{13C07BDB-6E18-47F7-985C-40E56DD54D9D}"/>
    <cellStyle name="桁区切り 3 3 2" xfId="22913" xr:uid="{143DD4CB-2C87-456D-BBAA-6C2FD08CDFCD}"/>
    <cellStyle name="桁区切り 3 3 3" xfId="22914" xr:uid="{50FE9EF1-49E5-43B4-BCC7-506933328F64}"/>
    <cellStyle name="桁区切り 3 4" xfId="22915" xr:uid="{DC2F0239-7127-4A4E-A43E-1C53B8490BE2}"/>
    <cellStyle name="桁区切り 3 5" xfId="22916" xr:uid="{6D7EDDA9-5254-4DA9-B15F-4657210D9B2F}"/>
    <cellStyle name="桁区切り 3 6" xfId="22917" xr:uid="{103671A6-5352-4D87-9C06-2C09B6658D90}"/>
    <cellStyle name="桁区切り 30" xfId="26931" xr:uid="{65DFB232-ACC7-4C86-ABAD-13D65860A1D6}"/>
    <cellStyle name="桁区切り 31" xfId="26932" xr:uid="{BB9F0D37-2BAE-445A-B4F9-9F2434533299}"/>
    <cellStyle name="桁区切り 32" xfId="26933" xr:uid="{D97E0D0B-D249-42C3-8E5E-87D716D91E03}"/>
    <cellStyle name="桁区切り 33" xfId="26934" xr:uid="{05A7B3AC-A0EC-4A98-A29C-70E168CD33FB}"/>
    <cellStyle name="桁区切り 34" xfId="26935" xr:uid="{3ABD5EA2-1FFA-421B-8AD2-BB07E2BCB2A9}"/>
    <cellStyle name="桁区切り 35" xfId="26936" xr:uid="{17854E3F-5A3D-4DE7-A033-B48AA22ACBD9}"/>
    <cellStyle name="桁区切り 36" xfId="26937" xr:uid="{C60EB56B-6DD0-42CF-8324-3384335E2C50}"/>
    <cellStyle name="桁区切り 37" xfId="26938" xr:uid="{F97A823C-6CA1-44D9-9035-4F27ADB830EE}"/>
    <cellStyle name="桁区切り 38" xfId="26939" xr:uid="{4239BD07-1A03-46B3-88DA-AE9A45D4A415}"/>
    <cellStyle name="桁区切り 39" xfId="26940" xr:uid="{5D8AFAFB-C6EE-422C-99C3-6900D110D4C7}"/>
    <cellStyle name="桁区切り 4" xfId="22918" xr:uid="{55AC7994-1BD7-4289-A2C1-068F01861801}"/>
    <cellStyle name="桁区切り 4 2" xfId="22919" xr:uid="{523703A5-CEC7-4D88-B74F-C236BA251092}"/>
    <cellStyle name="桁区切り 4 2 2" xfId="22920" xr:uid="{16E2C502-F56A-4D40-9022-78D005F08F0E}"/>
    <cellStyle name="桁区切り 4 3" xfId="22921" xr:uid="{785F4B9A-AE46-4157-98B1-0938377316E6}"/>
    <cellStyle name="桁区切り 4 4" xfId="22922" xr:uid="{965C0217-1ABE-4FFD-A4F4-5C2003D6A1D7}"/>
    <cellStyle name="桁区切り 40" xfId="26941" xr:uid="{665A0AD8-F966-4912-A6CF-547B706B1348}"/>
    <cellStyle name="桁区切り 41" xfId="26942" xr:uid="{A1119AAC-2F06-4982-B576-75ABDDA0596E}"/>
    <cellStyle name="桁区切り 42" xfId="26943" xr:uid="{686BF533-411C-495B-80B1-4D54A1D008C3}"/>
    <cellStyle name="桁区切り 43" xfId="26944" xr:uid="{6DEA83CA-66A5-477C-8899-24C578503BB5}"/>
    <cellStyle name="桁区切り 44" xfId="26945" xr:uid="{D4383ED7-0675-4C0E-AA80-6971995634EC}"/>
    <cellStyle name="桁区切り 45" xfId="26946" xr:uid="{24F6F51D-3587-4344-A80D-622E422D524C}"/>
    <cellStyle name="桁区切り 46" xfId="26947" xr:uid="{D817418D-7327-435B-AF66-420DF0EEFE3D}"/>
    <cellStyle name="桁区切り 47" xfId="26948" xr:uid="{992779C0-09C5-45BC-829C-A02B8383FC5E}"/>
    <cellStyle name="桁区切り 48" xfId="26949" xr:uid="{FB89FDAE-704A-4752-BACB-E737D05680C1}"/>
    <cellStyle name="桁区切り 49" xfId="26950" xr:uid="{3D91128C-72C3-45B7-A0A3-F90F678845D0}"/>
    <cellStyle name="桁区切り 5" xfId="22923" xr:uid="{2DE33403-E31B-4803-86AB-505C9C2C95EA}"/>
    <cellStyle name="桁区切り 5 2" xfId="22924" xr:uid="{217C07A7-4FF6-440C-8539-FFF5C4AA2F0C}"/>
    <cellStyle name="桁区切り 5 3" xfId="22925" xr:uid="{438B8A5E-190D-47B8-A9B4-5EBACB979EDC}"/>
    <cellStyle name="桁区切り 50" xfId="26951" xr:uid="{0B0FA99A-E70D-4302-998B-01A2637F22EE}"/>
    <cellStyle name="桁区切り 51" xfId="26952" xr:uid="{A4A52265-6557-4C7E-9C2F-4853D1FBAF2F}"/>
    <cellStyle name="桁区切り 52" xfId="26953" xr:uid="{AB11EF39-CAFF-49A9-B766-CD7A5A873FD9}"/>
    <cellStyle name="桁区切り 53" xfId="26954" xr:uid="{265F8B89-50C2-4C28-B17C-A6B209380969}"/>
    <cellStyle name="桁区切り 54" xfId="26955" xr:uid="{09375C4D-C06C-43D4-8A37-04BA0988AC37}"/>
    <cellStyle name="桁区切り 55" xfId="26956" xr:uid="{6E27AA08-B4E9-4ABE-A8F4-003068A622A6}"/>
    <cellStyle name="桁区切り 56" xfId="26957" xr:uid="{917F2884-0576-42B5-9CE6-5740EB6B0659}"/>
    <cellStyle name="桁区切り 57" xfId="26958" xr:uid="{F82D1978-2C6F-41AE-AB0D-B5AF8BBB6B50}"/>
    <cellStyle name="桁区切り 58" xfId="26959" xr:uid="{2BAB69D2-AED1-48FA-AA9B-85CB95DC5279}"/>
    <cellStyle name="桁区切り 59" xfId="26960" xr:uid="{C6482050-3A15-4649-9DCE-9E35A3D880F6}"/>
    <cellStyle name="桁区切り 6" xfId="22926" xr:uid="{541C2F5E-143A-4DF2-A824-EDEE25AAEB9E}"/>
    <cellStyle name="桁区切り 6 2" xfId="22927" xr:uid="{4F141DAF-9A80-4109-879B-B37CB9473E19}"/>
    <cellStyle name="桁区切り 6 3" xfId="22928" xr:uid="{F9F81558-D0C1-4DBC-B7B5-4C5AC4F84857}"/>
    <cellStyle name="桁区切り 60" xfId="26961" xr:uid="{FAB04F97-2056-4B55-AC47-17BC36CC32B9}"/>
    <cellStyle name="桁区切り 61" xfId="26962" xr:uid="{BBADC936-7A60-4D25-96D5-153FA99515A2}"/>
    <cellStyle name="桁区切り 62" xfId="26963" xr:uid="{893E9134-1B60-4A4D-B92D-6BFB890CAE7E}"/>
    <cellStyle name="桁区切り 63" xfId="26964" xr:uid="{E58DFB0D-3CF5-416D-B8CB-E092C31875CB}"/>
    <cellStyle name="桁区切り 64" xfId="26965" xr:uid="{BDF9CA18-DDFF-4347-ACC4-03DDE28DE0E2}"/>
    <cellStyle name="桁区切り 65" xfId="26966" xr:uid="{18D44084-4515-479F-8915-5AD5D39A9663}"/>
    <cellStyle name="桁区切り 66" xfId="26967" xr:uid="{5E5AD7E8-360F-4E79-862A-FB4D89219862}"/>
    <cellStyle name="桁区切り 67" xfId="26968" xr:uid="{0A0AC43E-461D-4E2F-907C-2ABC520C27C4}"/>
    <cellStyle name="桁区切り 68" xfId="26969" xr:uid="{B11BEE18-4C45-43F1-A77B-52C51B3B40AA}"/>
    <cellStyle name="桁区切り 69" xfId="26970" xr:uid="{14C1C6CE-3078-4C59-B591-0837CB7B9F73}"/>
    <cellStyle name="桁区切り 7" xfId="22929" xr:uid="{2C12E6F7-95BE-47A6-8AD7-62D5C24E9F22}"/>
    <cellStyle name="桁区切り 7 2" xfId="22930" xr:uid="{17E9FB76-C074-4468-A0E8-AE9F7BCA8917}"/>
    <cellStyle name="桁区切り 7 3" xfId="22931" xr:uid="{62505243-134C-45A2-8A41-F13A345AB37A}"/>
    <cellStyle name="桁区切り 70" xfId="26971" xr:uid="{460F2C8C-5BB5-46A1-B295-62C5A0403E95}"/>
    <cellStyle name="桁区切り 71" xfId="26972" xr:uid="{DD1A4406-5B70-4017-80CF-895E8125B7C8}"/>
    <cellStyle name="桁区切り 72" xfId="26973" xr:uid="{21883EE7-04F9-45AE-ABFA-4F48C5D2853F}"/>
    <cellStyle name="桁区切り 73" xfId="26974" xr:uid="{02EE232E-7D70-48F2-9BCF-7EC098B5732A}"/>
    <cellStyle name="桁区切り 74" xfId="26975" xr:uid="{76A1DAF1-C70D-4228-8A43-21374A47A16D}"/>
    <cellStyle name="桁区切り 75" xfId="26976" xr:uid="{0F89FC34-0EF2-4DBC-9ECD-3040CF626B35}"/>
    <cellStyle name="桁区切り 76" xfId="26977" xr:uid="{834E0D03-FB11-4EF7-8EE8-1ECCA427E7C8}"/>
    <cellStyle name="桁区切り 77" xfId="26978" xr:uid="{E2383F8C-6152-473C-B091-F34C8AD7351A}"/>
    <cellStyle name="桁区切り 78" xfId="26979" xr:uid="{C4305A23-B233-478A-89AA-AA1746463E1E}"/>
    <cellStyle name="桁区切り 79" xfId="26980" xr:uid="{57961F0D-36F2-4AB9-97A8-9D193DE5B996}"/>
    <cellStyle name="桁区切り 8" xfId="22932" xr:uid="{F4801D56-5D1B-4CE0-8BAE-A3592AC49BE7}"/>
    <cellStyle name="桁区切り 8 2" xfId="22933" xr:uid="{B8AE3EEC-1FA7-495C-98D5-F1A3AE97F8E1}"/>
    <cellStyle name="桁区切り 8 3" xfId="22934" xr:uid="{41F2E8D6-2016-4593-9D27-AB877BE06911}"/>
    <cellStyle name="桁区切り 80" xfId="26981" xr:uid="{B0DBAF52-190B-429D-BB75-FD5E59E037C0}"/>
    <cellStyle name="桁区切り 81" xfId="22935" xr:uid="{CFE6CCDB-2DCB-4850-8CFA-E4E0800C69CF}"/>
    <cellStyle name="桁区切り 9" xfId="22936" xr:uid="{9B0E9CA9-41BE-4706-9A84-FE5A1DC96834}"/>
    <cellStyle name="桁区切り 9 2" xfId="22937" xr:uid="{91BCC745-9B29-4E8E-A618-B04AEE339499}"/>
    <cellStyle name="桁区切り 9 3" xfId="22938" xr:uid="{34CCFCD0-6808-445E-8E72-223D75FA33CC}"/>
    <cellStyle name="桁区切り 9 4" xfId="22939" xr:uid="{66F5BFCA-FBF0-4F55-82D5-76E9F9DE4CD6}"/>
    <cellStyle name="桁区切り_080603 Labour contract reveiw" xfId="22940" xr:uid="{4BC6A7AB-4F45-4937-AC9D-205F1E8D3112}"/>
    <cellStyle name="桁蟻唇Ｆ [0.00]_laroux" xfId="22941" xr:uid="{692AF829-0901-44F2-8E18-C5C368496D25}"/>
    <cellStyle name="桁蟻唇Ｆ_laroux" xfId="22942" xr:uid="{AB697F06-82F1-48FC-8120-05D2CC8A1A54}"/>
    <cellStyle name="解释性文本" xfId="22943" xr:uid="{B981F7B4-BA96-4AC1-B914-F2374B0E807E}"/>
    <cellStyle name="解释性文本 2" xfId="22944" xr:uid="{D68C5BC2-45CB-49AA-9A52-222B7BDFB93D}"/>
    <cellStyle name="解释性文本 2 2" xfId="22945" xr:uid="{3147E129-F4CB-4EFE-85C1-536F66658E9B}"/>
    <cellStyle name="解释性文本 2 3" xfId="22946" xr:uid="{88E45ED7-9412-41C1-B36C-9E5DB9F5B2AF}"/>
    <cellStyle name="解释性文本 3" xfId="22947" xr:uid="{81EB1240-2B2E-4CD2-B0EB-AAAD1540D22C}"/>
    <cellStyle name="解释性文本 3 2" xfId="22948" xr:uid="{C472125D-E970-44FC-9D86-4F7098B09989}"/>
    <cellStyle name="解释性文本 4" xfId="22949" xr:uid="{602EE24A-DC7D-4243-A983-D3014D0CE441}"/>
    <cellStyle name="解释性文本 4 2" xfId="22950" xr:uid="{D9322B2F-25F8-426A-B2F6-E00895BEBA5C}"/>
    <cellStyle name="解释性文本 4 2 2" xfId="22951" xr:uid="{6D5F3ED2-2E0B-4028-A267-852C1FA9BE9F}"/>
    <cellStyle name="解释性文本 4 2 3" xfId="22952" xr:uid="{65E85F44-268F-476A-B1E9-E335EFC61CA3}"/>
    <cellStyle name="解释性文本 5" xfId="22953" xr:uid="{0D59B7C0-8517-4BF4-A779-1D7F71912279}"/>
    <cellStyle name="解释性文本 5 2" xfId="22954" xr:uid="{9EFF3EDD-FF3B-477E-96F0-25B4F9D0F4FC}"/>
    <cellStyle name="解释性文本 5 2 2" xfId="22955" xr:uid="{1A347441-E675-45DE-BC0D-1317ED9AD0F6}"/>
    <cellStyle name="解释性文本 5 2 3" xfId="22956" xr:uid="{2CE95223-05A1-413A-939A-05C0D4FC6683}"/>
    <cellStyle name="解释性文本 6" xfId="22957" xr:uid="{819E901A-A3D6-4617-836A-59B03C244515}"/>
    <cellStyle name="解释性文本 6 2" xfId="22958" xr:uid="{07F5F1C5-7B3B-49FE-A2A6-BB34C272D3B8}"/>
    <cellStyle name="解释性文本 6 3" xfId="22959" xr:uid="{5B490636-9EA5-46C3-8DCD-C30C3D68C8E4}"/>
    <cellStyle name="解释性文本 7" xfId="22960" xr:uid="{77259385-73C3-41EF-ACD9-DCB598F6B9A0}"/>
    <cellStyle name="好" xfId="22961" xr:uid="{57D3E221-4D30-4BCD-8351-343B4B7D4242}"/>
    <cellStyle name="好 2" xfId="22962" xr:uid="{1A21551B-C0BD-4312-B245-A719DE76DC31}"/>
    <cellStyle name="好 2 2" xfId="22963" xr:uid="{A39E030E-C82B-4603-91C7-C7EEFBCEA844}"/>
    <cellStyle name="好 2 3" xfId="22964" xr:uid="{E3A7A24C-9C60-4D4A-8179-F09D71C63BC9}"/>
    <cellStyle name="好 2 4" xfId="22965" xr:uid="{AFDA80FA-101C-4EA3-BD23-89BFB22B54A5}"/>
    <cellStyle name="好 3" xfId="22966" xr:uid="{3762F975-E601-4B84-BB7A-BB4429CF6DC3}"/>
    <cellStyle name="好 3 2" xfId="22967" xr:uid="{19ABE773-5563-4070-B00C-3F92E8393AFE}"/>
    <cellStyle name="好 4" xfId="22968" xr:uid="{1D264B8A-8FE6-4172-87C3-C56D6181576C}"/>
    <cellStyle name="好 4 2" xfId="22969" xr:uid="{EAB80C58-2C7C-4A27-9596-032C64A3E030}"/>
    <cellStyle name="好 4 2 2" xfId="22970" xr:uid="{9BC043BC-D32C-4CC0-8014-D3B29CB07F5F}"/>
    <cellStyle name="好 4 2 3" xfId="22971" xr:uid="{0426CA40-2D24-4F21-87EF-F066C4732CEA}"/>
    <cellStyle name="好 5" xfId="22972" xr:uid="{14CD8CBA-1B31-4E05-B96C-15F1EF367E91}"/>
    <cellStyle name="好 5 2" xfId="22973" xr:uid="{6DC30AE7-8348-4ACF-9AF6-67CD855220C8}"/>
    <cellStyle name="好 5 2 2" xfId="22974" xr:uid="{04A95572-9102-4D8F-910C-1F297FD4958A}"/>
    <cellStyle name="好 5 2 3" xfId="22975" xr:uid="{A9013D50-8960-484B-90CF-5B90AF04CD96}"/>
    <cellStyle name="好 6" xfId="22976" xr:uid="{7E7A1D23-5C1F-4EE4-B64F-0274B732E024}"/>
    <cellStyle name="好 6 2" xfId="22977" xr:uid="{588AF8A2-50DE-4769-A987-B61F40A8E979}"/>
    <cellStyle name="好 6 3" xfId="22978" xr:uid="{47DC9E70-7E4A-419A-BFD1-2288A1F82041}"/>
    <cellStyle name="好 7" xfId="22979" xr:uid="{B4B00E5E-A2DE-4383-B6BF-5E296BBFD197}"/>
    <cellStyle name="好_121H Price Increase Format (BSFC)" xfId="22980" xr:uid="{AA690CC4-1B0F-4166-9201-5BB1036F43B1}"/>
    <cellStyle name="好_Book1" xfId="22981" xr:uid="{AF0C451A-717B-47CA-A457-53BDD5E5E38E}"/>
    <cellStyle name="好_BSAP_MD-2010.12" xfId="22982" xr:uid="{AB2597DA-919B-442B-AD29-BD3366CA1038}"/>
    <cellStyle name="好_BSAP_MD-2010.12 (1)" xfId="22983" xr:uid="{D5BA55E0-E429-4215-8CFB-E3D8F03B7690}"/>
    <cellStyle name="好_BSAP_MD-2011 04" xfId="22984" xr:uid="{73E22C76-0402-4872-9BE8-90F0571BBD8C}"/>
    <cellStyle name="好_BSAP_MD-2011 04 (2)" xfId="22985" xr:uid="{2B43A4B1-4EB9-4386-9866-A4EE2FC51498}"/>
    <cellStyle name="好_BSAP_MD-2011 05" xfId="22986" xr:uid="{B4DDFB46-D669-4B24-98AB-1F547BEBA167}"/>
    <cellStyle name="好_BSAP_MD-2011 06" xfId="22987" xr:uid="{D86CA5F4-67B5-4DF4-896C-1CC8F0C4C554}"/>
    <cellStyle name="好_BSAP_MD-2011.02" xfId="22988" xr:uid="{C791D0D4-01D2-47D5-9447-3FE6926A53E6}"/>
    <cellStyle name="好_BSAP_MD-2011.03" xfId="22989" xr:uid="{F9A4BBC8-4769-44A2-AC7D-E4B6EAE5C990}"/>
    <cellStyle name="好_BSAP_MD-2011.05" xfId="22990" xr:uid="{2A29C373-0F9D-4929-BCC8-4537F9715437}"/>
    <cellStyle name="好_BSFC MD Jun 2010 (Sales)" xfId="22991" xr:uid="{C353AC21-0B53-4218-BB30-F7F25DD9EB57}"/>
    <cellStyle name="好_MD Dec 2010ドラフト" xfId="22992" xr:uid="{9DE97F79-61B0-4B9D-BD8B-DE254D12022E}"/>
    <cellStyle name="好_MD REport(BP)_2011June" xfId="22993" xr:uid="{B8510064-27C1-4B55-965C-CED7E1E944A5}"/>
    <cellStyle name="好_MD REport(BP)_2011June 2" xfId="22994" xr:uid="{CD4970D5-F195-458E-8540-C83A96A28301}"/>
    <cellStyle name="好_MD REport(BP)_2011June 2 2" xfId="22995" xr:uid="{5B061A0C-4B68-4B0F-8234-2651005832FD}"/>
    <cellStyle name="好_MD REport(BP)_2011June 2 3" xfId="22996" xr:uid="{E4AEA7AB-DFDB-4A81-9C00-4993D25A7BC2}"/>
    <cellStyle name="好_MD REport(BP)_2011June 3" xfId="22997" xr:uid="{D17E823C-B661-48AF-8302-065BCE9F774F}"/>
    <cellStyle name="好_MD REport(BP)_2011June_Retread" xfId="22998" xr:uid="{7491A706-ADAE-4343-A171-CB98A98C39EE}"/>
    <cellStyle name="好_MD REport(BP)_2011June_Retread 2" xfId="22999" xr:uid="{98EC0C43-E119-4D13-9E40-B5997C9291DA}"/>
    <cellStyle name="好_MD REport(BP)_2011June_Retread 3" xfId="23000" xr:uid="{8E86C08C-0022-4BE8-B891-42A45449E27B}"/>
    <cellStyle name="好_MD REport(BP)_2011June_TB Strategic Rev" xfId="23001" xr:uid="{48E92600-C8B1-4336-B038-323B63CE4EC0}"/>
    <cellStyle name="好_MD REport(BP)_2011June_TB Strategic Rev 2" xfId="23002" xr:uid="{95173295-E6B4-4C49-B64D-B99F50C729DD}"/>
    <cellStyle name="好_MD REport(BP)_2011June_TB Strategic Rev 3" xfId="23003" xr:uid="{E1A8B3BD-EF1E-4A23-AB7D-959F0A887DA0}"/>
    <cellStyle name="好_New format TBR Solution" xfId="23004" xr:uid="{8EF4EC3D-BFBF-409C-9912-DA42700C54FE}"/>
    <cellStyle name="好_New format TBR Solution_Book1" xfId="23005" xr:uid="{1829B67F-34ED-4F3A-BD35-E2C6994020BD}"/>
    <cellStyle name="好_New format TBR Solution_Book1_Input" xfId="23006" xr:uid="{ADE70D0D-1F91-4B92-937E-1E6A742C68AD}"/>
    <cellStyle name="好_New format TBR Solution_BSAP_MD-2010.12" xfId="23007" xr:uid="{4A8CDD31-D42A-41CE-9C9D-91C61DA7740F}"/>
    <cellStyle name="好_New format TBR Solution_BSAP_MD-2010.12 (1)" xfId="23008" xr:uid="{28CD515F-9E87-44A9-8AE7-9259335DA66B}"/>
    <cellStyle name="好_New format TBR Solution_BSAP_MD-2010.12 (1)_Book1" xfId="23009" xr:uid="{F0A559C1-72CE-45F3-BB23-BE5DC4E99E46}"/>
    <cellStyle name="好_New format TBR Solution_BSAP_MD-2010.12 (1)_Book1_Input" xfId="23010" xr:uid="{68402056-DEAA-4D9B-8107-A3C54CEA56B8}"/>
    <cellStyle name="好_New format TBR Solution_BSAP_MD-2010.12 (1)_BSAP_MD-2011 05" xfId="23011" xr:uid="{FD1C33B5-9448-4A96-A9DB-DDA281681A33}"/>
    <cellStyle name="好_New format TBR Solution_BSAP_MD-2010.12 (1)_BSAP_MD-2011 05_Input" xfId="23012" xr:uid="{F53E9758-DA1C-4163-BFAC-599DDB8C8E91}"/>
    <cellStyle name="好_New format TBR Solution_BSAP_MD-2010.12 (1)_BSAP_MD-2011 06" xfId="23013" xr:uid="{5F62A75F-D187-489A-80AE-6FAC3CCE8E36}"/>
    <cellStyle name="好_New format TBR Solution_BSAP_MD-2010.12 (1)_BSAP_MD-2011 06_Input" xfId="23014" xr:uid="{8B759089-F669-4053-866A-98239F184882}"/>
    <cellStyle name="好_New format TBR Solution_BSAP_MD-2010.12 (1)_Input" xfId="23015" xr:uid="{222669BF-B8F9-4156-BCF2-71E90474D606}"/>
    <cellStyle name="好_New format TBR Solution_BSAP_MD-2010.12_Book1" xfId="23016" xr:uid="{A8B65E04-A3BE-4CF3-82FE-D3E22F432B00}"/>
    <cellStyle name="好_New format TBR Solution_BSAP_MD-2010.12_Book1_Input" xfId="23017" xr:uid="{74F528EF-8F0D-416D-B73C-32F9B7B2D45B}"/>
    <cellStyle name="好_New format TBR Solution_BSAP_MD-2010.12_BSAP_MD-2011 05" xfId="23018" xr:uid="{3A1D448C-BFF1-48FA-AD76-A13AD6B7208F}"/>
    <cellStyle name="好_New format TBR Solution_BSAP_MD-2010.12_BSAP_MD-2011 05_Input" xfId="23019" xr:uid="{302BA74C-9AC8-4E0A-9CF5-E30FD9C98BB8}"/>
    <cellStyle name="好_New format TBR Solution_BSAP_MD-2010.12_BSAP_MD-2011 06" xfId="23020" xr:uid="{D65F82D5-757C-4834-98DB-9411E8F67021}"/>
    <cellStyle name="好_New format TBR Solution_BSAP_MD-2010.12_BSAP_MD-2011 06_Input" xfId="23021" xr:uid="{3D19408A-3A7A-4D88-A356-67B324269F9E}"/>
    <cellStyle name="好_New format TBR Solution_BSAP_MD-2010.12_Input" xfId="23022" xr:uid="{41196419-7D41-4C01-BF6E-69A972754991}"/>
    <cellStyle name="好_New format TBR Solution_BSAP_MD-2011 04" xfId="23023" xr:uid="{251842FE-249A-4914-9962-AD5DA23C26DF}"/>
    <cellStyle name="好_New format TBR Solution_BSAP_MD-2011 04 (2)" xfId="23024" xr:uid="{B27C7001-21E6-465E-83CD-6F863F236D0E}"/>
    <cellStyle name="好_New format TBR Solution_BSAP_MD-2011 04 (2)_Input" xfId="23025" xr:uid="{FAC98E32-E4C1-4B2F-B20C-498538E9CC41}"/>
    <cellStyle name="好_New format TBR Solution_BSAP_MD-2011 04_Input" xfId="23026" xr:uid="{F476031F-D1C3-4E22-836F-32187AEEB3A1}"/>
    <cellStyle name="好_New format TBR Solution_BSAP_MD-2011 05" xfId="23027" xr:uid="{73D58B45-C817-4B3A-BCA9-25B52BA677BE}"/>
    <cellStyle name="好_New format TBR Solution_BSAP_MD-2011 05_Input" xfId="23028" xr:uid="{BEE2F85C-0443-4772-B1F7-A245D9C358CE}"/>
    <cellStyle name="好_New format TBR Solution_BSAP_MD-2011 06" xfId="23029" xr:uid="{705E29A4-084F-40B1-96BF-6201FAC54E55}"/>
    <cellStyle name="好_New format TBR Solution_BSAP_MD-2011 06_Input" xfId="23030" xr:uid="{5242E67D-9B50-472F-BABC-41021E3672FC}"/>
    <cellStyle name="好_New format TBR Solution_BSAP_MD-2011.02" xfId="23031" xr:uid="{6DB0860A-E7CD-4692-A548-392BD0B0EF3E}"/>
    <cellStyle name="好_New format TBR Solution_BSAP_MD-2011.02_Input" xfId="23032" xr:uid="{2A901E3D-FBDD-432F-9BD5-016D898C73FB}"/>
    <cellStyle name="好_New format TBR Solution_BSAP_MD-2011.03" xfId="23033" xr:uid="{4E5CDBCE-BF02-4182-86F8-3D71D5507A35}"/>
    <cellStyle name="好_New format TBR Solution_BSAP_MD-2011.03_Input" xfId="23034" xr:uid="{F9F9C35C-69AF-4143-B13B-305063CFA000}"/>
    <cellStyle name="好_New format TBR Solution_Input" xfId="23035" xr:uid="{87C6F3FF-E1E3-4D5B-8833-5DDE4781A901}"/>
    <cellStyle name="好_New format TBR Solution_MDレポートTBR施策 (2)" xfId="23036" xr:uid="{B8AD12E5-87CE-46D5-9D06-CE376E19E120}"/>
    <cellStyle name="好_New format TBR Solution_MDレポートTBR施策 (2)_Input" xfId="23037" xr:uid="{33F69BED-111C-455D-A3AF-C51ACE330968}"/>
    <cellStyle name="好_New format TBR Solution_PricePSR" xfId="23038" xr:uid="{0000EC1F-547E-4FEA-99A7-058636F0DDDB}"/>
    <cellStyle name="好_New format TBR Solution_PricePSR_Book1" xfId="23039" xr:uid="{D70BC695-139A-4497-A992-B6F48AF83836}"/>
    <cellStyle name="好_New format TBR Solution_PricePSR_Book1_Input" xfId="23040" xr:uid="{F3A30E76-ED19-494C-B897-627AB32BE153}"/>
    <cellStyle name="好_New format TBR Solution_PricePSR_BSAP_MD-2011 05" xfId="23041" xr:uid="{2640F84C-CE4F-468C-A32D-5364863C665D}"/>
    <cellStyle name="好_New format TBR Solution_PricePSR_BSAP_MD-2011 05_Input" xfId="23042" xr:uid="{03CB9988-EFAC-4F5D-A89E-9F30E540626A}"/>
    <cellStyle name="好_New format TBR Solution_PricePSR_BSAP_MD-2011 06" xfId="23043" xr:uid="{0FA910EF-7371-4E72-ABC1-53E28ADF24CC}"/>
    <cellStyle name="好_New format TBR Solution_PricePSR_BSAP_MD-2011 06_Input" xfId="23044" xr:uid="{4C6DBFFF-78D0-45FE-BD55-9454A8104DE2}"/>
    <cellStyle name="好_New format TBR Solution_PricePSR_Input" xfId="23045" xr:uid="{3C1CF24F-6DF5-4EE7-AFE1-60970D76DA73}"/>
    <cellStyle name="好_New format TBR Solution_REP sales by Pattern" xfId="23046" xr:uid="{3B857E57-A2DB-4CE7-8A06-D04DFB1634AC}"/>
    <cellStyle name="好_New format TBR Solution_REP sales by Pattern_Book1" xfId="23047" xr:uid="{BC0684E8-2940-476D-8DD8-2D7EBA60A561}"/>
    <cellStyle name="好_New format TBR Solution_REP sales by Pattern_Book1_Input" xfId="23048" xr:uid="{E727B5BA-ACB1-4322-89C0-847222773CA8}"/>
    <cellStyle name="好_New format TBR Solution_REP sales by Pattern_BSAP_MD-2011 05" xfId="23049" xr:uid="{1C269646-2836-4554-9F82-A64E8BD1C1FE}"/>
    <cellStyle name="好_New format TBR Solution_REP sales by Pattern_BSAP_MD-2011 05_Input" xfId="23050" xr:uid="{8EE7A59B-60D3-4958-B178-EA2E55AC5582}"/>
    <cellStyle name="好_New format TBR Solution_REP sales by Pattern_BSAP_MD-2011 06" xfId="23051" xr:uid="{71D6AFE4-AB9F-4CDB-AE4E-96BDC5A7005C}"/>
    <cellStyle name="好_New format TBR Solution_REP sales by Pattern_BSAP_MD-2011 06_Input" xfId="23052" xr:uid="{01D3042F-D595-45E1-9582-6C7434FEF33E}"/>
    <cellStyle name="好_New format TBR Solution_REP sales by Pattern_Input" xfId="23053" xr:uid="{14237842-CF6A-406A-A3B4-BB4B8F887C70}"/>
    <cellStyle name="好_New format TBR Solution_TBR Channel" xfId="23054" xr:uid="{7E32D7A2-8A1C-4F47-B59B-A0B7D9A3742C}"/>
    <cellStyle name="好_New format TBR Solution_TBR Channel_Book1" xfId="23055" xr:uid="{A6472801-6B2B-4725-9630-C144151FCFE9}"/>
    <cellStyle name="好_New format TBR Solution_TBR Channel_Book1_Input" xfId="23056" xr:uid="{0E60CE71-DE83-4579-868B-8A838355C69B}"/>
    <cellStyle name="好_New format TBR Solution_TBR Channel_BSAP_MD-2011 05" xfId="23057" xr:uid="{C60CCEBE-CA02-4889-AD73-0654D110E2D4}"/>
    <cellStyle name="好_New format TBR Solution_TBR Channel_BSAP_MD-2011 05_Input" xfId="23058" xr:uid="{E35611F5-AC7E-4901-8383-288D031F6C35}"/>
    <cellStyle name="好_New format TBR Solution_TBR Channel_BSAP_MD-2011 06" xfId="23059" xr:uid="{5F194752-C9B4-4F89-8763-E4BF0E23C216}"/>
    <cellStyle name="好_New format TBR Solution_TBR Channel_BSAP_MD-2011 06_Input" xfId="23060" xr:uid="{FE09DBCC-9E9F-4630-A99B-5C03C17F7C0A}"/>
    <cellStyle name="好_New format TBR Solution_TBR Channel_Input" xfId="23061" xr:uid="{1DD2EEE7-7D96-41FC-AD16-EC5F9375A182}"/>
    <cellStyle name="好_New format TBR Solution_TBR Price" xfId="23062" xr:uid="{DCAD2518-B95C-4DAD-9EC4-04F52ED0C6E3}"/>
    <cellStyle name="好_New format TBR Solution_TBR Price_Book1" xfId="23063" xr:uid="{FF34B4A5-3059-4E04-A52F-639934A28B94}"/>
    <cellStyle name="好_New format TBR Solution_TBR Price_Book1_Input" xfId="23064" xr:uid="{AAAE7ABF-2E6D-4050-B12A-B4AD71B440C0}"/>
    <cellStyle name="好_New format TBR Solution_TBR Price_BSAP_MD-2011 05" xfId="23065" xr:uid="{566268FB-3A37-436A-83CC-5D386054B17F}"/>
    <cellStyle name="好_New format TBR Solution_TBR Price_BSAP_MD-2011 05_Input" xfId="23066" xr:uid="{9A615F9A-F5F3-4DD5-81A2-804DF6998028}"/>
    <cellStyle name="好_New format TBR Solution_TBR Price_BSAP_MD-2011 06" xfId="23067" xr:uid="{26B4A359-EA2D-41B5-90ED-6793F7E43282}"/>
    <cellStyle name="好_New format TBR Solution_TBR Price_BSAP_MD-2011 06_Input" xfId="23068" xr:uid="{8B751D0E-BF1D-4844-85FC-C25C4CBCF018}"/>
    <cellStyle name="好_New format TBR Solution_TBR Price_Input" xfId="23069" xr:uid="{79F01678-F9B4-4DB5-B677-7D36A2B7D1F8}"/>
    <cellStyle name="好_PricePSR" xfId="23070" xr:uid="{4FF4B6FE-F592-43E6-90E8-069D5A55E074}"/>
    <cellStyle name="好_REP sales by Pattern" xfId="23071" xr:uid="{739848DD-498E-4EB1-85E6-22A8CA8E54AD}"/>
    <cellStyle name="好_Retread" xfId="23072" xr:uid="{00995857-5DA2-4735-B759-E317F3AF6706}"/>
    <cellStyle name="好_Retread 2" xfId="23073" xr:uid="{4A4B84D7-41C9-42BE-AC0F-5A51EB7F3315}"/>
    <cellStyle name="好_Retread 3" xfId="23074" xr:uid="{99F0B304-B2C1-4F3A-A0F7-50B5029FD7C9}"/>
    <cellStyle name="好_Sales Format 111H_Jun(0704)" xfId="23075" xr:uid="{472032D3-258A-4319-9531-B6B6944C1CA9}"/>
    <cellStyle name="好_Sales Format 111H_Jun(0704) 2" xfId="23076" xr:uid="{CADE6A9B-D93F-4995-B005-3F96CDCA2D6D}"/>
    <cellStyle name="好_Sales Format 111H_Jun(0704) 2 2" xfId="23077" xr:uid="{300D93D6-B226-4E5C-99DC-75C94F66898D}"/>
    <cellStyle name="好_Sales Format 111H_Jun(0704) 2 3" xfId="23078" xr:uid="{A118DA4A-5BF8-4A8A-A95D-68C4E59672FA}"/>
    <cellStyle name="好_Sales Format 111H_Jun(0704) 3" xfId="23079" xr:uid="{30AA24E9-D956-4EB9-8823-5B7AC3A13EB8}"/>
    <cellStyle name="好_Sales Format 111H_Jun(0704) 4" xfId="23080" xr:uid="{51FB68B7-E513-4666-9181-11260DED4004}"/>
    <cellStyle name="好_Sales Format 111H_Jun(0704)_BSTK MD-Report Sales Format 112H_Jul" xfId="23081" xr:uid="{5076772F-9A62-48D5-953E-FC6C07129F35}"/>
    <cellStyle name="好_Sales Format 111H_Jun(0704)_BSTK MD-Report Sales Format 112H_Jul 2" xfId="23082" xr:uid="{B9EBE44B-DCAC-4965-A40C-10B58E4153B0}"/>
    <cellStyle name="好_Sales Format 111H_Jun(0704)_BSTK MD-Report Sales Format 112H_Jul 2 2" xfId="23083" xr:uid="{ADC60221-36D3-4CB2-BB8B-719EA150DF24}"/>
    <cellStyle name="好_Sales Format 111H_Jun(0704)_BSTK MD-Report Sales Format 112H_Jul 2 3" xfId="23084" xr:uid="{3FC03356-6B91-4D91-BAD9-0463FF9301E2}"/>
    <cellStyle name="好_Sales Format 111H_Jun(0704)_BSTK MD-Report Sales Format 112H_Jul 3" xfId="23085" xr:uid="{B9CFC562-E108-483C-BE8D-706E3B664E5E}"/>
    <cellStyle name="好_Sales Format 111H_Jun(0704)_BSTK MD-Report Sales Format 112H_Jul_Retread" xfId="23086" xr:uid="{F518BE6A-3E63-4FF8-95D3-3405C4A73694}"/>
    <cellStyle name="好_Sales Format 111H_Jun(0704)_BSTK MD-Report Sales Format 112H_Jul_Retread 2" xfId="23087" xr:uid="{84096F3E-B311-4447-B55B-37E5DD37B1D6}"/>
    <cellStyle name="好_Sales Format 111H_Jun(0704)_BSTK MD-Report Sales Format 112H_Jul_Retread 3" xfId="23088" xr:uid="{ACF1B2DF-F8B3-454C-BDA6-5DB88F7D9A19}"/>
    <cellStyle name="好_Sales Format 111H_Jun(0704)_BSTK MD-Report Sales Format 112H_Jul_TB Strategic Rev" xfId="23089" xr:uid="{A8205DF8-9A34-44A1-9BC2-33DB97AFF728}"/>
    <cellStyle name="好_Sales Format 111H_Jun(0704)_BSTK MD-Report Sales Format 112H_Jul_TB Strategic Rev 2" xfId="23090" xr:uid="{1AFB2677-671C-4BE4-9A6B-6250AD620E80}"/>
    <cellStyle name="好_Sales Format 111H_Jun(0704)_BSTK MD-Report Sales Format 112H_Jul_TB Strategic Rev 3" xfId="23091" xr:uid="{5AE9C60A-4780-422B-8D1A-0FA17BD6B226}"/>
    <cellStyle name="好_Sales Format 111H_Jun(0704)_Retread" xfId="23092" xr:uid="{A21CED9B-663F-48E4-9598-CEB91697AA34}"/>
    <cellStyle name="好_Sales Format 111H_Jun(0704)_Retread 2" xfId="23093" xr:uid="{2930E142-7BA1-4CA4-8409-0B8E59221EA5}"/>
    <cellStyle name="好_Sales Format 111H_Jun(0704)_Retread 3" xfId="23094" xr:uid="{73C2D8BF-C1AA-4A21-9C1A-8558A2A81DCC}"/>
    <cellStyle name="好_Sales Format 111H_Jun(0704)_TB Strategic Rev" xfId="23095" xr:uid="{CC958651-5F0B-4FD9-B25A-A1AE3020C7E9}"/>
    <cellStyle name="好_Sales Format 111H_Jun(0704)_TB Strategic Rev 2" xfId="23096" xr:uid="{FFC3B6D7-8F0A-4656-8067-7A778FC66930}"/>
    <cellStyle name="好_Sales Format 111H_Jun(0704)_TB Strategic Rev 3" xfId="23097" xr:uid="{787F8734-E049-4BB1-AF28-55CCCEA720A8}"/>
    <cellStyle name="好_Sales Format_Jun(110712)" xfId="23098" xr:uid="{EEACDBA5-F4F8-4CB8-A37F-23D89C26A860}"/>
    <cellStyle name="好_Sales Format_Jun(110712) 2" xfId="23099" xr:uid="{EA890EDE-8BBC-43B0-83FC-0286AE78057F}"/>
    <cellStyle name="好_Sales Format_Jun(110712) 2 2" xfId="23100" xr:uid="{F58DF766-1F62-49FF-945F-4F712CA248BE}"/>
    <cellStyle name="好_Sales Format_Jun(110712) 2 3" xfId="23101" xr:uid="{8443B744-D757-4669-8110-0CF8600CF288}"/>
    <cellStyle name="好_Sales Format_Jun(110712) 3" xfId="23102" xr:uid="{3E3A4F8D-4EB6-4DA8-B233-DF506683F539}"/>
    <cellStyle name="好_Sales Format_Jun(110712)_Retread" xfId="23103" xr:uid="{43C29A86-C5DD-4C12-848E-A55DC23CEA23}"/>
    <cellStyle name="好_Sales Format_Jun(110712)_Retread 2" xfId="23104" xr:uid="{FC03F9F9-7378-4B85-B832-6147A3D603A7}"/>
    <cellStyle name="好_Sales Format_Jun(110712)_Retread 3" xfId="23105" xr:uid="{0C9EFDCB-660F-4BF6-A904-A9A4D1CDBCC6}"/>
    <cellStyle name="好_Sales Format_Jun(110712)_TB Strategic Rev" xfId="23106" xr:uid="{891EA647-891D-4F31-B247-C698382D702A}"/>
    <cellStyle name="好_Sales Format_Jun(110712)_TB Strategic Rev 2" xfId="23107" xr:uid="{9D2650F5-091B-41D6-9F05-17BDC9880E81}"/>
    <cellStyle name="好_Sales Format_Jun(110712)_TB Strategic Rev 3" xfId="23108" xr:uid="{62C41787-5754-4FA7-8D9D-891468A24A80}"/>
    <cellStyle name="好_TB Strategic Rev" xfId="23109" xr:uid="{69FDF142-AA42-4CDC-B002-215FA9A09862}"/>
    <cellStyle name="好_TB Strategic Rev 2" xfId="23110" xr:uid="{FFA5371A-80FB-4879-AEC7-9C4C3D5B00AA}"/>
    <cellStyle name="好_TB Strategic Rev 3" xfId="23111" xr:uid="{CED8A41C-F105-4FAD-B329-5FEA45D29AEF}"/>
    <cellStyle name="好_TB Strategic Rev_1" xfId="23112" xr:uid="{4AA5D458-6507-4D15-A0D3-2456225D280B}"/>
    <cellStyle name="好_TB Strategic Rev_1 2" xfId="23113" xr:uid="{E9606027-EAEB-4248-8B2F-E0B0B38E24BA}"/>
    <cellStyle name="好_TB Strategic Rev_1 3" xfId="23114" xr:uid="{3ADA731A-3258-4275-B5A8-7D78E2C4D150}"/>
    <cellStyle name="好_TBR Channel" xfId="23115" xr:uid="{D4F34C91-A1EC-4C47-9B16-B2A297ABA450}"/>
    <cellStyle name="好_TBR Price" xfId="23116" xr:uid="{3E939E05-211F-46F3-8805-03B88D5B224D}"/>
    <cellStyle name="回答" xfId="23117" xr:uid="{784D2302-F619-4CA3-ADDE-584FA9CB2906}"/>
    <cellStyle name="汇总" xfId="23118" xr:uid="{D56F54CE-70F1-4675-A21B-CF790A8E58CE}"/>
    <cellStyle name="汇总 10" xfId="23119" xr:uid="{8DC5DC73-9BB7-427C-8600-B6AB55C19E35}"/>
    <cellStyle name="汇总 10 2" xfId="40251" xr:uid="{864A191C-90A4-454C-8FE2-D529279D4D9C}"/>
    <cellStyle name="汇总 11" xfId="23120" xr:uid="{75DFC40B-7C08-48DE-A63F-DFDF68C7157B}"/>
    <cellStyle name="汇总 11 2" xfId="40252" xr:uid="{953BC9E3-B8DE-464D-9724-C2E018C6627C}"/>
    <cellStyle name="汇总 12" xfId="23121" xr:uid="{B5B94955-F865-4113-BD7E-87E391AD788C}"/>
    <cellStyle name="汇总 12 2" xfId="40253" xr:uid="{17464742-3685-41EE-BB8D-5BBA24D6E40D}"/>
    <cellStyle name="汇总 13" xfId="23122" xr:uid="{57115754-ED52-4E53-A843-A62882FE169B}"/>
    <cellStyle name="汇总 13 2" xfId="40254" xr:uid="{E1418F5B-B400-4CC1-B675-94408C449076}"/>
    <cellStyle name="汇总 14" xfId="23123" xr:uid="{2C6A8F63-2664-4628-8F48-7CF613D628B9}"/>
    <cellStyle name="汇总 14 2" xfId="40255" xr:uid="{861320BF-DAA3-4678-836B-831B405C0346}"/>
    <cellStyle name="汇总 15" xfId="23124" xr:uid="{51A564BC-6BB1-4557-B488-C0383D53EDA4}"/>
    <cellStyle name="汇总 15 2" xfId="40256" xr:uid="{C2A1B80B-5DAA-4CF6-8631-EC324360E921}"/>
    <cellStyle name="汇总 16" xfId="23125" xr:uid="{D11452D1-B6BE-4F36-B31A-7A21ACFD5138}"/>
    <cellStyle name="汇总 16 2" xfId="40257" xr:uid="{BA0E7DED-0F6E-4744-91CD-2B9E641A576C}"/>
    <cellStyle name="汇总 17" xfId="26982" xr:uid="{1175183F-39A9-4630-AEB1-CA3A9D13AEA5}"/>
    <cellStyle name="汇总 17 2" xfId="41156" xr:uid="{9BB8AA3C-68CA-491B-9CDD-8080CD68D0C8}"/>
    <cellStyle name="汇总 18" xfId="40250" xr:uid="{088B6A68-B84F-49B1-A6FC-28F5ECCD963B}"/>
    <cellStyle name="汇总 2" xfId="23126" xr:uid="{029E172E-6459-43FA-98CF-250B99CFC4A8}"/>
    <cellStyle name="汇总 2 10" xfId="23127" xr:uid="{2D68D894-7F23-4357-B9AF-FA067F85675C}"/>
    <cellStyle name="汇总 2 10 2" xfId="40259" xr:uid="{346355AB-82BB-4597-8AEF-0A09B6EF0AB5}"/>
    <cellStyle name="汇总 2 11" xfId="23128" xr:uid="{D329E6E5-F123-4FA2-B653-E3515B72C860}"/>
    <cellStyle name="汇总 2 11 2" xfId="40260" xr:uid="{90EDA704-0182-4AFA-A04A-F3FF25D52437}"/>
    <cellStyle name="汇总 2 12" xfId="23129" xr:uid="{B833F67F-0741-44F8-B2DB-973993DE2400}"/>
    <cellStyle name="汇总 2 12 2" xfId="40261" xr:uid="{2638AE3A-3B6F-40F7-99C9-2C21E03D1F86}"/>
    <cellStyle name="汇总 2 13" xfId="23130" xr:uid="{C81A46FF-B2DC-4753-9706-A3CCBF94E6BB}"/>
    <cellStyle name="汇总 2 13 2" xfId="40262" xr:uid="{CA4DD7E1-8DA8-4F95-B82C-131C3EC33677}"/>
    <cellStyle name="汇总 2 14" xfId="26983" xr:uid="{D6E5BA01-AF43-49FB-9D67-68C4DDAB162B}"/>
    <cellStyle name="汇总 2 14 2" xfId="41157" xr:uid="{4CBAB79E-1B23-4642-A0AE-C390BD2031D0}"/>
    <cellStyle name="汇总 2 15" xfId="40258" xr:uid="{3ED6B27A-D625-4C07-949A-115BA4AE9F99}"/>
    <cellStyle name="汇总 2 2" xfId="23131" xr:uid="{6ABAF19F-5E6D-409A-9100-8A75C6411DC7}"/>
    <cellStyle name="汇总 2 2 10" xfId="23132" xr:uid="{6DCAA097-FC5E-4495-AAA6-271BA4927BF8}"/>
    <cellStyle name="汇总 2 2 10 2" xfId="40264" xr:uid="{59041F3E-2E10-4338-A7CB-B3AF53661E8C}"/>
    <cellStyle name="汇总 2 2 11" xfId="26984" xr:uid="{BEE36319-6D45-41A6-B3B2-9CA71A84559B}"/>
    <cellStyle name="汇总 2 2 11 2" xfId="41158" xr:uid="{A54DA42D-5D15-4434-8036-6255DF791833}"/>
    <cellStyle name="汇总 2 2 12" xfId="40263" xr:uid="{2E8FD8D0-E761-4C0C-A65E-059770C927CA}"/>
    <cellStyle name="汇总 2 2 2" xfId="23133" xr:uid="{BA25EA30-9E19-4A2E-A061-CD3D075A858C}"/>
    <cellStyle name="汇总 2 2 2 10" xfId="40265" xr:uid="{EE895612-9E17-4115-938A-E9BF8A4569A7}"/>
    <cellStyle name="汇总 2 2 2 2" xfId="23134" xr:uid="{1844B555-9413-4631-BC99-3F217F33965B}"/>
    <cellStyle name="汇总 2 2 2 2 2" xfId="40266" xr:uid="{70B4B4C6-F7BB-4865-A4BC-F93138AA0A2C}"/>
    <cellStyle name="汇总 2 2 2 3" xfId="23135" xr:uid="{A1D454F0-09AA-4067-94DE-DE65FD44FC65}"/>
    <cellStyle name="汇总 2 2 2 3 2" xfId="40267" xr:uid="{394D448D-B3FD-4F9E-B127-6AE5EA458EAA}"/>
    <cellStyle name="汇总 2 2 2 4" xfId="23136" xr:uid="{F0E16FC0-41AA-48FF-ABB5-9641A1E2A4CF}"/>
    <cellStyle name="汇总 2 2 2 4 2" xfId="40268" xr:uid="{07ED0B3E-878B-4AB7-9909-E770087AD2BD}"/>
    <cellStyle name="汇总 2 2 2 5" xfId="23137" xr:uid="{AFB2A20B-A656-4C3F-ABDD-ABD4C0A8EC6A}"/>
    <cellStyle name="汇总 2 2 2 5 2" xfId="40269" xr:uid="{C294641F-34E1-4F80-8C74-78E45DBADF5F}"/>
    <cellStyle name="汇总 2 2 2 6" xfId="23138" xr:uid="{55DB7C3F-7D3F-4258-94B0-CEDDB94334AF}"/>
    <cellStyle name="汇总 2 2 2 6 2" xfId="40270" xr:uid="{2941CAE1-1DB7-41FF-9EE2-B4CF7D430005}"/>
    <cellStyle name="汇总 2 2 2 7" xfId="23139" xr:uid="{4CD3AE86-9620-4057-9A23-82CADD1884ED}"/>
    <cellStyle name="汇总 2 2 2 7 2" xfId="40271" xr:uid="{4AFD6BF3-4706-4F16-ABC9-1A750C7E0EA0}"/>
    <cellStyle name="汇总 2 2 2 8" xfId="23140" xr:uid="{850A333E-B15F-4827-807D-8450C4F98754}"/>
    <cellStyle name="汇总 2 2 2 8 2" xfId="40272" xr:uid="{F8C72CF6-FAEA-4C78-BD17-CED5285DB628}"/>
    <cellStyle name="汇总 2 2 2 9" xfId="26985" xr:uid="{685A2D88-7CA2-4923-AB74-958240889B60}"/>
    <cellStyle name="汇总 2 2 2 9 2" xfId="41159" xr:uid="{E08E1466-857E-4347-A4DF-39740C8A7291}"/>
    <cellStyle name="汇总 2 2 3" xfId="23141" xr:uid="{3C7BCB05-57A2-4382-93EA-FFA5CF06DC00}"/>
    <cellStyle name="汇总 2 2 3 10" xfId="40273" xr:uid="{0D4374B7-5ABA-469A-A099-531FA61F4825}"/>
    <cellStyle name="汇总 2 2 3 2" xfId="23142" xr:uid="{B537486B-5241-4BDE-B85A-5F50C6F4B5EA}"/>
    <cellStyle name="汇总 2 2 3 2 2" xfId="40274" xr:uid="{2B4D0063-2CF6-4C4B-AA70-7DD1D5A1742F}"/>
    <cellStyle name="汇总 2 2 3 3" xfId="23143" xr:uid="{6D6EA9DA-A01B-4F0D-843D-1A87902C8994}"/>
    <cellStyle name="汇总 2 2 3 3 2" xfId="40275" xr:uid="{0A559401-206E-4290-991C-9F9DC81723C8}"/>
    <cellStyle name="汇总 2 2 3 4" xfId="23144" xr:uid="{96E86687-1EB8-45DD-8BB6-C69414D46C5E}"/>
    <cellStyle name="汇总 2 2 3 4 2" xfId="40276" xr:uid="{D4892BD9-FB5A-42D2-9EE9-69200EE97C26}"/>
    <cellStyle name="汇总 2 2 3 5" xfId="23145" xr:uid="{64847642-7269-4851-866D-B15EAF5E79DF}"/>
    <cellStyle name="汇总 2 2 3 5 2" xfId="40277" xr:uid="{40F025BC-8E63-4C9F-BB0B-4CB3513FE1A9}"/>
    <cellStyle name="汇总 2 2 3 6" xfId="23146" xr:uid="{7D9819F2-B7E0-484E-8C71-C4943CE278CA}"/>
    <cellStyle name="汇总 2 2 3 6 2" xfId="40278" xr:uid="{981B1974-F0EB-495E-B0EB-128148090008}"/>
    <cellStyle name="汇总 2 2 3 7" xfId="23147" xr:uid="{4A965D0C-EF85-46AE-808F-060C55E54CA6}"/>
    <cellStyle name="汇总 2 2 3 7 2" xfId="40279" xr:uid="{50B94190-6CF9-4BD5-B10F-5A369168FCF7}"/>
    <cellStyle name="汇总 2 2 3 8" xfId="23148" xr:uid="{9F803D83-A634-44B2-B7AB-8F43250B2F52}"/>
    <cellStyle name="汇总 2 2 3 8 2" xfId="40280" xr:uid="{9141170E-DBCB-4106-B676-B38602467BA2}"/>
    <cellStyle name="汇总 2 2 3 9" xfId="26986" xr:uid="{524A8B28-DB72-4FEF-AF7D-9235FCEB3495}"/>
    <cellStyle name="汇总 2 2 3 9 2" xfId="41160" xr:uid="{5F8836C6-35B4-44FB-B4FC-678FC2EB875C}"/>
    <cellStyle name="汇总 2 2 4" xfId="23149" xr:uid="{81B0C9C8-3C9A-4221-819C-A870EEF6CBF5}"/>
    <cellStyle name="汇总 2 2 4 2" xfId="40281" xr:uid="{B86E27B7-3690-4C04-9D72-C06FF6785590}"/>
    <cellStyle name="汇总 2 2 5" xfId="23150" xr:uid="{C13D9ED9-B738-4AA8-80D5-4A87BF2DAFBE}"/>
    <cellStyle name="汇总 2 2 5 2" xfId="40282" xr:uid="{3F6C0D46-99BC-4201-8D63-3FB67E5950C4}"/>
    <cellStyle name="汇总 2 2 6" xfId="23151" xr:uid="{787A0606-115F-489D-91B5-1252243F319C}"/>
    <cellStyle name="汇总 2 2 6 2" xfId="40283" xr:uid="{309077E5-9FF3-4BBB-8553-4407132595C4}"/>
    <cellStyle name="汇总 2 2 7" xfId="23152" xr:uid="{52903485-8411-4F3C-AD11-8D27C12979D2}"/>
    <cellStyle name="汇总 2 2 7 2" xfId="40284" xr:uid="{7B9EA9BC-B8AC-4581-8154-8D9B50E0BB9E}"/>
    <cellStyle name="汇总 2 2 8" xfId="23153" xr:uid="{63875795-8961-4F4A-A2EB-141C7143394F}"/>
    <cellStyle name="汇总 2 2 8 2" xfId="40285" xr:uid="{1330A520-9487-4493-8CDE-3305FB8D28F6}"/>
    <cellStyle name="汇总 2 2 9" xfId="23154" xr:uid="{E29ED77D-84C1-4D0E-9095-20044CC6F3D5}"/>
    <cellStyle name="汇总 2 2 9 2" xfId="40286" xr:uid="{04F604C6-660F-4908-B88C-D3639539B418}"/>
    <cellStyle name="汇总 2 3" xfId="23155" xr:uid="{CDB63499-D99D-40AD-8382-219521BB7188}"/>
    <cellStyle name="汇总 2 3 10" xfId="23156" xr:uid="{483834A9-E6A6-4D37-98BC-84BAA1C476AD}"/>
    <cellStyle name="汇总 2 3 10 2" xfId="40288" xr:uid="{778D4BB7-A51D-4A11-8396-60C91E85D2C4}"/>
    <cellStyle name="汇总 2 3 11" xfId="26987" xr:uid="{B3D8E27F-7D6A-432D-9764-5857B488360A}"/>
    <cellStyle name="汇总 2 3 11 2" xfId="41161" xr:uid="{31C18B51-29D2-4F76-BF19-1570186FAA80}"/>
    <cellStyle name="汇总 2 3 12" xfId="40287" xr:uid="{2E3DF698-57F7-4232-A9A9-68808924ADA3}"/>
    <cellStyle name="汇总 2 3 2" xfId="23157" xr:uid="{EB3943A5-8C37-4691-9CCB-B5FF76AC729E}"/>
    <cellStyle name="汇总 2 3 2 10" xfId="40289" xr:uid="{8DBBB978-53C9-4814-8178-5FE7A5AF3C9A}"/>
    <cellStyle name="汇总 2 3 2 2" xfId="23158" xr:uid="{51293A1E-05F7-4AD4-9205-E4D4560C465B}"/>
    <cellStyle name="汇总 2 3 2 2 2" xfId="40290" xr:uid="{9E05AFA2-4457-4577-ACC2-F5AC6DD4BB74}"/>
    <cellStyle name="汇总 2 3 2 3" xfId="23159" xr:uid="{6A7578FE-4F7E-4718-9029-5D09EB7E249B}"/>
    <cellStyle name="汇总 2 3 2 3 2" xfId="40291" xr:uid="{C417F654-D370-4C51-9E18-BB07B3983B97}"/>
    <cellStyle name="汇总 2 3 2 4" xfId="23160" xr:uid="{A3078E25-A4C7-4025-985D-258EE014E25C}"/>
    <cellStyle name="汇总 2 3 2 4 2" xfId="40292" xr:uid="{62C12036-1101-420B-BDCF-821D02D6EE16}"/>
    <cellStyle name="汇总 2 3 2 5" xfId="23161" xr:uid="{BEAF958D-ADCB-4702-903C-76FBC9AC7252}"/>
    <cellStyle name="汇总 2 3 2 5 2" xfId="40293" xr:uid="{1F267114-6FAB-467C-9B6B-5CCA2364CC81}"/>
    <cellStyle name="汇总 2 3 2 6" xfId="23162" xr:uid="{681E1AB3-A817-46DF-9DC6-B358E44DB5FF}"/>
    <cellStyle name="汇总 2 3 2 6 2" xfId="40294" xr:uid="{F8198AC9-7D2C-4437-8693-E03534F81F4C}"/>
    <cellStyle name="汇总 2 3 2 7" xfId="23163" xr:uid="{F49E5617-6311-4CDA-BB8D-196A526EABBC}"/>
    <cellStyle name="汇总 2 3 2 7 2" xfId="40295" xr:uid="{52B36C0A-07B4-49A7-BB55-3E352DECF4DA}"/>
    <cellStyle name="汇总 2 3 2 8" xfId="23164" xr:uid="{C1023A04-5D35-4904-B42B-58233E39446C}"/>
    <cellStyle name="汇总 2 3 2 8 2" xfId="40296" xr:uid="{2582039A-E0E0-44E2-B6E1-FF9838603D21}"/>
    <cellStyle name="汇总 2 3 2 9" xfId="26988" xr:uid="{2559C05F-EB44-4170-B866-5BC4E2710FF8}"/>
    <cellStyle name="汇总 2 3 2 9 2" xfId="41162" xr:uid="{709CC900-F4DA-4B0F-94BC-57FD7CD77B8F}"/>
    <cellStyle name="汇总 2 3 3" xfId="23165" xr:uid="{853BE87A-8FAD-4808-B7CD-B21415EDD4D6}"/>
    <cellStyle name="汇总 2 3 3 10" xfId="40297" xr:uid="{8A52053C-48A9-481D-AD13-BEB7F6DAA974}"/>
    <cellStyle name="汇总 2 3 3 2" xfId="23166" xr:uid="{52F07329-843C-49DA-A339-812DF85E3D78}"/>
    <cellStyle name="汇总 2 3 3 2 2" xfId="40298" xr:uid="{3744C9BE-E3E6-4BFD-B2CA-66B56F64571C}"/>
    <cellStyle name="汇总 2 3 3 3" xfId="23167" xr:uid="{10A853B6-8E94-4626-9471-74BF5747CBB0}"/>
    <cellStyle name="汇总 2 3 3 3 2" xfId="40299" xr:uid="{AB65D870-DDD9-44FB-B688-2340623280F9}"/>
    <cellStyle name="汇总 2 3 3 4" xfId="23168" xr:uid="{E0637B89-9358-4BB7-B359-1DCFFF79CCFF}"/>
    <cellStyle name="汇总 2 3 3 4 2" xfId="40300" xr:uid="{CD69456D-895F-4ED1-AD8A-82EC8A1BAC81}"/>
    <cellStyle name="汇总 2 3 3 5" xfId="23169" xr:uid="{3D254581-1ABC-4131-896E-92840373DAE1}"/>
    <cellStyle name="汇总 2 3 3 5 2" xfId="40301" xr:uid="{B0981599-ECEC-4C04-9AAA-3520E17479BE}"/>
    <cellStyle name="汇总 2 3 3 6" xfId="23170" xr:uid="{37B0DD7D-165E-430C-B420-D68AEDE05EBF}"/>
    <cellStyle name="汇总 2 3 3 6 2" xfId="40302" xr:uid="{8BEA02C3-804B-4579-914C-7665F6636C76}"/>
    <cellStyle name="汇总 2 3 3 7" xfId="23171" xr:uid="{BAEB8D40-DFF8-4891-82C1-F0069816DD30}"/>
    <cellStyle name="汇总 2 3 3 7 2" xfId="40303" xr:uid="{54B9CBEF-E4C9-4399-B096-D59C2543B9C6}"/>
    <cellStyle name="汇总 2 3 3 8" xfId="23172" xr:uid="{5528650E-4D56-40B1-B2A7-AC96C866BF5D}"/>
    <cellStyle name="汇总 2 3 3 8 2" xfId="40304" xr:uid="{F7C331AE-04D9-4DE9-BF85-E6D90ECA2694}"/>
    <cellStyle name="汇总 2 3 3 9" xfId="26989" xr:uid="{338FA4FA-6BC4-42D1-BF2C-05B375737497}"/>
    <cellStyle name="汇总 2 3 3 9 2" xfId="41163" xr:uid="{2F74C59C-5AFA-4E02-99DC-5A57CF6A951C}"/>
    <cellStyle name="汇总 2 3 4" xfId="23173" xr:uid="{5E72B0B4-72B9-48C0-9AB3-8E57FD45F721}"/>
    <cellStyle name="汇总 2 3 4 2" xfId="40305" xr:uid="{6DAAD2EB-BCEB-4143-BD34-7B375DCE23BB}"/>
    <cellStyle name="汇总 2 3 5" xfId="23174" xr:uid="{845F13EB-841E-4535-9E42-8CE62B2D62F6}"/>
    <cellStyle name="汇总 2 3 5 2" xfId="40306" xr:uid="{58388556-BA3E-4F4A-9654-F71E6D6FD28C}"/>
    <cellStyle name="汇总 2 3 6" xfId="23175" xr:uid="{4B3F38AD-36B2-4077-A19C-4CD7654FACC1}"/>
    <cellStyle name="汇总 2 3 6 2" xfId="40307" xr:uid="{E4CEEF28-808B-42F3-AC37-5D14188B9E33}"/>
    <cellStyle name="汇总 2 3 7" xfId="23176" xr:uid="{25145705-9851-4CA6-85B0-1C9A9F746213}"/>
    <cellStyle name="汇总 2 3 7 2" xfId="40308" xr:uid="{2DD82CEF-F29C-4D4D-A806-DB0EDCABCF9F}"/>
    <cellStyle name="汇总 2 3 8" xfId="23177" xr:uid="{2C4FD8FA-0D08-4B9B-8812-C04DBAE138B5}"/>
    <cellStyle name="汇总 2 3 8 2" xfId="40309" xr:uid="{3C4A7800-37A9-44C8-9639-1251B54AE1DB}"/>
    <cellStyle name="汇总 2 3 9" xfId="23178" xr:uid="{EC32122E-CC37-44E9-9072-FD75BCA79025}"/>
    <cellStyle name="汇总 2 3 9 2" xfId="40310" xr:uid="{4EAA1992-7946-4BA0-B8A1-657741FD5E12}"/>
    <cellStyle name="汇总 2 4" xfId="23179" xr:uid="{46E34F1C-D420-4CB6-B9A3-F8302009DA5C}"/>
    <cellStyle name="汇总 2 4 10" xfId="23180" xr:uid="{5ED48B02-F42B-4FC6-8803-ABF12F9312AC}"/>
    <cellStyle name="汇总 2 4 10 2" xfId="40312" xr:uid="{71A15BC8-CA30-4BB9-A6DC-5F65460260FD}"/>
    <cellStyle name="汇总 2 4 11" xfId="23181" xr:uid="{57D01D54-8179-411F-8DBF-9251DBEDFE07}"/>
    <cellStyle name="汇总 2 4 11 2" xfId="40313" xr:uid="{AB659FE1-E94D-433D-B83D-25E65C18F377}"/>
    <cellStyle name="汇总 2 4 12" xfId="26990" xr:uid="{89531D62-FD26-4B00-836C-6CB7C90CCD88}"/>
    <cellStyle name="汇总 2 4 12 2" xfId="41164" xr:uid="{E48C9FBD-6DC3-414C-83B6-F356543C9E7A}"/>
    <cellStyle name="汇总 2 4 13" xfId="40311" xr:uid="{775D1E84-A1E1-4B6B-A39A-578699489D81}"/>
    <cellStyle name="汇总 2 4 2" xfId="23182" xr:uid="{C4E6D307-9695-4D68-9BC9-16A5DF016E87}"/>
    <cellStyle name="汇总 2 4 2 10" xfId="26991" xr:uid="{C56D24E8-E842-44A1-8215-8A2727155F7A}"/>
    <cellStyle name="汇总 2 4 2 10 2" xfId="41165" xr:uid="{ECBA1324-6786-444A-B2C6-C1001F6D19A4}"/>
    <cellStyle name="汇总 2 4 2 11" xfId="40314" xr:uid="{E8168D30-F19D-4B2D-A0BF-A5AE3986483F}"/>
    <cellStyle name="汇总 2 4 2 2" xfId="23183" xr:uid="{40A661BF-C855-4F14-8BF4-E19F6879BF91}"/>
    <cellStyle name="汇总 2 4 2 2 10" xfId="40315" xr:uid="{E32C6CB8-99FA-46EF-AABD-87FD5121183F}"/>
    <cellStyle name="汇总 2 4 2 2 2" xfId="23184" xr:uid="{3C68BEED-71B0-40DB-8AA8-C1CAC56CF594}"/>
    <cellStyle name="汇总 2 4 2 2 2 2" xfId="40316" xr:uid="{BF6443F4-8628-42C6-B22E-773636D45FB0}"/>
    <cellStyle name="汇总 2 4 2 2 3" xfId="23185" xr:uid="{D6B459CE-DACD-4FC6-B8B2-D431DC181573}"/>
    <cellStyle name="汇总 2 4 2 2 3 2" xfId="40317" xr:uid="{F1D44356-A35D-42AF-BAD4-9597CF2AB329}"/>
    <cellStyle name="汇总 2 4 2 2 4" xfId="23186" xr:uid="{BD972397-1C1F-407D-8957-5F966000A050}"/>
    <cellStyle name="汇总 2 4 2 2 4 2" xfId="40318" xr:uid="{543C00AF-4565-44C9-9D7B-290B6D2013DA}"/>
    <cellStyle name="汇总 2 4 2 2 5" xfId="23187" xr:uid="{E5A6B6A3-4F07-46E8-85DB-DDFF7D90D815}"/>
    <cellStyle name="汇总 2 4 2 2 5 2" xfId="40319" xr:uid="{A4994B8D-FAD0-4A01-9CA0-09D977D57ED5}"/>
    <cellStyle name="汇总 2 4 2 2 6" xfId="23188" xr:uid="{119003A9-9FF7-415B-B621-484FF9F5AC5A}"/>
    <cellStyle name="汇总 2 4 2 2 6 2" xfId="40320" xr:uid="{DA68D87B-D520-42A7-A8C0-69EFF65AFB7C}"/>
    <cellStyle name="汇总 2 4 2 2 7" xfId="23189" xr:uid="{DCA90039-9DE6-4B2D-973A-ECED6BB4EEA4}"/>
    <cellStyle name="汇总 2 4 2 2 7 2" xfId="40321" xr:uid="{7043835C-567F-410E-853F-C2A51EF21F4A}"/>
    <cellStyle name="汇总 2 4 2 2 8" xfId="23190" xr:uid="{8875DAE9-CA1D-4717-985D-60ABAEC9FAE6}"/>
    <cellStyle name="汇总 2 4 2 2 8 2" xfId="40322" xr:uid="{2282A5D9-13F2-4E9A-BA51-0965748FFD16}"/>
    <cellStyle name="汇总 2 4 2 2 9" xfId="26992" xr:uid="{AD442D95-6BE1-41C0-9A31-294D8F3BBCC1}"/>
    <cellStyle name="汇总 2 4 2 2 9 2" xfId="41166" xr:uid="{8BBF2EFD-A65D-42D5-A80B-36FA1CF86271}"/>
    <cellStyle name="汇总 2 4 2 3" xfId="23191" xr:uid="{3CF5DFE1-A026-472E-B2EF-16A9395D2644}"/>
    <cellStyle name="汇总 2 4 2 3 2" xfId="40323" xr:uid="{9DAA2F28-5C37-45F8-A9AC-61B3E7D22BD2}"/>
    <cellStyle name="汇总 2 4 2 4" xfId="23192" xr:uid="{F705E193-A985-429E-BFAC-C0E309C51029}"/>
    <cellStyle name="汇总 2 4 2 4 2" xfId="40324" xr:uid="{049713C3-6E9A-4699-B47B-4BECD8926324}"/>
    <cellStyle name="汇总 2 4 2 5" xfId="23193" xr:uid="{ED0C30AB-5741-40D1-BA70-0923B88BE3BE}"/>
    <cellStyle name="汇总 2 4 2 5 2" xfId="40325" xr:uid="{62638748-AEE9-4D3B-944B-4C43A8ADF06C}"/>
    <cellStyle name="汇总 2 4 2 6" xfId="23194" xr:uid="{812C98E1-0164-4E2D-A8D5-AF1A0DC69682}"/>
    <cellStyle name="汇总 2 4 2 6 2" xfId="40326" xr:uid="{704ABA02-99D5-4045-8A75-6674A54D516B}"/>
    <cellStyle name="汇总 2 4 2 7" xfId="23195" xr:uid="{B9AC0140-CDF9-4B05-8239-13B15504DF2B}"/>
    <cellStyle name="汇总 2 4 2 7 2" xfId="40327" xr:uid="{CC313ED7-0992-4C74-AD13-3676668B6510}"/>
    <cellStyle name="汇总 2 4 2 8" xfId="23196" xr:uid="{C28B6A90-54C7-4A17-AD27-EEF6E67EAFE6}"/>
    <cellStyle name="汇总 2 4 2 8 2" xfId="40328" xr:uid="{C94E34E5-2A10-4EEA-8128-8C65A07C46EF}"/>
    <cellStyle name="汇总 2 4 2 9" xfId="23197" xr:uid="{4F8E1B59-22BA-431E-B437-A147180C9DFC}"/>
    <cellStyle name="汇总 2 4 2 9 2" xfId="40329" xr:uid="{AA0EE408-320B-4FF9-82F8-C81EDF65361E}"/>
    <cellStyle name="汇总 2 4 3" xfId="23198" xr:uid="{EBA948B6-E053-48A2-AF16-2392687E8627}"/>
    <cellStyle name="汇总 2 4 3 10" xfId="40330" xr:uid="{C67415BE-95D2-40E6-9E72-679B74F64BB6}"/>
    <cellStyle name="汇总 2 4 3 2" xfId="23199" xr:uid="{692357FF-6CCC-4F6C-AC03-9A7D6F974BCD}"/>
    <cellStyle name="汇总 2 4 3 2 2" xfId="40331" xr:uid="{C940FC21-3D26-4946-80B4-DF8D0B7814A6}"/>
    <cellStyle name="汇总 2 4 3 3" xfId="23200" xr:uid="{FDEFD574-0340-46FA-9728-CBC5793DF5B3}"/>
    <cellStyle name="汇总 2 4 3 3 2" xfId="40332" xr:uid="{2061B84B-8ECF-41A9-82BB-8FB6CD4D67E0}"/>
    <cellStyle name="汇总 2 4 3 4" xfId="23201" xr:uid="{E9961CD4-33C7-4A35-9F05-187B1A75AD95}"/>
    <cellStyle name="汇总 2 4 3 4 2" xfId="40333" xr:uid="{C4E48F5E-646E-41ED-B815-1BEF25F806C1}"/>
    <cellStyle name="汇总 2 4 3 5" xfId="23202" xr:uid="{E45018AA-6FA2-42BD-9BC2-87C4D8965451}"/>
    <cellStyle name="汇总 2 4 3 5 2" xfId="40334" xr:uid="{0913B2C7-D385-4B26-A038-A35A29870C83}"/>
    <cellStyle name="汇总 2 4 3 6" xfId="23203" xr:uid="{58B7CE0F-6717-4E4A-A22E-E4212781629B}"/>
    <cellStyle name="汇总 2 4 3 6 2" xfId="40335" xr:uid="{4F2D9BDB-3934-4ECD-8235-AB29D95BEED8}"/>
    <cellStyle name="汇总 2 4 3 7" xfId="23204" xr:uid="{7E22F54C-C66A-4154-A29E-0DACC39AE160}"/>
    <cellStyle name="汇总 2 4 3 7 2" xfId="40336" xr:uid="{20EC42F4-86A2-4632-A416-C1CF62E69DCD}"/>
    <cellStyle name="汇总 2 4 3 8" xfId="23205" xr:uid="{6FE382F0-AD60-47D9-A4ED-8206CF0F9E42}"/>
    <cellStyle name="汇总 2 4 3 8 2" xfId="40337" xr:uid="{73058FA7-6371-4912-A853-0085E5F0D07A}"/>
    <cellStyle name="汇总 2 4 3 9" xfId="26993" xr:uid="{404EE446-9A0F-4B29-BBE3-B94772482E8D}"/>
    <cellStyle name="汇总 2 4 3 9 2" xfId="41167" xr:uid="{82036D8B-8FF9-42CF-9891-57E6D3A631FD}"/>
    <cellStyle name="汇总 2 4 4" xfId="23206" xr:uid="{9180DB0B-C89B-455F-8C80-C3EA73DAB427}"/>
    <cellStyle name="汇总 2 4 4 10" xfId="40338" xr:uid="{01CCAAA7-B2A8-4DBA-AD55-1AA593553FDA}"/>
    <cellStyle name="汇总 2 4 4 2" xfId="23207" xr:uid="{0E5F24FA-98BF-4726-875A-27D8FC3919D8}"/>
    <cellStyle name="汇总 2 4 4 2 2" xfId="40339" xr:uid="{5EB65678-F2FD-482E-AC60-F2DFB123CE9D}"/>
    <cellStyle name="汇总 2 4 4 3" xfId="23208" xr:uid="{4853AF2A-6024-416D-9DD2-AD8CED89C569}"/>
    <cellStyle name="汇总 2 4 4 3 2" xfId="40340" xr:uid="{A4C3FB9F-8EA1-46B0-8D98-35A1093CEB58}"/>
    <cellStyle name="汇总 2 4 4 4" xfId="23209" xr:uid="{59D714F7-5367-4A74-A678-3232D1BFE418}"/>
    <cellStyle name="汇总 2 4 4 4 2" xfId="40341" xr:uid="{E92FF3A8-E7B9-40C2-B0D0-18B4066E035A}"/>
    <cellStyle name="汇总 2 4 4 5" xfId="23210" xr:uid="{8BC0B9CA-0237-4EBB-99D4-0C66A7B067F1}"/>
    <cellStyle name="汇总 2 4 4 5 2" xfId="40342" xr:uid="{2E511810-5067-41C2-AC3A-E3C367A6BBA4}"/>
    <cellStyle name="汇总 2 4 4 6" xfId="23211" xr:uid="{1E03C080-08BD-471D-8978-C52A25EEC1D1}"/>
    <cellStyle name="汇总 2 4 4 6 2" xfId="40343" xr:uid="{B4273204-CCF6-4FB2-A20B-DC035110ECBC}"/>
    <cellStyle name="汇总 2 4 4 7" xfId="23212" xr:uid="{52C03C12-7393-479C-8BD3-D75B3E47C656}"/>
    <cellStyle name="汇总 2 4 4 7 2" xfId="40344" xr:uid="{AFFEE7A7-3614-4C7C-88C9-5ED16CB342C2}"/>
    <cellStyle name="汇总 2 4 4 8" xfId="23213" xr:uid="{7A302A4A-23D9-4FAB-A6CB-139DDD9270EC}"/>
    <cellStyle name="汇总 2 4 4 8 2" xfId="40345" xr:uid="{4CF7465E-A81F-4EB6-A31B-C753BF3F6C74}"/>
    <cellStyle name="汇总 2 4 4 9" xfId="26994" xr:uid="{A5E13B7B-8D7E-46A9-9267-7FA11A5B2E65}"/>
    <cellStyle name="汇总 2 4 4 9 2" xfId="41168" xr:uid="{362DC070-2A4E-4462-868E-B4F1EFF8EE50}"/>
    <cellStyle name="汇总 2 4 5" xfId="23214" xr:uid="{50209051-E5E6-420C-B597-199E1AE41622}"/>
    <cellStyle name="汇总 2 4 5 2" xfId="40346" xr:uid="{476A31E2-7343-46ED-BF56-5D3AE125B82C}"/>
    <cellStyle name="汇总 2 4 6" xfId="23215" xr:uid="{D60F8FA7-E732-4462-ACA7-0EB82FF225FC}"/>
    <cellStyle name="汇总 2 4 6 2" xfId="40347" xr:uid="{0D713A62-7FB2-44BD-840B-C1D700C77C1C}"/>
    <cellStyle name="汇总 2 4 7" xfId="23216" xr:uid="{AD5025A4-584F-4A45-95F9-BD5B4A09186E}"/>
    <cellStyle name="汇总 2 4 7 2" xfId="40348" xr:uid="{D71D8271-EBD5-40EB-8125-B894B276EB54}"/>
    <cellStyle name="汇总 2 4 8" xfId="23217" xr:uid="{74643E3B-98F5-48A0-B9F4-704FF5DF5CDD}"/>
    <cellStyle name="汇总 2 4 8 2" xfId="40349" xr:uid="{219279B5-4A36-4B3C-8057-B872E5C208CA}"/>
    <cellStyle name="汇总 2 4 9" xfId="23218" xr:uid="{5C514CE0-B8A8-487F-BF6D-1147F1F75374}"/>
    <cellStyle name="汇总 2 4 9 2" xfId="40350" xr:uid="{907312B4-0113-4ABA-B2DD-1EE7CBD8EE0C}"/>
    <cellStyle name="汇总 2 5" xfId="23219" xr:uid="{68526088-784C-4691-A879-286B4EE1650E}"/>
    <cellStyle name="汇总 2 5 10" xfId="40351" xr:uid="{B582E11D-AA18-4542-92A7-BB2E28498589}"/>
    <cellStyle name="汇总 2 5 2" xfId="23220" xr:uid="{CA0C2698-8FF9-44F0-82C4-62AB2922DD14}"/>
    <cellStyle name="汇总 2 5 2 2" xfId="40352" xr:uid="{2A7705CE-8365-440C-9D4E-F9BED49593A9}"/>
    <cellStyle name="汇总 2 5 3" xfId="23221" xr:uid="{C66E04BC-270F-41CA-8732-4B20A38D08E5}"/>
    <cellStyle name="汇总 2 5 3 2" xfId="40353" xr:uid="{7689D67F-ED22-4B8B-BE93-68CEDBE5F1FB}"/>
    <cellStyle name="汇总 2 5 4" xfId="23222" xr:uid="{7AE659CB-2107-4B2E-BF1D-8BB4D4A73F76}"/>
    <cellStyle name="汇总 2 5 4 2" xfId="40354" xr:uid="{32A6B14B-FA23-43F1-8EA9-31CB1D90680A}"/>
    <cellStyle name="汇总 2 5 5" xfId="23223" xr:uid="{B47E6AC9-E608-4BBF-A256-2CC1B9842CE9}"/>
    <cellStyle name="汇总 2 5 5 2" xfId="40355" xr:uid="{B50B930C-8D21-462F-8D34-F8F170DC593E}"/>
    <cellStyle name="汇总 2 5 6" xfId="23224" xr:uid="{8BBD5AE4-BCF3-4040-A615-6974E489935B}"/>
    <cellStyle name="汇总 2 5 6 2" xfId="40356" xr:uid="{832E2B94-2D6F-4C0B-9521-0E83189DC70E}"/>
    <cellStyle name="汇总 2 5 7" xfId="23225" xr:uid="{96D9C7C3-9A63-4042-AE65-3F1CDEAA3514}"/>
    <cellStyle name="汇总 2 5 7 2" xfId="40357" xr:uid="{0FB6EC81-558F-43B8-94E8-6C0EECE0E123}"/>
    <cellStyle name="汇总 2 5 8" xfId="23226" xr:uid="{8F5A3642-8622-4A46-85E5-CD20CF55920D}"/>
    <cellStyle name="汇总 2 5 8 2" xfId="40358" xr:uid="{25FD38BB-1A86-4974-8433-8DE331081F3B}"/>
    <cellStyle name="汇总 2 5 9" xfId="26995" xr:uid="{E2E18265-0FF1-4EE1-A9E5-20616FF850AC}"/>
    <cellStyle name="汇总 2 5 9 2" xfId="41169" xr:uid="{926EAFF9-2C95-4257-8AA7-FE4640DDEBE5}"/>
    <cellStyle name="汇总 2 6" xfId="23227" xr:uid="{774B1E52-A97E-4CBE-8A13-0C2BBE30775C}"/>
    <cellStyle name="汇总 2 6 10" xfId="40359" xr:uid="{9EB1889A-8B1E-4444-ABB1-A3F7ECF65E03}"/>
    <cellStyle name="汇总 2 6 2" xfId="23228" xr:uid="{A75A9E60-2A84-4BA9-B614-22C4493CCF3E}"/>
    <cellStyle name="汇总 2 6 2 2" xfId="40360" xr:uid="{FA755EEC-F4D7-4375-8257-A61064F17852}"/>
    <cellStyle name="汇总 2 6 3" xfId="23229" xr:uid="{D8609B2A-A63D-4DE2-9F2F-9364A77E23CD}"/>
    <cellStyle name="汇总 2 6 3 2" xfId="40361" xr:uid="{F0054957-F801-4B50-B4AE-530020399CBA}"/>
    <cellStyle name="汇总 2 6 4" xfId="23230" xr:uid="{B1E646E4-4B3D-4BB5-88D8-631C93C93682}"/>
    <cellStyle name="汇总 2 6 4 2" xfId="40362" xr:uid="{B41548A1-930C-49AB-98A6-260148F1CABF}"/>
    <cellStyle name="汇总 2 6 5" xfId="23231" xr:uid="{430B117B-29BF-4058-B0A4-3B312010858D}"/>
    <cellStyle name="汇总 2 6 5 2" xfId="40363" xr:uid="{18F6C2DA-EC8E-4600-B464-A7F26736A6F3}"/>
    <cellStyle name="汇总 2 6 6" xfId="23232" xr:uid="{E5BCA175-EE9D-4267-9AD0-5851A4CDCBEB}"/>
    <cellStyle name="汇总 2 6 6 2" xfId="40364" xr:uid="{59608674-4471-4232-B513-D3D1B6D5EE10}"/>
    <cellStyle name="汇总 2 6 7" xfId="23233" xr:uid="{D6952976-C2DF-4FFC-8D3C-0E61CADEC25F}"/>
    <cellStyle name="汇总 2 6 7 2" xfId="40365" xr:uid="{8FB2F7AD-3395-47EB-9051-35ACAC370A98}"/>
    <cellStyle name="汇总 2 6 8" xfId="23234" xr:uid="{549E5404-14D2-4E3A-A357-19A7F252D0E0}"/>
    <cellStyle name="汇总 2 6 8 2" xfId="40366" xr:uid="{779D04FB-EBE0-47C1-8513-617B36A5C1C3}"/>
    <cellStyle name="汇总 2 6 9" xfId="26996" xr:uid="{9EDD7B28-51B0-4F3D-8677-A8EF1E8A53BE}"/>
    <cellStyle name="汇总 2 6 9 2" xfId="41170" xr:uid="{4739DAE7-97DD-4471-BB6B-945055DEEA82}"/>
    <cellStyle name="汇总 2 7" xfId="23235" xr:uid="{F587F5CA-2A8E-4FB0-80BD-770F96595FC9}"/>
    <cellStyle name="汇总 2 7 2" xfId="40367" xr:uid="{E8E1E557-EC2B-433D-85FE-6A608E911604}"/>
    <cellStyle name="汇总 2 8" xfId="23236" xr:uid="{9D7C3014-8EEC-45CB-88F6-72AC5B9BDAED}"/>
    <cellStyle name="汇总 2 8 2" xfId="40368" xr:uid="{3829459B-BD20-4E6A-AB2B-437522651FF9}"/>
    <cellStyle name="汇总 2 9" xfId="23237" xr:uid="{898CE37B-6CD9-42A2-8C1D-171F95BEA524}"/>
    <cellStyle name="汇总 2 9 2" xfId="40369" xr:uid="{CC401E32-E83C-4D3F-9874-5FF540642278}"/>
    <cellStyle name="汇总 3" xfId="23238" xr:uid="{1C6BD63E-2EFA-422B-89B5-6760FC1AF874}"/>
    <cellStyle name="汇总 3 10" xfId="23239" xr:uid="{47EEB0B5-3290-4374-A4C4-E9704CE2EAE0}"/>
    <cellStyle name="汇总 3 10 2" xfId="40371" xr:uid="{7B154765-1502-4C43-AFF4-94928902AB7A}"/>
    <cellStyle name="汇总 3 11" xfId="23240" xr:uid="{F78FE5AC-BA93-41E0-8E8E-AC836275D7C3}"/>
    <cellStyle name="汇总 3 11 2" xfId="40372" xr:uid="{A4C70042-97DA-49D1-90ED-EA263703AF68}"/>
    <cellStyle name="汇总 3 12" xfId="26997" xr:uid="{D3FBB725-E065-4131-A642-FFB582DF1E23}"/>
    <cellStyle name="汇总 3 12 2" xfId="41171" xr:uid="{E100D549-A7AA-4D4C-94C1-B9AD3C6638F1}"/>
    <cellStyle name="汇总 3 13" xfId="40370" xr:uid="{B7042896-1A94-480A-956F-D270AC3665D3}"/>
    <cellStyle name="汇总 3 2" xfId="23241" xr:uid="{66FFB6EE-4595-42A4-A3BA-6D84D01991E6}"/>
    <cellStyle name="汇总 3 2 10" xfId="23242" xr:uid="{0862148F-E946-4001-8645-CC3C485A2525}"/>
    <cellStyle name="汇总 3 2 10 2" xfId="40374" xr:uid="{85A54493-AB29-49A9-A39B-AFF96B087F41}"/>
    <cellStyle name="汇总 3 2 11" xfId="26998" xr:uid="{61C9E136-D92C-4A4B-BBA6-D692E8026E64}"/>
    <cellStyle name="汇总 3 2 11 2" xfId="41172" xr:uid="{2E1B5866-4933-4043-8DB6-65DB6C3E68A5}"/>
    <cellStyle name="汇总 3 2 12" xfId="40373" xr:uid="{96D4A00A-17F6-4E3E-8123-9F945BC9AC46}"/>
    <cellStyle name="汇总 3 2 2" xfId="23243" xr:uid="{1D0A1AB8-7B83-4217-A906-8ECCE8D2D472}"/>
    <cellStyle name="汇总 3 2 2 10" xfId="40375" xr:uid="{812DD002-4250-4E3F-BCBC-673FAFC89010}"/>
    <cellStyle name="汇总 3 2 2 2" xfId="23244" xr:uid="{C1815C5F-090B-4FA5-876A-008063026A69}"/>
    <cellStyle name="汇总 3 2 2 2 2" xfId="40376" xr:uid="{F0E37A71-3805-4FE5-BF39-8C439B843DCB}"/>
    <cellStyle name="汇总 3 2 2 3" xfId="23245" xr:uid="{9708F246-796D-4B04-B911-7829445F9A27}"/>
    <cellStyle name="汇总 3 2 2 3 2" xfId="40377" xr:uid="{BBF36AD7-1608-4B17-A85F-B364B0010EA3}"/>
    <cellStyle name="汇总 3 2 2 4" xfId="23246" xr:uid="{F35F0A6E-D672-4332-B4A1-3914A22A76E5}"/>
    <cellStyle name="汇总 3 2 2 4 2" xfId="40378" xr:uid="{1EA8F187-65AB-4BF3-835E-AF9604ED0937}"/>
    <cellStyle name="汇总 3 2 2 5" xfId="23247" xr:uid="{0B2128C1-D7D5-4E21-BEE5-2B2FC64D091F}"/>
    <cellStyle name="汇总 3 2 2 5 2" xfId="40379" xr:uid="{19FD18DF-19E3-47A9-854F-B5DD205EC974}"/>
    <cellStyle name="汇总 3 2 2 6" xfId="23248" xr:uid="{19470F1C-0059-43F4-85EA-4F66ECFD8451}"/>
    <cellStyle name="汇总 3 2 2 6 2" xfId="40380" xr:uid="{D3EB9511-AAB3-447B-A0F9-7E870A5AEBA2}"/>
    <cellStyle name="汇总 3 2 2 7" xfId="23249" xr:uid="{4753BD33-B491-4838-8F00-0FC771E6F482}"/>
    <cellStyle name="汇总 3 2 2 7 2" xfId="40381" xr:uid="{5CE7280C-6371-46FD-BE8F-50F6CD016C92}"/>
    <cellStyle name="汇总 3 2 2 8" xfId="23250" xr:uid="{DAD25E05-3934-4FC0-B81F-09FFAF6A0D70}"/>
    <cellStyle name="汇总 3 2 2 8 2" xfId="40382" xr:uid="{00661E53-081C-4B42-88A0-AB68310245EA}"/>
    <cellStyle name="汇总 3 2 2 9" xfId="26999" xr:uid="{641196EB-F455-43C3-A822-C7FC2A8A35B4}"/>
    <cellStyle name="汇总 3 2 2 9 2" xfId="41173" xr:uid="{43A06F76-5C78-4C62-B1DF-9F5EFFF2E133}"/>
    <cellStyle name="汇总 3 2 3" xfId="23251" xr:uid="{51E2CC6B-7339-4385-9623-B21829282734}"/>
    <cellStyle name="汇总 3 2 3 10" xfId="40383" xr:uid="{F3415CEC-9C58-4AF6-8BD2-A0846B603E57}"/>
    <cellStyle name="汇总 3 2 3 2" xfId="23252" xr:uid="{6AE9C258-ECF0-44A0-8A86-1D4DCC30BC78}"/>
    <cellStyle name="汇总 3 2 3 2 2" xfId="40384" xr:uid="{2F8EB158-D130-49DA-8689-1DE75E5D5898}"/>
    <cellStyle name="汇总 3 2 3 3" xfId="23253" xr:uid="{AF09A427-1912-4F3A-8A74-45C39C8F6213}"/>
    <cellStyle name="汇总 3 2 3 3 2" xfId="40385" xr:uid="{31A24186-185F-484F-B7AC-E16FADB29EC3}"/>
    <cellStyle name="汇总 3 2 3 4" xfId="23254" xr:uid="{381A890C-01AA-427E-8952-E794621509AC}"/>
    <cellStyle name="汇总 3 2 3 4 2" xfId="40386" xr:uid="{118A60A7-4E62-47EB-B179-0D4FF93961AD}"/>
    <cellStyle name="汇总 3 2 3 5" xfId="23255" xr:uid="{E0CC8AE0-FB48-4279-A872-60A3F2B16EE9}"/>
    <cellStyle name="汇总 3 2 3 5 2" xfId="40387" xr:uid="{DA6D5BF7-5499-45D1-B44B-ADEB92569787}"/>
    <cellStyle name="汇总 3 2 3 6" xfId="23256" xr:uid="{F0D4B15A-4153-4B9D-91DC-B713E1ADD74E}"/>
    <cellStyle name="汇总 3 2 3 6 2" xfId="40388" xr:uid="{B52283D2-91F7-4632-8C8F-17F2A2FCC5ED}"/>
    <cellStyle name="汇总 3 2 3 7" xfId="23257" xr:uid="{910362E0-1124-429E-B85B-4EDD176AB35D}"/>
    <cellStyle name="汇总 3 2 3 7 2" xfId="40389" xr:uid="{859749C6-E7B7-4526-8EC9-14F327883538}"/>
    <cellStyle name="汇总 3 2 3 8" xfId="23258" xr:uid="{EAF86550-1889-49D9-B0E2-6AF703014C3E}"/>
    <cellStyle name="汇总 3 2 3 8 2" xfId="40390" xr:uid="{5E0F9E18-B71D-420C-A9B6-A483AADE4C4B}"/>
    <cellStyle name="汇总 3 2 3 9" xfId="27000" xr:uid="{72CD7837-DD9F-406F-B584-8FD0F85C99D5}"/>
    <cellStyle name="汇总 3 2 3 9 2" xfId="41174" xr:uid="{B50CCB8B-852D-4950-80C7-D9DC61E62889}"/>
    <cellStyle name="汇总 3 2 4" xfId="23259" xr:uid="{73040B60-A795-4E3D-A32B-F941AF25E6F8}"/>
    <cellStyle name="汇总 3 2 4 2" xfId="40391" xr:uid="{BCAE20DF-401F-4DD9-B7A8-A21C483C037C}"/>
    <cellStyle name="汇总 3 2 5" xfId="23260" xr:uid="{D8913492-0C0C-478A-9A47-8A85FE683867}"/>
    <cellStyle name="汇总 3 2 5 2" xfId="40392" xr:uid="{94FFDDBE-D339-4C09-8BF1-CF37E1CC189F}"/>
    <cellStyle name="汇总 3 2 6" xfId="23261" xr:uid="{2987FDF3-EBC9-41A4-912B-98C024B2F482}"/>
    <cellStyle name="汇总 3 2 6 2" xfId="40393" xr:uid="{8803CEBF-AB62-49F3-AE5D-D3768AF9C495}"/>
    <cellStyle name="汇总 3 2 7" xfId="23262" xr:uid="{FCB47241-471C-4571-9D09-2E3FE95565F5}"/>
    <cellStyle name="汇总 3 2 7 2" xfId="40394" xr:uid="{8F5A17E1-8FE9-48B7-8B3C-71E90EBAA4D3}"/>
    <cellStyle name="汇总 3 2 8" xfId="23263" xr:uid="{2536D71E-615E-47D3-8AF6-26CE734DC305}"/>
    <cellStyle name="汇总 3 2 8 2" xfId="40395" xr:uid="{922F352D-714D-400B-AD1D-90DE542F0E20}"/>
    <cellStyle name="汇总 3 2 9" xfId="23264" xr:uid="{0851AC89-1131-479E-B8B9-EE67507E67CF}"/>
    <cellStyle name="汇总 3 2 9 2" xfId="40396" xr:uid="{8FFC304D-FB97-4FCD-B306-EEEBF5FD7C00}"/>
    <cellStyle name="汇总 3 3" xfId="23265" xr:uid="{5FCC898E-83C7-47CA-9135-89D13A290A34}"/>
    <cellStyle name="汇总 3 3 10" xfId="40397" xr:uid="{BE0B8EFE-7C9F-489F-9A2B-1077963DB219}"/>
    <cellStyle name="汇总 3 3 2" xfId="23266" xr:uid="{098F77F5-8009-4E60-8363-295CF1150741}"/>
    <cellStyle name="汇总 3 3 2 2" xfId="40398" xr:uid="{83BEF1FF-DCDB-495F-A468-30906BB1545D}"/>
    <cellStyle name="汇总 3 3 3" xfId="23267" xr:uid="{BAA8DBA3-5A15-450C-ADBD-FCF3A50D42C6}"/>
    <cellStyle name="汇总 3 3 3 2" xfId="40399" xr:uid="{8A285858-67A0-40FC-B3A4-BD0C427B5FBF}"/>
    <cellStyle name="汇总 3 3 4" xfId="23268" xr:uid="{EC28B069-CE89-4A09-A1A2-62C29968C0F5}"/>
    <cellStyle name="汇总 3 3 4 2" xfId="40400" xr:uid="{B478FA37-5DED-45C6-8066-A228605DF3CE}"/>
    <cellStyle name="汇总 3 3 5" xfId="23269" xr:uid="{0A30D4F3-2B56-47CC-89A4-FF5E5913341F}"/>
    <cellStyle name="汇总 3 3 5 2" xfId="40401" xr:uid="{0D641AAA-2C70-4575-AC75-23F54A6BF6C1}"/>
    <cellStyle name="汇总 3 3 6" xfId="23270" xr:uid="{CD911634-2A8F-4693-BC64-9EEECC68CDC6}"/>
    <cellStyle name="汇总 3 3 6 2" xfId="40402" xr:uid="{EDD2B375-725B-4F50-B394-E816F5EAFC5E}"/>
    <cellStyle name="汇总 3 3 7" xfId="23271" xr:uid="{160A1030-35AA-4010-81A7-9CDD61744E3D}"/>
    <cellStyle name="汇总 3 3 7 2" xfId="40403" xr:uid="{3ECAD13D-B453-42EC-A213-3A7922EE1152}"/>
    <cellStyle name="汇总 3 3 8" xfId="23272" xr:uid="{95886E77-541F-4DE6-8191-88BD2715DBCA}"/>
    <cellStyle name="汇总 3 3 8 2" xfId="40404" xr:uid="{94324411-F8D3-4EF2-BF6D-2E22680FE919}"/>
    <cellStyle name="汇总 3 3 9" xfId="27001" xr:uid="{EB16D941-84B3-434E-B37F-FA928B6406C0}"/>
    <cellStyle name="汇总 3 3 9 2" xfId="41175" xr:uid="{0FA9204E-881B-443E-85EF-B9F756732C95}"/>
    <cellStyle name="汇总 3 4" xfId="23273" xr:uid="{27636E6D-6735-4B17-AB9C-2B9C2741F036}"/>
    <cellStyle name="汇总 3 4 10" xfId="40405" xr:uid="{447750B6-53D3-4050-B028-23FFDFD41F74}"/>
    <cellStyle name="汇总 3 4 2" xfId="23274" xr:uid="{D0A7D17B-A376-49F4-91B0-3C4852426392}"/>
    <cellStyle name="汇总 3 4 2 2" xfId="40406" xr:uid="{224DA5AA-8EB7-4F62-B4BB-AF65B7619C53}"/>
    <cellStyle name="汇总 3 4 3" xfId="23275" xr:uid="{951ACBF1-A2B8-4ADA-A33C-00DF03081CC4}"/>
    <cellStyle name="汇总 3 4 3 2" xfId="40407" xr:uid="{671C92FD-41B9-45FC-9A00-1855E6C97595}"/>
    <cellStyle name="汇总 3 4 4" xfId="23276" xr:uid="{F34FC5AD-6890-498C-8161-95D952664F09}"/>
    <cellStyle name="汇总 3 4 4 2" xfId="40408" xr:uid="{FD9BF162-0888-4C66-BB4B-0936E65C33C6}"/>
    <cellStyle name="汇总 3 4 5" xfId="23277" xr:uid="{E486508F-93DA-47C4-9F0D-1BCDED69D654}"/>
    <cellStyle name="汇总 3 4 5 2" xfId="40409" xr:uid="{DD0D7C13-09A9-48B7-8F30-BD4DB9D3D7C8}"/>
    <cellStyle name="汇总 3 4 6" xfId="23278" xr:uid="{C457216A-9ED9-4E0A-B54E-FA7F38DFAC5C}"/>
    <cellStyle name="汇总 3 4 6 2" xfId="40410" xr:uid="{8D537A60-5EED-495A-8102-3EC92091D335}"/>
    <cellStyle name="汇总 3 4 7" xfId="23279" xr:uid="{45E160F8-888E-4816-8DC5-32B06EC126E7}"/>
    <cellStyle name="汇总 3 4 7 2" xfId="40411" xr:uid="{AE240442-5A00-40C0-B54C-80653E5F24C2}"/>
    <cellStyle name="汇总 3 4 8" xfId="23280" xr:uid="{00649D4A-88CD-46F5-A7EB-61CC13C94993}"/>
    <cellStyle name="汇总 3 4 8 2" xfId="40412" xr:uid="{A4CB1867-69BB-43D9-84AF-B21BA9195211}"/>
    <cellStyle name="汇总 3 4 9" xfId="27002" xr:uid="{EC45AD3E-A4BF-47E8-8818-C95B06826799}"/>
    <cellStyle name="汇总 3 4 9 2" xfId="41176" xr:uid="{DDEE446B-E433-481A-81DC-DDAE213EC07A}"/>
    <cellStyle name="汇总 3 5" xfId="23281" xr:uid="{A5D0F564-B5E9-4BA9-BAC5-0AE205417979}"/>
    <cellStyle name="汇总 3 5 2" xfId="40413" xr:uid="{DCEF35D3-DD74-429E-9DD3-5B260FE17201}"/>
    <cellStyle name="汇总 3 6" xfId="23282" xr:uid="{A3AD4FE1-FD3D-431F-9D17-32249AB2C620}"/>
    <cellStyle name="汇总 3 6 2" xfId="40414" xr:uid="{73175705-3B61-4B2E-A8D6-058553288F5B}"/>
    <cellStyle name="汇总 3 7" xfId="23283" xr:uid="{22BC4D33-08C3-4117-BBD1-59350AE0B913}"/>
    <cellStyle name="汇总 3 7 2" xfId="40415" xr:uid="{9646E74C-1A9C-49CE-B9BC-F50AE5B122C5}"/>
    <cellStyle name="汇总 3 8" xfId="23284" xr:uid="{0EE10D0D-BDFA-4A66-A572-ECC721402F17}"/>
    <cellStyle name="汇总 3 8 2" xfId="40416" xr:uid="{B7847A0A-D543-42A7-BEB4-6DC6D463FEA3}"/>
    <cellStyle name="汇总 3 9" xfId="23285" xr:uid="{D6F9CC9A-DD79-4C91-A839-7BBD47881AD4}"/>
    <cellStyle name="汇总 3 9 2" xfId="40417" xr:uid="{D4587DE9-D9BF-45DF-B5E7-99AAE2D76BFE}"/>
    <cellStyle name="汇总 4" xfId="23286" xr:uid="{D299AE59-128C-435D-B562-1FA433ECD160}"/>
    <cellStyle name="汇总 4 10" xfId="23287" xr:uid="{85DC0F5A-FC24-4DD8-BF39-5368F80CFD97}"/>
    <cellStyle name="汇总 4 10 2" xfId="40419" xr:uid="{293F030D-A086-44F4-91A3-98FF346E059D}"/>
    <cellStyle name="汇总 4 11" xfId="23288" xr:uid="{BD75838C-2858-4092-8AC2-DAADEEAA886D}"/>
    <cellStyle name="汇总 4 11 2" xfId="40420" xr:uid="{B123CADE-D117-4DE2-93EB-397A7064DC44}"/>
    <cellStyle name="汇总 4 12" xfId="27003" xr:uid="{2747B62C-8F58-4621-A50D-E108B6B3706E}"/>
    <cellStyle name="汇总 4 12 2" xfId="41177" xr:uid="{13A73353-D2BB-4F7C-8008-C3562CF1A423}"/>
    <cellStyle name="汇总 4 13" xfId="40418" xr:uid="{A73D2EE0-C809-438A-B029-CC9D483BBC3F}"/>
    <cellStyle name="汇总 4 2" xfId="23289" xr:uid="{19683932-7DAD-4398-82CC-187B5B699695}"/>
    <cellStyle name="汇总 4 2 10" xfId="23290" xr:uid="{672D4408-29E3-4384-9101-DB4B1A460AB7}"/>
    <cellStyle name="汇总 4 2 10 2" xfId="40422" xr:uid="{D9004562-E1B3-43C9-8A31-AC817D26E4AC}"/>
    <cellStyle name="汇总 4 2 11" xfId="23291" xr:uid="{654520F9-80F6-4DC2-8215-87DF0B29194E}"/>
    <cellStyle name="汇总 4 2 11 2" xfId="40423" xr:uid="{9484C736-847D-4746-90D7-4CF31FF72A99}"/>
    <cellStyle name="汇总 4 2 12" xfId="27004" xr:uid="{343799BA-7C3A-404E-B8DD-79C0710FFD2E}"/>
    <cellStyle name="汇总 4 2 12 2" xfId="41178" xr:uid="{90E676EC-23AC-40C9-9D23-869DAC8E0E5C}"/>
    <cellStyle name="汇总 4 2 13" xfId="40421" xr:uid="{C7BB243E-74EE-45FC-B848-0D16FAB80621}"/>
    <cellStyle name="汇总 4 2 2" xfId="23292" xr:uid="{FA986D7E-D11D-42EB-8FBE-F89BA9B29EFA}"/>
    <cellStyle name="汇总 4 2 2 10" xfId="27005" xr:uid="{A10F9461-EA7C-4F44-9BA8-38E5F88C3288}"/>
    <cellStyle name="汇总 4 2 2 10 2" xfId="41179" xr:uid="{A1294BF0-3F98-46BE-9079-8722D64CFD6E}"/>
    <cellStyle name="汇总 4 2 2 11" xfId="40424" xr:uid="{A1690110-B655-406C-8D8F-D9A79A7D195A}"/>
    <cellStyle name="汇总 4 2 2 2" xfId="23293" xr:uid="{36B64F3E-202C-4D28-94BD-DDC8119D76A1}"/>
    <cellStyle name="汇总 4 2 2 2 10" xfId="40425" xr:uid="{740BABCB-2358-4D5B-B3D7-1DC29883CD63}"/>
    <cellStyle name="汇总 4 2 2 2 2" xfId="23294" xr:uid="{5849DE9A-486B-4363-BE2C-8F096179FE1E}"/>
    <cellStyle name="汇总 4 2 2 2 2 2" xfId="40426" xr:uid="{04C1EE25-E3BF-439D-9EC9-068B15E03D6C}"/>
    <cellStyle name="汇总 4 2 2 2 3" xfId="23295" xr:uid="{9D857ECD-4BF1-4458-A081-655E168B164E}"/>
    <cellStyle name="汇总 4 2 2 2 3 2" xfId="40427" xr:uid="{1A6E1222-3E7C-4389-AB5A-19B385A6560E}"/>
    <cellStyle name="汇总 4 2 2 2 4" xfId="23296" xr:uid="{27209B07-79E3-418A-9A28-1E5E0E2AA91C}"/>
    <cellStyle name="汇总 4 2 2 2 4 2" xfId="40428" xr:uid="{A8BD683F-C9EB-4802-A1AA-4ECECCDB1F34}"/>
    <cellStyle name="汇总 4 2 2 2 5" xfId="23297" xr:uid="{21D13F92-2A34-4508-AFE2-932945874C1C}"/>
    <cellStyle name="汇总 4 2 2 2 5 2" xfId="40429" xr:uid="{7DBD8E92-965B-4841-B248-63B9F20F9B2D}"/>
    <cellStyle name="汇总 4 2 2 2 6" xfId="23298" xr:uid="{1EE7C10E-59CB-444F-AC53-07C4037B5B68}"/>
    <cellStyle name="汇总 4 2 2 2 6 2" xfId="40430" xr:uid="{81788C5A-3FA5-41BE-B26B-9324AE0BDA87}"/>
    <cellStyle name="汇总 4 2 2 2 7" xfId="23299" xr:uid="{39591459-72E8-450F-9E12-B7752FBE0296}"/>
    <cellStyle name="汇总 4 2 2 2 7 2" xfId="40431" xr:uid="{32C7E550-1DE9-4004-810B-754D23FDAED1}"/>
    <cellStyle name="汇总 4 2 2 2 8" xfId="23300" xr:uid="{8656DED4-1CBA-4563-BA04-921DE5B538A9}"/>
    <cellStyle name="汇总 4 2 2 2 8 2" xfId="40432" xr:uid="{997D33BB-7779-4DEF-B628-1122EA763418}"/>
    <cellStyle name="汇总 4 2 2 2 9" xfId="27006" xr:uid="{AA19FBFE-ED37-4AE6-B319-118D9BEED74B}"/>
    <cellStyle name="汇总 4 2 2 2 9 2" xfId="41180" xr:uid="{0707BA4C-C581-44D3-A4F8-5112ABDC426E}"/>
    <cellStyle name="汇总 4 2 2 3" xfId="23301" xr:uid="{9699DC4C-175C-4E62-90D3-9B4423C86073}"/>
    <cellStyle name="汇总 4 2 2 3 2" xfId="40433" xr:uid="{B8BBD542-81CE-474E-BF13-1EDC5AB60EF3}"/>
    <cellStyle name="汇总 4 2 2 4" xfId="23302" xr:uid="{35C8A137-790A-404F-94B5-DD8C4A2D2C7A}"/>
    <cellStyle name="汇总 4 2 2 4 2" xfId="40434" xr:uid="{EF17592E-B8EB-4FAD-9A83-B2B81CFB99DD}"/>
    <cellStyle name="汇总 4 2 2 5" xfId="23303" xr:uid="{87A223F6-DF5A-4033-B69F-B7A904654ED3}"/>
    <cellStyle name="汇总 4 2 2 5 2" xfId="40435" xr:uid="{A1680F22-AA90-4FF3-AC50-4BBA8D0E1C6C}"/>
    <cellStyle name="汇总 4 2 2 6" xfId="23304" xr:uid="{EAD7E3E1-DD40-46F5-AE86-8209D25F4D60}"/>
    <cellStyle name="汇总 4 2 2 6 2" xfId="40436" xr:uid="{2AF69092-104D-447D-80DB-D2FC7C5F55B6}"/>
    <cellStyle name="汇总 4 2 2 7" xfId="23305" xr:uid="{D7453BD8-01E8-46F0-9EEA-73FCAFB10E63}"/>
    <cellStyle name="汇总 4 2 2 7 2" xfId="40437" xr:uid="{B5C4E152-7883-41A5-8E7B-6B664A333549}"/>
    <cellStyle name="汇总 4 2 2 8" xfId="23306" xr:uid="{E443A750-C412-4671-8823-394948ED80F4}"/>
    <cellStyle name="汇总 4 2 2 8 2" xfId="40438" xr:uid="{920BC981-E9BD-4826-983C-6829DE1E302E}"/>
    <cellStyle name="汇总 4 2 2 9" xfId="23307" xr:uid="{4EB1526B-83D7-4141-B0DC-BEAA236C9A49}"/>
    <cellStyle name="汇总 4 2 2 9 2" xfId="40439" xr:uid="{B12E4157-68F8-4D93-8EDF-2306A4DDAD64}"/>
    <cellStyle name="汇总 4 2 3" xfId="23308" xr:uid="{D97873E5-DB54-4E21-A196-1AA7341B4A86}"/>
    <cellStyle name="汇总 4 2 3 10" xfId="40440" xr:uid="{176544B1-B7DC-49DE-80E2-A1C5396D765B}"/>
    <cellStyle name="汇总 4 2 3 2" xfId="23309" xr:uid="{2644A879-A21F-4CA3-BF99-8FA920FDA659}"/>
    <cellStyle name="汇总 4 2 3 2 2" xfId="40441" xr:uid="{8B227BC8-B39B-4FEF-BA3A-70A7A76E4994}"/>
    <cellStyle name="汇总 4 2 3 3" xfId="23310" xr:uid="{8F59C0AD-CED3-4377-A775-6ADA5001019D}"/>
    <cellStyle name="汇总 4 2 3 3 2" xfId="40442" xr:uid="{E5B3B59C-08B6-4D61-999F-03663CC77AEE}"/>
    <cellStyle name="汇总 4 2 3 4" xfId="23311" xr:uid="{26487B6B-783F-4EDB-8239-91B5154DC008}"/>
    <cellStyle name="汇总 4 2 3 4 2" xfId="40443" xr:uid="{4EA0C374-3F10-4984-9124-70D740BB3E6C}"/>
    <cellStyle name="汇总 4 2 3 5" xfId="23312" xr:uid="{93CB01F7-4B99-45FC-9A73-609831E82E51}"/>
    <cellStyle name="汇总 4 2 3 5 2" xfId="40444" xr:uid="{98C259A5-5C7E-41CF-A1BC-31DB83E4259A}"/>
    <cellStyle name="汇总 4 2 3 6" xfId="23313" xr:uid="{2A1596D5-0BE6-444B-8A03-CFAF841A9927}"/>
    <cellStyle name="汇总 4 2 3 6 2" xfId="40445" xr:uid="{9A1BE793-325C-450D-8036-37751CE4E815}"/>
    <cellStyle name="汇总 4 2 3 7" xfId="23314" xr:uid="{87C955DA-0916-4F19-8BA2-8B551CCB8166}"/>
    <cellStyle name="汇总 4 2 3 7 2" xfId="40446" xr:uid="{7F1A6B98-E209-4994-9275-21B153E06E2F}"/>
    <cellStyle name="汇总 4 2 3 8" xfId="23315" xr:uid="{C3672703-E65C-46BE-9D6E-D9F8D6419EB1}"/>
    <cellStyle name="汇总 4 2 3 8 2" xfId="40447" xr:uid="{CEE38E7D-639D-4B35-9C41-E373B7396E29}"/>
    <cellStyle name="汇总 4 2 3 9" xfId="27007" xr:uid="{734AF823-6036-4B30-B18C-38F7C3D12671}"/>
    <cellStyle name="汇总 4 2 3 9 2" xfId="41181" xr:uid="{05B0F1AF-56B7-4E1E-BE57-89E08109989C}"/>
    <cellStyle name="汇总 4 2 4" xfId="23316" xr:uid="{2C1AFCB7-6B46-4BEA-9369-E0989EF131F1}"/>
    <cellStyle name="汇总 4 2 4 10" xfId="40448" xr:uid="{32951B6B-B296-41AC-ABD5-009D283CD2C8}"/>
    <cellStyle name="汇总 4 2 4 2" xfId="23317" xr:uid="{10C47716-C35E-4F48-99D6-34DC473B1C00}"/>
    <cellStyle name="汇总 4 2 4 2 2" xfId="40449" xr:uid="{81206FC8-CC64-4DBC-80D3-07446577DD5B}"/>
    <cellStyle name="汇总 4 2 4 3" xfId="23318" xr:uid="{07F3C06A-A3A5-4F5E-A26C-10DF82A7D62B}"/>
    <cellStyle name="汇总 4 2 4 3 2" xfId="40450" xr:uid="{A57CC7E5-C66C-4F36-9B53-D77CC9516117}"/>
    <cellStyle name="汇总 4 2 4 4" xfId="23319" xr:uid="{0E64E30A-D660-4399-A1D8-0A47D0CC40CF}"/>
    <cellStyle name="汇总 4 2 4 4 2" xfId="40451" xr:uid="{48F933E7-0249-4CCC-A396-7F8842D0C694}"/>
    <cellStyle name="汇总 4 2 4 5" xfId="23320" xr:uid="{05C58AA8-4DD3-4FA3-ACEF-E056B79955BC}"/>
    <cellStyle name="汇总 4 2 4 5 2" xfId="40452" xr:uid="{5DA74645-FE6D-43D9-8079-C1CDE1539904}"/>
    <cellStyle name="汇总 4 2 4 6" xfId="23321" xr:uid="{C34885F0-44A0-4F44-A708-6B63D11239A4}"/>
    <cellStyle name="汇总 4 2 4 6 2" xfId="40453" xr:uid="{23AC574F-FBF8-41B4-B2C4-1E9BEE428F02}"/>
    <cellStyle name="汇总 4 2 4 7" xfId="23322" xr:uid="{C077F28E-41DE-4C8C-90A1-7C8EC78EAB6A}"/>
    <cellStyle name="汇总 4 2 4 7 2" xfId="40454" xr:uid="{6765D4DC-FDF0-431C-A998-D98224664B73}"/>
    <cellStyle name="汇总 4 2 4 8" xfId="23323" xr:uid="{B9393FF9-93E7-4372-BD7F-FD751E0BAF5D}"/>
    <cellStyle name="汇总 4 2 4 8 2" xfId="40455" xr:uid="{18C9E81F-BBBD-452C-A91A-4B939F91F2E4}"/>
    <cellStyle name="汇总 4 2 4 9" xfId="27008" xr:uid="{C25C1C1E-1E1B-4537-B1D1-115DA9E78A0E}"/>
    <cellStyle name="汇总 4 2 4 9 2" xfId="41182" xr:uid="{298B4512-CBCC-436E-AC7F-D3B6DEA79109}"/>
    <cellStyle name="汇总 4 2 5" xfId="23324" xr:uid="{7A2A81FA-A70E-4E5C-9887-F1C8D5A5230E}"/>
    <cellStyle name="汇总 4 2 5 2" xfId="40456" xr:uid="{B945A0C6-C7F9-4A46-B59F-5252B93DEFDB}"/>
    <cellStyle name="汇总 4 2 6" xfId="23325" xr:uid="{9936DBB2-48CC-4E18-B9CB-FB7D744F1DD9}"/>
    <cellStyle name="汇总 4 2 6 2" xfId="40457" xr:uid="{CB386860-18FD-40FA-8C21-D4DB3EB3B116}"/>
    <cellStyle name="汇总 4 2 7" xfId="23326" xr:uid="{0B53BD25-7A7E-407D-A194-CD73908991CA}"/>
    <cellStyle name="汇总 4 2 7 2" xfId="40458" xr:uid="{A142CEB6-B722-44E5-9524-B7E24C4E8D32}"/>
    <cellStyle name="汇总 4 2 8" xfId="23327" xr:uid="{FEB070F1-50AF-4E25-91F5-B4F6ACBB7FE0}"/>
    <cellStyle name="汇总 4 2 8 2" xfId="40459" xr:uid="{CCE9A649-4386-4663-8374-ABE1840C506B}"/>
    <cellStyle name="汇总 4 2 9" xfId="23328" xr:uid="{BC26858D-4A7D-423B-B529-43BAE3424D3D}"/>
    <cellStyle name="汇总 4 2 9 2" xfId="40460" xr:uid="{CD27A754-7AFA-4AB9-BC2E-A5D0839F7DE8}"/>
    <cellStyle name="汇总 4 3" xfId="23329" xr:uid="{5E88DC98-18BB-4EF2-9353-DC2AF8B4E2A7}"/>
    <cellStyle name="汇总 4 3 10" xfId="40461" xr:uid="{80DF9A07-B013-432C-A805-E90E759A05FA}"/>
    <cellStyle name="汇总 4 3 2" xfId="23330" xr:uid="{2A738767-70B7-4DE9-BD83-D2F6E9E387A1}"/>
    <cellStyle name="汇总 4 3 2 2" xfId="40462" xr:uid="{3C46C3FE-7D91-4BA7-8E44-7584E8AE64C8}"/>
    <cellStyle name="汇总 4 3 3" xfId="23331" xr:uid="{50FA8C44-B616-44FE-B34C-9C4AA7D30359}"/>
    <cellStyle name="汇总 4 3 3 2" xfId="40463" xr:uid="{84E6658E-4233-474B-BE73-50D06E9D1801}"/>
    <cellStyle name="汇总 4 3 4" xfId="23332" xr:uid="{9E068FF5-81C1-448F-9EBA-DD84B6C17906}"/>
    <cellStyle name="汇总 4 3 4 2" xfId="40464" xr:uid="{672767CF-CCDF-45D7-90FD-360A0C03A064}"/>
    <cellStyle name="汇总 4 3 5" xfId="23333" xr:uid="{00FDEFD1-1FE4-4054-960C-0071B943249E}"/>
    <cellStyle name="汇总 4 3 5 2" xfId="40465" xr:uid="{BD77E1DA-192F-4FD7-AC22-912571D5B47F}"/>
    <cellStyle name="汇总 4 3 6" xfId="23334" xr:uid="{3DA4904A-889C-4AF9-BB88-4C83C547CB85}"/>
    <cellStyle name="汇总 4 3 6 2" xfId="40466" xr:uid="{394ABA53-21F6-4FD3-90E2-5458B48EB14D}"/>
    <cellStyle name="汇总 4 3 7" xfId="23335" xr:uid="{197238B5-8738-4B7A-9AA2-F5A56D097CFD}"/>
    <cellStyle name="汇总 4 3 7 2" xfId="40467" xr:uid="{9C5FE8CE-3721-4173-8228-79262D4B4A3A}"/>
    <cellStyle name="汇总 4 3 8" xfId="23336" xr:uid="{A65B860E-99A2-40C1-85CB-EA0E57191042}"/>
    <cellStyle name="汇总 4 3 8 2" xfId="40468" xr:uid="{2EAA2376-7D28-4884-8C32-BB7953AA905D}"/>
    <cellStyle name="汇总 4 3 9" xfId="27009" xr:uid="{6FDC055B-F337-486B-AF3E-354A44AFC678}"/>
    <cellStyle name="汇总 4 3 9 2" xfId="41183" xr:uid="{6373EFF9-50BF-44EF-B4F7-06A7243B59EC}"/>
    <cellStyle name="汇总 4 4" xfId="23337" xr:uid="{FAB40306-8225-4225-B298-0413AC50D94C}"/>
    <cellStyle name="汇总 4 4 10" xfId="40469" xr:uid="{59FBD376-BDE8-4A9C-BE8E-E008FBC6E2B3}"/>
    <cellStyle name="汇总 4 4 2" xfId="23338" xr:uid="{6225EF39-3AEF-4BC0-83A6-294A18BA3248}"/>
    <cellStyle name="汇总 4 4 2 2" xfId="40470" xr:uid="{0F68F8A6-4251-4B69-B82E-F0F808110941}"/>
    <cellStyle name="汇总 4 4 3" xfId="23339" xr:uid="{6915E173-D49D-4F87-B6A4-45D52EA08DB0}"/>
    <cellStyle name="汇总 4 4 3 2" xfId="40471" xr:uid="{E47F7C9B-0744-4D71-A4A1-C672C8FA7E1E}"/>
    <cellStyle name="汇总 4 4 4" xfId="23340" xr:uid="{621DD764-6131-4C8A-811D-AF00DB685BAB}"/>
    <cellStyle name="汇总 4 4 4 2" xfId="40472" xr:uid="{B204AAAD-73A0-48BB-A41D-86BFB128A18D}"/>
    <cellStyle name="汇总 4 4 5" xfId="23341" xr:uid="{FFC5624A-A5A8-4BCA-88B4-389683C2E4FE}"/>
    <cellStyle name="汇总 4 4 5 2" xfId="40473" xr:uid="{E46A6A29-FE56-4AF9-829B-8ABEA8FDCCF6}"/>
    <cellStyle name="汇总 4 4 6" xfId="23342" xr:uid="{B224EC4E-4F15-42AC-B9F0-52E7B9D0467E}"/>
    <cellStyle name="汇总 4 4 6 2" xfId="40474" xr:uid="{59111AD3-FB10-407C-B64F-43C5711E3B74}"/>
    <cellStyle name="汇总 4 4 7" xfId="23343" xr:uid="{258B5565-BAE8-4507-9364-7CFE041B6E6F}"/>
    <cellStyle name="汇总 4 4 7 2" xfId="40475" xr:uid="{07BA73A4-8AB8-4A20-85C2-5088A1548D6D}"/>
    <cellStyle name="汇总 4 4 8" xfId="23344" xr:uid="{04A7B420-E102-4327-915B-F9BDBB96D3F2}"/>
    <cellStyle name="汇总 4 4 8 2" xfId="40476" xr:uid="{83F1C39D-498A-4763-93F7-B34A4BD76657}"/>
    <cellStyle name="汇总 4 4 9" xfId="27010" xr:uid="{EFBCC655-06BF-4DA2-AF16-E3C0A17DF2AA}"/>
    <cellStyle name="汇总 4 4 9 2" xfId="41184" xr:uid="{755294A2-559F-4DFE-9277-7CAED83BBC4B}"/>
    <cellStyle name="汇总 4 5" xfId="23345" xr:uid="{46FC3B11-F6D1-450C-AB2B-C45D54FFC6CD}"/>
    <cellStyle name="汇总 4 5 2" xfId="40477" xr:uid="{5A8EE343-22A7-486D-98FC-0D4E60F8B7EB}"/>
    <cellStyle name="汇总 4 6" xfId="23346" xr:uid="{ACE1B6BB-90CE-43EC-81FC-4241494A3B92}"/>
    <cellStyle name="汇总 4 6 2" xfId="40478" xr:uid="{C249450B-D499-4164-859E-381BA6A33C30}"/>
    <cellStyle name="汇总 4 7" xfId="23347" xr:uid="{7E99220A-1778-480C-A026-261680AAC37D}"/>
    <cellStyle name="汇总 4 7 2" xfId="40479" xr:uid="{57DA156D-AF95-4C81-9CAF-1D83AC906C8B}"/>
    <cellStyle name="汇总 4 8" xfId="23348" xr:uid="{E10E398A-7EE3-48AF-A112-FBE74B0BC57D}"/>
    <cellStyle name="汇总 4 8 2" xfId="40480" xr:uid="{F639B595-3A22-4D8A-9DD0-34E27787205C}"/>
    <cellStyle name="汇总 4 9" xfId="23349" xr:uid="{8C1D9E43-2EF1-4F5F-BBBC-6D5DEF452D40}"/>
    <cellStyle name="汇总 4 9 2" xfId="40481" xr:uid="{61528514-B6F1-45CA-B710-9D5C7E0F5148}"/>
    <cellStyle name="汇总 5" xfId="23350" xr:uid="{25FA3ED2-1ADC-4583-A9ED-A7A1355E912E}"/>
    <cellStyle name="汇总 5 10" xfId="23351" xr:uid="{2193FB51-FC8D-49BE-ADC0-7C3B6BF88C87}"/>
    <cellStyle name="汇总 5 10 2" xfId="40483" xr:uid="{BDA9190D-BD67-42A5-88E8-6BC1AC4413A1}"/>
    <cellStyle name="汇总 5 11" xfId="23352" xr:uid="{7F7A7F56-AFF1-475A-BF0F-A33F83316F42}"/>
    <cellStyle name="汇总 5 11 2" xfId="40484" xr:uid="{7FFF03DF-920E-4B5B-9386-4CD1546BD8BB}"/>
    <cellStyle name="汇总 5 12" xfId="27011" xr:uid="{DDC029EB-B11A-49F7-B7FE-877F40CE7773}"/>
    <cellStyle name="汇总 5 12 2" xfId="41185" xr:uid="{24443B36-1360-4646-9552-F27BAE6AB9BD}"/>
    <cellStyle name="汇总 5 13" xfId="40482" xr:uid="{9D8391A2-59BA-464A-8AC6-0EE4E8F35C76}"/>
    <cellStyle name="汇总 5 2" xfId="23353" xr:uid="{A76453C4-045F-4154-BC1F-399560F93F2E}"/>
    <cellStyle name="汇总 5 2 10" xfId="23354" xr:uid="{4F966460-2368-442C-ACE3-7A8AC4CFF701}"/>
    <cellStyle name="汇总 5 2 10 2" xfId="40486" xr:uid="{501E159D-557F-4A21-92E9-EF432CF551D0}"/>
    <cellStyle name="汇总 5 2 11" xfId="23355" xr:uid="{BF2A5C8D-6D04-4CFD-91A3-59A61B5B6FD5}"/>
    <cellStyle name="汇总 5 2 11 2" xfId="40487" xr:uid="{1880A5F1-7958-4D38-8C86-BECA20883052}"/>
    <cellStyle name="汇总 5 2 12" xfId="27012" xr:uid="{14A846DE-12A7-4DBE-B88E-EB7EF5202546}"/>
    <cellStyle name="汇总 5 2 12 2" xfId="41186" xr:uid="{621A57BE-B85F-4AF2-A20D-4E8291F4903B}"/>
    <cellStyle name="汇总 5 2 13" xfId="40485" xr:uid="{71A041E2-84B3-4B1E-95A0-86B52488DAF2}"/>
    <cellStyle name="汇总 5 2 2" xfId="23356" xr:uid="{40C1DFBF-205B-4458-9003-4586339F6376}"/>
    <cellStyle name="汇总 5 2 2 10" xfId="27013" xr:uid="{FA0FDA6E-70E8-4ECE-90F9-63DC909FC621}"/>
    <cellStyle name="汇总 5 2 2 10 2" xfId="41187" xr:uid="{208ABF77-E87D-4F65-BA55-43D9FBD2320D}"/>
    <cellStyle name="汇总 5 2 2 11" xfId="40488" xr:uid="{7A0559AA-13C7-46BD-8818-310BE79DF2D7}"/>
    <cellStyle name="汇总 5 2 2 2" xfId="23357" xr:uid="{76D8723D-1DD8-4459-9213-A69D0B3BFD76}"/>
    <cellStyle name="汇总 5 2 2 2 10" xfId="40489" xr:uid="{425A2505-891E-495D-B17A-B64EB0CD2E61}"/>
    <cellStyle name="汇总 5 2 2 2 2" xfId="23358" xr:uid="{D155C926-C5EA-45C7-8B67-16ACC4820FE4}"/>
    <cellStyle name="汇总 5 2 2 2 2 2" xfId="40490" xr:uid="{927582CB-1289-4042-BE7B-DCDFDDCC2C00}"/>
    <cellStyle name="汇总 5 2 2 2 3" xfId="23359" xr:uid="{568E1CDD-80A2-4C05-8502-38AA5E592380}"/>
    <cellStyle name="汇总 5 2 2 2 3 2" xfId="40491" xr:uid="{3F4945D5-B1D5-49C2-8DBB-4F845E662934}"/>
    <cellStyle name="汇总 5 2 2 2 4" xfId="23360" xr:uid="{CD41D986-C343-4C72-95A7-32F14D70E8D8}"/>
    <cellStyle name="汇总 5 2 2 2 4 2" xfId="40492" xr:uid="{C629B425-59CC-4680-8048-2139A6751100}"/>
    <cellStyle name="汇总 5 2 2 2 5" xfId="23361" xr:uid="{C2E82660-AEAB-4B09-88DB-F3F2E770FEB5}"/>
    <cellStyle name="汇总 5 2 2 2 5 2" xfId="40493" xr:uid="{FBF576DE-6B27-4E6D-8632-E5F5978DEA4E}"/>
    <cellStyle name="汇总 5 2 2 2 6" xfId="23362" xr:uid="{162418BE-7A57-4519-866D-5427E294EB7E}"/>
    <cellStyle name="汇总 5 2 2 2 6 2" xfId="40494" xr:uid="{63ED931B-4A88-48FA-8E85-AFFDF2755768}"/>
    <cellStyle name="汇总 5 2 2 2 7" xfId="23363" xr:uid="{92F22803-919C-4FB9-BC5D-B07AD5132125}"/>
    <cellStyle name="汇总 5 2 2 2 7 2" xfId="40495" xr:uid="{615F4738-1CB8-4162-84F6-9351BF76D192}"/>
    <cellStyle name="汇总 5 2 2 2 8" xfId="23364" xr:uid="{AFDF1D30-6265-460A-B1DC-EE4512BDDA93}"/>
    <cellStyle name="汇总 5 2 2 2 8 2" xfId="40496" xr:uid="{7FCACC5A-699A-4ACF-B87C-F45724D3EEB6}"/>
    <cellStyle name="汇总 5 2 2 2 9" xfId="27014" xr:uid="{0D59E9CD-FADC-48D8-828C-A361B89A5424}"/>
    <cellStyle name="汇总 5 2 2 2 9 2" xfId="41188" xr:uid="{4BD962A8-FB0F-42AE-A6E7-2CF5CE2886DD}"/>
    <cellStyle name="汇总 5 2 2 3" xfId="23365" xr:uid="{063A665F-9E24-4370-BCC8-9F959638737D}"/>
    <cellStyle name="汇总 5 2 2 3 2" xfId="40497" xr:uid="{D05058D3-615E-4C2A-95D0-3AEE0A461A1D}"/>
    <cellStyle name="汇总 5 2 2 4" xfId="23366" xr:uid="{3C0D6560-A93E-40DE-9596-FCABD229B1D6}"/>
    <cellStyle name="汇总 5 2 2 4 2" xfId="40498" xr:uid="{055B03A5-9978-4052-BD05-724341ED6673}"/>
    <cellStyle name="汇总 5 2 2 5" xfId="23367" xr:uid="{DB25C2E8-45E0-4AB4-93CF-04B7927D0A24}"/>
    <cellStyle name="汇总 5 2 2 5 2" xfId="40499" xr:uid="{7747ECF8-70D4-43B1-A8EF-ECE67BC1A382}"/>
    <cellStyle name="汇总 5 2 2 6" xfId="23368" xr:uid="{750742FD-2E59-45AE-AE75-7DA42A830FAA}"/>
    <cellStyle name="汇总 5 2 2 6 2" xfId="40500" xr:uid="{2EEBFDC4-84DD-4875-BCBF-0469EC28AF95}"/>
    <cellStyle name="汇总 5 2 2 7" xfId="23369" xr:uid="{C0E00A0A-D306-4680-B3DA-B6CDB6B354B5}"/>
    <cellStyle name="汇总 5 2 2 7 2" xfId="40501" xr:uid="{A5110D6A-0FDE-4E0F-8F29-16543F83017E}"/>
    <cellStyle name="汇总 5 2 2 8" xfId="23370" xr:uid="{FC8EC2AB-23BF-456C-80E8-D53682599B0F}"/>
    <cellStyle name="汇总 5 2 2 8 2" xfId="40502" xr:uid="{EE9518CB-A122-41A7-9070-6BEF9AE93FE2}"/>
    <cellStyle name="汇总 5 2 2 9" xfId="23371" xr:uid="{C31A811D-AA0A-41C7-BDFD-B42A016909C2}"/>
    <cellStyle name="汇总 5 2 2 9 2" xfId="40503" xr:uid="{4E05ED24-18F6-4BCC-8CCD-760A4CEDFFA3}"/>
    <cellStyle name="汇总 5 2 3" xfId="23372" xr:uid="{0A968AE8-7522-427F-A617-9AA8164CD4DA}"/>
    <cellStyle name="汇总 5 2 3 10" xfId="40504" xr:uid="{B4086BC0-2D13-4312-B8E7-58EB607B17EB}"/>
    <cellStyle name="汇总 5 2 3 2" xfId="23373" xr:uid="{025E5ADC-A49A-4700-8FB8-39989F8C2A9A}"/>
    <cellStyle name="汇总 5 2 3 2 2" xfId="40505" xr:uid="{E8501959-D6DB-4AEB-947D-CAA15C299A17}"/>
    <cellStyle name="汇总 5 2 3 3" xfId="23374" xr:uid="{1DC02366-6589-4159-841F-41E160C33783}"/>
    <cellStyle name="汇总 5 2 3 3 2" xfId="40506" xr:uid="{569F560B-E7E7-4B32-8ED3-27BC18E73033}"/>
    <cellStyle name="汇总 5 2 3 4" xfId="23375" xr:uid="{D2ACAE6B-1016-4353-A444-43B4DBC27126}"/>
    <cellStyle name="汇总 5 2 3 4 2" xfId="40507" xr:uid="{DCBD1961-0840-427A-8969-6B3F7CB2B583}"/>
    <cellStyle name="汇总 5 2 3 5" xfId="23376" xr:uid="{635858F7-F929-4AA6-9080-DD1875452F23}"/>
    <cellStyle name="汇总 5 2 3 5 2" xfId="40508" xr:uid="{14FB3C07-3745-4DF7-B8DD-3E831A6A1535}"/>
    <cellStyle name="汇总 5 2 3 6" xfId="23377" xr:uid="{8AD75093-40B2-410A-ACE8-406B567350E4}"/>
    <cellStyle name="汇总 5 2 3 6 2" xfId="40509" xr:uid="{178BAFE8-4370-4379-B410-7071AD023C59}"/>
    <cellStyle name="汇总 5 2 3 7" xfId="23378" xr:uid="{5F82563C-D578-4507-A388-1D6B1A73EBD9}"/>
    <cellStyle name="汇总 5 2 3 7 2" xfId="40510" xr:uid="{D8C988AD-D852-4814-B3A8-C56420656702}"/>
    <cellStyle name="汇总 5 2 3 8" xfId="23379" xr:uid="{1AFDDA37-CF50-4551-B295-2EA0E67F998D}"/>
    <cellStyle name="汇总 5 2 3 8 2" xfId="40511" xr:uid="{E8305624-43FF-4DEF-862E-B6F3248F0146}"/>
    <cellStyle name="汇总 5 2 3 9" xfId="27015" xr:uid="{452E8BB7-983F-44FE-8CB7-982F2E6C78E2}"/>
    <cellStyle name="汇总 5 2 3 9 2" xfId="41189" xr:uid="{1C882AEF-9259-435C-AF66-2B8A05F8085A}"/>
    <cellStyle name="汇总 5 2 4" xfId="23380" xr:uid="{5346FADB-DFE9-4BDA-A92C-F97960F5D770}"/>
    <cellStyle name="汇总 5 2 4 10" xfId="40512" xr:uid="{23E59FF9-2639-4C41-AAE7-2785F3DD2721}"/>
    <cellStyle name="汇总 5 2 4 2" xfId="23381" xr:uid="{C9AB415E-ECBE-4E34-8F3F-484E52FDB280}"/>
    <cellStyle name="汇总 5 2 4 2 2" xfId="40513" xr:uid="{6FB95C5C-865F-4552-9DEA-952376B7D1D5}"/>
    <cellStyle name="汇总 5 2 4 3" xfId="23382" xr:uid="{185AA7F5-A969-4A24-9C21-2224A19C7136}"/>
    <cellStyle name="汇总 5 2 4 3 2" xfId="40514" xr:uid="{56253DA4-89BE-4FD4-BBB8-EE10F2BCCC2C}"/>
    <cellStyle name="汇总 5 2 4 4" xfId="23383" xr:uid="{CD770F3B-0E90-4330-A468-3062E7FF6CF2}"/>
    <cellStyle name="汇总 5 2 4 4 2" xfId="40515" xr:uid="{02F615D9-4DCC-43B3-94B9-96F6F4460A80}"/>
    <cellStyle name="汇总 5 2 4 5" xfId="23384" xr:uid="{990FEABA-AD03-4891-8043-9111B3D7F5DF}"/>
    <cellStyle name="汇总 5 2 4 5 2" xfId="40516" xr:uid="{E0E930CA-1999-436F-A274-58234B9F9249}"/>
    <cellStyle name="汇总 5 2 4 6" xfId="23385" xr:uid="{3FF4FC4B-ED7D-4615-9EF5-13E4FAFB1087}"/>
    <cellStyle name="汇总 5 2 4 6 2" xfId="40517" xr:uid="{FEC166B4-2C34-4115-A028-632053349089}"/>
    <cellStyle name="汇总 5 2 4 7" xfId="23386" xr:uid="{CE4773DB-0F47-435E-A936-263E00A462EB}"/>
    <cellStyle name="汇总 5 2 4 7 2" xfId="40518" xr:uid="{7D7EA3D9-5BD2-44F3-8772-11D86EF32976}"/>
    <cellStyle name="汇总 5 2 4 8" xfId="23387" xr:uid="{3153D72F-64F1-451D-AE48-D1BE3AE39563}"/>
    <cellStyle name="汇总 5 2 4 8 2" xfId="40519" xr:uid="{D10FFC31-FA7A-4E6A-BC80-8A61959AD5D1}"/>
    <cellStyle name="汇总 5 2 4 9" xfId="27016" xr:uid="{6CAFE845-0A93-4653-8E6D-57DD5DFC4799}"/>
    <cellStyle name="汇总 5 2 4 9 2" xfId="41190" xr:uid="{686C0253-2C18-4919-8B67-8597CE43AF0C}"/>
    <cellStyle name="汇总 5 2 5" xfId="23388" xr:uid="{F0354DD6-5777-4FFD-A126-138ED24CB95D}"/>
    <cellStyle name="汇总 5 2 5 2" xfId="40520" xr:uid="{F9DEB06C-4055-4F41-A379-FEF8D1466323}"/>
    <cellStyle name="汇总 5 2 6" xfId="23389" xr:uid="{6767DE48-493E-43B4-90E9-66FEB6A41684}"/>
    <cellStyle name="汇总 5 2 6 2" xfId="40521" xr:uid="{07C28A2B-91AD-4148-B738-5ADA340F51CE}"/>
    <cellStyle name="汇总 5 2 7" xfId="23390" xr:uid="{ECEEF026-B55E-4843-81C3-4A2614B48948}"/>
    <cellStyle name="汇总 5 2 7 2" xfId="40522" xr:uid="{8D9B6099-CBF9-4D81-A665-8675FB66EE70}"/>
    <cellStyle name="汇总 5 2 8" xfId="23391" xr:uid="{893A4EAF-6082-4A1B-8183-DE40E5D40111}"/>
    <cellStyle name="汇总 5 2 8 2" xfId="40523" xr:uid="{A7DF9D62-2D90-4E43-816A-CE5E0FC07869}"/>
    <cellStyle name="汇总 5 2 9" xfId="23392" xr:uid="{1E2DE478-3FBF-403A-824F-2051CE3B8168}"/>
    <cellStyle name="汇总 5 2 9 2" xfId="40524" xr:uid="{364E45DF-C76B-46B2-A1DB-53A607454555}"/>
    <cellStyle name="汇总 5 3" xfId="23393" xr:uid="{5E5347EF-B898-4378-812C-13FF1F184440}"/>
    <cellStyle name="汇总 5 3 10" xfId="40525" xr:uid="{4474D1F7-7607-4421-AFCD-06BC4DE36E38}"/>
    <cellStyle name="汇总 5 3 2" xfId="23394" xr:uid="{B33610EA-C59B-4927-99C5-544FA7518B8B}"/>
    <cellStyle name="汇总 5 3 2 2" xfId="40526" xr:uid="{7935D758-413E-4027-B42A-5FF552DC0469}"/>
    <cellStyle name="汇总 5 3 3" xfId="23395" xr:uid="{04E07FD8-330A-4265-B0A1-3BF3D03E3566}"/>
    <cellStyle name="汇总 5 3 3 2" xfId="40527" xr:uid="{BCB9FA21-CCB0-422E-A330-95CACAF86AF8}"/>
    <cellStyle name="汇总 5 3 4" xfId="23396" xr:uid="{2A126A6A-4F32-48AC-9901-6F94B802BE48}"/>
    <cellStyle name="汇总 5 3 4 2" xfId="40528" xr:uid="{D5D7EB55-182D-4C76-9B28-9B271CC2ADAC}"/>
    <cellStyle name="汇总 5 3 5" xfId="23397" xr:uid="{709BBEBB-902F-4026-9306-FF31CA28492F}"/>
    <cellStyle name="汇总 5 3 5 2" xfId="40529" xr:uid="{FF3A0629-4422-4BB2-9CDC-1BF956EF0116}"/>
    <cellStyle name="汇总 5 3 6" xfId="23398" xr:uid="{07070205-2228-46B8-9BC2-C91122E3D773}"/>
    <cellStyle name="汇总 5 3 6 2" xfId="40530" xr:uid="{F7B13E7B-EF4A-4701-B08D-3153CEAE8874}"/>
    <cellStyle name="汇总 5 3 7" xfId="23399" xr:uid="{23FB8886-5234-45EE-B284-6F2C37D01EC5}"/>
    <cellStyle name="汇总 5 3 7 2" xfId="40531" xr:uid="{C097D88F-6828-44CE-9DD1-A934FAE8C66A}"/>
    <cellStyle name="汇总 5 3 8" xfId="23400" xr:uid="{5B697690-E348-494D-93C2-EAD03EA2391A}"/>
    <cellStyle name="汇总 5 3 8 2" xfId="40532" xr:uid="{35BB5517-86C2-4B9F-8405-C266D4C4CDCF}"/>
    <cellStyle name="汇总 5 3 9" xfId="27017" xr:uid="{9796FEBE-BDAD-416C-A561-57EC924442AD}"/>
    <cellStyle name="汇总 5 3 9 2" xfId="41191" xr:uid="{4A83EFE0-6EC5-4FE4-B967-50BF1E59C709}"/>
    <cellStyle name="汇总 5 4" xfId="23401" xr:uid="{2BFB191F-A28D-49A9-AF05-A2BF6696E486}"/>
    <cellStyle name="汇总 5 4 10" xfId="40533" xr:uid="{044B78A0-468B-4C18-8F38-1D4A7A40A9B6}"/>
    <cellStyle name="汇总 5 4 2" xfId="23402" xr:uid="{CCA3BAC9-0AB3-460D-8070-494843DFE466}"/>
    <cellStyle name="汇总 5 4 2 2" xfId="40534" xr:uid="{0EF98999-DADD-466E-ABEB-23364C7A1536}"/>
    <cellStyle name="汇总 5 4 3" xfId="23403" xr:uid="{7D149F2C-2304-45D1-9880-3C20AEF1C13E}"/>
    <cellStyle name="汇总 5 4 3 2" xfId="40535" xr:uid="{75469B67-9C60-47C6-ADB4-1A0DA5A35102}"/>
    <cellStyle name="汇总 5 4 4" xfId="23404" xr:uid="{969D264E-C374-4C28-AE9C-050E1CB73A86}"/>
    <cellStyle name="汇总 5 4 4 2" xfId="40536" xr:uid="{E9C514BB-36C5-47FB-B060-4778EEF3DDDA}"/>
    <cellStyle name="汇总 5 4 5" xfId="23405" xr:uid="{C383C49F-494E-452F-ACF6-D38F152F9431}"/>
    <cellStyle name="汇总 5 4 5 2" xfId="40537" xr:uid="{25868FF8-8AAA-4777-9F71-1F355EE1A9CF}"/>
    <cellStyle name="汇总 5 4 6" xfId="23406" xr:uid="{7A727BE9-D0AB-47E3-BB36-3415127CBA5F}"/>
    <cellStyle name="汇总 5 4 6 2" xfId="40538" xr:uid="{3AF292E5-BB0D-481B-A808-DE6385A17EF8}"/>
    <cellStyle name="汇总 5 4 7" xfId="23407" xr:uid="{702B4ADB-7474-4799-A51E-D8D9D8B55F41}"/>
    <cellStyle name="汇总 5 4 7 2" xfId="40539" xr:uid="{FB903215-0371-4345-BDEC-2858D6587A26}"/>
    <cellStyle name="汇总 5 4 8" xfId="23408" xr:uid="{3C157ED8-3696-42D5-B4A9-F1C8DD16C2F9}"/>
    <cellStyle name="汇总 5 4 8 2" xfId="40540" xr:uid="{C06B1C14-3287-4101-93AF-E8D40BFCF708}"/>
    <cellStyle name="汇总 5 4 9" xfId="27018" xr:uid="{B1A0F081-E3CB-4E58-9CAC-80C9B662A782}"/>
    <cellStyle name="汇总 5 4 9 2" xfId="41192" xr:uid="{2380AE4A-FABC-4A5F-B5AF-D2D527EDFAC5}"/>
    <cellStyle name="汇总 5 5" xfId="23409" xr:uid="{0BFC36CD-4507-436E-A971-74513516A8FF}"/>
    <cellStyle name="汇总 5 5 2" xfId="40541" xr:uid="{AB91D96B-8B30-4CE4-A140-9244F755BED6}"/>
    <cellStyle name="汇总 5 6" xfId="23410" xr:uid="{6B678022-5F6A-43D3-89ED-03DAF908230A}"/>
    <cellStyle name="汇总 5 6 2" xfId="40542" xr:uid="{E261610F-E9B7-4F54-B893-D7B2947AD029}"/>
    <cellStyle name="汇总 5 7" xfId="23411" xr:uid="{4B58C268-F59F-4F9B-B20A-EBB9E210DFF6}"/>
    <cellStyle name="汇总 5 7 2" xfId="40543" xr:uid="{A1F207FB-1DAF-4BB4-9989-4DD6FBBCB083}"/>
    <cellStyle name="汇总 5 8" xfId="23412" xr:uid="{9BF1AE4A-A87B-4B35-B469-F3C8A46137FE}"/>
    <cellStyle name="汇总 5 8 2" xfId="40544" xr:uid="{613A55EF-D4F7-4476-A77B-1F85CE6E2169}"/>
    <cellStyle name="汇总 5 9" xfId="23413" xr:uid="{6F445F05-E72C-4C49-B34A-BFD1439EC392}"/>
    <cellStyle name="汇总 5 9 2" xfId="40545" xr:uid="{D9FC11F8-D1B7-4A95-BA9B-EDAE2E462791}"/>
    <cellStyle name="汇总 6" xfId="23414" xr:uid="{5E7AF26F-661F-4330-B510-142C8439A43B}"/>
    <cellStyle name="汇总 6 10" xfId="23415" xr:uid="{D0AFF4CC-3D5D-4FEE-930B-171ADF4A233E}"/>
    <cellStyle name="汇总 6 10 2" xfId="40547" xr:uid="{9AFF2578-2FBE-4229-9EEF-6D0A5A71FA2C}"/>
    <cellStyle name="汇总 6 11" xfId="23416" xr:uid="{57369AB8-BE54-41F8-A23F-A307FC62C6BD}"/>
    <cellStyle name="汇总 6 11 2" xfId="40548" xr:uid="{BCACC1F4-3216-4DED-A8B8-BD8DA18F925F}"/>
    <cellStyle name="汇总 6 12" xfId="27019" xr:uid="{7A0F8F5D-AEF1-47FB-8058-41C01AFCF289}"/>
    <cellStyle name="汇总 6 12 2" xfId="41193" xr:uid="{604D381C-F0B4-4832-9182-0B4331B5B7A7}"/>
    <cellStyle name="汇总 6 13" xfId="40546" xr:uid="{61D75D46-7577-428D-BE03-DD1EB18A49DA}"/>
    <cellStyle name="汇总 6 2" xfId="23417" xr:uid="{003E94A3-F9F9-4378-9B88-28AA401DB3B0}"/>
    <cellStyle name="汇总 6 2 10" xfId="27020" xr:uid="{16E3B51A-C122-415B-9A2E-9F3DB1B1185F}"/>
    <cellStyle name="汇总 6 2 10 2" xfId="41194" xr:uid="{8B0BC126-EF99-4C7F-9828-D6C6416A5A75}"/>
    <cellStyle name="汇总 6 2 11" xfId="40549" xr:uid="{8CA1A7D6-5394-4AE8-B4BA-020CEDBBD7E0}"/>
    <cellStyle name="汇总 6 2 2" xfId="23418" xr:uid="{E46CB08E-4AAE-49D1-91F6-8EC3429CB9FF}"/>
    <cellStyle name="汇总 6 2 2 10" xfId="40550" xr:uid="{66B7CDAE-45BB-49E3-91BB-AF5FFAAA0878}"/>
    <cellStyle name="汇总 6 2 2 2" xfId="23419" xr:uid="{E6D5DAC0-E053-43F3-BDF7-644BD5F81D6F}"/>
    <cellStyle name="汇总 6 2 2 2 2" xfId="40551" xr:uid="{B835DA7F-76BF-440F-9432-065FC46A0541}"/>
    <cellStyle name="汇总 6 2 2 3" xfId="23420" xr:uid="{39FDBB6A-FEA9-4216-A32B-9C6677E4D69C}"/>
    <cellStyle name="汇总 6 2 2 3 2" xfId="40552" xr:uid="{DAC08DAF-33C9-435F-A72E-D0DC88439FE2}"/>
    <cellStyle name="汇总 6 2 2 4" xfId="23421" xr:uid="{4F0980CD-A72D-41EE-8D08-D8AFB51E5312}"/>
    <cellStyle name="汇总 6 2 2 4 2" xfId="40553" xr:uid="{20747A59-B5BD-4EA5-A689-402890E52019}"/>
    <cellStyle name="汇总 6 2 2 5" xfId="23422" xr:uid="{EFA9DE0C-050D-4AF2-B440-A53B003C0FD1}"/>
    <cellStyle name="汇总 6 2 2 5 2" xfId="40554" xr:uid="{D9962ABD-C1D3-41FB-90C5-FA609AB39863}"/>
    <cellStyle name="汇总 6 2 2 6" xfId="23423" xr:uid="{3EBFCAA5-2C1D-4FC0-AB97-9060EAEB490A}"/>
    <cellStyle name="汇总 6 2 2 6 2" xfId="40555" xr:uid="{83B66199-C26E-47A8-A82E-1A4E1F41BFBB}"/>
    <cellStyle name="汇总 6 2 2 7" xfId="23424" xr:uid="{97A225E4-CF82-4301-9358-DBADC597F7E4}"/>
    <cellStyle name="汇总 6 2 2 7 2" xfId="40556" xr:uid="{EF115F51-3C33-454C-850C-DD6ED00C95FA}"/>
    <cellStyle name="汇总 6 2 2 8" xfId="23425" xr:uid="{28F76FDE-1DB6-48A7-83CF-78239CFB0CAA}"/>
    <cellStyle name="汇总 6 2 2 8 2" xfId="40557" xr:uid="{0AB1C248-0259-41E5-8CF8-8452A28040F7}"/>
    <cellStyle name="汇总 6 2 2 9" xfId="27021" xr:uid="{9155E67A-8577-445F-8962-048FBE6B1F57}"/>
    <cellStyle name="汇总 6 2 2 9 2" xfId="41195" xr:uid="{A1F11009-4B7A-49A7-AA44-1A3A682CE8D3}"/>
    <cellStyle name="汇总 6 2 3" xfId="23426" xr:uid="{2BFC7B34-CD37-42D8-8A13-8D84C56B6752}"/>
    <cellStyle name="汇总 6 2 3 2" xfId="40558" xr:uid="{949145BE-B6F7-4B14-BA74-A036EE5D4F48}"/>
    <cellStyle name="汇总 6 2 4" xfId="23427" xr:uid="{011BEBBA-DF68-4985-8287-4F05F6A0DD72}"/>
    <cellStyle name="汇总 6 2 4 2" xfId="40559" xr:uid="{73C2CDA6-D833-4780-ADD3-4DB64912A17C}"/>
    <cellStyle name="汇总 6 2 5" xfId="23428" xr:uid="{D3B285FF-FE71-4D5C-990A-053D4754742C}"/>
    <cellStyle name="汇总 6 2 5 2" xfId="40560" xr:uid="{B211A686-3862-4C88-8B35-C38085EA6DF5}"/>
    <cellStyle name="汇总 6 2 6" xfId="23429" xr:uid="{941A7711-A7BD-4EE3-BD3E-EE82442DBBE2}"/>
    <cellStyle name="汇总 6 2 6 2" xfId="40561" xr:uid="{83AEE61C-2C5D-49D8-9D70-9C85B3C852E7}"/>
    <cellStyle name="汇总 6 2 7" xfId="23430" xr:uid="{DE07AEDA-D836-4078-9F32-FCB264C4E611}"/>
    <cellStyle name="汇总 6 2 7 2" xfId="40562" xr:uid="{EA75D962-8662-4602-AA96-823748F9DFAF}"/>
    <cellStyle name="汇总 6 2 8" xfId="23431" xr:uid="{F3CBC85E-91B7-41DC-93FC-92CA00C3D431}"/>
    <cellStyle name="汇总 6 2 8 2" xfId="40563" xr:uid="{F1DA3BAE-7780-4224-BF55-410830994B14}"/>
    <cellStyle name="汇总 6 2 9" xfId="23432" xr:uid="{13994D92-A1DB-4194-8BD5-E0F7F9DB0C21}"/>
    <cellStyle name="汇总 6 2 9 2" xfId="40564" xr:uid="{C6F52F95-0F6D-41D3-90F3-8E23324D8F15}"/>
    <cellStyle name="汇总 6 3" xfId="23433" xr:uid="{9D631238-9A45-4B88-84A2-7108E585D74E}"/>
    <cellStyle name="汇总 6 3 10" xfId="40565" xr:uid="{3D161FDD-7295-4FA3-B674-D3AAB899FAF8}"/>
    <cellStyle name="汇总 6 3 2" xfId="23434" xr:uid="{D37671F6-7D59-4F0C-B6DA-EF64BF129BFA}"/>
    <cellStyle name="汇总 6 3 2 2" xfId="40566" xr:uid="{E121F7E0-84EE-4379-8F49-4E3CDCE45CE8}"/>
    <cellStyle name="汇总 6 3 3" xfId="23435" xr:uid="{229E7134-4E58-47A7-AF80-5E515B19F936}"/>
    <cellStyle name="汇总 6 3 3 2" xfId="40567" xr:uid="{ACDF1B54-E913-4410-87C2-16D9F1804CD9}"/>
    <cellStyle name="汇总 6 3 4" xfId="23436" xr:uid="{3ACA0158-2964-41A6-94C7-17CF7EBEF3FF}"/>
    <cellStyle name="汇总 6 3 4 2" xfId="40568" xr:uid="{E1C98664-420C-4475-99F9-A6AB406D3702}"/>
    <cellStyle name="汇总 6 3 5" xfId="23437" xr:uid="{0EF95168-B087-46AD-8BF5-FB89963F63A1}"/>
    <cellStyle name="汇总 6 3 5 2" xfId="40569" xr:uid="{D98D86F6-3F37-4D34-8C00-31874FEB9901}"/>
    <cellStyle name="汇总 6 3 6" xfId="23438" xr:uid="{E4C08AF3-030D-49CF-9CD9-7A92B0E8D048}"/>
    <cellStyle name="汇总 6 3 6 2" xfId="40570" xr:uid="{B45F9A7F-EF64-48F0-B63D-932201474BB3}"/>
    <cellStyle name="汇总 6 3 7" xfId="23439" xr:uid="{A43A89CB-A392-473B-8B21-9028022B1142}"/>
    <cellStyle name="汇总 6 3 7 2" xfId="40571" xr:uid="{1C84CD8F-5ECB-4A2F-8882-DA90D40F0FE6}"/>
    <cellStyle name="汇总 6 3 8" xfId="23440" xr:uid="{9796F259-9E82-47BF-A7FF-DB57F3ACA2F3}"/>
    <cellStyle name="汇总 6 3 8 2" xfId="40572" xr:uid="{52078C09-4EE7-475A-9040-232086EAFCA2}"/>
    <cellStyle name="汇总 6 3 9" xfId="27022" xr:uid="{2409B5C0-4770-47B3-9502-023701AF7C17}"/>
    <cellStyle name="汇总 6 3 9 2" xfId="41196" xr:uid="{67D6CAFB-8FD0-4E46-9986-D1BD03CC6400}"/>
    <cellStyle name="汇总 6 4" xfId="23441" xr:uid="{5629AA55-D671-4638-9E18-CC86D520D992}"/>
    <cellStyle name="汇总 6 4 10" xfId="40573" xr:uid="{01626933-4A1C-4CAC-9620-A1C077E9120A}"/>
    <cellStyle name="汇总 6 4 2" xfId="23442" xr:uid="{CC2DB4DF-3A2F-4DFE-AAD1-EAE15C409642}"/>
    <cellStyle name="汇总 6 4 2 2" xfId="40574" xr:uid="{953BDD18-F4A0-439C-A5CD-B5F2400040CA}"/>
    <cellStyle name="汇总 6 4 3" xfId="23443" xr:uid="{CFFA25EA-8394-4EAA-B88D-EAD294A041D1}"/>
    <cellStyle name="汇总 6 4 3 2" xfId="40575" xr:uid="{BA28E4E5-5C1E-4C70-ABFF-17F21869FAF2}"/>
    <cellStyle name="汇总 6 4 4" xfId="23444" xr:uid="{0E7E4EBF-A2A2-4B49-987F-FFEAB6F27422}"/>
    <cellStyle name="汇总 6 4 4 2" xfId="40576" xr:uid="{EF4D6FDA-15E4-457F-B140-5F9CCED4DF5B}"/>
    <cellStyle name="汇总 6 4 5" xfId="23445" xr:uid="{FFDBE78D-1672-4D6C-848B-295DD3072F81}"/>
    <cellStyle name="汇总 6 4 5 2" xfId="40577" xr:uid="{3A8A0A24-AE73-4C27-9ED5-EBA587F3E2B3}"/>
    <cellStyle name="汇总 6 4 6" xfId="23446" xr:uid="{396D465C-2A17-4C7E-875B-79E95CF58B43}"/>
    <cellStyle name="汇总 6 4 6 2" xfId="40578" xr:uid="{59F88F20-DB9B-49BC-8513-A92BA71DA627}"/>
    <cellStyle name="汇总 6 4 7" xfId="23447" xr:uid="{D19BF9A3-1C49-46F3-99F3-2DB955417BA8}"/>
    <cellStyle name="汇总 6 4 7 2" xfId="40579" xr:uid="{C52B3082-6CD7-4145-A27C-3655841DC582}"/>
    <cellStyle name="汇总 6 4 8" xfId="23448" xr:uid="{809FAA20-E141-41F7-8116-DA35ED955C97}"/>
    <cellStyle name="汇总 6 4 8 2" xfId="40580" xr:uid="{D0338274-BBF5-4109-B2E0-0FD151191CC3}"/>
    <cellStyle name="汇总 6 4 9" xfId="27023" xr:uid="{463E0FB7-DAEA-4F88-9639-5E3C4317E7FB}"/>
    <cellStyle name="汇总 6 4 9 2" xfId="41197" xr:uid="{3C727246-D0EF-42EB-87DF-9A9533E29EB3}"/>
    <cellStyle name="汇总 6 5" xfId="23449" xr:uid="{F8A4B6B8-8141-48C4-95E0-937780E50E62}"/>
    <cellStyle name="汇总 6 5 2" xfId="40581" xr:uid="{7CB3ECEF-396A-4F3C-9DC1-0380ECA41250}"/>
    <cellStyle name="汇总 6 6" xfId="23450" xr:uid="{C7024323-5A8F-4F4B-9896-869590234EFD}"/>
    <cellStyle name="汇总 6 6 2" xfId="40582" xr:uid="{5E18423A-6038-4DC3-ADB5-2FCEEE5EDE6D}"/>
    <cellStyle name="汇总 6 7" xfId="23451" xr:uid="{64DE18B4-7A6F-4143-A989-DC105823A86F}"/>
    <cellStyle name="汇总 6 7 2" xfId="40583" xr:uid="{1C83F210-7B03-4709-98EF-E0A17A4669C8}"/>
    <cellStyle name="汇总 6 8" xfId="23452" xr:uid="{35233060-CE6B-4A8A-ADB2-E2769658B993}"/>
    <cellStyle name="汇总 6 8 2" xfId="40584" xr:uid="{DA8CF6A1-A6A3-420D-A7BE-C1FB2F7C64A9}"/>
    <cellStyle name="汇总 6 9" xfId="23453" xr:uid="{454586BD-21E6-4A30-B0CD-1990E68317C9}"/>
    <cellStyle name="汇总 6 9 2" xfId="40585" xr:uid="{3BE904BD-DFE0-4C7E-B551-9DAE1B7FB3BB}"/>
    <cellStyle name="汇总 7" xfId="23454" xr:uid="{79D0317C-47A3-4367-B4CB-6489F5E40ED4}"/>
    <cellStyle name="汇总 7 10" xfId="40586" xr:uid="{A8D77141-5AB1-4C06-9D64-931694763458}"/>
    <cellStyle name="汇总 7 2" xfId="23455" xr:uid="{5710246A-5B61-489D-A0D5-3242D14C0CD3}"/>
    <cellStyle name="汇总 7 2 2" xfId="40587" xr:uid="{C68FF532-2E9E-4DCE-8B09-80430AE809A9}"/>
    <cellStyle name="汇总 7 3" xfId="23456" xr:uid="{3A0A6478-DD91-471C-98C8-035074ECAC1E}"/>
    <cellStyle name="汇总 7 3 2" xfId="40588" xr:uid="{2CC3A39F-4C91-405B-A828-B3CB132054C6}"/>
    <cellStyle name="汇总 7 4" xfId="23457" xr:uid="{CDC18A14-31A3-4B77-919B-D5354F3B95EF}"/>
    <cellStyle name="汇总 7 4 2" xfId="40589" xr:uid="{7C4CABFF-F678-4105-AB27-E1BDF81F15C8}"/>
    <cellStyle name="汇总 7 5" xfId="23458" xr:uid="{3336791F-06A7-435E-B88F-06651D0D3E36}"/>
    <cellStyle name="汇总 7 5 2" xfId="40590" xr:uid="{94E48A29-5207-41C0-A3A3-46B673CA6754}"/>
    <cellStyle name="汇总 7 6" xfId="23459" xr:uid="{1006AB62-8781-4891-B285-5A62444D9E54}"/>
    <cellStyle name="汇总 7 6 2" xfId="40591" xr:uid="{7BBAB568-711B-42BA-9CD4-16635968D453}"/>
    <cellStyle name="汇总 7 7" xfId="23460" xr:uid="{35B1DF24-9FBF-43DD-A48F-2399705D2CD9}"/>
    <cellStyle name="汇总 7 7 2" xfId="40592" xr:uid="{8447F005-BCAB-4AD9-994F-36FC3ED6E45B}"/>
    <cellStyle name="汇总 7 8" xfId="23461" xr:uid="{A8119D81-F541-49A4-8095-02FA32FB17C7}"/>
    <cellStyle name="汇总 7 8 2" xfId="40593" xr:uid="{D33880DB-8E00-46BD-9502-51D402B9A72B}"/>
    <cellStyle name="汇总 7 9" xfId="27024" xr:uid="{18C12E8A-7117-4F37-83A2-EABC0BE175D0}"/>
    <cellStyle name="汇总 7 9 2" xfId="41198" xr:uid="{BD3E56ED-DD0C-49ED-A7DB-86F2696FDF7F}"/>
    <cellStyle name="汇总 8" xfId="23462" xr:uid="{B68020A7-3536-4531-93EF-BCC47FD7189E}"/>
    <cellStyle name="汇总 8 10" xfId="40594" xr:uid="{50F15855-E2F3-4EDE-A948-675F5296EE5A}"/>
    <cellStyle name="汇总 8 2" xfId="23463" xr:uid="{BEE12909-0778-4E83-87D2-95EAFB103B49}"/>
    <cellStyle name="汇总 8 2 2" xfId="40595" xr:uid="{6F401D19-75BE-4C62-872A-3551E5BA83BC}"/>
    <cellStyle name="汇总 8 3" xfId="23464" xr:uid="{727BDE33-77AC-4070-89A0-2BAF2E548CCF}"/>
    <cellStyle name="汇总 8 3 2" xfId="40596" xr:uid="{A01B2FB1-6015-489A-9331-B9C9FDF66B9D}"/>
    <cellStyle name="汇总 8 4" xfId="23465" xr:uid="{466216EF-B498-4972-8B9A-BC8DE7E432EE}"/>
    <cellStyle name="汇总 8 4 2" xfId="40597" xr:uid="{8CAD55AD-3B89-4281-910D-ECF6673F843D}"/>
    <cellStyle name="汇总 8 5" xfId="23466" xr:uid="{52CE8332-93C6-4815-B7E6-6827A22D884A}"/>
    <cellStyle name="汇总 8 5 2" xfId="40598" xr:uid="{C8525095-4E42-4251-B0BA-E234918785DD}"/>
    <cellStyle name="汇总 8 6" xfId="23467" xr:uid="{6E1FE0C9-1227-4B94-81ED-896225C2F4B1}"/>
    <cellStyle name="汇总 8 6 2" xfId="40599" xr:uid="{D7C2427E-E046-4AF3-A143-EABB94ED1435}"/>
    <cellStyle name="汇总 8 7" xfId="23468" xr:uid="{E5881593-C875-42F2-AE84-18940D2D0EAA}"/>
    <cellStyle name="汇总 8 7 2" xfId="40600" xr:uid="{BE024C32-72C5-4BFE-9E81-44397EF8BDDE}"/>
    <cellStyle name="汇总 8 8" xfId="23469" xr:uid="{46256336-631D-4F5C-837B-8A27B9EE5B1C}"/>
    <cellStyle name="汇总 8 8 2" xfId="40601" xr:uid="{C87A7CDF-F705-42A3-8301-4A8E40C440AC}"/>
    <cellStyle name="汇总 8 9" xfId="27025" xr:uid="{09791840-4F19-4E9A-9EFF-FC74FBE89DEA}"/>
    <cellStyle name="汇总 8 9 2" xfId="41199" xr:uid="{8468BDA0-28A3-4DF6-B452-BEB87CB751B0}"/>
    <cellStyle name="汇总 9" xfId="23470" xr:uid="{0E9C519A-B87E-49CD-AB34-099A94200B82}"/>
    <cellStyle name="汇总 9 10" xfId="40602" xr:uid="{0B3CD308-CBC6-4648-8B8A-28D8E7C984AB}"/>
    <cellStyle name="汇总 9 2" xfId="23471" xr:uid="{1C49E532-8D6C-475F-BF51-0783C4061E17}"/>
    <cellStyle name="汇总 9 2 2" xfId="40603" xr:uid="{A1C25F14-DF01-4739-9FF2-02AB5FDACA52}"/>
    <cellStyle name="汇总 9 3" xfId="23472" xr:uid="{BD38DB45-011B-4E7D-A01F-6F776E80168A}"/>
    <cellStyle name="汇总 9 3 2" xfId="40604" xr:uid="{3F7455B5-22B3-48DB-AF12-8167C0434851}"/>
    <cellStyle name="汇总 9 4" xfId="23473" xr:uid="{7A1467C3-B963-43F8-B2E8-89AFEC8FC829}"/>
    <cellStyle name="汇总 9 4 2" xfId="40605" xr:uid="{A6CA2046-56C7-4B27-BD8D-06A69CEFF87C}"/>
    <cellStyle name="汇总 9 5" xfId="23474" xr:uid="{250743CD-135C-44C6-8B9F-B6CCC1F6760A}"/>
    <cellStyle name="汇总 9 5 2" xfId="40606" xr:uid="{96EC8D76-BCE6-4359-8457-D85B745B554F}"/>
    <cellStyle name="汇总 9 6" xfId="23475" xr:uid="{A61DEFFA-314D-4D25-A39B-7237AFD3CE9A}"/>
    <cellStyle name="汇总 9 6 2" xfId="40607" xr:uid="{AF8453C1-41C2-4D73-8C82-6F12AA1CCF40}"/>
    <cellStyle name="汇总 9 7" xfId="23476" xr:uid="{EA4453AC-EA56-4AD5-A791-37C61AADC774}"/>
    <cellStyle name="汇总 9 7 2" xfId="40608" xr:uid="{7820DB04-0FF6-4246-B036-9E2A0C1609A5}"/>
    <cellStyle name="汇总 9 8" xfId="23477" xr:uid="{F801839F-F432-47B1-B37B-EEE29C2A3FBB}"/>
    <cellStyle name="汇总 9 8 2" xfId="40609" xr:uid="{FA4CC700-2347-4335-8CD1-EAB9835E5567}"/>
    <cellStyle name="汇总 9 9" xfId="27026" xr:uid="{5915A56B-931D-428E-94BC-52CA5DB8D8DD}"/>
    <cellStyle name="汇总 9 9 2" xfId="41200" xr:uid="{1389331B-B574-4501-8B6F-08BC1F26820A}"/>
  </cellStyles>
  <dxfs count="0"/>
  <tableStyles count="0" defaultTableStyle="TableStyleMedium2" defaultPivotStyle="PivotStyleLight16"/>
  <colors>
    <mruColors>
      <color rgb="FF0000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externalLink" Target="externalLinks/externalLink15.xml"/><Relationship Id="rId39" Type="http://schemas.openxmlformats.org/officeDocument/2006/relationships/externalLink" Target="externalLinks/externalLink28.xml"/><Relationship Id="rId21" Type="http://schemas.openxmlformats.org/officeDocument/2006/relationships/externalLink" Target="externalLinks/externalLink10.xml"/><Relationship Id="rId34" Type="http://schemas.openxmlformats.org/officeDocument/2006/relationships/externalLink" Target="externalLinks/externalLink23.xml"/><Relationship Id="rId42" Type="http://schemas.openxmlformats.org/officeDocument/2006/relationships/externalLink" Target="externalLinks/externalLink31.xml"/><Relationship Id="rId47" Type="http://schemas.openxmlformats.org/officeDocument/2006/relationships/externalLink" Target="externalLinks/externalLink36.xml"/><Relationship Id="rId50" Type="http://schemas.openxmlformats.org/officeDocument/2006/relationships/externalLink" Target="externalLinks/externalLink39.xml"/><Relationship Id="rId55" Type="http://schemas.openxmlformats.org/officeDocument/2006/relationships/externalLink" Target="externalLinks/externalLink44.xml"/><Relationship Id="rId63" Type="http://schemas.openxmlformats.org/officeDocument/2006/relationships/externalLink" Target="externalLinks/externalLink5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5.xml"/><Relationship Id="rId29" Type="http://schemas.openxmlformats.org/officeDocument/2006/relationships/externalLink" Target="externalLinks/externalLink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3.xml"/><Relationship Id="rId32" Type="http://schemas.openxmlformats.org/officeDocument/2006/relationships/externalLink" Target="externalLinks/externalLink21.xml"/><Relationship Id="rId37" Type="http://schemas.openxmlformats.org/officeDocument/2006/relationships/externalLink" Target="externalLinks/externalLink26.xml"/><Relationship Id="rId40" Type="http://schemas.openxmlformats.org/officeDocument/2006/relationships/externalLink" Target="externalLinks/externalLink29.xml"/><Relationship Id="rId45" Type="http://schemas.openxmlformats.org/officeDocument/2006/relationships/externalLink" Target="externalLinks/externalLink34.xml"/><Relationship Id="rId53" Type="http://schemas.openxmlformats.org/officeDocument/2006/relationships/externalLink" Target="externalLinks/externalLink42.xml"/><Relationship Id="rId58" Type="http://schemas.openxmlformats.org/officeDocument/2006/relationships/externalLink" Target="externalLinks/externalLink47.xml"/><Relationship Id="rId66"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externalLink" Target="externalLinks/externalLink12.xml"/><Relationship Id="rId28" Type="http://schemas.openxmlformats.org/officeDocument/2006/relationships/externalLink" Target="externalLinks/externalLink17.xml"/><Relationship Id="rId36" Type="http://schemas.openxmlformats.org/officeDocument/2006/relationships/externalLink" Target="externalLinks/externalLink25.xml"/><Relationship Id="rId49" Type="http://schemas.openxmlformats.org/officeDocument/2006/relationships/externalLink" Target="externalLinks/externalLink38.xml"/><Relationship Id="rId57" Type="http://schemas.openxmlformats.org/officeDocument/2006/relationships/externalLink" Target="externalLinks/externalLink46.xml"/><Relationship Id="rId61" Type="http://schemas.openxmlformats.org/officeDocument/2006/relationships/externalLink" Target="externalLinks/externalLink50.xml"/><Relationship Id="rId10" Type="http://schemas.openxmlformats.org/officeDocument/2006/relationships/worksheet" Target="worksheets/sheet10.xml"/><Relationship Id="rId19" Type="http://schemas.openxmlformats.org/officeDocument/2006/relationships/externalLink" Target="externalLinks/externalLink8.xml"/><Relationship Id="rId31" Type="http://schemas.openxmlformats.org/officeDocument/2006/relationships/externalLink" Target="externalLinks/externalLink20.xml"/><Relationship Id="rId44" Type="http://schemas.openxmlformats.org/officeDocument/2006/relationships/externalLink" Target="externalLinks/externalLink33.xml"/><Relationship Id="rId52" Type="http://schemas.openxmlformats.org/officeDocument/2006/relationships/externalLink" Target="externalLinks/externalLink41.xml"/><Relationship Id="rId60" Type="http://schemas.openxmlformats.org/officeDocument/2006/relationships/externalLink" Target="externalLinks/externalLink49.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externalLink" Target="externalLinks/externalLink16.xml"/><Relationship Id="rId30" Type="http://schemas.openxmlformats.org/officeDocument/2006/relationships/externalLink" Target="externalLinks/externalLink19.xml"/><Relationship Id="rId35" Type="http://schemas.openxmlformats.org/officeDocument/2006/relationships/externalLink" Target="externalLinks/externalLink24.xml"/><Relationship Id="rId43" Type="http://schemas.openxmlformats.org/officeDocument/2006/relationships/externalLink" Target="externalLinks/externalLink32.xml"/><Relationship Id="rId48" Type="http://schemas.openxmlformats.org/officeDocument/2006/relationships/externalLink" Target="externalLinks/externalLink37.xml"/><Relationship Id="rId56" Type="http://schemas.openxmlformats.org/officeDocument/2006/relationships/externalLink" Target="externalLinks/externalLink45.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40.xml"/><Relationship Id="rId3" Type="http://schemas.openxmlformats.org/officeDocument/2006/relationships/worksheet" Target="worksheets/sheet3.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externalLink" Target="externalLinks/externalLink14.xml"/><Relationship Id="rId33" Type="http://schemas.openxmlformats.org/officeDocument/2006/relationships/externalLink" Target="externalLinks/externalLink22.xml"/><Relationship Id="rId38" Type="http://schemas.openxmlformats.org/officeDocument/2006/relationships/externalLink" Target="externalLinks/externalLink27.xml"/><Relationship Id="rId46" Type="http://schemas.openxmlformats.org/officeDocument/2006/relationships/externalLink" Target="externalLinks/externalLink35.xml"/><Relationship Id="rId59" Type="http://schemas.openxmlformats.org/officeDocument/2006/relationships/externalLink" Target="externalLinks/externalLink48.xml"/><Relationship Id="rId67" Type="http://schemas.openxmlformats.org/officeDocument/2006/relationships/calcChain" Target="calcChain.xml"/><Relationship Id="rId20" Type="http://schemas.openxmlformats.org/officeDocument/2006/relationships/externalLink" Target="externalLinks/externalLink9.xml"/><Relationship Id="rId41" Type="http://schemas.openxmlformats.org/officeDocument/2006/relationships/externalLink" Target="externalLinks/externalLink30.xml"/><Relationship Id="rId54" Type="http://schemas.openxmlformats.org/officeDocument/2006/relationships/externalLink" Target="externalLinks/externalLink43.xml"/><Relationship Id="rId62" Type="http://schemas.openxmlformats.org/officeDocument/2006/relationships/externalLink" Target="externalLinks/externalLink5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bb519001\a-11_7112&#36001;&#21209;\G-Fin-Na-Ccy\RMN\fsft1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skf-sv000\8101\GMAXCL\Mail\tmp\MsgTmp\M1414204\My%20Documents%202\&#20104;&#31639;MTP&#38306;&#36899;\RB01\WINDOWS\TEMP\CARVBG9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estito\mensuales\Set-02\usuario\Estimacion\Mensuales\Ago-02\usuario\Estimacion\Mensuales\Jul-02\usuario\PRESENTA\2000\PRES%20ANDO.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skf-sv000\8101\GMAXCL\Mail\tmp\MsgTmp\M1414204\My%20Documents%202\&#20104;&#31639;MTP&#38306;&#36899;\RB01\COSTOS\REVBUD98\PRESENTA\WINDOWS\TEMP\GF98-5-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salesbridge-my.sharepoint.com/DOCUME~1/pmunoz/CONFIG~1/ARCHIV~1/OLK4/Acciones/GRAFMUESTRA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bridgestone.eu\CMO\GROUP\2012\Raw%20Material\BPC_Cash%20flow%20Analysis\Cash%20Flow%20Model\Fujimoto\My%20Documents\BFE\MTP\GF98-5-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bridgestone.eu\CMO\GROUP\2012\Raw%20Material\BPC_Cash%20flow%20Analysis\Cash%20Flow%20Model\DOCUME~1\pmunoz\CONFIG~1\ARCHIV~1\OLK4\Acciones\GRAFMUESTRA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salesbridge-my.sharepoint.com/Fujimoto/My%20Documents/BFE/MTP/GF98-5-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Brunt100\finance\GROUP\2006\RAWMAT\2H2006\SEPT2006\_ELIXT\UPII-SEP06_ACT_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brunt100\FINANCE\G-Fin-Na-Ccy\FinPlanAnly\MgmtRptg\BSJ%20Fcst%20&amp;%20Qtrly\2008\2008%20Fcst%201st%20Half\AccumulatedQuick_Fcst_by_LLC(2008%201H)%20%20WITH%20Feb%20Actuals_v03.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bridgestone.eu\cmo\GROUP\2015\Raw%20Material\1H2015\03-2015\11.%20Management%20Reporting\Quick%20forecast\Working%20Files\Download%20from%20Shared%20Folder\REPORT%2003.0%20-%20FRS_OPEX_NATURE%20(ALL%20FUNCTIONS)%20-%20YTD.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brunt100\FINANCE\GROUP\2005\REPORTS\MBCR\MAR\CONSOLIDATED\BSJ_BSEU%202005%20MBCR.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Brunt100\finance\GROUP\2011\Raw%20Material\1H2011\05-2011\2.%20Management%20Reporting\GPV\NEW%20GPV%20-MAY11.V5.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Brunt100\finance\GROUP\2009\Raw%20Material\PRB09%20&amp;%20MTP09\Version%200\LSCM%20-%20SP&amp;S\LSCM%20-%20Opex%20Version%200%20-%20%2005.04.2009.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brunt100\FINANCE\Users\HAFIDA\Documents\10.%20Clients\INBEV\0412%20AC\BS%20Variance%20Analysis%20AC0412.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PDC1-NA-CHQ\dfs\G-Fin-Na-Ccy\FinPlanAnly\Budget%20and%20MTP\OBud\OBud04\CashFlowDebtandTaxes\MTP_Calculate%20Interest%20and%20Tax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salesbridge-my.sharepoint.com/&#20107;&#21209;&#12475;&#12531;&#12479;&#12540;/&#36899;&#32080;&#12497;&#12483;&#12465;&#12540;&#12472;/&#65330;&#65317;&#65328;/NEW/T00301A2.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Bb319011\&#29983;&#29987;&#37096;&#20849;&#26377;&#65288;&#20206;&#65289;\&#36009;&#22770;&#23455;&#32318;&#31649;&#29702;&#65404;&#65405;&#65411;&#65425;\EXCEL\&#32047;&#35336;0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Brunt100\finance\GROUP\Profitability\2009\ACTUAL%201Q2009\REPORT%203%20RECONCILIATION%20MARCH%202009%20WITH%20COGNOS%20FINANCE.xls" TargetMode="External"/></Relationships>
</file>

<file path=xl/externalLinks/_rels/externalLink20.xml.rels><?xml version="1.0" encoding="UTF-8" standalone="yes"?>
<Relationships xmlns="http://schemas.openxmlformats.org/package/2006/relationships"><Relationship Id="rId3" Type="http://schemas.openxmlformats.org/officeDocument/2006/relationships/externalLinkPath" Target="../../giwon.jeoun/Desktop/BSTK%20work/1)%20PCR%20product%20planing/MTPP/25MTPP/Product_MTP_Entry_Sheet_THiranprueck_20250725122132879&#52572;&#51333;&#50640;%20&#52572;&#51333;.xlsx" TargetMode="External"/><Relationship Id="rId2" Type="http://schemas.openxmlformats.org/officeDocument/2006/relationships/externalLinkPath" Target="file:///C:\Users\giwon.jeoun\Desktop\BSTK%20work\1)%20PCR%20product%20planing\MTPP\25MTPP\Product_MTP_Entry_Sheet_THiranprueck_20250725122132879&#52572;&#51333;&#50640;%20&#52572;&#51333;.xlsx" TargetMode="External"/><Relationship Id="rId1" Type="http://schemas.openxmlformats.org/officeDocument/2006/relationships/externalLinkPath" Target="/Users/giwon.jeoun/Desktop/BSTK%20work/1)%20PCR%20product%20planing/MTPP/25MTPP/Product_MTP_Entry_Sheet_THiranprueck_20250725122132879&#52572;&#51333;&#50640;%20&#52572;&#51333;.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brunt100\FINANCE\G-Fin-Na-Ccy\FinPlanAnly\MgmtRptg\BSJ%20Fcst%20&amp;%20Qtrly\2008\2008%20Fcst%202nd%20Half\Files%20In_adjusted%20for%20Task\Combined%20Quick_Fcst_By_LLC_(2008_2H)_AugACT.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bscapportal/MYDOCU~1/Datos/Temp/MBS%20Bilbao%20Rubber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bridgestone.eu\CMO\Mis%20documentos\EXCEL\Budget\Revised%20Budget%201998\MBS%20Bilbao%20Tire.xls"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NALYSIS%20REPORT4"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salesbridge-my.sharepoint.com/Grp%20Fin/Conso/2.%20Group%20Conso/CAP%20Conso/62.%2019MthFCST/2.%20Q2Fcst%20(in%20May)/03.%20Reply%20from%20GC/BSFCTG_May_FCST_template(for%20other%20than%20China)_v2.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bscapportal/MYDOCU~1/Datos/Temp/Estadisticas%20Ventas/Mercado%20Domestico/Clientes%20y%20codigos%202003.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salesbridge-my.sharepoint.com/GROUP/2015/Reports/BSJ/PIB%2015/Diva%20-%20FCST_PIB%20-%20Monthly%202nd%20submission/Excel/BUD_Inventories%20Stocked%20from%20Group%20Companies%20and%20Associates.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Fileserver\&#51060;&#47141;&#49436;%20&#47784;&#51020;\park%20Seoul\P&amp;%20L\OpModBase.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E:\&#51652;&#47308;&#50504;&#45236;.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salesbridge-my.sharepoint.com/Users/tomohiro.inoue/AppData/Local/Microsoft/Windows/Temporary%20Internet%20Files/Content.Outlook/MBWLTCDK/Comparison%202015%20Capex%20Manuf%20Finance%20IB%20RB.xlsm"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bridgestone.eu\CMO\Fujimoto\My%20Documents\BFE\MTP\GF98-5-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Bc219036\&#65420;&#65435;&#65393;&#20849;&#36890;new\PS&#65295;LT&#32207;&#21512;&#35336;&#30011;(BSJ)\&#12300;04-1&#12301;\&#9316;&#25285;&#24403;&#24037;&#22580;&#35373;&#23450;&#20250;&#35696;\04-1&#25285;&#24403;&#24037;&#22580;&#35373;&#23450;&#20250;&#35696;&#35696;&#20107;&#3768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bridgestone.eu\CMO\Fujimoto\My%20Documents\BFE\MTP\PB%20-%203rd%20Step%20-%20MTP%2002-05.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bridgestone.eu\cmo\GROUP\2015\Reports\BSJ\ACT%202015\09-2015\12Bis.%20Quarterly%20Conso%20schedules_NEW\SCH0210_Tangibles%20Assets_BPC_SEP_2015_V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P:\&#26989;&#21209;\&#24037;&#22580;&#38291;&#38656;&#32102;&#65418;&#65439;&#65431;&#65437;&#65405;&#26908;&#35342;\1012%2005-1\&#25285;&#24403;&#24037;&#22580;&#35373;&#23450;&#65288;REPEXP&#65403;&#65394;&#65405;&#65438;&#65289;\work\05&#24180;&#21021;&#65427;&#65392;&#65433;&#65412;&#65438;&#26126;&#32048;(3710)10.13_work.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Brunt100\finance\GROUP\2007\RAWMAT\1H2007\06%20-%20June\_3_ELIXT\elixt%20June\05_03-UPII-JUN06.xls" TargetMode="External"/></Relationships>
</file>

<file path=xl/externalLinks/_rels/externalLink37.xml.rels><?xml version="1.0" encoding="UTF-8" standalone="yes"?>
<Relationships xmlns="http://schemas.openxmlformats.org/package/2006/relationships"><Relationship Id="rId2" Type="http://schemas.openxmlformats.org/officeDocument/2006/relationships/externalLinkPath" Target="../../jinho.song/AppData/Local/Microsoft/Windows/INetCache/Content.Outlook/JTA3DDYI/Product_MTP_Entry_Sheet_BSCAP_REP_From%20BSJ_1st%20pass%20check_BSTK_220627.xlsx" TargetMode="External"/><Relationship Id="rId1" Type="http://schemas.openxmlformats.org/officeDocument/2006/relationships/externalLinkPath" Target="/Users/jinho.song/AppData/Local/Microsoft/Windows/INetCache/Content.Outlook/JTA3DDYI/Product_MTP_Entry_Sheet_BSCAP_REP_From%20BSJ_1st%20pass%20check_BSTK_220627.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Brusselsnt19\Manufacturing\windows\TEMP\REVBUD98\MBS%20Bilbao%20Tire.xls"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Report%20-%20Form%2001%20-%20BS%20Details1" TargetMode="External"/></Relationships>
</file>

<file path=xl/externalLinks/_rels/externalLink40.xml.rels><?xml version="1.0" encoding="UTF-8" standalone="yes"?>
<Relationships xmlns="http://schemas.openxmlformats.org/package/2006/relationships"><Relationship Id="rId3" Type="http://schemas.openxmlformats.org/officeDocument/2006/relationships/externalLinkPath" Target="../../sungjin.jung/Desktop/BS/PSR/MTPP/2023/Product_MTP_Entry_Sheet_Consumer%20REP%2023MTPP%202nd%20pass%20data_10072023.xlsx" TargetMode="External"/><Relationship Id="rId2" Type="http://schemas.openxmlformats.org/officeDocument/2006/relationships/externalLinkPath" Target="file:///C:\Users\sungjin.jung\Desktop\BS\PSR\MTPP\2023\Product_MTP_Entry_Sheet_Consumer%20REP%2023MTPP%202nd%20pass%20data_10072023.xlsx" TargetMode="External"/><Relationship Id="rId1" Type="http://schemas.openxmlformats.org/officeDocument/2006/relationships/externalLinkPath" Target="/Users/sungjin.jung/Desktop/BS/PSR/MTPP/2023/Product_MTP_Entry_Sheet_Consumer%20REP%2023MTPP%202nd%20pass%20data_10072023.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Bb319011\&#29983;&#29987;&#37096;&#20849;&#26377;&#65288;&#20206;&#65289;\&#36009;&#22770;&#23455;&#32318;&#31649;&#29702;&#65404;&#65405;&#65411;&#65425;\EXCEL\&#32047;&#35336;0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brunt100\FINANCE\GROUP\2007\RAWMAT\LTP07\_1_Consolidation\Second%20Pass\FRS%20BY%20LOCATION%20LTP07v7.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Bb319011\&#29983;&#29987;&#37096;&#20849;&#26377;&#65288;&#20206;&#65289;\&#36009;&#22770;&#23455;&#32318;&#31649;&#29702;&#65404;&#65405;&#65411;&#65425;\EXCEL\EXCEL&#65394;&#65426;&#65392;&#65404;&#65438;.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bridgestone.eu\cmo\GROUP\2015\Raw%20Material\1H2015\02-2015\11.%20Management%20Reporting\Rolling%20Forecast\Sales%20Co.%20Rolling%20Forecast\Received%20Templates\REGION%20CENTRAL\Rolling_Forecast_PnL_BSAUS_FEB15_FIN.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Matsuf1\&#20849;&#26377;(&#32076;&#29702;)\Budget\2005%20IB\&#26032;&#12375;&#12356;&#12501;&#12457;&#12523;&#12480;\PIB05%20vs%20FC04.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sawa\c\Ravi%20Neer\Ravi\Mfgcost\Mfg%20Cost%202000\Feb%202000\Mfg%20Cost%20Feb%202000.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bc91v045\&#65297;&#65302;&#65297;&#65299;\00&#38651;&#21147;&#20104;&#31639;\00&#30465;&#12456;&#2010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Asawa\c\Ravi%20Neer\Ravi\Mfgcost\Mfg%20Cost%202000\March%202000\Mfg%20Cost%20March%202k.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Bc91v045\&#65297;&#65302;&#65297;&#65299;\&#65297;&#65302;&#65297;&#65299;\GMAXCL\Mail\tmp\MsgTmp\M1414204\My%20Documents%202\&#20104;&#31639;MTP&#38306;&#36899;\RB01\COSTOS\REVBUD98\PRESENTA\WINDOWS\TEMP\GF98-5-2.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Bc91v045\&#65297;&#65302;&#65297;&#65299;\&#65297;&#65302;&#65297;&#65299;\GMAXCL\Mail\tmp\MsgTmp\M1414204\My%20Documents%202\&#20104;&#31639;MTP&#38306;&#36899;\RB01\WINDOWS\TEMP\CARVBG98.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E:\Users\&#47928;&#54788;&#51652;\Documents\&#51076;&#44552;&#49884;&#48044;&#47112;&#51060;&#49496;\RMS&#51032;%20&#44163;\&#51076;&#44552;&#49884;&#48044;&#47112;&#51060;&#49496;%20(&#48276;&#50857;&#54032;).xls" TargetMode="External"/></Relationships>
</file>

<file path=xl/externalLinks/_rels/externalLink52.xml.rels><?xml version="1.0" encoding="UTF-8" standalone="yes"?>
<Relationships xmlns="http://schemas.openxmlformats.org/package/2006/relationships"><Relationship Id="rId3" Type="http://schemas.openxmlformats.org/officeDocument/2006/relationships/externalLinkPath" Target="../../sangho.lee/AppData/Local/Microsoft/Windows/INetCache/Content.Outlook/GUKYWZOK/Y26%20masterfile_4+8_Not%20fixed.xlsx" TargetMode="External"/><Relationship Id="rId2" Type="http://schemas.openxmlformats.org/officeDocument/2006/relationships/externalLinkPath" Target="file:///C:\Users\sangho.lee\AppData\Local\Microsoft\Windows\INetCache\Content.Outlook\GUKYWZOK\Y26%20masterfile_4+8_Not%20fixed.xlsx" TargetMode="External"/><Relationship Id="rId1" Type="http://schemas.openxmlformats.org/officeDocument/2006/relationships/externalLinkPath" Target="/Users/sangho.lee/AppData/Local/Microsoft/Windows/INetCache/Content.Outlook/GUKYWZOK/Y26%20masterfile_4+8_Not%20fix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PAGE1"/>
      <sheetName val="PAGE2"/>
      <sheetName val="PAGE3"/>
      <sheetName val="PAGE4"/>
      <sheetName val="PAGE5"/>
      <sheetName val="PAGE6"/>
      <sheetName val="ERRCHECKS"/>
      <sheetName val="ENRSUM"/>
      <sheetName val="ENR1"/>
      <sheetName val="ENR2"/>
      <sheetName val="ENR3"/>
      <sheetName val="ENR4"/>
      <sheetName val="Sheet1"/>
      <sheetName val="Data"/>
      <sheetName val="Ref"/>
      <sheetName val="Code list"/>
      <sheetName val="#REF"/>
      <sheetName val="gVL"/>
      <sheetName val="FX"/>
      <sheetName val="Code_list"/>
      <sheetName val="Base de Dados"/>
      <sheetName val="Ref "/>
      <sheetName val="PARA"/>
      <sheetName val="Key"/>
      <sheetName val="condition"/>
      <sheetName val="Planilha1"/>
      <sheetName val="Code_list1"/>
      <sheetName val="Base_de_Dados"/>
      <sheetName val="Ref_"/>
      <sheetName val="NKK"/>
      <sheetName val="GAPICS"/>
      <sheetName val="販賣連結預算&amp;實績"/>
    </sheetNames>
    <sheetDataSet>
      <sheetData sheetId="0" refreshError="1"/>
      <sheetData sheetId="1" refreshError="1">
        <row r="60">
          <cell r="X60" t="str">
            <v>J</v>
          </cell>
          <cell r="Y60" t="str">
            <v>F</v>
          </cell>
          <cell r="Z60" t="str">
            <v>M</v>
          </cell>
          <cell r="AA60" t="str">
            <v>A</v>
          </cell>
          <cell r="AB60" t="str">
            <v>M</v>
          </cell>
          <cell r="AC60" t="str">
            <v>J</v>
          </cell>
          <cell r="AD60" t="str">
            <v>J</v>
          </cell>
          <cell r="AE60" t="str">
            <v>A</v>
          </cell>
          <cell r="AF60" t="str">
            <v>S</v>
          </cell>
          <cell r="AG60" t="str">
            <v>O</v>
          </cell>
          <cell r="AH60" t="str">
            <v>N</v>
          </cell>
          <cell r="AI60" t="str">
            <v>D</v>
          </cell>
          <cell r="AJ60" t="str">
            <v>J</v>
          </cell>
          <cell r="AK60" t="str">
            <v>F</v>
          </cell>
          <cell r="AL60" t="str">
            <v>M</v>
          </cell>
          <cell r="AM60" t="str">
            <v>A</v>
          </cell>
          <cell r="AN60" t="str">
            <v>M</v>
          </cell>
          <cell r="AO60" t="str">
            <v>J</v>
          </cell>
          <cell r="AP60" t="str">
            <v>J</v>
          </cell>
          <cell r="AQ60" t="str">
            <v>A</v>
          </cell>
          <cell r="AR60" t="str">
            <v>S</v>
          </cell>
          <cell r="AS60" t="str">
            <v>O</v>
          </cell>
          <cell r="AT60" t="str">
            <v>N</v>
          </cell>
          <cell r="AU60" t="str">
            <v>D</v>
          </cell>
        </row>
        <row r="61">
          <cell r="X61">
            <v>7.9870404282293278E-2</v>
          </cell>
          <cell r="Y61">
            <v>5.9748181747086883E-2</v>
          </cell>
          <cell r="Z61">
            <v>7.4746557724315321E-2</v>
          </cell>
          <cell r="AA61">
            <v>7.5016895697229108E-2</v>
          </cell>
          <cell r="AB61">
            <v>9.1424733189043955E-2</v>
          </cell>
          <cell r="AC61">
            <v>0.10027744748315498</v>
          </cell>
          <cell r="AD61">
            <v>8.0592374406807402E-2</v>
          </cell>
          <cell r="AE61">
            <v>0.10833016356028909</v>
          </cell>
          <cell r="AF61">
            <v>0.10197317712347773</v>
          </cell>
          <cell r="AG61">
            <v>0.10957622850564788</v>
          </cell>
          <cell r="AH61">
            <v>0.10485736314572089</v>
          </cell>
          <cell r="AI61">
            <v>0.10886720407297412</v>
          </cell>
          <cell r="AJ61">
            <v>0.11129581913390409</v>
          </cell>
          <cell r="AK61">
            <v>0.10255781645828226</v>
          </cell>
          <cell r="AL61">
            <v>9.3527508090614886E-2</v>
          </cell>
          <cell r="AM61">
            <v>0.10339885339885339</v>
          </cell>
          <cell r="AN61">
            <v>0.10394919337177896</v>
          </cell>
          <cell r="AO61">
            <v>0.10126374528147054</v>
          </cell>
          <cell r="AP61">
            <v>8.926638354567408E-2</v>
          </cell>
          <cell r="AQ61">
            <v>0.1141996757007181</v>
          </cell>
          <cell r="AR61">
            <v>0.11550015019525384</v>
          </cell>
          <cell r="AS61">
            <v>0.10894621295279912</v>
          </cell>
          <cell r="AT61">
            <v>0.11256218905472637</v>
          </cell>
          <cell r="AU61">
            <v>0</v>
          </cell>
        </row>
        <row r="62">
          <cell r="AJ62">
            <v>9.2511013215859028E-2</v>
          </cell>
          <cell r="AK62">
            <v>7.9060852898897943E-2</v>
          </cell>
          <cell r="AL62">
            <v>9.6985676619397138E-2</v>
          </cell>
          <cell r="AM62">
            <v>7.9431757427633087E-2</v>
          </cell>
          <cell r="AN62">
            <v>9.0501066882495776E-2</v>
          </cell>
          <cell r="AO62">
            <v>8.6351181218988368E-2</v>
          </cell>
          <cell r="AP62">
            <v>9.5016260877208408E-2</v>
          </cell>
          <cell r="AQ62">
            <v>0.10188400443295161</v>
          </cell>
          <cell r="AR62">
            <v>0.10211457131872356</v>
          </cell>
          <cell r="AS62">
            <v>0.10682535130484658</v>
          </cell>
          <cell r="AT62">
            <v>9.3324093324093318E-2</v>
          </cell>
          <cell r="AU62">
            <v>8.8666363222576247E-2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1"/>
      <sheetName val="９９年"/>
      <sheetName val="Y07_直需"/>
      <sheetName val="04年_年初予算ｸﾞﾙｰﾌﾟ別本数_ｺﾞﾑ量"/>
      <sheetName val="CARVBG98"/>
      <sheetName val="原単位負け"/>
      <sheetName val="INFIN"/>
      <sheetName val="def"/>
      <sheetName val="0723 2006 MTP 2"/>
      <sheetName val="Grouping"/>
      <sheetName val="TUBE Positions"/>
      <sheetName val=" policy"/>
      <sheetName val="SUMMARY"/>
      <sheetName val="Y06_ＲＥＰ"/>
      <sheetName val="KG PMH"/>
      <sheetName val="補助"/>
      <sheetName val="Sheet2"/>
      <sheetName val="Master"/>
      <sheetName val="List"/>
      <sheetName val="Status"/>
      <sheetName val="みやま宿泊 (1月請求)"/>
      <sheetName val="プルダウンリスト"/>
      <sheetName val="0723_2006_MTP_2"/>
      <sheetName val="TUBE_Positions"/>
      <sheetName val="_policy"/>
      <sheetName val="KG_PMH"/>
      <sheetName val="みやま宿泊_(1月請求)"/>
      <sheetName val="Sheet1"/>
      <sheetName val="BSMRPlan"/>
      <sheetName val="4p"/>
      <sheetName val="設備Pe"/>
      <sheetName val="PAGE1"/>
      <sheetName val="BIL"/>
      <sheetName val="2002Shipment"/>
      <sheetName val="③工程入力（日々発生量）計算用"/>
      <sheetName val="③工程入力（日々発生量）"/>
      <sheetName val="000000"/>
      <sheetName val="工程別養成工数⇒"/>
      <sheetName val="ﾘｽﾄ"/>
      <sheetName val="1.Parts"/>
      <sheetName val="PARA"/>
      <sheetName val="Sheet3"/>
      <sheetName val="休日"/>
      <sheetName val="MD Format  (2)"/>
      <sheetName val="ｽﾃｰﾀｽ"/>
      <sheetName val="0723_2006_MTP_21"/>
      <sheetName val="TUBE_Positions1"/>
      <sheetName val="_policy1"/>
      <sheetName val="KG_PMH1"/>
      <sheetName val="みやま宿泊_(1月請求)1"/>
      <sheetName val="Graph Type MMA"/>
      <sheetName val="Graph Tread"/>
      <sheetName val="Graph_Type_MMA"/>
      <sheetName val="Basic"/>
      <sheetName val="ASSUMPTION"/>
      <sheetName val="CC"/>
      <sheetName val="MASTER DATA"/>
      <sheetName val="steel cord order schedule"/>
      <sheetName val="New Bridge - Month"/>
      <sheetName val="WH Cost_KUSD"/>
      <sheetName val="budget control"/>
      <sheetName val="JAN-APR"/>
      <sheetName val="JAN-NOV"/>
      <sheetName val="all rmh"/>
      <sheetName val="processWeight"/>
      <sheetName val="A_Sheet2"/>
      <sheetName val="MD_Format__(2)"/>
      <sheetName val="aff"/>
      <sheetName val="Can"/>
      <sheetName val="Dlr"/>
      <sheetName val="Exp"/>
      <sheetName val="gov"/>
      <sheetName val="nat"/>
      <sheetName val="OE"/>
      <sheetName val="TRANS_ONLY"/>
      <sheetName val="C"/>
      <sheetName val="Check '15"/>
      <sheetName val="db"/>
      <sheetName val="Plant goals"/>
      <sheetName val="成本中心"/>
      <sheetName val="定義"/>
      <sheetName val="基本（18年～）"/>
      <sheetName val="BOM"/>
      <sheetName val="Master."/>
      <sheetName val="Inventory with import-2019&amp;2020"/>
      <sheetName val="トピックス"/>
      <sheetName val="0723_2006_MTP_22"/>
      <sheetName val="TUBE_Positions2"/>
      <sheetName val="_policy2"/>
      <sheetName val="KG_PMH2"/>
      <sheetName val="みやま宿泊_(1月請求)2"/>
      <sheetName val="1_Parts"/>
      <sheetName val="MD_Format__(2)1"/>
      <sheetName val="MASTER_DATA"/>
      <sheetName val="Graph_Type_MMA1"/>
      <sheetName val="Graph_Tread"/>
      <sheetName val="WH_Cost_KUSD"/>
      <sheetName val="steel_cord_order_schedule"/>
      <sheetName val="budget_control"/>
      <sheetName val="New_Bridge_-_Month"/>
      <sheetName val="all_rmh"/>
      <sheetName val="Check_'15"/>
      <sheetName val="Plant_goals"/>
      <sheetName val="Master_"/>
      <sheetName val="11年度PSR・ＭＣ"/>
      <sheetName val="JG85 HELL BARE"/>
      <sheetName val="ＢＤＧ商品コード一覧"/>
      <sheetName val="0723_2006_MTP_23"/>
      <sheetName val="TUBE_Positions3"/>
      <sheetName val="_policy3"/>
      <sheetName val="KG_PMH3"/>
      <sheetName val="みやま宿泊_(1月請求)3"/>
      <sheetName val="1_Parts1"/>
      <sheetName val="MD_Format__(2)2"/>
      <sheetName val="MASTER_DATA1"/>
      <sheetName val="Graph_Type_MMA2"/>
      <sheetName val="Graph_Tread1"/>
      <sheetName val="WH_Cost_KUSD1"/>
      <sheetName val="steel_cord_order_schedule1"/>
      <sheetName val="budget_control1"/>
      <sheetName val="New_Bridge_-_Month1"/>
      <sheetName val="all_rmh1"/>
      <sheetName val="Check_'151"/>
      <sheetName val="Plant_goals1"/>
      <sheetName val="Master_1"/>
      <sheetName val="Inventory_with_import-2019&amp;2020"/>
      <sheetName val="JG85_HELL_BARE"/>
    </sheetNames>
    <sheetDataSet>
      <sheetData sheetId="0" refreshError="1">
        <row r="3">
          <cell r="A3" t="str">
            <v>MIXING</v>
          </cell>
          <cell r="C3">
            <v>20152</v>
          </cell>
          <cell r="D3">
            <v>2298</v>
          </cell>
          <cell r="H3">
            <v>22450</v>
          </cell>
          <cell r="J3">
            <v>3000</v>
          </cell>
        </row>
        <row r="4">
          <cell r="A4" t="str">
            <v>TUBING TREAD 10"</v>
          </cell>
          <cell r="C4">
            <v>16748</v>
          </cell>
          <cell r="D4">
            <v>3257</v>
          </cell>
          <cell r="H4">
            <v>20005</v>
          </cell>
          <cell r="J4">
            <v>3000</v>
          </cell>
        </row>
        <row r="5">
          <cell r="A5" t="str">
            <v>TUBING TREAD 8"</v>
          </cell>
          <cell r="C5">
            <v>3606</v>
          </cell>
          <cell r="D5">
            <v>0</v>
          </cell>
          <cell r="J5">
            <v>3000</v>
          </cell>
        </row>
        <row r="6">
          <cell r="A6" t="str">
            <v>TUBING SW/AGS/IL</v>
          </cell>
          <cell r="C6">
            <v>18093</v>
          </cell>
          <cell r="D6">
            <v>2153</v>
          </cell>
          <cell r="H6">
            <v>20246</v>
          </cell>
          <cell r="J6">
            <v>3000</v>
          </cell>
        </row>
        <row r="7">
          <cell r="A7" t="str">
            <v>TUBING SW/AGS 8"</v>
          </cell>
          <cell r="C7">
            <v>3052</v>
          </cell>
          <cell r="D7">
            <v>0</v>
          </cell>
          <cell r="J7">
            <v>3000</v>
          </cell>
        </row>
        <row r="8">
          <cell r="A8" t="str">
            <v>TUBING FILLER</v>
          </cell>
          <cell r="C8">
            <v>19750</v>
          </cell>
          <cell r="D8">
            <v>758</v>
          </cell>
          <cell r="H8">
            <v>20508</v>
          </cell>
          <cell r="J8">
            <v>3000</v>
          </cell>
        </row>
        <row r="9">
          <cell r="A9" t="str">
            <v>CALEND. FABRIC</v>
          </cell>
          <cell r="C9">
            <v>22956</v>
          </cell>
          <cell r="D9">
            <v>909</v>
          </cell>
          <cell r="H9">
            <v>23865</v>
          </cell>
          <cell r="J9">
            <v>3000</v>
          </cell>
        </row>
        <row r="10">
          <cell r="A10" t="str">
            <v>CALEND. STEEL</v>
          </cell>
          <cell r="C10">
            <v>23902</v>
          </cell>
          <cell r="D10">
            <v>283</v>
          </cell>
          <cell r="H10">
            <v>24185</v>
          </cell>
          <cell r="J10">
            <v>3000</v>
          </cell>
        </row>
        <row r="11">
          <cell r="A11" t="str">
            <v>CALEND. INNER.</v>
          </cell>
          <cell r="C11">
            <v>22430</v>
          </cell>
          <cell r="D11">
            <v>478</v>
          </cell>
          <cell r="H11">
            <v>22908</v>
          </cell>
          <cell r="J11">
            <v>3000</v>
          </cell>
        </row>
        <row r="12">
          <cell r="A12" t="str">
            <v>SQUEEGEE</v>
          </cell>
          <cell r="C12">
            <v>19445</v>
          </cell>
          <cell r="D12">
            <v>275</v>
          </cell>
          <cell r="H12">
            <v>19720</v>
          </cell>
          <cell r="J12">
            <v>3000</v>
          </cell>
        </row>
        <row r="13">
          <cell r="A13" t="str">
            <v>HI TAB. BAN.</v>
          </cell>
          <cell r="C13">
            <v>8895</v>
          </cell>
          <cell r="D13">
            <v>0</v>
          </cell>
          <cell r="J13">
            <v>3000</v>
          </cell>
        </row>
        <row r="14">
          <cell r="A14" t="str">
            <v>LOW TAB. BAN.</v>
          </cell>
          <cell r="C14">
            <v>1950</v>
          </cell>
          <cell r="D14">
            <v>0</v>
          </cell>
          <cell r="J14">
            <v>3000</v>
          </cell>
        </row>
        <row r="15">
          <cell r="A15" t="str">
            <v xml:space="preserve">                 CUTTING TRD PLY</v>
          </cell>
          <cell r="C15">
            <v>23096</v>
          </cell>
          <cell r="D15">
            <v>289</v>
          </cell>
          <cell r="H15">
            <v>23385</v>
          </cell>
          <cell r="J15">
            <v>3000</v>
          </cell>
        </row>
        <row r="16">
          <cell r="A16" t="str">
            <v>BEADS W. WIND</v>
          </cell>
          <cell r="C16">
            <v>25404</v>
          </cell>
          <cell r="D16">
            <v>1296</v>
          </cell>
          <cell r="H16">
            <v>26700</v>
          </cell>
          <cell r="J16">
            <v>3000</v>
          </cell>
        </row>
        <row r="17">
          <cell r="A17" t="str">
            <v>BEADS H.B. FIL</v>
          </cell>
          <cell r="C17">
            <v>24295</v>
          </cell>
          <cell r="D17">
            <v>455</v>
          </cell>
          <cell r="H17">
            <v>24750</v>
          </cell>
          <cell r="J17">
            <v>3000</v>
          </cell>
        </row>
        <row r="18">
          <cell r="A18" t="str">
            <v>BUILDING</v>
          </cell>
          <cell r="C18">
            <v>22240</v>
          </cell>
          <cell r="D18">
            <v>500</v>
          </cell>
          <cell r="E18">
            <v>1030</v>
          </cell>
          <cell r="H18">
            <v>23770</v>
          </cell>
          <cell r="J18">
            <v>3000</v>
          </cell>
        </row>
        <row r="19">
          <cell r="A19" t="str">
            <v>CURING</v>
          </cell>
          <cell r="C19">
            <v>22224</v>
          </cell>
          <cell r="D19">
            <v>477</v>
          </cell>
          <cell r="E19">
            <v>424</v>
          </cell>
          <cell r="H19">
            <v>23125</v>
          </cell>
          <cell r="J19">
            <v>3000</v>
          </cell>
        </row>
        <row r="20">
          <cell r="A20" t="str">
            <v>TUO</v>
          </cell>
          <cell r="C20">
            <v>8575</v>
          </cell>
          <cell r="D20">
            <v>467</v>
          </cell>
          <cell r="E20">
            <v>1758</v>
          </cell>
          <cell r="H20">
            <v>10800</v>
          </cell>
          <cell r="J20">
            <v>3000</v>
          </cell>
        </row>
        <row r="21">
          <cell r="C21">
            <v>0</v>
          </cell>
          <cell r="D21">
            <v>0</v>
          </cell>
          <cell r="J21">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PAGE1"/>
      <sheetName val="PAGE2"/>
      <sheetName val="PAGE2A"/>
      <sheetName val="PAGE3"/>
      <sheetName val="PAGE4"/>
      <sheetName val="PAGE5"/>
      <sheetName val="PAGE6"/>
      <sheetName val="EXP"/>
      <sheetName val="ERRCHECKS"/>
      <sheetName val="ENRSUM"/>
      <sheetName val="MFG"/>
      <sheetName val="SALES"/>
      <sheetName val="TELFJUN"/>
      <sheetName val="Make Your Selection"/>
      <sheetName val="NRSTOCK"/>
      <sheetName val="Make_Your_Selection"/>
      <sheetName val="TUBE Positions"/>
      <sheetName val="Make_Your_Selection1"/>
      <sheetName val="TUBE_Positions"/>
      <sheetName val="Bil"/>
      <sheetName val="MPABUD"/>
      <sheetName val="Make_Your_Selection2"/>
      <sheetName val="TUBE_Positions1"/>
    </sheetNames>
    <sheetDataSet>
      <sheetData sheetId="0"/>
      <sheetData sheetId="1" refreshError="1">
        <row r="2">
          <cell r="B2" t="str">
            <v>P &amp; l</v>
          </cell>
        </row>
        <row r="36">
          <cell r="Y36">
            <v>12.050784</v>
          </cell>
          <cell r="Z36">
            <v>11.341146</v>
          </cell>
          <cell r="AA36">
            <v>11.915198</v>
          </cell>
          <cell r="AB36">
            <v>11.026899</v>
          </cell>
          <cell r="AC36">
            <v>11.123593999999999</v>
          </cell>
          <cell r="AD36">
            <v>10.130419</v>
          </cell>
          <cell r="AE36">
            <v>8.6670650000000009</v>
          </cell>
          <cell r="AF36">
            <v>11.366572</v>
          </cell>
          <cell r="AG36">
            <v>10.999056000000001</v>
          </cell>
          <cell r="AH36">
            <v>11.671505999999999</v>
          </cell>
          <cell r="AI36">
            <v>12.659220999999999</v>
          </cell>
          <cell r="AJ36">
            <v>11.997156</v>
          </cell>
          <cell r="AK36">
            <v>11.290546000000001</v>
          </cell>
          <cell r="AL36">
            <v>10.495192999999999</v>
          </cell>
          <cell r="AM36">
            <v>0</v>
          </cell>
          <cell r="AN36">
            <v>0</v>
          </cell>
          <cell r="AO36">
            <v>0</v>
          </cell>
          <cell r="AP36">
            <v>0</v>
          </cell>
          <cell r="AQ36">
            <v>0</v>
          </cell>
          <cell r="AR36">
            <v>0</v>
          </cell>
          <cell r="AS36">
            <v>0</v>
          </cell>
          <cell r="AT36">
            <v>0</v>
          </cell>
          <cell r="AU36">
            <v>0</v>
          </cell>
          <cell r="AV36">
            <v>0</v>
          </cell>
        </row>
        <row r="37">
          <cell r="AK37">
            <v>10.936057</v>
          </cell>
          <cell r="AL37">
            <v>10.424341</v>
          </cell>
          <cell r="AM37">
            <v>13.066863999999999</v>
          </cell>
          <cell r="AN37">
            <v>12.484277000000001</v>
          </cell>
          <cell r="AO37">
            <v>12.870092000000001</v>
          </cell>
          <cell r="AP37">
            <v>13.036547000000001</v>
          </cell>
          <cell r="AQ37">
            <v>13.353406999999999</v>
          </cell>
          <cell r="AR37">
            <v>13.958028000000001</v>
          </cell>
          <cell r="AS37">
            <v>13.899808</v>
          </cell>
          <cell r="AT37">
            <v>14.226111000000001</v>
          </cell>
          <cell r="AU37">
            <v>14.70429</v>
          </cell>
          <cell r="AV37">
            <v>14.398925999999999</v>
          </cell>
        </row>
      </sheetData>
      <sheetData sheetId="2">
        <row r="2">
          <cell r="B2" t="str">
            <v>Sales  Volume  &amp;  Gross  Profit  Detail</v>
          </cell>
        </row>
      </sheetData>
      <sheetData sheetId="3" refreshError="1"/>
      <sheetData sheetId="4">
        <row r="2">
          <cell r="B2" t="str">
            <v>Gross Profit Variance Analysis</v>
          </cell>
        </row>
      </sheetData>
      <sheetData sheetId="5">
        <row r="2">
          <cell r="B2" t="str">
            <v>Operating Expense Detail</v>
          </cell>
        </row>
      </sheetData>
      <sheetData sheetId="6">
        <row r="1">
          <cell r="B1" t="str">
            <v>Bridgestone/Firestone Argentina</v>
          </cell>
        </row>
      </sheetData>
      <sheetData sheetId="7" refreshError="1">
        <row r="1">
          <cell r="B1" t="str">
            <v>Bridgestone/Firestone Argentina</v>
          </cell>
        </row>
        <row r="37">
          <cell r="S37">
            <v>31.962</v>
          </cell>
          <cell r="T37">
            <v>36.274999999999999</v>
          </cell>
          <cell r="U37">
            <v>35.802999999999997</v>
          </cell>
          <cell r="V37">
            <v>32.744999999999997</v>
          </cell>
          <cell r="W37">
            <v>29.172999999999998</v>
          </cell>
          <cell r="X37">
            <v>28.428000000000001</v>
          </cell>
          <cell r="Y37">
            <v>25.190999999999999</v>
          </cell>
          <cell r="Z37">
            <v>21.893999999999998</v>
          </cell>
          <cell r="AA37">
            <v>18.266999999999999</v>
          </cell>
          <cell r="AB37">
            <v>18.88</v>
          </cell>
          <cell r="AC37">
            <v>21.324999999999999</v>
          </cell>
          <cell r="AD37">
            <v>23.132000000000001</v>
          </cell>
          <cell r="AE37">
            <v>24.696999999999999</v>
          </cell>
          <cell r="AF37">
            <v>25.637</v>
          </cell>
          <cell r="AG37">
            <v>28.082000000000001</v>
          </cell>
        </row>
        <row r="38">
          <cell r="S38">
            <v>63.4</v>
          </cell>
          <cell r="T38">
            <v>74.400000000000006</v>
          </cell>
          <cell r="U38">
            <v>75.7</v>
          </cell>
          <cell r="V38">
            <v>73.2</v>
          </cell>
          <cell r="W38">
            <v>69.7</v>
          </cell>
          <cell r="X38">
            <v>72.599999999999994</v>
          </cell>
          <cell r="Y38">
            <v>71.8</v>
          </cell>
          <cell r="Z38">
            <v>70</v>
          </cell>
          <cell r="AA38">
            <v>70</v>
          </cell>
          <cell r="AB38">
            <v>62.2</v>
          </cell>
          <cell r="AC38">
            <v>67.099999999999994</v>
          </cell>
          <cell r="AD38">
            <v>66.7</v>
          </cell>
          <cell r="AE38">
            <v>69.400000000000006</v>
          </cell>
          <cell r="AF38">
            <v>74.3</v>
          </cell>
          <cell r="AG38">
            <v>83</v>
          </cell>
        </row>
        <row r="44">
          <cell r="S44" t="str">
            <v>D</v>
          </cell>
          <cell r="T44" t="str">
            <v>J</v>
          </cell>
          <cell r="U44" t="str">
            <v>F</v>
          </cell>
          <cell r="V44" t="str">
            <v>M</v>
          </cell>
          <cell r="W44" t="str">
            <v>A</v>
          </cell>
          <cell r="X44" t="str">
            <v>M</v>
          </cell>
          <cell r="Y44" t="str">
            <v>J</v>
          </cell>
          <cell r="Z44" t="str">
            <v>J</v>
          </cell>
          <cell r="AA44" t="str">
            <v>A</v>
          </cell>
          <cell r="AB44" t="str">
            <v>S</v>
          </cell>
          <cell r="AC44" t="str">
            <v>O</v>
          </cell>
          <cell r="AD44" t="str">
            <v>N</v>
          </cell>
          <cell r="AE44" t="str">
            <v>D</v>
          </cell>
          <cell r="AF44" t="str">
            <v>J</v>
          </cell>
          <cell r="AG44" t="str">
            <v>F</v>
          </cell>
          <cell r="AH44" t="str">
            <v>M</v>
          </cell>
          <cell r="AI44" t="str">
            <v>A</v>
          </cell>
          <cell r="AJ44" t="str">
            <v>M</v>
          </cell>
          <cell r="AK44" t="str">
            <v>J</v>
          </cell>
          <cell r="AL44" t="str">
            <v>J</v>
          </cell>
          <cell r="AM44" t="str">
            <v>A</v>
          </cell>
          <cell r="AN44" t="str">
            <v>S</v>
          </cell>
          <cell r="AO44" t="str">
            <v>O</v>
          </cell>
          <cell r="AP44" t="str">
            <v>N</v>
          </cell>
          <cell r="AQ44" t="str">
            <v>D</v>
          </cell>
        </row>
        <row r="45">
          <cell r="S45">
            <v>19.202323</v>
          </cell>
          <cell r="T45">
            <v>16.2987</v>
          </cell>
          <cell r="U45">
            <v>15.473000000000001</v>
          </cell>
          <cell r="V45">
            <v>15.427794</v>
          </cell>
          <cell r="W45">
            <v>16.103878999999999</v>
          </cell>
          <cell r="X45">
            <v>16.695822</v>
          </cell>
          <cell r="Y45">
            <v>16.413883999999999</v>
          </cell>
          <cell r="Z45">
            <v>17.086390000000002</v>
          </cell>
          <cell r="AA45">
            <v>15.646945000000001</v>
          </cell>
          <cell r="AB45">
            <v>14.806405</v>
          </cell>
          <cell r="AC45">
            <v>13.864000000000001</v>
          </cell>
          <cell r="AD45">
            <v>12.398535000000001</v>
          </cell>
          <cell r="AE45">
            <v>12.513560999999999</v>
          </cell>
          <cell r="AF45">
            <v>12.509</v>
          </cell>
          <cell r="AG45">
            <v>12.300979999999999</v>
          </cell>
        </row>
        <row r="46">
          <cell r="S46">
            <v>5.8586590000000003</v>
          </cell>
          <cell r="T46">
            <v>6.063434</v>
          </cell>
          <cell r="U46">
            <v>6.0259999999999998</v>
          </cell>
          <cell r="V46">
            <v>6.1429939999999998</v>
          </cell>
          <cell r="W46">
            <v>6.1418999999999997</v>
          </cell>
          <cell r="X46">
            <v>6.1109640000000001</v>
          </cell>
          <cell r="Y46">
            <v>6.1746030000000003</v>
          </cell>
          <cell r="Z46">
            <v>6.1905390000000002</v>
          </cell>
          <cell r="AA46">
            <v>6.2478040000000004</v>
          </cell>
          <cell r="AB46">
            <v>6.288443</v>
          </cell>
          <cell r="AC46">
            <v>6.3639999999999999</v>
          </cell>
          <cell r="AD46">
            <v>6.371791</v>
          </cell>
          <cell r="AE46">
            <v>6.4912809999999999</v>
          </cell>
          <cell r="AF46">
            <v>6.5410000000000004</v>
          </cell>
          <cell r="AG46">
            <v>6.6968690000000004</v>
          </cell>
        </row>
        <row r="47">
          <cell r="S47">
            <v>1.7833000000000001</v>
          </cell>
          <cell r="T47">
            <v>1.52244</v>
          </cell>
          <cell r="U47">
            <v>1.619</v>
          </cell>
          <cell r="V47">
            <v>1.7650969999999999</v>
          </cell>
          <cell r="W47">
            <v>1.6768000000000001</v>
          </cell>
          <cell r="X47">
            <v>1.871599</v>
          </cell>
          <cell r="Y47">
            <v>1.6761999999999999</v>
          </cell>
          <cell r="Z47">
            <v>1.7238</v>
          </cell>
          <cell r="AA47">
            <v>1.45618</v>
          </cell>
          <cell r="AB47">
            <v>1.4269000000000001</v>
          </cell>
          <cell r="AC47">
            <v>1.5249999999999999</v>
          </cell>
          <cell r="AD47">
            <v>1.5873999999999999</v>
          </cell>
          <cell r="AE47">
            <v>1.6266400000000001</v>
          </cell>
          <cell r="AF47">
            <v>1.6419999999999999</v>
          </cell>
          <cell r="AG47">
            <v>1.239681</v>
          </cell>
        </row>
        <row r="48">
          <cell r="S48">
            <v>4.6987920000000001</v>
          </cell>
          <cell r="T48">
            <v>4.2563449999999996</v>
          </cell>
          <cell r="U48">
            <v>3.786</v>
          </cell>
          <cell r="V48">
            <v>3.503336</v>
          </cell>
          <cell r="W48">
            <v>3.0509539999999999</v>
          </cell>
          <cell r="X48">
            <v>2.9020980000000001</v>
          </cell>
          <cell r="Y48">
            <v>2.8895569999999999</v>
          </cell>
          <cell r="Z48">
            <v>3.3853800000000001</v>
          </cell>
          <cell r="AA48">
            <v>3.5785300000000002</v>
          </cell>
          <cell r="AB48">
            <v>3.6559210000000002</v>
          </cell>
          <cell r="AC48">
            <v>3.6309999999999998</v>
          </cell>
          <cell r="AD48">
            <v>3.2313730000000001</v>
          </cell>
          <cell r="AE48">
            <v>3.5662199999999999</v>
          </cell>
          <cell r="AF48">
            <v>3.81</v>
          </cell>
          <cell r="AG48">
            <v>4.0939310000000004</v>
          </cell>
        </row>
        <row r="50">
          <cell r="S50">
            <v>53.8</v>
          </cell>
          <cell r="T50">
            <v>41.5</v>
          </cell>
          <cell r="U50">
            <v>41.3</v>
          </cell>
          <cell r="V50">
            <v>42.2</v>
          </cell>
          <cell r="W50">
            <v>45.4</v>
          </cell>
          <cell r="X50">
            <v>51.7</v>
          </cell>
          <cell r="Y50">
            <v>50.9</v>
          </cell>
          <cell r="Z50">
            <v>51.7</v>
          </cell>
          <cell r="AA50">
            <v>46.7</v>
          </cell>
          <cell r="AB50">
            <v>43.8</v>
          </cell>
          <cell r="AC50">
            <v>39.4</v>
          </cell>
          <cell r="AD50">
            <v>34.5</v>
          </cell>
          <cell r="AE50">
            <v>34</v>
          </cell>
          <cell r="AF50">
            <v>38.1</v>
          </cell>
          <cell r="AG50">
            <v>35.1</v>
          </cell>
        </row>
      </sheetData>
      <sheetData sheetId="8">
        <row r="3">
          <cell r="A3" t="str">
            <v>BFAR CFO Operating Expense Analysis</v>
          </cell>
        </row>
      </sheetData>
      <sheetData sheetId="9">
        <row r="1">
          <cell r="A1" t="str">
            <v>1.  P &amp; L</v>
          </cell>
        </row>
      </sheetData>
      <sheetData sheetId="10">
        <row r="1">
          <cell r="A1" t="str">
            <v>Bridgestone/Firestone Argentina</v>
          </cell>
        </row>
      </sheetData>
      <sheetData sheetId="11">
        <row r="1">
          <cell r="A1" t="str">
            <v>Bridgestone/Firestone Argentina</v>
          </cell>
        </row>
      </sheetData>
      <sheetData sheetId="12">
        <row r="1">
          <cell r="A1" t="str">
            <v>Bridgestone/Firestone Argentina</v>
          </cell>
        </row>
      </sheetData>
      <sheetData sheetId="13" refreshError="1"/>
      <sheetData sheetId="14" refreshError="1"/>
      <sheetData sheetId="15" refreshError="1"/>
      <sheetData sheetId="16"/>
      <sheetData sheetId="17" refreshError="1"/>
      <sheetData sheetId="18"/>
      <sheetData sheetId="19"/>
      <sheetData sheetId="20" refreshError="1"/>
      <sheetData sheetId="21" refreshError="1"/>
      <sheetData sheetId="22"/>
      <sheetData sheetId="2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KG PMH"/>
      <sheetName val="GF98-5-2"/>
      <sheetName val="Basic"/>
      <sheetName val="rep06t"/>
      <sheetName val="IIP(週別) "/>
      <sheetName val="AC14 "/>
      <sheetName val="AC15 "/>
      <sheetName val="定義"/>
      <sheetName val="_709管理部門"/>
      <sheetName val="list"/>
      <sheetName val="規則"/>
      <sheetName val="000000"/>
      <sheetName val="00年年初省ｴﾈ予算"/>
      <sheetName val="Sheet1"/>
      <sheetName val="ＴＢＲ生産計画 (3)"/>
      <sheetName val="M工ﾌﾟﾛｾｽﾏｽﾀｰ"/>
      <sheetName val="PRODUCCION"/>
      <sheetName val="総括表"/>
      <sheetName val="分類_目的区分"/>
      <sheetName val="申請帳票"/>
      <sheetName val="①レベル判断ガイドライン"/>
      <sheetName val="②優先度ランクマトリックス (修正版)"/>
      <sheetName val="③評価点算出MAP２"/>
      <sheetName val="Z"/>
      <sheetName val="リスト一覧"/>
      <sheetName val="ﾌﾟﾙﾀﾞｳﾝリスト"/>
      <sheetName val="プルダウン"/>
      <sheetName val="Bil"/>
      <sheetName val="KG_PMH"/>
      <sheetName val="IIP(週別)_"/>
      <sheetName val="AC14_"/>
      <sheetName val="AC15_"/>
      <sheetName val="ＴＢＲ生産計画_(3)"/>
      <sheetName val="ﾌﾟﾙﾀﾞｳﾝﾒﾆｭｰ"/>
      <sheetName val="候補"/>
      <sheetName val="データ"/>
      <sheetName val="入力規則"/>
      <sheetName val="リスト"/>
      <sheetName val="Graph"/>
      <sheetName val="PAGE6"/>
      <sheetName val="PAGE1"/>
      <sheetName val="PARA"/>
      <sheetName val="listdropdown"/>
      <sheetName val="REPs"/>
      <sheetName val="Casc_New"/>
      <sheetName val="Series"/>
      <sheetName val="GP &amp; FX Rate"/>
      <sheetName val="Casc_retread"/>
      <sheetName val="角度データ"/>
      <sheetName val=" Professiontitle"/>
      <sheetName val="Classification"/>
      <sheetName val="MAPPING"/>
      <sheetName val="Graph Type MMA"/>
      <sheetName val="Validation"/>
      <sheetName val="Data"/>
      <sheetName val="人員計画"/>
      <sheetName val="SUMMARY"/>
      <sheetName val="KG_PMH1"/>
      <sheetName val="IIP(週別)_1"/>
      <sheetName val="AC14_1"/>
      <sheetName val="AC15_1"/>
      <sheetName val="ＴＢＲ生産計画_(3)1"/>
      <sheetName val="②優先度ランクマトリックス_(修正版)"/>
      <sheetName val="ABSENTISMO"/>
      <sheetName val="BI Data"/>
      <sheetName val="NRSTOCK"/>
      <sheetName val="背面圧"/>
      <sheetName val="社員リスト"/>
      <sheetName val="KG_PMH2"/>
      <sheetName val="IIP(週別)_2"/>
      <sheetName val="AC14_2"/>
      <sheetName val="AC15_2"/>
      <sheetName val="ＴＢＲ生産計画_(3)2"/>
      <sheetName val="②優先度ランクマトリックス_(修正版)1"/>
      <sheetName val="GP_&amp;_FX_Rate"/>
      <sheetName val="_Professiontitle"/>
      <sheetName val="Graph_Type_MMA"/>
      <sheetName val="BI_Data"/>
      <sheetName val="C"/>
      <sheetName val="SGA"/>
      <sheetName val="Historico"/>
      <sheetName val="入力候補"/>
      <sheetName val="P2_PPM･SSI"/>
      <sheetName val="TUBE Positions"/>
      <sheetName val="DAILY"/>
      <sheetName val="def"/>
      <sheetName val="J02_4"/>
      <sheetName val="ﾌﾟﾙﾀﾞｳﾝﾘｽﾄ"/>
      <sheetName val="選択肢"/>
      <sheetName val="トピックス"/>
      <sheetName val="EXP管理内"/>
      <sheetName val="ﾛｼｱ1n"/>
      <sheetName val="ﾋﾞﾙﾊﾞｵTBR"/>
      <sheetName val="F工ORR"/>
      <sheetName val="S工ORR"/>
      <sheetName val="M工GREATEC"/>
      <sheetName val="G工GREATEC"/>
      <sheetName val="→"/>
      <sheetName val="F"/>
      <sheetName val="G"/>
      <sheetName val="Ru"/>
      <sheetName val="S"/>
      <sheetName val="S増強後"/>
      <sheetName val="SORR"/>
      <sheetName val="M投資"/>
      <sheetName val="12.4"/>
      <sheetName val="12.5"/>
      <sheetName val="Output-Core Tire"/>
      <sheetName val="Book 1 Summary"/>
      <sheetName val="J02_2"/>
      <sheetName val="UPII"/>
      <sheetName val="UPII FASS Only "/>
      <sheetName val="LEXcel"/>
      <sheetName val="lists"/>
      <sheetName val=""/>
      <sheetName val="New Bridge - Month"/>
      <sheetName val="Actual Data"/>
      <sheetName val="Budget Data"/>
      <sheetName val="Prior Year Data"/>
      <sheetName val="Calendarized"/>
      <sheetName val="TOTAL ENTITY"/>
      <sheetName val="MBS Bilbao Tire"/>
      <sheetName val="OccurOutAffairs_Value(1)"/>
      <sheetName val="Budget_Data"/>
      <sheetName val="Prior_Year_Data"/>
      <sheetName val="Actual_Data"/>
      <sheetName val="MBS_Bilbao_Tire"/>
      <sheetName val="Size &amp; group"/>
      <sheetName val="製造原価"/>
      <sheetName val="진료안내"/>
      <sheetName val="#REF"/>
      <sheetName val="Base-Permanent"/>
      <sheetName val="Required"/>
      <sheetName val="Sales-Base"/>
      <sheetName val="Sales-Req"/>
      <sheetName val="FDist-Base"/>
      <sheetName val="Fdist-Req"/>
      <sheetName val="Adm-Base"/>
      <sheetName val="Adm-Req"/>
      <sheetName val="總市場"/>
      <sheetName val="Date"/>
      <sheetName val="BaseDan"/>
      <sheetName val="ТМА_Top"/>
      <sheetName val="Ежесмено"/>
      <sheetName val="TMA KGI"/>
      <sheetName val="listes"/>
      <sheetName val="jun"/>
      <sheetName val="jul"/>
      <sheetName val="Анализ"/>
      <sheetName val="続1x3"/>
      <sheetName val="KPI"/>
      <sheetName val="BSKSリスト_050426"/>
      <sheetName val="LB020A(月)"/>
      <sheetName val="設備Pe"/>
      <sheetName val="Budget_Data1"/>
      <sheetName val="Prior_Year_Data1"/>
      <sheetName val="Actual_Data1"/>
      <sheetName val="MBS_Bilbao_Tire1"/>
      <sheetName val="Size_&amp;_group"/>
      <sheetName val="Budget_Data2"/>
      <sheetName val="Prior_Year_Data2"/>
      <sheetName val="Actual_Data2"/>
      <sheetName val="MBS_Bilbao_Tire2"/>
      <sheetName val="Size_&amp;_group1"/>
      <sheetName val="GPVI (2)"/>
      <sheetName val="MONTH"/>
      <sheetName val="GPV"/>
      <sheetName val="GPV (OUTPUT)"/>
      <sheetName val="FRS"/>
      <sheetName val="SALES_GPV"/>
      <sheetName val="NVOL"/>
      <sheetName val="NSORG"/>
      <sheetName val="NBRAND"/>
      <sheetName val="NBCAT"/>
      <sheetName val="MANUF DATA"/>
      <sheetName val="GPVI"/>
      <sheetName val="PCT"/>
      <sheetName val="RTL"/>
      <sheetName val="RTD"/>
      <sheetName val="Fleet"/>
      <sheetName val="Src"/>
      <sheetName val="GPV-JAN11"/>
      <sheetName val="GPV-FEB11"/>
      <sheetName val="GPV-MAR11"/>
      <sheetName val="GPV-APR11"/>
      <sheetName val="GPV-MAY11"/>
      <sheetName val="GPV-Last"/>
      <sheetName val="GPV-HTD"/>
      <sheetName val="GPV-APR11 (2)"/>
      <sheetName val="Mapp"/>
      <sheetName val="Library"/>
      <sheetName val="設備負荷２"/>
      <sheetName val="PL"/>
      <sheetName val="BALANCE"/>
      <sheetName val="OTHER"/>
      <sheetName val="CHECK"/>
      <sheetName val="REPORT"/>
      <sheetName val="Definition"/>
      <sheetName val="YREPORT"/>
      <sheetName val="SREPORT"/>
      <sheetName val="AREPORT"/>
      <sheetName val="PROF"/>
      <sheetName val="CAL_A"/>
      <sheetName val="PRE"/>
      <sheetName val="DOTAct"/>
      <sheetName val="BSSAct"/>
      <sheetName val="BILTBR"/>
      <sheetName val="M工"/>
      <sheetName val="G工"/>
      <sheetName val="BIL投資"/>
      <sheetName val="増強量【加藤】"/>
      <sheetName val="Overview RB2009"/>
      <sheetName val="4. Price Movement graph"/>
      <sheetName val="Form 01"/>
      <sheetName val="EPMFormattingSheet"/>
      <sheetName val="EPMFormattingSheet2"/>
      <sheetName val="Report layout"/>
      <sheetName val="Report overview"/>
      <sheetName val="Entity"/>
      <sheetName val="Channel"/>
      <sheetName val="Intco"/>
      <sheetName val="Detail"/>
      <sheetName val="Comparision version"/>
      <sheetName val="Sheet2"/>
    </sheetNames>
    <sheetDataSet>
      <sheetData sheetId="0" refreshError="1">
        <row r="36">
          <cell r="C36">
            <v>693</v>
          </cell>
          <cell r="D36">
            <v>698</v>
          </cell>
          <cell r="E36">
            <v>698</v>
          </cell>
          <cell r="F36">
            <v>696</v>
          </cell>
          <cell r="G36">
            <v>718</v>
          </cell>
          <cell r="H36">
            <v>718</v>
          </cell>
          <cell r="I36">
            <v>723</v>
          </cell>
          <cell r="J36">
            <v>723</v>
          </cell>
          <cell r="K36">
            <v>729</v>
          </cell>
          <cell r="L36">
            <v>732</v>
          </cell>
          <cell r="M36">
            <v>734</v>
          </cell>
          <cell r="N36">
            <v>740</v>
          </cell>
          <cell r="O36">
            <v>740</v>
          </cell>
        </row>
        <row r="37">
          <cell r="C37">
            <v>693</v>
          </cell>
          <cell r="D37">
            <v>698</v>
          </cell>
          <cell r="E37">
            <v>698</v>
          </cell>
          <cell r="F37">
            <v>689</v>
          </cell>
          <cell r="G37">
            <v>705</v>
          </cell>
          <cell r="H37">
            <v>693</v>
          </cell>
          <cell r="I37">
            <v>678</v>
          </cell>
          <cell r="J37">
            <v>674</v>
          </cell>
          <cell r="K37">
            <v>680</v>
          </cell>
          <cell r="L37">
            <v>679</v>
          </cell>
          <cell r="M37">
            <v>681</v>
          </cell>
          <cell r="N37">
            <v>665</v>
          </cell>
          <cell r="O37">
            <v>659</v>
          </cell>
        </row>
        <row r="39">
          <cell r="C39">
            <v>700</v>
          </cell>
          <cell r="D39">
            <v>704</v>
          </cell>
          <cell r="E39">
            <v>702</v>
          </cell>
          <cell r="F39">
            <v>702</v>
          </cell>
          <cell r="G39">
            <v>702</v>
          </cell>
          <cell r="H39">
            <v>702</v>
          </cell>
          <cell r="I39">
            <v>688</v>
          </cell>
          <cell r="J39">
            <v>688</v>
          </cell>
          <cell r="K39">
            <v>688</v>
          </cell>
          <cell r="L39">
            <v>688</v>
          </cell>
          <cell r="M39">
            <v>676</v>
          </cell>
          <cell r="N39">
            <v>670</v>
          </cell>
          <cell r="O39">
            <v>665</v>
          </cell>
        </row>
      </sheetData>
      <sheetData sheetId="1" refreshError="1">
        <row r="36">
          <cell r="C36">
            <v>664</v>
          </cell>
          <cell r="D36">
            <v>669</v>
          </cell>
          <cell r="E36">
            <v>669</v>
          </cell>
          <cell r="F36">
            <v>667</v>
          </cell>
          <cell r="G36">
            <v>689</v>
          </cell>
          <cell r="H36">
            <v>689</v>
          </cell>
          <cell r="I36">
            <v>694</v>
          </cell>
          <cell r="J36">
            <v>694</v>
          </cell>
          <cell r="K36">
            <v>700</v>
          </cell>
          <cell r="L36">
            <v>703</v>
          </cell>
          <cell r="M36">
            <v>705</v>
          </cell>
          <cell r="N36">
            <v>711</v>
          </cell>
          <cell r="O36">
            <v>711</v>
          </cell>
        </row>
        <row r="37">
          <cell r="C37">
            <v>664</v>
          </cell>
          <cell r="D37">
            <v>669</v>
          </cell>
          <cell r="E37">
            <v>669</v>
          </cell>
          <cell r="F37">
            <v>660</v>
          </cell>
          <cell r="G37">
            <v>676</v>
          </cell>
          <cell r="H37">
            <v>664</v>
          </cell>
          <cell r="I37">
            <v>649</v>
          </cell>
          <cell r="J37">
            <v>645</v>
          </cell>
          <cell r="K37">
            <v>651</v>
          </cell>
          <cell r="L37">
            <v>650</v>
          </cell>
          <cell r="M37">
            <v>652</v>
          </cell>
          <cell r="N37">
            <v>636</v>
          </cell>
          <cell r="O37">
            <v>630</v>
          </cell>
        </row>
        <row r="39">
          <cell r="C39">
            <v>671</v>
          </cell>
          <cell r="D39">
            <v>675</v>
          </cell>
          <cell r="E39">
            <v>673</v>
          </cell>
          <cell r="F39">
            <v>673</v>
          </cell>
          <cell r="G39">
            <v>673</v>
          </cell>
          <cell r="H39">
            <v>673</v>
          </cell>
          <cell r="I39">
            <v>659</v>
          </cell>
          <cell r="J39">
            <v>659</v>
          </cell>
          <cell r="K39">
            <v>659</v>
          </cell>
          <cell r="L39">
            <v>659</v>
          </cell>
          <cell r="M39">
            <v>647</v>
          </cell>
          <cell r="N39">
            <v>641</v>
          </cell>
          <cell r="O39">
            <v>636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37">
          <cell r="C37">
            <v>0</v>
          </cell>
        </row>
      </sheetData>
      <sheetData sheetId="19">
        <row r="37">
          <cell r="C37">
            <v>0</v>
          </cell>
        </row>
      </sheetData>
      <sheetData sheetId="20">
        <row r="37">
          <cell r="C37">
            <v>0</v>
          </cell>
        </row>
      </sheetData>
      <sheetData sheetId="21">
        <row r="37">
          <cell r="C37">
            <v>0</v>
          </cell>
        </row>
      </sheetData>
      <sheetData sheetId="22">
        <row r="37">
          <cell r="C37">
            <v>0</v>
          </cell>
        </row>
      </sheetData>
      <sheetData sheetId="23">
        <row r="37">
          <cell r="C37">
            <v>0</v>
          </cell>
        </row>
      </sheetData>
      <sheetData sheetId="24" refreshError="1"/>
      <sheetData sheetId="25" refreshError="1"/>
      <sheetData sheetId="26" refreshError="1"/>
      <sheetData sheetId="27" refreshError="1"/>
      <sheetData sheetId="28" refreshError="1"/>
      <sheetData sheetId="29">
        <row r="36">
          <cell r="C36">
            <v>664</v>
          </cell>
        </row>
      </sheetData>
      <sheetData sheetId="30">
        <row r="36">
          <cell r="C36">
            <v>664</v>
          </cell>
        </row>
      </sheetData>
      <sheetData sheetId="31">
        <row r="36">
          <cell r="C36">
            <v>664</v>
          </cell>
        </row>
      </sheetData>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ow r="36">
          <cell r="C36">
            <v>664</v>
          </cell>
        </row>
      </sheetData>
      <sheetData sheetId="50" refreshError="1"/>
      <sheetData sheetId="51" refreshError="1"/>
      <sheetData sheetId="52">
        <row r="36">
          <cell r="C36">
            <v>664</v>
          </cell>
        </row>
      </sheetData>
      <sheetData sheetId="53" refreshError="1"/>
      <sheetData sheetId="54" refreshError="1"/>
      <sheetData sheetId="55" refreshError="1"/>
      <sheetData sheetId="56" refreshError="1"/>
      <sheetData sheetId="57" refreshError="1"/>
      <sheetData sheetId="58">
        <row r="36">
          <cell r="C36">
            <v>664</v>
          </cell>
        </row>
      </sheetData>
      <sheetData sheetId="59">
        <row r="36">
          <cell r="C36">
            <v>664</v>
          </cell>
        </row>
      </sheetData>
      <sheetData sheetId="60">
        <row r="36">
          <cell r="C36">
            <v>664</v>
          </cell>
        </row>
      </sheetData>
      <sheetData sheetId="61">
        <row r="36">
          <cell r="C36">
            <v>664</v>
          </cell>
        </row>
      </sheetData>
      <sheetData sheetId="62">
        <row r="36">
          <cell r="C36">
            <v>664</v>
          </cell>
        </row>
      </sheetData>
      <sheetData sheetId="63">
        <row r="36">
          <cell r="C36">
            <v>664</v>
          </cell>
        </row>
      </sheetData>
      <sheetData sheetId="64" refreshError="1"/>
      <sheetData sheetId="65" refreshError="1"/>
      <sheetData sheetId="66" refreshError="1"/>
      <sheetData sheetId="67" refreshError="1"/>
      <sheetData sheetId="68" refreshError="1"/>
      <sheetData sheetId="69">
        <row r="36">
          <cell r="C36">
            <v>664</v>
          </cell>
        </row>
      </sheetData>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sheetData sheetId="109" refreshError="1"/>
      <sheetData sheetId="110" refreshError="1"/>
      <sheetData sheetId="11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sheetData sheetId="134"/>
      <sheetData sheetId="135"/>
      <sheetData sheetId="136"/>
      <sheetData sheetId="137"/>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refreshError="1"/>
      <sheetData sheetId="192" refreshError="1"/>
      <sheetData sheetId="193" refreshError="1"/>
      <sheetData sheetId="194" refreshError="1"/>
      <sheetData sheetId="195" refreshError="1"/>
      <sheetData sheetId="196"/>
      <sheetData sheetId="197"/>
      <sheetData sheetId="198" refreshError="1"/>
      <sheetData sheetId="199"/>
      <sheetData sheetId="200"/>
      <sheetData sheetId="201"/>
      <sheetData sheetId="202"/>
      <sheetData sheetId="203" refreshError="1"/>
      <sheetData sheetId="204" refreshError="1"/>
      <sheetData sheetId="205" refreshError="1"/>
      <sheetData sheetId="206"/>
      <sheetData sheetId="207"/>
      <sheetData sheetId="208"/>
      <sheetData sheetId="209"/>
      <sheetData sheetId="210"/>
      <sheetData sheetId="211" refreshError="1"/>
      <sheetData sheetId="212" refreshError="1"/>
      <sheetData sheetId="213" refreshError="1"/>
      <sheetData sheetId="214">
        <row r="32">
          <cell r="H32" t="str">
            <v>R_FORMAT_REF</v>
          </cell>
        </row>
      </sheetData>
      <sheetData sheetId="215"/>
      <sheetData sheetId="216"/>
      <sheetData sheetId="217"/>
      <sheetData sheetId="218"/>
      <sheetData sheetId="219"/>
      <sheetData sheetId="220"/>
      <sheetData sheetId="221"/>
      <sheetData sheetId="222"/>
      <sheetData sheetId="223"/>
      <sheetData sheetId="22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ENTISMO"/>
      <sheetName val="PARA"/>
      <sheetName val="A"/>
      <sheetName val="Data Graph"/>
      <sheetName val="Format R2"/>
      <sheetName val="Format R3"/>
      <sheetName val="Guideline"/>
      <sheetName val="Dividend"/>
      <sheetName val="AP"/>
      <sheetName val="AR"/>
      <sheetName val="Inventory"/>
      <sheetName val="Rates"/>
      <sheetName val="Cover &amp; Parameters"/>
      <sheetName val="EV_##PARKEDGET##"/>
      <sheetName val="EV_##PARKEDCOM##"/>
      <sheetName val="EV_##PARKEDLCK##"/>
      <sheetName val="EV_##PARKEDPROPS##"/>
      <sheetName val="YTD FEB"/>
      <sheetName val="YTD SEPT"/>
      <sheetName val="YTD Q4"/>
      <sheetName val="ACCOUNTS"/>
      <sheetName val="QUERY"/>
      <sheetName val="SUMMARY"/>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row r="4">
          <cell r="A4">
            <v>0</v>
          </cell>
        </row>
      </sheetData>
      <sheetData sheetId="21"/>
      <sheetData sheetId="2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KG PMH"/>
      <sheetName val="Basic"/>
      <sheetName val="GF98-5-2"/>
      <sheetName val="rep06t"/>
      <sheetName val="IIP(週別) "/>
      <sheetName val="AC14 "/>
      <sheetName val="AC15 "/>
      <sheetName val="定義"/>
      <sheetName val="_709管理部門"/>
      <sheetName val="list"/>
      <sheetName val="規則"/>
      <sheetName val="000000"/>
      <sheetName val="ＴＢＲ生産計画 (3)"/>
      <sheetName val="Sheet1"/>
      <sheetName val="00年年初省ｴﾈ予算"/>
      <sheetName val="PRODUCCION"/>
      <sheetName val="Z"/>
      <sheetName val="リスト一覧"/>
      <sheetName val="ﾌﾟﾙﾀﾞｳﾝリスト"/>
      <sheetName val="プルダウン"/>
      <sheetName val="KG_PMH"/>
      <sheetName val="IIP(週別)_"/>
      <sheetName val="AC14_"/>
      <sheetName val="AC15_"/>
      <sheetName val="ＴＢＲ生産計画_(3)"/>
      <sheetName val="候補"/>
      <sheetName val="データ"/>
      <sheetName val="入力規則"/>
      <sheetName val="リスト"/>
      <sheetName val="Graph"/>
      <sheetName val="BIL"/>
      <sheetName val="Data"/>
      <sheetName val="SUMMARY"/>
      <sheetName val="KG_PMH1"/>
      <sheetName val="IIP(週別)_1"/>
      <sheetName val="AC14_1"/>
      <sheetName val="AC15_1"/>
      <sheetName val="ＴＢＲ生産計画_(3)1"/>
      <sheetName val="Graph Type MMA"/>
      <sheetName val="M工ﾌﾟﾛｾｽﾏｽﾀｰ"/>
      <sheetName val="総括表"/>
      <sheetName val="分類_目的区分"/>
      <sheetName val="申請帳票"/>
      <sheetName val="①レベル判断ガイドライン"/>
      <sheetName val="②優先度ランクマトリックス (修正版)"/>
      <sheetName val="③評価点算出MAP２"/>
      <sheetName val="ﾌﾟﾙﾀﾞｳﾝﾒﾆｭｰ"/>
      <sheetName val="角度データ"/>
      <sheetName val=" Professiontitle"/>
      <sheetName val="Classification"/>
      <sheetName val="PARA"/>
      <sheetName val="listdropdown"/>
      <sheetName val="REPs"/>
      <sheetName val="Casc_New"/>
      <sheetName val="Series"/>
      <sheetName val="GP &amp; FX Rate"/>
      <sheetName val="Casc_retread"/>
      <sheetName val="MAPPING"/>
      <sheetName val="Validation"/>
      <sheetName val="PAGE6"/>
      <sheetName val="PAGE1"/>
      <sheetName val="人員計画"/>
      <sheetName val="社員リスト"/>
      <sheetName val="②優先度ランクマトリックス_(修正版)"/>
      <sheetName val="BI Data"/>
      <sheetName val="Overview RB2009"/>
      <sheetName val="TOTAL ENTITY"/>
      <sheetName val="設備Pe"/>
      <sheetName val="ABSENTISMO"/>
      <sheetName val="背面圧"/>
      <sheetName val="NRSTOCK"/>
      <sheetName val="入力候補"/>
      <sheetName val="Historico"/>
      <sheetName val="C"/>
      <sheetName val="SGA"/>
      <sheetName val="KG_PMH2"/>
      <sheetName val="IIP(週別)_2"/>
      <sheetName val="AC14_2"/>
      <sheetName val="AC15_2"/>
      <sheetName val="ＴＢＲ生産計画_(3)2"/>
      <sheetName val="②優先度ランクマトリックス_(修正版)1"/>
      <sheetName val="GP_&amp;_FX_Rate"/>
      <sheetName val="_Professiontitle"/>
      <sheetName val="Graph_Type_MMA"/>
      <sheetName val="BI_Data"/>
      <sheetName val="P2_PPM･SSI"/>
      <sheetName val="TUBE Positions"/>
      <sheetName val="DAILY"/>
      <sheetName val="def"/>
      <sheetName val="J02_4"/>
      <sheetName val="ﾌﾟﾙﾀﾞｳﾝﾘｽﾄ"/>
      <sheetName val="選択肢"/>
      <sheetName val="J02_2"/>
      <sheetName val="トピックス"/>
      <sheetName val="Book 1 Summary"/>
      <sheetName val="Output-Core Tire"/>
      <sheetName val="EXP管理内"/>
      <sheetName val="UPII"/>
      <sheetName val="UPII FASS Only "/>
      <sheetName val="LEXcel"/>
      <sheetName val="lists"/>
      <sheetName val=""/>
      <sheetName val="New Bridge - Month"/>
      <sheetName val="ﾛｼｱ1n"/>
      <sheetName val="ﾋﾞﾙﾊﾞｵTBR"/>
      <sheetName val="F工ORR"/>
      <sheetName val="S工ORR"/>
      <sheetName val="M工GREATEC"/>
      <sheetName val="G工GREATEC"/>
      <sheetName val="→"/>
      <sheetName val="F"/>
      <sheetName val="G"/>
      <sheetName val="Ru"/>
      <sheetName val="S"/>
      <sheetName val="S増強後"/>
      <sheetName val="SORR"/>
      <sheetName val="M投資"/>
      <sheetName val="12.4"/>
      <sheetName val="12.5"/>
      <sheetName val="Actual Data"/>
      <sheetName val="Budget Data"/>
      <sheetName val="Prior Year Data"/>
      <sheetName val="Calendarized"/>
      <sheetName val="진료안내"/>
      <sheetName val="#REF"/>
      <sheetName val="Base-Permanent"/>
      <sheetName val="Required"/>
      <sheetName val="Sales-Base"/>
      <sheetName val="Sales-Req"/>
      <sheetName val="FDist-Base"/>
      <sheetName val="Fdist-Req"/>
      <sheetName val="Adm-Base"/>
      <sheetName val="Adm-Req"/>
      <sheetName val="總市場"/>
      <sheetName val="MBS Bilbao Tire"/>
      <sheetName val="OccurOutAffairs_Value(1)"/>
      <sheetName val="Budget_Data"/>
      <sheetName val="Prior_Year_Data"/>
      <sheetName val="Actual_Data"/>
      <sheetName val="MBS_Bilbao_Tire"/>
      <sheetName val="Size &amp; group"/>
      <sheetName val="製造原価"/>
      <sheetName val="GPVI (2)"/>
      <sheetName val="MONTH"/>
      <sheetName val="GPV"/>
      <sheetName val="GPV (OUTPUT)"/>
      <sheetName val="FRS"/>
      <sheetName val="SALES_GPV"/>
      <sheetName val="NVOL"/>
      <sheetName val="NSORG"/>
      <sheetName val="NBRAND"/>
      <sheetName val="NBCAT"/>
      <sheetName val="MANUF DATA"/>
      <sheetName val="GPVI"/>
      <sheetName val="PCT"/>
      <sheetName val="RTL"/>
      <sheetName val="RTD"/>
      <sheetName val="Fleet"/>
      <sheetName val="Src"/>
      <sheetName val="GPV-JAN11"/>
      <sheetName val="GPV-FEB11"/>
      <sheetName val="GPV-MAR11"/>
      <sheetName val="GPV-APR11"/>
      <sheetName val="GPV-MAY11"/>
      <sheetName val="GPV-Last"/>
      <sheetName val="GPV-HTD"/>
      <sheetName val="GPV-APR11 (2)"/>
      <sheetName val="Mapp"/>
      <sheetName val="Library"/>
      <sheetName val="設備負荷２"/>
      <sheetName val="PL"/>
      <sheetName val="BALANCE"/>
      <sheetName val="OTHER"/>
      <sheetName val="CHECK"/>
      <sheetName val="REPORT"/>
      <sheetName val="Definition"/>
      <sheetName val="YREPORT"/>
      <sheetName val="SREPORT"/>
      <sheetName val="AREPORT"/>
      <sheetName val="PROF"/>
      <sheetName val="CAL_A"/>
      <sheetName val="PRE"/>
      <sheetName val="DOTAct"/>
      <sheetName val="BSSAct"/>
      <sheetName val="Date"/>
      <sheetName val="BaseDan"/>
      <sheetName val="ТМА_Top"/>
      <sheetName val="Ежесмено"/>
      <sheetName val="TMA KGI"/>
      <sheetName val="listes"/>
      <sheetName val="jun"/>
      <sheetName val="jul"/>
      <sheetName val="Анализ"/>
      <sheetName val="続1x3"/>
      <sheetName val="KPI"/>
      <sheetName val="BSKSリスト_050426"/>
      <sheetName val="LB020A(月)"/>
      <sheetName val="Budget_Data1"/>
      <sheetName val="Prior_Year_Data1"/>
      <sheetName val="Actual_Data1"/>
      <sheetName val="MBS_Bilbao_Tire1"/>
      <sheetName val="Size_&amp;_group"/>
      <sheetName val="Budget_Data2"/>
      <sheetName val="Prior_Year_Data2"/>
      <sheetName val="Actual_Data2"/>
      <sheetName val="MBS_Bilbao_Tire2"/>
      <sheetName val="Size_&amp;_group1"/>
      <sheetName val="BILTBR"/>
      <sheetName val="M工"/>
      <sheetName val="G工"/>
      <sheetName val="BIL投資"/>
      <sheetName val="増強量【加藤】"/>
    </sheetNames>
    <sheetDataSet>
      <sheetData sheetId="0" refreshError="1">
        <row r="36">
          <cell r="C36">
            <v>693</v>
          </cell>
          <cell r="D36">
            <v>698</v>
          </cell>
          <cell r="E36">
            <v>698</v>
          </cell>
          <cell r="F36">
            <v>696</v>
          </cell>
          <cell r="G36">
            <v>718</v>
          </cell>
          <cell r="H36">
            <v>718</v>
          </cell>
          <cell r="I36">
            <v>723</v>
          </cell>
          <cell r="J36">
            <v>723</v>
          </cell>
          <cell r="K36">
            <v>729</v>
          </cell>
          <cell r="L36">
            <v>732</v>
          </cell>
          <cell r="M36">
            <v>734</v>
          </cell>
          <cell r="N36">
            <v>740</v>
          </cell>
          <cell r="O36">
            <v>740</v>
          </cell>
        </row>
        <row r="37">
          <cell r="C37">
            <v>693</v>
          </cell>
          <cell r="D37">
            <v>698</v>
          </cell>
          <cell r="E37">
            <v>698</v>
          </cell>
          <cell r="F37">
            <v>689</v>
          </cell>
          <cell r="G37">
            <v>705</v>
          </cell>
          <cell r="H37">
            <v>693</v>
          </cell>
          <cell r="I37">
            <v>678</v>
          </cell>
          <cell r="J37">
            <v>674</v>
          </cell>
          <cell r="K37">
            <v>680</v>
          </cell>
          <cell r="L37">
            <v>679</v>
          </cell>
          <cell r="M37">
            <v>681</v>
          </cell>
          <cell r="N37">
            <v>665</v>
          </cell>
          <cell r="O37">
            <v>659</v>
          </cell>
        </row>
      </sheetData>
      <sheetData sheetId="1" refreshError="1">
        <row r="36">
          <cell r="C36">
            <v>664</v>
          </cell>
          <cell r="D36">
            <v>669</v>
          </cell>
          <cell r="E36">
            <v>669</v>
          </cell>
          <cell r="F36">
            <v>667</v>
          </cell>
          <cell r="G36">
            <v>689</v>
          </cell>
          <cell r="H36">
            <v>689</v>
          </cell>
          <cell r="I36">
            <v>694</v>
          </cell>
          <cell r="J36">
            <v>694</v>
          </cell>
          <cell r="K36">
            <v>700</v>
          </cell>
          <cell r="L36">
            <v>703</v>
          </cell>
          <cell r="M36">
            <v>705</v>
          </cell>
          <cell r="N36">
            <v>711</v>
          </cell>
          <cell r="O36">
            <v>711</v>
          </cell>
        </row>
        <row r="39">
          <cell r="C39">
            <v>671</v>
          </cell>
          <cell r="D39">
            <v>675</v>
          </cell>
          <cell r="E39">
            <v>673</v>
          </cell>
          <cell r="F39">
            <v>673</v>
          </cell>
          <cell r="G39">
            <v>673</v>
          </cell>
          <cell r="H39">
            <v>673</v>
          </cell>
          <cell r="I39">
            <v>659</v>
          </cell>
          <cell r="J39">
            <v>659</v>
          </cell>
          <cell r="K39">
            <v>659</v>
          </cell>
          <cell r="L39">
            <v>659</v>
          </cell>
          <cell r="M39">
            <v>647</v>
          </cell>
          <cell r="N39">
            <v>641</v>
          </cell>
          <cell r="O39">
            <v>636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6">
          <cell r="C36">
            <v>664</v>
          </cell>
        </row>
      </sheetData>
      <sheetData sheetId="22">
        <row r="36">
          <cell r="C36">
            <v>664</v>
          </cell>
        </row>
      </sheetData>
      <sheetData sheetId="23">
        <row r="36">
          <cell r="C36">
            <v>664</v>
          </cell>
        </row>
      </sheetData>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ow r="36">
          <cell r="C36">
            <v>664</v>
          </cell>
        </row>
      </sheetData>
      <sheetData sheetId="35">
        <row r="36">
          <cell r="C36">
            <v>664</v>
          </cell>
        </row>
      </sheetData>
      <sheetData sheetId="36">
        <row r="36">
          <cell r="C36">
            <v>664</v>
          </cell>
        </row>
      </sheetData>
      <sheetData sheetId="37">
        <row r="36">
          <cell r="C36">
            <v>664</v>
          </cell>
        </row>
      </sheetData>
      <sheetData sheetId="38">
        <row r="36">
          <cell r="C36">
            <v>664</v>
          </cell>
        </row>
      </sheetData>
      <sheetData sheetId="39" refreshError="1"/>
      <sheetData sheetId="40" refreshError="1"/>
      <sheetData sheetId="41">
        <row r="37">
          <cell r="C37">
            <v>0</v>
          </cell>
        </row>
      </sheetData>
      <sheetData sheetId="42">
        <row r="37">
          <cell r="C37">
            <v>0</v>
          </cell>
        </row>
      </sheetData>
      <sheetData sheetId="43">
        <row r="37">
          <cell r="C37">
            <v>0</v>
          </cell>
        </row>
      </sheetData>
      <sheetData sheetId="44">
        <row r="37">
          <cell r="C37">
            <v>0</v>
          </cell>
        </row>
      </sheetData>
      <sheetData sheetId="45">
        <row r="37">
          <cell r="C37">
            <v>0</v>
          </cell>
        </row>
      </sheetData>
      <sheetData sheetId="46">
        <row r="37">
          <cell r="C37">
            <v>0</v>
          </cell>
        </row>
      </sheetData>
      <sheetData sheetId="47" refreshError="1"/>
      <sheetData sheetId="48">
        <row r="36">
          <cell r="C36">
            <v>664</v>
          </cell>
        </row>
      </sheetData>
      <sheetData sheetId="49" refreshError="1"/>
      <sheetData sheetId="50" refreshError="1"/>
      <sheetData sheetId="51"/>
      <sheetData sheetId="52"/>
      <sheetData sheetId="53"/>
      <sheetData sheetId="54">
        <row r="36">
          <cell r="C36">
            <v>664</v>
          </cell>
        </row>
      </sheetData>
      <sheetData sheetId="55">
        <row r="36">
          <cell r="C36">
            <v>664</v>
          </cell>
        </row>
      </sheetData>
      <sheetData sheetId="56">
        <row r="36">
          <cell r="C36">
            <v>664</v>
          </cell>
        </row>
      </sheetData>
      <sheetData sheetId="57" refreshError="1"/>
      <sheetData sheetId="58">
        <row r="36">
          <cell r="C36">
            <v>664</v>
          </cell>
        </row>
      </sheetData>
      <sheetData sheetId="59" refreshError="1"/>
      <sheetData sheetId="60" refreshError="1"/>
      <sheetData sheetId="61" refreshError="1"/>
      <sheetData sheetId="62" refreshError="1"/>
      <sheetData sheetId="63" refreshError="1"/>
      <sheetData sheetId="64">
        <row r="36">
          <cell r="C36">
            <v>664</v>
          </cell>
        </row>
      </sheetData>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36">
          <cell r="C36">
            <v>664</v>
          </cell>
        </row>
      </sheetData>
      <sheetData sheetId="77"/>
      <sheetData sheetId="78"/>
      <sheetData sheetId="79"/>
      <sheetData sheetId="80"/>
      <sheetData sheetId="81"/>
      <sheetData sheetId="82"/>
      <sheetData sheetId="83"/>
      <sheetData sheetId="84"/>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refreshError="1"/>
      <sheetData sheetId="98"/>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refreshError="1"/>
      <sheetData sheetId="125" refreshError="1"/>
      <sheetData sheetId="126" refreshError="1"/>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sheetData sheetId="175"/>
      <sheetData sheetId="176" refreshError="1"/>
      <sheetData sheetId="177"/>
      <sheetData sheetId="178"/>
      <sheetData sheetId="179"/>
      <sheetData sheetId="180"/>
      <sheetData sheetId="181" refreshError="1"/>
      <sheetData sheetId="182" refreshError="1"/>
      <sheetData sheetId="183" refreshError="1"/>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ENTISMO"/>
      <sheetName val="KG PMH"/>
      <sheetName val="A"/>
      <sheetName val="BLD-SCH  (2)"/>
      <sheetName val="BUILDING SCH(FOR NARATA SAN)"/>
      <sheetName val="BLD_SCH  _2_"/>
      <sheetName val="PDC Tubes"/>
      <sheetName val="設備Pe"/>
      <sheetName val="BS-Mar'11"/>
      <sheetName val="B"/>
      <sheetName val="C"/>
      <sheetName val="D"/>
      <sheetName val="PSRLTR-Detail version1"/>
      <sheetName val="E"/>
      <sheetName val="F"/>
      <sheetName val="G"/>
      <sheetName val="H"/>
      <sheetName val="I"/>
      <sheetName val="J"/>
      <sheetName val="K"/>
      <sheetName val="L"/>
      <sheetName val="M"/>
      <sheetName val="RF_LFV"/>
      <sheetName val="TUBE Positions"/>
      <sheetName val="MQCT#1"/>
      <sheetName val="MQCT#2"/>
      <sheetName val="S-CQCT#1"/>
      <sheetName val="6X8X6"/>
      <sheetName val="10X10"/>
      <sheetName val="Sheet2"/>
      <sheetName val="Sheet3"/>
      <sheetName val="Report"/>
      <sheetName val="BLD-SCH__(2)"/>
      <sheetName val="BUILDING_SCH(FOR_NARATA_SAN)"/>
      <sheetName val="BLD_SCH___2_"/>
      <sheetName val="PDC_Tubes"/>
      <sheetName val="PSRLTR-Detail_version1"/>
      <sheetName val="TUBE_Positions"/>
      <sheetName val="PRODUCCION"/>
      <sheetName val="Actual"/>
      <sheetName val="Budget"/>
      <sheetName val="9709要員計画リスト"/>
      <sheetName val="db"/>
      <sheetName val="dt_transaksi"/>
      <sheetName val="BS"/>
      <sheetName val="Rent."/>
      <sheetName val="db22"/>
      <sheetName val="Input Plan PM"/>
      <sheetName val="MonEv_Sept.'22"/>
      <sheetName val="Act_BC-LL"/>
      <sheetName val="輔1"/>
      <sheetName val="NRSTOCK"/>
    </sheetNames>
    <sheetDataSet>
      <sheetData sheetId="0"/>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ow r="25">
          <cell r="E25">
            <v>0</v>
          </cell>
        </row>
      </sheetData>
      <sheetData sheetId="25">
        <row r="25">
          <cell r="E25">
            <v>0</v>
          </cell>
        </row>
      </sheetData>
      <sheetData sheetId="26"/>
      <sheetData sheetId="27"/>
      <sheetData sheetId="28"/>
      <sheetData sheetId="29"/>
      <sheetData sheetId="30"/>
      <sheetData sheetId="31"/>
      <sheetData sheetId="32">
        <row r="4">
          <cell r="I4" t="str">
            <v>FOR THE WEEK</v>
          </cell>
        </row>
      </sheetData>
      <sheetData sheetId="33">
        <row r="4">
          <cell r="I4" t="str">
            <v>FOR THE WEEK</v>
          </cell>
        </row>
      </sheetData>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KG PMH"/>
      <sheetName val="Basic"/>
      <sheetName val="GF98-5-2"/>
      <sheetName val="KG_PMH"/>
      <sheetName val="BIL"/>
      <sheetName val="PARA"/>
      <sheetName val="listdropdown"/>
      <sheetName val="REPs"/>
      <sheetName val="Casc_New"/>
      <sheetName val="Series"/>
      <sheetName val="GP &amp; FX Rate"/>
      <sheetName val="Casc_retread"/>
      <sheetName val="M工ﾌﾟﾛｾｽﾏｽﾀｰ"/>
      <sheetName val="rep06t"/>
      <sheetName val="IIP(週別) "/>
      <sheetName val="AC14 "/>
      <sheetName val="AC15 "/>
      <sheetName val="定義"/>
      <sheetName val="_709管理部門"/>
      <sheetName val="list"/>
      <sheetName val="規則"/>
      <sheetName val="000000"/>
      <sheetName val="00年年初省ｴﾈ予算"/>
      <sheetName val="Sheet1"/>
      <sheetName val="ＴＢＲ生産計画 (3)"/>
      <sheetName val="PRODUCCION"/>
      <sheetName val="総括表"/>
      <sheetName val="分類_目的区分"/>
      <sheetName val="申請帳票"/>
      <sheetName val="①レベル判断ガイドライン"/>
      <sheetName val="②優先度ランクマトリックス (修正版)"/>
      <sheetName val="③評価点算出MAP２"/>
      <sheetName val="Z"/>
      <sheetName val="リスト一覧"/>
      <sheetName val="ﾌﾟﾙﾀﾞｳﾝリスト"/>
      <sheetName val="プルダウン"/>
      <sheetName val="MAPPING"/>
      <sheetName val="角度データ"/>
      <sheetName val="IIP(週別)_"/>
      <sheetName val="AC14_"/>
      <sheetName val="AC15_"/>
      <sheetName val="ＴＢＲ生産計画_(3)"/>
      <sheetName val="候補"/>
      <sheetName val="データ"/>
      <sheetName val="入力規則"/>
      <sheetName val="リスト"/>
      <sheetName val="Graph"/>
      <sheetName val=" Professiontitle"/>
      <sheetName val="Classification"/>
      <sheetName val="Graph Type MMA"/>
      <sheetName val="ﾌﾟﾙﾀﾞｳﾝﾒﾆｭｰ"/>
      <sheetName val="Validation"/>
      <sheetName val="Data"/>
      <sheetName val="PAGE6"/>
      <sheetName val="PAGE1"/>
      <sheetName val="人員計画"/>
      <sheetName val="SUMMARY"/>
      <sheetName val="KG_PMH1"/>
      <sheetName val="IIP(週別)_1"/>
      <sheetName val="AC14_1"/>
      <sheetName val="AC15_1"/>
      <sheetName val="ＴＢＲ生産計画_(3)1"/>
      <sheetName val="②優先度ランクマトリックス_(修正版)"/>
      <sheetName val="ABSENTISMO"/>
      <sheetName val="BI Data"/>
      <sheetName val="背面圧"/>
      <sheetName val="NRSTOCK"/>
      <sheetName val="社員リスト"/>
      <sheetName val="C"/>
      <sheetName val="SGA"/>
      <sheetName val="Historico"/>
      <sheetName val="入力候補"/>
      <sheetName val="KG_PMH2"/>
      <sheetName val="IIP(週別)_2"/>
      <sheetName val="AC14_2"/>
      <sheetName val="AC15_2"/>
      <sheetName val="ＴＢＲ生産計画_(3)2"/>
      <sheetName val="②優先度ランクマトリックス_(修正版)1"/>
      <sheetName val="GP_&amp;_FX_Rate"/>
      <sheetName val="_Professiontitle"/>
      <sheetName val="Graph_Type_MMA"/>
      <sheetName val="BI_Data"/>
      <sheetName val="P2_PPM･SSI"/>
      <sheetName val="TUBE Positions"/>
      <sheetName val="DAILY"/>
      <sheetName val="def"/>
      <sheetName val="J02_4"/>
      <sheetName val="Actual Data"/>
      <sheetName val="Budget Data"/>
      <sheetName val="Prior Year Data"/>
      <sheetName val="Calendarized"/>
      <sheetName val="MBS Bilbao Tire"/>
      <sheetName val="Date"/>
      <sheetName val="BaseDan"/>
      <sheetName val="ТМА_Top"/>
      <sheetName val="Budget_Data"/>
      <sheetName val="Prior_Year_Data"/>
      <sheetName val="Actual_Data"/>
      <sheetName val="MBS_Bilbao_Tire"/>
      <sheetName val="OccurOutAffairs_Value(1)"/>
      <sheetName val="Ежесмено"/>
      <sheetName val="TMA KGI"/>
      <sheetName val="listes"/>
      <sheetName val="製造原価"/>
      <sheetName val="jun"/>
      <sheetName val="jul"/>
      <sheetName val="Size &amp; group"/>
      <sheetName val="Анализ"/>
      <sheetName val="続1x3"/>
      <sheetName val="KPI"/>
      <sheetName val="BSKSリスト_050426"/>
      <sheetName val="LB020A(月)"/>
      <sheetName val="設備Pe"/>
      <sheetName val="Budget_Data1"/>
      <sheetName val="Prior_Year_Data1"/>
      <sheetName val="Actual_Data1"/>
      <sheetName val="MBS_Bilbao_Tire1"/>
      <sheetName val="Size_&amp;_group"/>
      <sheetName val="Budget_Data2"/>
      <sheetName val="Prior_Year_Data2"/>
      <sheetName val="Actual_Data2"/>
      <sheetName val="MBS_Bilbao_Tire2"/>
      <sheetName val="Size_&amp;_group1"/>
      <sheetName val="ﾛｼｱ1n"/>
      <sheetName val="BILTBR"/>
      <sheetName val="F工ORR"/>
      <sheetName val="S工ORR"/>
      <sheetName val="M工"/>
      <sheetName val="G工"/>
      <sheetName val="→"/>
      <sheetName val="F"/>
      <sheetName val="G"/>
      <sheetName val="Ru"/>
      <sheetName val="S"/>
      <sheetName val="S増強後"/>
      <sheetName val="SORR"/>
      <sheetName val="M投資"/>
      <sheetName val="BIL投資"/>
      <sheetName val="増強量【加藤】"/>
      <sheetName val="#REF"/>
      <sheetName val="トピックス"/>
      <sheetName val="ﾌﾟﾙﾀﾞｳﾝﾘｽﾄ"/>
      <sheetName val="選択肢"/>
      <sheetName val="Book 1 Summary"/>
      <sheetName val="J02_2"/>
      <sheetName val="EXP管理内"/>
      <sheetName val="Output-Core Tire"/>
      <sheetName val="UPII"/>
      <sheetName val="UPII FASS Only "/>
      <sheetName val="LEXcel"/>
      <sheetName val="lists"/>
      <sheetName val=""/>
      <sheetName val="New Bridge - Month"/>
      <sheetName val="ﾋﾞﾙﾊﾞｵTBR"/>
      <sheetName val="M工GREATEC"/>
      <sheetName val="G工GREATEC"/>
      <sheetName val="12.4"/>
      <sheetName val="12.5"/>
      <sheetName val="TOTAL ENTITY"/>
      <sheetName val="진료안내"/>
      <sheetName val="Base-Permanent"/>
      <sheetName val="Required"/>
      <sheetName val="Sales-Base"/>
      <sheetName val="Sales-Req"/>
      <sheetName val="FDist-Base"/>
      <sheetName val="Fdist-Req"/>
      <sheetName val="Adm-Base"/>
      <sheetName val="Adm-Req"/>
      <sheetName val="總市場"/>
      <sheetName val="4. Price Movement graph"/>
      <sheetName val="Sheet2"/>
      <sheetName val="PL"/>
      <sheetName val="BALANCE"/>
      <sheetName val="OTHER"/>
      <sheetName val="CHECK"/>
      <sheetName val="REPORT"/>
      <sheetName val="Definition"/>
      <sheetName val="YREPORT"/>
      <sheetName val="SREPORT"/>
      <sheetName val="AREPORT"/>
      <sheetName val="PROF"/>
      <sheetName val="CAL_A"/>
      <sheetName val="PRE"/>
      <sheetName val="DOTAct"/>
      <sheetName val="BSSAct"/>
    </sheetNames>
    <sheetDataSet>
      <sheetData sheetId="0" refreshError="1">
        <row r="36">
          <cell r="C36">
            <v>693</v>
          </cell>
          <cell r="D36">
            <v>698</v>
          </cell>
          <cell r="E36">
            <v>698</v>
          </cell>
          <cell r="F36">
            <v>696</v>
          </cell>
          <cell r="G36">
            <v>718</v>
          </cell>
          <cell r="H36">
            <v>718</v>
          </cell>
          <cell r="I36">
            <v>723</v>
          </cell>
          <cell r="J36">
            <v>723</v>
          </cell>
          <cell r="K36">
            <v>729</v>
          </cell>
          <cell r="L36">
            <v>732</v>
          </cell>
          <cell r="M36">
            <v>734</v>
          </cell>
          <cell r="N36">
            <v>740</v>
          </cell>
          <cell r="O36">
            <v>740</v>
          </cell>
        </row>
        <row r="37">
          <cell r="C37">
            <v>693</v>
          </cell>
          <cell r="D37">
            <v>698</v>
          </cell>
          <cell r="E37">
            <v>698</v>
          </cell>
          <cell r="F37">
            <v>689</v>
          </cell>
          <cell r="G37">
            <v>705</v>
          </cell>
          <cell r="H37">
            <v>693</v>
          </cell>
          <cell r="I37">
            <v>678</v>
          </cell>
          <cell r="J37">
            <v>674</v>
          </cell>
          <cell r="K37">
            <v>680</v>
          </cell>
          <cell r="L37">
            <v>679</v>
          </cell>
          <cell r="M37">
            <v>681</v>
          </cell>
          <cell r="N37">
            <v>665</v>
          </cell>
          <cell r="O37">
            <v>659</v>
          </cell>
        </row>
      </sheetData>
      <sheetData sheetId="1" refreshError="1">
        <row r="36">
          <cell r="C36">
            <v>664</v>
          </cell>
          <cell r="D36">
            <v>669</v>
          </cell>
          <cell r="E36">
            <v>669</v>
          </cell>
          <cell r="F36">
            <v>667</v>
          </cell>
          <cell r="G36">
            <v>689</v>
          </cell>
          <cell r="H36">
            <v>689</v>
          </cell>
          <cell r="I36">
            <v>694</v>
          </cell>
          <cell r="J36">
            <v>694</v>
          </cell>
          <cell r="K36">
            <v>700</v>
          </cell>
          <cell r="L36">
            <v>703</v>
          </cell>
          <cell r="M36">
            <v>705</v>
          </cell>
          <cell r="N36">
            <v>711</v>
          </cell>
          <cell r="O36">
            <v>711</v>
          </cell>
        </row>
        <row r="39">
          <cell r="C39">
            <v>671</v>
          </cell>
          <cell r="D39">
            <v>675</v>
          </cell>
          <cell r="E39">
            <v>673</v>
          </cell>
          <cell r="F39">
            <v>673</v>
          </cell>
          <cell r="G39">
            <v>673</v>
          </cell>
          <cell r="H39">
            <v>673</v>
          </cell>
          <cell r="I39">
            <v>659</v>
          </cell>
          <cell r="J39">
            <v>659</v>
          </cell>
          <cell r="K39">
            <v>659</v>
          </cell>
          <cell r="L39">
            <v>659</v>
          </cell>
          <cell r="M39">
            <v>647</v>
          </cell>
          <cell r="N39">
            <v>641</v>
          </cell>
          <cell r="O39">
            <v>636</v>
          </cell>
        </row>
      </sheetData>
      <sheetData sheetId="2" refreshError="1"/>
      <sheetData sheetId="3" refreshError="1"/>
      <sheetData sheetId="4">
        <row r="36">
          <cell r="C36">
            <v>664</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37">
          <cell r="C37">
            <v>0</v>
          </cell>
        </row>
      </sheetData>
      <sheetData sheetId="28">
        <row r="37">
          <cell r="C37">
            <v>0</v>
          </cell>
        </row>
      </sheetData>
      <sheetData sheetId="29">
        <row r="37">
          <cell r="C37">
            <v>0</v>
          </cell>
        </row>
      </sheetData>
      <sheetData sheetId="30">
        <row r="37">
          <cell r="C37">
            <v>0</v>
          </cell>
        </row>
      </sheetData>
      <sheetData sheetId="31">
        <row r="37">
          <cell r="C37">
            <v>0</v>
          </cell>
        </row>
      </sheetData>
      <sheetData sheetId="32">
        <row r="37">
          <cell r="C37">
            <v>0</v>
          </cell>
        </row>
      </sheetData>
      <sheetData sheetId="33" refreshError="1"/>
      <sheetData sheetId="34" refreshError="1"/>
      <sheetData sheetId="35" refreshError="1"/>
      <sheetData sheetId="36" refreshError="1"/>
      <sheetData sheetId="37">
        <row r="36">
          <cell r="C36">
            <v>664</v>
          </cell>
        </row>
      </sheetData>
      <sheetData sheetId="38">
        <row r="36">
          <cell r="C36">
            <v>664</v>
          </cell>
        </row>
      </sheetData>
      <sheetData sheetId="39">
        <row r="36">
          <cell r="C36">
            <v>664</v>
          </cell>
        </row>
      </sheetData>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ow r="36">
          <cell r="C36">
            <v>664</v>
          </cell>
        </row>
      </sheetData>
      <sheetData sheetId="59">
        <row r="36">
          <cell r="C36">
            <v>664</v>
          </cell>
        </row>
      </sheetData>
      <sheetData sheetId="60">
        <row r="36">
          <cell r="C36">
            <v>664</v>
          </cell>
        </row>
      </sheetData>
      <sheetData sheetId="61">
        <row r="36">
          <cell r="C36">
            <v>664</v>
          </cell>
        </row>
      </sheetData>
      <sheetData sheetId="62">
        <row r="36">
          <cell r="C36">
            <v>664</v>
          </cell>
        </row>
      </sheetData>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ow r="36">
          <cell r="C36">
            <v>664</v>
          </cell>
        </row>
      </sheetData>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refreshError="1"/>
      <sheetData sheetId="150" refreshError="1"/>
      <sheetData sheetId="151" refreshError="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sheetData sheetId="163"/>
      <sheetData sheetId="164"/>
      <sheetData sheetId="165"/>
      <sheetData sheetId="166"/>
      <sheetData sheetId="167"/>
      <sheetData sheetId="168"/>
      <sheetData sheetId="169" refreshError="1"/>
      <sheetData sheetId="170" refreshError="1"/>
      <sheetData sheetId="171" refreshError="1"/>
      <sheetData sheetId="172" refreshError="1"/>
      <sheetData sheetId="173" refreshError="1"/>
      <sheetData sheetId="174" refreshError="1"/>
      <sheetData sheetId="175"/>
      <sheetData sheetId="176"/>
      <sheetData sheetId="177" refreshError="1"/>
      <sheetData sheetId="178"/>
      <sheetData sheetId="179"/>
      <sheetData sheetId="180"/>
      <sheetData sheetId="181"/>
      <sheetData sheetId="182" refreshError="1"/>
      <sheetData sheetId="183" refreshError="1"/>
      <sheetData sheetId="184" refreshError="1"/>
      <sheetData sheetId="18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P &amp; FX Rate"/>
      <sheetName val="UPII"/>
      <sheetName val="UPII FASS Only "/>
      <sheetName val="LEXcel"/>
      <sheetName val="PARA"/>
      <sheetName val="Mapping"/>
      <sheetName val="lists"/>
      <sheetName val=""/>
      <sheetName val="New Bridge - Month"/>
      <sheetName val="KG PMH"/>
      <sheetName val="A"/>
      <sheetName val="READ_ME"/>
      <sheetName val="CONTENTS"/>
      <sheetName val="INPUT-&gt;"/>
      <sheetName val="PL_Input"/>
      <sheetName val="OPV"/>
      <sheetName val="PLbyCat"/>
      <sheetName val="SV_Input"/>
      <sheetName val="CAPEX &amp; Depre_Input"/>
      <sheetName val="FC_Input"/>
      <sheetName val="NO_USE-&gt;"/>
      <sheetName val="CAPEX_Input"/>
      <sheetName val="OPEX_Supp"/>
      <sheetName val="CAPEX_Supp"/>
      <sheetName val="CAPEX_USD"/>
      <sheetName val="Direct CF"/>
      <sheetName val="AIP Assumption"/>
      <sheetName val="Inventory Disposal"/>
      <sheetName val="Disaster Loss"/>
      <sheetName val="SUMMARY-&gt;"/>
      <sheetName val="PL_LC"/>
      <sheetName val="PL_USD"/>
      <sheetName val="OPV_USD"/>
      <sheetName val="PLbyCat_USD"/>
      <sheetName val="REPORT-&gt;"/>
      <sheetName val="Sales Volume"/>
      <sheetName val="PL"/>
      <sheetName val="PLbyGrp&amp;Mkt"/>
      <sheetName val="Waterfall"/>
      <sheetName val="CAPEX"/>
      <sheetName val="OPEX"/>
      <sheetName val="CAPEX &amp; Depre"/>
      <sheetName val="FC"/>
      <sheetName val="BPC DATA-&gt;"/>
      <sheetName val="PL_LC_BPC"/>
      <sheetName val="CAPEX_BPC"/>
      <sheetName val="PLbyCat_BPC"/>
      <sheetName val="MASTER-&gt;"/>
      <sheetName val="Period"/>
      <sheetName val="Ref"/>
      <sheetName val="Company"/>
      <sheetName val="FX"/>
      <sheetName val="Key"/>
      <sheetName val="Capex Ref"/>
    </sheetNames>
    <sheetDataSet>
      <sheetData sheetId="0" refreshError="1">
        <row r="46">
          <cell r="A46" t="str">
            <v>January</v>
          </cell>
          <cell r="B46">
            <v>3.9761409992758574E-2</v>
          </cell>
          <cell r="C46">
            <v>3.9918118221420884E-3</v>
          </cell>
          <cell r="D46">
            <v>2.7071910992966915E-2</v>
          </cell>
          <cell r="E46">
            <v>4.2305883947584395E-2</v>
          </cell>
          <cell r="F46">
            <v>5.5618301200761541E-2</v>
          </cell>
          <cell r="G46">
            <v>4.4298167329618478E-2</v>
          </cell>
          <cell r="H46">
            <v>3.2638853080412061E-2</v>
          </cell>
        </row>
        <row r="47">
          <cell r="A47" t="str">
            <v>February</v>
          </cell>
          <cell r="B47">
            <v>5.5398324346238585E-2</v>
          </cell>
          <cell r="C47">
            <v>3.2573718950936477E-2</v>
          </cell>
          <cell r="D47">
            <v>2.765080090944019E-2</v>
          </cell>
          <cell r="E47">
            <v>2.0681112837850561E-2</v>
          </cell>
          <cell r="F47">
            <v>5.2843487596152032E-2</v>
          </cell>
          <cell r="G47">
            <v>4.3509887028095155E-2</v>
          </cell>
          <cell r="H47">
            <v>3.6350422531830483E-2</v>
          </cell>
        </row>
        <row r="48">
          <cell r="A48" t="str">
            <v>March</v>
          </cell>
          <cell r="B48">
            <v>8.884117965850355E-2</v>
          </cell>
          <cell r="C48">
            <v>5.5338086128138057E-2</v>
          </cell>
          <cell r="D48">
            <v>3.8511729847640779E-2</v>
          </cell>
          <cell r="E48">
            <v>5.7931721869137996E-2</v>
          </cell>
          <cell r="F48">
            <v>4.7170445520976025E-2</v>
          </cell>
          <cell r="G48">
            <v>3.8854878147815568E-2</v>
          </cell>
          <cell r="H48">
            <v>3.6216107877011967E-2</v>
          </cell>
        </row>
        <row r="49">
          <cell r="A49" t="str">
            <v>April</v>
          </cell>
          <cell r="B49">
            <v>7.9474658931770442E-2</v>
          </cell>
          <cell r="C49">
            <v>4.3969907901259098E-2</v>
          </cell>
          <cell r="D49">
            <v>2.9053777999968129E-2</v>
          </cell>
          <cell r="E49">
            <v>5.1408667243223398E-2</v>
          </cell>
          <cell r="F49">
            <v>4.6513363564445902E-2</v>
          </cell>
          <cell r="G49">
            <v>3.5137472035359905E-2</v>
          </cell>
          <cell r="H49">
            <v>3.7191618105155713E-2</v>
          </cell>
        </row>
        <row r="50">
          <cell r="A50" t="str">
            <v>May</v>
          </cell>
          <cell r="B50">
            <v>6.9408587861266649E-2</v>
          </cell>
          <cell r="C50">
            <v>2.5873459517140148E-2</v>
          </cell>
          <cell r="D50">
            <v>2.7241921467322582E-2</v>
          </cell>
          <cell r="E50">
            <v>5.3905768841613147E-2</v>
          </cell>
          <cell r="F50">
            <v>4.7173220223723271E-2</v>
          </cell>
          <cell r="G50">
            <v>3.4399896442411364E-2</v>
          </cell>
          <cell r="H50">
            <v>3.6169865762285452E-2</v>
          </cell>
        </row>
        <row r="51">
          <cell r="A51" t="str">
            <v>June</v>
          </cell>
          <cell r="B51">
            <v>5.3845227444209963E-2</v>
          </cell>
          <cell r="C51">
            <v>2.4036467771150264E-2</v>
          </cell>
          <cell r="D51">
            <v>1.6228532415891807E-2</v>
          </cell>
          <cell r="E51">
            <v>5.7316734293323353E-2</v>
          </cell>
          <cell r="F51">
            <v>4.767128508636663E-2</v>
          </cell>
          <cell r="G51">
            <v>3.5002976772339579E-2</v>
          </cell>
          <cell r="H51">
            <v>3.6288827069806566E-2</v>
          </cell>
        </row>
        <row r="52">
          <cell r="A52" t="str">
            <v>July</v>
          </cell>
          <cell r="B52">
            <v>4.4369745048839573E-2</v>
          </cell>
          <cell r="C52">
            <v>1.7580680943789069E-2</v>
          </cell>
          <cell r="D52">
            <v>4.201067506777928E-2</v>
          </cell>
          <cell r="E52">
            <v>6.1748284015565045E-3</v>
          </cell>
          <cell r="F52">
            <v>4.9014011490250621E-2</v>
          </cell>
          <cell r="G52">
            <v>3.4700961902855938E-2</v>
          </cell>
          <cell r="H52">
            <v>3.2621507518760778E-2</v>
          </cell>
        </row>
        <row r="53">
          <cell r="A53" t="str">
            <v>August</v>
          </cell>
          <cell r="B53">
            <v>9.1462694219780188E-3</v>
          </cell>
          <cell r="C53">
            <v>2.8893985324236648E-2</v>
          </cell>
          <cell r="D53">
            <v>-1.7439128392637275E-2</v>
          </cell>
          <cell r="E53">
            <v>1.4200768314880648E-2</v>
          </cell>
          <cell r="F53">
            <v>5.4388180767305568E-2</v>
          </cell>
          <cell r="G53">
            <v>3.9387677716543147E-2</v>
          </cell>
          <cell r="H53">
            <v>3.9672350383694488E-2</v>
          </cell>
        </row>
        <row r="54">
          <cell r="A54" t="str">
            <v>September</v>
          </cell>
          <cell r="B54">
            <v>7.5546665671069012E-3</v>
          </cell>
          <cell r="C54">
            <v>9.8103023846143941E-3</v>
          </cell>
          <cell r="D54">
            <v>1.1502922115705581E-2</v>
          </cell>
          <cell r="E54">
            <v>1.2772807453769335E-2</v>
          </cell>
          <cell r="F54">
            <v>5.3425075049070195E-2</v>
          </cell>
          <cell r="G54">
            <v>3.9304526972750942E-2</v>
          </cell>
          <cell r="H54">
            <v>3.7332137454102E-2</v>
          </cell>
        </row>
        <row r="55">
          <cell r="A55" t="str">
            <v>October</v>
          </cell>
          <cell r="B55">
            <v>1.8831009599628575E-2</v>
          </cell>
          <cell r="C55">
            <v>6.4825158091189059E-3</v>
          </cell>
          <cell r="D55">
            <v>2.1549379132807442E-4</v>
          </cell>
          <cell r="E55">
            <v>7.5958692572876046E-2</v>
          </cell>
          <cell r="F55">
            <v>4.935625109324078E-2</v>
          </cell>
          <cell r="G55">
            <v>3.7565822055640075E-2</v>
          </cell>
          <cell r="H55">
            <v>3.7629126701279658E-2</v>
          </cell>
        </row>
        <row r="56">
          <cell r="A56" t="str">
            <v>November</v>
          </cell>
          <cell r="B56">
            <v>5.3367121896252354E-2</v>
          </cell>
          <cell r="C56">
            <v>5.4446417396014773E-3</v>
          </cell>
          <cell r="D56">
            <v>6.5031993823015208E-2</v>
          </cell>
          <cell r="E56">
            <v>7.0787312523405241E-2</v>
          </cell>
          <cell r="F56">
            <v>4.2670286800810704E-2</v>
          </cell>
          <cell r="G56">
            <v>3.2312024967852217E-2</v>
          </cell>
          <cell r="H56">
            <v>2.9577648713437675E-2</v>
          </cell>
        </row>
        <row r="57">
          <cell r="A57" t="str">
            <v>December</v>
          </cell>
          <cell r="B57">
            <v>5.6408527816108889E-2</v>
          </cell>
          <cell r="C57">
            <v>1.5570634854145534E-2</v>
          </cell>
          <cell r="D57">
            <v>1.9185632311968105E-2</v>
          </cell>
          <cell r="E57">
            <v>5.4375564520610022E-2</v>
          </cell>
          <cell r="F57">
            <v>4.3741241280434745E-2</v>
          </cell>
          <cell r="G57">
            <v>3.318284112802726E-2</v>
          </cell>
          <cell r="H57">
            <v>3.4124675603846785E-2</v>
          </cell>
        </row>
      </sheetData>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gmt summary 1st Half"/>
      <sheetName val="Accum Profit Highlights 1st Hal"/>
      <sheetName val="tables"/>
      <sheetName val="Variance detail"/>
      <sheetName val="Responded Data"/>
      <sheetName val="Legal Delta"/>
      <sheetName val="ztbl2007q2h_data"/>
      <sheetName val="Graphs data"/>
      <sheetName val="Accumulated"/>
      <sheetName val="Variance Issues"/>
      <sheetName val="VarAnal"/>
      <sheetName val="BSJ Inventroy data"/>
      <sheetName val="BFNT Inventroy data"/>
      <sheetName val="CorpOth"/>
      <sheetName val="Quick Fcst"/>
      <sheetName val="LLCUnits"/>
      <sheetName val="Chart1"/>
      <sheetName val="ABS"/>
      <sheetName val="Supp Debt"/>
      <sheetName val="Net fin Inv "/>
      <sheetName val="2mth Act variance"/>
      <sheetName val="getDataBSA"/>
      <sheetName val="Accum Profit Highlights"/>
      <sheetName val="Mgmt summary 2nd Half"/>
      <sheetName val="_709管理部門"/>
    </sheetNames>
    <sheetDataSet>
      <sheetData sheetId="0"/>
      <sheetData sheetId="1"/>
      <sheetData sheetId="2" refreshError="1">
        <row r="5">
          <cell r="E5" t="str">
            <v>Finished Goods</v>
          </cell>
          <cell r="F5" t="str">
            <v>0804</v>
          </cell>
        </row>
        <row r="6">
          <cell r="E6" t="str">
            <v>Debt</v>
          </cell>
          <cell r="F6" t="str">
            <v>1737</v>
          </cell>
        </row>
        <row r="7">
          <cell r="E7" t="str">
            <v>Sales</v>
          </cell>
          <cell r="F7" t="str">
            <v>2925</v>
          </cell>
        </row>
        <row r="8">
          <cell r="E8" t="str">
            <v>Gr. Profit</v>
          </cell>
          <cell r="F8" t="str">
            <v>2937</v>
          </cell>
        </row>
        <row r="9">
          <cell r="E9" t="str">
            <v>Op. Expense</v>
          </cell>
          <cell r="F9" t="str">
            <v>2958</v>
          </cell>
        </row>
        <row r="10">
          <cell r="E10" t="str">
            <v>Oper. Profit</v>
          </cell>
          <cell r="F10" t="str">
            <v>2959</v>
          </cell>
        </row>
        <row r="11">
          <cell r="E11" t="str">
            <v>Interest</v>
          </cell>
          <cell r="F11" t="str">
            <v>2974</v>
          </cell>
        </row>
        <row r="12">
          <cell r="E12" t="str">
            <v>PBT</v>
          </cell>
          <cell r="F12" t="str">
            <v>2985</v>
          </cell>
        </row>
        <row r="13">
          <cell r="E13" t="str">
            <v>Non-Op. Exp.</v>
          </cell>
          <cell r="F13" t="str">
            <v>2986</v>
          </cell>
        </row>
        <row r="14">
          <cell r="E14" t="str">
            <v>Net Income</v>
          </cell>
          <cell r="F14" t="str">
            <v>2999A</v>
          </cell>
        </row>
        <row r="15">
          <cell r="E15" t="str">
            <v>ABS</v>
          </cell>
          <cell r="F15" t="str">
            <v>ABS</v>
          </cell>
        </row>
        <row r="16">
          <cell r="E16" t="str">
            <v>BSJ NA/LA</v>
          </cell>
          <cell r="F16" t="str">
            <v>BSJ NA/LA</v>
          </cell>
        </row>
        <row r="17">
          <cell r="E17" t="str">
            <v>BSJ OR/AP/MS</v>
          </cell>
          <cell r="F17" t="str">
            <v>BSJ OR/AP/MS</v>
          </cell>
        </row>
        <row r="18">
          <cell r="E18" t="str">
            <v>OP Depr</v>
          </cell>
          <cell r="F18" t="str">
            <v>OP Depr</v>
          </cell>
        </row>
        <row r="19">
          <cell r="E19" t="str">
            <v>OPMix</v>
          </cell>
          <cell r="F19" t="str">
            <v>OPMix</v>
          </cell>
        </row>
        <row r="20">
          <cell r="E20" t="str">
            <v>OPRM</v>
          </cell>
          <cell r="F20" t="str">
            <v>OPRM</v>
          </cell>
        </row>
        <row r="21">
          <cell r="E21" t="str">
            <v>OPSP</v>
          </cell>
          <cell r="F21" t="str">
            <v>OPSP</v>
          </cell>
        </row>
        <row r="22">
          <cell r="E22" t="str">
            <v>OPSV</v>
          </cell>
          <cell r="F22" t="str">
            <v>OPSV</v>
          </cell>
        </row>
        <row r="23">
          <cell r="E23" t="str">
            <v>OPTotal</v>
          </cell>
          <cell r="F23" t="str">
            <v>OPTotal</v>
          </cell>
        </row>
        <row r="24">
          <cell r="E24" t="str">
            <v>SVMix</v>
          </cell>
          <cell r="F24" t="str">
            <v>SVMix</v>
          </cell>
        </row>
        <row r="25">
          <cell r="E25" t="str">
            <v>SVPrice</v>
          </cell>
          <cell r="F25" t="str">
            <v>SVPrice</v>
          </cell>
        </row>
        <row r="26">
          <cell r="E26" t="str">
            <v>SVTotal</v>
          </cell>
          <cell r="F26" t="str">
            <v>SVTotal</v>
          </cell>
        </row>
        <row r="27">
          <cell r="E27" t="str">
            <v>SVVolume</v>
          </cell>
          <cell r="F27" t="str">
            <v>SVVolume</v>
          </cell>
        </row>
      </sheetData>
      <sheetData sheetId="3"/>
      <sheetData sheetId="4" refreshError="1">
        <row r="5">
          <cell r="C5" t="str">
            <v>06502925</v>
          </cell>
          <cell r="D5">
            <v>435.00426890799037</v>
          </cell>
          <cell r="E5">
            <v>1298.6542689079904</v>
          </cell>
          <cell r="F5">
            <v>71.807268907990419</v>
          </cell>
          <cell r="G5">
            <v>-35.280728192658671</v>
          </cell>
          <cell r="H5">
            <v>1460.8831939349043</v>
          </cell>
          <cell r="I5">
            <v>95.439193934904324</v>
          </cell>
          <cell r="J5">
            <v>-28.122806391356789</v>
          </cell>
        </row>
        <row r="6">
          <cell r="C6" t="str">
            <v>06502937</v>
          </cell>
          <cell r="D6">
            <v>86.659919240222834</v>
          </cell>
          <cell r="E6">
            <v>251.52891924022282</v>
          </cell>
          <cell r="F6">
            <v>3.1649192402228437</v>
          </cell>
          <cell r="G6">
            <v>6.0556851260970177</v>
          </cell>
          <cell r="H6">
            <v>285.46782758200402</v>
          </cell>
          <cell r="I6">
            <v>-18.970172417995968</v>
          </cell>
          <cell r="J6">
            <v>-15.822414395429064</v>
          </cell>
        </row>
        <row r="7">
          <cell r="C7" t="str">
            <v>06502958</v>
          </cell>
          <cell r="D7">
            <v>80.366181983511922</v>
          </cell>
          <cell r="E7">
            <v>253.67018198351192</v>
          </cell>
          <cell r="F7">
            <v>31.991181983511893</v>
          </cell>
          <cell r="G7">
            <v>4.9401553267302631</v>
          </cell>
          <cell r="H7">
            <v>280.55690327012024</v>
          </cell>
          <cell r="I7">
            <v>-7.509672987976046E-2</v>
          </cell>
          <cell r="J7">
            <v>-1.0746616365501609</v>
          </cell>
        </row>
        <row r="8">
          <cell r="C8" t="str">
            <v>06502959</v>
          </cell>
          <cell r="D8">
            <v>6.2937372567109122</v>
          </cell>
          <cell r="E8">
            <v>-2.1412627432891043</v>
          </cell>
          <cell r="F8">
            <v>-28.82626274328905</v>
          </cell>
          <cell r="G8">
            <v>10.995840452827281</v>
          </cell>
          <cell r="H8">
            <v>4.9109243118837753</v>
          </cell>
          <cell r="I8">
            <v>-18.895075688116208</v>
          </cell>
          <cell r="J8">
            <v>-16.897076031979225</v>
          </cell>
        </row>
        <row r="9">
          <cell r="C9" t="str">
            <v>06502974</v>
          </cell>
          <cell r="D9">
            <v>-0.79400000000000004</v>
          </cell>
          <cell r="E9">
            <v>-2.508</v>
          </cell>
          <cell r="F9">
            <v>-1.62</v>
          </cell>
          <cell r="G9">
            <v>-1.9463133860312161</v>
          </cell>
          <cell r="H9">
            <v>-1.8169999999999999</v>
          </cell>
          <cell r="I9">
            <v>-1.5779999999999998</v>
          </cell>
          <cell r="J9">
            <v>-0.46702084239586905</v>
          </cell>
        </row>
        <row r="10">
          <cell r="C10" t="str">
            <v>06502986</v>
          </cell>
          <cell r="D10">
            <v>-0.96599999999999997</v>
          </cell>
          <cell r="E10">
            <v>-3.734</v>
          </cell>
          <cell r="F10">
            <v>3.2389999999999999</v>
          </cell>
          <cell r="G10">
            <v>8.8408599999999993</v>
          </cell>
          <cell r="H10">
            <v>-9.7539999999999996</v>
          </cell>
          <cell r="I10">
            <v>6.5579999999999981</v>
          </cell>
          <cell r="J10">
            <v>3.4395600000000002</v>
          </cell>
        </row>
        <row r="11">
          <cell r="C11" t="str">
            <v>06502985</v>
          </cell>
          <cell r="D11">
            <v>4.5337372567109115</v>
          </cell>
          <cell r="E11">
            <v>-8.3832627432891051</v>
          </cell>
          <cell r="F11">
            <v>-27.20726274328905</v>
          </cell>
          <cell r="G11">
            <v>17.890387066796062</v>
          </cell>
          <cell r="H11">
            <v>-6.6600756881162244</v>
          </cell>
          <cell r="I11">
            <v>-13.915075688116209</v>
          </cell>
          <cell r="J11">
            <v>-13.924536874375093</v>
          </cell>
        </row>
        <row r="12">
          <cell r="C12" t="str">
            <v>06502999</v>
          </cell>
          <cell r="D12">
            <v>2.8109170991607653</v>
          </cell>
          <cell r="E12">
            <v>-5.0920829008392339</v>
          </cell>
          <cell r="F12">
            <v>-13.158082900839233</v>
          </cell>
          <cell r="G12">
            <v>10.098071294920853</v>
          </cell>
          <cell r="H12">
            <v>-4.1292469266320593</v>
          </cell>
          <cell r="I12">
            <v>-7.1262469266320583</v>
          </cell>
          <cell r="J12">
            <v>20.972742643322196</v>
          </cell>
        </row>
        <row r="13">
          <cell r="C13" t="str">
            <v>06500804</v>
          </cell>
          <cell r="D13">
            <v>0</v>
          </cell>
          <cell r="E13">
            <v>836.17967631164015</v>
          </cell>
          <cell r="F13">
            <v>158.8836763116401</v>
          </cell>
          <cell r="G13">
            <v>246.46724035164016</v>
          </cell>
          <cell r="H13">
            <v>900.10981244646518</v>
          </cell>
          <cell r="I13">
            <v>230.72881244646521</v>
          </cell>
          <cell r="J13">
            <v>321.27163648646524</v>
          </cell>
        </row>
        <row r="14">
          <cell r="C14" t="str">
            <v>0650BSJ NA/LA</v>
          </cell>
          <cell r="D14">
            <v>0</v>
          </cell>
          <cell r="E14">
            <v>153.80672838464227</v>
          </cell>
          <cell r="F14">
            <v>-14.75628161535775</v>
          </cell>
          <cell r="G14">
            <v>-2.2557316153577176</v>
          </cell>
          <cell r="H14">
            <v>170.36493700935898</v>
          </cell>
          <cell r="I14">
            <v>3.6068670093590072</v>
          </cell>
          <cell r="J14">
            <v>17.26125575935896</v>
          </cell>
        </row>
        <row r="15">
          <cell r="C15" t="str">
            <v>0650BSJ OR/AP/MS</v>
          </cell>
          <cell r="D15">
            <v>0</v>
          </cell>
          <cell r="E15">
            <v>48.336594239999997</v>
          </cell>
          <cell r="F15">
            <v>8.9893742399999965</v>
          </cell>
          <cell r="G15">
            <v>3.7145024399999969</v>
          </cell>
          <cell r="H15">
            <v>48.769991159999996</v>
          </cell>
          <cell r="I15">
            <v>9.7389111599999936</v>
          </cell>
          <cell r="J15">
            <v>2.8109835599999897</v>
          </cell>
        </row>
        <row r="16">
          <cell r="C16" t="str">
            <v>06501737</v>
          </cell>
          <cell r="D16">
            <v>0</v>
          </cell>
          <cell r="E16">
            <v>220</v>
          </cell>
          <cell r="F16">
            <v>-9.2110000000000127</v>
          </cell>
          <cell r="G16">
            <v>124.6196556712527</v>
          </cell>
          <cell r="H16">
            <v>230</v>
          </cell>
          <cell r="I16">
            <v>35.170999999999992</v>
          </cell>
          <cell r="J16">
            <v>105.0430890548693</v>
          </cell>
        </row>
        <row r="17">
          <cell r="C17" t="str">
            <v>0650ABS</v>
          </cell>
          <cell r="D17">
            <v>0</v>
          </cell>
          <cell r="E17">
            <v>440</v>
          </cell>
          <cell r="F17">
            <v>-15.845361999999966</v>
          </cell>
          <cell r="G17">
            <v>-91.05</v>
          </cell>
          <cell r="H17">
            <v>440</v>
          </cell>
          <cell r="I17">
            <v>-20.154095999999981</v>
          </cell>
          <cell r="J17">
            <v>-91.05</v>
          </cell>
        </row>
        <row r="18">
          <cell r="C18" t="str">
            <v>0650SVPrice</v>
          </cell>
          <cell r="D18">
            <v>0</v>
          </cell>
          <cell r="E18">
            <v>0</v>
          </cell>
          <cell r="F18">
            <v>51.416698202057106</v>
          </cell>
          <cell r="G18">
            <v>17.300177637429019</v>
          </cell>
          <cell r="H18">
            <v>0</v>
          </cell>
          <cell r="I18">
            <v>78.170359892934826</v>
          </cell>
          <cell r="J18">
            <v>25.614294426803582</v>
          </cell>
        </row>
        <row r="19">
          <cell r="C19" t="str">
            <v>0650SVVolume</v>
          </cell>
          <cell r="D19">
            <v>0</v>
          </cell>
          <cell r="E19">
            <v>0</v>
          </cell>
          <cell r="F19">
            <v>-34.835248846916848</v>
          </cell>
          <cell r="G19">
            <v>-29.225070882884616</v>
          </cell>
          <cell r="H19">
            <v>0</v>
          </cell>
          <cell r="I19">
            <v>-46.506043570377294</v>
          </cell>
          <cell r="J19">
            <v>-67.341464281621541</v>
          </cell>
        </row>
        <row r="20">
          <cell r="C20" t="str">
            <v>0650SVMix</v>
          </cell>
          <cell r="D20">
            <v>0</v>
          </cell>
          <cell r="E20">
            <v>0</v>
          </cell>
          <cell r="F20">
            <v>55.225819552850162</v>
          </cell>
          <cell r="G20">
            <v>-23.355834947203075</v>
          </cell>
          <cell r="H20">
            <v>0</v>
          </cell>
          <cell r="I20">
            <v>63.774877612346792</v>
          </cell>
          <cell r="J20">
            <v>13.604363463461169</v>
          </cell>
        </row>
        <row r="21">
          <cell r="C21" t="str">
            <v>0650SVTotal</v>
          </cell>
          <cell r="D21">
            <v>0</v>
          </cell>
          <cell r="E21">
            <v>0</v>
          </cell>
          <cell r="F21">
            <v>71.807268907990419</v>
          </cell>
          <cell r="G21">
            <v>-35.280728192658671</v>
          </cell>
          <cell r="H21">
            <v>0</v>
          </cell>
          <cell r="I21">
            <v>95.439193934904324</v>
          </cell>
          <cell r="J21">
            <v>-28.122806391356789</v>
          </cell>
        </row>
        <row r="22">
          <cell r="C22" t="str">
            <v>0650OPSP</v>
          </cell>
          <cell r="D22">
            <v>0</v>
          </cell>
          <cell r="E22">
            <v>0</v>
          </cell>
          <cell r="F22">
            <v>51.416698202057106</v>
          </cell>
          <cell r="G22">
            <v>17.300177637429019</v>
          </cell>
          <cell r="H22">
            <v>0</v>
          </cell>
          <cell r="I22">
            <v>78.170359892934826</v>
          </cell>
          <cell r="J22">
            <v>25.614294426803582</v>
          </cell>
        </row>
        <row r="23">
          <cell r="C23" t="str">
            <v>0650OPRM</v>
          </cell>
          <cell r="D23">
            <v>0</v>
          </cell>
          <cell r="E23">
            <v>0</v>
          </cell>
          <cell r="F23">
            <v>-2.1680823848138502</v>
          </cell>
          <cell r="G23">
            <v>7.9585909894531408</v>
          </cell>
          <cell r="H23">
            <v>0</v>
          </cell>
          <cell r="I23">
            <v>-5.3025253848138512</v>
          </cell>
          <cell r="J23">
            <v>-13.550822329940413</v>
          </cell>
        </row>
        <row r="24">
          <cell r="C24" t="str">
            <v>0650OP Depr</v>
          </cell>
          <cell r="D24">
            <v>0</v>
          </cell>
          <cell r="E24">
            <v>0</v>
          </cell>
          <cell r="F24">
            <v>0</v>
          </cell>
          <cell r="G24">
            <v>0.77538554387747127</v>
          </cell>
          <cell r="H24">
            <v>0</v>
          </cell>
          <cell r="I24">
            <v>2.8500000000000001E-2</v>
          </cell>
          <cell r="J24">
            <v>0.4960000000000056</v>
          </cell>
        </row>
        <row r="25">
          <cell r="C25" t="str">
            <v>0650OPSV</v>
          </cell>
          <cell r="D25">
            <v>0</v>
          </cell>
          <cell r="E25">
            <v>0</v>
          </cell>
          <cell r="F25">
            <v>0.39843531050689784</v>
          </cell>
          <cell r="G25">
            <v>-7.5526166173755165</v>
          </cell>
          <cell r="H25">
            <v>0</v>
          </cell>
          <cell r="I25">
            <v>-13.801997259291054</v>
          </cell>
          <cell r="J25">
            <v>-16.208639860973108</v>
          </cell>
        </row>
        <row r="26">
          <cell r="C26" t="str">
            <v>0650OPMix</v>
          </cell>
          <cell r="D26">
            <v>0</v>
          </cell>
          <cell r="E26">
            <v>0</v>
          </cell>
          <cell r="F26">
            <v>-78.47331387103921</v>
          </cell>
          <cell r="G26">
            <v>-7.485697100556834</v>
          </cell>
          <cell r="H26">
            <v>0</v>
          </cell>
          <cell r="I26">
            <v>-77.989412936946124</v>
          </cell>
          <cell r="J26">
            <v>-13.247908267869292</v>
          </cell>
        </row>
        <row r="27">
          <cell r="C27" t="str">
            <v>0650OPTotal</v>
          </cell>
          <cell r="D27">
            <v>0</v>
          </cell>
          <cell r="E27">
            <v>0</v>
          </cell>
          <cell r="F27">
            <v>-28.82626274328905</v>
          </cell>
          <cell r="G27">
            <v>10.995840452827281</v>
          </cell>
          <cell r="H27">
            <v>0</v>
          </cell>
          <cell r="I27">
            <v>-18.895075688116208</v>
          </cell>
          <cell r="J27">
            <v>-16.897076031979225</v>
          </cell>
        </row>
        <row r="28">
          <cell r="C28" t="str">
            <v>10502925</v>
          </cell>
          <cell r="D28">
            <v>332.07200000000006</v>
          </cell>
          <cell r="E28">
            <v>957.3420000000001</v>
          </cell>
          <cell r="F28">
            <v>14.366000000000099</v>
          </cell>
          <cell r="G28">
            <v>-28.649999999999864</v>
          </cell>
          <cell r="H28">
            <v>1025.386</v>
          </cell>
          <cell r="I28">
            <v>46.774999999999999</v>
          </cell>
          <cell r="J28">
            <v>-14.94399999999996</v>
          </cell>
        </row>
        <row r="29">
          <cell r="C29" t="str">
            <v>10502937</v>
          </cell>
          <cell r="D29">
            <v>117.34699999999998</v>
          </cell>
          <cell r="E29">
            <v>335.94799999999998</v>
          </cell>
          <cell r="F29">
            <v>5.8979999999999677</v>
          </cell>
          <cell r="G29">
            <v>-1.7379999999999995</v>
          </cell>
          <cell r="H29">
            <v>357.423</v>
          </cell>
          <cell r="I29">
            <v>16.07</v>
          </cell>
          <cell r="J29">
            <v>1.06</v>
          </cell>
        </row>
        <row r="30">
          <cell r="C30" t="str">
            <v>10502958</v>
          </cell>
          <cell r="D30">
            <v>103.441146</v>
          </cell>
          <cell r="E30">
            <v>306.49014599999998</v>
          </cell>
          <cell r="F30">
            <v>11.330145999999957</v>
          </cell>
          <cell r="G30">
            <v>3.9242920000000368</v>
          </cell>
          <cell r="H30">
            <v>324.963438</v>
          </cell>
          <cell r="I30">
            <v>20.358437999999978</v>
          </cell>
          <cell r="J30">
            <v>-1.06</v>
          </cell>
        </row>
        <row r="31">
          <cell r="C31" t="str">
            <v>10502959</v>
          </cell>
          <cell r="D31">
            <v>13.905853999999977</v>
          </cell>
          <cell r="E31">
            <v>29.457853999999998</v>
          </cell>
          <cell r="F31">
            <v>-5.4321459999999888</v>
          </cell>
          <cell r="G31">
            <v>2.1862920000000372</v>
          </cell>
          <cell r="H31">
            <v>32.459562000000005</v>
          </cell>
          <cell r="I31">
            <v>-4.2884379999999851</v>
          </cell>
          <cell r="J31">
            <v>0</v>
          </cell>
        </row>
        <row r="32">
          <cell r="C32" t="str">
            <v>10502974</v>
          </cell>
          <cell r="D32">
            <v>-1.1544250560265601</v>
          </cell>
          <cell r="E32">
            <v>-2.8054250560265599</v>
          </cell>
          <cell r="F32">
            <v>0.56757494397344033</v>
          </cell>
          <cell r="G32">
            <v>1.3573452752413502</v>
          </cell>
          <cell r="H32">
            <v>-3.5112521160135404</v>
          </cell>
          <cell r="I32">
            <v>0.43474788398645936</v>
          </cell>
          <cell r="J32">
            <v>1.5</v>
          </cell>
        </row>
        <row r="33">
          <cell r="C33" t="str">
            <v>10502986</v>
          </cell>
          <cell r="D33">
            <v>-9.6999999999999975E-2</v>
          </cell>
          <cell r="E33">
            <v>-0.16799999999999998</v>
          </cell>
          <cell r="F33">
            <v>0.59299999999999997</v>
          </cell>
          <cell r="G33">
            <v>-0.11399999999999999</v>
          </cell>
          <cell r="H33">
            <v>0.35000000000000053</v>
          </cell>
          <cell r="I33">
            <v>2.1000000000000574E-2</v>
          </cell>
          <cell r="J33">
            <v>-4.7999999999999488E-2</v>
          </cell>
        </row>
        <row r="34">
          <cell r="C34" t="str">
            <v>10502985</v>
          </cell>
          <cell r="D34">
            <v>12.654428943973416</v>
          </cell>
          <cell r="E34">
            <v>26.484428943973437</v>
          </cell>
          <cell r="F34">
            <v>-4.2715710560265485</v>
          </cell>
          <cell r="G34">
            <v>3.4296372752413866</v>
          </cell>
          <cell r="H34">
            <v>29.298309883986466</v>
          </cell>
          <cell r="I34">
            <v>-3.8326901160135272</v>
          </cell>
          <cell r="J34">
            <v>1.4520000000000017</v>
          </cell>
        </row>
        <row r="35">
          <cell r="C35" t="str">
            <v>10502999</v>
          </cell>
          <cell r="D35">
            <v>6.479650255823806</v>
          </cell>
          <cell r="E35">
            <v>14.958650255823805</v>
          </cell>
          <cell r="F35">
            <v>-2.182349744176193</v>
          </cell>
          <cell r="G35">
            <v>1.1005218149820362</v>
          </cell>
          <cell r="H35">
            <v>16.963331049801354</v>
          </cell>
          <cell r="I35">
            <v>-2.5566689501986453</v>
          </cell>
          <cell r="J35">
            <v>0.36468499999999437</v>
          </cell>
        </row>
        <row r="36">
          <cell r="C36" t="str">
            <v>10500804</v>
          </cell>
          <cell r="D36">
            <v>0</v>
          </cell>
          <cell r="E36">
            <v>444.7009282715016</v>
          </cell>
          <cell r="F36">
            <v>29.66992827150159</v>
          </cell>
          <cell r="G36">
            <v>-4.5194837284984146</v>
          </cell>
          <cell r="H36">
            <v>468.38397592375634</v>
          </cell>
          <cell r="I36">
            <v>46.968975923756375</v>
          </cell>
          <cell r="J36">
            <v>-2.517436076243655</v>
          </cell>
        </row>
        <row r="37">
          <cell r="C37" t="str">
            <v>10500834</v>
          </cell>
          <cell r="D37">
            <v>0</v>
          </cell>
          <cell r="E37">
            <v>0</v>
          </cell>
          <cell r="F37">
            <v>0</v>
          </cell>
          <cell r="G37">
            <v>0</v>
          </cell>
          <cell r="H37">
            <v>0</v>
          </cell>
          <cell r="I37">
            <v>0</v>
          </cell>
          <cell r="J37">
            <v>0</v>
          </cell>
        </row>
        <row r="38">
          <cell r="C38" t="str">
            <v>10500</v>
          </cell>
          <cell r="D38">
            <v>0</v>
          </cell>
          <cell r="E38">
            <v>0</v>
          </cell>
          <cell r="F38">
            <v>0</v>
          </cell>
          <cell r="G38">
            <v>0</v>
          </cell>
          <cell r="H38">
            <v>0</v>
          </cell>
          <cell r="I38">
            <v>0</v>
          </cell>
          <cell r="J38">
            <v>0</v>
          </cell>
        </row>
        <row r="39">
          <cell r="C39" t="str">
            <v>10501737</v>
          </cell>
          <cell r="D39">
            <v>0</v>
          </cell>
          <cell r="E39">
            <v>287.50347330649356</v>
          </cell>
          <cell r="F39">
            <v>49.561473306493554</v>
          </cell>
          <cell r="G39">
            <v>-19.999999999999943</v>
          </cell>
          <cell r="H39">
            <v>307.72373594147268</v>
          </cell>
          <cell r="I39">
            <v>44.888735941472703</v>
          </cell>
          <cell r="J39">
            <v>-10</v>
          </cell>
        </row>
        <row r="40">
          <cell r="C40" t="str">
            <v>1050ABS</v>
          </cell>
          <cell r="D40">
            <v>0</v>
          </cell>
          <cell r="E40">
            <v>320</v>
          </cell>
          <cell r="F40">
            <v>33.25</v>
          </cell>
          <cell r="G40">
            <v>0</v>
          </cell>
          <cell r="H40">
            <v>325</v>
          </cell>
          <cell r="I40">
            <v>25</v>
          </cell>
          <cell r="J40">
            <v>0</v>
          </cell>
        </row>
        <row r="41">
          <cell r="C41" t="str">
            <v>1050SVPrice</v>
          </cell>
          <cell r="D41">
            <v>0</v>
          </cell>
          <cell r="E41">
            <v>0</v>
          </cell>
          <cell r="F41">
            <v>15</v>
          </cell>
          <cell r="G41">
            <v>3.4</v>
          </cell>
          <cell r="H41">
            <v>0</v>
          </cell>
          <cell r="I41">
            <v>12.55</v>
          </cell>
          <cell r="J41">
            <v>2.1</v>
          </cell>
        </row>
        <row r="42">
          <cell r="C42" t="str">
            <v>1050SVVolume</v>
          </cell>
          <cell r="D42">
            <v>0</v>
          </cell>
          <cell r="E42">
            <v>0</v>
          </cell>
          <cell r="F42">
            <v>-13.7</v>
          </cell>
          <cell r="G42">
            <v>-21.5</v>
          </cell>
          <cell r="H42">
            <v>0</v>
          </cell>
          <cell r="I42">
            <v>17.45</v>
          </cell>
          <cell r="J42">
            <v>-6.3</v>
          </cell>
        </row>
        <row r="43">
          <cell r="C43" t="str">
            <v>1050SVMix</v>
          </cell>
          <cell r="D43">
            <v>0</v>
          </cell>
          <cell r="E43">
            <v>0</v>
          </cell>
          <cell r="F43">
            <v>13.066000000000098</v>
          </cell>
          <cell r="G43">
            <v>-10.549999999999862</v>
          </cell>
          <cell r="H43">
            <v>0</v>
          </cell>
          <cell r="I43">
            <v>16.774999999999999</v>
          </cell>
          <cell r="J43">
            <v>-10.743999999999961</v>
          </cell>
        </row>
        <row r="44">
          <cell r="C44" t="str">
            <v>1050SVTotal</v>
          </cell>
          <cell r="D44">
            <v>0</v>
          </cell>
          <cell r="E44">
            <v>0</v>
          </cell>
          <cell r="F44">
            <v>14.366000000000099</v>
          </cell>
          <cell r="G44">
            <v>-28.649999999999864</v>
          </cell>
          <cell r="H44">
            <v>0</v>
          </cell>
          <cell r="I44">
            <v>46.774999999999999</v>
          </cell>
          <cell r="J44">
            <v>-14.94399999999996</v>
          </cell>
        </row>
        <row r="45">
          <cell r="C45" t="str">
            <v>1050OPSP</v>
          </cell>
          <cell r="D45">
            <v>0</v>
          </cell>
          <cell r="E45">
            <v>0</v>
          </cell>
          <cell r="F45">
            <v>15</v>
          </cell>
          <cell r="G45">
            <v>3.4</v>
          </cell>
          <cell r="H45">
            <v>0</v>
          </cell>
          <cell r="I45">
            <v>12.55</v>
          </cell>
          <cell r="J45">
            <v>2.1</v>
          </cell>
        </row>
        <row r="46">
          <cell r="C46" t="str">
            <v>1050OPRM</v>
          </cell>
          <cell r="D46">
            <v>0</v>
          </cell>
          <cell r="E46">
            <v>0</v>
          </cell>
          <cell r="F46">
            <v>0</v>
          </cell>
          <cell r="G46">
            <v>0</v>
          </cell>
          <cell r="H46">
            <v>0</v>
          </cell>
          <cell r="I46">
            <v>0</v>
          </cell>
          <cell r="J46">
            <v>0</v>
          </cell>
        </row>
        <row r="47">
          <cell r="C47" t="str">
            <v>1050OP Depr</v>
          </cell>
          <cell r="D47">
            <v>0</v>
          </cell>
          <cell r="E47">
            <v>0</v>
          </cell>
          <cell r="F47">
            <v>-0.2</v>
          </cell>
          <cell r="G47">
            <v>-0.2</v>
          </cell>
          <cell r="H47">
            <v>0</v>
          </cell>
          <cell r="I47">
            <v>0</v>
          </cell>
          <cell r="J47">
            <v>0</v>
          </cell>
        </row>
        <row r="48">
          <cell r="C48" t="str">
            <v>1050OPSV</v>
          </cell>
          <cell r="D48">
            <v>0</v>
          </cell>
          <cell r="E48">
            <v>0</v>
          </cell>
          <cell r="F48">
            <v>-4.6950000000000003</v>
          </cell>
          <cell r="G48">
            <v>-5.68</v>
          </cell>
          <cell r="H48">
            <v>0</v>
          </cell>
          <cell r="I48">
            <v>0.41749999999999998</v>
          </cell>
          <cell r="J48">
            <v>-1.7</v>
          </cell>
        </row>
        <row r="49">
          <cell r="C49" t="str">
            <v>1050OPMix</v>
          </cell>
          <cell r="D49">
            <v>0</v>
          </cell>
          <cell r="E49">
            <v>0</v>
          </cell>
          <cell r="F49">
            <v>-15.537145999999989</v>
          </cell>
          <cell r="G49">
            <v>4.6662920000000376</v>
          </cell>
          <cell r="H49">
            <v>0</v>
          </cell>
          <cell r="I49">
            <v>-17.255937999999986</v>
          </cell>
          <cell r="J49">
            <v>-0.4</v>
          </cell>
        </row>
        <row r="50">
          <cell r="C50" t="str">
            <v>1050OPTotal</v>
          </cell>
          <cell r="D50">
            <v>0</v>
          </cell>
          <cell r="E50">
            <v>0</v>
          </cell>
          <cell r="F50">
            <v>-5.4321459999999888</v>
          </cell>
          <cell r="G50">
            <v>2.1862920000000372</v>
          </cell>
          <cell r="H50">
            <v>0</v>
          </cell>
          <cell r="I50">
            <v>-4.2884379999999851</v>
          </cell>
          <cell r="J50">
            <v>0</v>
          </cell>
        </row>
        <row r="51">
          <cell r="C51" t="str">
            <v>14402925</v>
          </cell>
          <cell r="D51">
            <v>209.00199999999995</v>
          </cell>
          <cell r="E51">
            <v>578.60399999999993</v>
          </cell>
          <cell r="F51">
            <v>33.309999999999945</v>
          </cell>
          <cell r="G51">
            <v>-12.627135227000167</v>
          </cell>
          <cell r="H51">
            <v>750.86900000000003</v>
          </cell>
          <cell r="I51">
            <v>63.096000000000004</v>
          </cell>
          <cell r="J51">
            <v>16.555460390000121</v>
          </cell>
        </row>
        <row r="52">
          <cell r="C52" t="str">
            <v>14402937</v>
          </cell>
          <cell r="D52">
            <v>38.246000000000002</v>
          </cell>
          <cell r="E52">
            <v>105.96299999999999</v>
          </cell>
          <cell r="F52">
            <v>-6.4420000000000073</v>
          </cell>
          <cell r="G52">
            <v>-11.382354705000012</v>
          </cell>
          <cell r="H52">
            <v>131.37800000000001</v>
          </cell>
          <cell r="I52">
            <v>-9.8450000000000006</v>
          </cell>
          <cell r="J52">
            <v>-8.6478209389999847</v>
          </cell>
        </row>
        <row r="53">
          <cell r="C53" t="str">
            <v>14402958</v>
          </cell>
          <cell r="D53">
            <v>31.740732633333323</v>
          </cell>
          <cell r="E53">
            <v>92.216732633333322</v>
          </cell>
          <cell r="F53">
            <v>7.8367326333333267</v>
          </cell>
          <cell r="G53">
            <v>6.2312247000665764</v>
          </cell>
          <cell r="H53">
            <v>107.66917629999999</v>
          </cell>
          <cell r="I53">
            <v>2.7941762999999895</v>
          </cell>
          <cell r="J53">
            <v>2.5922276069099013</v>
          </cell>
        </row>
        <row r="54">
          <cell r="C54" t="str">
            <v>14402959</v>
          </cell>
          <cell r="D54">
            <v>6.5052673666666792</v>
          </cell>
          <cell r="E54">
            <v>13.746267366666672</v>
          </cell>
          <cell r="F54">
            <v>-14.278732633333334</v>
          </cell>
          <cell r="G54">
            <v>-5.1511300049334352</v>
          </cell>
          <cell r="H54">
            <v>23.708823700000025</v>
          </cell>
          <cell r="I54">
            <v>-12.639176299999988</v>
          </cell>
          <cell r="J54">
            <v>-6.0555933320900834</v>
          </cell>
        </row>
        <row r="55">
          <cell r="C55" t="str">
            <v>14402974</v>
          </cell>
          <cell r="D55">
            <v>-1.60512476752783</v>
          </cell>
          <cell r="E55">
            <v>-4.3811247675278295</v>
          </cell>
          <cell r="F55">
            <v>0.99987523247217069</v>
          </cell>
          <cell r="G55">
            <v>0.91379145701038045</v>
          </cell>
          <cell r="H55">
            <v>-5.6271787774958302</v>
          </cell>
          <cell r="I55">
            <v>0.54982122250416943</v>
          </cell>
          <cell r="J55">
            <v>0.89599999999999902</v>
          </cell>
        </row>
        <row r="56">
          <cell r="C56" t="str">
            <v>14402986</v>
          </cell>
          <cell r="D56">
            <v>-0.215</v>
          </cell>
          <cell r="E56">
            <v>-0.44700000000000001</v>
          </cell>
          <cell r="F56">
            <v>1.3319999999999999</v>
          </cell>
          <cell r="G56">
            <v>2.3109999999999999</v>
          </cell>
          <cell r="H56">
            <v>-3.1369999999999996</v>
          </cell>
          <cell r="I56">
            <v>-0.79199999999999937</v>
          </cell>
          <cell r="J56">
            <v>0.65600000000000058</v>
          </cell>
        </row>
        <row r="57">
          <cell r="C57" t="str">
            <v>14402985</v>
          </cell>
          <cell r="D57">
            <v>4.6851425991388496</v>
          </cell>
          <cell r="E57">
            <v>8.918142599138843</v>
          </cell>
          <cell r="F57">
            <v>-11.946857400861163</v>
          </cell>
          <cell r="G57">
            <v>-1.9263385479230557</v>
          </cell>
          <cell r="H57">
            <v>14.944644922504196</v>
          </cell>
          <cell r="I57">
            <v>-12.881355077495819</v>
          </cell>
          <cell r="J57">
            <v>-4.5035933320900838</v>
          </cell>
        </row>
        <row r="58">
          <cell r="C58" t="str">
            <v>14402999</v>
          </cell>
          <cell r="D58">
            <v>3.0453426894402522</v>
          </cell>
          <cell r="E58">
            <v>6.5973426894402527</v>
          </cell>
          <cell r="F58">
            <v>-6.3946573105597464</v>
          </cell>
          <cell r="G58">
            <v>-1.6968328574581628</v>
          </cell>
          <cell r="H58">
            <v>9.7140191996277281</v>
          </cell>
          <cell r="I58">
            <v>-8.0529808003722714</v>
          </cell>
          <cell r="J58">
            <v>-2.5594667518263812</v>
          </cell>
        </row>
        <row r="59">
          <cell r="C59" t="str">
            <v>14400804</v>
          </cell>
          <cell r="D59">
            <v>0</v>
          </cell>
          <cell r="E59">
            <v>149.6</v>
          </cell>
          <cell r="F59">
            <v>26.143999999999977</v>
          </cell>
          <cell r="G59">
            <v>7.9056810999986737E-2</v>
          </cell>
          <cell r="H59">
            <v>132.80000000000001</v>
          </cell>
          <cell r="I59">
            <v>20.86699999999999</v>
          </cell>
          <cell r="J59">
            <v>-1.4175913610000066</v>
          </cell>
        </row>
        <row r="60">
          <cell r="C60" t="str">
            <v>14400834</v>
          </cell>
          <cell r="D60">
            <v>0</v>
          </cell>
          <cell r="E60">
            <v>0</v>
          </cell>
          <cell r="F60">
            <v>0</v>
          </cell>
          <cell r="G60">
            <v>0</v>
          </cell>
          <cell r="H60">
            <v>0</v>
          </cell>
          <cell r="I60">
            <v>0</v>
          </cell>
          <cell r="J60">
            <v>0</v>
          </cell>
        </row>
        <row r="61">
          <cell r="C61" t="str">
            <v>14400</v>
          </cell>
          <cell r="D61">
            <v>0</v>
          </cell>
          <cell r="E61">
            <v>0</v>
          </cell>
          <cell r="F61">
            <v>0</v>
          </cell>
          <cell r="G61">
            <v>0</v>
          </cell>
          <cell r="H61">
            <v>0</v>
          </cell>
          <cell r="I61">
            <v>0</v>
          </cell>
          <cell r="J61">
            <v>0</v>
          </cell>
        </row>
        <row r="62">
          <cell r="C62" t="str">
            <v>14401737</v>
          </cell>
          <cell r="D62">
            <v>0</v>
          </cell>
          <cell r="E62">
            <v>415</v>
          </cell>
          <cell r="F62">
            <v>122.76299999999998</v>
          </cell>
          <cell r="G62">
            <v>-18.761895138741011</v>
          </cell>
          <cell r="H62">
            <v>445</v>
          </cell>
          <cell r="I62">
            <v>201.18700000000001</v>
          </cell>
          <cell r="J62">
            <v>-12.286388391053038</v>
          </cell>
        </row>
        <row r="63">
          <cell r="C63" t="str">
            <v>1440ABS</v>
          </cell>
          <cell r="D63">
            <v>0</v>
          </cell>
          <cell r="E63">
            <v>160</v>
          </cell>
          <cell r="F63">
            <v>29.948303999999979</v>
          </cell>
          <cell r="G63">
            <v>0</v>
          </cell>
          <cell r="H63">
            <v>190</v>
          </cell>
          <cell r="I63">
            <v>-2.1336599999999635</v>
          </cell>
          <cell r="J63">
            <v>0</v>
          </cell>
        </row>
        <row r="64">
          <cell r="C64" t="str">
            <v>1440SVPrice</v>
          </cell>
          <cell r="D64">
            <v>0</v>
          </cell>
          <cell r="E64">
            <v>0</v>
          </cell>
          <cell r="F64">
            <v>33.053099999999986</v>
          </cell>
          <cell r="G64">
            <v>6.0471900000000085</v>
          </cell>
          <cell r="H64">
            <v>0</v>
          </cell>
          <cell r="I64">
            <v>21.156799999999997</v>
          </cell>
          <cell r="J64">
            <v>30.619040000000005</v>
          </cell>
        </row>
        <row r="65">
          <cell r="C65" t="str">
            <v>1440SVVolume</v>
          </cell>
          <cell r="D65">
            <v>0</v>
          </cell>
          <cell r="E65">
            <v>0</v>
          </cell>
          <cell r="F65">
            <v>4.6227999999999998</v>
          </cell>
          <cell r="G65">
            <v>-19.129520000000003</v>
          </cell>
          <cell r="H65">
            <v>0</v>
          </cell>
          <cell r="I65">
            <v>53.341899999999995</v>
          </cell>
          <cell r="J65">
            <v>-8.8056599999999996</v>
          </cell>
        </row>
        <row r="66">
          <cell r="C66" t="str">
            <v>1440SVMix</v>
          </cell>
          <cell r="D66">
            <v>0</v>
          </cell>
          <cell r="E66">
            <v>0</v>
          </cell>
          <cell r="F66">
            <v>-4.365900000000039</v>
          </cell>
          <cell r="G66">
            <v>0.45519477299982825</v>
          </cell>
          <cell r="H66">
            <v>0</v>
          </cell>
          <cell r="I66">
            <v>-11.402699999999982</v>
          </cell>
          <cell r="J66">
            <v>-5.2579196099998846</v>
          </cell>
        </row>
        <row r="67">
          <cell r="C67" t="str">
            <v>1440SVTotal</v>
          </cell>
          <cell r="D67">
            <v>0</v>
          </cell>
          <cell r="E67">
            <v>0</v>
          </cell>
          <cell r="F67">
            <v>33.309999999999945</v>
          </cell>
          <cell r="G67">
            <v>-12.627135227000167</v>
          </cell>
          <cell r="H67">
            <v>0</v>
          </cell>
          <cell r="I67">
            <v>63.096000000000004</v>
          </cell>
          <cell r="J67">
            <v>16.555460390000121</v>
          </cell>
        </row>
        <row r="68">
          <cell r="C68" t="str">
            <v>1440OPSP</v>
          </cell>
          <cell r="D68">
            <v>0</v>
          </cell>
          <cell r="E68">
            <v>0</v>
          </cell>
          <cell r="F68">
            <v>33.053099999999986</v>
          </cell>
          <cell r="G68">
            <v>6.0471900000000085</v>
          </cell>
          <cell r="H68">
            <v>0</v>
          </cell>
          <cell r="I68">
            <v>21.156799999999997</v>
          </cell>
          <cell r="J68">
            <v>30.619040000000005</v>
          </cell>
        </row>
        <row r="69">
          <cell r="C69" t="str">
            <v>1440OPRM</v>
          </cell>
          <cell r="D69">
            <v>0</v>
          </cell>
          <cell r="E69">
            <v>0</v>
          </cell>
          <cell r="F69">
            <v>-15.2</v>
          </cell>
          <cell r="G69">
            <v>-5.5110000000000001</v>
          </cell>
          <cell r="H69">
            <v>0</v>
          </cell>
          <cell r="I69">
            <v>-25.3</v>
          </cell>
          <cell r="J69">
            <v>-24.7</v>
          </cell>
        </row>
        <row r="70">
          <cell r="C70" t="str">
            <v>1440OP Depr</v>
          </cell>
          <cell r="D70">
            <v>0</v>
          </cell>
          <cell r="E70">
            <v>0</v>
          </cell>
          <cell r="F70">
            <v>-0.10000000000000053</v>
          </cell>
          <cell r="G70">
            <v>-0.57999999999999996</v>
          </cell>
          <cell r="H70">
            <v>0</v>
          </cell>
          <cell r="I70">
            <v>-0.6</v>
          </cell>
          <cell r="J70">
            <v>-0.28000000000000003</v>
          </cell>
        </row>
        <row r="71">
          <cell r="C71" t="str">
            <v>1440OPSV</v>
          </cell>
          <cell r="D71">
            <v>0</v>
          </cell>
          <cell r="E71">
            <v>0</v>
          </cell>
          <cell r="F71">
            <v>3.6960000000000002</v>
          </cell>
          <cell r="G71">
            <v>-2.2250000000000001</v>
          </cell>
          <cell r="H71">
            <v>0</v>
          </cell>
          <cell r="I71">
            <v>6.2440000000000007</v>
          </cell>
          <cell r="J71">
            <v>-7.798</v>
          </cell>
        </row>
        <row r="72">
          <cell r="C72" t="str">
            <v>1440OPMix</v>
          </cell>
          <cell r="D72">
            <v>0</v>
          </cell>
          <cell r="E72">
            <v>0</v>
          </cell>
          <cell r="F72">
            <v>-35.727832633333321</v>
          </cell>
          <cell r="G72">
            <v>-2.882320004933443</v>
          </cell>
          <cell r="H72">
            <v>0</v>
          </cell>
          <cell r="I72">
            <v>-14.13997629999999</v>
          </cell>
          <cell r="J72">
            <v>-3.8966333320900928</v>
          </cell>
        </row>
        <row r="73">
          <cell r="C73" t="str">
            <v>1440OPTotal</v>
          </cell>
          <cell r="D73">
            <v>0</v>
          </cell>
          <cell r="E73">
            <v>0</v>
          </cell>
          <cell r="F73">
            <v>-14.278732633333334</v>
          </cell>
          <cell r="G73">
            <v>-5.1511300049334352</v>
          </cell>
          <cell r="H73">
            <v>0</v>
          </cell>
          <cell r="I73">
            <v>-12.639176299999988</v>
          </cell>
          <cell r="J73">
            <v>-6.0555933320900834</v>
          </cell>
        </row>
        <row r="74">
          <cell r="C74" t="str">
            <v>16402925</v>
          </cell>
          <cell r="D74">
            <v>152.42874210087604</v>
          </cell>
          <cell r="E74">
            <v>462.992742100876</v>
          </cell>
          <cell r="F74">
            <v>73.82974210087599</v>
          </cell>
          <cell r="G74">
            <v>-24.070029899123995</v>
          </cell>
          <cell r="H74">
            <v>503.4362852932494</v>
          </cell>
          <cell r="I74">
            <v>77.912285293249397</v>
          </cell>
          <cell r="J74">
            <v>-1.1884927067505942</v>
          </cell>
        </row>
        <row r="75">
          <cell r="C75" t="str">
            <v>16402937</v>
          </cell>
          <cell r="D75">
            <v>25.526756832278977</v>
          </cell>
          <cell r="E75">
            <v>78.330756832278979</v>
          </cell>
          <cell r="F75">
            <v>11.672756832278992</v>
          </cell>
          <cell r="G75">
            <v>-13.724165167721026</v>
          </cell>
          <cell r="H75">
            <v>85.142502063373286</v>
          </cell>
          <cell r="I75">
            <v>10.864502063373294</v>
          </cell>
          <cell r="J75">
            <v>-10.393579936626722</v>
          </cell>
        </row>
        <row r="76">
          <cell r="C76" t="str">
            <v>16402958</v>
          </cell>
          <cell r="D76">
            <v>18.710819580518788</v>
          </cell>
          <cell r="E76">
            <v>54.330819580518785</v>
          </cell>
          <cell r="F76">
            <v>1.3628195805187886</v>
          </cell>
          <cell r="G76">
            <v>3.1842921434312146</v>
          </cell>
          <cell r="H76">
            <v>59.661739727366005</v>
          </cell>
          <cell r="I76">
            <v>2.8587397273660073</v>
          </cell>
          <cell r="J76">
            <v>-0.9482620134160058</v>
          </cell>
        </row>
        <row r="77">
          <cell r="C77" t="str">
            <v>16402959</v>
          </cell>
          <cell r="D77">
            <v>6.8159372517601895</v>
          </cell>
          <cell r="E77">
            <v>23.999937251760194</v>
          </cell>
          <cell r="F77">
            <v>10.309937251760203</v>
          </cell>
          <cell r="G77">
            <v>-10.539873024289811</v>
          </cell>
          <cell r="H77">
            <v>25.480762336007281</v>
          </cell>
          <cell r="I77">
            <v>8.0057623360072867</v>
          </cell>
          <cell r="J77">
            <v>-11.341841950042728</v>
          </cell>
        </row>
        <row r="78">
          <cell r="C78" t="str">
            <v>16402974</v>
          </cell>
          <cell r="D78">
            <v>-3.651655792345923</v>
          </cell>
          <cell r="E78">
            <v>-11.070655792345924</v>
          </cell>
          <cell r="F78">
            <v>-5.2886557923459243</v>
          </cell>
          <cell r="G78">
            <v>-2.588655792345925</v>
          </cell>
          <cell r="H78">
            <v>-10.695929480471939</v>
          </cell>
          <cell r="I78">
            <v>-4.4639294804719389</v>
          </cell>
          <cell r="J78">
            <v>-2.7949294804719393</v>
          </cell>
        </row>
        <row r="79">
          <cell r="C79" t="str">
            <v>16402986</v>
          </cell>
          <cell r="D79">
            <v>-0.4568043331854536</v>
          </cell>
          <cell r="E79">
            <v>0.9771956668145465</v>
          </cell>
          <cell r="F79">
            <v>3.6901956668145459</v>
          </cell>
          <cell r="G79">
            <v>4.7751956668145459</v>
          </cell>
          <cell r="H79">
            <v>-2.6378506002077917</v>
          </cell>
          <cell r="I79">
            <v>-5.8758506002077908</v>
          </cell>
          <cell r="J79">
            <v>1.264149399792208</v>
          </cell>
        </row>
        <row r="80">
          <cell r="C80" t="str">
            <v>16402985</v>
          </cell>
          <cell r="D80">
            <v>2.7074771262288131</v>
          </cell>
          <cell r="E80">
            <v>13.906477126228816</v>
          </cell>
          <cell r="F80">
            <v>8.7114771262288251</v>
          </cell>
          <cell r="G80">
            <v>-8.3533331498211911</v>
          </cell>
          <cell r="H80">
            <v>12.146982255327551</v>
          </cell>
          <cell r="I80">
            <v>-2.3340177446724439</v>
          </cell>
          <cell r="J80">
            <v>-12.872622030722457</v>
          </cell>
        </row>
        <row r="81">
          <cell r="C81" t="str">
            <v>16402999</v>
          </cell>
          <cell r="D81">
            <v>1.8123859183879862</v>
          </cell>
          <cell r="E81">
            <v>9.4493859183879874</v>
          </cell>
          <cell r="F81">
            <v>6.9623859183879873</v>
          </cell>
          <cell r="G81">
            <v>-4.8123243576620123</v>
          </cell>
          <cell r="H81">
            <v>7.855919526511066</v>
          </cell>
          <cell r="I81">
            <v>-1.7890804734889336</v>
          </cell>
          <cell r="J81">
            <v>-9.3365847595389369</v>
          </cell>
        </row>
        <row r="82">
          <cell r="C82" t="str">
            <v>16400804</v>
          </cell>
          <cell r="D82">
            <v>0</v>
          </cell>
          <cell r="E82">
            <v>138.23048100526501</v>
          </cell>
          <cell r="F82">
            <v>-34.779518994734985</v>
          </cell>
          <cell r="G82">
            <v>-9.4496879947349726</v>
          </cell>
          <cell r="H82">
            <v>142.92509221776666</v>
          </cell>
          <cell r="I82">
            <v>-14.547907782233352</v>
          </cell>
          <cell r="J82">
            <v>-7.7009527822333439</v>
          </cell>
        </row>
        <row r="83">
          <cell r="C83" t="str">
            <v>16400834</v>
          </cell>
          <cell r="D83">
            <v>0</v>
          </cell>
          <cell r="E83">
            <v>0</v>
          </cell>
          <cell r="F83">
            <v>0</v>
          </cell>
          <cell r="G83">
            <v>0</v>
          </cell>
          <cell r="H83">
            <v>0</v>
          </cell>
          <cell r="I83">
            <v>0</v>
          </cell>
          <cell r="J83">
            <v>0</v>
          </cell>
        </row>
        <row r="84">
          <cell r="C84" t="str">
            <v>1640BSJ OR/AP/MS</v>
          </cell>
          <cell r="D84">
            <v>0</v>
          </cell>
          <cell r="E84">
            <v>0</v>
          </cell>
          <cell r="F84">
            <v>0</v>
          </cell>
          <cell r="G84">
            <v>0</v>
          </cell>
          <cell r="H84">
            <v>0</v>
          </cell>
          <cell r="I84">
            <v>0</v>
          </cell>
          <cell r="J84">
            <v>0</v>
          </cell>
        </row>
        <row r="85">
          <cell r="C85" t="str">
            <v>16401737</v>
          </cell>
          <cell r="D85">
            <v>0</v>
          </cell>
          <cell r="E85">
            <v>434.32113424298257</v>
          </cell>
          <cell r="F85">
            <v>45.215134242982572</v>
          </cell>
          <cell r="G85">
            <v>3.5791342429825477</v>
          </cell>
          <cell r="H85">
            <v>408.4758810830204</v>
          </cell>
          <cell r="I85">
            <v>34.062881083020386</v>
          </cell>
          <cell r="J85">
            <v>-6.7021189169796003</v>
          </cell>
        </row>
        <row r="86">
          <cell r="C86" t="str">
            <v>1640ABS</v>
          </cell>
          <cell r="D86">
            <v>0</v>
          </cell>
          <cell r="E86">
            <v>0</v>
          </cell>
          <cell r="F86">
            <v>0</v>
          </cell>
          <cell r="G86">
            <v>0</v>
          </cell>
          <cell r="H86">
            <v>0</v>
          </cell>
          <cell r="I86">
            <v>0</v>
          </cell>
          <cell r="J86">
            <v>0</v>
          </cell>
        </row>
        <row r="87">
          <cell r="C87" t="str">
            <v>1640SVPrice</v>
          </cell>
          <cell r="D87">
            <v>0</v>
          </cell>
          <cell r="E87">
            <v>0</v>
          </cell>
          <cell r="F87">
            <v>31.189874954078327</v>
          </cell>
          <cell r="G87">
            <v>0.72260280288186785</v>
          </cell>
          <cell r="H87">
            <v>0</v>
          </cell>
          <cell r="I87">
            <v>35.181606828527087</v>
          </cell>
          <cell r="J87">
            <v>7.4800128398735755</v>
          </cell>
        </row>
        <row r="88">
          <cell r="C88" t="str">
            <v>1640SVVolume</v>
          </cell>
          <cell r="D88">
            <v>0</v>
          </cell>
          <cell r="E88">
            <v>0</v>
          </cell>
          <cell r="F88">
            <v>47.94257320942414</v>
          </cell>
          <cell r="G88">
            <v>-8.7625280210747469</v>
          </cell>
          <cell r="H88">
            <v>0</v>
          </cell>
          <cell r="I88">
            <v>40.313667420704597</v>
          </cell>
          <cell r="J88">
            <v>5.1347094558387774</v>
          </cell>
        </row>
        <row r="89">
          <cell r="C89" t="str">
            <v>1640SVMix</v>
          </cell>
          <cell r="D89">
            <v>0</v>
          </cell>
          <cell r="E89">
            <v>0</v>
          </cell>
          <cell r="F89">
            <v>-5.3027060626264699</v>
          </cell>
          <cell r="G89">
            <v>-16.030104680931117</v>
          </cell>
          <cell r="H89">
            <v>0</v>
          </cell>
          <cell r="I89">
            <v>2.4170110440177126</v>
          </cell>
          <cell r="J89">
            <v>-13.803215002462947</v>
          </cell>
        </row>
        <row r="90">
          <cell r="C90" t="str">
            <v>1640SVTotal</v>
          </cell>
          <cell r="D90">
            <v>0</v>
          </cell>
          <cell r="E90">
            <v>0</v>
          </cell>
          <cell r="F90">
            <v>73.82974210087599</v>
          </cell>
          <cell r="G90">
            <v>-24.070029899123995</v>
          </cell>
          <cell r="H90">
            <v>0</v>
          </cell>
          <cell r="I90">
            <v>77.912285293249397</v>
          </cell>
          <cell r="J90">
            <v>-1.1884927067505942</v>
          </cell>
        </row>
        <row r="91">
          <cell r="C91" t="str">
            <v>1640OPSP</v>
          </cell>
          <cell r="D91">
            <v>0</v>
          </cell>
          <cell r="E91">
            <v>0</v>
          </cell>
          <cell r="F91">
            <v>31.189874954078327</v>
          </cell>
          <cell r="G91">
            <v>0.72260280288186785</v>
          </cell>
          <cell r="H91">
            <v>0</v>
          </cell>
          <cell r="I91">
            <v>35.181606828527087</v>
          </cell>
          <cell r="J91">
            <v>7.4800128398735755</v>
          </cell>
        </row>
        <row r="92">
          <cell r="C92" t="str">
            <v>1640OPRM</v>
          </cell>
          <cell r="D92">
            <v>0</v>
          </cell>
          <cell r="E92">
            <v>0</v>
          </cell>
          <cell r="F92">
            <v>-3.1750468595582646</v>
          </cell>
          <cell r="G92">
            <v>2.0191820997462422</v>
          </cell>
          <cell r="H92">
            <v>0</v>
          </cell>
          <cell r="I92">
            <v>-13.242815880275558</v>
          </cell>
          <cell r="J92">
            <v>-2.9955144465391381</v>
          </cell>
        </row>
        <row r="93">
          <cell r="C93" t="str">
            <v>1640OP Depr</v>
          </cell>
          <cell r="D93">
            <v>0</v>
          </cell>
          <cell r="E93">
            <v>0</v>
          </cell>
          <cell r="F93">
            <v>-3.3849519999999989</v>
          </cell>
          <cell r="G93">
            <v>1.8028961970075013</v>
          </cell>
          <cell r="H93">
            <v>0</v>
          </cell>
          <cell r="I93">
            <v>-6.9202140000000023</v>
          </cell>
          <cell r="J93">
            <v>-3.1849999990000004</v>
          </cell>
        </row>
        <row r="94">
          <cell r="C94" t="str">
            <v>1640OPSV</v>
          </cell>
          <cell r="D94">
            <v>0</v>
          </cell>
          <cell r="E94">
            <v>0</v>
          </cell>
          <cell r="F94">
            <v>-1.7888056196912645</v>
          </cell>
          <cell r="G94">
            <v>-12.068464312007304</v>
          </cell>
          <cell r="H94">
            <v>0</v>
          </cell>
          <cell r="I94">
            <v>3.9668035847204042</v>
          </cell>
          <cell r="J94">
            <v>-3.8595408674759852</v>
          </cell>
        </row>
        <row r="95">
          <cell r="C95" t="str">
            <v>1640OPMix</v>
          </cell>
          <cell r="D95">
            <v>0</v>
          </cell>
          <cell r="E95">
            <v>0</v>
          </cell>
          <cell r="F95">
            <v>-12.531133223068597</v>
          </cell>
          <cell r="G95">
            <v>-3.0160898119181185</v>
          </cell>
          <cell r="H95">
            <v>0</v>
          </cell>
          <cell r="I95">
            <v>-10.979618196964644</v>
          </cell>
          <cell r="J95">
            <v>-8.7817994769011793</v>
          </cell>
        </row>
        <row r="96">
          <cell r="C96" t="str">
            <v>1640OPTotal</v>
          </cell>
          <cell r="D96">
            <v>0</v>
          </cell>
          <cell r="E96">
            <v>0</v>
          </cell>
          <cell r="F96">
            <v>10.309937251760203</v>
          </cell>
          <cell r="G96">
            <v>-10.539873024289811</v>
          </cell>
          <cell r="H96">
            <v>0</v>
          </cell>
          <cell r="I96">
            <v>8.0057623360072867</v>
          </cell>
          <cell r="J96">
            <v>-11.341841950042728</v>
          </cell>
        </row>
        <row r="97">
          <cell r="C97" t="str">
            <v>07292925</v>
          </cell>
          <cell r="D97">
            <v>76.7</v>
          </cell>
          <cell r="E97">
            <v>226.45600000000002</v>
          </cell>
          <cell r="F97">
            <v>226.45600000000002</v>
          </cell>
          <cell r="G97">
            <v>-7.438999999999993</v>
          </cell>
          <cell r="H97">
            <v>253.6</v>
          </cell>
          <cell r="I97">
            <v>164.04300000000001</v>
          </cell>
          <cell r="J97">
            <v>-3.7930000000000348</v>
          </cell>
        </row>
        <row r="98">
          <cell r="C98" t="str">
            <v>07292937</v>
          </cell>
          <cell r="D98">
            <v>26.2</v>
          </cell>
          <cell r="E98">
            <v>78.394999999999996</v>
          </cell>
          <cell r="F98">
            <v>78.394999999999996</v>
          </cell>
          <cell r="G98">
            <v>-0.4789999999999992</v>
          </cell>
          <cell r="H98">
            <v>85.3</v>
          </cell>
          <cell r="I98">
            <v>71.97</v>
          </cell>
          <cell r="J98">
            <v>-2.895</v>
          </cell>
        </row>
        <row r="99">
          <cell r="C99" t="str">
            <v>07292958</v>
          </cell>
          <cell r="D99">
            <v>22</v>
          </cell>
          <cell r="E99">
            <v>68.015999999999991</v>
          </cell>
          <cell r="F99">
            <v>68.015999999999991</v>
          </cell>
          <cell r="G99">
            <v>6.2950100000000049</v>
          </cell>
          <cell r="H99">
            <v>68.5</v>
          </cell>
          <cell r="I99">
            <v>46.302</v>
          </cell>
          <cell r="J99">
            <v>1.6340099999999893</v>
          </cell>
        </row>
        <row r="100">
          <cell r="C100" t="str">
            <v>07292959</v>
          </cell>
          <cell r="D100">
            <v>4.2</v>
          </cell>
          <cell r="E100">
            <v>10.379000000000005</v>
          </cell>
          <cell r="F100">
            <v>10.379000000000005</v>
          </cell>
          <cell r="G100">
            <v>5.8160100000000057</v>
          </cell>
          <cell r="H100">
            <v>16.8</v>
          </cell>
          <cell r="I100">
            <v>25.667999999999999</v>
          </cell>
          <cell r="J100">
            <v>-1.2609900000000067</v>
          </cell>
        </row>
        <row r="101">
          <cell r="C101" t="str">
            <v>07292974</v>
          </cell>
          <cell r="D101">
            <v>-2.9</v>
          </cell>
          <cell r="E101">
            <v>-7.8030000000000008</v>
          </cell>
          <cell r="F101">
            <v>-7.8030000000000008</v>
          </cell>
          <cell r="G101">
            <v>0.16699999999999893</v>
          </cell>
          <cell r="H101">
            <v>-8.3000000000000007</v>
          </cell>
          <cell r="I101">
            <v>-5.0180000000000007</v>
          </cell>
          <cell r="J101">
            <v>3.6999999999999034E-2</v>
          </cell>
        </row>
        <row r="102">
          <cell r="C102" t="str">
            <v>07292986</v>
          </cell>
          <cell r="D102">
            <v>-0.3</v>
          </cell>
          <cell r="E102">
            <v>-0.77099999999999991</v>
          </cell>
          <cell r="F102">
            <v>-0.77099999999999991</v>
          </cell>
          <cell r="G102">
            <v>-2.9999999999998916E-3</v>
          </cell>
          <cell r="H102">
            <v>-1.6</v>
          </cell>
          <cell r="I102">
            <v>-1.798</v>
          </cell>
          <cell r="J102">
            <v>-0.83200000000000007</v>
          </cell>
        </row>
        <row r="103">
          <cell r="C103" t="str">
            <v>07292985</v>
          </cell>
          <cell r="D103">
            <v>0.99999999999999933</v>
          </cell>
          <cell r="E103">
            <v>1.8049999999999999</v>
          </cell>
          <cell r="F103">
            <v>1.8049999999999999</v>
          </cell>
          <cell r="G103">
            <v>5.9800100000000045</v>
          </cell>
          <cell r="H103">
            <v>6.9</v>
          </cell>
          <cell r="I103">
            <v>18.851999999999997</v>
          </cell>
          <cell r="J103">
            <v>-2.0559900000000066</v>
          </cell>
        </row>
        <row r="104">
          <cell r="C104" t="str">
            <v>07292999</v>
          </cell>
          <cell r="D104">
            <v>0.6</v>
          </cell>
          <cell r="E104">
            <v>2.62</v>
          </cell>
          <cell r="F104">
            <v>2.62</v>
          </cell>
          <cell r="G104">
            <v>4.8264199999999997</v>
          </cell>
          <cell r="H104">
            <v>4.2</v>
          </cell>
          <cell r="I104">
            <v>13.324000000000002</v>
          </cell>
          <cell r="J104">
            <v>-1.2212199999999998</v>
          </cell>
        </row>
        <row r="105">
          <cell r="C105" t="str">
            <v>07290804</v>
          </cell>
          <cell r="D105">
            <v>0</v>
          </cell>
          <cell r="E105">
            <v>115</v>
          </cell>
          <cell r="F105">
            <v>115</v>
          </cell>
          <cell r="G105">
            <v>1.0999999999999943</v>
          </cell>
          <cell r="H105">
            <v>128</v>
          </cell>
          <cell r="I105">
            <v>27.358000000000004</v>
          </cell>
          <cell r="J105">
            <v>5</v>
          </cell>
        </row>
        <row r="106">
          <cell r="C106" t="str">
            <v>07290834</v>
          </cell>
          <cell r="D106">
            <v>0</v>
          </cell>
          <cell r="E106">
            <v>0</v>
          </cell>
          <cell r="F106">
            <v>0</v>
          </cell>
          <cell r="G106">
            <v>0</v>
          </cell>
          <cell r="H106">
            <v>0</v>
          </cell>
          <cell r="I106">
            <v>0</v>
          </cell>
          <cell r="J106">
            <v>0</v>
          </cell>
        </row>
        <row r="107">
          <cell r="C107" t="str">
            <v>07290</v>
          </cell>
          <cell r="D107">
            <v>0</v>
          </cell>
          <cell r="E107">
            <v>0</v>
          </cell>
          <cell r="F107">
            <v>0</v>
          </cell>
          <cell r="G107">
            <v>0</v>
          </cell>
          <cell r="H107">
            <v>0</v>
          </cell>
          <cell r="I107">
            <v>0</v>
          </cell>
          <cell r="J107">
            <v>0</v>
          </cell>
        </row>
        <row r="108">
          <cell r="C108" t="str">
            <v>07291737</v>
          </cell>
          <cell r="D108">
            <v>0</v>
          </cell>
          <cell r="E108">
            <v>1.1000000000000001</v>
          </cell>
          <cell r="F108">
            <v>1.1000000000000001</v>
          </cell>
          <cell r="G108">
            <v>0.05</v>
          </cell>
          <cell r="H108">
            <v>1.1000000000000001</v>
          </cell>
          <cell r="I108">
            <v>-26.363999999999997</v>
          </cell>
          <cell r="J108">
            <v>0.05</v>
          </cell>
        </row>
        <row r="109">
          <cell r="C109" t="str">
            <v>0729ABS</v>
          </cell>
          <cell r="D109">
            <v>0</v>
          </cell>
          <cell r="E109">
            <v>75</v>
          </cell>
          <cell r="F109">
            <v>75</v>
          </cell>
          <cell r="G109">
            <v>0</v>
          </cell>
          <cell r="H109">
            <v>75</v>
          </cell>
          <cell r="I109">
            <v>75</v>
          </cell>
          <cell r="J109">
            <v>0</v>
          </cell>
        </row>
        <row r="110">
          <cell r="C110" t="str">
            <v>0729SVPrice</v>
          </cell>
          <cell r="D110">
            <v>0</v>
          </cell>
          <cell r="E110">
            <v>0</v>
          </cell>
          <cell r="F110">
            <v>0</v>
          </cell>
          <cell r="G110">
            <v>0</v>
          </cell>
          <cell r="H110">
            <v>0</v>
          </cell>
          <cell r="I110">
            <v>0</v>
          </cell>
          <cell r="J110">
            <v>0.8</v>
          </cell>
        </row>
        <row r="111">
          <cell r="C111" t="str">
            <v>0729SVVolume</v>
          </cell>
          <cell r="D111">
            <v>0</v>
          </cell>
          <cell r="E111">
            <v>0</v>
          </cell>
          <cell r="F111">
            <v>0</v>
          </cell>
          <cell r="G111">
            <v>-12.6</v>
          </cell>
          <cell r="H111">
            <v>0</v>
          </cell>
          <cell r="I111">
            <v>0</v>
          </cell>
          <cell r="J111">
            <v>-9.1999999999999993</v>
          </cell>
        </row>
        <row r="112">
          <cell r="C112" t="str">
            <v>0729SVMix</v>
          </cell>
          <cell r="D112">
            <v>0</v>
          </cell>
          <cell r="E112">
            <v>0</v>
          </cell>
          <cell r="F112">
            <v>226.45600000000002</v>
          </cell>
          <cell r="G112">
            <v>5.1610000000000067</v>
          </cell>
          <cell r="H112">
            <v>0</v>
          </cell>
          <cell r="I112">
            <v>164.04300000000001</v>
          </cell>
          <cell r="J112">
            <v>4.6069999999999638</v>
          </cell>
        </row>
        <row r="113">
          <cell r="C113" t="str">
            <v>0729SVTotal</v>
          </cell>
          <cell r="D113">
            <v>0</v>
          </cell>
          <cell r="E113">
            <v>0</v>
          </cell>
          <cell r="F113">
            <v>226.45600000000002</v>
          </cell>
          <cell r="G113">
            <v>-7.438999999999993</v>
          </cell>
          <cell r="H113">
            <v>0</v>
          </cell>
          <cell r="I113">
            <v>164.04300000000001</v>
          </cell>
          <cell r="J113">
            <v>-3.7930000000000348</v>
          </cell>
        </row>
        <row r="114">
          <cell r="C114" t="str">
            <v>0729OPSP</v>
          </cell>
          <cell r="D114">
            <v>0</v>
          </cell>
          <cell r="E114">
            <v>0</v>
          </cell>
          <cell r="F114">
            <v>0</v>
          </cell>
          <cell r="G114">
            <v>0</v>
          </cell>
          <cell r="H114">
            <v>0</v>
          </cell>
          <cell r="I114">
            <v>0</v>
          </cell>
          <cell r="J114">
            <v>0.8</v>
          </cell>
        </row>
        <row r="115">
          <cell r="C115" t="str">
            <v>0729OPRM</v>
          </cell>
          <cell r="D115">
            <v>0</v>
          </cell>
          <cell r="E115">
            <v>0</v>
          </cell>
          <cell r="F115">
            <v>0</v>
          </cell>
          <cell r="G115">
            <v>0.3</v>
          </cell>
          <cell r="H115">
            <v>0</v>
          </cell>
          <cell r="I115">
            <v>0</v>
          </cell>
          <cell r="J115">
            <v>-3.9</v>
          </cell>
        </row>
        <row r="116">
          <cell r="C116" t="str">
            <v>0729OP Depr</v>
          </cell>
          <cell r="D116">
            <v>0</v>
          </cell>
          <cell r="E116">
            <v>0</v>
          </cell>
          <cell r="F116">
            <v>0</v>
          </cell>
          <cell r="G116">
            <v>0</v>
          </cell>
          <cell r="H116">
            <v>0</v>
          </cell>
          <cell r="I116">
            <v>0</v>
          </cell>
          <cell r="J116">
            <v>0</v>
          </cell>
        </row>
        <row r="117">
          <cell r="C117" t="str">
            <v>0729OPSV</v>
          </cell>
          <cell r="D117">
            <v>0</v>
          </cell>
          <cell r="E117">
            <v>0</v>
          </cell>
          <cell r="F117">
            <v>0</v>
          </cell>
          <cell r="G117">
            <v>-4.4000000000000004</v>
          </cell>
          <cell r="H117">
            <v>0</v>
          </cell>
          <cell r="I117">
            <v>0</v>
          </cell>
          <cell r="J117">
            <v>-3.3</v>
          </cell>
        </row>
        <row r="118">
          <cell r="C118" t="str">
            <v>0729OPMix</v>
          </cell>
          <cell r="D118">
            <v>0</v>
          </cell>
          <cell r="E118">
            <v>0</v>
          </cell>
          <cell r="F118">
            <v>10.379000000000005</v>
          </cell>
          <cell r="G118">
            <v>9.9160100000000071</v>
          </cell>
          <cell r="H118">
            <v>0</v>
          </cell>
          <cell r="I118">
            <v>25.667999999999999</v>
          </cell>
          <cell r="J118">
            <v>5.1390099999999928</v>
          </cell>
        </row>
        <row r="119">
          <cell r="C119" t="str">
            <v>0729OPTotal</v>
          </cell>
          <cell r="D119">
            <v>0</v>
          </cell>
          <cell r="E119">
            <v>0</v>
          </cell>
          <cell r="F119">
            <v>10.379000000000005</v>
          </cell>
          <cell r="G119">
            <v>5.8160100000000057</v>
          </cell>
          <cell r="H119">
            <v>0</v>
          </cell>
          <cell r="I119">
            <v>25.667999999999999</v>
          </cell>
          <cell r="J119">
            <v>-1.2609900000000067</v>
          </cell>
        </row>
        <row r="120">
          <cell r="C120" t="str">
            <v>19802925</v>
          </cell>
          <cell r="D120">
            <v>1035.2855163674421</v>
          </cell>
          <cell r="E120">
            <v>3036.6705163674419</v>
          </cell>
          <cell r="F120">
            <v>337.61051636744213</v>
          </cell>
          <cell r="G120">
            <v>-112.28045666915781</v>
          </cell>
          <cell r="H120">
            <v>3477.4152395476931</v>
          </cell>
          <cell r="I120">
            <v>388.12323954769329</v>
          </cell>
          <cell r="J120">
            <v>-31.492838708107257</v>
          </cell>
        </row>
        <row r="121">
          <cell r="C121" t="str">
            <v>19802937</v>
          </cell>
          <cell r="D121">
            <v>293.34230850329624</v>
          </cell>
          <cell r="E121">
            <v>848.15830850329621</v>
          </cell>
          <cell r="F121">
            <v>100.16030850329626</v>
          </cell>
          <cell r="G121">
            <v>-19.030489000870702</v>
          </cell>
          <cell r="H121">
            <v>938.57708180128134</v>
          </cell>
          <cell r="I121">
            <v>90.259081801281312</v>
          </cell>
          <cell r="J121">
            <v>-34.403015271055772</v>
          </cell>
        </row>
        <row r="122">
          <cell r="C122" t="str">
            <v>19802958</v>
          </cell>
          <cell r="D122">
            <v>255.14904110165591</v>
          </cell>
          <cell r="E122">
            <v>773.30404110165591</v>
          </cell>
          <cell r="F122">
            <v>113.93204110165586</v>
          </cell>
          <cell r="G122">
            <v>29.738304506070168</v>
          </cell>
          <cell r="H122">
            <v>834.94341129748636</v>
          </cell>
          <cell r="I122">
            <v>67.603411297486275</v>
          </cell>
          <cell r="J122">
            <v>5.2562139345887591</v>
          </cell>
        </row>
        <row r="123">
          <cell r="C123" t="str">
            <v>19802959</v>
          </cell>
          <cell r="D123">
            <v>38.193267401640284</v>
          </cell>
          <cell r="E123">
            <v>74.854267401640413</v>
          </cell>
          <cell r="F123">
            <v>-13.771732598359595</v>
          </cell>
          <cell r="G123">
            <v>10.707815505199466</v>
          </cell>
          <cell r="H123">
            <v>103.63367050379514</v>
          </cell>
          <cell r="I123">
            <v>22.655670503795044</v>
          </cell>
          <cell r="J123">
            <v>-29.146801336467007</v>
          </cell>
        </row>
        <row r="124">
          <cell r="C124" t="str">
            <v>19802974</v>
          </cell>
          <cell r="D124">
            <v>-14.276565501671296</v>
          </cell>
          <cell r="E124">
            <v>-41.499565501671299</v>
          </cell>
          <cell r="F124">
            <v>-16.660565501671297</v>
          </cell>
          <cell r="G124">
            <v>-1.9524294365062325</v>
          </cell>
          <cell r="H124">
            <v>-42.736470055832342</v>
          </cell>
          <cell r="I124">
            <v>-11.60947005583234</v>
          </cell>
          <cell r="J124">
            <v>0.14304967713218919</v>
          </cell>
        </row>
        <row r="125">
          <cell r="C125" t="str">
            <v>19802986</v>
          </cell>
          <cell r="D125">
            <v>-2.0518043331854541</v>
          </cell>
          <cell r="E125">
            <v>-4.1578043331854539</v>
          </cell>
          <cell r="F125">
            <v>-2.1828043331854552</v>
          </cell>
          <cell r="G125">
            <v>15.796055666814544</v>
          </cell>
          <cell r="H125">
            <v>-16.829850600207791</v>
          </cell>
          <cell r="I125">
            <v>-0.30785060020779209</v>
          </cell>
          <cell r="J125">
            <v>4.4797093997922088</v>
          </cell>
        </row>
        <row r="126">
          <cell r="C126" t="str">
            <v>19802985</v>
          </cell>
          <cell r="D126">
            <v>21.864897566783537</v>
          </cell>
          <cell r="E126">
            <v>29.196897566783651</v>
          </cell>
          <cell r="F126">
            <v>-32.615102433216343</v>
          </cell>
          <cell r="G126">
            <v>24.551441735507776</v>
          </cell>
          <cell r="H126">
            <v>44.067349847755004</v>
          </cell>
          <cell r="I126">
            <v>10.738349847754918</v>
          </cell>
          <cell r="J126">
            <v>-24.524042259542604</v>
          </cell>
        </row>
        <row r="127">
          <cell r="C127" t="str">
            <v>19802999</v>
          </cell>
          <cell r="D127">
            <v>11.543443708526469</v>
          </cell>
          <cell r="E127">
            <v>19.67944370852647</v>
          </cell>
          <cell r="F127">
            <v>-21.276556291473526</v>
          </cell>
          <cell r="G127">
            <v>12.826434764205096</v>
          </cell>
          <cell r="H127">
            <v>23.878651011828772</v>
          </cell>
          <cell r="I127">
            <v>5.7896510118287789</v>
          </cell>
          <cell r="J127">
            <v>8.2201561319568732</v>
          </cell>
        </row>
        <row r="128">
          <cell r="C128" t="str">
            <v>19800804</v>
          </cell>
          <cell r="D128">
            <v>0</v>
          </cell>
          <cell r="E128">
            <v>1583.7110855884066</v>
          </cell>
          <cell r="F128">
            <v>288.30008558840672</v>
          </cell>
          <cell r="G128">
            <v>258.13151243940706</v>
          </cell>
          <cell r="H128">
            <v>1642.764493587988</v>
          </cell>
          <cell r="I128">
            <v>290.01349358798797</v>
          </cell>
          <cell r="J128">
            <v>314.63565626698824</v>
          </cell>
        </row>
        <row r="129">
          <cell r="C129" t="str">
            <v>1980BSJ NA/LA</v>
          </cell>
          <cell r="D129">
            <v>0</v>
          </cell>
          <cell r="E129">
            <v>153.80672838464227</v>
          </cell>
          <cell r="F129">
            <v>-14.75628161535775</v>
          </cell>
          <cell r="G129">
            <v>-2.2557316153577176</v>
          </cell>
          <cell r="H129">
            <v>170.36493700935898</v>
          </cell>
          <cell r="I129">
            <v>3.6068670093590072</v>
          </cell>
          <cell r="J129">
            <v>17.26125575935896</v>
          </cell>
        </row>
        <row r="130">
          <cell r="C130" t="str">
            <v>1980BSJ OR/AP/MS</v>
          </cell>
          <cell r="D130">
            <v>0</v>
          </cell>
          <cell r="E130">
            <v>48.336594239999997</v>
          </cell>
          <cell r="F130">
            <v>8.9893742399999965</v>
          </cell>
          <cell r="G130">
            <v>3.7145024399999969</v>
          </cell>
          <cell r="H130">
            <v>48.769991159999996</v>
          </cell>
          <cell r="I130">
            <v>9.7389111599999936</v>
          </cell>
          <cell r="J130">
            <v>2.8109835599999897</v>
          </cell>
        </row>
        <row r="131">
          <cell r="C131" t="str">
            <v>19801737</v>
          </cell>
          <cell r="D131">
            <v>0</v>
          </cell>
          <cell r="E131">
            <v>3258.7246075494759</v>
          </cell>
          <cell r="F131">
            <v>975.53160754947589</v>
          </cell>
          <cell r="G131">
            <v>29.324627609446097</v>
          </cell>
          <cell r="H131">
            <v>3282.2996170244933</v>
          </cell>
          <cell r="I131">
            <v>130.96461702449312</v>
          </cell>
          <cell r="J131">
            <v>15.214653868983333</v>
          </cell>
        </row>
        <row r="132">
          <cell r="C132" t="str">
            <v>1980ABS</v>
          </cell>
          <cell r="D132">
            <v>0</v>
          </cell>
          <cell r="E132">
            <v>995</v>
          </cell>
          <cell r="F132">
            <v>122.35294200000001</v>
          </cell>
          <cell r="G132">
            <v>-91.05</v>
          </cell>
          <cell r="H132">
            <v>1030</v>
          </cell>
          <cell r="I132">
            <v>77.712244000000055</v>
          </cell>
          <cell r="J132">
            <v>-91.05</v>
          </cell>
        </row>
        <row r="133">
          <cell r="C133" t="str">
            <v>1980SVPrice</v>
          </cell>
          <cell r="D133">
            <v>0</v>
          </cell>
          <cell r="E133">
            <v>0</v>
          </cell>
          <cell r="F133">
            <v>130.65967315613543</v>
          </cell>
          <cell r="G133">
            <v>27.469970440310895</v>
          </cell>
          <cell r="H133">
            <v>0</v>
          </cell>
          <cell r="I133">
            <v>147.05876672146192</v>
          </cell>
          <cell r="J133">
            <v>66.613347266677167</v>
          </cell>
        </row>
        <row r="134">
          <cell r="C134" t="str">
            <v>1980SVVolume</v>
          </cell>
          <cell r="D134">
            <v>0</v>
          </cell>
          <cell r="E134">
            <v>0</v>
          </cell>
          <cell r="F134">
            <v>4.0301243625072942</v>
          </cell>
          <cell r="G134">
            <v>-91.21711890395936</v>
          </cell>
          <cell r="H134">
            <v>0</v>
          </cell>
          <cell r="I134">
            <v>64.599523850327301</v>
          </cell>
          <cell r="J134">
            <v>-86.51241482578277</v>
          </cell>
        </row>
        <row r="135">
          <cell r="C135" t="str">
            <v>1980SVMix</v>
          </cell>
          <cell r="D135">
            <v>0</v>
          </cell>
          <cell r="E135">
            <v>0</v>
          </cell>
          <cell r="F135">
            <v>202.92071884879942</v>
          </cell>
          <cell r="G135">
            <v>-48.533308205509336</v>
          </cell>
          <cell r="H135">
            <v>0</v>
          </cell>
          <cell r="I135">
            <v>176.46494897590412</v>
          </cell>
          <cell r="J135">
            <v>-11.593771149001661</v>
          </cell>
        </row>
        <row r="136">
          <cell r="C136" t="str">
            <v>1980SVTotal</v>
          </cell>
          <cell r="D136">
            <v>0</v>
          </cell>
          <cell r="E136">
            <v>0</v>
          </cell>
          <cell r="F136">
            <v>337.61051636744213</v>
          </cell>
          <cell r="G136">
            <v>-112.28045666915781</v>
          </cell>
          <cell r="H136">
            <v>0</v>
          </cell>
          <cell r="I136">
            <v>388.12323954769329</v>
          </cell>
          <cell r="J136">
            <v>-31.492838708107257</v>
          </cell>
        </row>
        <row r="137">
          <cell r="C137" t="str">
            <v>1980OPSP</v>
          </cell>
          <cell r="D137">
            <v>0</v>
          </cell>
          <cell r="E137">
            <v>0</v>
          </cell>
          <cell r="F137">
            <v>130.65967315613543</v>
          </cell>
          <cell r="G137">
            <v>27.469970440310895</v>
          </cell>
          <cell r="H137">
            <v>0</v>
          </cell>
          <cell r="I137">
            <v>147.05876672146192</v>
          </cell>
          <cell r="J137">
            <v>66.613347266677167</v>
          </cell>
        </row>
        <row r="138">
          <cell r="C138" t="str">
            <v>1980OPRM</v>
          </cell>
          <cell r="D138">
            <v>0</v>
          </cell>
          <cell r="E138">
            <v>0</v>
          </cell>
          <cell r="F138">
            <v>-20.543129244372114</v>
          </cell>
          <cell r="G138">
            <v>4.7667730891993827</v>
          </cell>
          <cell r="H138">
            <v>0</v>
          </cell>
          <cell r="I138">
            <v>-43.845341265089409</v>
          </cell>
          <cell r="J138">
            <v>-45.146336776479551</v>
          </cell>
        </row>
        <row r="139">
          <cell r="C139" t="str">
            <v>1980OP Depr</v>
          </cell>
          <cell r="D139">
            <v>0</v>
          </cell>
          <cell r="E139">
            <v>0</v>
          </cell>
          <cell r="F139">
            <v>-4.4299519999999992</v>
          </cell>
          <cell r="G139">
            <v>4.1982817408849726</v>
          </cell>
          <cell r="H139">
            <v>0</v>
          </cell>
          <cell r="I139">
            <v>-9.2277140000000024</v>
          </cell>
          <cell r="J139">
            <v>-1.0759999989999949</v>
          </cell>
        </row>
        <row r="140">
          <cell r="C140" t="str">
            <v>1980OPSV</v>
          </cell>
          <cell r="D140">
            <v>0</v>
          </cell>
          <cell r="E140">
            <v>0</v>
          </cell>
          <cell r="F140">
            <v>-2.389370309184367</v>
          </cell>
          <cell r="G140">
            <v>-31.92608092938282</v>
          </cell>
          <cell r="H140">
            <v>0</v>
          </cell>
          <cell r="I140">
            <v>-3.1736936745706492</v>
          </cell>
          <cell r="J140">
            <v>-32.866180728449088</v>
          </cell>
        </row>
        <row r="141">
          <cell r="C141" t="str">
            <v>1980OPMix</v>
          </cell>
          <cell r="D141">
            <v>0</v>
          </cell>
          <cell r="E141">
            <v>0</v>
          </cell>
          <cell r="F141">
            <v>-117.06895420093852</v>
          </cell>
          <cell r="G141">
            <v>6.1988711641870378</v>
          </cell>
          <cell r="H141">
            <v>0</v>
          </cell>
          <cell r="I141">
            <v>-68.156347278006805</v>
          </cell>
          <cell r="J141">
            <v>-16.671631099215539</v>
          </cell>
        </row>
        <row r="142">
          <cell r="C142" t="str">
            <v>1980OPTotal</v>
          </cell>
          <cell r="D142">
            <v>0</v>
          </cell>
          <cell r="E142">
            <v>0</v>
          </cell>
          <cell r="F142">
            <v>-13.771732598359595</v>
          </cell>
          <cell r="G142">
            <v>10.707815505199466</v>
          </cell>
          <cell r="H142">
            <v>0</v>
          </cell>
          <cell r="I142">
            <v>22.655670503795044</v>
          </cell>
          <cell r="J142">
            <v>-29.146801336467007</v>
          </cell>
        </row>
        <row r="143">
          <cell r="C143" t="str">
            <v>20502925</v>
          </cell>
          <cell r="D143">
            <v>1035.2855163674421</v>
          </cell>
          <cell r="E143">
            <v>3036.6705163674419</v>
          </cell>
          <cell r="F143">
            <v>337.61051636744213</v>
          </cell>
          <cell r="G143">
            <v>-112.28045666915781</v>
          </cell>
          <cell r="H143">
            <v>3477.4152395476931</v>
          </cell>
          <cell r="I143">
            <v>388.12323954769329</v>
          </cell>
          <cell r="J143">
            <v>-31.492838708107257</v>
          </cell>
        </row>
        <row r="144">
          <cell r="C144" t="str">
            <v>20502937</v>
          </cell>
          <cell r="D144">
            <v>294.20230850329625</v>
          </cell>
          <cell r="E144">
            <v>849.96030850329635</v>
          </cell>
          <cell r="F144">
            <v>99.656308503296358</v>
          </cell>
          <cell r="G144">
            <v>-19.040489000870465</v>
          </cell>
          <cell r="H144">
            <v>941.27708180128138</v>
          </cell>
          <cell r="I144">
            <v>90.230081801281315</v>
          </cell>
          <cell r="J144">
            <v>-34.403015271055772</v>
          </cell>
        </row>
        <row r="145">
          <cell r="C145" t="str">
            <v>20502958</v>
          </cell>
          <cell r="D145">
            <v>255.80704110165593</v>
          </cell>
          <cell r="E145">
            <v>775.11004110165595</v>
          </cell>
          <cell r="F145">
            <v>114.04304110165585</v>
          </cell>
          <cell r="G145">
            <v>29.786304506070056</v>
          </cell>
          <cell r="H145">
            <v>836.77941129748638</v>
          </cell>
          <cell r="I145">
            <v>67.727411297486299</v>
          </cell>
          <cell r="J145">
            <v>5.2562139345887591</v>
          </cell>
        </row>
        <row r="146">
          <cell r="C146" t="str">
            <v>20502959</v>
          </cell>
          <cell r="D146">
            <v>38.395267401640282</v>
          </cell>
          <cell r="E146">
            <v>74.850267401640508</v>
          </cell>
          <cell r="F146">
            <v>-14.38673259835949</v>
          </cell>
          <cell r="G146">
            <v>10.745815505199591</v>
          </cell>
          <cell r="H146">
            <v>104.49767050379518</v>
          </cell>
          <cell r="I146">
            <v>22.502670503795024</v>
          </cell>
          <cell r="J146">
            <v>-29.146801336467007</v>
          </cell>
        </row>
        <row r="147">
          <cell r="C147" t="str">
            <v>20502974</v>
          </cell>
          <cell r="D147">
            <v>-14.139565501671298</v>
          </cell>
          <cell r="E147">
            <v>-41.084565501671307</v>
          </cell>
          <cell r="F147">
            <v>-16.700565501671303</v>
          </cell>
          <cell r="G147">
            <v>-1.9464294365062393</v>
          </cell>
          <cell r="H147">
            <v>-42.31547005583235</v>
          </cell>
          <cell r="I147">
            <v>-11.560470055832351</v>
          </cell>
          <cell r="J147">
            <v>0.14304967713218919</v>
          </cell>
        </row>
        <row r="148">
          <cell r="C148" t="str">
            <v>20502986</v>
          </cell>
          <cell r="D148">
            <v>-2.0518043331854541</v>
          </cell>
          <cell r="E148">
            <v>-4.1728043331854527</v>
          </cell>
          <cell r="F148">
            <v>7.1671956668145445</v>
          </cell>
          <cell r="G148">
            <v>15.781055666814545</v>
          </cell>
          <cell r="H148">
            <v>-17.022850600207793</v>
          </cell>
          <cell r="I148">
            <v>-0.50785060020779138</v>
          </cell>
          <cell r="J148">
            <v>4.4797093997922088</v>
          </cell>
        </row>
        <row r="149">
          <cell r="C149" t="str">
            <v>20502985</v>
          </cell>
          <cell r="D149">
            <v>22.203897566783532</v>
          </cell>
          <cell r="E149">
            <v>29.592897566783741</v>
          </cell>
          <cell r="F149">
            <v>-23.920102433216243</v>
          </cell>
          <cell r="G149">
            <v>24.580441735507897</v>
          </cell>
          <cell r="H149">
            <v>45.159349847755031</v>
          </cell>
          <cell r="I149">
            <v>10.434349847754888</v>
          </cell>
          <cell r="J149">
            <v>-24.524042259542604</v>
          </cell>
        </row>
        <row r="150">
          <cell r="C150" t="str">
            <v>20502999</v>
          </cell>
          <cell r="D150">
            <v>11.75033327393467</v>
          </cell>
          <cell r="E150">
            <v>19.92033327393467</v>
          </cell>
          <cell r="F150">
            <v>-12.567666726065323</v>
          </cell>
          <cell r="G150">
            <v>12.843346540513556</v>
          </cell>
          <cell r="H150">
            <v>24.545091735798572</v>
          </cell>
          <cell r="I150">
            <v>5.6030917357985768</v>
          </cell>
          <cell r="J150">
            <v>8.2201561319568732</v>
          </cell>
        </row>
        <row r="151">
          <cell r="C151" t="str">
            <v>20500804</v>
          </cell>
          <cell r="D151">
            <v>0</v>
          </cell>
          <cell r="E151">
            <v>1583.7428855884068</v>
          </cell>
          <cell r="F151">
            <v>288.05688558840683</v>
          </cell>
          <cell r="G151">
            <v>258.13151243940706</v>
          </cell>
          <cell r="H151">
            <v>1643.121293587988</v>
          </cell>
          <cell r="I151">
            <v>289.33829358798829</v>
          </cell>
          <cell r="J151">
            <v>314.63565626698824</v>
          </cell>
        </row>
        <row r="152">
          <cell r="C152" t="str">
            <v>2050BSJ NA/LA</v>
          </cell>
          <cell r="D152">
            <v>0</v>
          </cell>
          <cell r="E152">
            <v>153.80672838464227</v>
          </cell>
          <cell r="F152">
            <v>-14.75628161535775</v>
          </cell>
          <cell r="G152">
            <v>-2.2557316153577176</v>
          </cell>
          <cell r="H152">
            <v>170.36493700935898</v>
          </cell>
          <cell r="I152">
            <v>3.6068670093590072</v>
          </cell>
          <cell r="J152">
            <v>17.26125575935896</v>
          </cell>
        </row>
        <row r="153">
          <cell r="C153" t="str">
            <v>2050BSJ OR/AP/MS</v>
          </cell>
          <cell r="D153">
            <v>0</v>
          </cell>
          <cell r="E153">
            <v>48.336594239999997</v>
          </cell>
          <cell r="F153">
            <v>8.9893742399999965</v>
          </cell>
          <cell r="G153">
            <v>3.7145024399999969</v>
          </cell>
          <cell r="H153">
            <v>48.769991159999996</v>
          </cell>
          <cell r="I153">
            <v>9.7389111599999936</v>
          </cell>
          <cell r="J153">
            <v>2.8109835599999897</v>
          </cell>
        </row>
        <row r="154">
          <cell r="C154" t="str">
            <v>20501737</v>
          </cell>
          <cell r="D154">
            <v>0</v>
          </cell>
          <cell r="E154">
            <v>3258.7246075494759</v>
          </cell>
          <cell r="F154">
            <v>975.53160754947589</v>
          </cell>
          <cell r="G154">
            <v>29.324627609446097</v>
          </cell>
          <cell r="H154">
            <v>3282.2996170244933</v>
          </cell>
          <cell r="I154">
            <v>130.96461702449312</v>
          </cell>
          <cell r="J154">
            <v>15.214653868983333</v>
          </cell>
        </row>
        <row r="155">
          <cell r="C155" t="str">
            <v>2050ABS</v>
          </cell>
          <cell r="D155">
            <v>0</v>
          </cell>
          <cell r="E155">
            <v>995</v>
          </cell>
          <cell r="F155">
            <v>122.35294200000001</v>
          </cell>
          <cell r="G155">
            <v>-91.05</v>
          </cell>
          <cell r="H155">
            <v>1030</v>
          </cell>
          <cell r="I155">
            <v>77.712244000000055</v>
          </cell>
          <cell r="J155">
            <v>-91.05</v>
          </cell>
        </row>
        <row r="156">
          <cell r="C156" t="str">
            <v>2050SVPrice</v>
          </cell>
          <cell r="D156">
            <v>0</v>
          </cell>
          <cell r="E156">
            <v>0</v>
          </cell>
          <cell r="F156">
            <v>130.65967315613543</v>
          </cell>
          <cell r="G156">
            <v>27.469970440310895</v>
          </cell>
          <cell r="H156">
            <v>0</v>
          </cell>
          <cell r="I156">
            <v>147.05876672146192</v>
          </cell>
          <cell r="J156">
            <v>66.613347266677167</v>
          </cell>
        </row>
        <row r="157">
          <cell r="C157" t="str">
            <v>2050SVVolume</v>
          </cell>
          <cell r="D157">
            <v>0</v>
          </cell>
          <cell r="E157">
            <v>0</v>
          </cell>
          <cell r="F157">
            <v>4.0301243625072942</v>
          </cell>
          <cell r="G157">
            <v>-91.21711890395936</v>
          </cell>
          <cell r="H157">
            <v>0</v>
          </cell>
          <cell r="I157">
            <v>64.599523850327301</v>
          </cell>
          <cell r="J157">
            <v>-86.51241482578277</v>
          </cell>
        </row>
        <row r="158">
          <cell r="C158" t="str">
            <v>2050SVMix</v>
          </cell>
          <cell r="D158">
            <v>0</v>
          </cell>
          <cell r="E158">
            <v>0</v>
          </cell>
          <cell r="F158">
            <v>202.92071884879942</v>
          </cell>
          <cell r="G158">
            <v>-48.533308205509336</v>
          </cell>
          <cell r="H158">
            <v>0</v>
          </cell>
          <cell r="I158">
            <v>176.46494897590412</v>
          </cell>
          <cell r="J158">
            <v>-11.593771149001661</v>
          </cell>
        </row>
        <row r="159">
          <cell r="C159" t="str">
            <v>2050SVTotal</v>
          </cell>
          <cell r="D159">
            <v>0</v>
          </cell>
          <cell r="E159">
            <v>0</v>
          </cell>
          <cell r="F159">
            <v>337.61051636744213</v>
          </cell>
          <cell r="G159">
            <v>-112.28045666915781</v>
          </cell>
          <cell r="H159">
            <v>0</v>
          </cell>
          <cell r="I159">
            <v>388.12323954769329</v>
          </cell>
          <cell r="J159">
            <v>-31.492838708107257</v>
          </cell>
        </row>
        <row r="160">
          <cell r="C160" t="str">
            <v>2050OPSP</v>
          </cell>
          <cell r="D160">
            <v>0</v>
          </cell>
          <cell r="E160">
            <v>0</v>
          </cell>
          <cell r="F160">
            <v>130.65967315613543</v>
          </cell>
          <cell r="G160">
            <v>27.469970440310895</v>
          </cell>
          <cell r="H160">
            <v>0</v>
          </cell>
          <cell r="I160">
            <v>147.05876672146192</v>
          </cell>
          <cell r="J160">
            <v>66.613347266677167</v>
          </cell>
        </row>
        <row r="161">
          <cell r="C161" t="str">
            <v>2050OPRM</v>
          </cell>
          <cell r="D161">
            <v>0</v>
          </cell>
          <cell r="E161">
            <v>0</v>
          </cell>
          <cell r="F161">
            <v>-20.543129244372114</v>
          </cell>
          <cell r="G161">
            <v>4.7667730891993827</v>
          </cell>
          <cell r="H161">
            <v>0</v>
          </cell>
          <cell r="I161">
            <v>-43.845341265089409</v>
          </cell>
          <cell r="J161">
            <v>-45.146336776479551</v>
          </cell>
        </row>
        <row r="162">
          <cell r="C162" t="str">
            <v>2050OP Depr</v>
          </cell>
          <cell r="D162">
            <v>0</v>
          </cell>
          <cell r="E162">
            <v>0</v>
          </cell>
          <cell r="F162">
            <v>-4.4299519999999992</v>
          </cell>
          <cell r="G162">
            <v>4.1982817408849726</v>
          </cell>
          <cell r="H162">
            <v>0</v>
          </cell>
          <cell r="I162">
            <v>-9.2277140000000024</v>
          </cell>
          <cell r="J162">
            <v>-1.0759999989999949</v>
          </cell>
        </row>
        <row r="163">
          <cell r="C163" t="str">
            <v>2050OPSV</v>
          </cell>
          <cell r="D163">
            <v>0</v>
          </cell>
          <cell r="E163">
            <v>0</v>
          </cell>
          <cell r="F163">
            <v>-2.389370309184367</v>
          </cell>
          <cell r="G163">
            <v>-31.92608092938282</v>
          </cell>
          <cell r="H163">
            <v>0</v>
          </cell>
          <cell r="I163">
            <v>-3.1736936745706492</v>
          </cell>
          <cell r="J163">
            <v>-32.866180728449088</v>
          </cell>
        </row>
        <row r="164">
          <cell r="C164" t="str">
            <v>2050OPMix</v>
          </cell>
          <cell r="D164">
            <v>0</v>
          </cell>
          <cell r="E164">
            <v>0</v>
          </cell>
          <cell r="F164">
            <v>-117.68395420093842</v>
          </cell>
          <cell r="G164">
            <v>6.2368711641871624</v>
          </cell>
          <cell r="H164">
            <v>0</v>
          </cell>
          <cell r="I164">
            <v>-68.309347278006825</v>
          </cell>
          <cell r="J164">
            <v>-16.671631099215539</v>
          </cell>
        </row>
        <row r="165">
          <cell r="C165" t="str">
            <v>2050OPTotal</v>
          </cell>
          <cell r="D165">
            <v>0</v>
          </cell>
          <cell r="E165">
            <v>0</v>
          </cell>
          <cell r="F165">
            <v>-14.38673259835949</v>
          </cell>
          <cell r="G165">
            <v>10.745815505199591</v>
          </cell>
          <cell r="H165">
            <v>0</v>
          </cell>
          <cell r="I165">
            <v>22.502670503795024</v>
          </cell>
          <cell r="J165">
            <v>-29.146801336467007</v>
          </cell>
        </row>
        <row r="166">
          <cell r="C166" t="str">
            <v>99992925</v>
          </cell>
          <cell r="D166">
            <v>-169.92149464142426</v>
          </cell>
          <cell r="E166">
            <v>-487.37849464142437</v>
          </cell>
          <cell r="F166">
            <v>-82.15849464142434</v>
          </cell>
          <cell r="G166">
            <v>-4.2135633503751251</v>
          </cell>
          <cell r="H166">
            <v>-516.75923968046072</v>
          </cell>
          <cell r="I166">
            <v>-59.14223968046042</v>
          </cell>
          <cell r="J166">
            <v>0</v>
          </cell>
        </row>
        <row r="167">
          <cell r="C167" t="str">
            <v>99992937</v>
          </cell>
          <cell r="D167">
            <v>-0.63736756920559401</v>
          </cell>
          <cell r="E167">
            <v>-2.0073675692054849</v>
          </cell>
          <cell r="F167">
            <v>7.4716324307944717</v>
          </cell>
          <cell r="G167">
            <v>2.2373457457533164</v>
          </cell>
          <cell r="H167">
            <v>-6.1342478440959525</v>
          </cell>
          <cell r="I167">
            <v>20.169752155903993</v>
          </cell>
          <cell r="J167">
            <v>2.2957999999999998</v>
          </cell>
        </row>
        <row r="168">
          <cell r="C168" t="str">
            <v>99992958</v>
          </cell>
          <cell r="D168">
            <v>-1.109839095708121</v>
          </cell>
          <cell r="E168">
            <v>-1.4198390957081233</v>
          </cell>
          <cell r="F168">
            <v>-6.6048390957080976</v>
          </cell>
          <cell r="G168">
            <v>5.1633303358420726</v>
          </cell>
          <cell r="H168">
            <v>-6.4078459999999993</v>
          </cell>
          <cell r="I168">
            <v>-4.6348459999999463</v>
          </cell>
          <cell r="J168">
            <v>4.1128999776450357</v>
          </cell>
        </row>
        <row r="169">
          <cell r="C169" t="str">
            <v>99992959</v>
          </cell>
          <cell r="D169">
            <v>0.472471526502527</v>
          </cell>
          <cell r="E169">
            <v>-0.58752847349736159</v>
          </cell>
          <cell r="F169">
            <v>14.076471526502569</v>
          </cell>
          <cell r="G169">
            <v>7.4006760815953889</v>
          </cell>
          <cell r="H169">
            <v>0.27359815590404679</v>
          </cell>
          <cell r="I169">
            <v>24.804598155903939</v>
          </cell>
          <cell r="J169">
            <v>6.4086999776450355</v>
          </cell>
        </row>
        <row r="170">
          <cell r="C170" t="str">
            <v>99992974</v>
          </cell>
          <cell r="D170">
            <v>-4.1713598857709817</v>
          </cell>
          <cell r="E170">
            <v>-12.931359885770981</v>
          </cell>
          <cell r="F170">
            <v>-3.5163598857709815</v>
          </cell>
          <cell r="G170">
            <v>0.14440300961917885</v>
          </cell>
          <cell r="H170">
            <v>-12.785109681851029</v>
          </cell>
          <cell r="I170">
            <v>-1.534109681851028</v>
          </cell>
          <cell r="J170">
            <v>0.97199999999999953</v>
          </cell>
        </row>
        <row r="171">
          <cell r="C171" t="str">
            <v>99992986</v>
          </cell>
          <cell r="D171">
            <v>-1.7000000000000348E-2</v>
          </cell>
          <cell r="E171">
            <v>-1.5000000000000679E-2</v>
          </cell>
          <cell r="F171">
            <v>-10.266000000000002</v>
          </cell>
          <cell r="G171">
            <v>-1.4000000000000346E-2</v>
          </cell>
          <cell r="H171">
            <v>-5.1000000000000156E-2</v>
          </cell>
          <cell r="I171">
            <v>1.5789999999999997</v>
          </cell>
          <cell r="J171">
            <v>0</v>
          </cell>
        </row>
        <row r="172">
          <cell r="C172" t="str">
            <v>99992985</v>
          </cell>
          <cell r="D172">
            <v>-3.7158883592684551</v>
          </cell>
          <cell r="E172">
            <v>-13.533888359268342</v>
          </cell>
          <cell r="F172">
            <v>0.29411164073158602</v>
          </cell>
          <cell r="G172">
            <v>7.5310790912145684</v>
          </cell>
          <cell r="H172">
            <v>-12.562511525946983</v>
          </cell>
          <cell r="I172">
            <v>24.849488474052919</v>
          </cell>
          <cell r="J172">
            <v>7.380699977645035</v>
          </cell>
        </row>
        <row r="173">
          <cell r="C173" t="str">
            <v>99992999</v>
          </cell>
          <cell r="D173">
            <v>-3.2048522542863402</v>
          </cell>
          <cell r="E173">
            <v>-8.8538522542863412</v>
          </cell>
          <cell r="F173">
            <v>-9.1238522542863407</v>
          </cell>
          <cell r="G173">
            <v>3.3105788694223826</v>
          </cell>
          <cell r="H173">
            <v>-10.725371837479317</v>
          </cell>
          <cell r="I173">
            <v>11.990628162520684</v>
          </cell>
          <cell r="J173">
            <v>0</v>
          </cell>
        </row>
        <row r="174">
          <cell r="C174" t="str">
            <v>99990804</v>
          </cell>
          <cell r="D174">
            <v>0</v>
          </cell>
          <cell r="E174">
            <v>-100</v>
          </cell>
          <cell r="F174">
            <v>-6.617999999999995</v>
          </cell>
          <cell r="G174">
            <v>24.454387000000281</v>
          </cell>
          <cell r="H174">
            <v>-129.45438700000005</v>
          </cell>
          <cell r="I174">
            <v>-21.361387000000263</v>
          </cell>
          <cell r="J174">
            <v>0</v>
          </cell>
        </row>
        <row r="175">
          <cell r="C175" t="str">
            <v>9999BSJ NA/LA</v>
          </cell>
          <cell r="D175">
            <v>0</v>
          </cell>
          <cell r="E175">
            <v>0</v>
          </cell>
          <cell r="F175">
            <v>0</v>
          </cell>
          <cell r="G175">
            <v>0</v>
          </cell>
          <cell r="H175">
            <v>0</v>
          </cell>
          <cell r="I175">
            <v>0</v>
          </cell>
          <cell r="J175">
            <v>0</v>
          </cell>
        </row>
        <row r="176">
          <cell r="C176" t="str">
            <v>9999BSJ OR/AP/MS</v>
          </cell>
          <cell r="D176">
            <v>0</v>
          </cell>
          <cell r="E176">
            <v>0</v>
          </cell>
          <cell r="F176">
            <v>0</v>
          </cell>
          <cell r="G176">
            <v>0</v>
          </cell>
          <cell r="H176">
            <v>0</v>
          </cell>
          <cell r="I176">
            <v>0</v>
          </cell>
          <cell r="J176">
            <v>0</v>
          </cell>
        </row>
        <row r="177">
          <cell r="C177" t="str">
            <v>99991737</v>
          </cell>
          <cell r="D177">
            <v>0</v>
          </cell>
          <cell r="E177">
            <v>1900.8</v>
          </cell>
          <cell r="F177">
            <v>766.10299999999984</v>
          </cell>
          <cell r="G177">
            <v>-60.162267166048196</v>
          </cell>
          <cell r="H177">
            <v>1890</v>
          </cell>
          <cell r="I177">
            <v>-157.98099999999999</v>
          </cell>
          <cell r="J177">
            <v>-60.889927877853324</v>
          </cell>
        </row>
        <row r="178">
          <cell r="C178" t="str">
            <v>9999ABS</v>
          </cell>
          <cell r="D178">
            <v>0</v>
          </cell>
          <cell r="E178">
            <v>0</v>
          </cell>
          <cell r="F178">
            <v>0</v>
          </cell>
          <cell r="G178">
            <v>0</v>
          </cell>
          <cell r="H178">
            <v>0</v>
          </cell>
          <cell r="I178">
            <v>0</v>
          </cell>
          <cell r="J178">
            <v>0</v>
          </cell>
        </row>
        <row r="179">
          <cell r="C179" t="str">
            <v>9999SVPrice</v>
          </cell>
          <cell r="D179">
            <v>0</v>
          </cell>
          <cell r="E179">
            <v>0</v>
          </cell>
          <cell r="F179">
            <v>0</v>
          </cell>
          <cell r="G179">
            <v>0</v>
          </cell>
          <cell r="H179">
            <v>0</v>
          </cell>
          <cell r="I179">
            <v>0</v>
          </cell>
          <cell r="J179">
            <v>0</v>
          </cell>
        </row>
        <row r="180">
          <cell r="C180" t="str">
            <v>9999SVVolume</v>
          </cell>
          <cell r="D180">
            <v>0</v>
          </cell>
          <cell r="E180">
            <v>0</v>
          </cell>
          <cell r="F180">
            <v>0</v>
          </cell>
          <cell r="G180">
            <v>0</v>
          </cell>
          <cell r="H180">
            <v>0</v>
          </cell>
          <cell r="I180">
            <v>0</v>
          </cell>
          <cell r="J180">
            <v>0</v>
          </cell>
        </row>
        <row r="181">
          <cell r="C181" t="str">
            <v>9999SVMix</v>
          </cell>
          <cell r="D181">
            <v>0</v>
          </cell>
          <cell r="E181">
            <v>0</v>
          </cell>
          <cell r="F181">
            <v>-82.15849464142434</v>
          </cell>
          <cell r="G181">
            <v>-4.2135633503751251</v>
          </cell>
          <cell r="H181">
            <v>0</v>
          </cell>
          <cell r="I181">
            <v>-59.14223968046042</v>
          </cell>
          <cell r="J181">
            <v>0</v>
          </cell>
        </row>
        <row r="182">
          <cell r="C182" t="str">
            <v>9999SVTotal</v>
          </cell>
          <cell r="D182">
            <v>0</v>
          </cell>
          <cell r="E182">
            <v>0</v>
          </cell>
          <cell r="F182">
            <v>-82.15849464142434</v>
          </cell>
          <cell r="G182">
            <v>-4.2135633503751251</v>
          </cell>
          <cell r="H182">
            <v>0</v>
          </cell>
          <cell r="I182">
            <v>-59.14223968046042</v>
          </cell>
          <cell r="J182">
            <v>0</v>
          </cell>
        </row>
        <row r="183">
          <cell r="C183" t="str">
            <v>9999OPSP</v>
          </cell>
          <cell r="D183">
            <v>0</v>
          </cell>
          <cell r="E183">
            <v>0</v>
          </cell>
          <cell r="F183">
            <v>0</v>
          </cell>
          <cell r="G183">
            <v>0</v>
          </cell>
          <cell r="H183">
            <v>0</v>
          </cell>
          <cell r="I183">
            <v>0</v>
          </cell>
          <cell r="J183">
            <v>0</v>
          </cell>
        </row>
        <row r="184">
          <cell r="C184" t="str">
            <v>9999OPRM</v>
          </cell>
          <cell r="D184">
            <v>0</v>
          </cell>
          <cell r="E184">
            <v>0</v>
          </cell>
          <cell r="F184">
            <v>0</v>
          </cell>
          <cell r="G184">
            <v>0</v>
          </cell>
          <cell r="H184">
            <v>0</v>
          </cell>
          <cell r="I184">
            <v>0</v>
          </cell>
          <cell r="J184">
            <v>0</v>
          </cell>
        </row>
        <row r="185">
          <cell r="C185" t="str">
            <v>9999OP Depr</v>
          </cell>
          <cell r="D185">
            <v>0</v>
          </cell>
          <cell r="E185">
            <v>0</v>
          </cell>
          <cell r="F185">
            <v>-0.745</v>
          </cell>
          <cell r="G185">
            <v>2.4</v>
          </cell>
          <cell r="H185">
            <v>0</v>
          </cell>
          <cell r="I185">
            <v>-1.736</v>
          </cell>
          <cell r="J185">
            <v>1.893</v>
          </cell>
        </row>
        <row r="186">
          <cell r="C186" t="str">
            <v>9999OPSV</v>
          </cell>
          <cell r="D186">
            <v>0</v>
          </cell>
          <cell r="E186">
            <v>0</v>
          </cell>
          <cell r="F186">
            <v>0</v>
          </cell>
          <cell r="G186">
            <v>0</v>
          </cell>
          <cell r="H186">
            <v>0</v>
          </cell>
          <cell r="I186">
            <v>0</v>
          </cell>
          <cell r="J186">
            <v>0</v>
          </cell>
        </row>
        <row r="187">
          <cell r="C187" t="str">
            <v>9999OPMix</v>
          </cell>
          <cell r="D187">
            <v>0</v>
          </cell>
          <cell r="E187">
            <v>0</v>
          </cell>
          <cell r="F187">
            <v>14.821471526502568</v>
          </cell>
          <cell r="G187">
            <v>5.0006760815953886</v>
          </cell>
          <cell r="H187">
            <v>0</v>
          </cell>
          <cell r="I187">
            <v>26.54059815590394</v>
          </cell>
          <cell r="J187">
            <v>4.5156999776450357</v>
          </cell>
        </row>
        <row r="188">
          <cell r="C188" t="str">
            <v>9999OPTotal</v>
          </cell>
          <cell r="D188">
            <v>0</v>
          </cell>
          <cell r="E188">
            <v>0</v>
          </cell>
          <cell r="F188">
            <v>14.076471526502569</v>
          </cell>
          <cell r="G188">
            <v>7.4006760815953889</v>
          </cell>
          <cell r="H188">
            <v>0</v>
          </cell>
          <cell r="I188">
            <v>24.804598155903939</v>
          </cell>
          <cell r="J188">
            <v>6.4086999776450355</v>
          </cell>
        </row>
        <row r="189">
          <cell r="D189">
            <v>0</v>
          </cell>
          <cell r="E189">
            <v>0</v>
          </cell>
          <cell r="F189">
            <v>0</v>
          </cell>
          <cell r="G189">
            <v>0</v>
          </cell>
          <cell r="H189">
            <v>0</v>
          </cell>
          <cell r="I189">
            <v>0</v>
          </cell>
          <cell r="J189">
            <v>0</v>
          </cell>
        </row>
        <row r="190">
          <cell r="D190">
            <v>0.86000000000001364</v>
          </cell>
          <cell r="E190">
            <v>1.8020000000001346</v>
          </cell>
          <cell r="F190">
            <v>-0.50399999999990541</v>
          </cell>
          <cell r="G190">
            <v>-9.9999999997635314E-3</v>
          </cell>
          <cell r="H190">
            <v>2.7000000000000455</v>
          </cell>
          <cell r="I190">
            <v>-2.8999999999996362E-2</v>
          </cell>
          <cell r="J190">
            <v>0</v>
          </cell>
        </row>
        <row r="191">
          <cell r="D191">
            <v>0.65800000000001546</v>
          </cell>
          <cell r="E191">
            <v>1.80600000000004</v>
          </cell>
          <cell r="F191">
            <v>0.11099999999999</v>
          </cell>
          <cell r="G191">
            <v>4.7999999999888132E-2</v>
          </cell>
          <cell r="H191">
            <v>1.8360000000000127</v>
          </cell>
          <cell r="I191">
            <v>0.12400000000002365</v>
          </cell>
          <cell r="J191">
            <v>0</v>
          </cell>
        </row>
        <row r="192">
          <cell r="D192">
            <v>0.20199999999999818</v>
          </cell>
          <cell r="E192">
            <v>-3.9999999999054126E-3</v>
          </cell>
          <cell r="F192">
            <v>-0.61499999999989541</v>
          </cell>
          <cell r="G192">
            <v>3.8000000000124601E-2</v>
          </cell>
          <cell r="H192">
            <v>0.86400000000003274</v>
          </cell>
          <cell r="I192">
            <v>-0.15300000000002001</v>
          </cell>
          <cell r="J192">
            <v>0</v>
          </cell>
        </row>
        <row r="193">
          <cell r="D193">
            <v>0.13699999999999868</v>
          </cell>
          <cell r="E193">
            <v>0.41499999999999204</v>
          </cell>
          <cell r="F193">
            <v>-4.0000000000006253E-2</v>
          </cell>
          <cell r="G193">
            <v>5.9999999999931219E-3</v>
          </cell>
          <cell r="H193">
            <v>0.42099999999999227</v>
          </cell>
          <cell r="I193">
            <v>4.899999999998883E-2</v>
          </cell>
          <cell r="J193">
            <v>0</v>
          </cell>
        </row>
        <row r="194">
          <cell r="D194">
            <v>0</v>
          </cell>
          <cell r="E194">
            <v>-1.4999999999998792E-2</v>
          </cell>
          <cell r="F194">
            <v>9.35</v>
          </cell>
          <cell r="G194">
            <v>-1.4999999999998792E-2</v>
          </cell>
          <cell r="H194">
            <v>-0.19300000000000139</v>
          </cell>
          <cell r="I194">
            <v>-0.19999999999999929</v>
          </cell>
          <cell r="J194">
            <v>0</v>
          </cell>
        </row>
        <row r="195">
          <cell r="D195">
            <v>0.33899999999999508</v>
          </cell>
          <cell r="E195">
            <v>0.39600000000008961</v>
          </cell>
          <cell r="F195">
            <v>8.6950000000000998</v>
          </cell>
          <cell r="G195">
            <v>2.9000000000120707E-2</v>
          </cell>
          <cell r="H195">
            <v>1.0920000000000272</v>
          </cell>
          <cell r="I195">
            <v>-0.30400000000003047</v>
          </cell>
          <cell r="J195">
            <v>0</v>
          </cell>
        </row>
        <row r="196">
          <cell r="D196">
            <v>0.20688956540820058</v>
          </cell>
          <cell r="E196">
            <v>0.2408895654081995</v>
          </cell>
          <cell r="F196">
            <v>8.708889565408203</v>
          </cell>
          <cell r="G196">
            <v>1.6911776308459636E-2</v>
          </cell>
          <cell r="H196">
            <v>0.66644072396979936</v>
          </cell>
          <cell r="I196">
            <v>-0.18655927603020217</v>
          </cell>
          <cell r="J196">
            <v>0</v>
          </cell>
        </row>
        <row r="197">
          <cell r="D197">
            <v>0</v>
          </cell>
          <cell r="E197">
            <v>3.1800000000202999E-2</v>
          </cell>
          <cell r="F197">
            <v>-0.24319999999988795</v>
          </cell>
          <cell r="G197">
            <v>0</v>
          </cell>
          <cell r="H197">
            <v>0.3568000000000211</v>
          </cell>
          <cell r="I197">
            <v>-0.67519999999967695</v>
          </cell>
          <cell r="J197">
            <v>0</v>
          </cell>
        </row>
        <row r="198">
          <cell r="D198">
            <v>0</v>
          </cell>
          <cell r="E198">
            <v>0</v>
          </cell>
          <cell r="F198">
            <v>0</v>
          </cell>
          <cell r="G198">
            <v>0</v>
          </cell>
          <cell r="H198">
            <v>0</v>
          </cell>
          <cell r="I198">
            <v>0</v>
          </cell>
          <cell r="J198">
            <v>0</v>
          </cell>
        </row>
        <row r="199">
          <cell r="D199">
            <v>0</v>
          </cell>
          <cell r="E199">
            <v>0</v>
          </cell>
          <cell r="F199">
            <v>0</v>
          </cell>
          <cell r="G199">
            <v>0</v>
          </cell>
          <cell r="H199">
            <v>0</v>
          </cell>
          <cell r="I199">
            <v>0</v>
          </cell>
          <cell r="J199">
            <v>0</v>
          </cell>
        </row>
        <row r="200">
          <cell r="D200">
            <v>0</v>
          </cell>
          <cell r="E200">
            <v>0</v>
          </cell>
          <cell r="F200">
            <v>0</v>
          </cell>
          <cell r="G200">
            <v>0</v>
          </cell>
          <cell r="H200">
            <v>0</v>
          </cell>
          <cell r="I200">
            <v>0</v>
          </cell>
          <cell r="J200">
            <v>0</v>
          </cell>
        </row>
        <row r="201">
          <cell r="D201">
            <v>0</v>
          </cell>
          <cell r="E201">
            <v>0</v>
          </cell>
          <cell r="F201">
            <v>0</v>
          </cell>
          <cell r="G201">
            <v>0</v>
          </cell>
          <cell r="H201">
            <v>0</v>
          </cell>
          <cell r="I201">
            <v>0</v>
          </cell>
          <cell r="J201">
            <v>0</v>
          </cell>
        </row>
        <row r="202">
          <cell r="D202">
            <v>0</v>
          </cell>
          <cell r="E202">
            <v>0</v>
          </cell>
          <cell r="F202">
            <v>0</v>
          </cell>
          <cell r="G202">
            <v>0</v>
          </cell>
          <cell r="H202">
            <v>0</v>
          </cell>
          <cell r="I202">
            <v>0</v>
          </cell>
          <cell r="J202">
            <v>0</v>
          </cell>
        </row>
        <row r="203">
          <cell r="D203">
            <v>0</v>
          </cell>
          <cell r="E203">
            <v>0</v>
          </cell>
          <cell r="F203">
            <v>0</v>
          </cell>
          <cell r="G203">
            <v>0</v>
          </cell>
          <cell r="H203">
            <v>0</v>
          </cell>
          <cell r="I203">
            <v>0</v>
          </cell>
          <cell r="J203">
            <v>0</v>
          </cell>
        </row>
        <row r="204">
          <cell r="D204">
            <v>0</v>
          </cell>
          <cell r="E204">
            <v>0</v>
          </cell>
          <cell r="F204">
            <v>0</v>
          </cell>
          <cell r="G204">
            <v>0</v>
          </cell>
          <cell r="H204">
            <v>0</v>
          </cell>
          <cell r="I204">
            <v>0</v>
          </cell>
          <cell r="J204">
            <v>0</v>
          </cell>
        </row>
        <row r="205">
          <cell r="D205">
            <v>0</v>
          </cell>
          <cell r="E205">
            <v>0</v>
          </cell>
          <cell r="F205">
            <v>0</v>
          </cell>
          <cell r="G205">
            <v>0</v>
          </cell>
          <cell r="H205">
            <v>0</v>
          </cell>
          <cell r="I205">
            <v>0</v>
          </cell>
          <cell r="J205">
            <v>0</v>
          </cell>
        </row>
        <row r="206">
          <cell r="D206">
            <v>0</v>
          </cell>
          <cell r="E206">
            <v>0</v>
          </cell>
          <cell r="F206">
            <v>0</v>
          </cell>
          <cell r="G206">
            <v>0</v>
          </cell>
          <cell r="H206">
            <v>0</v>
          </cell>
          <cell r="I206">
            <v>0</v>
          </cell>
          <cell r="J206">
            <v>0</v>
          </cell>
        </row>
        <row r="207">
          <cell r="D207">
            <v>0</v>
          </cell>
          <cell r="E207">
            <v>0</v>
          </cell>
          <cell r="F207">
            <v>0</v>
          </cell>
          <cell r="G207">
            <v>0</v>
          </cell>
          <cell r="H207">
            <v>0</v>
          </cell>
          <cell r="I207">
            <v>0</v>
          </cell>
          <cell r="J207">
            <v>0</v>
          </cell>
        </row>
        <row r="208">
          <cell r="D208">
            <v>0</v>
          </cell>
          <cell r="E208">
            <v>0</v>
          </cell>
          <cell r="F208">
            <v>0</v>
          </cell>
          <cell r="G208">
            <v>0</v>
          </cell>
          <cell r="H208">
            <v>0</v>
          </cell>
          <cell r="I208">
            <v>0</v>
          </cell>
          <cell r="J208">
            <v>0</v>
          </cell>
        </row>
        <row r="209">
          <cell r="D209">
            <v>0</v>
          </cell>
          <cell r="E209">
            <v>0</v>
          </cell>
          <cell r="F209">
            <v>0</v>
          </cell>
          <cell r="G209">
            <v>0</v>
          </cell>
          <cell r="H209">
            <v>0</v>
          </cell>
          <cell r="I209">
            <v>0</v>
          </cell>
          <cell r="J209">
            <v>0</v>
          </cell>
        </row>
        <row r="210">
          <cell r="D210">
            <v>0</v>
          </cell>
          <cell r="E210">
            <v>0</v>
          </cell>
          <cell r="F210">
            <v>-0.61499999999989541</v>
          </cell>
          <cell r="G210">
            <v>3.8000000000124601E-2</v>
          </cell>
          <cell r="H210">
            <v>0</v>
          </cell>
          <cell r="I210">
            <v>-0.15300000000002001</v>
          </cell>
          <cell r="J210">
            <v>0</v>
          </cell>
        </row>
        <row r="211">
          <cell r="D211">
            <v>0</v>
          </cell>
          <cell r="E211">
            <v>0</v>
          </cell>
          <cell r="F211">
            <v>-0.61499999999989541</v>
          </cell>
          <cell r="G211">
            <v>3.8000000000124601E-2</v>
          </cell>
          <cell r="H211">
            <v>0</v>
          </cell>
          <cell r="I211">
            <v>-0.15300000000002001</v>
          </cell>
          <cell r="J211">
            <v>0</v>
          </cell>
        </row>
        <row r="212">
          <cell r="D212">
            <v>4.5337372567109115</v>
          </cell>
          <cell r="E212">
            <v>-8.3832627432891051</v>
          </cell>
          <cell r="H212">
            <v>-6.6600756881162244</v>
          </cell>
        </row>
        <row r="213">
          <cell r="D213">
            <v>12.654428943973416</v>
          </cell>
          <cell r="E213">
            <v>26.484428943973437</v>
          </cell>
          <cell r="H213">
            <v>29.298309883986466</v>
          </cell>
        </row>
        <row r="214">
          <cell r="D214">
            <v>4.6851425991388496</v>
          </cell>
          <cell r="E214">
            <v>8.918142599138843</v>
          </cell>
          <cell r="H214">
            <v>14.944644922504196</v>
          </cell>
        </row>
        <row r="215">
          <cell r="D215">
            <v>2.7074771262288131</v>
          </cell>
          <cell r="E215">
            <v>13.906477126228816</v>
          </cell>
          <cell r="H215">
            <v>12.146982255327551</v>
          </cell>
        </row>
        <row r="216">
          <cell r="D216">
            <v>0.99999999999999933</v>
          </cell>
          <cell r="E216">
            <v>1.8049999999999999</v>
          </cell>
          <cell r="H216">
            <v>6.9</v>
          </cell>
        </row>
        <row r="217">
          <cell r="D217">
            <v>21.864897566783537</v>
          </cell>
          <cell r="E217">
            <v>29.196897566783651</v>
          </cell>
          <cell r="H217">
            <v>44.067349847755004</v>
          </cell>
        </row>
        <row r="218">
          <cell r="D218">
            <v>22.203897566783532</v>
          </cell>
          <cell r="E218">
            <v>29.592897566783741</v>
          </cell>
          <cell r="H218">
            <v>45.159349847755031</v>
          </cell>
        </row>
        <row r="219">
          <cell r="D219">
            <v>-3.7158883592684551</v>
          </cell>
          <cell r="E219">
            <v>-13.533888359268342</v>
          </cell>
          <cell r="H219">
            <v>-12.562511525946983</v>
          </cell>
        </row>
        <row r="220">
          <cell r="D220">
            <v>2.8109170991607653</v>
          </cell>
          <cell r="E220">
            <v>-5.0920829008392339</v>
          </cell>
          <cell r="H220">
            <v>-4.1292469266320593</v>
          </cell>
        </row>
        <row r="221">
          <cell r="D221">
            <v>6.479650255823806</v>
          </cell>
          <cell r="E221">
            <v>14.958650255823805</v>
          </cell>
          <cell r="H221">
            <v>16.963331049801354</v>
          </cell>
        </row>
        <row r="222">
          <cell r="D222">
            <v>3.0453426894402522</v>
          </cell>
          <cell r="E222">
            <v>6.5973426894402527</v>
          </cell>
          <cell r="H222">
            <v>9.7140191996277281</v>
          </cell>
        </row>
        <row r="223">
          <cell r="D223">
            <v>1.8123859183879862</v>
          </cell>
          <cell r="E223">
            <v>9.4493859183879874</v>
          </cell>
          <cell r="H223">
            <v>7.855919526511066</v>
          </cell>
        </row>
        <row r="224">
          <cell r="D224">
            <v>0.6</v>
          </cell>
          <cell r="E224">
            <v>2.62</v>
          </cell>
          <cell r="H224">
            <v>4.2</v>
          </cell>
        </row>
        <row r="225">
          <cell r="D225">
            <v>11.543443708526469</v>
          </cell>
          <cell r="E225">
            <v>19.67944370852647</v>
          </cell>
          <cell r="H225">
            <v>23.878651011828772</v>
          </cell>
        </row>
        <row r="226">
          <cell r="D226">
            <v>11.75033327393467</v>
          </cell>
          <cell r="E226">
            <v>19.92033327393467</v>
          </cell>
          <cell r="H226">
            <v>24.545091735798572</v>
          </cell>
        </row>
        <row r="227">
          <cell r="D227">
            <v>0.20688956540820058</v>
          </cell>
          <cell r="E227">
            <v>0.2408895654081995</v>
          </cell>
          <cell r="H227">
            <v>0.66644072396979936</v>
          </cell>
        </row>
        <row r="228">
          <cell r="C228" t="str">
            <v>06502999A</v>
          </cell>
          <cell r="D228">
            <v>2.8109170991607653</v>
          </cell>
          <cell r="E228">
            <v>-5.0920829008392339</v>
          </cell>
          <cell r="H228">
            <v>-4.1292469266320593</v>
          </cell>
        </row>
        <row r="229">
          <cell r="C229" t="str">
            <v>10502999A</v>
          </cell>
          <cell r="D229">
            <v>6.479650255823806</v>
          </cell>
          <cell r="E229">
            <v>14.958650255823805</v>
          </cell>
          <cell r="H229">
            <v>16.963331049801354</v>
          </cell>
        </row>
        <row r="230">
          <cell r="C230" t="str">
            <v>14402999A</v>
          </cell>
          <cell r="D230">
            <v>3.0453426894402522</v>
          </cell>
          <cell r="E230">
            <v>6.5973426894402527</v>
          </cell>
          <cell r="H230">
            <v>9.7140191996277281</v>
          </cell>
        </row>
        <row r="231">
          <cell r="C231" t="str">
            <v>16402999A</v>
          </cell>
          <cell r="D231">
            <v>1.8123859183879862</v>
          </cell>
          <cell r="E231">
            <v>9.4493859183879874</v>
          </cell>
          <cell r="H231">
            <v>7.855919526511066</v>
          </cell>
        </row>
        <row r="232">
          <cell r="C232" t="str">
            <v>07292999A</v>
          </cell>
          <cell r="D232">
            <v>0.6</v>
          </cell>
          <cell r="E232">
            <v>2.62</v>
          </cell>
          <cell r="H232">
            <v>4.2</v>
          </cell>
        </row>
        <row r="233">
          <cell r="C233" t="str">
            <v>19802999A</v>
          </cell>
          <cell r="D233">
            <v>13.337412387126367</v>
          </cell>
          <cell r="E233">
            <v>20.220492387126438</v>
          </cell>
          <cell r="H233">
            <v>27.503343757891813</v>
          </cell>
        </row>
        <row r="234">
          <cell r="C234" t="str">
            <v>20502999A</v>
          </cell>
          <cell r="D234">
            <v>13.695301952534569</v>
          </cell>
          <cell r="E234">
            <v>20.536381952534633</v>
          </cell>
          <cell r="H234">
            <v>27.984784481861617</v>
          </cell>
        </row>
        <row r="235">
          <cell r="C235" t="str">
            <v>99992999A</v>
          </cell>
          <cell r="D235">
            <v>-1.4108835756864426</v>
          </cell>
          <cell r="E235">
            <v>-8.3128035756863738</v>
          </cell>
          <cell r="H235">
            <v>-7.100679091416275</v>
          </cell>
        </row>
      </sheetData>
      <sheetData sheetId="5"/>
      <sheetData sheetId="6"/>
      <sheetData sheetId="7"/>
      <sheetData sheetId="8"/>
      <sheetData sheetId="9"/>
      <sheetData sheetId="10"/>
      <sheetData sheetId="11"/>
      <sheetData sheetId="12"/>
      <sheetData sheetId="13"/>
      <sheetData sheetId="14"/>
      <sheetData sheetId="15" refreshError="1">
        <row r="5">
          <cell r="B5" t="str">
            <v>BFNT</v>
          </cell>
        </row>
        <row r="6">
          <cell r="B6" t="str">
            <v>BFRC</v>
          </cell>
        </row>
        <row r="7">
          <cell r="B7" t="str">
            <v>BFDP</v>
          </cell>
        </row>
        <row r="8">
          <cell r="B8" t="str">
            <v>BFLA</v>
          </cell>
        </row>
        <row r="9">
          <cell r="B9" t="str">
            <v>BSA (Mgmt)</v>
          </cell>
        </row>
        <row r="10">
          <cell r="B10" t="str">
            <v>BSA (Legal)</v>
          </cell>
        </row>
        <row r="11">
          <cell r="B11" t="str">
            <v>CorpOther</v>
          </cell>
        </row>
        <row r="12">
          <cell r="B12" t="str">
            <v>BSBD</v>
          </cell>
        </row>
        <row r="13">
          <cell r="B13" t="str">
            <v>Corp. Svcs.</v>
          </cell>
        </row>
      </sheetData>
      <sheetData sheetId="16" refreshError="1"/>
      <sheetData sheetId="17" refreshError="1">
        <row r="14">
          <cell r="M14" t="str">
            <v>06502007Act</v>
          </cell>
          <cell r="N14" t="str">
            <v>0650</v>
          </cell>
          <cell r="O14" t="str">
            <v>2007</v>
          </cell>
          <cell r="P14" t="str">
            <v>Act</v>
          </cell>
          <cell r="Q14">
            <v>453.68871100000001</v>
          </cell>
          <cell r="R14">
            <v>453.99733100000003</v>
          </cell>
          <cell r="S14">
            <v>453.99733100000003</v>
          </cell>
          <cell r="T14">
            <v>455.84536199999997</v>
          </cell>
          <cell r="U14">
            <v>455.84536199999997</v>
          </cell>
          <cell r="V14">
            <v>460.15409599999998</v>
          </cell>
          <cell r="W14">
            <v>460.15409599999998</v>
          </cell>
        </row>
        <row r="15">
          <cell r="M15" t="str">
            <v>06502007Obud</v>
          </cell>
          <cell r="N15" t="str">
            <v>0650</v>
          </cell>
          <cell r="O15" t="str">
            <v>2007</v>
          </cell>
          <cell r="P15" t="str">
            <v>Obud</v>
          </cell>
          <cell r="Q15">
            <v>356.84390000000002</v>
          </cell>
          <cell r="R15">
            <v>356.84390000000002</v>
          </cell>
          <cell r="S15">
            <v>356.84390000000002</v>
          </cell>
          <cell r="T15">
            <v>356.84390000000002</v>
          </cell>
          <cell r="U15">
            <v>356.84390000000002</v>
          </cell>
          <cell r="V15">
            <v>356.84390000000002</v>
          </cell>
          <cell r="W15">
            <v>356.84390000000002</v>
          </cell>
        </row>
        <row r="16">
          <cell r="M16" t="str">
            <v>06502008Act</v>
          </cell>
          <cell r="N16" t="str">
            <v>0650</v>
          </cell>
          <cell r="O16" t="str">
            <v>2008</v>
          </cell>
          <cell r="P16" t="str">
            <v>Act</v>
          </cell>
          <cell r="Q16">
            <v>446.54621092500003</v>
          </cell>
          <cell r="R16">
            <v>443.685</v>
          </cell>
          <cell r="S16">
            <v>443.685</v>
          </cell>
          <cell r="T16">
            <v>443.685</v>
          </cell>
          <cell r="U16">
            <v>443.685</v>
          </cell>
          <cell r="V16">
            <v>443.685</v>
          </cell>
          <cell r="W16">
            <v>443.685</v>
          </cell>
        </row>
        <row r="17">
          <cell r="M17" t="str">
            <v>06502008Obud</v>
          </cell>
          <cell r="N17" t="str">
            <v>0650</v>
          </cell>
          <cell r="O17" t="str">
            <v>2008</v>
          </cell>
          <cell r="P17" t="str">
            <v>Obud</v>
          </cell>
          <cell r="Q17">
            <v>595.85</v>
          </cell>
          <cell r="R17">
            <v>531.04999999999995</v>
          </cell>
          <cell r="S17">
            <v>531.04999999999995</v>
          </cell>
          <cell r="T17">
            <v>531.04999999999995</v>
          </cell>
          <cell r="U17">
            <v>531.04999999999995</v>
          </cell>
          <cell r="V17">
            <v>531.04999999999995</v>
          </cell>
          <cell r="W17">
            <v>531.04999999999995</v>
          </cell>
        </row>
        <row r="18">
          <cell r="M18" t="str">
            <v>0650 Total2008Obud</v>
          </cell>
          <cell r="N18" t="str">
            <v>0650 Total</v>
          </cell>
          <cell r="O18" t="str">
            <v>2008</v>
          </cell>
          <cell r="P18" t="str">
            <v>Obud</v>
          </cell>
          <cell r="Q18">
            <v>1852.9288219250002</v>
          </cell>
          <cell r="R18">
            <v>1785.576231</v>
          </cell>
          <cell r="S18">
            <v>1785.576231</v>
          </cell>
          <cell r="T18">
            <v>1787.424262</v>
          </cell>
          <cell r="U18">
            <v>1787.424262</v>
          </cell>
          <cell r="V18">
            <v>1791.732996</v>
          </cell>
          <cell r="W18">
            <v>1791.732996</v>
          </cell>
        </row>
        <row r="19">
          <cell r="M19" t="str">
            <v>14402007Act</v>
          </cell>
          <cell r="N19" t="str">
            <v>1440</v>
          </cell>
          <cell r="O19" t="str">
            <v>2007</v>
          </cell>
          <cell r="P19" t="str">
            <v>Act</v>
          </cell>
          <cell r="Q19">
            <v>141.41821400000003</v>
          </cell>
          <cell r="R19">
            <v>143.16821399999998</v>
          </cell>
          <cell r="S19">
            <v>143.16821399999998</v>
          </cell>
          <cell r="T19">
            <v>130.05169600000002</v>
          </cell>
          <cell r="U19">
            <v>130.05169600000002</v>
          </cell>
          <cell r="V19">
            <v>192.13365999999996</v>
          </cell>
          <cell r="W19">
            <v>192.13365999999996</v>
          </cell>
        </row>
        <row r="20">
          <cell r="M20" t="str">
            <v>14402007Obud</v>
          </cell>
          <cell r="N20" t="str">
            <v>1440</v>
          </cell>
          <cell r="O20" t="str">
            <v>2007</v>
          </cell>
          <cell r="P20" t="str">
            <v>Obud</v>
          </cell>
          <cell r="Q20">
            <v>140</v>
          </cell>
          <cell r="R20">
            <v>140</v>
          </cell>
          <cell r="S20">
            <v>140</v>
          </cell>
          <cell r="T20">
            <v>140</v>
          </cell>
          <cell r="U20">
            <v>140</v>
          </cell>
          <cell r="V20">
            <v>180</v>
          </cell>
          <cell r="W20">
            <v>180</v>
          </cell>
        </row>
        <row r="21">
          <cell r="M21" t="str">
            <v>14402008Act</v>
          </cell>
          <cell r="N21" t="str">
            <v>1440</v>
          </cell>
          <cell r="O21" t="str">
            <v>2008</v>
          </cell>
          <cell r="P21" t="str">
            <v>Act</v>
          </cell>
          <cell r="Q21">
            <v>155.618717</v>
          </cell>
          <cell r="R21">
            <v>136.368717</v>
          </cell>
          <cell r="S21">
            <v>136.368717</v>
          </cell>
          <cell r="T21">
            <v>136.368717</v>
          </cell>
          <cell r="U21">
            <v>136.368717</v>
          </cell>
          <cell r="V21">
            <v>136.368717</v>
          </cell>
          <cell r="W21">
            <v>136.368717</v>
          </cell>
        </row>
        <row r="22">
          <cell r="M22" t="str">
            <v>14402008Obud</v>
          </cell>
          <cell r="N22" t="str">
            <v>1440</v>
          </cell>
          <cell r="O22" t="str">
            <v>2008</v>
          </cell>
          <cell r="P22" t="str">
            <v>Obud</v>
          </cell>
          <cell r="Q22">
            <v>160</v>
          </cell>
          <cell r="R22">
            <v>160</v>
          </cell>
          <cell r="S22">
            <v>160</v>
          </cell>
          <cell r="T22">
            <v>160</v>
          </cell>
          <cell r="U22">
            <v>160</v>
          </cell>
          <cell r="V22">
            <v>190</v>
          </cell>
          <cell r="W22">
            <v>190</v>
          </cell>
        </row>
        <row r="23">
          <cell r="M23" t="str">
            <v>1440 Total2008Obud</v>
          </cell>
          <cell r="N23" t="str">
            <v>1440 Total</v>
          </cell>
          <cell r="O23" t="str">
            <v>2008</v>
          </cell>
          <cell r="P23" t="str">
            <v>Obud</v>
          </cell>
          <cell r="Q23">
            <v>597.0369310000001</v>
          </cell>
          <cell r="R23">
            <v>579.53693099999998</v>
          </cell>
          <cell r="S23">
            <v>579.53693099999998</v>
          </cell>
          <cell r="T23">
            <v>566.42041300000005</v>
          </cell>
          <cell r="U23">
            <v>566.42041300000005</v>
          </cell>
          <cell r="V23">
            <v>698.50237700000002</v>
          </cell>
          <cell r="W23">
            <v>698.50237700000002</v>
          </cell>
        </row>
        <row r="24">
          <cell r="M24" t="str">
            <v>19802007Act</v>
          </cell>
          <cell r="N24" t="str">
            <v>1980</v>
          </cell>
          <cell r="O24" t="str">
            <v>2007</v>
          </cell>
          <cell r="P24" t="str">
            <v>Act</v>
          </cell>
          <cell r="Q24">
            <v>894.85692500000005</v>
          </cell>
          <cell r="R24">
            <v>891.41554499999995</v>
          </cell>
          <cell r="S24">
            <v>891.41554499999995</v>
          </cell>
          <cell r="T24">
            <v>872.64705800000002</v>
          </cell>
          <cell r="U24">
            <v>872.64705800000002</v>
          </cell>
          <cell r="V24">
            <v>952.28775599999983</v>
          </cell>
          <cell r="W24">
            <v>952.28775599999983</v>
          </cell>
        </row>
        <row r="25">
          <cell r="M25" t="str">
            <v>19802007Obud</v>
          </cell>
          <cell r="N25" t="str">
            <v>1980</v>
          </cell>
          <cell r="O25" t="str">
            <v>2007</v>
          </cell>
          <cell r="P25" t="str">
            <v>Obud</v>
          </cell>
          <cell r="Q25">
            <v>496.84390000000002</v>
          </cell>
          <cell r="R25">
            <v>496.84390000000002</v>
          </cell>
          <cell r="S25">
            <v>496.84390000000002</v>
          </cell>
          <cell r="T25">
            <v>496.84390000000002</v>
          </cell>
          <cell r="U25">
            <v>496.84390000000002</v>
          </cell>
          <cell r="V25">
            <v>536.84390000000008</v>
          </cell>
          <cell r="W25">
            <v>536.84390000000008</v>
          </cell>
        </row>
        <row r="26">
          <cell r="M26" t="str">
            <v>19802008Act</v>
          </cell>
          <cell r="N26" t="str">
            <v>1980</v>
          </cell>
          <cell r="O26" t="str">
            <v>2008</v>
          </cell>
          <cell r="P26" t="str">
            <v>Act</v>
          </cell>
          <cell r="Q26">
            <v>1012.1649279249999</v>
          </cell>
          <cell r="R26">
            <v>990.05371699999989</v>
          </cell>
          <cell r="S26">
            <v>990.05371699999989</v>
          </cell>
          <cell r="T26">
            <v>580.05371699999989</v>
          </cell>
          <cell r="U26">
            <v>580.05371699999989</v>
          </cell>
          <cell r="V26">
            <v>580.05371699999989</v>
          </cell>
          <cell r="W26">
            <v>580.05371699999989</v>
          </cell>
        </row>
        <row r="27">
          <cell r="M27" t="str">
            <v>19802008Obud</v>
          </cell>
          <cell r="N27" t="str">
            <v>1980</v>
          </cell>
          <cell r="O27" t="str">
            <v>2008</v>
          </cell>
          <cell r="P27" t="str">
            <v>Obud</v>
          </cell>
          <cell r="Q27">
            <v>1164.8499999999999</v>
          </cell>
          <cell r="R27">
            <v>1096.05</v>
          </cell>
          <cell r="S27">
            <v>1096.05</v>
          </cell>
          <cell r="T27">
            <v>1086.05</v>
          </cell>
          <cell r="U27">
            <v>1086.05</v>
          </cell>
          <cell r="V27">
            <v>1121.05</v>
          </cell>
          <cell r="W27">
            <v>1121.05</v>
          </cell>
        </row>
        <row r="28">
          <cell r="M28" t="str">
            <v>1980 Total2008Obud</v>
          </cell>
          <cell r="N28" t="str">
            <v>1980 Total</v>
          </cell>
          <cell r="O28" t="str">
            <v>2008</v>
          </cell>
          <cell r="P28" t="str">
            <v>Obud</v>
          </cell>
          <cell r="Q28">
            <v>3568.7157529249998</v>
          </cell>
          <cell r="R28">
            <v>3474.3631619999996</v>
          </cell>
          <cell r="S28">
            <v>3474.3631619999996</v>
          </cell>
          <cell r="T28">
            <v>3035.5946750000003</v>
          </cell>
          <cell r="U28">
            <v>3035.5946750000003</v>
          </cell>
          <cell r="V28">
            <v>3190.2353729999995</v>
          </cell>
          <cell r="W28">
            <v>3190.2353729999995</v>
          </cell>
        </row>
        <row r="29">
          <cell r="M29" t="str">
            <v>07292007Act</v>
          </cell>
          <cell r="N29" t="str">
            <v>0729</v>
          </cell>
          <cell r="O29" t="str">
            <v>2007</v>
          </cell>
          <cell r="P29" t="str">
            <v>Act</v>
          </cell>
          <cell r="Q29">
            <v>0</v>
          </cell>
          <cell r="R29">
            <v>0</v>
          </cell>
          <cell r="S29">
            <v>0</v>
          </cell>
          <cell r="T29">
            <v>0</v>
          </cell>
          <cell r="U29">
            <v>0</v>
          </cell>
          <cell r="V29">
            <v>0</v>
          </cell>
          <cell r="W29">
            <v>0</v>
          </cell>
        </row>
        <row r="30">
          <cell r="M30" t="str">
            <v>07292008Act</v>
          </cell>
          <cell r="N30" t="str">
            <v>0729</v>
          </cell>
          <cell r="O30" t="str">
            <v>2008</v>
          </cell>
          <cell r="P30" t="str">
            <v>Act</v>
          </cell>
          <cell r="Q30">
            <v>60</v>
          </cell>
          <cell r="R30">
            <v>60</v>
          </cell>
          <cell r="S30">
            <v>60</v>
          </cell>
          <cell r="T30">
            <v>0</v>
          </cell>
          <cell r="U30">
            <v>0</v>
          </cell>
          <cell r="V30">
            <v>0</v>
          </cell>
          <cell r="W30">
            <v>0</v>
          </cell>
        </row>
        <row r="31">
          <cell r="M31" t="str">
            <v>07292008Obud</v>
          </cell>
          <cell r="N31" t="str">
            <v>0729</v>
          </cell>
          <cell r="O31" t="str">
            <v>2008</v>
          </cell>
          <cell r="P31" t="str">
            <v>Obud</v>
          </cell>
          <cell r="Q31">
            <v>75</v>
          </cell>
          <cell r="R31">
            <v>75</v>
          </cell>
          <cell r="S31">
            <v>75</v>
          </cell>
          <cell r="T31">
            <v>75</v>
          </cell>
          <cell r="U31">
            <v>75</v>
          </cell>
          <cell r="V31">
            <v>75</v>
          </cell>
          <cell r="W31">
            <v>75</v>
          </cell>
        </row>
        <row r="32">
          <cell r="M32" t="str">
            <v>0729 Total2008Obud</v>
          </cell>
          <cell r="N32" t="str">
            <v>0729 Total</v>
          </cell>
          <cell r="O32" t="str">
            <v>2008</v>
          </cell>
          <cell r="P32" t="str">
            <v>Obud</v>
          </cell>
          <cell r="Q32">
            <v>135</v>
          </cell>
          <cell r="R32">
            <v>135</v>
          </cell>
          <cell r="S32">
            <v>135</v>
          </cell>
          <cell r="T32">
            <v>75</v>
          </cell>
          <cell r="U32">
            <v>75</v>
          </cell>
          <cell r="V32">
            <v>75</v>
          </cell>
          <cell r="W32">
            <v>75</v>
          </cell>
        </row>
        <row r="33">
          <cell r="M33" t="str">
            <v>10502007Act</v>
          </cell>
          <cell r="N33" t="str">
            <v>1050</v>
          </cell>
          <cell r="O33" t="str">
            <v>2007</v>
          </cell>
          <cell r="P33" t="str">
            <v>Act</v>
          </cell>
          <cell r="Q33">
            <v>299.75</v>
          </cell>
          <cell r="R33">
            <v>294.25</v>
          </cell>
          <cell r="S33">
            <v>294.25</v>
          </cell>
          <cell r="T33">
            <v>286.75</v>
          </cell>
          <cell r="U33">
            <v>286.75</v>
          </cell>
          <cell r="V33">
            <v>300</v>
          </cell>
          <cell r="W33">
            <v>300</v>
          </cell>
        </row>
        <row r="34">
          <cell r="M34" t="str">
            <v>10502008Act</v>
          </cell>
          <cell r="N34" t="str">
            <v>1050</v>
          </cell>
          <cell r="O34" t="str">
            <v>2008</v>
          </cell>
          <cell r="P34" t="str">
            <v>Act</v>
          </cell>
          <cell r="Q34">
            <v>350</v>
          </cell>
          <cell r="R34">
            <v>350</v>
          </cell>
          <cell r="S34">
            <v>350</v>
          </cell>
          <cell r="T34">
            <v>0</v>
          </cell>
          <cell r="U34">
            <v>0</v>
          </cell>
          <cell r="V34">
            <v>0</v>
          </cell>
          <cell r="W34">
            <v>0</v>
          </cell>
        </row>
        <row r="35">
          <cell r="M35" t="str">
            <v>10502008Obud</v>
          </cell>
          <cell r="N35" t="str">
            <v>1050</v>
          </cell>
          <cell r="O35" t="str">
            <v>2008</v>
          </cell>
          <cell r="P35" t="str">
            <v>Obud</v>
          </cell>
          <cell r="Q35">
            <v>334</v>
          </cell>
          <cell r="R35">
            <v>330</v>
          </cell>
          <cell r="S35">
            <v>330</v>
          </cell>
          <cell r="T35">
            <v>320</v>
          </cell>
          <cell r="U35">
            <v>320</v>
          </cell>
          <cell r="V35">
            <v>325</v>
          </cell>
          <cell r="W35">
            <v>325</v>
          </cell>
        </row>
        <row r="36">
          <cell r="M36" t="str">
            <v>1050 Total2008Obud</v>
          </cell>
          <cell r="N36" t="str">
            <v>1050 Total</v>
          </cell>
          <cell r="O36" t="str">
            <v>2008</v>
          </cell>
          <cell r="P36" t="str">
            <v>Obud</v>
          </cell>
          <cell r="Q36">
            <v>983.75</v>
          </cell>
          <cell r="R36">
            <v>974.25</v>
          </cell>
          <cell r="S36">
            <v>974.25</v>
          </cell>
          <cell r="T36">
            <v>606.75</v>
          </cell>
          <cell r="U36">
            <v>606.75</v>
          </cell>
          <cell r="V36">
            <v>625</v>
          </cell>
          <cell r="W36">
            <v>625</v>
          </cell>
        </row>
        <row r="37">
          <cell r="M37" t="str">
            <v>Grand Total2008Obud</v>
          </cell>
          <cell r="N37" t="str">
            <v>Grand Total</v>
          </cell>
          <cell r="O37" t="str">
            <v>2008</v>
          </cell>
          <cell r="P37" t="str">
            <v>Obud</v>
          </cell>
          <cell r="Q37">
            <v>7137.4315058499997</v>
          </cell>
          <cell r="R37">
            <v>6948.7263240000002</v>
          </cell>
          <cell r="S37">
            <v>6948.7263240000002</v>
          </cell>
          <cell r="T37">
            <v>6071.1893499999996</v>
          </cell>
          <cell r="U37">
            <v>6071.1893499999996</v>
          </cell>
          <cell r="V37">
            <v>6380.470746</v>
          </cell>
          <cell r="W37">
            <v>6380.470746</v>
          </cell>
        </row>
      </sheetData>
      <sheetData sheetId="18"/>
      <sheetData sheetId="19" refreshError="1">
        <row r="11">
          <cell r="M11" t="str">
            <v>06502007Act</v>
          </cell>
          <cell r="N11" t="str">
            <v>0650</v>
          </cell>
          <cell r="O11" t="str">
            <v>2007</v>
          </cell>
          <cell r="P11" t="str">
            <v>Act</v>
          </cell>
          <cell r="Q11">
            <v>628.21699999999998</v>
          </cell>
          <cell r="R11">
            <v>642.61599999999999</v>
          </cell>
          <cell r="S11">
            <v>642.61599999999999</v>
          </cell>
          <cell r="T11">
            <v>677.29600000000005</v>
          </cell>
          <cell r="U11">
            <v>677.29600000000005</v>
          </cell>
          <cell r="V11">
            <v>669.38099999999997</v>
          </cell>
          <cell r="W11">
            <v>669.38099999999997</v>
          </cell>
        </row>
        <row r="12">
          <cell r="M12" t="str">
            <v>06502008Act</v>
          </cell>
          <cell r="N12" t="str">
            <v>0650</v>
          </cell>
          <cell r="O12" t="str">
            <v>2008</v>
          </cell>
          <cell r="P12" t="str">
            <v>Act</v>
          </cell>
          <cell r="Q12">
            <v>524.75300000000004</v>
          </cell>
          <cell r="R12">
            <v>543.17499999999995</v>
          </cell>
          <cell r="S12">
            <v>543.17499999999995</v>
          </cell>
          <cell r="T12">
            <v>0</v>
          </cell>
          <cell r="U12">
            <v>0</v>
          </cell>
          <cell r="V12">
            <v>0</v>
          </cell>
          <cell r="W12">
            <v>0</v>
          </cell>
        </row>
        <row r="13">
          <cell r="M13" t="str">
            <v>06502008OBud</v>
          </cell>
          <cell r="N13" t="str">
            <v>0650</v>
          </cell>
          <cell r="O13" t="str">
            <v>2008</v>
          </cell>
          <cell r="P13" t="str">
            <v>OBud</v>
          </cell>
          <cell r="Q13">
            <v>567.20651295999994</v>
          </cell>
          <cell r="R13">
            <v>591.22524996000004</v>
          </cell>
          <cell r="S13">
            <v>591.22524996000004</v>
          </cell>
          <cell r="T13">
            <v>589.71243595999999</v>
          </cell>
          <cell r="U13">
            <v>589.71243595999999</v>
          </cell>
          <cell r="V13">
            <v>578.83817595999994</v>
          </cell>
          <cell r="W13">
            <v>578.83817595999994</v>
          </cell>
        </row>
        <row r="14">
          <cell r="M14" t="str">
            <v>10502007Act</v>
          </cell>
          <cell r="N14" t="str">
            <v>1050</v>
          </cell>
          <cell r="O14" t="str">
            <v>2007</v>
          </cell>
          <cell r="P14" t="str">
            <v>Act</v>
          </cell>
          <cell r="Q14">
            <v>406.29600000000005</v>
          </cell>
          <cell r="R14">
            <v>409.61899999999997</v>
          </cell>
          <cell r="S14">
            <v>409.61899999999997</v>
          </cell>
          <cell r="T14">
            <v>415.03100000000001</v>
          </cell>
          <cell r="U14">
            <v>415.03100000000001</v>
          </cell>
          <cell r="V14">
            <v>421.41500000000002</v>
          </cell>
          <cell r="W14">
            <v>421.41500000000002</v>
          </cell>
        </row>
        <row r="15">
          <cell r="M15" t="str">
            <v>10502008Act</v>
          </cell>
          <cell r="N15" t="str">
            <v>1050</v>
          </cell>
          <cell r="O15" t="str">
            <v>2008</v>
          </cell>
          <cell r="P15" t="str">
            <v>Act</v>
          </cell>
          <cell r="Q15">
            <v>422.81700000000001</v>
          </cell>
          <cell r="R15">
            <v>417.09100000000001</v>
          </cell>
          <cell r="S15">
            <v>417.09100000000001</v>
          </cell>
          <cell r="T15">
            <v>0</v>
          </cell>
          <cell r="U15">
            <v>0</v>
          </cell>
          <cell r="V15">
            <v>0</v>
          </cell>
          <cell r="W15">
            <v>0</v>
          </cell>
        </row>
        <row r="16">
          <cell r="M16" t="str">
            <v>10502008OBud</v>
          </cell>
          <cell r="N16" t="str">
            <v>1050</v>
          </cell>
          <cell r="O16" t="str">
            <v>2008</v>
          </cell>
          <cell r="P16" t="str">
            <v>OBud</v>
          </cell>
          <cell r="Q16">
            <v>445.43641200000002</v>
          </cell>
          <cell r="R16">
            <v>445.41541199999995</v>
          </cell>
          <cell r="S16">
            <v>445.41541199999995</v>
          </cell>
          <cell r="T16">
            <v>449.22041200000001</v>
          </cell>
          <cell r="U16">
            <v>449.22041200000001</v>
          </cell>
          <cell r="V16">
            <v>470.90141199999999</v>
          </cell>
          <cell r="W16">
            <v>470.90141199999999</v>
          </cell>
        </row>
        <row r="17">
          <cell r="M17" t="str">
            <v>14402007Act</v>
          </cell>
          <cell r="N17" t="str">
            <v>1440</v>
          </cell>
          <cell r="O17" t="str">
            <v>2007</v>
          </cell>
          <cell r="P17" t="str">
            <v>Act</v>
          </cell>
          <cell r="Q17">
            <v>123.03299999999999</v>
          </cell>
          <cell r="R17">
            <v>131.35900000000001</v>
          </cell>
          <cell r="S17">
            <v>131.35900000000001</v>
          </cell>
          <cell r="T17">
            <v>123.45600000000002</v>
          </cell>
          <cell r="U17">
            <v>123.45600000000002</v>
          </cell>
          <cell r="V17">
            <v>111.93299999999999</v>
          </cell>
          <cell r="W17">
            <v>111.93299999999999</v>
          </cell>
        </row>
        <row r="18">
          <cell r="M18" t="str">
            <v>14402008Act</v>
          </cell>
          <cell r="N18" t="str">
            <v>1440</v>
          </cell>
          <cell r="O18" t="str">
            <v>2008</v>
          </cell>
          <cell r="P18" t="str">
            <v>Act</v>
          </cell>
          <cell r="Q18">
            <v>114.18599999999999</v>
          </cell>
          <cell r="R18">
            <v>122.77600000000001</v>
          </cell>
          <cell r="S18">
            <v>122.77600000000001</v>
          </cell>
          <cell r="T18">
            <v>0</v>
          </cell>
          <cell r="U18">
            <v>0</v>
          </cell>
          <cell r="V18">
            <v>0</v>
          </cell>
          <cell r="W18">
            <v>0</v>
          </cell>
        </row>
        <row r="19">
          <cell r="M19" t="str">
            <v>14402008OBud</v>
          </cell>
          <cell r="N19" t="str">
            <v>1440</v>
          </cell>
          <cell r="O19" t="str">
            <v>2008</v>
          </cell>
          <cell r="P19" t="str">
            <v>OBud</v>
          </cell>
          <cell r="Q19">
            <v>140.61006684099996</v>
          </cell>
          <cell r="R19">
            <v>152.561693464</v>
          </cell>
          <cell r="S19">
            <v>152.561693464</v>
          </cell>
          <cell r="T19">
            <v>149.52094318900001</v>
          </cell>
          <cell r="U19">
            <v>149.52094318900001</v>
          </cell>
          <cell r="V19">
            <v>134.21759136099999</v>
          </cell>
          <cell r="W19">
            <v>134.21759136099999</v>
          </cell>
        </row>
        <row r="20">
          <cell r="M20" t="str">
            <v>16402007Act</v>
          </cell>
          <cell r="N20" t="str">
            <v>1640</v>
          </cell>
          <cell r="O20" t="str">
            <v>2007</v>
          </cell>
          <cell r="P20" t="str">
            <v>Act</v>
          </cell>
          <cell r="Q20">
            <v>179.70099999999999</v>
          </cell>
          <cell r="R20">
            <v>179.84</v>
          </cell>
          <cell r="S20">
            <v>179.84</v>
          </cell>
          <cell r="T20">
            <v>173.01</v>
          </cell>
          <cell r="U20">
            <v>173.01</v>
          </cell>
          <cell r="V20">
            <v>157.47300000000001</v>
          </cell>
          <cell r="W20">
            <v>157.47300000000001</v>
          </cell>
        </row>
        <row r="21">
          <cell r="M21" t="str">
            <v>16402008Act</v>
          </cell>
          <cell r="N21" t="str">
            <v>1640</v>
          </cell>
          <cell r="O21" t="str">
            <v>2008</v>
          </cell>
          <cell r="P21" t="str">
            <v>Act</v>
          </cell>
          <cell r="Q21">
            <v>140.03100000000001</v>
          </cell>
          <cell r="R21">
            <v>141.39500000000001</v>
          </cell>
          <cell r="S21">
            <v>141.39500000000001</v>
          </cell>
          <cell r="T21">
            <v>0</v>
          </cell>
          <cell r="U21">
            <v>0</v>
          </cell>
          <cell r="V21">
            <v>0</v>
          </cell>
          <cell r="W21">
            <v>0</v>
          </cell>
        </row>
        <row r="22">
          <cell r="M22" t="str">
            <v>16402008OBud</v>
          </cell>
          <cell r="N22" t="str">
            <v>1640</v>
          </cell>
          <cell r="O22" t="str">
            <v>2008</v>
          </cell>
          <cell r="P22" t="str">
            <v>OBud</v>
          </cell>
          <cell r="Q22">
            <v>149.93298999999999</v>
          </cell>
          <cell r="R22">
            <v>144.490994</v>
          </cell>
          <cell r="S22">
            <v>144.490994</v>
          </cell>
          <cell r="T22">
            <v>147.68016899999998</v>
          </cell>
          <cell r="U22">
            <v>147.68016899999998</v>
          </cell>
          <cell r="V22">
            <v>150.626045</v>
          </cell>
          <cell r="W22">
            <v>150.626045</v>
          </cell>
        </row>
        <row r="23">
          <cell r="M23" t="str">
            <v>19802007Act</v>
          </cell>
          <cell r="N23" t="str">
            <v>1980</v>
          </cell>
          <cell r="O23" t="str">
            <v>2007</v>
          </cell>
          <cell r="P23" t="str">
            <v>Act</v>
          </cell>
          <cell r="Q23">
            <v>1244.17</v>
          </cell>
          <cell r="R23">
            <v>1273.5360000000001</v>
          </cell>
          <cell r="S23">
            <v>1273.5360000000001</v>
          </cell>
          <cell r="T23">
            <v>1295.4109999999998</v>
          </cell>
          <cell r="U23">
            <v>1295.4109999999998</v>
          </cell>
          <cell r="V23">
            <v>1352.7510000000002</v>
          </cell>
          <cell r="W23">
            <v>1352.7510000000002</v>
          </cell>
        </row>
        <row r="24">
          <cell r="M24" t="str">
            <v>19802008Act</v>
          </cell>
          <cell r="N24" t="str">
            <v>1980</v>
          </cell>
          <cell r="O24" t="str">
            <v>2008</v>
          </cell>
          <cell r="P24" t="str">
            <v>Act</v>
          </cell>
          <cell r="Q24">
            <v>1185.8039999999999</v>
          </cell>
          <cell r="R24">
            <v>1208.2760000000001</v>
          </cell>
          <cell r="S24">
            <v>1208.2760000000001</v>
          </cell>
          <cell r="T24">
            <v>0</v>
          </cell>
          <cell r="U24">
            <v>0</v>
          </cell>
          <cell r="V24">
            <v>0</v>
          </cell>
          <cell r="W24">
            <v>0</v>
          </cell>
        </row>
        <row r="25">
          <cell r="M25" t="str">
            <v>19802008OBud</v>
          </cell>
          <cell r="N25" t="str">
            <v>1980</v>
          </cell>
          <cell r="O25" t="str">
            <v>2008</v>
          </cell>
          <cell r="P25" t="str">
            <v>OBud</v>
          </cell>
          <cell r="Q25">
            <v>1289.5315948009998</v>
          </cell>
          <cell r="R25">
            <v>1321.5389624239999</v>
          </cell>
          <cell r="S25">
            <v>1321.5389624239999</v>
          </cell>
          <cell r="T25">
            <v>1325.5795731489998</v>
          </cell>
          <cell r="U25">
            <v>1325.5795731489998</v>
          </cell>
          <cell r="V25">
            <v>1328.128837321</v>
          </cell>
          <cell r="W25">
            <v>1328.128837321</v>
          </cell>
        </row>
        <row r="26">
          <cell r="M26" t="str">
            <v>20502007Act</v>
          </cell>
          <cell r="N26" t="str">
            <v>2050</v>
          </cell>
          <cell r="O26" t="str">
            <v>2007</v>
          </cell>
          <cell r="P26" t="str">
            <v>Act</v>
          </cell>
          <cell r="Q26">
            <v>1248.825</v>
          </cell>
          <cell r="R26">
            <v>1274.0819999999999</v>
          </cell>
          <cell r="S26">
            <v>1274.0819999999999</v>
          </cell>
          <cell r="T26">
            <v>1295.6859999999999</v>
          </cell>
          <cell r="U26">
            <v>1295.6859999999999</v>
          </cell>
          <cell r="V26">
            <v>1353.7829999999999</v>
          </cell>
          <cell r="W26">
            <v>1353.7829999999999</v>
          </cell>
        </row>
        <row r="27">
          <cell r="M27" t="str">
            <v>20502008Act</v>
          </cell>
          <cell r="N27" t="str">
            <v>2050</v>
          </cell>
          <cell r="O27" t="str">
            <v>2008</v>
          </cell>
          <cell r="P27" t="str">
            <v>Act</v>
          </cell>
          <cell r="Q27">
            <v>1188.4749999999999</v>
          </cell>
          <cell r="R27">
            <v>1210.77</v>
          </cell>
          <cell r="S27">
            <v>1210.77</v>
          </cell>
          <cell r="T27">
            <v>0</v>
          </cell>
          <cell r="U27">
            <v>0</v>
          </cell>
          <cell r="V27">
            <v>0</v>
          </cell>
          <cell r="W27">
            <v>0</v>
          </cell>
        </row>
        <row r="28">
          <cell r="M28" t="str">
            <v>20502008OBud</v>
          </cell>
          <cell r="N28" t="str">
            <v>2050</v>
          </cell>
          <cell r="O28" t="str">
            <v>2008</v>
          </cell>
          <cell r="P28" t="str">
            <v>OBud</v>
          </cell>
          <cell r="Q28">
            <v>1290.2223948010001</v>
          </cell>
          <cell r="R28">
            <v>1321.9567624239999</v>
          </cell>
          <cell r="S28">
            <v>1321.9567624239999</v>
          </cell>
          <cell r="T28">
            <v>1325.611373149</v>
          </cell>
          <cell r="U28">
            <v>1325.611373149</v>
          </cell>
          <cell r="V28">
            <v>1328.485637321</v>
          </cell>
          <cell r="W28">
            <v>1328.485637321</v>
          </cell>
        </row>
        <row r="29">
          <cell r="M29" t="str">
            <v>99992007Act</v>
          </cell>
          <cell r="N29" t="str">
            <v>9999</v>
          </cell>
          <cell r="O29" t="str">
            <v>2007</v>
          </cell>
          <cell r="P29" t="str">
            <v>Act</v>
          </cell>
          <cell r="Q29">
            <v>-93.076999999999771</v>
          </cell>
          <cell r="R29">
            <v>-89.89799999999974</v>
          </cell>
          <cell r="S29">
            <v>-89.89799999999974</v>
          </cell>
          <cell r="T29">
            <v>-93.382000000000005</v>
          </cell>
          <cell r="U29">
            <v>-93.382000000000005</v>
          </cell>
          <cell r="V29">
            <v>-108.09299999999979</v>
          </cell>
          <cell r="W29">
            <v>-108.09299999999979</v>
          </cell>
        </row>
        <row r="30">
          <cell r="M30" t="str">
            <v>99992008Act</v>
          </cell>
          <cell r="N30" t="str">
            <v>9999</v>
          </cell>
          <cell r="O30" t="str">
            <v>2008</v>
          </cell>
          <cell r="P30" t="str">
            <v>Act</v>
          </cell>
          <cell r="Q30">
            <v>-101.56</v>
          </cell>
          <cell r="R30">
            <v>-104.32400000000001</v>
          </cell>
          <cell r="S30">
            <v>-104.32400000000001</v>
          </cell>
          <cell r="T30">
            <v>0</v>
          </cell>
          <cell r="U30">
            <v>0</v>
          </cell>
          <cell r="V30">
            <v>0</v>
          </cell>
          <cell r="W30">
            <v>0</v>
          </cell>
        </row>
        <row r="31">
          <cell r="M31" t="str">
            <v>99992008OBud</v>
          </cell>
          <cell r="N31" t="str">
            <v>9999</v>
          </cell>
          <cell r="O31" t="str">
            <v>2008</v>
          </cell>
          <cell r="P31" t="str">
            <v>OBud</v>
          </cell>
          <cell r="Q31">
            <v>-124.45438700000017</v>
          </cell>
          <cell r="R31">
            <v>-124.454387</v>
          </cell>
          <cell r="S31">
            <v>-124.454387</v>
          </cell>
          <cell r="T31">
            <v>-124.45438700000028</v>
          </cell>
          <cell r="U31">
            <v>-124.45438700000028</v>
          </cell>
          <cell r="V31">
            <v>-129.45438700000005</v>
          </cell>
          <cell r="W31">
            <v>-129.45438700000005</v>
          </cell>
        </row>
        <row r="32">
          <cell r="M32" t="str">
            <v>07292007Act</v>
          </cell>
          <cell r="N32" t="str">
            <v>0729</v>
          </cell>
          <cell r="O32" t="str">
            <v>2007</v>
          </cell>
          <cell r="P32" t="str">
            <v>Act</v>
          </cell>
          <cell r="Q32">
            <v>0</v>
          </cell>
          <cell r="R32">
            <v>0</v>
          </cell>
          <cell r="S32">
            <v>0</v>
          </cell>
          <cell r="T32">
            <v>0</v>
          </cell>
          <cell r="U32">
            <v>0</v>
          </cell>
          <cell r="V32">
            <v>100.642</v>
          </cell>
          <cell r="W32">
            <v>100.642</v>
          </cell>
        </row>
        <row r="33">
          <cell r="M33" t="str">
            <v>07292008Act</v>
          </cell>
          <cell r="N33" t="str">
            <v>0729</v>
          </cell>
          <cell r="O33" t="str">
            <v>2008</v>
          </cell>
          <cell r="P33" t="str">
            <v>Act</v>
          </cell>
          <cell r="Q33">
            <v>85.576999999999998</v>
          </cell>
          <cell r="R33">
            <v>88.162999999999997</v>
          </cell>
          <cell r="S33">
            <v>88.162999999999997</v>
          </cell>
          <cell r="T33">
            <v>0</v>
          </cell>
          <cell r="U33">
            <v>0</v>
          </cell>
          <cell r="V33">
            <v>0</v>
          </cell>
          <cell r="W33">
            <v>0</v>
          </cell>
        </row>
        <row r="34">
          <cell r="M34" t="str">
            <v>07292008OBud</v>
          </cell>
          <cell r="N34" t="str">
            <v>0729</v>
          </cell>
          <cell r="O34" t="str">
            <v>2008</v>
          </cell>
          <cell r="P34" t="str">
            <v>OBud</v>
          </cell>
          <cell r="Q34">
            <v>110.8</v>
          </cell>
          <cell r="R34">
            <v>112.3</v>
          </cell>
          <cell r="S34">
            <v>112.3</v>
          </cell>
          <cell r="T34">
            <v>113.9</v>
          </cell>
          <cell r="U34">
            <v>113.9</v>
          </cell>
          <cell r="V34">
            <v>123</v>
          </cell>
          <cell r="W34">
            <v>123</v>
          </cell>
        </row>
        <row r="35">
          <cell r="M35" t="str">
            <v>18802007Act</v>
          </cell>
          <cell r="N35" t="str">
            <v>1880</v>
          </cell>
          <cell r="O35" t="str">
            <v>2007</v>
          </cell>
          <cell r="P35" t="str">
            <v>Act</v>
          </cell>
          <cell r="Q35">
            <v>-4.9519999999999982</v>
          </cell>
          <cell r="R35">
            <v>-13.227999999999998</v>
          </cell>
          <cell r="S35">
            <v>-13.227999999999998</v>
          </cell>
          <cell r="T35">
            <v>-15.227999999999998</v>
          </cell>
          <cell r="U35">
            <v>-15.227999999999998</v>
          </cell>
          <cell r="V35">
            <v>-26.928000000000001</v>
          </cell>
          <cell r="W35">
            <v>-26.928000000000001</v>
          </cell>
        </row>
        <row r="36">
          <cell r="M36" t="str">
            <v>18802008Act</v>
          </cell>
          <cell r="N36" t="str">
            <v>1880</v>
          </cell>
          <cell r="O36" t="str">
            <v>2008</v>
          </cell>
          <cell r="P36" t="str">
            <v>Act</v>
          </cell>
          <cell r="Q36">
            <v>-24.295000000000002</v>
          </cell>
          <cell r="R36">
            <v>-24.295999999999999</v>
          </cell>
          <cell r="S36">
            <v>-24.295999999999999</v>
          </cell>
          <cell r="T36">
            <v>0</v>
          </cell>
          <cell r="U36">
            <v>0</v>
          </cell>
          <cell r="V36">
            <v>0</v>
          </cell>
          <cell r="W36">
            <v>0</v>
          </cell>
        </row>
        <row r="37">
          <cell r="M37" t="str">
            <v>18802008OBud</v>
          </cell>
          <cell r="N37" t="str">
            <v>1880</v>
          </cell>
          <cell r="O37" t="str">
            <v>2008</v>
          </cell>
          <cell r="P37" t="str">
            <v>OBud</v>
          </cell>
          <cell r="Q37">
            <v>-30.800308000000005</v>
          </cell>
          <cell r="R37">
            <v>-30.800308000000005</v>
          </cell>
          <cell r="S37">
            <v>-30.800308000000005</v>
          </cell>
          <cell r="T37">
            <v>-30.800308000000005</v>
          </cell>
          <cell r="U37">
            <v>-30.800308000000005</v>
          </cell>
          <cell r="V37">
            <v>-30.800308000000005</v>
          </cell>
          <cell r="W37">
            <v>-30.800308000000005</v>
          </cell>
        </row>
        <row r="38">
          <cell r="M38" t="str">
            <v>Grand Total2008OBud</v>
          </cell>
          <cell r="N38" t="str">
            <v>Grand Total</v>
          </cell>
          <cell r="O38" t="str">
            <v>2008</v>
          </cell>
          <cell r="P38" t="str">
            <v>OBud</v>
          </cell>
          <cell r="Q38">
            <v>11106.486276403</v>
          </cell>
          <cell r="R38">
            <v>11345.186379272</v>
          </cell>
          <cell r="S38">
            <v>11345.186379272</v>
          </cell>
          <cell r="T38">
            <v>7817.2502114469989</v>
          </cell>
          <cell r="U38">
            <v>7817.2502114469989</v>
          </cell>
          <cell r="V38">
            <v>7986.3000039630015</v>
          </cell>
          <cell r="W38">
            <v>7986.3000039630015</v>
          </cell>
        </row>
      </sheetData>
      <sheetData sheetId="20" refreshError="1">
        <row r="6">
          <cell r="I6" t="str">
            <v>06500804</v>
          </cell>
          <cell r="J6">
            <v>1</v>
          </cell>
          <cell r="K6" t="str">
            <v>0804</v>
          </cell>
          <cell r="L6" t="str">
            <v>Finished Goods</v>
          </cell>
          <cell r="M6" t="str">
            <v>0650</v>
          </cell>
          <cell r="N6" t="str">
            <v>BFNT</v>
          </cell>
          <cell r="O6">
            <v>874.45799999999997</v>
          </cell>
          <cell r="P6">
            <v>822.67700000000002</v>
          </cell>
          <cell r="Q6">
            <v>863.08518100000003</v>
          </cell>
          <cell r="R6">
            <v>-51.780999999999949</v>
          </cell>
          <cell r="S6">
            <v>-40.408181000000013</v>
          </cell>
        </row>
        <row r="7">
          <cell r="I7" t="str">
            <v>07290804</v>
          </cell>
          <cell r="J7">
            <v>1</v>
          </cell>
          <cell r="K7" t="str">
            <v>0804</v>
          </cell>
          <cell r="L7" t="str">
            <v>Finished Goods</v>
          </cell>
          <cell r="M7" t="str">
            <v>0729</v>
          </cell>
          <cell r="N7" t="str">
            <v>BSBD</v>
          </cell>
          <cell r="O7">
            <v>0</v>
          </cell>
          <cell r="P7">
            <v>91.397999999999996</v>
          </cell>
          <cell r="Q7">
            <v>112.3</v>
          </cell>
          <cell r="R7">
            <v>91.397999999999996</v>
          </cell>
          <cell r="S7">
            <v>-20.902000000000001</v>
          </cell>
        </row>
        <row r="8">
          <cell r="I8" t="str">
            <v>10500804</v>
          </cell>
          <cell r="J8">
            <v>1</v>
          </cell>
          <cell r="K8" t="str">
            <v>0804</v>
          </cell>
          <cell r="L8" t="str">
            <v>Finished Goods</v>
          </cell>
          <cell r="M8" t="str">
            <v>1050</v>
          </cell>
          <cell r="N8" t="str">
            <v>BFRC</v>
          </cell>
          <cell r="O8">
            <v>437.94299999999998</v>
          </cell>
          <cell r="P8">
            <v>456.96</v>
          </cell>
          <cell r="Q8">
            <v>481.62599999999998</v>
          </cell>
          <cell r="R8">
            <v>19.016999999999996</v>
          </cell>
          <cell r="S8">
            <v>-24.665999999999997</v>
          </cell>
        </row>
        <row r="9">
          <cell r="I9" t="str">
            <v>14400804</v>
          </cell>
          <cell r="J9">
            <v>1</v>
          </cell>
          <cell r="K9" t="str">
            <v>0804</v>
          </cell>
          <cell r="L9" t="str">
            <v>Finished Goods</v>
          </cell>
          <cell r="M9" t="str">
            <v>1440</v>
          </cell>
          <cell r="N9" t="str">
            <v>BFDP</v>
          </cell>
          <cell r="O9">
            <v>192.12700000000001</v>
          </cell>
          <cell r="P9">
            <v>172.82400000000001</v>
          </cell>
          <cell r="Q9">
            <v>181.94559346400001</v>
          </cell>
          <cell r="R9">
            <v>-19.302999999999997</v>
          </cell>
          <cell r="S9">
            <v>-9.121593464</v>
          </cell>
        </row>
        <row r="10">
          <cell r="I10" t="str">
            <v>16400804</v>
          </cell>
          <cell r="J10">
            <v>1</v>
          </cell>
          <cell r="K10" t="str">
            <v>0804</v>
          </cell>
          <cell r="L10" t="str">
            <v>Finished Goods</v>
          </cell>
          <cell r="M10" t="str">
            <v>1640</v>
          </cell>
          <cell r="N10" t="str">
            <v>BFLA</v>
          </cell>
          <cell r="O10">
            <v>187.83</v>
          </cell>
          <cell r="P10">
            <v>148.34899999999999</v>
          </cell>
          <cell r="Q10">
            <v>146.37749400000001</v>
          </cell>
          <cell r="R10">
            <v>-39.481000000000023</v>
          </cell>
          <cell r="S10">
            <v>1.9715059999999767</v>
          </cell>
        </row>
        <row r="11">
          <cell r="I11" t="str">
            <v>18800804</v>
          </cell>
          <cell r="J11">
            <v>1</v>
          </cell>
          <cell r="K11" t="str">
            <v>0804</v>
          </cell>
          <cell r="L11" t="str">
            <v>Finished Goods</v>
          </cell>
          <cell r="M11" t="str">
            <v>1880</v>
          </cell>
          <cell r="N11" t="str">
            <v>Corp. Svcs.</v>
          </cell>
          <cell r="O11">
            <v>18.977</v>
          </cell>
          <cell r="P11">
            <v>18.216999999999999</v>
          </cell>
          <cell r="Q11">
            <v>18.976668</v>
          </cell>
          <cell r="R11">
            <v>-0.76000000000000156</v>
          </cell>
          <cell r="S11">
            <v>-0.75966800000000134</v>
          </cell>
        </row>
        <row r="12">
          <cell r="I12" t="str">
            <v>19800804</v>
          </cell>
          <cell r="J12">
            <v>1</v>
          </cell>
          <cell r="K12" t="str">
            <v>0804</v>
          </cell>
          <cell r="L12" t="str">
            <v>Finished Goods</v>
          </cell>
          <cell r="M12" t="str">
            <v>1980</v>
          </cell>
          <cell r="N12" t="str">
            <v>BSA (Mgmt)</v>
          </cell>
          <cell r="O12">
            <v>1716.328</v>
          </cell>
          <cell r="P12">
            <v>1714.1610000000001</v>
          </cell>
          <cell r="Q12">
            <v>1804.6479364639999</v>
          </cell>
          <cell r="R12">
            <v>-2.1669999999999163</v>
          </cell>
          <cell r="S12">
            <v>-90.486936463999882</v>
          </cell>
        </row>
        <row r="13">
          <cell r="I13" t="str">
            <v>20500804</v>
          </cell>
          <cell r="J13">
            <v>1</v>
          </cell>
          <cell r="K13" t="str">
            <v>0804</v>
          </cell>
          <cell r="L13" t="str">
            <v>Finished Goods</v>
          </cell>
          <cell r="M13" t="str">
            <v>2050</v>
          </cell>
          <cell r="N13" t="str">
            <v>BSA (Legal)</v>
          </cell>
          <cell r="O13">
            <v>1718.924</v>
          </cell>
          <cell r="P13">
            <v>1717.954</v>
          </cell>
          <cell r="Q13">
            <v>1807.115936464</v>
          </cell>
          <cell r="R13">
            <v>-0.97000000000002728</v>
          </cell>
          <cell r="S13">
            <v>-89.161936464000064</v>
          </cell>
        </row>
        <row r="14">
          <cell r="I14" t="str">
            <v>99990804</v>
          </cell>
          <cell r="J14">
            <v>1</v>
          </cell>
          <cell r="K14" t="str">
            <v>0804</v>
          </cell>
          <cell r="L14" t="str">
            <v>Finished Goods</v>
          </cell>
          <cell r="M14" t="str">
            <v>9999</v>
          </cell>
          <cell r="N14" t="str">
            <v>CorpOther</v>
          </cell>
          <cell r="O14">
            <v>23.970000000000255</v>
          </cell>
          <cell r="P14">
            <v>21.952999999999975</v>
          </cell>
          <cell r="Q14">
            <v>19.313668000000007</v>
          </cell>
          <cell r="R14">
            <v>-2.0170000000002801</v>
          </cell>
          <cell r="S14">
            <v>2.6393319999999676</v>
          </cell>
        </row>
        <row r="15">
          <cell r="I15" t="str">
            <v>06500834</v>
          </cell>
          <cell r="J15">
            <v>1</v>
          </cell>
          <cell r="K15" t="str">
            <v>0834</v>
          </cell>
          <cell r="L15" t="str">
            <v>Inventory Reductions</v>
          </cell>
          <cell r="M15" t="str">
            <v>0650</v>
          </cell>
          <cell r="N15" t="str">
            <v>BFNT</v>
          </cell>
          <cell r="O15">
            <v>-231.84200000000001</v>
          </cell>
          <cell r="P15">
            <v>-279.50200000000001</v>
          </cell>
          <cell r="Q15">
            <v>-271.85993103999999</v>
          </cell>
          <cell r="R15">
            <v>-47.66</v>
          </cell>
          <cell r="S15">
            <v>-7.6420689600000173</v>
          </cell>
        </row>
        <row r="16">
          <cell r="I16" t="str">
            <v>07290834</v>
          </cell>
          <cell r="J16">
            <v>1</v>
          </cell>
          <cell r="K16" t="str">
            <v>0834</v>
          </cell>
          <cell r="L16" t="str">
            <v>Inventory Reductions</v>
          </cell>
          <cell r="M16" t="str">
            <v>0729</v>
          </cell>
          <cell r="N16" t="str">
            <v>BSBD</v>
          </cell>
          <cell r="O16">
            <v>0</v>
          </cell>
          <cell r="P16">
            <v>-3.2349999999999999</v>
          </cell>
          <cell r="Q16">
            <v>0</v>
          </cell>
          <cell r="R16">
            <v>-3.2349999999999999</v>
          </cell>
          <cell r="S16">
            <v>-3.2349999999999999</v>
          </cell>
        </row>
        <row r="17">
          <cell r="I17" t="str">
            <v>10500834</v>
          </cell>
          <cell r="J17">
            <v>1</v>
          </cell>
          <cell r="K17" t="str">
            <v>0834</v>
          </cell>
          <cell r="L17" t="str">
            <v>Inventory Reductions</v>
          </cell>
          <cell r="M17" t="str">
            <v>1050</v>
          </cell>
          <cell r="N17" t="str">
            <v>BFRC</v>
          </cell>
          <cell r="O17">
            <v>-28.324000000000002</v>
          </cell>
          <cell r="P17">
            <v>-39.869</v>
          </cell>
          <cell r="Q17">
            <v>-36.210588000000001</v>
          </cell>
          <cell r="R17">
            <v>-11.544999999999998</v>
          </cell>
          <cell r="S17">
            <v>-3.6584119999999984</v>
          </cell>
        </row>
        <row r="18">
          <cell r="I18" t="str">
            <v>14400834</v>
          </cell>
          <cell r="J18">
            <v>1</v>
          </cell>
          <cell r="K18" t="str">
            <v>0834</v>
          </cell>
          <cell r="L18" t="str">
            <v>Inventory Reductions</v>
          </cell>
          <cell r="M18" t="str">
            <v>1440</v>
          </cell>
          <cell r="N18" t="str">
            <v>BFDP</v>
          </cell>
          <cell r="O18">
            <v>-60.768000000000001</v>
          </cell>
          <cell r="P18">
            <v>-50.048000000000002</v>
          </cell>
          <cell r="Q18">
            <v>-29.383900000000001</v>
          </cell>
          <cell r="R18">
            <v>10.719999999999999</v>
          </cell>
          <cell r="S18">
            <v>-20.664100000000001</v>
          </cell>
        </row>
        <row r="19">
          <cell r="I19" t="str">
            <v>16400834</v>
          </cell>
          <cell r="J19">
            <v>1</v>
          </cell>
          <cell r="K19" t="str">
            <v>0834</v>
          </cell>
          <cell r="L19" t="str">
            <v>Inventory Reductions</v>
          </cell>
          <cell r="M19" t="str">
            <v>1640</v>
          </cell>
          <cell r="N19" t="str">
            <v>BFLA</v>
          </cell>
          <cell r="O19">
            <v>-7.99</v>
          </cell>
          <cell r="P19">
            <v>-6.9539999999999997</v>
          </cell>
          <cell r="Q19">
            <v>-1.8865000000000001</v>
          </cell>
          <cell r="R19">
            <v>1.0360000000000005</v>
          </cell>
          <cell r="S19">
            <v>-5.0674999999999999</v>
          </cell>
        </row>
        <row r="20">
          <cell r="I20" t="str">
            <v>18800834</v>
          </cell>
          <cell r="J20">
            <v>1</v>
          </cell>
          <cell r="K20" t="str">
            <v>0834</v>
          </cell>
          <cell r="L20" t="str">
            <v>Inventory Reductions</v>
          </cell>
          <cell r="M20" t="str">
            <v>1880</v>
          </cell>
          <cell r="N20" t="str">
            <v>Corp. Svcs.</v>
          </cell>
          <cell r="O20">
            <v>-32.204999999999998</v>
          </cell>
          <cell r="P20">
            <v>-42.512999999999998</v>
          </cell>
          <cell r="Q20">
            <v>-49.776976000000005</v>
          </cell>
          <cell r="R20">
            <v>-10.308</v>
          </cell>
          <cell r="S20">
            <v>7.2639760000000066</v>
          </cell>
        </row>
        <row r="21">
          <cell r="I21" t="str">
            <v>19800834</v>
          </cell>
          <cell r="J21">
            <v>1</v>
          </cell>
          <cell r="K21" t="str">
            <v>0834</v>
          </cell>
          <cell r="L21" t="str">
            <v>Inventory Reductions</v>
          </cell>
          <cell r="M21" t="str">
            <v>1980</v>
          </cell>
          <cell r="N21" t="str">
            <v>BSA (Mgmt)</v>
          </cell>
          <cell r="O21">
            <v>-442.79199999999997</v>
          </cell>
          <cell r="P21">
            <v>-505.88499999999999</v>
          </cell>
          <cell r="Q21">
            <v>-483.10897404000002</v>
          </cell>
          <cell r="R21">
            <v>-63.093000000000018</v>
          </cell>
          <cell r="S21">
            <v>-22.77602595999997</v>
          </cell>
        </row>
        <row r="22">
          <cell r="I22" t="str">
            <v>20500834</v>
          </cell>
          <cell r="J22">
            <v>1</v>
          </cell>
          <cell r="K22" t="str">
            <v>0834</v>
          </cell>
          <cell r="L22" t="str">
            <v>Inventory Reductions</v>
          </cell>
          <cell r="M22" t="str">
            <v>2050</v>
          </cell>
          <cell r="N22" t="str">
            <v>BSA (Legal)</v>
          </cell>
          <cell r="O22">
            <v>-444.84199999999998</v>
          </cell>
          <cell r="P22">
            <v>-507.18400000000003</v>
          </cell>
          <cell r="Q22">
            <v>-485.15917404000004</v>
          </cell>
          <cell r="R22">
            <v>-62.342000000000041</v>
          </cell>
          <cell r="S22">
            <v>-22.024825959999987</v>
          </cell>
        </row>
        <row r="23">
          <cell r="I23" t="str">
            <v>99990834</v>
          </cell>
          <cell r="J23">
            <v>1</v>
          </cell>
          <cell r="K23" t="str">
            <v>0834</v>
          </cell>
          <cell r="L23" t="str">
            <v>Inventory Reductions</v>
          </cell>
          <cell r="M23" t="str">
            <v>9999</v>
          </cell>
          <cell r="N23" t="str">
            <v>CorpOther</v>
          </cell>
          <cell r="O23">
            <v>-113.86799999999999</v>
          </cell>
          <cell r="P23">
            <v>-126.27699999999999</v>
          </cell>
          <cell r="Q23">
            <v>-143.768055</v>
          </cell>
          <cell r="R23">
            <v>-12.408999999999992</v>
          </cell>
          <cell r="S23">
            <v>17.491055000000017</v>
          </cell>
        </row>
        <row r="24">
          <cell r="I24" t="str">
            <v>06501737</v>
          </cell>
          <cell r="J24">
            <v>-1</v>
          </cell>
          <cell r="K24" t="str">
            <v>1737</v>
          </cell>
          <cell r="L24" t="str">
            <v>Debt</v>
          </cell>
          <cell r="M24" t="str">
            <v>0650</v>
          </cell>
          <cell r="N24" t="str">
            <v>BFNT</v>
          </cell>
          <cell r="O24">
            <v>264.85599999999999</v>
          </cell>
          <cell r="P24">
            <v>255.02500000000001</v>
          </cell>
          <cell r="Q24">
            <v>114.6334067536761</v>
          </cell>
          <cell r="R24">
            <v>9.8309999999999889</v>
          </cell>
          <cell r="S24">
            <v>-140.39159324632391</v>
          </cell>
        </row>
        <row r="25">
          <cell r="I25" t="str">
            <v>07291737</v>
          </cell>
          <cell r="J25">
            <v>-1</v>
          </cell>
          <cell r="K25" t="str">
            <v>1737</v>
          </cell>
          <cell r="L25" t="str">
            <v>Debt</v>
          </cell>
          <cell r="M25" t="str">
            <v>0729</v>
          </cell>
          <cell r="N25" t="str">
            <v>BSBD</v>
          </cell>
          <cell r="O25">
            <v>0</v>
          </cell>
          <cell r="P25">
            <v>1.05</v>
          </cell>
          <cell r="Q25">
            <v>1.05</v>
          </cell>
          <cell r="R25">
            <v>-1.05</v>
          </cell>
          <cell r="S25">
            <v>0</v>
          </cell>
        </row>
        <row r="26">
          <cell r="I26" t="str">
            <v>10501737</v>
          </cell>
          <cell r="J26">
            <v>-1</v>
          </cell>
          <cell r="K26" t="str">
            <v>1737</v>
          </cell>
          <cell r="L26" t="str">
            <v>Debt</v>
          </cell>
          <cell r="M26" t="str">
            <v>1050</v>
          </cell>
          <cell r="N26" t="str">
            <v>BFRC</v>
          </cell>
          <cell r="O26">
            <v>244.97499999999999</v>
          </cell>
          <cell r="P26">
            <v>259.512</v>
          </cell>
          <cell r="Q26">
            <v>309.22974545805596</v>
          </cell>
          <cell r="R26">
            <v>-14.537000000000006</v>
          </cell>
          <cell r="S26">
            <v>49.717745458055958</v>
          </cell>
        </row>
        <row r="27">
          <cell r="I27" t="str">
            <v>14401737</v>
          </cell>
          <cell r="J27">
            <v>-1</v>
          </cell>
          <cell r="K27" t="str">
            <v>1737</v>
          </cell>
          <cell r="L27" t="str">
            <v>Debt</v>
          </cell>
          <cell r="M27" t="str">
            <v>1440</v>
          </cell>
          <cell r="N27" t="str">
            <v>BFDP</v>
          </cell>
          <cell r="O27">
            <v>300.94200000000001</v>
          </cell>
          <cell r="P27">
            <v>299.98899999999998</v>
          </cell>
          <cell r="Q27">
            <v>415.57345601974998</v>
          </cell>
          <cell r="R27">
            <v>0.95300000000003138</v>
          </cell>
          <cell r="S27">
            <v>115.58445601975001</v>
          </cell>
        </row>
        <row r="28">
          <cell r="I28" t="str">
            <v>16401737</v>
          </cell>
          <cell r="J28">
            <v>-1</v>
          </cell>
          <cell r="K28" t="str">
            <v>1737</v>
          </cell>
          <cell r="L28" t="str">
            <v>Debt</v>
          </cell>
          <cell r="M28" t="str">
            <v>1640</v>
          </cell>
          <cell r="N28" t="str">
            <v>BFLA</v>
          </cell>
          <cell r="O28">
            <v>335.42700000000002</v>
          </cell>
          <cell r="P28">
            <v>453.911</v>
          </cell>
          <cell r="Q28">
            <v>427.75900000000001</v>
          </cell>
          <cell r="R28">
            <v>-118.48399999999998</v>
          </cell>
          <cell r="S28">
            <v>-26.151999999999987</v>
          </cell>
        </row>
        <row r="29">
          <cell r="I29" t="str">
            <v>18801737</v>
          </cell>
          <cell r="J29">
            <v>-1</v>
          </cell>
          <cell r="K29" t="str">
            <v>1737</v>
          </cell>
          <cell r="L29" t="str">
            <v>Debt</v>
          </cell>
          <cell r="M29" t="str">
            <v>1880</v>
          </cell>
          <cell r="N29" t="str">
            <v>Corp. Svcs.</v>
          </cell>
          <cell r="O29">
            <v>1088.653</v>
          </cell>
          <cell r="P29">
            <v>1870.7850000000001</v>
          </cell>
          <cell r="Q29">
            <v>1946.2329173312498</v>
          </cell>
          <cell r="R29">
            <v>-782.13200000000006</v>
          </cell>
          <cell r="S29">
            <v>75.447917331249755</v>
          </cell>
        </row>
        <row r="30">
          <cell r="I30" t="str">
            <v>19801737</v>
          </cell>
          <cell r="J30">
            <v>-1</v>
          </cell>
          <cell r="K30" t="str">
            <v>1737</v>
          </cell>
          <cell r="L30" t="str">
            <v>Debt</v>
          </cell>
          <cell r="M30" t="str">
            <v>1980</v>
          </cell>
          <cell r="N30" t="str">
            <v>BSA (Mgmt)</v>
          </cell>
          <cell r="O30">
            <v>2225.2800000000002</v>
          </cell>
          <cell r="P30">
            <v>3140.2719999999999</v>
          </cell>
          <cell r="Q30">
            <v>3206.13357656273</v>
          </cell>
          <cell r="R30">
            <v>-914.99199999999973</v>
          </cell>
          <cell r="S30">
            <v>65.861576562730079</v>
          </cell>
        </row>
        <row r="31">
          <cell r="I31" t="str">
            <v>20501737</v>
          </cell>
          <cell r="J31">
            <v>-1</v>
          </cell>
          <cell r="K31" t="str">
            <v>1737</v>
          </cell>
          <cell r="L31" t="str">
            <v>Debt</v>
          </cell>
          <cell r="M31" t="str">
            <v>2050</v>
          </cell>
          <cell r="N31" t="str">
            <v>BSA (Legal)</v>
          </cell>
          <cell r="O31">
            <v>2225.2800000000002</v>
          </cell>
          <cell r="P31">
            <v>3140.2719999999999</v>
          </cell>
          <cell r="Q31">
            <v>3206.1335765627296</v>
          </cell>
          <cell r="R31">
            <v>-914.99199999999973</v>
          </cell>
          <cell r="S31">
            <v>65.861576562729624</v>
          </cell>
        </row>
        <row r="32">
          <cell r="I32" t="str">
            <v>99991737</v>
          </cell>
          <cell r="J32">
            <v>-1</v>
          </cell>
          <cell r="K32" t="str">
            <v>1737</v>
          </cell>
          <cell r="L32" t="str">
            <v>Debt</v>
          </cell>
          <cell r="M32" t="str">
            <v>9999</v>
          </cell>
          <cell r="N32" t="str">
            <v>CorpOther</v>
          </cell>
          <cell r="O32">
            <v>1079.08</v>
          </cell>
          <cell r="P32">
            <v>1870.7850000000001</v>
          </cell>
          <cell r="Q32">
            <v>1937.887968331248</v>
          </cell>
          <cell r="R32">
            <v>-791.70500000000015</v>
          </cell>
          <cell r="S32">
            <v>67.102968331247894</v>
          </cell>
        </row>
        <row r="33">
          <cell r="I33" t="str">
            <v>06502925</v>
          </cell>
          <cell r="J33">
            <v>1</v>
          </cell>
          <cell r="K33" t="str">
            <v>2925</v>
          </cell>
          <cell r="L33" t="str">
            <v>Sales</v>
          </cell>
          <cell r="M33" t="str">
            <v>0650</v>
          </cell>
          <cell r="N33" t="str">
            <v>BFNT</v>
          </cell>
          <cell r="O33">
            <v>799.4369999999999</v>
          </cell>
          <cell r="P33">
            <v>863.65</v>
          </cell>
          <cell r="Q33">
            <v>861.03080010550502</v>
          </cell>
          <cell r="R33">
            <v>64.213000000000079</v>
          </cell>
          <cell r="S33">
            <v>2.6191998944949546</v>
          </cell>
        </row>
        <row r="34">
          <cell r="I34" t="str">
            <v>07292925</v>
          </cell>
          <cell r="J34">
            <v>1</v>
          </cell>
          <cell r="K34" t="str">
            <v>2925</v>
          </cell>
          <cell r="L34" t="str">
            <v>Sales</v>
          </cell>
          <cell r="M34" t="str">
            <v>0729</v>
          </cell>
          <cell r="N34" t="str">
            <v>BSBD</v>
          </cell>
          <cell r="O34">
            <v>0</v>
          </cell>
          <cell r="P34">
            <v>149.756</v>
          </cell>
          <cell r="Q34">
            <v>154.52000000000001</v>
          </cell>
          <cell r="R34">
            <v>149.756</v>
          </cell>
          <cell r="S34">
            <v>-4.76400000000001</v>
          </cell>
        </row>
        <row r="35">
          <cell r="I35" t="str">
            <v>10502925</v>
          </cell>
          <cell r="J35">
            <v>1</v>
          </cell>
          <cell r="K35" t="str">
            <v>2925</v>
          </cell>
          <cell r="L35" t="str">
            <v>Sales</v>
          </cell>
          <cell r="M35" t="str">
            <v>1050</v>
          </cell>
          <cell r="N35" t="str">
            <v>BFRC</v>
          </cell>
          <cell r="O35">
            <v>605.80700000000002</v>
          </cell>
          <cell r="P35">
            <v>625.27</v>
          </cell>
          <cell r="Q35">
            <v>643.11599999999999</v>
          </cell>
          <cell r="R35">
            <v>19.462999999999965</v>
          </cell>
          <cell r="S35">
            <v>-17.846000000000004</v>
          </cell>
        </row>
        <row r="36">
          <cell r="I36" t="str">
            <v>14402925</v>
          </cell>
          <cell r="J36">
            <v>1</v>
          </cell>
          <cell r="K36" t="str">
            <v>2925</v>
          </cell>
          <cell r="L36" t="str">
            <v>Sales</v>
          </cell>
          <cell r="M36" t="str">
            <v>1440</v>
          </cell>
          <cell r="N36" t="str">
            <v>BFDP</v>
          </cell>
          <cell r="O36">
            <v>339.42</v>
          </cell>
          <cell r="P36">
            <v>369.60199999999998</v>
          </cell>
          <cell r="Q36">
            <v>369.97237037900004</v>
          </cell>
          <cell r="R36">
            <v>30.18199999999996</v>
          </cell>
          <cell r="S36">
            <v>-0.37037037900006453</v>
          </cell>
        </row>
        <row r="37">
          <cell r="I37" t="str">
            <v>16402925</v>
          </cell>
          <cell r="J37">
            <v>1</v>
          </cell>
          <cell r="K37" t="str">
            <v>2925</v>
          </cell>
          <cell r="L37" t="str">
            <v>Sales</v>
          </cell>
          <cell r="M37" t="str">
            <v>1640</v>
          </cell>
          <cell r="N37" t="str">
            <v>BFLA</v>
          </cell>
          <cell r="O37">
            <v>246.148</v>
          </cell>
          <cell r="P37">
            <v>310.56399999999996</v>
          </cell>
          <cell r="Q37">
            <v>325.46320400000002</v>
          </cell>
          <cell r="R37">
            <v>64.415999999999968</v>
          </cell>
          <cell r="S37">
            <v>-14.899204000000054</v>
          </cell>
        </row>
        <row r="38">
          <cell r="I38" t="str">
            <v>18802925</v>
          </cell>
          <cell r="J38">
            <v>1</v>
          </cell>
          <cell r="K38" t="str">
            <v>2925</v>
          </cell>
          <cell r="L38" t="str">
            <v>Sales</v>
          </cell>
          <cell r="M38" t="str">
            <v>1880</v>
          </cell>
          <cell r="N38" t="str">
            <v>Corp. Svcs.</v>
          </cell>
          <cell r="O38">
            <v>1.3780000000000001</v>
          </cell>
          <cell r="P38">
            <v>1.482</v>
          </cell>
          <cell r="Q38">
            <v>1.498</v>
          </cell>
          <cell r="R38">
            <v>0.10399999999999987</v>
          </cell>
          <cell r="S38">
            <v>-1.6000000000000014E-2</v>
          </cell>
        </row>
        <row r="39">
          <cell r="I39" t="str">
            <v>19802925</v>
          </cell>
          <cell r="J39">
            <v>1</v>
          </cell>
          <cell r="K39" t="str">
            <v>2925</v>
          </cell>
          <cell r="L39" t="str">
            <v>Sales</v>
          </cell>
          <cell r="M39" t="str">
            <v>1980</v>
          </cell>
          <cell r="N39" t="str">
            <v>BSA (Mgmt)</v>
          </cell>
          <cell r="O39">
            <v>1734.24</v>
          </cell>
          <cell r="P39">
            <v>2001.385</v>
          </cell>
          <cell r="Q39">
            <v>2040.8589378348802</v>
          </cell>
          <cell r="R39">
            <v>267.14499999999998</v>
          </cell>
          <cell r="S39">
            <v>-39.473937834880189</v>
          </cell>
        </row>
        <row r="40">
          <cell r="I40" t="str">
            <v>20502925</v>
          </cell>
          <cell r="J40">
            <v>1</v>
          </cell>
          <cell r="K40" t="str">
            <v>2925</v>
          </cell>
          <cell r="L40" t="str">
            <v>Sales</v>
          </cell>
          <cell r="M40" t="str">
            <v>2050</v>
          </cell>
          <cell r="N40" t="str">
            <v>BSA (Legal)</v>
          </cell>
          <cell r="O40">
            <v>1734.24</v>
          </cell>
          <cell r="P40">
            <v>2001.385</v>
          </cell>
          <cell r="Q40">
            <v>2040.8589378348802</v>
          </cell>
          <cell r="R40">
            <v>267.14499999999998</v>
          </cell>
          <cell r="S40">
            <v>-39.473937834880189</v>
          </cell>
        </row>
        <row r="41">
          <cell r="I41" t="str">
            <v>99992925</v>
          </cell>
          <cell r="J41">
            <v>1</v>
          </cell>
          <cell r="K41" t="str">
            <v>2925</v>
          </cell>
          <cell r="L41" t="str">
            <v>Sales</v>
          </cell>
          <cell r="M41" t="str">
            <v>9999</v>
          </cell>
          <cell r="N41" t="str">
            <v>CorpOther</v>
          </cell>
          <cell r="O41">
            <v>-256.57199999999989</v>
          </cell>
          <cell r="P41">
            <v>-317.45700000000011</v>
          </cell>
          <cell r="Q41">
            <v>-313.24343664962498</v>
          </cell>
          <cell r="R41">
            <v>-60.885000000000218</v>
          </cell>
          <cell r="S41">
            <v>-4.2135633503751251</v>
          </cell>
        </row>
        <row r="42">
          <cell r="I42" t="str">
            <v>06502937</v>
          </cell>
          <cell r="J42">
            <v>1</v>
          </cell>
          <cell r="K42" t="str">
            <v>2937</v>
          </cell>
          <cell r="L42" t="str">
            <v>Gr. Profit</v>
          </cell>
          <cell r="M42" t="str">
            <v>0650</v>
          </cell>
          <cell r="N42" t="str">
            <v>BFNT</v>
          </cell>
          <cell r="O42">
            <v>158.31899999999999</v>
          </cell>
          <cell r="P42">
            <v>164.869</v>
          </cell>
          <cell r="Q42">
            <v>150.2361526991682</v>
          </cell>
          <cell r="R42">
            <v>6.5500000000000114</v>
          </cell>
          <cell r="S42">
            <v>14.632847300831799</v>
          </cell>
        </row>
        <row r="43">
          <cell r="I43" t="str">
            <v>07292937</v>
          </cell>
          <cell r="J43">
            <v>1</v>
          </cell>
          <cell r="K43" t="str">
            <v>2937</v>
          </cell>
          <cell r="L43" t="str">
            <v>Gr. Profit</v>
          </cell>
          <cell r="M43" t="str">
            <v>0729</v>
          </cell>
          <cell r="N43" t="str">
            <v>BSBD</v>
          </cell>
          <cell r="O43">
            <v>0</v>
          </cell>
          <cell r="P43">
            <v>52.195</v>
          </cell>
          <cell r="Q43">
            <v>52.057000000000002</v>
          </cell>
          <cell r="R43">
            <v>52.195</v>
          </cell>
          <cell r="S43">
            <v>0.13799999999999812</v>
          </cell>
        </row>
        <row r="44">
          <cell r="I44" t="str">
            <v>10502937</v>
          </cell>
          <cell r="J44">
            <v>1</v>
          </cell>
          <cell r="K44" t="str">
            <v>2937</v>
          </cell>
          <cell r="L44" t="str">
            <v>Gr. Profit</v>
          </cell>
          <cell r="M44" t="str">
            <v>1050</v>
          </cell>
          <cell r="N44" t="str">
            <v>BFRC</v>
          </cell>
          <cell r="O44">
            <v>212.607</v>
          </cell>
          <cell r="P44">
            <v>218.601</v>
          </cell>
          <cell r="Q44">
            <v>220.017</v>
          </cell>
          <cell r="R44">
            <v>5.9939999999999998</v>
          </cell>
          <cell r="S44">
            <v>-1.4159999999999968</v>
          </cell>
        </row>
        <row r="45">
          <cell r="I45" t="str">
            <v>14402937</v>
          </cell>
          <cell r="J45">
            <v>1</v>
          </cell>
          <cell r="K45" t="str">
            <v>2937</v>
          </cell>
          <cell r="L45" t="str">
            <v>Gr. Profit</v>
          </cell>
          <cell r="M45" t="str">
            <v>1440</v>
          </cell>
          <cell r="N45" t="str">
            <v>BFDP</v>
          </cell>
          <cell r="O45">
            <v>70.399000000000001</v>
          </cell>
          <cell r="P45">
            <v>67.716999999999999</v>
          </cell>
          <cell r="Q45">
            <v>72.982974705000004</v>
          </cell>
          <cell r="R45">
            <v>-2.6820000000000022</v>
          </cell>
          <cell r="S45">
            <v>-5.265974705000005</v>
          </cell>
        </row>
        <row r="46">
          <cell r="I46" t="str">
            <v>16402937</v>
          </cell>
          <cell r="J46">
            <v>1</v>
          </cell>
          <cell r="K46" t="str">
            <v>2937</v>
          </cell>
          <cell r="L46" t="str">
            <v>Gr. Profit</v>
          </cell>
          <cell r="M46" t="str">
            <v>1640</v>
          </cell>
          <cell r="N46" t="str">
            <v>BFLA</v>
          </cell>
          <cell r="O46">
            <v>41.236999999999995</v>
          </cell>
          <cell r="P46">
            <v>52.804000000000002</v>
          </cell>
          <cell r="Q46">
            <v>62.726252000000002</v>
          </cell>
          <cell r="R46">
            <v>11.567000000000007</v>
          </cell>
          <cell r="S46">
            <v>-9.9222520000000003</v>
          </cell>
        </row>
        <row r="47">
          <cell r="I47" t="str">
            <v>18802937</v>
          </cell>
          <cell r="J47">
            <v>1</v>
          </cell>
          <cell r="K47" t="str">
            <v>2937</v>
          </cell>
          <cell r="L47" t="str">
            <v>Gr. Profit</v>
          </cell>
          <cell r="M47" t="str">
            <v>1880</v>
          </cell>
          <cell r="N47" t="str">
            <v>Corp. Svcs.</v>
          </cell>
          <cell r="O47">
            <v>-13.559000000000001</v>
          </cell>
          <cell r="P47">
            <v>-7.944</v>
          </cell>
          <cell r="Q47">
            <v>-9.9983457457532197</v>
          </cell>
          <cell r="R47">
            <v>5.6150000000000011</v>
          </cell>
          <cell r="S47">
            <v>2.0543457457532197</v>
          </cell>
        </row>
        <row r="48">
          <cell r="I48" t="str">
            <v>19802937</v>
          </cell>
          <cell r="J48">
            <v>1</v>
          </cell>
          <cell r="K48" t="str">
            <v>2937</v>
          </cell>
          <cell r="L48" t="str">
            <v>Gr. Profit</v>
          </cell>
          <cell r="M48" t="str">
            <v>1980</v>
          </cell>
          <cell r="N48" t="str">
            <v>BSA (Mgmt)</v>
          </cell>
          <cell r="O48">
            <v>477.31400000000002</v>
          </cell>
          <cell r="P48">
            <v>554.81600000000003</v>
          </cell>
          <cell r="Q48">
            <v>554.412033658415</v>
          </cell>
          <cell r="R48">
            <v>77.50200000000001</v>
          </cell>
          <cell r="S48">
            <v>0.40396634158503275</v>
          </cell>
        </row>
        <row r="49">
          <cell r="I49" t="str">
            <v>20502937</v>
          </cell>
          <cell r="J49">
            <v>1</v>
          </cell>
          <cell r="K49" t="str">
            <v>2937</v>
          </cell>
          <cell r="L49" t="str">
            <v>Gr. Profit</v>
          </cell>
          <cell r="M49" t="str">
            <v>2050</v>
          </cell>
          <cell r="N49" t="str">
            <v>BSA (Legal)</v>
          </cell>
          <cell r="O49">
            <v>478.54300000000001</v>
          </cell>
          <cell r="P49">
            <v>555.75800000000004</v>
          </cell>
          <cell r="Q49">
            <v>555.36403365841488</v>
          </cell>
          <cell r="R49">
            <v>77.215000000000032</v>
          </cell>
          <cell r="S49">
            <v>0.39396634158515553</v>
          </cell>
        </row>
        <row r="50">
          <cell r="I50" t="str">
            <v>99992937</v>
          </cell>
          <cell r="J50">
            <v>1</v>
          </cell>
          <cell r="K50" t="str">
            <v>2937</v>
          </cell>
          <cell r="L50" t="str">
            <v>Gr. Profit</v>
          </cell>
          <cell r="M50" t="str">
            <v>9999</v>
          </cell>
          <cell r="N50" t="str">
            <v>CorpOther</v>
          </cell>
          <cell r="O50">
            <v>-5.247999999999962</v>
          </cell>
          <cell r="P50">
            <v>-1.3699999999998909</v>
          </cell>
          <cell r="Q50">
            <v>-3.6073457457532072</v>
          </cell>
          <cell r="R50">
            <v>3.8780000000000712</v>
          </cell>
          <cell r="S50">
            <v>2.2373457457533164</v>
          </cell>
        </row>
        <row r="51">
          <cell r="I51" t="str">
            <v>06502958</v>
          </cell>
          <cell r="J51">
            <v>-1</v>
          </cell>
          <cell r="K51" t="str">
            <v>2958</v>
          </cell>
          <cell r="L51" t="str">
            <v>Op. Expense</v>
          </cell>
          <cell r="M51" t="str">
            <v>0650</v>
          </cell>
          <cell r="N51" t="str">
            <v>BFNT</v>
          </cell>
          <cell r="O51">
            <v>152.14800000000002</v>
          </cell>
          <cell r="P51">
            <v>173.304</v>
          </cell>
          <cell r="Q51">
            <v>172.85329523033738</v>
          </cell>
          <cell r="R51">
            <v>-21.155999999999977</v>
          </cell>
          <cell r="S51">
            <v>-0.45070476966262163</v>
          </cell>
        </row>
        <row r="52">
          <cell r="I52" t="str">
            <v>07292958</v>
          </cell>
          <cell r="J52">
            <v>-1</v>
          </cell>
          <cell r="K52" t="str">
            <v>2958</v>
          </cell>
          <cell r="L52" t="str">
            <v>Op. Expense</v>
          </cell>
          <cell r="M52" t="str">
            <v>0729</v>
          </cell>
          <cell r="N52" t="str">
            <v>BSBD</v>
          </cell>
          <cell r="O52">
            <v>0</v>
          </cell>
          <cell r="P52">
            <v>46.015999999999998</v>
          </cell>
          <cell r="Q52">
            <v>51.498339999999999</v>
          </cell>
          <cell r="R52">
            <v>-46.015999999999998</v>
          </cell>
          <cell r="S52">
            <v>5.4823400000000007</v>
          </cell>
        </row>
        <row r="53">
          <cell r="I53" t="str">
            <v>10502958</v>
          </cell>
          <cell r="J53">
            <v>-1</v>
          </cell>
          <cell r="K53" t="str">
            <v>2958</v>
          </cell>
          <cell r="L53" t="str">
            <v>Op. Expense</v>
          </cell>
          <cell r="M53" t="str">
            <v>1050</v>
          </cell>
          <cell r="N53" t="str">
            <v>BFRC</v>
          </cell>
          <cell r="O53">
            <v>191.596</v>
          </cell>
          <cell r="P53">
            <v>203.04899999999998</v>
          </cell>
          <cell r="Q53">
            <v>203.207292</v>
          </cell>
          <cell r="R53">
            <v>-11.452999999999975</v>
          </cell>
          <cell r="S53">
            <v>0.1582920000000172</v>
          </cell>
        </row>
        <row r="54">
          <cell r="I54" t="str">
            <v>14402958</v>
          </cell>
          <cell r="J54">
            <v>-1</v>
          </cell>
          <cell r="K54" t="str">
            <v>2958</v>
          </cell>
          <cell r="L54" t="str">
            <v>Op. Expense</v>
          </cell>
          <cell r="M54" t="str">
            <v>1440</v>
          </cell>
          <cell r="N54" t="str">
            <v>BFDP</v>
          </cell>
          <cell r="O54">
            <v>51.569000000000003</v>
          </cell>
          <cell r="P54">
            <v>60.475999999999999</v>
          </cell>
          <cell r="Q54">
            <v>64.156637095166602</v>
          </cell>
          <cell r="R54">
            <v>-8.9069999999999965</v>
          </cell>
          <cell r="S54">
            <v>3.6806370951666025</v>
          </cell>
        </row>
        <row r="55">
          <cell r="I55" t="str">
            <v>16402958</v>
          </cell>
          <cell r="J55">
            <v>-1</v>
          </cell>
          <cell r="K55" t="str">
            <v>2958</v>
          </cell>
          <cell r="L55" t="str">
            <v>Op. Expense</v>
          </cell>
          <cell r="M55" t="str">
            <v>1640</v>
          </cell>
          <cell r="N55" t="str">
            <v>BFLA</v>
          </cell>
          <cell r="O55">
            <v>33.897999999999996</v>
          </cell>
          <cell r="P55">
            <v>35.619999999999997</v>
          </cell>
          <cell r="Q55">
            <v>37.201825479299998</v>
          </cell>
          <cell r="R55">
            <v>-1.7220000000000013</v>
          </cell>
          <cell r="S55">
            <v>1.5818254793000008</v>
          </cell>
        </row>
        <row r="56">
          <cell r="I56" t="str">
            <v>18802958</v>
          </cell>
          <cell r="J56">
            <v>-1</v>
          </cell>
          <cell r="K56" t="str">
            <v>2958</v>
          </cell>
          <cell r="L56" t="str">
            <v>Op. Expense</v>
          </cell>
          <cell r="M56" t="str">
            <v>1880</v>
          </cell>
          <cell r="N56" t="str">
            <v>Corp. Svcs.</v>
          </cell>
          <cell r="O56">
            <v>7.359</v>
          </cell>
          <cell r="P56">
            <v>3.7999999999999812E-2</v>
          </cell>
          <cell r="Q56">
            <v>3.3677063358424499</v>
          </cell>
          <cell r="R56">
            <v>7.3209999999999997</v>
          </cell>
          <cell r="S56">
            <v>3.3297063358424501</v>
          </cell>
        </row>
        <row r="57">
          <cell r="I57" t="str">
            <v>19802958</v>
          </cell>
          <cell r="J57">
            <v>-1</v>
          </cell>
          <cell r="K57" t="str">
            <v>2958</v>
          </cell>
          <cell r="L57" t="str">
            <v>Op. Expense</v>
          </cell>
          <cell r="M57" t="str">
            <v>1980</v>
          </cell>
          <cell r="N57" t="str">
            <v>BSA (Mgmt)</v>
          </cell>
          <cell r="O57">
            <v>436.14</v>
          </cell>
          <cell r="P57">
            <v>518.15499999999997</v>
          </cell>
          <cell r="Q57">
            <v>532.41572014064604</v>
          </cell>
          <cell r="R57">
            <v>-82.014999999999986</v>
          </cell>
          <cell r="S57">
            <v>14.260720140646072</v>
          </cell>
        </row>
        <row r="58">
          <cell r="I58" t="str">
            <v>20502958</v>
          </cell>
          <cell r="J58">
            <v>-1</v>
          </cell>
          <cell r="K58" t="str">
            <v>2958</v>
          </cell>
          <cell r="L58" t="str">
            <v>Op. Expense</v>
          </cell>
          <cell r="M58" t="str">
            <v>2050</v>
          </cell>
          <cell r="N58" t="str">
            <v>BSA (Legal)</v>
          </cell>
          <cell r="O58">
            <v>437.25</v>
          </cell>
          <cell r="P58">
            <v>519.303</v>
          </cell>
          <cell r="Q58">
            <v>533.61172014064596</v>
          </cell>
          <cell r="R58">
            <v>-82.052999999999997</v>
          </cell>
          <cell r="S58">
            <v>14.30872014064596</v>
          </cell>
        </row>
        <row r="59">
          <cell r="I59" t="str">
            <v>99992958</v>
          </cell>
          <cell r="J59">
            <v>-1</v>
          </cell>
          <cell r="K59" t="str">
            <v>2958</v>
          </cell>
          <cell r="L59" t="str">
            <v>Op. Expense</v>
          </cell>
          <cell r="M59" t="str">
            <v>9999</v>
          </cell>
          <cell r="N59" t="str">
            <v>CorpOther</v>
          </cell>
          <cell r="O59">
            <v>6.9289999999999736</v>
          </cell>
          <cell r="P59">
            <v>-0.31000000000000227</v>
          </cell>
          <cell r="Q59">
            <v>3.4983303358420699</v>
          </cell>
          <cell r="R59">
            <v>7.2389999999999759</v>
          </cell>
          <cell r="S59">
            <v>3.8083303358420721</v>
          </cell>
        </row>
        <row r="60">
          <cell r="I60" t="str">
            <v>06502959</v>
          </cell>
          <cell r="J60">
            <v>1</v>
          </cell>
          <cell r="K60" t="str">
            <v>2959</v>
          </cell>
          <cell r="L60" t="str">
            <v>Oper. Profit</v>
          </cell>
          <cell r="M60" t="str">
            <v>0650</v>
          </cell>
          <cell r="N60" t="str">
            <v>BFNT</v>
          </cell>
          <cell r="O60">
            <v>6.17</v>
          </cell>
          <cell r="P60">
            <v>-8.4350000000000005</v>
          </cell>
          <cell r="Q60">
            <v>-22.617142531169208</v>
          </cell>
          <cell r="R60">
            <v>-14.605</v>
          </cell>
          <cell r="S60">
            <v>14.182142531169207</v>
          </cell>
        </row>
        <row r="61">
          <cell r="I61" t="str">
            <v>07292959</v>
          </cell>
          <cell r="J61">
            <v>1</v>
          </cell>
          <cell r="K61" t="str">
            <v>2959</v>
          </cell>
          <cell r="L61" t="str">
            <v>Oper. Profit</v>
          </cell>
          <cell r="M61" t="str">
            <v>0729</v>
          </cell>
          <cell r="N61" t="str">
            <v>BSBD</v>
          </cell>
          <cell r="O61">
            <v>0</v>
          </cell>
          <cell r="P61">
            <v>6.1790000000000003</v>
          </cell>
          <cell r="Q61">
            <v>0.55865999999999993</v>
          </cell>
          <cell r="R61">
            <v>6.1790000000000003</v>
          </cell>
          <cell r="S61">
            <v>5.6203400000000006</v>
          </cell>
        </row>
        <row r="62">
          <cell r="I62" t="str">
            <v>10502959</v>
          </cell>
          <cell r="J62">
            <v>1</v>
          </cell>
          <cell r="K62" t="str">
            <v>2959</v>
          </cell>
          <cell r="L62" t="str">
            <v>Oper. Profit</v>
          </cell>
          <cell r="M62" t="str">
            <v>1050</v>
          </cell>
          <cell r="N62" t="str">
            <v>BFRC</v>
          </cell>
          <cell r="O62">
            <v>21.012</v>
          </cell>
          <cell r="P62">
            <v>15.552</v>
          </cell>
          <cell r="Q62">
            <v>16.809708000000001</v>
          </cell>
          <cell r="R62">
            <v>-5.4600000000000009</v>
          </cell>
          <cell r="S62">
            <v>-1.2577080000000009</v>
          </cell>
        </row>
        <row r="63">
          <cell r="I63" t="str">
            <v>14402959</v>
          </cell>
          <cell r="J63">
            <v>1</v>
          </cell>
          <cell r="K63" t="str">
            <v>2959</v>
          </cell>
          <cell r="L63" t="str">
            <v>Oper. Profit</v>
          </cell>
          <cell r="M63" t="str">
            <v>1440</v>
          </cell>
          <cell r="N63" t="str">
            <v>BFDP</v>
          </cell>
          <cell r="O63">
            <v>18.829999999999998</v>
          </cell>
          <cell r="P63">
            <v>7.2420000000000009</v>
          </cell>
          <cell r="Q63">
            <v>8.8263376098333399</v>
          </cell>
          <cell r="R63">
            <v>-11.587999999999997</v>
          </cell>
          <cell r="S63">
            <v>-1.584337609833339</v>
          </cell>
        </row>
        <row r="64">
          <cell r="I64" t="str">
            <v>16402959</v>
          </cell>
          <cell r="J64">
            <v>1</v>
          </cell>
          <cell r="K64" t="str">
            <v>2959</v>
          </cell>
          <cell r="L64" t="str">
            <v>Oper. Profit</v>
          </cell>
          <cell r="M64" t="str">
            <v>1640</v>
          </cell>
          <cell r="N64" t="str">
            <v>BFLA</v>
          </cell>
          <cell r="O64">
            <v>7.3389999999999995</v>
          </cell>
          <cell r="P64">
            <v>17.184999999999999</v>
          </cell>
          <cell r="Q64">
            <v>25.524426520699997</v>
          </cell>
          <cell r="R64">
            <v>9.8460000000000001</v>
          </cell>
          <cell r="S64">
            <v>-8.3394265206999982</v>
          </cell>
        </row>
        <row r="65">
          <cell r="I65" t="str">
            <v>18802959</v>
          </cell>
          <cell r="J65">
            <v>1</v>
          </cell>
          <cell r="K65" t="str">
            <v>2959</v>
          </cell>
          <cell r="L65" t="str">
            <v>Oper. Profit</v>
          </cell>
          <cell r="M65" t="str">
            <v>1880</v>
          </cell>
          <cell r="N65" t="str">
            <v>Corp. Svcs.</v>
          </cell>
          <cell r="O65">
            <v>-20.917999999999999</v>
          </cell>
          <cell r="P65">
            <v>-7.98</v>
          </cell>
          <cell r="Q65">
            <v>-13.36605208159567</v>
          </cell>
          <cell r="R65">
            <v>12.937999999999999</v>
          </cell>
          <cell r="S65">
            <v>5.3860520815956701</v>
          </cell>
        </row>
        <row r="66">
          <cell r="I66" t="str">
            <v>19802959</v>
          </cell>
          <cell r="J66">
            <v>1</v>
          </cell>
          <cell r="K66" t="str">
            <v>2959</v>
          </cell>
          <cell r="L66" t="str">
            <v>Oper. Profit</v>
          </cell>
          <cell r="M66" t="str">
            <v>1980</v>
          </cell>
          <cell r="N66" t="str">
            <v>BSA (Mgmt)</v>
          </cell>
          <cell r="O66">
            <v>41.173000000000002</v>
          </cell>
          <cell r="P66">
            <v>36.661999999999999</v>
          </cell>
          <cell r="Q66">
            <v>21.996313517768488</v>
          </cell>
          <cell r="R66">
            <v>-4.5110000000000028</v>
          </cell>
          <cell r="S66">
            <v>14.665686482231511</v>
          </cell>
        </row>
        <row r="67">
          <cell r="I67" t="str">
            <v>20502959</v>
          </cell>
          <cell r="J67">
            <v>1</v>
          </cell>
          <cell r="K67" t="str">
            <v>2959</v>
          </cell>
          <cell r="L67" t="str">
            <v>Oper. Profit</v>
          </cell>
          <cell r="M67" t="str">
            <v>2050</v>
          </cell>
          <cell r="N67" t="str">
            <v>BSA (Legal)</v>
          </cell>
          <cell r="O67">
            <v>41.293999999999997</v>
          </cell>
          <cell r="P67">
            <v>36.454999999999998</v>
          </cell>
          <cell r="Q67">
            <v>21.752313517768492</v>
          </cell>
          <cell r="R67">
            <v>-4.8389999999999986</v>
          </cell>
          <cell r="S67">
            <v>14.702686482231506</v>
          </cell>
        </row>
        <row r="68">
          <cell r="I68" t="str">
            <v>99992959</v>
          </cell>
          <cell r="J68">
            <v>1</v>
          </cell>
          <cell r="K68" t="str">
            <v>2959</v>
          </cell>
          <cell r="L68" t="str">
            <v>Oper. Profit</v>
          </cell>
          <cell r="M68" t="str">
            <v>9999</v>
          </cell>
          <cell r="N68" t="str">
            <v>CorpOther</v>
          </cell>
          <cell r="O68">
            <v>-12.178000000000001</v>
          </cell>
          <cell r="P68">
            <v>-1.0610000000000017</v>
          </cell>
          <cell r="Q68">
            <v>-7.105676081595643</v>
          </cell>
          <cell r="R68">
            <v>11.116999999999999</v>
          </cell>
          <cell r="S68">
            <v>6.0446760815956413</v>
          </cell>
        </row>
        <row r="69">
          <cell r="I69" t="str">
            <v>06502974</v>
          </cell>
          <cell r="J69">
            <v>1</v>
          </cell>
          <cell r="K69" t="str">
            <v>2974</v>
          </cell>
          <cell r="L69" t="str">
            <v>Interest</v>
          </cell>
          <cell r="M69" t="str">
            <v>0650</v>
          </cell>
          <cell r="N69" t="str">
            <v>BFNT</v>
          </cell>
          <cell r="O69">
            <v>-0.94</v>
          </cell>
          <cell r="P69">
            <v>-1.714</v>
          </cell>
          <cell r="Q69">
            <v>-0.45139297900072395</v>
          </cell>
          <cell r="R69">
            <v>-0.77400000000000002</v>
          </cell>
          <cell r="S69">
            <v>-1.2626070209992761</v>
          </cell>
        </row>
        <row r="70">
          <cell r="I70" t="str">
            <v>07292974</v>
          </cell>
          <cell r="J70">
            <v>1</v>
          </cell>
          <cell r="K70" t="str">
            <v>2974</v>
          </cell>
          <cell r="L70" t="str">
            <v>Interest</v>
          </cell>
          <cell r="M70" t="str">
            <v>0729</v>
          </cell>
          <cell r="N70" t="str">
            <v>BSBD</v>
          </cell>
          <cell r="O70">
            <v>0</v>
          </cell>
          <cell r="P70">
            <v>-4.9030000000000005</v>
          </cell>
          <cell r="Q70">
            <v>-5.3160000000000007</v>
          </cell>
          <cell r="R70">
            <v>-4.9030000000000005</v>
          </cell>
          <cell r="S70">
            <v>0.41300000000000026</v>
          </cell>
        </row>
        <row r="71">
          <cell r="I71" t="str">
            <v>10502974</v>
          </cell>
          <cell r="J71">
            <v>1</v>
          </cell>
          <cell r="K71" t="str">
            <v>2974</v>
          </cell>
          <cell r="L71" t="str">
            <v>Interest</v>
          </cell>
          <cell r="M71" t="str">
            <v>1050</v>
          </cell>
          <cell r="N71" t="str">
            <v>BFRC</v>
          </cell>
          <cell r="O71">
            <v>-2.1659999999999999</v>
          </cell>
          <cell r="P71">
            <v>-1.651</v>
          </cell>
          <cell r="Q71">
            <v>-2.5583452752413498</v>
          </cell>
          <cell r="R71">
            <v>0.5149999999999999</v>
          </cell>
          <cell r="S71">
            <v>0.90734527524134978</v>
          </cell>
        </row>
        <row r="72">
          <cell r="I72" t="str">
            <v>14402974</v>
          </cell>
          <cell r="J72">
            <v>1</v>
          </cell>
          <cell r="K72" t="str">
            <v>2974</v>
          </cell>
          <cell r="L72" t="str">
            <v>Interest</v>
          </cell>
          <cell r="M72" t="str">
            <v>1440</v>
          </cell>
          <cell r="N72" t="str">
            <v>BFDP</v>
          </cell>
          <cell r="O72">
            <v>-3.4159999999999999</v>
          </cell>
          <cell r="P72">
            <v>-2.7759999999999998</v>
          </cell>
          <cell r="Q72">
            <v>-3.15979145701038</v>
          </cell>
          <cell r="R72">
            <v>0.64000000000000012</v>
          </cell>
          <cell r="S72">
            <v>0.3837914570103802</v>
          </cell>
        </row>
        <row r="73">
          <cell r="I73" t="str">
            <v>16402974</v>
          </cell>
          <cell r="J73">
            <v>1</v>
          </cell>
          <cell r="K73" t="str">
            <v>2974</v>
          </cell>
          <cell r="L73" t="str">
            <v>Interest</v>
          </cell>
          <cell r="M73" t="str">
            <v>1640</v>
          </cell>
          <cell r="N73" t="str">
            <v>BFLA</v>
          </cell>
          <cell r="O73">
            <v>-3.9039999999999999</v>
          </cell>
          <cell r="P73">
            <v>-7.4190000000000005</v>
          </cell>
          <cell r="Q73">
            <v>-5.734</v>
          </cell>
          <cell r="R73">
            <v>-3.5150000000000006</v>
          </cell>
          <cell r="S73">
            <v>-1.6850000000000005</v>
          </cell>
        </row>
        <row r="74">
          <cell r="I74" t="str">
            <v>18802974</v>
          </cell>
          <cell r="J74">
            <v>1</v>
          </cell>
          <cell r="K74" t="str">
            <v>2974</v>
          </cell>
          <cell r="L74" t="str">
            <v>Interest</v>
          </cell>
          <cell r="M74" t="str">
            <v>1880</v>
          </cell>
          <cell r="N74" t="str">
            <v>Corp. Svcs.</v>
          </cell>
          <cell r="O74">
            <v>-6.8659999999999997</v>
          </cell>
          <cell r="P74">
            <v>-8.76</v>
          </cell>
          <cell r="Q74">
            <v>-8.4617770096192011</v>
          </cell>
          <cell r="R74">
            <v>-1.8940000000000001</v>
          </cell>
          <cell r="S74">
            <v>-0.29822299038079869</v>
          </cell>
        </row>
        <row r="75">
          <cell r="I75" t="str">
            <v>19802974</v>
          </cell>
          <cell r="J75">
            <v>1</v>
          </cell>
          <cell r="K75" t="str">
            <v>2974</v>
          </cell>
          <cell r="L75" t="str">
            <v>Interest</v>
          </cell>
          <cell r="M75" t="str">
            <v>1980</v>
          </cell>
          <cell r="N75" t="str">
            <v>BSA (Mgmt)</v>
          </cell>
          <cell r="O75">
            <v>-17.152999999999999</v>
          </cell>
          <cell r="P75">
            <v>-27.222999999999999</v>
          </cell>
          <cell r="Q75">
            <v>-25.557932720871634</v>
          </cell>
          <cell r="R75">
            <v>-10.07</v>
          </cell>
          <cell r="S75">
            <v>-1.6650672791283654</v>
          </cell>
        </row>
        <row r="76">
          <cell r="I76" t="str">
            <v>20502974</v>
          </cell>
          <cell r="J76">
            <v>1</v>
          </cell>
          <cell r="K76" t="str">
            <v>2974</v>
          </cell>
          <cell r="L76" t="str">
            <v>Interest</v>
          </cell>
          <cell r="M76" t="str">
            <v>2050</v>
          </cell>
          <cell r="N76" t="str">
            <v>BSA (Legal)</v>
          </cell>
          <cell r="O76">
            <v>-16.859000000000002</v>
          </cell>
          <cell r="P76">
            <v>-26.945</v>
          </cell>
          <cell r="Q76">
            <v>-25.285932720871632</v>
          </cell>
          <cell r="R76">
            <v>-10.085999999999999</v>
          </cell>
          <cell r="S76">
            <v>-1.6590672791283687</v>
          </cell>
        </row>
        <row r="77">
          <cell r="I77" t="str">
            <v>99992974</v>
          </cell>
          <cell r="J77">
            <v>1</v>
          </cell>
          <cell r="K77" t="str">
            <v>2974</v>
          </cell>
          <cell r="L77" t="str">
            <v>Interest</v>
          </cell>
          <cell r="M77" t="str">
            <v>9999</v>
          </cell>
          <cell r="N77" t="str">
            <v>CorpOther</v>
          </cell>
          <cell r="O77">
            <v>-6.7270000000000003</v>
          </cell>
          <cell r="P77">
            <v>-8.76</v>
          </cell>
          <cell r="Q77">
            <v>-8.3384030096191779</v>
          </cell>
          <cell r="R77">
            <v>-2.0329999999999995</v>
          </cell>
          <cell r="S77">
            <v>-0.42159699038082188</v>
          </cell>
        </row>
        <row r="78">
          <cell r="I78" t="str">
            <v>06502985</v>
          </cell>
          <cell r="J78">
            <v>1</v>
          </cell>
          <cell r="K78" t="str">
            <v>2985</v>
          </cell>
          <cell r="L78" t="str">
            <v>PBT</v>
          </cell>
          <cell r="M78" t="str">
            <v>0650</v>
          </cell>
          <cell r="N78" t="str">
            <v>BFNT</v>
          </cell>
          <cell r="O78">
            <v>0.23599999999999977</v>
          </cell>
          <cell r="P78">
            <v>-12.917000000000002</v>
          </cell>
          <cell r="Q78">
            <v>-32.492815510169919</v>
          </cell>
          <cell r="R78">
            <v>-13.153000000000002</v>
          </cell>
          <cell r="S78">
            <v>19.575815510169917</v>
          </cell>
        </row>
        <row r="79">
          <cell r="I79" t="str">
            <v>07292985</v>
          </cell>
          <cell r="J79">
            <v>1</v>
          </cell>
          <cell r="K79" t="str">
            <v>2985</v>
          </cell>
          <cell r="L79" t="str">
            <v>PBT</v>
          </cell>
          <cell r="M79" t="str">
            <v>0729</v>
          </cell>
          <cell r="N79" t="str">
            <v>BSBD</v>
          </cell>
          <cell r="O79">
            <v>0</v>
          </cell>
          <cell r="P79">
            <v>0.80600000000000005</v>
          </cell>
          <cell r="Q79">
            <v>-5.2693400000000006</v>
          </cell>
          <cell r="R79">
            <v>0.80600000000000005</v>
          </cell>
          <cell r="S79">
            <v>6.0753400000000006</v>
          </cell>
        </row>
        <row r="80">
          <cell r="I80" t="str">
            <v>10502985</v>
          </cell>
          <cell r="J80">
            <v>1</v>
          </cell>
          <cell r="K80" t="str">
            <v>2985</v>
          </cell>
          <cell r="L80" t="str">
            <v>PBT</v>
          </cell>
          <cell r="M80" t="str">
            <v>1050</v>
          </cell>
          <cell r="N80" t="str">
            <v>BFRC</v>
          </cell>
          <cell r="O80">
            <v>18.753</v>
          </cell>
          <cell r="P80">
            <v>13.829000000000001</v>
          </cell>
          <cell r="Q80">
            <v>14.204362724758649</v>
          </cell>
          <cell r="R80">
            <v>-4.9239999999999995</v>
          </cell>
          <cell r="S80">
            <v>-0.37536272475864862</v>
          </cell>
        </row>
        <row r="81">
          <cell r="I81" t="str">
            <v>14402985</v>
          </cell>
          <cell r="J81">
            <v>1</v>
          </cell>
          <cell r="K81" t="str">
            <v>2985</v>
          </cell>
          <cell r="L81" t="str">
            <v>PBT</v>
          </cell>
          <cell r="M81" t="str">
            <v>1440</v>
          </cell>
          <cell r="N81" t="str">
            <v>BFDP</v>
          </cell>
          <cell r="O81">
            <v>13.965999999999999</v>
          </cell>
          <cell r="P81">
            <v>4.2359999999999998</v>
          </cell>
          <cell r="Q81">
            <v>4.1175461528229542</v>
          </cell>
          <cell r="R81">
            <v>-9.73</v>
          </cell>
          <cell r="S81">
            <v>0.11845384717704555</v>
          </cell>
        </row>
        <row r="82">
          <cell r="I82" t="str">
            <v>16402985</v>
          </cell>
          <cell r="J82">
            <v>1</v>
          </cell>
          <cell r="K82" t="str">
            <v>2985</v>
          </cell>
          <cell r="L82" t="str">
            <v>PBT</v>
          </cell>
          <cell r="M82" t="str">
            <v>1640</v>
          </cell>
          <cell r="N82" t="str">
            <v>BFLA</v>
          </cell>
          <cell r="O82">
            <v>0.495</v>
          </cell>
          <cell r="P82">
            <v>11.199</v>
          </cell>
          <cell r="Q82">
            <v>17.251426520700001</v>
          </cell>
          <cell r="R82">
            <v>10.704000000000001</v>
          </cell>
          <cell r="S82">
            <v>-6.052426520700001</v>
          </cell>
        </row>
        <row r="83">
          <cell r="I83" t="str">
            <v>18802985</v>
          </cell>
          <cell r="J83">
            <v>1</v>
          </cell>
          <cell r="K83" t="str">
            <v>2985</v>
          </cell>
          <cell r="L83" t="str">
            <v>PBT</v>
          </cell>
          <cell r="M83" t="str">
            <v>1880</v>
          </cell>
          <cell r="N83" t="str">
            <v>Corp. Svcs.</v>
          </cell>
          <cell r="O83">
            <v>14.443999999999999</v>
          </cell>
          <cell r="P83">
            <v>26.372</v>
          </cell>
          <cell r="Q83">
            <v>20.333170908785203</v>
          </cell>
          <cell r="R83">
            <v>11.928000000000001</v>
          </cell>
          <cell r="S83">
            <v>6.0388290912147973</v>
          </cell>
        </row>
        <row r="84">
          <cell r="I84" t="str">
            <v>19802985</v>
          </cell>
          <cell r="J84">
            <v>1</v>
          </cell>
          <cell r="K84" t="str">
            <v>2985</v>
          </cell>
          <cell r="L84" t="str">
            <v>PBT</v>
          </cell>
          <cell r="M84" t="str">
            <v>1980</v>
          </cell>
          <cell r="N84" t="str">
            <v>BSA (Mgmt)</v>
          </cell>
          <cell r="O84">
            <v>14.633000000000001</v>
          </cell>
          <cell r="P84">
            <v>7.335</v>
          </cell>
          <cell r="Q84">
            <v>-17.616899203103163</v>
          </cell>
          <cell r="R84">
            <v>-7.2980000000000009</v>
          </cell>
          <cell r="S84">
            <v>24.951899203103164</v>
          </cell>
        </row>
        <row r="85">
          <cell r="I85" t="str">
            <v>20502985</v>
          </cell>
          <cell r="J85">
            <v>1</v>
          </cell>
          <cell r="K85" t="str">
            <v>2985</v>
          </cell>
          <cell r="L85" t="str">
            <v>PBT</v>
          </cell>
          <cell r="M85" t="str">
            <v>2050</v>
          </cell>
          <cell r="N85" t="str">
            <v>BSA (Legal)</v>
          </cell>
          <cell r="O85">
            <v>15.054000000000002</v>
          </cell>
          <cell r="P85">
            <v>7.39</v>
          </cell>
          <cell r="Q85">
            <v>-17.588899203103168</v>
          </cell>
          <cell r="R85">
            <v>-7.6640000000000024</v>
          </cell>
          <cell r="S85">
            <v>24.978899203103168</v>
          </cell>
        </row>
        <row r="86">
          <cell r="I86" t="str">
            <v>99992985</v>
          </cell>
          <cell r="J86">
            <v>1</v>
          </cell>
          <cell r="K86" t="str">
            <v>2985</v>
          </cell>
          <cell r="L86" t="str">
            <v>PBT</v>
          </cell>
          <cell r="M86" t="str">
            <v>9999</v>
          </cell>
          <cell r="N86" t="str">
            <v>CorpOther</v>
          </cell>
          <cell r="O86">
            <v>-18.817</v>
          </cell>
          <cell r="P86">
            <v>-9.8179999999999978</v>
          </cell>
          <cell r="Q86">
            <v>-15.428079091214848</v>
          </cell>
          <cell r="R86">
            <v>8.9990000000000023</v>
          </cell>
          <cell r="S86">
            <v>5.6100790912148497</v>
          </cell>
        </row>
        <row r="87">
          <cell r="I87" t="str">
            <v>06502986</v>
          </cell>
          <cell r="J87">
            <v>1</v>
          </cell>
          <cell r="K87" t="str">
            <v>2986</v>
          </cell>
          <cell r="L87" t="str">
            <v>Non-Op. Exp</v>
          </cell>
          <cell r="M87" t="str">
            <v>0650</v>
          </cell>
          <cell r="N87" t="str">
            <v>BFNT</v>
          </cell>
          <cell r="O87">
            <v>-4.992</v>
          </cell>
          <cell r="P87">
            <v>-2.7679999999999998</v>
          </cell>
          <cell r="Q87">
            <v>-9.4242799999999995</v>
          </cell>
          <cell r="R87">
            <v>2.2240000000000002</v>
          </cell>
          <cell r="S87">
            <v>6.6562799999999998</v>
          </cell>
        </row>
        <row r="88">
          <cell r="I88" t="str">
            <v>07292986</v>
          </cell>
          <cell r="J88">
            <v>1</v>
          </cell>
          <cell r="K88" t="str">
            <v>2986</v>
          </cell>
          <cell r="L88" t="str">
            <v>Non-Op. Exp</v>
          </cell>
          <cell r="M88" t="str">
            <v>0729</v>
          </cell>
          <cell r="N88" t="str">
            <v>BSBD</v>
          </cell>
          <cell r="O88">
            <v>0</v>
          </cell>
          <cell r="P88">
            <v>-0.47099999999999997</v>
          </cell>
          <cell r="Q88">
            <v>-0.51200000000000001</v>
          </cell>
          <cell r="R88">
            <v>-0.47099999999999997</v>
          </cell>
          <cell r="S88">
            <v>4.1000000000000036E-2</v>
          </cell>
        </row>
        <row r="89">
          <cell r="I89" t="str">
            <v>10502986</v>
          </cell>
          <cell r="J89">
            <v>1</v>
          </cell>
          <cell r="K89" t="str">
            <v>2986</v>
          </cell>
          <cell r="L89" t="str">
            <v>Non-Op. Exp</v>
          </cell>
          <cell r="M89" t="str">
            <v>1050</v>
          </cell>
          <cell r="N89" t="str">
            <v>BFRC</v>
          </cell>
          <cell r="O89">
            <v>-9.0999999999999998E-2</v>
          </cell>
          <cell r="P89">
            <v>-7.1000000000000008E-2</v>
          </cell>
          <cell r="Q89">
            <v>-4.7E-2</v>
          </cell>
          <cell r="R89">
            <v>1.999999999999999E-2</v>
          </cell>
          <cell r="S89">
            <v>-2.4000000000000007E-2</v>
          </cell>
        </row>
        <row r="90">
          <cell r="I90" t="str">
            <v>14402986</v>
          </cell>
          <cell r="J90">
            <v>1</v>
          </cell>
          <cell r="K90" t="str">
            <v>2986</v>
          </cell>
          <cell r="L90" t="str">
            <v>Non-Op. Exp</v>
          </cell>
          <cell r="M90" t="str">
            <v>1440</v>
          </cell>
          <cell r="N90" t="str">
            <v>BFDP</v>
          </cell>
          <cell r="O90">
            <v>-1.4489999999999998</v>
          </cell>
          <cell r="P90">
            <v>-0.23199999999999993</v>
          </cell>
          <cell r="Q90">
            <v>-1.5489999999999999</v>
          </cell>
          <cell r="R90">
            <v>1.2169999999999999</v>
          </cell>
          <cell r="S90">
            <v>1.3169999999999999</v>
          </cell>
        </row>
        <row r="91">
          <cell r="I91" t="str">
            <v>16402986</v>
          </cell>
          <cell r="J91">
            <v>1</v>
          </cell>
          <cell r="K91" t="str">
            <v>2986</v>
          </cell>
          <cell r="L91" t="str">
            <v>Non-Op. Exp</v>
          </cell>
          <cell r="M91" t="str">
            <v>1640</v>
          </cell>
          <cell r="N91" t="str">
            <v>BFLA</v>
          </cell>
          <cell r="O91">
            <v>-2.9379999999999997</v>
          </cell>
          <cell r="P91">
            <v>1.4340000000000002</v>
          </cell>
          <cell r="Q91">
            <v>-2.5389999999999997</v>
          </cell>
          <cell r="R91">
            <v>4.3719999999999999</v>
          </cell>
          <cell r="S91">
            <v>3.9729999999999999</v>
          </cell>
        </row>
        <row r="92">
          <cell r="I92" t="str">
            <v>18802986</v>
          </cell>
          <cell r="J92">
            <v>1</v>
          </cell>
          <cell r="K92" t="str">
            <v>2986</v>
          </cell>
          <cell r="L92" t="str">
            <v>Non-Op. Exp</v>
          </cell>
          <cell r="M92" t="str">
            <v>1880</v>
          </cell>
          <cell r="N92" t="str">
            <v>Corp. Svcs.</v>
          </cell>
          <cell r="O92">
            <v>42.228000000000002</v>
          </cell>
          <cell r="P92">
            <v>43.115000000000002</v>
          </cell>
          <cell r="Q92">
            <v>42.161000000000001</v>
          </cell>
          <cell r="R92">
            <v>0.88700000000000045</v>
          </cell>
          <cell r="S92">
            <v>0.95400000000000063</v>
          </cell>
        </row>
        <row r="93">
          <cell r="I93" t="str">
            <v>19802986</v>
          </cell>
          <cell r="J93">
            <v>1</v>
          </cell>
          <cell r="K93" t="str">
            <v>2986</v>
          </cell>
          <cell r="L93" t="str">
            <v>Non-Op. Exp</v>
          </cell>
          <cell r="M93" t="str">
            <v>1980</v>
          </cell>
          <cell r="N93" t="str">
            <v>BSA (Mgmt)</v>
          </cell>
          <cell r="O93">
            <v>-9.3889999999999993</v>
          </cell>
          <cell r="P93">
            <v>-2.1059999999999999</v>
          </cell>
          <cell r="Q93">
            <v>-14.05528</v>
          </cell>
          <cell r="R93">
            <v>7.2829999999999995</v>
          </cell>
          <cell r="S93">
            <v>11.94928</v>
          </cell>
        </row>
        <row r="94">
          <cell r="I94" t="str">
            <v>20502986</v>
          </cell>
          <cell r="J94">
            <v>1</v>
          </cell>
          <cell r="K94" t="str">
            <v>2986</v>
          </cell>
          <cell r="L94" t="str">
            <v>Non-Op. Exp</v>
          </cell>
          <cell r="M94" t="str">
            <v>2050</v>
          </cell>
          <cell r="N94" t="str">
            <v>BSA (Legal)</v>
          </cell>
          <cell r="O94">
            <v>-9.3820000000000014</v>
          </cell>
          <cell r="P94">
            <v>-2.121</v>
          </cell>
          <cell r="Q94">
            <v>-14.05528</v>
          </cell>
          <cell r="R94">
            <v>7.261000000000001</v>
          </cell>
          <cell r="S94">
            <v>11.934279999999999</v>
          </cell>
        </row>
        <row r="95">
          <cell r="I95" t="str">
            <v>99992986</v>
          </cell>
          <cell r="J95">
            <v>1</v>
          </cell>
          <cell r="K95" t="str">
            <v>2986</v>
          </cell>
          <cell r="L95" t="str">
            <v>Non-Op. Exp</v>
          </cell>
          <cell r="M95" t="str">
            <v>9999</v>
          </cell>
          <cell r="N95" t="str">
            <v>CorpOther</v>
          </cell>
          <cell r="O95">
            <v>8.1000000000000405E-2</v>
          </cell>
          <cell r="P95">
            <v>1.9999999999996687E-3</v>
          </cell>
          <cell r="Q95">
            <v>1.6000000000000014E-2</v>
          </cell>
          <cell r="R95">
            <v>-7.9000000000000736E-2</v>
          </cell>
          <cell r="S95">
            <v>-1.4000000000000346E-2</v>
          </cell>
        </row>
        <row r="96">
          <cell r="I96" t="str">
            <v>06502999</v>
          </cell>
          <cell r="J96">
            <v>1</v>
          </cell>
          <cell r="K96" t="str">
            <v>2999</v>
          </cell>
          <cell r="L96" t="str">
            <v>Net Income</v>
          </cell>
          <cell r="M96" t="str">
            <v>0650</v>
          </cell>
          <cell r="N96" t="str">
            <v>BFNT</v>
          </cell>
          <cell r="O96">
            <v>-1.8070000000000002</v>
          </cell>
          <cell r="P96">
            <v>-7.9029999999999987</v>
          </cell>
          <cell r="Q96">
            <v>-19.319930705590927</v>
          </cell>
          <cell r="R96">
            <v>-6.0959999999999983</v>
          </cell>
          <cell r="S96">
            <v>11.416930705590929</v>
          </cell>
        </row>
        <row r="97">
          <cell r="I97" t="str">
            <v>07292999</v>
          </cell>
          <cell r="J97">
            <v>1</v>
          </cell>
          <cell r="K97" t="str">
            <v>2999</v>
          </cell>
          <cell r="L97" t="str">
            <v>Net Income</v>
          </cell>
          <cell r="M97" t="str">
            <v>0729</v>
          </cell>
          <cell r="N97" t="str">
            <v>BSBD</v>
          </cell>
          <cell r="O97">
            <v>0</v>
          </cell>
          <cell r="P97">
            <v>2.02</v>
          </cell>
          <cell r="Q97">
            <v>-2.9312299999999998</v>
          </cell>
          <cell r="R97">
            <v>2.02</v>
          </cell>
          <cell r="S97">
            <v>4.9512299999999998</v>
          </cell>
        </row>
        <row r="98">
          <cell r="I98" t="str">
            <v>10502999</v>
          </cell>
          <cell r="J98">
            <v>1</v>
          </cell>
          <cell r="K98" t="str">
            <v>2999</v>
          </cell>
          <cell r="L98" t="str">
            <v>Net Income</v>
          </cell>
          <cell r="M98" t="str">
            <v>1050</v>
          </cell>
          <cell r="N98" t="str">
            <v>BFRC</v>
          </cell>
          <cell r="O98">
            <v>10.045</v>
          </cell>
          <cell r="P98">
            <v>8.4789999999999992</v>
          </cell>
          <cell r="Q98">
            <v>8.6735718069451693</v>
          </cell>
          <cell r="R98">
            <v>-1.5660000000000007</v>
          </cell>
          <cell r="S98">
            <v>-0.19457180694517007</v>
          </cell>
        </row>
        <row r="99">
          <cell r="I99" t="str">
            <v>14402999</v>
          </cell>
          <cell r="J99">
            <v>1</v>
          </cell>
          <cell r="K99" t="str">
            <v>2999</v>
          </cell>
          <cell r="L99" t="str">
            <v>Net Income</v>
          </cell>
          <cell r="M99" t="str">
            <v>1440</v>
          </cell>
          <cell r="N99" t="str">
            <v>BFDP</v>
          </cell>
          <cell r="O99">
            <v>8.4439999999999991</v>
          </cell>
          <cell r="P99">
            <v>3.5520000000000005</v>
          </cell>
          <cell r="Q99">
            <v>4.381110176728515</v>
          </cell>
          <cell r="R99">
            <v>-4.8919999999999986</v>
          </cell>
          <cell r="S99">
            <v>-0.8291101767285145</v>
          </cell>
        </row>
        <row r="100">
          <cell r="I100" t="str">
            <v>16402999</v>
          </cell>
          <cell r="J100">
            <v>1</v>
          </cell>
          <cell r="K100" t="str">
            <v>2999</v>
          </cell>
          <cell r="L100" t="str">
            <v>Net Income</v>
          </cell>
          <cell r="M100" t="str">
            <v>1640</v>
          </cell>
          <cell r="N100" t="str">
            <v>BFLA</v>
          </cell>
          <cell r="O100">
            <v>-0.44100000000000028</v>
          </cell>
          <cell r="P100">
            <v>7.6370000000000005</v>
          </cell>
          <cell r="Q100">
            <v>11.1360265207</v>
          </cell>
          <cell r="R100">
            <v>8.0780000000000012</v>
          </cell>
          <cell r="S100">
            <v>-3.4990265206999993</v>
          </cell>
        </row>
        <row r="101">
          <cell r="I101" t="str">
            <v>18802999</v>
          </cell>
          <cell r="J101">
            <v>1</v>
          </cell>
          <cell r="K101" t="str">
            <v>2999</v>
          </cell>
          <cell r="L101" t="str">
            <v>Net Income</v>
          </cell>
          <cell r="M101" t="str">
            <v>1880</v>
          </cell>
          <cell r="N101" t="str">
            <v>Corp. Svcs.</v>
          </cell>
          <cell r="O101">
            <v>27.869000000000003</v>
          </cell>
          <cell r="P101">
            <v>30.695999999999998</v>
          </cell>
          <cell r="Q101">
            <v>26.832631130577596</v>
          </cell>
          <cell r="R101">
            <v>2.8269999999999946</v>
          </cell>
          <cell r="S101">
            <v>3.863368869422402</v>
          </cell>
        </row>
        <row r="102">
          <cell r="I102" t="str">
            <v>19802999</v>
          </cell>
          <cell r="J102">
            <v>1</v>
          </cell>
          <cell r="K102" t="str">
            <v>2999</v>
          </cell>
          <cell r="L102" t="str">
            <v>Net Income</v>
          </cell>
          <cell r="M102" t="str">
            <v>1980</v>
          </cell>
          <cell r="N102" t="str">
            <v>BSA (Mgmt)</v>
          </cell>
          <cell r="O102">
            <v>10.641</v>
          </cell>
          <cell r="P102">
            <v>8.1359999999999992</v>
          </cell>
          <cell r="Q102">
            <v>-7.0200310706396296</v>
          </cell>
          <cell r="R102">
            <v>-2.5050000000000008</v>
          </cell>
          <cell r="S102">
            <v>15.156031070639628</v>
          </cell>
        </row>
        <row r="103">
          <cell r="I103" t="str">
            <v>20502999</v>
          </cell>
          <cell r="J103">
            <v>1</v>
          </cell>
          <cell r="K103" t="str">
            <v>2999</v>
          </cell>
          <cell r="L103" t="str">
            <v>Net Income</v>
          </cell>
          <cell r="M103" t="str">
            <v>2050</v>
          </cell>
          <cell r="N103" t="str">
            <v>BSA (Legal)</v>
          </cell>
          <cell r="O103">
            <v>11.143000000000001</v>
          </cell>
          <cell r="P103">
            <v>8.17</v>
          </cell>
          <cell r="Q103">
            <v>-7.0029428469480894</v>
          </cell>
          <cell r="R103">
            <v>-2.9730000000000008</v>
          </cell>
          <cell r="S103">
            <v>15.172942846948089</v>
          </cell>
        </row>
        <row r="104">
          <cell r="I104" t="str">
            <v>99992999</v>
          </cell>
          <cell r="J104">
            <v>1</v>
          </cell>
          <cell r="K104" t="str">
            <v>2999</v>
          </cell>
          <cell r="L104" t="str">
            <v>Net Income</v>
          </cell>
          <cell r="M104" t="str">
            <v>9999</v>
          </cell>
          <cell r="N104" t="str">
            <v>CorpOther</v>
          </cell>
          <cell r="O104">
            <v>-5.6</v>
          </cell>
          <cell r="P104">
            <v>-5.649</v>
          </cell>
          <cell r="Q104">
            <v>-8.9595788694223835</v>
          </cell>
          <cell r="R104">
            <v>-4.9000000000000377E-2</v>
          </cell>
          <cell r="S104">
            <v>3.3105788694223834</v>
          </cell>
        </row>
      </sheetData>
      <sheetData sheetId="21" refreshError="1">
        <row r="9">
          <cell r="B9" t="str">
            <v>065029252007Act</v>
          </cell>
          <cell r="C9" t="str">
            <v>2925</v>
          </cell>
          <cell r="D9">
            <v>2</v>
          </cell>
          <cell r="E9" t="str">
            <v>0650</v>
          </cell>
          <cell r="F9" t="str">
            <v>BFNT</v>
          </cell>
          <cell r="G9" t="str">
            <v>2007</v>
          </cell>
          <cell r="H9" t="str">
            <v>Act</v>
          </cell>
          <cell r="I9" t="str">
            <v>Sales</v>
          </cell>
          <cell r="J9">
            <v>419.90499999999997</v>
          </cell>
          <cell r="K9">
            <v>379.53199999999998</v>
          </cell>
          <cell r="L9">
            <v>799.4369999999999</v>
          </cell>
          <cell r="M9">
            <v>427.41</v>
          </cell>
          <cell r="N9">
            <v>1226.847</v>
          </cell>
          <cell r="O9">
            <v>1365.444</v>
          </cell>
          <cell r="P9">
            <v>2592.2910000000002</v>
          </cell>
          <cell r="Q9">
            <v>2721.1550000000002</v>
          </cell>
          <cell r="R9">
            <v>5313.4459999999999</v>
          </cell>
          <cell r="S9">
            <v>1361.1770000000001</v>
          </cell>
          <cell r="T9">
            <v>1359.9780000000001</v>
          </cell>
        </row>
        <row r="10">
          <cell r="B10" t="str">
            <v>065029372007Act</v>
          </cell>
          <cell r="C10" t="str">
            <v>2937</v>
          </cell>
          <cell r="D10">
            <v>4</v>
          </cell>
          <cell r="E10" t="str">
            <v>0650</v>
          </cell>
          <cell r="F10" t="str">
            <v>BFNT</v>
          </cell>
          <cell r="G10" t="str">
            <v>2007</v>
          </cell>
          <cell r="H10" t="str">
            <v>Act</v>
          </cell>
          <cell r="I10" t="str">
            <v>Gr. Profit</v>
          </cell>
          <cell r="J10">
            <v>75.495999999999995</v>
          </cell>
          <cell r="K10">
            <v>82.822999999999993</v>
          </cell>
          <cell r="L10">
            <v>158.31899999999999</v>
          </cell>
          <cell r="M10">
            <v>90.045000000000002</v>
          </cell>
          <cell r="N10">
            <v>248.36399999999998</v>
          </cell>
          <cell r="O10">
            <v>304.43799999999999</v>
          </cell>
          <cell r="P10">
            <v>552.80200000000002</v>
          </cell>
          <cell r="Q10">
            <v>503.137</v>
          </cell>
          <cell r="R10">
            <v>1055.9390000000001</v>
          </cell>
          <cell r="S10">
            <v>265.57400000000001</v>
          </cell>
          <cell r="T10">
            <v>237.56299999999999</v>
          </cell>
        </row>
        <row r="11">
          <cell r="B11" t="str">
            <v>065029582007Act</v>
          </cell>
          <cell r="C11" t="str">
            <v>2958</v>
          </cell>
          <cell r="D11">
            <v>6</v>
          </cell>
          <cell r="E11" t="str">
            <v>0650</v>
          </cell>
          <cell r="F11" t="str">
            <v>BFNT</v>
          </cell>
          <cell r="G11" t="str">
            <v>2007</v>
          </cell>
          <cell r="H11" t="str">
            <v>Act</v>
          </cell>
          <cell r="I11" t="str">
            <v>Op. Expense</v>
          </cell>
          <cell r="J11">
            <v>79.760000000000005</v>
          </cell>
          <cell r="K11">
            <v>72.388000000000005</v>
          </cell>
          <cell r="L11">
            <v>152.14800000000002</v>
          </cell>
          <cell r="M11">
            <v>69.531000000000006</v>
          </cell>
          <cell r="N11">
            <v>221.67900000000003</v>
          </cell>
          <cell r="O11">
            <v>280.63200000000001</v>
          </cell>
          <cell r="P11">
            <v>502.31100000000004</v>
          </cell>
          <cell r="Q11">
            <v>482.61</v>
          </cell>
          <cell r="R11">
            <v>984.92100000000016</v>
          </cell>
          <cell r="S11">
            <v>249.27199999999999</v>
          </cell>
          <cell r="T11">
            <v>233.33800000000002</v>
          </cell>
        </row>
        <row r="12">
          <cell r="B12" t="str">
            <v>065029592007Act</v>
          </cell>
          <cell r="C12" t="str">
            <v>2959</v>
          </cell>
          <cell r="D12">
            <v>8</v>
          </cell>
          <cell r="E12" t="str">
            <v>0650</v>
          </cell>
          <cell r="F12" t="str">
            <v>BFNT</v>
          </cell>
          <cell r="G12" t="str">
            <v>2007</v>
          </cell>
          <cell r="H12" t="str">
            <v>Act</v>
          </cell>
          <cell r="I12" t="str">
            <v>Oper. Profit</v>
          </cell>
          <cell r="J12">
            <v>-4.2649999999999997</v>
          </cell>
          <cell r="K12">
            <v>10.435</v>
          </cell>
          <cell r="L12">
            <v>6.17</v>
          </cell>
          <cell r="M12">
            <v>20.513999999999999</v>
          </cell>
          <cell r="N12">
            <v>26.684000000000001</v>
          </cell>
          <cell r="O12">
            <v>23.805999999999997</v>
          </cell>
          <cell r="P12">
            <v>50.49</v>
          </cell>
          <cell r="Q12">
            <v>20.529000000000003</v>
          </cell>
          <cell r="R12">
            <v>71.019000000000005</v>
          </cell>
          <cell r="S12">
            <v>16.303000000000004</v>
          </cell>
          <cell r="T12">
            <v>4.2259999999999991</v>
          </cell>
        </row>
        <row r="13">
          <cell r="B13" t="str">
            <v>065029742007Act</v>
          </cell>
          <cell r="C13" t="str">
            <v>2974</v>
          </cell>
          <cell r="D13">
            <v>10</v>
          </cell>
          <cell r="E13" t="str">
            <v>0650</v>
          </cell>
          <cell r="F13" t="str">
            <v>BFNT</v>
          </cell>
          <cell r="G13" t="str">
            <v>2007</v>
          </cell>
          <cell r="H13" t="str">
            <v>Act</v>
          </cell>
          <cell r="I13" t="str">
            <v>Interest</v>
          </cell>
          <cell r="J13">
            <v>-0.67500000000000004</v>
          </cell>
          <cell r="K13">
            <v>-0.26500000000000001</v>
          </cell>
          <cell r="L13">
            <v>-0.94</v>
          </cell>
          <cell r="M13">
            <v>5.1999999999999998E-2</v>
          </cell>
          <cell r="N13">
            <v>-0.88800000000000001</v>
          </cell>
          <cell r="O13">
            <v>-0.23899999999999999</v>
          </cell>
          <cell r="P13">
            <v>-1.1270000000000002</v>
          </cell>
          <cell r="Q13">
            <v>0.09</v>
          </cell>
          <cell r="R13">
            <v>-1.0370000000000004</v>
          </cell>
          <cell r="S13">
            <v>-8.0000000000000071E-3</v>
          </cell>
          <cell r="T13">
            <v>9.8000000000000032E-2</v>
          </cell>
        </row>
        <row r="14">
          <cell r="B14" t="str">
            <v>065029862007Act</v>
          </cell>
          <cell r="C14" t="str">
            <v>2986</v>
          </cell>
          <cell r="D14">
            <v>12</v>
          </cell>
          <cell r="E14" t="str">
            <v>0650</v>
          </cell>
          <cell r="F14" t="str">
            <v>BFNT</v>
          </cell>
          <cell r="G14" t="str">
            <v>2007</v>
          </cell>
          <cell r="H14" t="str">
            <v>Act</v>
          </cell>
          <cell r="I14" t="str">
            <v>Non-Op. Exp</v>
          </cell>
          <cell r="J14">
            <v>-1.556</v>
          </cell>
          <cell r="K14">
            <v>-3.4359999999999999</v>
          </cell>
          <cell r="L14">
            <v>-4.992</v>
          </cell>
          <cell r="M14">
            <v>-1.9810000000000001</v>
          </cell>
          <cell r="N14">
            <v>-6.9729999999999999</v>
          </cell>
          <cell r="O14">
            <v>-16.311999999999998</v>
          </cell>
          <cell r="P14">
            <v>-23.285</v>
          </cell>
          <cell r="Q14">
            <v>-30.403000000000002</v>
          </cell>
          <cell r="R14">
            <v>-53.687999999999995</v>
          </cell>
          <cell r="S14">
            <v>-18.334</v>
          </cell>
          <cell r="T14">
            <v>-12.068999999999999</v>
          </cell>
        </row>
        <row r="15">
          <cell r="B15" t="str">
            <v>065029852007Act</v>
          </cell>
          <cell r="C15" t="str">
            <v>2985</v>
          </cell>
          <cell r="D15">
            <v>14</v>
          </cell>
          <cell r="E15" t="str">
            <v>0650</v>
          </cell>
          <cell r="F15" t="str">
            <v>BFNT</v>
          </cell>
          <cell r="G15" t="str">
            <v>2007</v>
          </cell>
          <cell r="H15" t="str">
            <v>Act</v>
          </cell>
          <cell r="I15" t="str">
            <v>PBT</v>
          </cell>
          <cell r="J15">
            <v>-6.4969999999999999</v>
          </cell>
          <cell r="K15">
            <v>6.7329999999999997</v>
          </cell>
          <cell r="L15">
            <v>0.23599999999999977</v>
          </cell>
          <cell r="M15">
            <v>18.584</v>
          </cell>
          <cell r="N15">
            <v>18.82</v>
          </cell>
          <cell r="O15">
            <v>7.2560000000000002</v>
          </cell>
          <cell r="P15">
            <v>26.076000000000001</v>
          </cell>
          <cell r="Q15">
            <v>-9.7820000000000054</v>
          </cell>
          <cell r="R15">
            <v>16.29399999999999</v>
          </cell>
          <cell r="S15">
            <v>-2.0360000000000049</v>
          </cell>
          <cell r="T15">
            <v>-7.7460000000000004</v>
          </cell>
        </row>
        <row r="16">
          <cell r="B16" t="str">
            <v>065029992007Act</v>
          </cell>
          <cell r="C16" t="str">
            <v>2999</v>
          </cell>
          <cell r="D16">
            <v>16</v>
          </cell>
          <cell r="E16" t="str">
            <v>0650</v>
          </cell>
          <cell r="F16" t="str">
            <v>BFNT</v>
          </cell>
          <cell r="G16" t="str">
            <v>2007</v>
          </cell>
          <cell r="H16" t="str">
            <v>Act</v>
          </cell>
          <cell r="I16" t="str">
            <v>Net Income</v>
          </cell>
          <cell r="J16">
            <v>-2.5070000000000001</v>
          </cell>
          <cell r="K16">
            <v>0.7</v>
          </cell>
          <cell r="L16">
            <v>-1.8070000000000002</v>
          </cell>
          <cell r="M16">
            <v>9.8729999999999993</v>
          </cell>
          <cell r="N16">
            <v>8.0659999999999989</v>
          </cell>
          <cell r="O16">
            <v>2.9969999999999994</v>
          </cell>
          <cell r="P16">
            <v>11.062999999999999</v>
          </cell>
          <cell r="Q16">
            <v>0.50099999999999678</v>
          </cell>
          <cell r="R16">
            <v>11.563999999999993</v>
          </cell>
          <cell r="S16">
            <v>4.2389999999999972</v>
          </cell>
          <cell r="T16">
            <v>-3.7380000000000004</v>
          </cell>
        </row>
        <row r="17">
          <cell r="B17" t="str">
            <v>065008042007Act</v>
          </cell>
          <cell r="C17" t="str">
            <v>0804</v>
          </cell>
          <cell r="D17">
            <v>25.4</v>
          </cell>
          <cell r="E17" t="str">
            <v>0650</v>
          </cell>
          <cell r="F17" t="str">
            <v>BFNT</v>
          </cell>
          <cell r="G17" t="str">
            <v>2007</v>
          </cell>
          <cell r="H17" t="str">
            <v>Act</v>
          </cell>
          <cell r="I17" t="str">
            <v>Finished Goods</v>
          </cell>
          <cell r="J17">
            <v>863.00199999999995</v>
          </cell>
          <cell r="K17">
            <v>874.45799999999997</v>
          </cell>
          <cell r="L17">
            <v>874.45799999999997</v>
          </cell>
          <cell r="M17">
            <v>911.43100000000004</v>
          </cell>
          <cell r="N17">
            <v>911.43100000000004</v>
          </cell>
          <cell r="O17">
            <v>906.96799999999996</v>
          </cell>
          <cell r="P17">
            <v>906.96799999999996</v>
          </cell>
          <cell r="Q17">
            <v>811.851</v>
          </cell>
          <cell r="R17">
            <v>811.851</v>
          </cell>
          <cell r="S17">
            <v>837.06</v>
          </cell>
          <cell r="T17">
            <v>811.851</v>
          </cell>
        </row>
        <row r="18">
          <cell r="B18" t="str">
            <v>065008342007Act</v>
          </cell>
          <cell r="C18" t="str">
            <v>0834</v>
          </cell>
          <cell r="D18">
            <v>25.5</v>
          </cell>
          <cell r="E18" t="str">
            <v>0650</v>
          </cell>
          <cell r="F18" t="str">
            <v>BFNT</v>
          </cell>
          <cell r="G18" t="str">
            <v>2007</v>
          </cell>
          <cell r="H18" t="str">
            <v>Act</v>
          </cell>
          <cell r="I18" t="str">
            <v>Inventory Reductions</v>
          </cell>
          <cell r="J18">
            <v>-234.785</v>
          </cell>
          <cell r="K18">
            <v>-231.84200000000001</v>
          </cell>
          <cell r="L18">
            <v>-231.84200000000001</v>
          </cell>
          <cell r="M18">
            <v>-234.13499999999999</v>
          </cell>
          <cell r="N18">
            <v>-234.13499999999999</v>
          </cell>
          <cell r="O18">
            <v>-237.58699999999999</v>
          </cell>
          <cell r="P18">
            <v>-237.58699999999999</v>
          </cell>
          <cell r="Q18">
            <v>-250.565</v>
          </cell>
          <cell r="R18">
            <v>-250.565</v>
          </cell>
          <cell r="S18">
            <v>-236.73</v>
          </cell>
          <cell r="T18">
            <v>-250.565</v>
          </cell>
        </row>
        <row r="19">
          <cell r="B19" t="str">
            <v>065017372007Act</v>
          </cell>
          <cell r="C19" t="str">
            <v>1737</v>
          </cell>
          <cell r="D19">
            <v>30</v>
          </cell>
          <cell r="E19" t="str">
            <v>0650</v>
          </cell>
          <cell r="F19" t="str">
            <v>BFNT</v>
          </cell>
          <cell r="G19" t="str">
            <v>2007</v>
          </cell>
          <cell r="H19" t="str">
            <v>Act</v>
          </cell>
          <cell r="I19" t="str">
            <v>Debt</v>
          </cell>
          <cell r="J19">
            <v>211.80199999999999</v>
          </cell>
          <cell r="K19">
            <v>264.85599999999999</v>
          </cell>
          <cell r="L19">
            <v>264.85599999999999</v>
          </cell>
          <cell r="M19">
            <v>229.21100000000001</v>
          </cell>
          <cell r="N19">
            <v>229.21100000000001</v>
          </cell>
          <cell r="O19">
            <v>194.82900000000001</v>
          </cell>
          <cell r="P19">
            <v>194.82900000000001</v>
          </cell>
          <cell r="Q19">
            <v>97.07</v>
          </cell>
          <cell r="R19">
            <v>97.07</v>
          </cell>
          <cell r="S19">
            <v>201.07300000000001</v>
          </cell>
          <cell r="T19">
            <v>97.07</v>
          </cell>
        </row>
        <row r="20">
          <cell r="B20" t="str">
            <v>065029252008Act</v>
          </cell>
          <cell r="C20" t="str">
            <v>2925</v>
          </cell>
          <cell r="D20">
            <v>2</v>
          </cell>
          <cell r="E20" t="str">
            <v>0650</v>
          </cell>
          <cell r="F20" t="str">
            <v>BFNT</v>
          </cell>
          <cell r="G20" t="str">
            <v>2008</v>
          </cell>
          <cell r="H20" t="str">
            <v>Act</v>
          </cell>
          <cell r="I20" t="str">
            <v>Sales</v>
          </cell>
          <cell r="J20">
            <v>447.49099999999999</v>
          </cell>
          <cell r="K20">
            <v>416.15899999999999</v>
          </cell>
          <cell r="L20">
            <v>863.65</v>
          </cell>
        </row>
        <row r="21">
          <cell r="B21" t="str">
            <v>065029372008Act</v>
          </cell>
          <cell r="C21" t="str">
            <v>2937</v>
          </cell>
          <cell r="D21">
            <v>4</v>
          </cell>
          <cell r="E21" t="str">
            <v>0650</v>
          </cell>
          <cell r="F21" t="str">
            <v>BFNT</v>
          </cell>
          <cell r="G21" t="str">
            <v>2008</v>
          </cell>
          <cell r="H21" t="str">
            <v>Act</v>
          </cell>
          <cell r="I21" t="str">
            <v>Gr. Profit</v>
          </cell>
          <cell r="J21">
            <v>78.611000000000004</v>
          </cell>
          <cell r="K21">
            <v>86.257999999999996</v>
          </cell>
          <cell r="L21">
            <v>164.869</v>
          </cell>
        </row>
        <row r="22">
          <cell r="B22" t="str">
            <v>065029582008Act</v>
          </cell>
          <cell r="C22" t="str">
            <v>2958</v>
          </cell>
          <cell r="D22">
            <v>6</v>
          </cell>
          <cell r="E22" t="str">
            <v>0650</v>
          </cell>
          <cell r="F22" t="str">
            <v>BFNT</v>
          </cell>
          <cell r="G22" t="str">
            <v>2008</v>
          </cell>
          <cell r="H22" t="str">
            <v>Act</v>
          </cell>
          <cell r="I22" t="str">
            <v>Op. Expense</v>
          </cell>
          <cell r="J22">
            <v>96.168000000000006</v>
          </cell>
          <cell r="K22">
            <v>77.135999999999996</v>
          </cell>
          <cell r="L22">
            <v>173.304</v>
          </cell>
        </row>
        <row r="23">
          <cell r="B23" t="str">
            <v>065029592008Act</v>
          </cell>
          <cell r="C23" t="str">
            <v>2959</v>
          </cell>
          <cell r="D23">
            <v>8</v>
          </cell>
          <cell r="E23" t="str">
            <v>0650</v>
          </cell>
          <cell r="F23" t="str">
            <v>BFNT</v>
          </cell>
          <cell r="G23" t="str">
            <v>2008</v>
          </cell>
          <cell r="H23" t="str">
            <v>Act</v>
          </cell>
          <cell r="I23" t="str">
            <v>Oper. Profit</v>
          </cell>
          <cell r="J23">
            <v>-17.558</v>
          </cell>
          <cell r="K23">
            <v>9.1229999999999993</v>
          </cell>
          <cell r="L23">
            <v>-8.4350000000000005</v>
          </cell>
        </row>
        <row r="24">
          <cell r="B24" t="str">
            <v>065029742008Act</v>
          </cell>
          <cell r="C24" t="str">
            <v>2974</v>
          </cell>
          <cell r="D24">
            <v>10</v>
          </cell>
          <cell r="E24" t="str">
            <v>0650</v>
          </cell>
          <cell r="F24" t="str">
            <v>BFNT</v>
          </cell>
          <cell r="G24" t="str">
            <v>2008</v>
          </cell>
          <cell r="H24" t="str">
            <v>Act</v>
          </cell>
          <cell r="I24" t="str">
            <v>Interest</v>
          </cell>
          <cell r="J24">
            <v>-0.93500000000000005</v>
          </cell>
          <cell r="K24">
            <v>-0.77900000000000003</v>
          </cell>
          <cell r="L24">
            <v>-1.714</v>
          </cell>
        </row>
        <row r="25">
          <cell r="B25" t="str">
            <v>065029862008Act</v>
          </cell>
          <cell r="C25" t="str">
            <v>2986</v>
          </cell>
          <cell r="D25">
            <v>12</v>
          </cell>
          <cell r="E25" t="str">
            <v>0650</v>
          </cell>
          <cell r="F25" t="str">
            <v>BFNT</v>
          </cell>
          <cell r="G25" t="str">
            <v>2008</v>
          </cell>
          <cell r="H25" t="str">
            <v>Act</v>
          </cell>
          <cell r="I25" t="str">
            <v>Non-Op. Exp</v>
          </cell>
          <cell r="J25">
            <v>0.61099999999999999</v>
          </cell>
          <cell r="K25">
            <v>-3.379</v>
          </cell>
          <cell r="L25">
            <v>-2.7679999999999998</v>
          </cell>
        </row>
        <row r="26">
          <cell r="B26" t="str">
            <v>065029852008Act</v>
          </cell>
          <cell r="C26" t="str">
            <v>2985</v>
          </cell>
          <cell r="D26">
            <v>14</v>
          </cell>
          <cell r="E26" t="str">
            <v>0650</v>
          </cell>
          <cell r="F26" t="str">
            <v>BFNT</v>
          </cell>
          <cell r="G26" t="str">
            <v>2008</v>
          </cell>
          <cell r="H26" t="str">
            <v>Act</v>
          </cell>
          <cell r="I26" t="str">
            <v>PBT</v>
          </cell>
          <cell r="J26">
            <v>-17.882000000000001</v>
          </cell>
          <cell r="K26">
            <v>4.9649999999999999</v>
          </cell>
          <cell r="L26">
            <v>-12.917000000000002</v>
          </cell>
        </row>
        <row r="27">
          <cell r="B27" t="str">
            <v>065029992008Act</v>
          </cell>
          <cell r="C27" t="str">
            <v>2999</v>
          </cell>
          <cell r="D27">
            <v>16</v>
          </cell>
          <cell r="E27" t="str">
            <v>0650</v>
          </cell>
          <cell r="F27" t="str">
            <v>BFNT</v>
          </cell>
          <cell r="G27" t="str">
            <v>2008</v>
          </cell>
          <cell r="H27" t="str">
            <v>Act</v>
          </cell>
          <cell r="I27" t="str">
            <v>Net Income</v>
          </cell>
          <cell r="J27">
            <v>-10.87</v>
          </cell>
          <cell r="K27">
            <v>2.9670000000000001</v>
          </cell>
          <cell r="L27">
            <v>-7.9029999999999987</v>
          </cell>
        </row>
        <row r="28">
          <cell r="B28" t="str">
            <v>065008042008Act</v>
          </cell>
          <cell r="C28" t="str">
            <v>0804</v>
          </cell>
          <cell r="D28">
            <v>25.4</v>
          </cell>
          <cell r="E28" t="str">
            <v>0650</v>
          </cell>
          <cell r="F28" t="str">
            <v>BFNT</v>
          </cell>
          <cell r="G28" t="str">
            <v>2008</v>
          </cell>
          <cell r="H28" t="str">
            <v>Act</v>
          </cell>
          <cell r="I28" t="str">
            <v>Finished Goods</v>
          </cell>
          <cell r="J28">
            <v>805.12900000000002</v>
          </cell>
          <cell r="K28">
            <v>822.67700000000002</v>
          </cell>
          <cell r="L28">
            <v>822.67700000000002</v>
          </cell>
        </row>
        <row r="29">
          <cell r="B29" t="str">
            <v>065008342008Act</v>
          </cell>
          <cell r="C29" t="str">
            <v>0834</v>
          </cell>
          <cell r="D29">
            <v>25.5</v>
          </cell>
          <cell r="E29" t="str">
            <v>0650</v>
          </cell>
          <cell r="F29" t="str">
            <v>BFNT</v>
          </cell>
          <cell r="G29" t="str">
            <v>2008</v>
          </cell>
          <cell r="H29" t="str">
            <v>Act</v>
          </cell>
          <cell r="I29" t="str">
            <v>Inventory Reductions</v>
          </cell>
          <cell r="J29">
            <v>-280.37599999999998</v>
          </cell>
          <cell r="K29">
            <v>-279.50200000000001</v>
          </cell>
          <cell r="L29">
            <v>-279.50200000000001</v>
          </cell>
        </row>
        <row r="30">
          <cell r="B30" t="str">
            <v>065017372008Act</v>
          </cell>
          <cell r="C30" t="str">
            <v>1737</v>
          </cell>
          <cell r="D30">
            <v>30</v>
          </cell>
          <cell r="E30" t="str">
            <v>0650</v>
          </cell>
          <cell r="F30" t="str">
            <v>BFNT</v>
          </cell>
          <cell r="G30" t="str">
            <v>2008</v>
          </cell>
          <cell r="H30" t="str">
            <v>Act</v>
          </cell>
          <cell r="I30" t="str">
            <v>Debt</v>
          </cell>
          <cell r="J30">
            <v>181.33199999999999</v>
          </cell>
          <cell r="K30">
            <v>255.02500000000001</v>
          </cell>
          <cell r="L30">
            <v>255.02500000000001</v>
          </cell>
        </row>
        <row r="31">
          <cell r="B31" t="str">
            <v>065029252008OBud</v>
          </cell>
          <cell r="C31" t="str">
            <v>2925</v>
          </cell>
          <cell r="D31">
            <v>2</v>
          </cell>
          <cell r="E31" t="str">
            <v>0650</v>
          </cell>
          <cell r="F31" t="str">
            <v>BFNT</v>
          </cell>
          <cell r="G31" t="str">
            <v>2008</v>
          </cell>
          <cell r="H31" t="str">
            <v>OBud</v>
          </cell>
          <cell r="I31" t="str">
            <v>Sales</v>
          </cell>
          <cell r="J31">
            <v>437.04711995006397</v>
          </cell>
          <cell r="K31">
            <v>423.98368015544099</v>
          </cell>
          <cell r="L31">
            <v>861.03080010550502</v>
          </cell>
          <cell r="M31">
            <v>472.90419699514399</v>
          </cell>
          <cell r="N31">
            <v>1333.9349971006491</v>
          </cell>
          <cell r="O31">
            <v>1489.0060003262611</v>
          </cell>
          <cell r="P31">
            <v>2822.9409974269101</v>
          </cell>
          <cell r="Q31">
            <v>3090.1489165867729</v>
          </cell>
          <cell r="R31">
            <v>5913.0899140136826</v>
          </cell>
          <cell r="S31">
            <v>1570.062781637781</v>
          </cell>
          <cell r="T31">
            <v>1520.0861349489919</v>
          </cell>
        </row>
        <row r="32">
          <cell r="B32" t="str">
            <v>065029372008OBud</v>
          </cell>
          <cell r="C32" t="str">
            <v>2937</v>
          </cell>
          <cell r="D32">
            <v>4</v>
          </cell>
          <cell r="E32" t="str">
            <v>0650</v>
          </cell>
          <cell r="F32" t="str">
            <v>BFNT</v>
          </cell>
          <cell r="G32" t="str">
            <v>2008</v>
          </cell>
          <cell r="H32" t="str">
            <v>OBud</v>
          </cell>
          <cell r="I32" t="str">
            <v>Gr. Profit</v>
          </cell>
          <cell r="J32">
            <v>72.7643569404853</v>
          </cell>
          <cell r="K32">
            <v>77.471795758682902</v>
          </cell>
          <cell r="L32">
            <v>150.2361526991682</v>
          </cell>
          <cell r="M32">
            <v>95.237081414957601</v>
          </cell>
          <cell r="N32">
            <v>245.4732341141258</v>
          </cell>
          <cell r="O32">
            <v>301.29024197743308</v>
          </cell>
          <cell r="P32">
            <v>546.76347609155891</v>
          </cell>
          <cell r="Q32">
            <v>624.36443708449917</v>
          </cell>
          <cell r="R32">
            <v>1171.1279131760582</v>
          </cell>
          <cell r="S32">
            <v>314.21963313029391</v>
          </cell>
          <cell r="T32">
            <v>310.14480395420526</v>
          </cell>
        </row>
        <row r="33">
          <cell r="B33" t="str">
            <v>065029582008OBud</v>
          </cell>
          <cell r="C33" t="str">
            <v>2958</v>
          </cell>
          <cell r="D33">
            <v>6</v>
          </cell>
          <cell r="E33" t="str">
            <v>0650</v>
          </cell>
          <cell r="F33" t="str">
            <v>BFNT</v>
          </cell>
          <cell r="G33" t="str">
            <v>2008</v>
          </cell>
          <cell r="H33" t="str">
            <v>OBud</v>
          </cell>
          <cell r="I33" t="str">
            <v>Op. Expense</v>
          </cell>
          <cell r="J33">
            <v>93.725762110801</v>
          </cell>
          <cell r="K33">
            <v>79.127533119536395</v>
          </cell>
          <cell r="L33">
            <v>172.85329523033738</v>
          </cell>
          <cell r="M33">
            <v>85.757042079904807</v>
          </cell>
          <cell r="N33">
            <v>258.61033731024219</v>
          </cell>
          <cell r="O33">
            <v>279.48224163357008</v>
          </cell>
          <cell r="P33">
            <v>538.09257894381233</v>
          </cell>
          <cell r="Q33">
            <v>542.9226466026189</v>
          </cell>
          <cell r="R33">
            <v>1081.0152255464311</v>
          </cell>
          <cell r="S33">
            <v>276.42108407299162</v>
          </cell>
          <cell r="T33">
            <v>266.50156252962728</v>
          </cell>
        </row>
        <row r="34">
          <cell r="B34" t="str">
            <v>065029592008OBud</v>
          </cell>
          <cell r="C34" t="str">
            <v>2959</v>
          </cell>
          <cell r="D34">
            <v>8</v>
          </cell>
          <cell r="E34" t="str">
            <v>0650</v>
          </cell>
          <cell r="F34" t="str">
            <v>BFNT</v>
          </cell>
          <cell r="G34" t="str">
            <v>2008</v>
          </cell>
          <cell r="H34" t="str">
            <v>OBud</v>
          </cell>
          <cell r="I34" t="str">
            <v>Oper. Profit</v>
          </cell>
          <cell r="J34">
            <v>-20.961405170315697</v>
          </cell>
          <cell r="K34">
            <v>-1.65573736085351</v>
          </cell>
          <cell r="L34">
            <v>-22.617142531169208</v>
          </cell>
          <cell r="M34">
            <v>9.480039335052739</v>
          </cell>
          <cell r="N34">
            <v>-13.137103196116469</v>
          </cell>
          <cell r="O34">
            <v>21.808000343862552</v>
          </cell>
          <cell r="P34">
            <v>8.6708971477460821</v>
          </cell>
          <cell r="Q34">
            <v>81.441790481881071</v>
          </cell>
          <cell r="R34">
            <v>90.11268762962716</v>
          </cell>
          <cell r="S34">
            <v>37.798549057302893</v>
          </cell>
          <cell r="T34">
            <v>43.643241424578193</v>
          </cell>
        </row>
        <row r="35">
          <cell r="B35" t="str">
            <v>065029742008OBud</v>
          </cell>
          <cell r="C35" t="str">
            <v>2974</v>
          </cell>
          <cell r="D35">
            <v>10</v>
          </cell>
          <cell r="E35" t="str">
            <v>0650</v>
          </cell>
          <cell r="F35" t="str">
            <v>BFNT</v>
          </cell>
          <cell r="G35" t="str">
            <v>2008</v>
          </cell>
          <cell r="H35" t="str">
            <v>OBud</v>
          </cell>
          <cell r="I35" t="str">
            <v>Interest</v>
          </cell>
          <cell r="J35">
            <v>-0.55508523492370998</v>
          </cell>
          <cell r="K35">
            <v>0.10369225592298602</v>
          </cell>
          <cell r="L35">
            <v>-0.45139297900072395</v>
          </cell>
          <cell r="M35">
            <v>-0.11029363496805997</v>
          </cell>
          <cell r="N35">
            <v>-0.56168661396878394</v>
          </cell>
          <cell r="O35">
            <v>-1.3499791576041309</v>
          </cell>
          <cell r="P35">
            <v>-1.9116657715729146</v>
          </cell>
          <cell r="Q35">
            <v>-3.8770997129575884</v>
          </cell>
          <cell r="R35">
            <v>-5.7887654845305025</v>
          </cell>
          <cell r="S35">
            <v>-2.1028015824989481</v>
          </cell>
          <cell r="T35">
            <v>-1.77429813045864</v>
          </cell>
        </row>
        <row r="36">
          <cell r="B36" t="str">
            <v>065029862008OBud</v>
          </cell>
          <cell r="C36" t="str">
            <v>2986</v>
          </cell>
          <cell r="D36">
            <v>12</v>
          </cell>
          <cell r="E36" t="str">
            <v>0650</v>
          </cell>
          <cell r="F36" t="str">
            <v>BFNT</v>
          </cell>
          <cell r="G36" t="str">
            <v>2008</v>
          </cell>
          <cell r="H36" t="str">
            <v>OBud</v>
          </cell>
          <cell r="I36" t="str">
            <v>Non-Op. Exp</v>
          </cell>
          <cell r="J36">
            <v>-6.3505200000000004</v>
          </cell>
          <cell r="K36">
            <v>-3.07376</v>
          </cell>
          <cell r="L36">
            <v>-9.4242799999999995</v>
          </cell>
          <cell r="M36">
            <v>-3.1505799999999997</v>
          </cell>
          <cell r="N36">
            <v>-12.574859999999999</v>
          </cell>
          <cell r="O36">
            <v>-13.19356</v>
          </cell>
          <cell r="P36">
            <v>-25.768419999999999</v>
          </cell>
          <cell r="Q36">
            <v>-22.546139999999998</v>
          </cell>
          <cell r="R36">
            <v>-48.314559999999993</v>
          </cell>
          <cell r="S36">
            <v>-9.49864</v>
          </cell>
          <cell r="T36">
            <v>-13.047499999999999</v>
          </cell>
        </row>
        <row r="37">
          <cell r="B37" t="str">
            <v>065029852008OBud</v>
          </cell>
          <cell r="C37" t="str">
            <v>2985</v>
          </cell>
          <cell r="D37">
            <v>14</v>
          </cell>
          <cell r="E37" t="str">
            <v>0650</v>
          </cell>
          <cell r="F37" t="str">
            <v>BFNT</v>
          </cell>
          <cell r="G37" t="str">
            <v>2008</v>
          </cell>
          <cell r="H37" t="str">
            <v>OBud</v>
          </cell>
          <cell r="I37" t="str">
            <v>PBT</v>
          </cell>
          <cell r="J37">
            <v>-27.867010405239402</v>
          </cell>
          <cell r="K37">
            <v>-4.62580510493052</v>
          </cell>
          <cell r="L37">
            <v>-32.492815510169919</v>
          </cell>
          <cell r="M37">
            <v>6.2191657000846803</v>
          </cell>
          <cell r="N37">
            <v>-26.273649810085239</v>
          </cell>
          <cell r="O37">
            <v>7.2644611862584583</v>
          </cell>
          <cell r="P37">
            <v>-19.00918862382678</v>
          </cell>
          <cell r="Q37">
            <v>55.018550768923575</v>
          </cell>
          <cell r="R37">
            <v>36.009362145096787</v>
          </cell>
          <cell r="S37">
            <v>26.197107474804</v>
          </cell>
          <cell r="T37">
            <v>28.821443294119572</v>
          </cell>
        </row>
        <row r="38">
          <cell r="B38" t="str">
            <v>065029992008OBud</v>
          </cell>
          <cell r="C38" t="str">
            <v>2999</v>
          </cell>
          <cell r="D38">
            <v>16</v>
          </cell>
          <cell r="E38" t="str">
            <v>0650</v>
          </cell>
          <cell r="F38" t="str">
            <v>BFNT</v>
          </cell>
          <cell r="G38" t="str">
            <v>2008</v>
          </cell>
          <cell r="H38" t="str">
            <v>OBud</v>
          </cell>
          <cell r="I38" t="str">
            <v>Net Income</v>
          </cell>
          <cell r="J38">
            <v>-16.769516137818599</v>
          </cell>
          <cell r="K38">
            <v>-2.55041456777233</v>
          </cell>
          <cell r="L38">
            <v>-19.319930705590927</v>
          </cell>
          <cell r="M38">
            <v>4.1297765098308403</v>
          </cell>
          <cell r="N38">
            <v>-15.190154195760087</v>
          </cell>
          <cell r="O38">
            <v>-25.101989569954256</v>
          </cell>
          <cell r="P38">
            <v>-40.292143765714343</v>
          </cell>
          <cell r="Q38">
            <v>63.807560832556703</v>
          </cell>
          <cell r="R38">
            <v>23.51541706684236</v>
          </cell>
          <cell r="S38">
            <v>15.618288129463441</v>
          </cell>
          <cell r="T38">
            <v>48.189272703093252</v>
          </cell>
        </row>
        <row r="39">
          <cell r="B39" t="str">
            <v>065008042008OBud</v>
          </cell>
          <cell r="C39" t="str">
            <v>0804</v>
          </cell>
          <cell r="D39">
            <v>25.4</v>
          </cell>
          <cell r="E39" t="str">
            <v>0650</v>
          </cell>
          <cell r="F39" t="str">
            <v>BFNT</v>
          </cell>
          <cell r="G39" t="str">
            <v>2008</v>
          </cell>
          <cell r="H39" t="str">
            <v>OBud</v>
          </cell>
          <cell r="I39" t="str">
            <v>Finished Goods</v>
          </cell>
          <cell r="J39">
            <v>839.03018999999995</v>
          </cell>
          <cell r="K39">
            <v>863.08518100000003</v>
          </cell>
          <cell r="L39">
            <v>863.08518100000003</v>
          </cell>
          <cell r="M39">
            <v>861.17794299999991</v>
          </cell>
          <cell r="N39">
            <v>861.17794299999991</v>
          </cell>
          <cell r="O39">
            <v>850.51369199999999</v>
          </cell>
          <cell r="P39">
            <v>850.51369199999999</v>
          </cell>
          <cell r="Q39">
            <v>749.53981499999998</v>
          </cell>
          <cell r="R39">
            <v>749.53981499999998</v>
          </cell>
          <cell r="S39">
            <v>768.96702599999992</v>
          </cell>
          <cell r="T39">
            <v>749.53981499999998</v>
          </cell>
        </row>
        <row r="40">
          <cell r="B40" t="str">
            <v>065008342008OBud</v>
          </cell>
          <cell r="C40" t="str">
            <v>0834</v>
          </cell>
          <cell r="D40">
            <v>25.5</v>
          </cell>
          <cell r="E40" t="str">
            <v>0650</v>
          </cell>
          <cell r="F40" t="str">
            <v>BFNT</v>
          </cell>
          <cell r="G40" t="str">
            <v>2008</v>
          </cell>
          <cell r="H40" t="str">
            <v>OBud</v>
          </cell>
          <cell r="I40" t="str">
            <v>Inventory Reductions</v>
          </cell>
          <cell r="J40">
            <v>-271.82367704000001</v>
          </cell>
          <cell r="K40">
            <v>-271.85993103999999</v>
          </cell>
          <cell r="L40">
            <v>-271.85993103999999</v>
          </cell>
          <cell r="M40">
            <v>-271.46550703999998</v>
          </cell>
          <cell r="N40">
            <v>-271.46550703999998</v>
          </cell>
          <cell r="O40">
            <v>-271.67551603999999</v>
          </cell>
          <cell r="P40">
            <v>-271.67551603999999</v>
          </cell>
          <cell r="Q40">
            <v>-271.31542103999999</v>
          </cell>
          <cell r="R40">
            <v>-271.31542103999999</v>
          </cell>
          <cell r="S40">
            <v>-271.04053504000001</v>
          </cell>
          <cell r="T40">
            <v>-271.31542103999999</v>
          </cell>
        </row>
        <row r="41">
          <cell r="B41" t="str">
            <v>065017372008OBud</v>
          </cell>
          <cell r="C41" t="str">
            <v>1737</v>
          </cell>
          <cell r="D41">
            <v>30</v>
          </cell>
          <cell r="E41" t="str">
            <v>0650</v>
          </cell>
          <cell r="F41" t="str">
            <v>BFNT</v>
          </cell>
          <cell r="G41" t="str">
            <v>2008</v>
          </cell>
          <cell r="H41" t="str">
            <v>OBud</v>
          </cell>
          <cell r="I41" t="str">
            <v>Debt</v>
          </cell>
          <cell r="J41">
            <v>63.124620666695996</v>
          </cell>
          <cell r="K41">
            <v>114.6334067536761</v>
          </cell>
          <cell r="L41">
            <v>114.6334067536761</v>
          </cell>
          <cell r="M41">
            <v>95.380344328747299</v>
          </cell>
          <cell r="N41">
            <v>95.380344328747299</v>
          </cell>
          <cell r="O41">
            <v>124.9569109451307</v>
          </cell>
          <cell r="P41">
            <v>124.9569109451307</v>
          </cell>
          <cell r="Q41">
            <v>48.399075205261006</v>
          </cell>
          <cell r="R41">
            <v>48.399075205261006</v>
          </cell>
          <cell r="S41">
            <v>144.83204639045928</v>
          </cell>
          <cell r="T41">
            <v>48.399075205261006</v>
          </cell>
        </row>
        <row r="42">
          <cell r="B42" t="str">
            <v>072929252007Act</v>
          </cell>
          <cell r="C42" t="str">
            <v>2925</v>
          </cell>
          <cell r="D42">
            <v>2</v>
          </cell>
          <cell r="E42" t="str">
            <v>0729</v>
          </cell>
          <cell r="F42" t="str">
            <v>BSBD</v>
          </cell>
          <cell r="G42" t="str">
            <v>2007</v>
          </cell>
          <cell r="H42" t="str">
            <v>Act</v>
          </cell>
          <cell r="I42" t="str">
            <v>Sales</v>
          </cell>
          <cell r="J42">
            <v>0</v>
          </cell>
          <cell r="K42">
            <v>0</v>
          </cell>
          <cell r="L42">
            <v>0</v>
          </cell>
          <cell r="M42">
            <v>0</v>
          </cell>
          <cell r="N42">
            <v>0</v>
          </cell>
          <cell r="O42">
            <v>89.557000000000002</v>
          </cell>
          <cell r="P42">
            <v>89.557000000000002</v>
          </cell>
          <cell r="Q42">
            <v>534.46799999999996</v>
          </cell>
          <cell r="R42">
            <v>624.02499999999998</v>
          </cell>
          <cell r="S42">
            <v>267.16300000000001</v>
          </cell>
          <cell r="T42">
            <v>267.30500000000001</v>
          </cell>
        </row>
        <row r="43">
          <cell r="B43" t="str">
            <v>072929372007Act</v>
          </cell>
          <cell r="C43" t="str">
            <v>2937</v>
          </cell>
          <cell r="D43">
            <v>4</v>
          </cell>
          <cell r="E43" t="str">
            <v>0729</v>
          </cell>
          <cell r="F43" t="str">
            <v>BSBD</v>
          </cell>
          <cell r="G43" t="str">
            <v>2007</v>
          </cell>
          <cell r="H43" t="str">
            <v>Act</v>
          </cell>
          <cell r="I43" t="str">
            <v>Gr. Profit</v>
          </cell>
          <cell r="J43">
            <v>0</v>
          </cell>
          <cell r="K43">
            <v>0</v>
          </cell>
          <cell r="L43">
            <v>0</v>
          </cell>
          <cell r="M43">
            <v>0</v>
          </cell>
          <cell r="N43">
            <v>0</v>
          </cell>
          <cell r="O43">
            <v>13.33</v>
          </cell>
          <cell r="P43">
            <v>13.33</v>
          </cell>
          <cell r="Q43">
            <v>184.31200000000001</v>
          </cell>
          <cell r="R43">
            <v>197.64200000000002</v>
          </cell>
          <cell r="S43">
            <v>90.84</v>
          </cell>
          <cell r="T43">
            <v>93.472000000000008</v>
          </cell>
        </row>
        <row r="44">
          <cell r="B44" t="str">
            <v>072929582007Act</v>
          </cell>
          <cell r="C44" t="str">
            <v>2958</v>
          </cell>
          <cell r="D44">
            <v>6</v>
          </cell>
          <cell r="E44" t="str">
            <v>0729</v>
          </cell>
          <cell r="F44" t="str">
            <v>BSBD</v>
          </cell>
          <cell r="G44" t="str">
            <v>2007</v>
          </cell>
          <cell r="H44" t="str">
            <v>Act</v>
          </cell>
          <cell r="I44" t="str">
            <v>Op. Expense</v>
          </cell>
          <cell r="J44">
            <v>0</v>
          </cell>
          <cell r="K44">
            <v>0</v>
          </cell>
          <cell r="L44">
            <v>0</v>
          </cell>
          <cell r="M44">
            <v>0</v>
          </cell>
          <cell r="N44">
            <v>0</v>
          </cell>
          <cell r="O44">
            <v>22.198</v>
          </cell>
          <cell r="P44">
            <v>22.198</v>
          </cell>
          <cell r="Q44">
            <v>126.925</v>
          </cell>
          <cell r="R44">
            <v>149.12299999999999</v>
          </cell>
          <cell r="S44">
            <v>62.686999999999998</v>
          </cell>
          <cell r="T44">
            <v>64.238</v>
          </cell>
        </row>
        <row r="45">
          <cell r="B45" t="str">
            <v>072929592007Act</v>
          </cell>
          <cell r="C45" t="str">
            <v>2959</v>
          </cell>
          <cell r="D45">
            <v>8</v>
          </cell>
          <cell r="E45" t="str">
            <v>0729</v>
          </cell>
          <cell r="F45" t="str">
            <v>BSBD</v>
          </cell>
          <cell r="G45" t="str">
            <v>2007</v>
          </cell>
          <cell r="H45" t="str">
            <v>Act</v>
          </cell>
          <cell r="I45" t="str">
            <v>Oper. Profit</v>
          </cell>
          <cell r="J45">
            <v>0</v>
          </cell>
          <cell r="K45">
            <v>0</v>
          </cell>
          <cell r="L45">
            <v>0</v>
          </cell>
          <cell r="M45">
            <v>0</v>
          </cell>
          <cell r="N45">
            <v>0</v>
          </cell>
          <cell r="O45">
            <v>-8.8680000000000003</v>
          </cell>
          <cell r="P45">
            <v>-8.8680000000000003</v>
          </cell>
          <cell r="Q45">
            <v>57.385999999999996</v>
          </cell>
          <cell r="R45">
            <v>48.518000000000001</v>
          </cell>
          <cell r="S45">
            <v>28.152000000000001</v>
          </cell>
          <cell r="T45">
            <v>29.234000000000002</v>
          </cell>
        </row>
        <row r="46">
          <cell r="B46" t="str">
            <v>072929742007Act</v>
          </cell>
          <cell r="C46" t="str">
            <v>2974</v>
          </cell>
          <cell r="D46">
            <v>10</v>
          </cell>
          <cell r="E46" t="str">
            <v>0729</v>
          </cell>
          <cell r="F46" t="str">
            <v>BSBD</v>
          </cell>
          <cell r="G46" t="str">
            <v>2007</v>
          </cell>
          <cell r="H46" t="str">
            <v>Act</v>
          </cell>
          <cell r="I46" t="str">
            <v>Interest</v>
          </cell>
          <cell r="J46">
            <v>0</v>
          </cell>
          <cell r="K46">
            <v>0</v>
          </cell>
          <cell r="L46">
            <v>0</v>
          </cell>
          <cell r="M46">
            <v>0</v>
          </cell>
          <cell r="N46">
            <v>0</v>
          </cell>
          <cell r="O46">
            <v>-3.282</v>
          </cell>
          <cell r="P46">
            <v>-3.282</v>
          </cell>
          <cell r="Q46">
            <v>-18.844000000000001</v>
          </cell>
          <cell r="R46">
            <v>-22.125999999999998</v>
          </cell>
          <cell r="S46">
            <v>-9.6370000000000005</v>
          </cell>
          <cell r="T46">
            <v>-9.2070000000000007</v>
          </cell>
        </row>
        <row r="47">
          <cell r="B47" t="str">
            <v>072929862007Act</v>
          </cell>
          <cell r="C47" t="str">
            <v>2986</v>
          </cell>
          <cell r="D47">
            <v>12</v>
          </cell>
          <cell r="E47" t="str">
            <v>0729</v>
          </cell>
          <cell r="F47" t="str">
            <v>BSBD</v>
          </cell>
          <cell r="G47" t="str">
            <v>2007</v>
          </cell>
          <cell r="H47" t="str">
            <v>Act</v>
          </cell>
          <cell r="I47" t="str">
            <v>Non-Op. Exp</v>
          </cell>
          <cell r="J47">
            <v>0</v>
          </cell>
          <cell r="K47">
            <v>0</v>
          </cell>
          <cell r="L47">
            <v>0</v>
          </cell>
          <cell r="M47">
            <v>0</v>
          </cell>
          <cell r="N47">
            <v>0</v>
          </cell>
          <cell r="O47">
            <v>0.19800000000000001</v>
          </cell>
          <cell r="P47">
            <v>0.19800000000000001</v>
          </cell>
          <cell r="Q47">
            <v>-0.40500000000000003</v>
          </cell>
          <cell r="R47">
            <v>-0.20699999999999996</v>
          </cell>
          <cell r="S47">
            <v>0.65600000000000003</v>
          </cell>
          <cell r="T47">
            <v>-1.0609999999999999</v>
          </cell>
        </row>
        <row r="48">
          <cell r="B48" t="str">
            <v>072929852007Act</v>
          </cell>
          <cell r="C48" t="str">
            <v>2985</v>
          </cell>
          <cell r="D48">
            <v>14</v>
          </cell>
          <cell r="E48" t="str">
            <v>0729</v>
          </cell>
          <cell r="F48" t="str">
            <v>BSBD</v>
          </cell>
          <cell r="G48" t="str">
            <v>2007</v>
          </cell>
          <cell r="H48" t="str">
            <v>Act</v>
          </cell>
          <cell r="I48" t="str">
            <v>PBT</v>
          </cell>
          <cell r="J48">
            <v>0</v>
          </cell>
          <cell r="K48">
            <v>0</v>
          </cell>
          <cell r="L48">
            <v>0</v>
          </cell>
          <cell r="M48">
            <v>0</v>
          </cell>
          <cell r="N48">
            <v>0</v>
          </cell>
          <cell r="O48">
            <v>-11.951000000000001</v>
          </cell>
          <cell r="P48">
            <v>-11.951000000000001</v>
          </cell>
          <cell r="Q48">
            <v>38.135999999999996</v>
          </cell>
          <cell r="R48">
            <v>26.184999999999999</v>
          </cell>
          <cell r="S48">
            <v>19.169</v>
          </cell>
          <cell r="T48">
            <v>18.966999999999999</v>
          </cell>
        </row>
        <row r="49">
          <cell r="B49" t="str">
            <v>072929992007Act</v>
          </cell>
          <cell r="C49" t="str">
            <v>2999</v>
          </cell>
          <cell r="D49">
            <v>16</v>
          </cell>
          <cell r="E49" t="str">
            <v>0729</v>
          </cell>
          <cell r="F49" t="str">
            <v>BSBD</v>
          </cell>
          <cell r="G49" t="str">
            <v>2007</v>
          </cell>
          <cell r="H49" t="str">
            <v>Act</v>
          </cell>
          <cell r="I49" t="str">
            <v>Net Income</v>
          </cell>
          <cell r="J49">
            <v>0</v>
          </cell>
          <cell r="K49">
            <v>0</v>
          </cell>
          <cell r="L49">
            <v>0</v>
          </cell>
          <cell r="M49">
            <v>0</v>
          </cell>
          <cell r="N49">
            <v>0</v>
          </cell>
          <cell r="O49">
            <v>-9.1240000000000006</v>
          </cell>
          <cell r="P49">
            <v>-9.1240000000000006</v>
          </cell>
          <cell r="Q49">
            <v>27.559000000000005</v>
          </cell>
          <cell r="R49">
            <v>18.434999999999999</v>
          </cell>
          <cell r="S49">
            <v>12.542</v>
          </cell>
          <cell r="T49">
            <v>15.017000000000001</v>
          </cell>
        </row>
        <row r="50">
          <cell r="B50" t="str">
            <v>072908042007Act</v>
          </cell>
          <cell r="C50" t="str">
            <v>0804</v>
          </cell>
          <cell r="D50">
            <v>25.4</v>
          </cell>
          <cell r="E50" t="str">
            <v>0729</v>
          </cell>
          <cell r="F50" t="str">
            <v>BSBD</v>
          </cell>
          <cell r="G50" t="str">
            <v>2007</v>
          </cell>
          <cell r="H50" t="str">
            <v>Act</v>
          </cell>
          <cell r="I50" t="str">
            <v>Finished Goods</v>
          </cell>
          <cell r="J50">
            <v>0</v>
          </cell>
          <cell r="K50">
            <v>0</v>
          </cell>
          <cell r="L50">
            <v>0</v>
          </cell>
          <cell r="M50">
            <v>0</v>
          </cell>
          <cell r="N50">
            <v>0</v>
          </cell>
          <cell r="O50">
            <v>100.458</v>
          </cell>
          <cell r="P50">
            <v>100.458</v>
          </cell>
          <cell r="Q50">
            <v>86.775999999999996</v>
          </cell>
          <cell r="R50">
            <v>86.775999999999996</v>
          </cell>
          <cell r="S50">
            <v>90.575000000000003</v>
          </cell>
          <cell r="T50">
            <v>86.775999999999996</v>
          </cell>
        </row>
        <row r="51">
          <cell r="B51" t="str">
            <v>072908342007Act</v>
          </cell>
          <cell r="C51" t="str">
            <v>0834</v>
          </cell>
          <cell r="D51">
            <v>25.5</v>
          </cell>
          <cell r="E51" t="str">
            <v>0729</v>
          </cell>
          <cell r="F51" t="str">
            <v>BSBD</v>
          </cell>
          <cell r="G51" t="str">
            <v>2007</v>
          </cell>
          <cell r="H51" t="str">
            <v>Act</v>
          </cell>
          <cell r="I51" t="str">
            <v>Inventory Reductions</v>
          </cell>
          <cell r="J51">
            <v>0</v>
          </cell>
          <cell r="K51">
            <v>0</v>
          </cell>
          <cell r="L51">
            <v>0</v>
          </cell>
          <cell r="M51">
            <v>0</v>
          </cell>
          <cell r="N51">
            <v>0</v>
          </cell>
          <cell r="O51">
            <v>0.184</v>
          </cell>
          <cell r="P51">
            <v>0.184</v>
          </cell>
          <cell r="Q51">
            <v>-3.8580000000000001</v>
          </cell>
          <cell r="R51">
            <v>-3.8580000000000001</v>
          </cell>
          <cell r="S51">
            <v>-0.98099999999999998</v>
          </cell>
          <cell r="T51">
            <v>-3.8580000000000001</v>
          </cell>
        </row>
        <row r="52">
          <cell r="B52" t="str">
            <v>072917372007Act</v>
          </cell>
          <cell r="C52" t="str">
            <v>1737</v>
          </cell>
          <cell r="D52">
            <v>30</v>
          </cell>
          <cell r="E52" t="str">
            <v>0729</v>
          </cell>
          <cell r="F52" t="str">
            <v>BSBD</v>
          </cell>
          <cell r="G52" t="str">
            <v>2007</v>
          </cell>
          <cell r="H52" t="str">
            <v>Act</v>
          </cell>
          <cell r="I52" t="str">
            <v>Debt</v>
          </cell>
          <cell r="J52">
            <v>0</v>
          </cell>
          <cell r="K52">
            <v>0</v>
          </cell>
          <cell r="L52">
            <v>0</v>
          </cell>
          <cell r="M52">
            <v>0</v>
          </cell>
          <cell r="N52">
            <v>0</v>
          </cell>
          <cell r="O52">
            <v>27.463999999999999</v>
          </cell>
          <cell r="P52">
            <v>27.463999999999999</v>
          </cell>
          <cell r="Q52">
            <v>1.05</v>
          </cell>
          <cell r="R52">
            <v>1.05</v>
          </cell>
          <cell r="S52">
            <v>10.016999999999999</v>
          </cell>
          <cell r="T52">
            <v>1.05</v>
          </cell>
        </row>
        <row r="53">
          <cell r="B53" t="str">
            <v>072929252008Act</v>
          </cell>
          <cell r="C53" t="str">
            <v>2925</v>
          </cell>
          <cell r="D53">
            <v>2</v>
          </cell>
          <cell r="E53" t="str">
            <v>0729</v>
          </cell>
          <cell r="F53" t="str">
            <v>BSBD</v>
          </cell>
          <cell r="G53" t="str">
            <v>2008</v>
          </cell>
          <cell r="H53" t="str">
            <v>Act</v>
          </cell>
          <cell r="I53" t="str">
            <v>Sales</v>
          </cell>
          <cell r="J53">
            <v>76.251000000000005</v>
          </cell>
          <cell r="K53">
            <v>73.504999999999995</v>
          </cell>
          <cell r="L53">
            <v>149.756</v>
          </cell>
        </row>
        <row r="54">
          <cell r="B54" t="str">
            <v>072929372008Act</v>
          </cell>
          <cell r="C54" t="str">
            <v>2937</v>
          </cell>
          <cell r="D54">
            <v>4</v>
          </cell>
          <cell r="E54" t="str">
            <v>0729</v>
          </cell>
          <cell r="F54" t="str">
            <v>BSBD</v>
          </cell>
          <cell r="G54" t="str">
            <v>2008</v>
          </cell>
          <cell r="H54" t="str">
            <v>Act</v>
          </cell>
          <cell r="I54" t="str">
            <v>Gr. Profit</v>
          </cell>
          <cell r="J54">
            <v>25.628</v>
          </cell>
          <cell r="K54">
            <v>26.567</v>
          </cell>
          <cell r="L54">
            <v>52.195</v>
          </cell>
        </row>
        <row r="55">
          <cell r="B55" t="str">
            <v>072929582008Act</v>
          </cell>
          <cell r="C55" t="str">
            <v>2958</v>
          </cell>
          <cell r="D55">
            <v>6</v>
          </cell>
          <cell r="E55" t="str">
            <v>0729</v>
          </cell>
          <cell r="F55" t="str">
            <v>BSBD</v>
          </cell>
          <cell r="G55" t="str">
            <v>2008</v>
          </cell>
          <cell r="H55" t="str">
            <v>Act</v>
          </cell>
          <cell r="I55" t="str">
            <v>Op. Expense</v>
          </cell>
          <cell r="J55">
            <v>21.11</v>
          </cell>
          <cell r="K55">
            <v>24.905999999999999</v>
          </cell>
          <cell r="L55">
            <v>46.015999999999998</v>
          </cell>
        </row>
        <row r="56">
          <cell r="B56" t="str">
            <v>072929592008Act</v>
          </cell>
          <cell r="C56" t="str">
            <v>2959</v>
          </cell>
          <cell r="D56">
            <v>8</v>
          </cell>
          <cell r="E56" t="str">
            <v>0729</v>
          </cell>
          <cell r="F56" t="str">
            <v>BSBD</v>
          </cell>
          <cell r="G56" t="str">
            <v>2008</v>
          </cell>
          <cell r="H56" t="str">
            <v>Act</v>
          </cell>
          <cell r="I56" t="str">
            <v>Oper. Profit</v>
          </cell>
          <cell r="J56">
            <v>4.5179999999999998</v>
          </cell>
          <cell r="K56">
            <v>1.661</v>
          </cell>
          <cell r="L56">
            <v>6.1790000000000003</v>
          </cell>
        </row>
        <row r="57">
          <cell r="B57" t="str">
            <v>072929742008Act</v>
          </cell>
          <cell r="C57" t="str">
            <v>2974</v>
          </cell>
          <cell r="D57">
            <v>10</v>
          </cell>
          <cell r="E57" t="str">
            <v>0729</v>
          </cell>
          <cell r="F57" t="str">
            <v>BSBD</v>
          </cell>
          <cell r="G57" t="str">
            <v>2008</v>
          </cell>
          <cell r="H57" t="str">
            <v>Act</v>
          </cell>
          <cell r="I57" t="str">
            <v>Interest</v>
          </cell>
          <cell r="J57">
            <v>-2.6749999999999998</v>
          </cell>
          <cell r="K57">
            <v>-2.2280000000000002</v>
          </cell>
          <cell r="L57">
            <v>-4.9030000000000005</v>
          </cell>
        </row>
        <row r="58">
          <cell r="B58" t="str">
            <v>072929862008Act</v>
          </cell>
          <cell r="C58" t="str">
            <v>2986</v>
          </cell>
          <cell r="D58">
            <v>12</v>
          </cell>
          <cell r="E58" t="str">
            <v>0729</v>
          </cell>
          <cell r="F58" t="str">
            <v>BSBD</v>
          </cell>
          <cell r="G58" t="str">
            <v>2008</v>
          </cell>
          <cell r="H58" t="str">
            <v>Act</v>
          </cell>
          <cell r="I58" t="str">
            <v>Non-Op. Exp</v>
          </cell>
          <cell r="J58">
            <v>-0.374</v>
          </cell>
          <cell r="K58">
            <v>-9.7000000000000003E-2</v>
          </cell>
          <cell r="L58">
            <v>-0.47099999999999997</v>
          </cell>
        </row>
        <row r="59">
          <cell r="B59" t="str">
            <v>072929852008Act</v>
          </cell>
          <cell r="C59" t="str">
            <v>2985</v>
          </cell>
          <cell r="D59">
            <v>14</v>
          </cell>
          <cell r="E59" t="str">
            <v>0729</v>
          </cell>
          <cell r="F59" t="str">
            <v>BSBD</v>
          </cell>
          <cell r="G59" t="str">
            <v>2008</v>
          </cell>
          <cell r="H59" t="str">
            <v>Act</v>
          </cell>
          <cell r="I59" t="str">
            <v>PBT</v>
          </cell>
          <cell r="J59">
            <v>1.4690000000000001</v>
          </cell>
          <cell r="K59">
            <v>-0.66300000000000003</v>
          </cell>
          <cell r="L59">
            <v>0.80600000000000005</v>
          </cell>
        </row>
        <row r="60">
          <cell r="B60" t="str">
            <v>072929992008Act</v>
          </cell>
          <cell r="C60" t="str">
            <v>2999</v>
          </cell>
          <cell r="D60">
            <v>16</v>
          </cell>
          <cell r="E60" t="str">
            <v>0729</v>
          </cell>
          <cell r="F60" t="str">
            <v>BSBD</v>
          </cell>
          <cell r="G60" t="str">
            <v>2008</v>
          </cell>
          <cell r="H60" t="str">
            <v>Act</v>
          </cell>
          <cell r="I60" t="str">
            <v>Net Income</v>
          </cell>
          <cell r="J60">
            <v>2.0680000000000001</v>
          </cell>
          <cell r="K60">
            <v>-4.8000000000000001E-2</v>
          </cell>
          <cell r="L60">
            <v>2.02</v>
          </cell>
        </row>
        <row r="61">
          <cell r="B61" t="str">
            <v>072908042008Act</v>
          </cell>
          <cell r="C61" t="str">
            <v>0804</v>
          </cell>
          <cell r="D61">
            <v>25.4</v>
          </cell>
          <cell r="E61" t="str">
            <v>0729</v>
          </cell>
          <cell r="F61" t="str">
            <v>BSBD</v>
          </cell>
          <cell r="G61" t="str">
            <v>2008</v>
          </cell>
          <cell r="H61" t="str">
            <v>Act</v>
          </cell>
          <cell r="I61" t="str">
            <v>Finished Goods</v>
          </cell>
          <cell r="J61">
            <v>89.272999999999996</v>
          </cell>
          <cell r="K61">
            <v>91.397999999999996</v>
          </cell>
          <cell r="L61">
            <v>91.397999999999996</v>
          </cell>
        </row>
        <row r="62">
          <cell r="B62" t="str">
            <v>072908342008Act</v>
          </cell>
          <cell r="C62" t="str">
            <v>0834</v>
          </cell>
          <cell r="D62">
            <v>25.5</v>
          </cell>
          <cell r="E62" t="str">
            <v>0729</v>
          </cell>
          <cell r="F62" t="str">
            <v>BSBD</v>
          </cell>
          <cell r="G62" t="str">
            <v>2008</v>
          </cell>
          <cell r="H62" t="str">
            <v>Act</v>
          </cell>
          <cell r="I62" t="str">
            <v>Inventory Reductions</v>
          </cell>
          <cell r="J62">
            <v>-3.6960000000000002</v>
          </cell>
          <cell r="K62">
            <v>-3.2349999999999999</v>
          </cell>
          <cell r="L62">
            <v>-3.2349999999999999</v>
          </cell>
        </row>
        <row r="63">
          <cell r="B63" t="str">
            <v>072917372008Act</v>
          </cell>
          <cell r="C63" t="str">
            <v>1737</v>
          </cell>
          <cell r="D63">
            <v>30</v>
          </cell>
          <cell r="E63" t="str">
            <v>0729</v>
          </cell>
          <cell r="F63" t="str">
            <v>BSBD</v>
          </cell>
          <cell r="G63" t="str">
            <v>2008</v>
          </cell>
          <cell r="H63" t="str">
            <v>Act</v>
          </cell>
          <cell r="I63" t="str">
            <v>Debt</v>
          </cell>
          <cell r="J63">
            <v>1.05</v>
          </cell>
          <cell r="K63">
            <v>1.05</v>
          </cell>
          <cell r="L63">
            <v>1.05</v>
          </cell>
        </row>
        <row r="64">
          <cell r="B64" t="str">
            <v>072929252008OBud</v>
          </cell>
          <cell r="C64" t="str">
            <v>2925</v>
          </cell>
          <cell r="D64">
            <v>2</v>
          </cell>
          <cell r="E64" t="str">
            <v>0729</v>
          </cell>
          <cell r="F64" t="str">
            <v>BSBD</v>
          </cell>
          <cell r="G64" t="str">
            <v>2008</v>
          </cell>
          <cell r="H64" t="str">
            <v>OBud</v>
          </cell>
          <cell r="I64" t="str">
            <v>Sales</v>
          </cell>
          <cell r="J64">
            <v>81.188999999999993</v>
          </cell>
          <cell r="K64">
            <v>73.331000000000003</v>
          </cell>
          <cell r="L64">
            <v>154.52000000000001</v>
          </cell>
          <cell r="M64">
            <v>79.375</v>
          </cell>
          <cell r="N64">
            <v>233.89500000000001</v>
          </cell>
          <cell r="O64">
            <v>257.39300000000003</v>
          </cell>
          <cell r="P64">
            <v>491.28800000000001</v>
          </cell>
          <cell r="Q64">
            <v>559.68799999999999</v>
          </cell>
          <cell r="R64">
            <v>1050.9760000000001</v>
          </cell>
          <cell r="S64">
            <v>279.64299999999997</v>
          </cell>
          <cell r="T64">
            <v>280.04500000000002</v>
          </cell>
        </row>
        <row r="65">
          <cell r="B65" t="str">
            <v>072929372008OBud</v>
          </cell>
          <cell r="C65" t="str">
            <v>2937</v>
          </cell>
          <cell r="D65">
            <v>4</v>
          </cell>
          <cell r="E65" t="str">
            <v>0729</v>
          </cell>
          <cell r="F65" t="str">
            <v>BSBD</v>
          </cell>
          <cell r="G65" t="str">
            <v>2008</v>
          </cell>
          <cell r="H65" t="str">
            <v>OBud</v>
          </cell>
          <cell r="I65" t="str">
            <v>Gr. Profit</v>
          </cell>
          <cell r="J65">
            <v>27.544</v>
          </cell>
          <cell r="K65">
            <v>24.513000000000002</v>
          </cell>
          <cell r="L65">
            <v>52.057000000000002</v>
          </cell>
          <cell r="M65">
            <v>26.817</v>
          </cell>
          <cell r="N65">
            <v>78.873999999999995</v>
          </cell>
          <cell r="O65">
            <v>88.194999999999993</v>
          </cell>
          <cell r="P65">
            <v>167.06900000000002</v>
          </cell>
          <cell r="Q65">
            <v>192.56</v>
          </cell>
          <cell r="R65">
            <v>359.62900000000002</v>
          </cell>
          <cell r="S65">
            <v>95.943999999999988</v>
          </cell>
          <cell r="T65">
            <v>96.616</v>
          </cell>
        </row>
        <row r="66">
          <cell r="B66" t="str">
            <v>072929582008OBud</v>
          </cell>
          <cell r="C66" t="str">
            <v>2958</v>
          </cell>
          <cell r="D66">
            <v>6</v>
          </cell>
          <cell r="E66" t="str">
            <v>0729</v>
          </cell>
          <cell r="F66" t="str">
            <v>BSBD</v>
          </cell>
          <cell r="G66" t="str">
            <v>2008</v>
          </cell>
          <cell r="H66" t="str">
            <v>OBud</v>
          </cell>
          <cell r="I66" t="str">
            <v>Op. Expense</v>
          </cell>
          <cell r="J66">
            <v>25.09667</v>
          </cell>
          <cell r="K66">
            <v>26.401669999999999</v>
          </cell>
          <cell r="L66">
            <v>51.498339999999999</v>
          </cell>
          <cell r="M66">
            <v>22.812669999999997</v>
          </cell>
          <cell r="N66">
            <v>74.311009999999996</v>
          </cell>
          <cell r="O66">
            <v>70.134009999999989</v>
          </cell>
          <cell r="P66">
            <v>144.44502</v>
          </cell>
          <cell r="Q66">
            <v>143.69198</v>
          </cell>
          <cell r="R66">
            <v>288.137</v>
          </cell>
          <cell r="S66">
            <v>72.372009999999989</v>
          </cell>
          <cell r="T66">
            <v>71.319969999999998</v>
          </cell>
        </row>
        <row r="67">
          <cell r="B67" t="str">
            <v>072929592008OBud</v>
          </cell>
          <cell r="C67" t="str">
            <v>2959</v>
          </cell>
          <cell r="D67">
            <v>8</v>
          </cell>
          <cell r="E67" t="str">
            <v>0729</v>
          </cell>
          <cell r="F67" t="str">
            <v>BSBD</v>
          </cell>
          <cell r="G67" t="str">
            <v>2008</v>
          </cell>
          <cell r="H67" t="str">
            <v>OBud</v>
          </cell>
          <cell r="I67" t="str">
            <v>Oper. Profit</v>
          </cell>
          <cell r="J67">
            <v>2.44733</v>
          </cell>
          <cell r="K67">
            <v>-1.8886700000000001</v>
          </cell>
          <cell r="L67">
            <v>0.55865999999999993</v>
          </cell>
          <cell r="M67">
            <v>4.0043299999999995</v>
          </cell>
          <cell r="N67">
            <v>4.5629899999999992</v>
          </cell>
          <cell r="O67">
            <v>18.06099</v>
          </cell>
          <cell r="P67">
            <v>22.623979999999996</v>
          </cell>
          <cell r="Q67">
            <v>48.868020000000001</v>
          </cell>
          <cell r="R67">
            <v>71.492000000000004</v>
          </cell>
          <cell r="S67">
            <v>23.57199</v>
          </cell>
          <cell r="T67">
            <v>25.296030000000002</v>
          </cell>
        </row>
        <row r="68">
          <cell r="B68" t="str">
            <v>072929742008OBud</v>
          </cell>
          <cell r="C68" t="str">
            <v>2974</v>
          </cell>
          <cell r="D68">
            <v>10</v>
          </cell>
          <cell r="E68" t="str">
            <v>0729</v>
          </cell>
          <cell r="F68" t="str">
            <v>BSBD</v>
          </cell>
          <cell r="G68" t="str">
            <v>2008</v>
          </cell>
          <cell r="H68" t="str">
            <v>OBud</v>
          </cell>
          <cell r="I68" t="str">
            <v>Interest</v>
          </cell>
          <cell r="J68">
            <v>-2.7</v>
          </cell>
          <cell r="K68">
            <v>-2.6160000000000001</v>
          </cell>
          <cell r="L68">
            <v>-5.3160000000000007</v>
          </cell>
          <cell r="M68">
            <v>-2.6539999999999999</v>
          </cell>
          <cell r="N68">
            <v>-7.97</v>
          </cell>
          <cell r="O68">
            <v>-8.3369999999999997</v>
          </cell>
          <cell r="P68">
            <v>-16.306999999999999</v>
          </cell>
          <cell r="Q68">
            <v>-16.620999999999999</v>
          </cell>
          <cell r="R68">
            <v>-32.927999999999997</v>
          </cell>
          <cell r="S68">
            <v>-8.5459999999999994</v>
          </cell>
          <cell r="T68">
            <v>-8.0749999999999993</v>
          </cell>
        </row>
        <row r="69">
          <cell r="B69" t="str">
            <v>072929862008OBud</v>
          </cell>
          <cell r="C69" t="str">
            <v>2986</v>
          </cell>
          <cell r="D69">
            <v>12</v>
          </cell>
          <cell r="E69" t="str">
            <v>0729</v>
          </cell>
          <cell r="F69" t="str">
            <v>BSBD</v>
          </cell>
          <cell r="G69" t="str">
            <v>2008</v>
          </cell>
          <cell r="H69" t="str">
            <v>OBud</v>
          </cell>
          <cell r="I69" t="str">
            <v>Non-Op. Exp</v>
          </cell>
          <cell r="J69">
            <v>-0.25600000000000001</v>
          </cell>
          <cell r="K69">
            <v>-0.25600000000000001</v>
          </cell>
          <cell r="L69">
            <v>-0.51200000000000001</v>
          </cell>
          <cell r="M69">
            <v>-0.25600000000000001</v>
          </cell>
          <cell r="N69">
            <v>-0.76800000000000002</v>
          </cell>
          <cell r="O69">
            <v>-0.76800000000000002</v>
          </cell>
          <cell r="P69">
            <v>-1.536</v>
          </cell>
          <cell r="Q69">
            <v>-1.536</v>
          </cell>
          <cell r="R69">
            <v>-3.072000000000001</v>
          </cell>
          <cell r="S69">
            <v>-0.76800000000000002</v>
          </cell>
          <cell r="T69">
            <v>-0.76800000000000002</v>
          </cell>
        </row>
        <row r="70">
          <cell r="B70" t="str">
            <v>072929852008OBud</v>
          </cell>
          <cell r="C70" t="str">
            <v>2985</v>
          </cell>
          <cell r="D70">
            <v>14</v>
          </cell>
          <cell r="E70" t="str">
            <v>0729</v>
          </cell>
          <cell r="F70" t="str">
            <v>BSBD</v>
          </cell>
          <cell r="G70" t="str">
            <v>2008</v>
          </cell>
          <cell r="H70" t="str">
            <v>OBud</v>
          </cell>
          <cell r="I70" t="str">
            <v>PBT</v>
          </cell>
          <cell r="J70">
            <v>-0.50867000000000007</v>
          </cell>
          <cell r="K70">
            <v>-4.7606700000000002</v>
          </cell>
          <cell r="L70">
            <v>-5.2693400000000006</v>
          </cell>
          <cell r="M70">
            <v>1.09433</v>
          </cell>
          <cell r="N70">
            <v>-4.1750100000000003</v>
          </cell>
          <cell r="O70">
            <v>8.9559899999999999</v>
          </cell>
          <cell r="P70">
            <v>4.7809799999999996</v>
          </cell>
          <cell r="Q70">
            <v>30.711019999999998</v>
          </cell>
          <cell r="R70">
            <v>35.491999999999997</v>
          </cell>
          <cell r="S70">
            <v>14.257989999999999</v>
          </cell>
          <cell r="T70">
            <v>16.453029999999998</v>
          </cell>
        </row>
        <row r="71">
          <cell r="B71" t="str">
            <v>072929992008OBud</v>
          </cell>
          <cell r="C71" t="str">
            <v>2999</v>
          </cell>
          <cell r="D71">
            <v>16</v>
          </cell>
          <cell r="E71" t="str">
            <v>0729</v>
          </cell>
          <cell r="F71" t="str">
            <v>BSBD</v>
          </cell>
          <cell r="G71" t="str">
            <v>2008</v>
          </cell>
          <cell r="H71" t="str">
            <v>OBud</v>
          </cell>
          <cell r="I71" t="str">
            <v>Net Income</v>
          </cell>
          <cell r="J71">
            <v>-0.14684</v>
          </cell>
          <cell r="K71">
            <v>-2.7843899999999997</v>
          </cell>
          <cell r="L71">
            <v>-2.9312299999999998</v>
          </cell>
          <cell r="M71">
            <v>0.72480999999999995</v>
          </cell>
          <cell r="N71">
            <v>-2.2064199999999996</v>
          </cell>
          <cell r="O71">
            <v>5.4212199999999999</v>
          </cell>
          <cell r="P71">
            <v>3.2148000000000003</v>
          </cell>
          <cell r="Q71">
            <v>19.310839999999999</v>
          </cell>
          <cell r="R71">
            <v>22.525639999999996</v>
          </cell>
          <cell r="S71">
            <v>8.7639999999999993</v>
          </cell>
          <cell r="T71">
            <v>10.54684</v>
          </cell>
        </row>
        <row r="72">
          <cell r="B72" t="str">
            <v>072908042008OBud</v>
          </cell>
          <cell r="C72" t="str">
            <v>0804</v>
          </cell>
          <cell r="D72">
            <v>25.4</v>
          </cell>
          <cell r="E72" t="str">
            <v>0729</v>
          </cell>
          <cell r="F72" t="str">
            <v>BSBD</v>
          </cell>
          <cell r="G72" t="str">
            <v>2008</v>
          </cell>
          <cell r="H72" t="str">
            <v>OBud</v>
          </cell>
          <cell r="I72" t="str">
            <v>Finished Goods</v>
          </cell>
          <cell r="J72">
            <v>110.8</v>
          </cell>
          <cell r="K72">
            <v>112.3</v>
          </cell>
          <cell r="L72">
            <v>112.3</v>
          </cell>
          <cell r="M72">
            <v>113.9</v>
          </cell>
          <cell r="N72">
            <v>113.9</v>
          </cell>
          <cell r="O72">
            <v>123</v>
          </cell>
          <cell r="P72">
            <v>123</v>
          </cell>
          <cell r="Q72">
            <v>113.4</v>
          </cell>
          <cell r="R72">
            <v>113.4</v>
          </cell>
          <cell r="S72">
            <v>126.1</v>
          </cell>
          <cell r="T72">
            <v>113.4</v>
          </cell>
        </row>
        <row r="73">
          <cell r="B73" t="str">
            <v>072908342008OBud</v>
          </cell>
          <cell r="C73" t="str">
            <v>0834</v>
          </cell>
          <cell r="D73">
            <v>25.5</v>
          </cell>
          <cell r="E73" t="str">
            <v>0729</v>
          </cell>
          <cell r="F73" t="str">
            <v>BSBD</v>
          </cell>
          <cell r="G73" t="str">
            <v>2008</v>
          </cell>
          <cell r="H73" t="str">
            <v>OBud</v>
          </cell>
          <cell r="I73" t="str">
            <v>Inventory Reductions</v>
          </cell>
          <cell r="J73">
            <v>0</v>
          </cell>
          <cell r="K73">
            <v>0</v>
          </cell>
          <cell r="L73">
            <v>0</v>
          </cell>
          <cell r="M73">
            <v>0</v>
          </cell>
          <cell r="N73">
            <v>0</v>
          </cell>
          <cell r="O73">
            <v>0</v>
          </cell>
          <cell r="P73">
            <v>0</v>
          </cell>
          <cell r="Q73">
            <v>0</v>
          </cell>
          <cell r="R73">
            <v>0</v>
          </cell>
          <cell r="S73">
            <v>0</v>
          </cell>
          <cell r="T73">
            <v>0</v>
          </cell>
        </row>
        <row r="74">
          <cell r="B74" t="str">
            <v>072917372008OBud</v>
          </cell>
          <cell r="C74" t="str">
            <v>1737</v>
          </cell>
          <cell r="D74">
            <v>30</v>
          </cell>
          <cell r="E74" t="str">
            <v>0729</v>
          </cell>
          <cell r="F74" t="str">
            <v>BSBD</v>
          </cell>
          <cell r="G74" t="str">
            <v>2008</v>
          </cell>
          <cell r="H74" t="str">
            <v>OBud</v>
          </cell>
          <cell r="I74" t="str">
            <v>Debt</v>
          </cell>
          <cell r="J74">
            <v>3.85</v>
          </cell>
          <cell r="K74">
            <v>1.05</v>
          </cell>
          <cell r="L74">
            <v>1.05</v>
          </cell>
          <cell r="M74">
            <v>1.05</v>
          </cell>
          <cell r="N74">
            <v>1.05</v>
          </cell>
          <cell r="O74">
            <v>1.05</v>
          </cell>
          <cell r="P74">
            <v>1.05</v>
          </cell>
          <cell r="Q74">
            <v>1.05</v>
          </cell>
          <cell r="R74">
            <v>1.05</v>
          </cell>
          <cell r="S74">
            <v>1.05</v>
          </cell>
          <cell r="T74">
            <v>1.05</v>
          </cell>
        </row>
        <row r="75">
          <cell r="B75" t="str">
            <v>105029252007Act</v>
          </cell>
          <cell r="C75" t="str">
            <v>2925</v>
          </cell>
          <cell r="D75">
            <v>2</v>
          </cell>
          <cell r="E75" t="str">
            <v>1050</v>
          </cell>
          <cell r="F75" t="str">
            <v>BFRC</v>
          </cell>
          <cell r="G75" t="str">
            <v>2007</v>
          </cell>
          <cell r="H75" t="str">
            <v>Act</v>
          </cell>
          <cell r="I75" t="str">
            <v>Sales</v>
          </cell>
          <cell r="J75">
            <v>306.77600000000001</v>
          </cell>
          <cell r="K75">
            <v>299.03100000000001</v>
          </cell>
          <cell r="L75">
            <v>605.80700000000002</v>
          </cell>
          <cell r="M75">
            <v>337.16899999999998</v>
          </cell>
          <cell r="N75">
            <v>942.976</v>
          </cell>
          <cell r="O75">
            <v>978.61099999999999</v>
          </cell>
          <cell r="P75">
            <v>1921.587</v>
          </cell>
          <cell r="Q75">
            <v>2036.7279999999998</v>
          </cell>
          <cell r="R75">
            <v>3958.3149999999996</v>
          </cell>
          <cell r="S75">
            <v>1012.953</v>
          </cell>
          <cell r="T75">
            <v>1023.775</v>
          </cell>
        </row>
        <row r="76">
          <cell r="B76" t="str">
            <v>105029372007Act</v>
          </cell>
          <cell r="C76" t="str">
            <v>2937</v>
          </cell>
          <cell r="D76">
            <v>4</v>
          </cell>
          <cell r="E76" t="str">
            <v>1050</v>
          </cell>
          <cell r="F76" t="str">
            <v>BFRC</v>
          </cell>
          <cell r="G76" t="str">
            <v>2007</v>
          </cell>
          <cell r="H76" t="str">
            <v>Act</v>
          </cell>
          <cell r="I76" t="str">
            <v>Gr. Profit</v>
          </cell>
          <cell r="J76">
            <v>106.39</v>
          </cell>
          <cell r="K76">
            <v>106.217</v>
          </cell>
          <cell r="L76">
            <v>212.607</v>
          </cell>
          <cell r="M76">
            <v>117.443</v>
          </cell>
          <cell r="N76">
            <v>330.05</v>
          </cell>
          <cell r="O76">
            <v>341.35300000000001</v>
          </cell>
          <cell r="P76">
            <v>671.40300000000002</v>
          </cell>
          <cell r="Q76">
            <v>680.46199999999999</v>
          </cell>
          <cell r="R76">
            <v>1351.865</v>
          </cell>
          <cell r="S76">
            <v>341.43</v>
          </cell>
          <cell r="T76">
            <v>339.03199999999998</v>
          </cell>
        </row>
        <row r="77">
          <cell r="B77" t="str">
            <v>105029582007Act</v>
          </cell>
          <cell r="C77" t="str">
            <v>2958</v>
          </cell>
          <cell r="D77">
            <v>6</v>
          </cell>
          <cell r="E77" t="str">
            <v>1050</v>
          </cell>
          <cell r="F77" t="str">
            <v>BFRC</v>
          </cell>
          <cell r="G77" t="str">
            <v>2007</v>
          </cell>
          <cell r="H77" t="str">
            <v>Act</v>
          </cell>
          <cell r="I77" t="str">
            <v>Op. Expense</v>
          </cell>
          <cell r="J77">
            <v>95.372</v>
          </cell>
          <cell r="K77">
            <v>96.224000000000004</v>
          </cell>
          <cell r="L77">
            <v>191.596</v>
          </cell>
          <cell r="M77">
            <v>103.56399999999999</v>
          </cell>
          <cell r="N77">
            <v>295.16000000000003</v>
          </cell>
          <cell r="O77">
            <v>304.60500000000002</v>
          </cell>
          <cell r="P77">
            <v>599.76499999999999</v>
          </cell>
          <cell r="Q77">
            <v>609.19600000000003</v>
          </cell>
          <cell r="R77">
            <v>1208.961</v>
          </cell>
          <cell r="S77">
            <v>301.91899999999998</v>
          </cell>
          <cell r="T77">
            <v>307.27699999999999</v>
          </cell>
        </row>
        <row r="78">
          <cell r="B78" t="str">
            <v>105029592007Act</v>
          </cell>
          <cell r="C78" t="str">
            <v>2959</v>
          </cell>
          <cell r="D78">
            <v>8</v>
          </cell>
          <cell r="E78" t="str">
            <v>1050</v>
          </cell>
          <cell r="F78" t="str">
            <v>BFRC</v>
          </cell>
          <cell r="G78" t="str">
            <v>2007</v>
          </cell>
          <cell r="H78" t="str">
            <v>Act</v>
          </cell>
          <cell r="I78" t="str">
            <v>Oper. Profit</v>
          </cell>
          <cell r="J78">
            <v>11.019</v>
          </cell>
          <cell r="K78">
            <v>9.9930000000000003</v>
          </cell>
          <cell r="L78">
            <v>21.012</v>
          </cell>
          <cell r="M78">
            <v>13.88</v>
          </cell>
          <cell r="N78">
            <v>34.892000000000003</v>
          </cell>
          <cell r="O78">
            <v>36.747999999999998</v>
          </cell>
          <cell r="P78">
            <v>71.64</v>
          </cell>
          <cell r="Q78">
            <v>71.268000000000001</v>
          </cell>
          <cell r="R78">
            <v>142.90799999999999</v>
          </cell>
          <cell r="S78">
            <v>39.510999999999996</v>
          </cell>
          <cell r="T78">
            <v>31.756999999999998</v>
          </cell>
        </row>
        <row r="79">
          <cell r="B79" t="str">
            <v>105029742007Act</v>
          </cell>
          <cell r="C79" t="str">
            <v>2974</v>
          </cell>
          <cell r="D79">
            <v>10</v>
          </cell>
          <cell r="E79" t="str">
            <v>1050</v>
          </cell>
          <cell r="F79" t="str">
            <v>BFRC</v>
          </cell>
          <cell r="G79" t="str">
            <v>2007</v>
          </cell>
          <cell r="H79" t="str">
            <v>Act</v>
          </cell>
          <cell r="I79" t="str">
            <v>Interest</v>
          </cell>
          <cell r="J79">
            <v>-1.157</v>
          </cell>
          <cell r="K79">
            <v>-1.0089999999999999</v>
          </cell>
          <cell r="L79">
            <v>-2.1659999999999999</v>
          </cell>
          <cell r="M79">
            <v>-1.2070000000000001</v>
          </cell>
          <cell r="N79">
            <v>-3.3730000000000002</v>
          </cell>
          <cell r="O79">
            <v>-3.9459999999999997</v>
          </cell>
          <cell r="P79">
            <v>-7.3190000000000008</v>
          </cell>
          <cell r="Q79">
            <v>-6.7159999999999993</v>
          </cell>
          <cell r="R79">
            <v>-14.035</v>
          </cell>
          <cell r="S79">
            <v>-3.6139999999999999</v>
          </cell>
          <cell r="T79">
            <v>-3.1020000000000003</v>
          </cell>
        </row>
        <row r="80">
          <cell r="B80" t="str">
            <v>105029862007Act</v>
          </cell>
          <cell r="C80" t="str">
            <v>2986</v>
          </cell>
          <cell r="D80">
            <v>12</v>
          </cell>
          <cell r="E80" t="str">
            <v>1050</v>
          </cell>
          <cell r="F80" t="str">
            <v>BFRC</v>
          </cell>
          <cell r="G80" t="str">
            <v>2007</v>
          </cell>
          <cell r="H80" t="str">
            <v>Act</v>
          </cell>
          <cell r="I80" t="str">
            <v>Non-Op. Exp</v>
          </cell>
          <cell r="J80">
            <v>-2.8000000000000001E-2</v>
          </cell>
          <cell r="K80">
            <v>-6.3E-2</v>
          </cell>
          <cell r="L80">
            <v>-9.0999999999999998E-2</v>
          </cell>
          <cell r="M80">
            <v>-0.67</v>
          </cell>
          <cell r="N80">
            <v>-0.76100000000000001</v>
          </cell>
          <cell r="O80">
            <v>0.32899999999999996</v>
          </cell>
          <cell r="P80">
            <v>-0.43200000000000005</v>
          </cell>
          <cell r="Q80">
            <v>3.0550000000000002</v>
          </cell>
          <cell r="R80">
            <v>2.6229999999999998</v>
          </cell>
          <cell r="S80">
            <v>-1.5690000000000002</v>
          </cell>
          <cell r="T80">
            <v>4.6240000000000006</v>
          </cell>
        </row>
        <row r="81">
          <cell r="B81" t="str">
            <v>105029852007Act</v>
          </cell>
          <cell r="C81" t="str">
            <v>2985</v>
          </cell>
          <cell r="D81">
            <v>14</v>
          </cell>
          <cell r="E81" t="str">
            <v>1050</v>
          </cell>
          <cell r="F81" t="str">
            <v>BFRC</v>
          </cell>
          <cell r="G81" t="str">
            <v>2007</v>
          </cell>
          <cell r="H81" t="str">
            <v>Act</v>
          </cell>
          <cell r="I81" t="str">
            <v>PBT</v>
          </cell>
          <cell r="J81">
            <v>9.8330000000000002</v>
          </cell>
          <cell r="K81">
            <v>8.92</v>
          </cell>
          <cell r="L81">
            <v>18.753</v>
          </cell>
          <cell r="M81">
            <v>12.002000000000001</v>
          </cell>
          <cell r="N81">
            <v>30.754999999999999</v>
          </cell>
          <cell r="O81">
            <v>33.128999999999998</v>
          </cell>
          <cell r="P81">
            <v>63.884000000000007</v>
          </cell>
          <cell r="Q81">
            <v>67.605999999999995</v>
          </cell>
          <cell r="R81">
            <v>131.49</v>
          </cell>
          <cell r="S81">
            <v>34.325000000000003</v>
          </cell>
          <cell r="T81">
            <v>33.280999999999999</v>
          </cell>
        </row>
        <row r="82">
          <cell r="B82" t="str">
            <v>105029992007Act</v>
          </cell>
          <cell r="C82" t="str">
            <v>2999</v>
          </cell>
          <cell r="D82">
            <v>16</v>
          </cell>
          <cell r="E82" t="str">
            <v>1050</v>
          </cell>
          <cell r="F82" t="str">
            <v>BFRC</v>
          </cell>
          <cell r="G82" t="str">
            <v>2007</v>
          </cell>
          <cell r="H82" t="str">
            <v>Act</v>
          </cell>
          <cell r="I82" t="str">
            <v>Net Income</v>
          </cell>
          <cell r="J82">
            <v>5.7480000000000002</v>
          </cell>
          <cell r="K82">
            <v>4.2969999999999997</v>
          </cell>
          <cell r="L82">
            <v>10.045</v>
          </cell>
          <cell r="M82">
            <v>7.0960000000000001</v>
          </cell>
          <cell r="N82">
            <v>17.140999999999998</v>
          </cell>
          <cell r="O82">
            <v>19.52</v>
          </cell>
          <cell r="P82">
            <v>36.660999999999994</v>
          </cell>
          <cell r="Q82">
            <v>42.018000000000001</v>
          </cell>
          <cell r="R82">
            <v>78.679000000000002</v>
          </cell>
          <cell r="S82">
            <v>21.46</v>
          </cell>
          <cell r="T82">
            <v>20.558</v>
          </cell>
        </row>
        <row r="83">
          <cell r="B83" t="str">
            <v>105008042007Act</v>
          </cell>
          <cell r="C83" t="str">
            <v>0804</v>
          </cell>
          <cell r="D83">
            <v>25.4</v>
          </cell>
          <cell r="E83" t="str">
            <v>1050</v>
          </cell>
          <cell r="F83" t="str">
            <v>BFRC</v>
          </cell>
          <cell r="G83" t="str">
            <v>2007</v>
          </cell>
          <cell r="H83" t="str">
            <v>Act</v>
          </cell>
          <cell r="I83" t="str">
            <v>Finished Goods</v>
          </cell>
          <cell r="J83">
            <v>434.55900000000003</v>
          </cell>
          <cell r="K83">
            <v>437.94299999999998</v>
          </cell>
          <cell r="L83">
            <v>437.94299999999998</v>
          </cell>
          <cell r="M83">
            <v>443.45699999999999</v>
          </cell>
          <cell r="N83">
            <v>443.45699999999999</v>
          </cell>
          <cell r="O83">
            <v>451.66399999999999</v>
          </cell>
          <cell r="P83">
            <v>451.66399999999999</v>
          </cell>
          <cell r="Q83">
            <v>434.036</v>
          </cell>
          <cell r="R83">
            <v>434.036</v>
          </cell>
          <cell r="S83">
            <v>464.75900000000001</v>
          </cell>
          <cell r="T83">
            <v>434.036</v>
          </cell>
        </row>
        <row r="84">
          <cell r="B84" t="str">
            <v>105008342007Act</v>
          </cell>
          <cell r="C84" t="str">
            <v>0834</v>
          </cell>
          <cell r="D84">
            <v>25.5</v>
          </cell>
          <cell r="E84" t="str">
            <v>1050</v>
          </cell>
          <cell r="F84" t="str">
            <v>BFRC</v>
          </cell>
          <cell r="G84" t="str">
            <v>2007</v>
          </cell>
          <cell r="H84" t="str">
            <v>Act</v>
          </cell>
          <cell r="I84" t="str">
            <v>Inventory Reductions</v>
          </cell>
          <cell r="J84">
            <v>-28.263000000000002</v>
          </cell>
          <cell r="K84">
            <v>-28.324000000000002</v>
          </cell>
          <cell r="L84">
            <v>-28.324000000000002</v>
          </cell>
          <cell r="M84">
            <v>-28.425999999999998</v>
          </cell>
          <cell r="N84">
            <v>-28.425999999999998</v>
          </cell>
          <cell r="O84">
            <v>-30.248999999999999</v>
          </cell>
          <cell r="P84">
            <v>-30.248999999999999</v>
          </cell>
          <cell r="Q84">
            <v>-39.752000000000002</v>
          </cell>
          <cell r="R84">
            <v>-39.752000000000002</v>
          </cell>
          <cell r="S84">
            <v>-30.506</v>
          </cell>
          <cell r="T84">
            <v>-39.752000000000002</v>
          </cell>
        </row>
        <row r="85">
          <cell r="B85" t="str">
            <v>105017372007Act</v>
          </cell>
          <cell r="C85" t="str">
            <v>1737</v>
          </cell>
          <cell r="D85">
            <v>30</v>
          </cell>
          <cell r="E85" t="str">
            <v>1050</v>
          </cell>
          <cell r="F85" t="str">
            <v>BFRC</v>
          </cell>
          <cell r="G85" t="str">
            <v>2007</v>
          </cell>
          <cell r="H85" t="str">
            <v>Act</v>
          </cell>
          <cell r="I85" t="str">
            <v>Debt</v>
          </cell>
          <cell r="J85">
            <v>203.00700000000001</v>
          </cell>
          <cell r="K85">
            <v>244.97499999999999</v>
          </cell>
          <cell r="L85">
            <v>244.97499999999999</v>
          </cell>
          <cell r="M85">
            <v>237.94200000000001</v>
          </cell>
          <cell r="N85">
            <v>237.94200000000001</v>
          </cell>
          <cell r="O85">
            <v>262.83499999999998</v>
          </cell>
          <cell r="P85">
            <v>262.83499999999998</v>
          </cell>
          <cell r="Q85">
            <v>204.6</v>
          </cell>
          <cell r="R85">
            <v>204.6</v>
          </cell>
          <cell r="S85">
            <v>246.72200000000001</v>
          </cell>
          <cell r="T85">
            <v>204.6</v>
          </cell>
        </row>
        <row r="86">
          <cell r="B86" t="str">
            <v>105029252008Act</v>
          </cell>
          <cell r="C86" t="str">
            <v>2925</v>
          </cell>
          <cell r="D86">
            <v>2</v>
          </cell>
          <cell r="E86" t="str">
            <v>1050</v>
          </cell>
          <cell r="F86" t="str">
            <v>BFRC</v>
          </cell>
          <cell r="G86" t="str">
            <v>2008</v>
          </cell>
          <cell r="H86" t="str">
            <v>Act</v>
          </cell>
          <cell r="I86" t="str">
            <v>Sales</v>
          </cell>
          <cell r="J86">
            <v>310.94200000000001</v>
          </cell>
          <cell r="K86">
            <v>314.32799999999997</v>
          </cell>
          <cell r="L86">
            <v>625.27</v>
          </cell>
        </row>
        <row r="87">
          <cell r="B87" t="str">
            <v>105029372008Act</v>
          </cell>
          <cell r="C87" t="str">
            <v>2937</v>
          </cell>
          <cell r="D87">
            <v>4</v>
          </cell>
          <cell r="E87" t="str">
            <v>1050</v>
          </cell>
          <cell r="F87" t="str">
            <v>BFRC</v>
          </cell>
          <cell r="G87" t="str">
            <v>2008</v>
          </cell>
          <cell r="H87" t="str">
            <v>Act</v>
          </cell>
          <cell r="I87" t="str">
            <v>Gr. Profit</v>
          </cell>
          <cell r="J87">
            <v>107.14100000000001</v>
          </cell>
          <cell r="K87">
            <v>111.46</v>
          </cell>
          <cell r="L87">
            <v>218.601</v>
          </cell>
        </row>
        <row r="88">
          <cell r="B88" t="str">
            <v>105029582008Act</v>
          </cell>
          <cell r="C88" t="str">
            <v>2958</v>
          </cell>
          <cell r="D88">
            <v>6</v>
          </cell>
          <cell r="E88" t="str">
            <v>1050</v>
          </cell>
          <cell r="F88" t="str">
            <v>BFRC</v>
          </cell>
          <cell r="G88" t="str">
            <v>2008</v>
          </cell>
          <cell r="H88" t="str">
            <v>Act</v>
          </cell>
          <cell r="I88" t="str">
            <v>Op. Expense</v>
          </cell>
          <cell r="J88">
            <v>100.82</v>
          </cell>
          <cell r="K88">
            <v>102.229</v>
          </cell>
          <cell r="L88">
            <v>203.04899999999998</v>
          </cell>
        </row>
        <row r="89">
          <cell r="B89" t="str">
            <v>105029592008Act</v>
          </cell>
          <cell r="C89" t="str">
            <v>2959</v>
          </cell>
          <cell r="D89">
            <v>8</v>
          </cell>
          <cell r="E89" t="str">
            <v>1050</v>
          </cell>
          <cell r="F89" t="str">
            <v>BFRC</v>
          </cell>
          <cell r="G89" t="str">
            <v>2008</v>
          </cell>
          <cell r="H89" t="str">
            <v>Act</v>
          </cell>
          <cell r="I89" t="str">
            <v>Oper. Profit</v>
          </cell>
          <cell r="J89">
            <v>6.3209999999999997</v>
          </cell>
          <cell r="K89">
            <v>9.2309999999999999</v>
          </cell>
          <cell r="L89">
            <v>15.552</v>
          </cell>
        </row>
        <row r="90">
          <cell r="B90" t="str">
            <v>105029742008Act</v>
          </cell>
          <cell r="C90" t="str">
            <v>2974</v>
          </cell>
          <cell r="D90">
            <v>10</v>
          </cell>
          <cell r="E90" t="str">
            <v>1050</v>
          </cell>
          <cell r="F90" t="str">
            <v>BFRC</v>
          </cell>
          <cell r="G90" t="str">
            <v>2008</v>
          </cell>
          <cell r="H90" t="str">
            <v>Act</v>
          </cell>
          <cell r="I90" t="str">
            <v>Interest</v>
          </cell>
          <cell r="J90">
            <v>-0.99099999999999999</v>
          </cell>
          <cell r="K90">
            <v>-0.66</v>
          </cell>
          <cell r="L90">
            <v>-1.651</v>
          </cell>
        </row>
        <row r="91">
          <cell r="B91" t="str">
            <v>105029862008Act</v>
          </cell>
          <cell r="C91" t="str">
            <v>2986</v>
          </cell>
          <cell r="D91">
            <v>12</v>
          </cell>
          <cell r="E91" t="str">
            <v>1050</v>
          </cell>
          <cell r="F91" t="str">
            <v>BFRC</v>
          </cell>
          <cell r="G91" t="str">
            <v>2008</v>
          </cell>
          <cell r="H91" t="str">
            <v>Act</v>
          </cell>
          <cell r="I91" t="str">
            <v>Non-Op. Exp</v>
          </cell>
          <cell r="J91">
            <v>-2.5000000000000001E-2</v>
          </cell>
          <cell r="K91">
            <v>-4.5999999999999999E-2</v>
          </cell>
          <cell r="L91">
            <v>-7.1000000000000008E-2</v>
          </cell>
        </row>
        <row r="92">
          <cell r="B92" t="str">
            <v>105029852008Act</v>
          </cell>
          <cell r="C92" t="str">
            <v>2985</v>
          </cell>
          <cell r="D92">
            <v>14</v>
          </cell>
          <cell r="E92" t="str">
            <v>1050</v>
          </cell>
          <cell r="F92" t="str">
            <v>BFRC</v>
          </cell>
          <cell r="G92" t="str">
            <v>2008</v>
          </cell>
          <cell r="H92" t="str">
            <v>Act</v>
          </cell>
          <cell r="I92" t="str">
            <v>PBT</v>
          </cell>
          <cell r="J92">
            <v>5.3040000000000003</v>
          </cell>
          <cell r="K92">
            <v>8.5250000000000004</v>
          </cell>
          <cell r="L92">
            <v>13.829000000000001</v>
          </cell>
        </row>
        <row r="93">
          <cell r="B93" t="str">
            <v>105029992008Act</v>
          </cell>
          <cell r="C93" t="str">
            <v>2999</v>
          </cell>
          <cell r="D93">
            <v>16</v>
          </cell>
          <cell r="E93" t="str">
            <v>1050</v>
          </cell>
          <cell r="F93" t="str">
            <v>BFRC</v>
          </cell>
          <cell r="G93" t="str">
            <v>2008</v>
          </cell>
          <cell r="H93" t="str">
            <v>Act</v>
          </cell>
          <cell r="I93" t="str">
            <v>Net Income</v>
          </cell>
          <cell r="J93">
            <v>3.3260000000000001</v>
          </cell>
          <cell r="K93">
            <v>5.1529999999999996</v>
          </cell>
          <cell r="L93">
            <v>8.4789999999999992</v>
          </cell>
        </row>
        <row r="94">
          <cell r="B94" t="str">
            <v>105008042008Act</v>
          </cell>
          <cell r="C94" t="str">
            <v>0804</v>
          </cell>
          <cell r="D94">
            <v>25.4</v>
          </cell>
          <cell r="E94" t="str">
            <v>1050</v>
          </cell>
          <cell r="F94" t="str">
            <v>BFRC</v>
          </cell>
          <cell r="G94" t="str">
            <v>2008</v>
          </cell>
          <cell r="H94" t="str">
            <v>Act</v>
          </cell>
          <cell r="I94" t="str">
            <v>Finished Goods</v>
          </cell>
          <cell r="J94">
            <v>462.88</v>
          </cell>
          <cell r="K94">
            <v>456.96</v>
          </cell>
          <cell r="L94">
            <v>456.96</v>
          </cell>
        </row>
        <row r="95">
          <cell r="B95" t="str">
            <v>105008342008Act</v>
          </cell>
          <cell r="C95" t="str">
            <v>0834</v>
          </cell>
          <cell r="D95">
            <v>25.5</v>
          </cell>
          <cell r="E95" t="str">
            <v>1050</v>
          </cell>
          <cell r="F95" t="str">
            <v>BFRC</v>
          </cell>
          <cell r="G95" t="str">
            <v>2008</v>
          </cell>
          <cell r="H95" t="str">
            <v>Act</v>
          </cell>
          <cell r="I95" t="str">
            <v>Inventory Reductions</v>
          </cell>
          <cell r="J95">
            <v>-40.063000000000002</v>
          </cell>
          <cell r="K95">
            <v>-39.869</v>
          </cell>
          <cell r="L95">
            <v>-39.869</v>
          </cell>
        </row>
        <row r="96">
          <cell r="B96" t="str">
            <v>105017372008Act</v>
          </cell>
          <cell r="C96" t="str">
            <v>1737</v>
          </cell>
          <cell r="D96">
            <v>30</v>
          </cell>
          <cell r="E96" t="str">
            <v>1050</v>
          </cell>
          <cell r="F96" t="str">
            <v>BFRC</v>
          </cell>
          <cell r="G96" t="str">
            <v>2008</v>
          </cell>
          <cell r="H96" t="str">
            <v>Act</v>
          </cell>
          <cell r="I96" t="str">
            <v>Debt</v>
          </cell>
          <cell r="J96">
            <v>193.55699999999999</v>
          </cell>
          <cell r="K96">
            <v>259.512</v>
          </cell>
          <cell r="L96">
            <v>259.512</v>
          </cell>
        </row>
        <row r="97">
          <cell r="B97" t="str">
            <v>105029252008OBud</v>
          </cell>
          <cell r="C97" t="str">
            <v>2925</v>
          </cell>
          <cell r="D97">
            <v>2</v>
          </cell>
          <cell r="E97" t="str">
            <v>1050</v>
          </cell>
          <cell r="F97" t="str">
            <v>BFRC</v>
          </cell>
          <cell r="G97" t="str">
            <v>2008</v>
          </cell>
          <cell r="H97" t="str">
            <v>OBud</v>
          </cell>
          <cell r="I97" t="str">
            <v>Sales</v>
          </cell>
          <cell r="J97">
            <v>321.58</v>
          </cell>
          <cell r="K97">
            <v>321.536</v>
          </cell>
          <cell r="L97">
            <v>643.11599999999999</v>
          </cell>
          <cell r="M97">
            <v>342.87599999999998</v>
          </cell>
          <cell r="N97">
            <v>985.99199999999996</v>
          </cell>
          <cell r="O97">
            <v>1040.33</v>
          </cell>
          <cell r="P97">
            <v>2026.3220000000001</v>
          </cell>
          <cell r="Q97">
            <v>2106.9299999999998</v>
          </cell>
          <cell r="R97">
            <v>4133.2519999999995</v>
          </cell>
          <cell r="S97">
            <v>1068.998</v>
          </cell>
          <cell r="T97">
            <v>1037.932</v>
          </cell>
        </row>
        <row r="98">
          <cell r="B98" t="str">
            <v>105029372008OBud</v>
          </cell>
          <cell r="C98" t="str">
            <v>2937</v>
          </cell>
          <cell r="D98">
            <v>4</v>
          </cell>
          <cell r="E98" t="str">
            <v>1050</v>
          </cell>
          <cell r="F98" t="str">
            <v>BFRC</v>
          </cell>
          <cell r="G98" t="str">
            <v>2008</v>
          </cell>
          <cell r="H98" t="str">
            <v>OBud</v>
          </cell>
          <cell r="I98" t="str">
            <v>Gr. Profit</v>
          </cell>
          <cell r="J98">
            <v>107.733</v>
          </cell>
          <cell r="K98">
            <v>112.28400000000001</v>
          </cell>
          <cell r="L98">
            <v>220.017</v>
          </cell>
          <cell r="M98">
            <v>117.669</v>
          </cell>
          <cell r="N98">
            <v>337.68599999999998</v>
          </cell>
          <cell r="O98">
            <v>356.363</v>
          </cell>
          <cell r="P98">
            <v>694.04899999999998</v>
          </cell>
          <cell r="Q98">
            <v>705.48500000000001</v>
          </cell>
          <cell r="R98">
            <v>1399.5340000000001</v>
          </cell>
          <cell r="S98">
            <v>357.59100000000001</v>
          </cell>
          <cell r="T98">
            <v>347.89400000000001</v>
          </cell>
        </row>
        <row r="99">
          <cell r="B99" t="str">
            <v>105029582008OBud</v>
          </cell>
          <cell r="C99" t="str">
            <v>2958</v>
          </cell>
          <cell r="D99">
            <v>6</v>
          </cell>
          <cell r="E99" t="str">
            <v>1050</v>
          </cell>
          <cell r="F99" t="str">
            <v>BFRC</v>
          </cell>
          <cell r="G99" t="str">
            <v>2008</v>
          </cell>
          <cell r="H99" t="str">
            <v>OBud</v>
          </cell>
          <cell r="I99" t="str">
            <v>Op. Expense</v>
          </cell>
          <cell r="J99">
            <v>101.776146</v>
          </cell>
          <cell r="K99">
            <v>101.431146</v>
          </cell>
          <cell r="L99">
            <v>203.207292</v>
          </cell>
          <cell r="M99">
            <v>107.20714599999999</v>
          </cell>
          <cell r="N99">
            <v>310.41443800000002</v>
          </cell>
          <cell r="O99">
            <v>323.90343799999999</v>
          </cell>
          <cell r="P99">
            <v>634.31787600000007</v>
          </cell>
          <cell r="Q99">
            <v>652.67287599999986</v>
          </cell>
          <cell r="R99">
            <v>1286.9907519999999</v>
          </cell>
          <cell r="S99">
            <v>328.66743799999995</v>
          </cell>
          <cell r="T99">
            <v>324.00543799999997</v>
          </cell>
        </row>
        <row r="100">
          <cell r="B100" t="str">
            <v>105029592008OBud</v>
          </cell>
          <cell r="C100" t="str">
            <v>2959</v>
          </cell>
          <cell r="D100">
            <v>8</v>
          </cell>
          <cell r="E100" t="str">
            <v>1050</v>
          </cell>
          <cell r="F100" t="str">
            <v>BFRC</v>
          </cell>
          <cell r="G100" t="str">
            <v>2008</v>
          </cell>
          <cell r="H100" t="str">
            <v>OBud</v>
          </cell>
          <cell r="I100" t="str">
            <v>Oper. Profit</v>
          </cell>
          <cell r="J100">
            <v>5.9568539999999999</v>
          </cell>
          <cell r="K100">
            <v>10.852853999999999</v>
          </cell>
          <cell r="L100">
            <v>16.809708000000001</v>
          </cell>
          <cell r="M100">
            <v>10.461853999999999</v>
          </cell>
          <cell r="N100">
            <v>27.271561999999999</v>
          </cell>
          <cell r="O100">
            <v>32.459561999999998</v>
          </cell>
          <cell r="P100">
            <v>59.731123999999994</v>
          </cell>
          <cell r="Q100">
            <v>52.812123999999997</v>
          </cell>
          <cell r="R100">
            <v>112.54324799999999</v>
          </cell>
          <cell r="S100">
            <v>28.923562</v>
          </cell>
          <cell r="T100">
            <v>23.888562</v>
          </cell>
        </row>
        <row r="101">
          <cell r="B101" t="str">
            <v>105029742008OBud</v>
          </cell>
          <cell r="C101" t="str">
            <v>2974</v>
          </cell>
          <cell r="D101">
            <v>10</v>
          </cell>
          <cell r="E101" t="str">
            <v>1050</v>
          </cell>
          <cell r="F101" t="str">
            <v>BFRC</v>
          </cell>
          <cell r="G101" t="str">
            <v>2008</v>
          </cell>
          <cell r="H101" t="str">
            <v>OBud</v>
          </cell>
          <cell r="I101" t="str">
            <v>Interest</v>
          </cell>
          <cell r="J101">
            <v>-1.19737280705923</v>
          </cell>
          <cell r="K101">
            <v>-1.36097246818212</v>
          </cell>
          <cell r="L101">
            <v>-2.5583452752413498</v>
          </cell>
          <cell r="M101">
            <v>-1.60442505602656</v>
          </cell>
          <cell r="N101">
            <v>-4.1627703312679101</v>
          </cell>
          <cell r="O101">
            <v>-5.0112521160135399</v>
          </cell>
          <cell r="P101">
            <v>-9.17402244728145</v>
          </cell>
          <cell r="Q101">
            <v>-9.9576790621579114</v>
          </cell>
          <cell r="R101">
            <v>-19.13170150943936</v>
          </cell>
          <cell r="S101">
            <v>-4.9908167493116196</v>
          </cell>
          <cell r="T101">
            <v>-4.9668623128462901</v>
          </cell>
        </row>
        <row r="102">
          <cell r="B102" t="str">
            <v>105029862008OBud</v>
          </cell>
          <cell r="C102" t="str">
            <v>2986</v>
          </cell>
          <cell r="D102">
            <v>12</v>
          </cell>
          <cell r="E102" t="str">
            <v>1050</v>
          </cell>
          <cell r="F102" t="str">
            <v>BFRC</v>
          </cell>
          <cell r="G102" t="str">
            <v>2008</v>
          </cell>
          <cell r="H102" t="str">
            <v>OBud</v>
          </cell>
          <cell r="I102" t="str">
            <v>Non-Op. Exp</v>
          </cell>
          <cell r="J102">
            <v>2E-3</v>
          </cell>
          <cell r="K102">
            <v>-4.9000000000000002E-2</v>
          </cell>
          <cell r="L102">
            <v>-4.7E-2</v>
          </cell>
          <cell r="M102">
            <v>-7.0000000000000001E-3</v>
          </cell>
          <cell r="N102">
            <v>-5.3999999999999999E-2</v>
          </cell>
          <cell r="O102">
            <v>0.39800000000000002</v>
          </cell>
          <cell r="P102">
            <v>0.34400000000000003</v>
          </cell>
          <cell r="Q102">
            <v>2.9999999999999472E-3</v>
          </cell>
          <cell r="R102">
            <v>0.34699999999999998</v>
          </cell>
          <cell r="S102">
            <v>-4.9000000000000002E-2</v>
          </cell>
          <cell r="T102">
            <v>5.1999999999999963E-2</v>
          </cell>
        </row>
        <row r="103">
          <cell r="B103" t="str">
            <v>105029852008OBud</v>
          </cell>
          <cell r="C103" t="str">
            <v>2985</v>
          </cell>
          <cell r="D103">
            <v>14</v>
          </cell>
          <cell r="E103" t="str">
            <v>1050</v>
          </cell>
          <cell r="F103" t="str">
            <v>BFRC</v>
          </cell>
          <cell r="G103" t="str">
            <v>2008</v>
          </cell>
          <cell r="H103" t="str">
            <v>OBud</v>
          </cell>
          <cell r="I103" t="str">
            <v>PBT</v>
          </cell>
          <cell r="J103">
            <v>4.7614811929407699</v>
          </cell>
          <cell r="K103">
            <v>9.4428815318178803</v>
          </cell>
          <cell r="L103">
            <v>14.204362724758649</v>
          </cell>
          <cell r="M103">
            <v>8.8504289439734407</v>
          </cell>
          <cell r="N103">
            <v>23.05479166873209</v>
          </cell>
          <cell r="O103">
            <v>27.846309883986443</v>
          </cell>
          <cell r="P103">
            <v>50.901101552718536</v>
          </cell>
          <cell r="Q103">
            <v>42.857444937842075</v>
          </cell>
          <cell r="R103">
            <v>93.758546490560619</v>
          </cell>
          <cell r="S103">
            <v>23.883745250688371</v>
          </cell>
          <cell r="T103">
            <v>18.973699687153701</v>
          </cell>
        </row>
        <row r="104">
          <cell r="B104" t="str">
            <v>105029992008OBud</v>
          </cell>
          <cell r="C104" t="str">
            <v>2999</v>
          </cell>
          <cell r="D104">
            <v>16</v>
          </cell>
          <cell r="E104" t="str">
            <v>1050</v>
          </cell>
          <cell r="F104" t="str">
            <v>BFRC</v>
          </cell>
          <cell r="G104" t="str">
            <v>2008</v>
          </cell>
          <cell r="H104" t="str">
            <v>OBud</v>
          </cell>
          <cell r="I104" t="str">
            <v>Net Income</v>
          </cell>
          <cell r="J104">
            <v>2.74839200365474</v>
          </cell>
          <cell r="K104">
            <v>5.9251798032904297</v>
          </cell>
          <cell r="L104">
            <v>8.6735718069451693</v>
          </cell>
          <cell r="M104">
            <v>5.1845566338965998</v>
          </cell>
          <cell r="N104">
            <v>13.858128440841769</v>
          </cell>
          <cell r="O104">
            <v>16.59864604980136</v>
          </cell>
          <cell r="P104">
            <v>30.456774490643131</v>
          </cell>
          <cell r="Q104">
            <v>26.646030937070563</v>
          </cell>
          <cell r="R104">
            <v>57.10280542771369</v>
          </cell>
          <cell r="S104">
            <v>14.149737245090702</v>
          </cell>
          <cell r="T104">
            <v>12.496293691979862</v>
          </cell>
        </row>
        <row r="105">
          <cell r="B105" t="str">
            <v>105008042008OBud</v>
          </cell>
          <cell r="C105" t="str">
            <v>0804</v>
          </cell>
          <cell r="D105">
            <v>25.4</v>
          </cell>
          <cell r="E105" t="str">
            <v>1050</v>
          </cell>
          <cell r="F105" t="str">
            <v>BFRC</v>
          </cell>
          <cell r="G105" t="str">
            <v>2008</v>
          </cell>
          <cell r="H105" t="str">
            <v>OBud</v>
          </cell>
          <cell r="I105" t="str">
            <v>Finished Goods</v>
          </cell>
          <cell r="J105">
            <v>481.62299999999999</v>
          </cell>
          <cell r="K105">
            <v>481.62599999999998</v>
          </cell>
          <cell r="L105">
            <v>481.62599999999998</v>
          </cell>
          <cell r="M105">
            <v>485.55</v>
          </cell>
          <cell r="N105">
            <v>485.55</v>
          </cell>
          <cell r="O105">
            <v>507.38299999999998</v>
          </cell>
          <cell r="P105">
            <v>507.38299999999998</v>
          </cell>
          <cell r="Q105">
            <v>507.35500000000002</v>
          </cell>
          <cell r="R105">
            <v>507.35500000000002</v>
          </cell>
          <cell r="S105">
            <v>516.86199999999997</v>
          </cell>
          <cell r="T105">
            <v>507.35500000000002</v>
          </cell>
        </row>
        <row r="106">
          <cell r="B106" t="str">
            <v>105008342008OBud</v>
          </cell>
          <cell r="C106" t="str">
            <v>0834</v>
          </cell>
          <cell r="D106">
            <v>25.5</v>
          </cell>
          <cell r="E106" t="str">
            <v>1050</v>
          </cell>
          <cell r="F106" t="str">
            <v>BFRC</v>
          </cell>
          <cell r="G106" t="str">
            <v>2008</v>
          </cell>
          <cell r="H106" t="str">
            <v>OBud</v>
          </cell>
          <cell r="I106" t="str">
            <v>Inventory Reductions</v>
          </cell>
          <cell r="J106">
            <v>-36.186588</v>
          </cell>
          <cell r="K106">
            <v>-36.210588000000001</v>
          </cell>
          <cell r="L106">
            <v>-36.210588000000001</v>
          </cell>
          <cell r="M106">
            <v>-36.329588000000001</v>
          </cell>
          <cell r="N106">
            <v>-36.329588000000001</v>
          </cell>
          <cell r="O106">
            <v>-36.481588000000002</v>
          </cell>
          <cell r="P106">
            <v>-36.481588000000002</v>
          </cell>
          <cell r="Q106">
            <v>-36.396588000000001</v>
          </cell>
          <cell r="R106">
            <v>-36.396588000000001</v>
          </cell>
          <cell r="S106">
            <v>-36.465588000000004</v>
          </cell>
          <cell r="T106">
            <v>-36.396588000000001</v>
          </cell>
        </row>
        <row r="107">
          <cell r="B107" t="str">
            <v>105017372008OBud</v>
          </cell>
          <cell r="C107" t="str">
            <v>1737</v>
          </cell>
          <cell r="D107">
            <v>30</v>
          </cell>
          <cell r="E107" t="str">
            <v>1050</v>
          </cell>
          <cell r="F107" t="str">
            <v>BFRC</v>
          </cell>
          <cell r="G107" t="str">
            <v>2008</v>
          </cell>
          <cell r="H107" t="str">
            <v>OBud</v>
          </cell>
          <cell r="I107" t="str">
            <v>Debt</v>
          </cell>
          <cell r="J107">
            <v>235.00896333491019</v>
          </cell>
          <cell r="K107">
            <v>309.22974545805596</v>
          </cell>
          <cell r="L107">
            <v>309.22974545805596</v>
          </cell>
          <cell r="M107">
            <v>307.5034733064935</v>
          </cell>
          <cell r="N107">
            <v>307.5034733064935</v>
          </cell>
          <cell r="O107">
            <v>317.72373594147268</v>
          </cell>
          <cell r="P107">
            <v>317.72373594147268</v>
          </cell>
          <cell r="Q107">
            <v>293.48079878914501</v>
          </cell>
          <cell r="R107">
            <v>293.48079878914501</v>
          </cell>
          <cell r="S107">
            <v>316.84421667524879</v>
          </cell>
          <cell r="T107">
            <v>293.48079878914501</v>
          </cell>
        </row>
        <row r="108">
          <cell r="B108" t="str">
            <v>144029252007Act</v>
          </cell>
          <cell r="C108" t="str">
            <v>2925</v>
          </cell>
          <cell r="D108">
            <v>2</v>
          </cell>
          <cell r="E108" t="str">
            <v>1440</v>
          </cell>
          <cell r="F108" t="str">
            <v>BFDP</v>
          </cell>
          <cell r="G108" t="str">
            <v>2007</v>
          </cell>
          <cell r="H108" t="str">
            <v>Act</v>
          </cell>
          <cell r="I108" t="str">
            <v>Sales</v>
          </cell>
          <cell r="J108">
            <v>182.255</v>
          </cell>
          <cell r="K108">
            <v>157.16499999999999</v>
          </cell>
          <cell r="L108">
            <v>339.42</v>
          </cell>
          <cell r="M108">
            <v>205.874</v>
          </cell>
          <cell r="N108">
            <v>545.29399999999998</v>
          </cell>
          <cell r="O108">
            <v>687.77300000000002</v>
          </cell>
          <cell r="P108">
            <v>1233.067</v>
          </cell>
          <cell r="Q108">
            <v>1292.5170000000001</v>
          </cell>
          <cell r="R108">
            <v>2525.5839999999998</v>
          </cell>
          <cell r="S108">
            <v>673.41399999999999</v>
          </cell>
          <cell r="T108">
            <v>619.10300000000007</v>
          </cell>
        </row>
        <row r="109">
          <cell r="B109" t="str">
            <v>144029372007Act</v>
          </cell>
          <cell r="C109" t="str">
            <v>2937</v>
          </cell>
          <cell r="D109">
            <v>4</v>
          </cell>
          <cell r="E109" t="str">
            <v>1440</v>
          </cell>
          <cell r="F109" t="str">
            <v>BFDP</v>
          </cell>
          <cell r="G109" t="str">
            <v>2007</v>
          </cell>
          <cell r="H109" t="str">
            <v>Act</v>
          </cell>
          <cell r="I109" t="str">
            <v>Gr. Profit</v>
          </cell>
          <cell r="J109">
            <v>33.777999999999999</v>
          </cell>
          <cell r="K109">
            <v>36.621000000000002</v>
          </cell>
          <cell r="L109">
            <v>70.399000000000001</v>
          </cell>
          <cell r="M109">
            <v>42.006</v>
          </cell>
          <cell r="N109">
            <v>112.405</v>
          </cell>
          <cell r="O109">
            <v>141.22300000000001</v>
          </cell>
          <cell r="P109">
            <v>253.62799999999999</v>
          </cell>
          <cell r="Q109">
            <v>288.673</v>
          </cell>
          <cell r="R109">
            <v>542.30100000000004</v>
          </cell>
          <cell r="S109">
            <v>155.69499999999999</v>
          </cell>
          <cell r="T109">
            <v>132.97800000000001</v>
          </cell>
        </row>
        <row r="110">
          <cell r="B110" t="str">
            <v>144029582007Act</v>
          </cell>
          <cell r="C110" t="str">
            <v>2958</v>
          </cell>
          <cell r="D110">
            <v>6</v>
          </cell>
          <cell r="E110" t="str">
            <v>1440</v>
          </cell>
          <cell r="F110" t="str">
            <v>BFDP</v>
          </cell>
          <cell r="G110" t="str">
            <v>2007</v>
          </cell>
          <cell r="H110" t="str">
            <v>Act</v>
          </cell>
          <cell r="I110" t="str">
            <v>Op. Expense</v>
          </cell>
          <cell r="J110">
            <v>24.285</v>
          </cell>
          <cell r="K110">
            <v>27.283999999999999</v>
          </cell>
          <cell r="L110">
            <v>51.569000000000003</v>
          </cell>
          <cell r="M110">
            <v>32.811</v>
          </cell>
          <cell r="N110">
            <v>84.38</v>
          </cell>
          <cell r="O110">
            <v>104.875</v>
          </cell>
          <cell r="P110">
            <v>189.255</v>
          </cell>
          <cell r="Q110">
            <v>211.58100000000002</v>
          </cell>
          <cell r="R110">
            <v>400.83600000000001</v>
          </cell>
          <cell r="S110">
            <v>107.13500000000001</v>
          </cell>
          <cell r="T110">
            <v>104.446</v>
          </cell>
        </row>
        <row r="111">
          <cell r="B111" t="str">
            <v>144029592007Act</v>
          </cell>
          <cell r="C111" t="str">
            <v>2959</v>
          </cell>
          <cell r="D111">
            <v>8</v>
          </cell>
          <cell r="E111" t="str">
            <v>1440</v>
          </cell>
          <cell r="F111" t="str">
            <v>BFDP</v>
          </cell>
          <cell r="G111" t="str">
            <v>2007</v>
          </cell>
          <cell r="H111" t="str">
            <v>Act</v>
          </cell>
          <cell r="I111" t="str">
            <v>Oper. Profit</v>
          </cell>
          <cell r="J111">
            <v>9.4930000000000003</v>
          </cell>
          <cell r="K111">
            <v>9.3369999999999997</v>
          </cell>
          <cell r="L111">
            <v>18.829999999999998</v>
          </cell>
          <cell r="M111">
            <v>9.1950000000000003</v>
          </cell>
          <cell r="N111">
            <v>28.024999999999999</v>
          </cell>
          <cell r="O111">
            <v>36.347000000000001</v>
          </cell>
          <cell r="P111">
            <v>64.372</v>
          </cell>
          <cell r="Q111">
            <v>77.091999999999999</v>
          </cell>
          <cell r="R111">
            <v>141.46400000000003</v>
          </cell>
          <cell r="S111">
            <v>48.56</v>
          </cell>
          <cell r="T111">
            <v>28.532</v>
          </cell>
        </row>
        <row r="112">
          <cell r="B112" t="str">
            <v>144029742007Act</v>
          </cell>
          <cell r="C112" t="str">
            <v>2974</v>
          </cell>
          <cell r="D112">
            <v>10</v>
          </cell>
          <cell r="E112" t="str">
            <v>1440</v>
          </cell>
          <cell r="F112" t="str">
            <v>BFDP</v>
          </cell>
          <cell r="G112" t="str">
            <v>2007</v>
          </cell>
          <cell r="H112" t="str">
            <v>Act</v>
          </cell>
          <cell r="I112" t="str">
            <v>Interest</v>
          </cell>
          <cell r="J112">
            <v>-1.766</v>
          </cell>
          <cell r="K112">
            <v>-1.65</v>
          </cell>
          <cell r="L112">
            <v>-3.4159999999999999</v>
          </cell>
          <cell r="M112">
            <v>-1.9650000000000001</v>
          </cell>
          <cell r="N112">
            <v>-5.3810000000000002</v>
          </cell>
          <cell r="O112">
            <v>-6.1769999999999996</v>
          </cell>
          <cell r="P112">
            <v>-11.558</v>
          </cell>
          <cell r="Q112">
            <v>-11.7</v>
          </cell>
          <cell r="R112">
            <v>-23.258000000000003</v>
          </cell>
          <cell r="S112">
            <v>-5.9260000000000002</v>
          </cell>
          <cell r="T112">
            <v>-5.7739999999999991</v>
          </cell>
        </row>
        <row r="113">
          <cell r="B113" t="str">
            <v>144029862007Act</v>
          </cell>
          <cell r="C113" t="str">
            <v>2986</v>
          </cell>
          <cell r="D113">
            <v>12</v>
          </cell>
          <cell r="E113" t="str">
            <v>1440</v>
          </cell>
          <cell r="F113" t="str">
            <v>BFDP</v>
          </cell>
          <cell r="G113" t="str">
            <v>2007</v>
          </cell>
          <cell r="H113" t="str">
            <v>Act</v>
          </cell>
          <cell r="I113" t="str">
            <v>Non-Op. Exp</v>
          </cell>
          <cell r="J113">
            <v>-1.2809999999999999</v>
          </cell>
          <cell r="K113">
            <v>-0.16800000000000001</v>
          </cell>
          <cell r="L113">
            <v>-1.4489999999999998</v>
          </cell>
          <cell r="M113">
            <v>-0.33</v>
          </cell>
          <cell r="N113">
            <v>-1.7789999999999999</v>
          </cell>
          <cell r="O113">
            <v>-2.3450000000000002</v>
          </cell>
          <cell r="P113">
            <v>-4.1239999999999997</v>
          </cell>
          <cell r="Q113">
            <v>-1.1130000000000002</v>
          </cell>
          <cell r="R113">
            <v>-5.237000000000001</v>
          </cell>
          <cell r="S113">
            <v>-1.2690000000000001</v>
          </cell>
          <cell r="T113">
            <v>0.15599999999999997</v>
          </cell>
        </row>
        <row r="114">
          <cell r="B114" t="str">
            <v>144029852007Act</v>
          </cell>
          <cell r="C114" t="str">
            <v>2985</v>
          </cell>
          <cell r="D114">
            <v>14</v>
          </cell>
          <cell r="E114" t="str">
            <v>1440</v>
          </cell>
          <cell r="F114" t="str">
            <v>BFDP</v>
          </cell>
          <cell r="G114" t="str">
            <v>2007</v>
          </cell>
          <cell r="H114" t="str">
            <v>Act</v>
          </cell>
          <cell r="I114" t="str">
            <v>PBT</v>
          </cell>
          <cell r="J114">
            <v>6.4459999999999997</v>
          </cell>
          <cell r="K114">
            <v>7.52</v>
          </cell>
          <cell r="L114">
            <v>13.965999999999999</v>
          </cell>
          <cell r="M114">
            <v>6.9009999999999998</v>
          </cell>
          <cell r="N114">
            <v>20.866999999999997</v>
          </cell>
          <cell r="O114">
            <v>27.824000000000002</v>
          </cell>
          <cell r="P114">
            <v>48.691000000000003</v>
          </cell>
          <cell r="Q114">
            <v>64.280999999999992</v>
          </cell>
          <cell r="R114">
            <v>112.97199999999999</v>
          </cell>
          <cell r="S114">
            <v>41.365000000000002</v>
          </cell>
          <cell r="T114">
            <v>22.916</v>
          </cell>
        </row>
        <row r="115">
          <cell r="B115" t="str">
            <v>144029992007Act</v>
          </cell>
          <cell r="C115" t="str">
            <v>2999</v>
          </cell>
          <cell r="D115">
            <v>16</v>
          </cell>
          <cell r="E115" t="str">
            <v>1440</v>
          </cell>
          <cell r="F115" t="str">
            <v>BFDP</v>
          </cell>
          <cell r="G115" t="str">
            <v>2007</v>
          </cell>
          <cell r="H115" t="str">
            <v>Act</v>
          </cell>
          <cell r="I115" t="str">
            <v>Net Income</v>
          </cell>
          <cell r="J115">
            <v>4.16</v>
          </cell>
          <cell r="K115">
            <v>4.2839999999999998</v>
          </cell>
          <cell r="L115">
            <v>8.4439999999999991</v>
          </cell>
          <cell r="M115">
            <v>4.548</v>
          </cell>
          <cell r="N115">
            <v>12.991999999999999</v>
          </cell>
          <cell r="O115">
            <v>17.766999999999999</v>
          </cell>
          <cell r="P115">
            <v>30.759</v>
          </cell>
          <cell r="Q115">
            <v>40.261999999999993</v>
          </cell>
          <cell r="R115">
            <v>71.021000000000001</v>
          </cell>
          <cell r="S115">
            <v>25.966999999999999</v>
          </cell>
          <cell r="T115">
            <v>14.295</v>
          </cell>
        </row>
        <row r="116">
          <cell r="B116" t="str">
            <v>144008042007Act</v>
          </cell>
          <cell r="C116" t="str">
            <v>0804</v>
          </cell>
          <cell r="D116">
            <v>25.4</v>
          </cell>
          <cell r="E116" t="str">
            <v>1440</v>
          </cell>
          <cell r="F116" t="str">
            <v>BFDP</v>
          </cell>
          <cell r="G116" t="str">
            <v>2007</v>
          </cell>
          <cell r="H116" t="str">
            <v>Act</v>
          </cell>
          <cell r="I116" t="str">
            <v>Finished Goods</v>
          </cell>
          <cell r="J116">
            <v>184.773</v>
          </cell>
          <cell r="K116">
            <v>192.12700000000001</v>
          </cell>
          <cell r="L116">
            <v>192.12700000000001</v>
          </cell>
          <cell r="M116">
            <v>182.60400000000001</v>
          </cell>
          <cell r="N116">
            <v>182.60400000000001</v>
          </cell>
          <cell r="O116">
            <v>172.54</v>
          </cell>
          <cell r="P116">
            <v>172.54</v>
          </cell>
          <cell r="Q116">
            <v>165.93299999999999</v>
          </cell>
          <cell r="R116">
            <v>165.93299999999999</v>
          </cell>
          <cell r="S116">
            <v>163.01400000000001</v>
          </cell>
          <cell r="T116">
            <v>165.93299999999999</v>
          </cell>
        </row>
        <row r="117">
          <cell r="B117" t="str">
            <v>144008342007Act</v>
          </cell>
          <cell r="C117" t="str">
            <v>0834</v>
          </cell>
          <cell r="D117">
            <v>25.5</v>
          </cell>
          <cell r="E117" t="str">
            <v>1440</v>
          </cell>
          <cell r="F117" t="str">
            <v>BFDP</v>
          </cell>
          <cell r="G117" t="str">
            <v>2007</v>
          </cell>
          <cell r="H117" t="str">
            <v>Act</v>
          </cell>
          <cell r="I117" t="str">
            <v>Inventory Reductions</v>
          </cell>
          <cell r="J117">
            <v>-61.74</v>
          </cell>
          <cell r="K117">
            <v>-60.768000000000001</v>
          </cell>
          <cell r="L117">
            <v>-60.768000000000001</v>
          </cell>
          <cell r="M117">
            <v>-59.148000000000003</v>
          </cell>
          <cell r="N117">
            <v>-59.148000000000003</v>
          </cell>
          <cell r="O117">
            <v>-60.606999999999999</v>
          </cell>
          <cell r="P117">
            <v>-60.606999999999999</v>
          </cell>
          <cell r="Q117">
            <v>-43.554000000000002</v>
          </cell>
          <cell r="R117">
            <v>-43.554000000000002</v>
          </cell>
          <cell r="S117">
            <v>-66.787000000000006</v>
          </cell>
          <cell r="T117">
            <v>-43.554000000000002</v>
          </cell>
        </row>
        <row r="118">
          <cell r="B118" t="str">
            <v>144017372007Act</v>
          </cell>
          <cell r="C118" t="str">
            <v>1737</v>
          </cell>
          <cell r="D118">
            <v>30</v>
          </cell>
          <cell r="E118" t="str">
            <v>1440</v>
          </cell>
          <cell r="F118" t="str">
            <v>BFDP</v>
          </cell>
          <cell r="G118" t="str">
            <v>2007</v>
          </cell>
          <cell r="H118" t="str">
            <v>Act</v>
          </cell>
          <cell r="I118" t="str">
            <v>Debt</v>
          </cell>
          <cell r="J118">
            <v>286.43099999999998</v>
          </cell>
          <cell r="K118">
            <v>300.94200000000001</v>
          </cell>
          <cell r="L118">
            <v>300.94200000000001</v>
          </cell>
          <cell r="M118">
            <v>292.23700000000002</v>
          </cell>
          <cell r="N118">
            <v>292.23700000000002</v>
          </cell>
          <cell r="O118">
            <v>243.81299999999999</v>
          </cell>
          <cell r="P118">
            <v>243.81299999999999</v>
          </cell>
          <cell r="Q118">
            <v>217.613</v>
          </cell>
          <cell r="R118">
            <v>217.613</v>
          </cell>
          <cell r="S118">
            <v>236.07300000000001</v>
          </cell>
          <cell r="T118">
            <v>217.613</v>
          </cell>
        </row>
        <row r="119">
          <cell r="B119" t="str">
            <v>144029252008Act</v>
          </cell>
          <cell r="C119" t="str">
            <v>2925</v>
          </cell>
          <cell r="D119">
            <v>2</v>
          </cell>
          <cell r="E119" t="str">
            <v>1440</v>
          </cell>
          <cell r="F119" t="str">
            <v>BFDP</v>
          </cell>
          <cell r="G119" t="str">
            <v>2008</v>
          </cell>
          <cell r="H119" t="str">
            <v>Act</v>
          </cell>
          <cell r="I119" t="str">
            <v>Sales</v>
          </cell>
          <cell r="J119">
            <v>198.69800000000001</v>
          </cell>
          <cell r="K119">
            <v>170.904</v>
          </cell>
          <cell r="L119">
            <v>369.60199999999998</v>
          </cell>
        </row>
        <row r="120">
          <cell r="B120" t="str">
            <v>144029372008Act</v>
          </cell>
          <cell r="C120" t="str">
            <v>2937</v>
          </cell>
          <cell r="D120">
            <v>4</v>
          </cell>
          <cell r="E120" t="str">
            <v>1440</v>
          </cell>
          <cell r="F120" t="str">
            <v>BFDP</v>
          </cell>
          <cell r="G120" t="str">
            <v>2008</v>
          </cell>
          <cell r="H120" t="str">
            <v>Act</v>
          </cell>
          <cell r="I120" t="str">
            <v>Gr. Profit</v>
          </cell>
          <cell r="J120">
            <v>41.042999999999999</v>
          </cell>
          <cell r="K120">
            <v>26.673999999999999</v>
          </cell>
          <cell r="L120">
            <v>67.716999999999999</v>
          </cell>
        </row>
        <row r="121">
          <cell r="B121" t="str">
            <v>144029582008Act</v>
          </cell>
          <cell r="C121" t="str">
            <v>2958</v>
          </cell>
          <cell r="D121">
            <v>6</v>
          </cell>
          <cell r="E121" t="str">
            <v>1440</v>
          </cell>
          <cell r="F121" t="str">
            <v>BFDP</v>
          </cell>
          <cell r="G121" t="str">
            <v>2008</v>
          </cell>
          <cell r="H121" t="str">
            <v>Act</v>
          </cell>
          <cell r="I121" t="str">
            <v>Op. Expense</v>
          </cell>
          <cell r="J121">
            <v>29.959</v>
          </cell>
          <cell r="K121">
            <v>30.516999999999999</v>
          </cell>
          <cell r="L121">
            <v>60.475999999999999</v>
          </cell>
        </row>
        <row r="122">
          <cell r="B122" t="str">
            <v>144029592008Act</v>
          </cell>
          <cell r="C122" t="str">
            <v>2959</v>
          </cell>
          <cell r="D122">
            <v>8</v>
          </cell>
          <cell r="E122" t="str">
            <v>1440</v>
          </cell>
          <cell r="F122" t="str">
            <v>BFDP</v>
          </cell>
          <cell r="G122" t="str">
            <v>2008</v>
          </cell>
          <cell r="H122" t="str">
            <v>Act</v>
          </cell>
          <cell r="I122" t="str">
            <v>Oper. Profit</v>
          </cell>
          <cell r="J122">
            <v>11.085000000000001</v>
          </cell>
          <cell r="K122">
            <v>-3.843</v>
          </cell>
          <cell r="L122">
            <v>7.2420000000000009</v>
          </cell>
        </row>
        <row r="123">
          <cell r="B123" t="str">
            <v>144029742008Act</v>
          </cell>
          <cell r="C123" t="str">
            <v>2974</v>
          </cell>
          <cell r="D123">
            <v>10</v>
          </cell>
          <cell r="E123" t="str">
            <v>1440</v>
          </cell>
          <cell r="F123" t="str">
            <v>BFDP</v>
          </cell>
          <cell r="G123" t="str">
            <v>2008</v>
          </cell>
          <cell r="H123" t="str">
            <v>Act</v>
          </cell>
          <cell r="I123" t="str">
            <v>Interest</v>
          </cell>
          <cell r="J123">
            <v>-1.64</v>
          </cell>
          <cell r="K123">
            <v>-1.1359999999999999</v>
          </cell>
          <cell r="L123">
            <v>-2.7759999999999998</v>
          </cell>
        </row>
        <row r="124">
          <cell r="B124" t="str">
            <v>144029862008Act</v>
          </cell>
          <cell r="C124" t="str">
            <v>2986</v>
          </cell>
          <cell r="D124">
            <v>12</v>
          </cell>
          <cell r="E124" t="str">
            <v>1440</v>
          </cell>
          <cell r="F124" t="str">
            <v>BFDP</v>
          </cell>
          <cell r="G124" t="str">
            <v>2008</v>
          </cell>
          <cell r="H124" t="str">
            <v>Act</v>
          </cell>
          <cell r="I124" t="str">
            <v>Non-Op. Exp</v>
          </cell>
          <cell r="J124">
            <v>-0.57099999999999995</v>
          </cell>
          <cell r="K124">
            <v>0.33900000000000002</v>
          </cell>
          <cell r="L124">
            <v>-0.23199999999999993</v>
          </cell>
        </row>
        <row r="125">
          <cell r="B125" t="str">
            <v>144029852008Act</v>
          </cell>
          <cell r="C125" t="str">
            <v>2985</v>
          </cell>
          <cell r="D125">
            <v>14</v>
          </cell>
          <cell r="E125" t="str">
            <v>1440</v>
          </cell>
          <cell r="F125" t="str">
            <v>BFDP</v>
          </cell>
          <cell r="G125" t="str">
            <v>2008</v>
          </cell>
          <cell r="H125" t="str">
            <v>Act</v>
          </cell>
          <cell r="I125" t="str">
            <v>PBT</v>
          </cell>
          <cell r="J125">
            <v>8.875</v>
          </cell>
          <cell r="K125">
            <v>-4.6390000000000002</v>
          </cell>
          <cell r="L125">
            <v>4.2359999999999998</v>
          </cell>
        </row>
        <row r="126">
          <cell r="B126" t="str">
            <v>144029992008Act</v>
          </cell>
          <cell r="C126" t="str">
            <v>2999</v>
          </cell>
          <cell r="D126">
            <v>16</v>
          </cell>
          <cell r="E126" t="str">
            <v>1440</v>
          </cell>
          <cell r="F126" t="str">
            <v>BFDP</v>
          </cell>
          <cell r="G126" t="str">
            <v>2008</v>
          </cell>
          <cell r="H126" t="str">
            <v>Act</v>
          </cell>
          <cell r="I126" t="str">
            <v>Net Income</v>
          </cell>
          <cell r="J126">
            <v>6.0620000000000003</v>
          </cell>
          <cell r="K126">
            <v>-2.5099999999999998</v>
          </cell>
          <cell r="L126">
            <v>3.5520000000000005</v>
          </cell>
        </row>
        <row r="127">
          <cell r="B127" t="str">
            <v>144008042008Act</v>
          </cell>
          <cell r="C127" t="str">
            <v>0804</v>
          </cell>
          <cell r="D127">
            <v>25.4</v>
          </cell>
          <cell r="E127" t="str">
            <v>1440</v>
          </cell>
          <cell r="F127" t="str">
            <v>BFDP</v>
          </cell>
          <cell r="G127" t="str">
            <v>2008</v>
          </cell>
          <cell r="H127" t="str">
            <v>Act</v>
          </cell>
          <cell r="I127" t="str">
            <v>Finished Goods</v>
          </cell>
          <cell r="J127">
            <v>160.49299999999999</v>
          </cell>
          <cell r="K127">
            <v>172.82400000000001</v>
          </cell>
          <cell r="L127">
            <v>172.82400000000001</v>
          </cell>
        </row>
        <row r="128">
          <cell r="B128" t="str">
            <v>144008342008Act</v>
          </cell>
          <cell r="C128" t="str">
            <v>0834</v>
          </cell>
          <cell r="D128">
            <v>25.5</v>
          </cell>
          <cell r="E128" t="str">
            <v>1440</v>
          </cell>
          <cell r="F128" t="str">
            <v>BFDP</v>
          </cell>
          <cell r="G128" t="str">
            <v>2008</v>
          </cell>
          <cell r="H128" t="str">
            <v>Act</v>
          </cell>
          <cell r="I128" t="str">
            <v>Inventory Reductions</v>
          </cell>
          <cell r="J128">
            <v>-46.307000000000002</v>
          </cell>
          <cell r="K128">
            <v>-50.048000000000002</v>
          </cell>
          <cell r="L128">
            <v>-50.048000000000002</v>
          </cell>
        </row>
        <row r="129">
          <cell r="B129" t="str">
            <v>144017372008Act</v>
          </cell>
          <cell r="C129" t="str">
            <v>1737</v>
          </cell>
          <cell r="D129">
            <v>30</v>
          </cell>
          <cell r="E129" t="str">
            <v>1440</v>
          </cell>
          <cell r="F129" t="str">
            <v>BFDP</v>
          </cell>
          <cell r="G129" t="str">
            <v>2008</v>
          </cell>
          <cell r="H129" t="str">
            <v>Act</v>
          </cell>
          <cell r="I129" t="str">
            <v>Debt</v>
          </cell>
          <cell r="J129">
            <v>204.27500000000001</v>
          </cell>
          <cell r="K129">
            <v>299.98899999999998</v>
          </cell>
          <cell r="L129">
            <v>299.98899999999998</v>
          </cell>
        </row>
        <row r="130">
          <cell r="B130" t="str">
            <v>144029252008OBud</v>
          </cell>
          <cell r="C130" t="str">
            <v>2925</v>
          </cell>
          <cell r="D130">
            <v>2</v>
          </cell>
          <cell r="E130" t="str">
            <v>1440</v>
          </cell>
          <cell r="F130" t="str">
            <v>BFDP</v>
          </cell>
          <cell r="G130" t="str">
            <v>2008</v>
          </cell>
          <cell r="H130" t="str">
            <v>OBud</v>
          </cell>
          <cell r="I130" t="str">
            <v>Sales</v>
          </cell>
          <cell r="J130">
            <v>194.97675410900001</v>
          </cell>
          <cell r="K130">
            <v>174.99561627</v>
          </cell>
          <cell r="L130">
            <v>369.97237037900004</v>
          </cell>
          <cell r="M130">
            <v>221.258764848</v>
          </cell>
          <cell r="N130">
            <v>591.2311352270001</v>
          </cell>
          <cell r="O130">
            <v>734.31353960999991</v>
          </cell>
          <cell r="P130">
            <v>1325.544674837</v>
          </cell>
          <cell r="Q130">
            <v>1332.6683996290001</v>
          </cell>
          <cell r="R130">
            <v>2658.2130744660003</v>
          </cell>
          <cell r="S130">
            <v>704.36386090300005</v>
          </cell>
          <cell r="T130">
            <v>628.30453872600003</v>
          </cell>
        </row>
        <row r="131">
          <cell r="B131" t="str">
            <v>144029372008OBud</v>
          </cell>
          <cell r="C131" t="str">
            <v>2937</v>
          </cell>
          <cell r="D131">
            <v>4</v>
          </cell>
          <cell r="E131" t="str">
            <v>1440</v>
          </cell>
          <cell r="F131" t="str">
            <v>BFDP</v>
          </cell>
          <cell r="G131" t="str">
            <v>2008</v>
          </cell>
          <cell r="H131" t="str">
            <v>OBud</v>
          </cell>
          <cell r="I131" t="str">
            <v>Gr. Profit</v>
          </cell>
          <cell r="J131">
            <v>38.832316677000001</v>
          </cell>
          <cell r="K131">
            <v>34.150658027999995</v>
          </cell>
          <cell r="L131">
            <v>72.982974705000004</v>
          </cell>
          <cell r="M131">
            <v>44.362379999999995</v>
          </cell>
          <cell r="N131">
            <v>117.34535470500001</v>
          </cell>
          <cell r="O131">
            <v>140.025820939</v>
          </cell>
          <cell r="P131">
            <v>257.371175644</v>
          </cell>
          <cell r="Q131">
            <v>265.41216750300003</v>
          </cell>
          <cell r="R131">
            <v>522.78334314699998</v>
          </cell>
          <cell r="S131">
            <v>146.02759932700002</v>
          </cell>
          <cell r="T131">
            <v>119.384568176</v>
          </cell>
        </row>
        <row r="132">
          <cell r="B132" t="str">
            <v>144029582008OBud</v>
          </cell>
          <cell r="C132" t="str">
            <v>2958</v>
          </cell>
          <cell r="D132">
            <v>6</v>
          </cell>
          <cell r="E132" t="str">
            <v>1440</v>
          </cell>
          <cell r="F132" t="str">
            <v>BFDP</v>
          </cell>
          <cell r="G132" t="str">
            <v>2008</v>
          </cell>
          <cell r="H132" t="str">
            <v>OBud</v>
          </cell>
          <cell r="I132" t="str">
            <v>Op. Expense</v>
          </cell>
          <cell r="J132">
            <v>32.645578100333303</v>
          </cell>
          <cell r="K132">
            <v>31.511058994833299</v>
          </cell>
          <cell r="L132">
            <v>64.156637095166602</v>
          </cell>
          <cell r="M132">
            <v>34.291320238233297</v>
          </cell>
          <cell r="N132">
            <v>98.447957333399899</v>
          </cell>
          <cell r="O132">
            <v>110.26140390690989</v>
          </cell>
          <cell r="P132">
            <v>208.70936124030979</v>
          </cell>
          <cell r="Q132">
            <v>209.8689253816998</v>
          </cell>
          <cell r="R132">
            <v>418.57828662200956</v>
          </cell>
          <cell r="S132">
            <v>108.3735521556999</v>
          </cell>
          <cell r="T132">
            <v>101.49537322599991</v>
          </cell>
        </row>
        <row r="133">
          <cell r="B133" t="str">
            <v>144029592008OBud</v>
          </cell>
          <cell r="C133" t="str">
            <v>2959</v>
          </cell>
          <cell r="D133">
            <v>8</v>
          </cell>
          <cell r="E133" t="str">
            <v>1440</v>
          </cell>
          <cell r="F133" t="str">
            <v>BFDP</v>
          </cell>
          <cell r="G133" t="str">
            <v>2008</v>
          </cell>
          <cell r="H133" t="str">
            <v>OBud</v>
          </cell>
          <cell r="I133" t="str">
            <v>Oper. Profit</v>
          </cell>
          <cell r="J133">
            <v>6.18673857666667</v>
          </cell>
          <cell r="K133">
            <v>2.6395990331666699</v>
          </cell>
          <cell r="L133">
            <v>8.8263376098333399</v>
          </cell>
          <cell r="M133">
            <v>10.071059761766701</v>
          </cell>
          <cell r="N133">
            <v>18.897397371600043</v>
          </cell>
          <cell r="O133">
            <v>29.764417032090066</v>
          </cell>
          <cell r="P133">
            <v>48.661814403690109</v>
          </cell>
          <cell r="Q133">
            <v>55.543242121300118</v>
          </cell>
          <cell r="R133">
            <v>104.20505652499021</v>
          </cell>
          <cell r="S133">
            <v>37.654047171300071</v>
          </cell>
          <cell r="T133">
            <v>17.889194950000043</v>
          </cell>
        </row>
        <row r="134">
          <cell r="B134" t="str">
            <v>144029742008OBud</v>
          </cell>
          <cell r="C134" t="str">
            <v>2974</v>
          </cell>
          <cell r="D134">
            <v>10</v>
          </cell>
          <cell r="E134" t="str">
            <v>1440</v>
          </cell>
          <cell r="F134" t="str">
            <v>BFDP</v>
          </cell>
          <cell r="G134" t="str">
            <v>2008</v>
          </cell>
          <cell r="H134" t="str">
            <v>OBud</v>
          </cell>
          <cell r="I134" t="str">
            <v>Interest</v>
          </cell>
          <cell r="J134">
            <v>-1.33786613457504</v>
          </cell>
          <cell r="K134">
            <v>-1.82192532243534</v>
          </cell>
          <cell r="L134">
            <v>-3.15979145701038</v>
          </cell>
          <cell r="M134">
            <v>-2.13512476752783</v>
          </cell>
          <cell r="N134">
            <v>-5.29491622453821</v>
          </cell>
          <cell r="O134">
            <v>-6.5231787774958292</v>
          </cell>
          <cell r="P134">
            <v>-11.81809500203404</v>
          </cell>
          <cell r="Q134">
            <v>-11.758573752541761</v>
          </cell>
          <cell r="R134">
            <v>-23.576668754575799</v>
          </cell>
          <cell r="S134">
            <v>-6.2365423511074498</v>
          </cell>
          <cell r="T134">
            <v>-5.5220314014343099</v>
          </cell>
        </row>
        <row r="135">
          <cell r="B135" t="str">
            <v>144029862008OBud</v>
          </cell>
          <cell r="C135" t="str">
            <v>2986</v>
          </cell>
          <cell r="D135">
            <v>12</v>
          </cell>
          <cell r="E135" t="str">
            <v>1440</v>
          </cell>
          <cell r="F135" t="str">
            <v>BFDP</v>
          </cell>
          <cell r="G135" t="str">
            <v>2008</v>
          </cell>
          <cell r="H135" t="str">
            <v>OBud</v>
          </cell>
          <cell r="I135" t="str">
            <v>Non-Op. Exp</v>
          </cell>
          <cell r="J135">
            <v>-0.80200000000000005</v>
          </cell>
          <cell r="K135">
            <v>-0.747</v>
          </cell>
          <cell r="L135">
            <v>-1.5489999999999999</v>
          </cell>
          <cell r="M135">
            <v>-1.2090000000000001</v>
          </cell>
          <cell r="N135">
            <v>-2.758</v>
          </cell>
          <cell r="O135">
            <v>-3.7930000000000001</v>
          </cell>
          <cell r="P135">
            <v>-6.5510000000000002</v>
          </cell>
          <cell r="Q135">
            <v>-7.29</v>
          </cell>
          <cell r="R135">
            <v>-13.840999999999999</v>
          </cell>
          <cell r="S135">
            <v>-3.7989999999999999</v>
          </cell>
          <cell r="T135">
            <v>-3.4910000000000001</v>
          </cell>
        </row>
        <row r="136">
          <cell r="B136" t="str">
            <v>144029852008OBud</v>
          </cell>
          <cell r="C136" t="str">
            <v>2985</v>
          </cell>
          <cell r="D136">
            <v>14</v>
          </cell>
          <cell r="E136" t="str">
            <v>1440</v>
          </cell>
          <cell r="F136" t="str">
            <v>BFDP</v>
          </cell>
          <cell r="G136" t="str">
            <v>2008</v>
          </cell>
          <cell r="H136" t="str">
            <v>OBud</v>
          </cell>
          <cell r="I136" t="str">
            <v>PBT</v>
          </cell>
          <cell r="J136">
            <v>4.0468724420916304</v>
          </cell>
          <cell r="K136">
            <v>7.0673710731323794E-2</v>
          </cell>
          <cell r="L136">
            <v>4.1175461528229542</v>
          </cell>
          <cell r="M136">
            <v>6.7269349942388299</v>
          </cell>
          <cell r="N136">
            <v>10.844481147061785</v>
          </cell>
          <cell r="O136">
            <v>19.448238254594123</v>
          </cell>
          <cell r="P136">
            <v>30.292719401655908</v>
          </cell>
          <cell r="Q136">
            <v>36.494668368758227</v>
          </cell>
          <cell r="R136">
            <v>66.787387770414142</v>
          </cell>
          <cell r="S136">
            <v>27.618504820192552</v>
          </cell>
          <cell r="T136">
            <v>8.8761635485656782</v>
          </cell>
        </row>
        <row r="137">
          <cell r="B137" t="str">
            <v>144029992008OBud</v>
          </cell>
          <cell r="C137" t="str">
            <v>2999</v>
          </cell>
          <cell r="D137">
            <v>16</v>
          </cell>
          <cell r="E137" t="str">
            <v>1440</v>
          </cell>
          <cell r="F137" t="str">
            <v>BFDP</v>
          </cell>
          <cell r="G137" t="str">
            <v>2008</v>
          </cell>
          <cell r="H137" t="str">
            <v>OBud</v>
          </cell>
          <cell r="I137" t="str">
            <v>Net Income</v>
          </cell>
          <cell r="J137">
            <v>3.6886874459447299</v>
          </cell>
          <cell r="K137">
            <v>0.69242273078378502</v>
          </cell>
          <cell r="L137">
            <v>4.381110176728515</v>
          </cell>
          <cell r="M137">
            <v>3.9130653701698996</v>
          </cell>
          <cell r="N137">
            <v>8.2941755468984155</v>
          </cell>
          <cell r="O137">
            <v>12.273485951454109</v>
          </cell>
          <cell r="P137">
            <v>20.567661498352525</v>
          </cell>
          <cell r="Q137">
            <v>25.384077064911374</v>
          </cell>
          <cell r="R137">
            <v>45.951738563263902</v>
          </cell>
          <cell r="S137">
            <v>17.477800846726559</v>
          </cell>
          <cell r="T137">
            <v>7.9062762181848178</v>
          </cell>
        </row>
        <row r="138">
          <cell r="B138" t="str">
            <v>144008042008OBud</v>
          </cell>
          <cell r="C138" t="str">
            <v>0804</v>
          </cell>
          <cell r="D138">
            <v>25.4</v>
          </cell>
          <cell r="E138" t="str">
            <v>1440</v>
          </cell>
          <cell r="F138" t="str">
            <v>BFDP</v>
          </cell>
          <cell r="G138" t="str">
            <v>2008</v>
          </cell>
          <cell r="H138" t="str">
            <v>OBud</v>
          </cell>
          <cell r="I138" t="str">
            <v>Finished Goods</v>
          </cell>
          <cell r="J138">
            <v>169.99396684099997</v>
          </cell>
          <cell r="K138">
            <v>181.94559346400001</v>
          </cell>
          <cell r="L138">
            <v>181.94559346400001</v>
          </cell>
          <cell r="M138">
            <v>178.90484318900002</v>
          </cell>
          <cell r="N138">
            <v>178.90484318900002</v>
          </cell>
          <cell r="O138">
            <v>163.601491361</v>
          </cell>
          <cell r="P138">
            <v>163.601491361</v>
          </cell>
          <cell r="Q138">
            <v>158.71869655500001</v>
          </cell>
          <cell r="R138">
            <v>158.71869655500001</v>
          </cell>
          <cell r="S138">
            <v>150.60528329299999</v>
          </cell>
          <cell r="T138">
            <v>158.71869655500001</v>
          </cell>
        </row>
        <row r="139">
          <cell r="B139" t="str">
            <v>144008342008OBud</v>
          </cell>
          <cell r="C139" t="str">
            <v>0834</v>
          </cell>
          <cell r="D139">
            <v>25.5</v>
          </cell>
          <cell r="E139" t="str">
            <v>1440</v>
          </cell>
          <cell r="F139" t="str">
            <v>BFDP</v>
          </cell>
          <cell r="G139" t="str">
            <v>2008</v>
          </cell>
          <cell r="H139" t="str">
            <v>OBud</v>
          </cell>
          <cell r="I139" t="str">
            <v>Inventory Reductions</v>
          </cell>
          <cell r="J139">
            <v>-29.383900000000001</v>
          </cell>
          <cell r="K139">
            <v>-29.383900000000001</v>
          </cell>
          <cell r="L139">
            <v>-29.383900000000001</v>
          </cell>
          <cell r="M139">
            <v>-29.383900000000001</v>
          </cell>
          <cell r="N139">
            <v>-29.383900000000001</v>
          </cell>
          <cell r="O139">
            <v>-29.383900000000001</v>
          </cell>
          <cell r="P139">
            <v>-29.383900000000001</v>
          </cell>
          <cell r="Q139">
            <v>-29.314900000000002</v>
          </cell>
          <cell r="R139">
            <v>-29.314900000000002</v>
          </cell>
          <cell r="S139">
            <v>-29.383900000000001</v>
          </cell>
          <cell r="T139">
            <v>-29.314900000000002</v>
          </cell>
        </row>
        <row r="140">
          <cell r="B140" t="str">
            <v>144017372008OBud</v>
          </cell>
          <cell r="C140" t="str">
            <v>1737</v>
          </cell>
          <cell r="D140">
            <v>30</v>
          </cell>
          <cell r="E140" t="str">
            <v>1440</v>
          </cell>
          <cell r="F140" t="str">
            <v>BFDP</v>
          </cell>
          <cell r="G140" t="str">
            <v>2008</v>
          </cell>
          <cell r="H140" t="str">
            <v>OBud</v>
          </cell>
          <cell r="I140" t="str">
            <v>Debt</v>
          </cell>
          <cell r="J140">
            <v>340.51363805317203</v>
          </cell>
          <cell r="K140">
            <v>415.57345601974998</v>
          </cell>
          <cell r="L140">
            <v>415.57345601974998</v>
          </cell>
          <cell r="M140">
            <v>433.76189513874101</v>
          </cell>
          <cell r="N140">
            <v>433.76189513874101</v>
          </cell>
          <cell r="O140">
            <v>457.28638839105304</v>
          </cell>
          <cell r="P140">
            <v>457.28638839105304</v>
          </cell>
          <cell r="Q140">
            <v>375.25594773740102</v>
          </cell>
          <cell r="R140">
            <v>375.25594773740102</v>
          </cell>
          <cell r="S140">
            <v>389.46783207229896</v>
          </cell>
          <cell r="T140">
            <v>375.25594773740102</v>
          </cell>
        </row>
        <row r="141">
          <cell r="B141" t="str">
            <v>164029252007Act</v>
          </cell>
          <cell r="C141" t="str">
            <v>2925</v>
          </cell>
          <cell r="D141">
            <v>2</v>
          </cell>
          <cell r="E141" t="str">
            <v>1640</v>
          </cell>
          <cell r="F141" t="str">
            <v>BFLA</v>
          </cell>
          <cell r="G141" t="str">
            <v>2007</v>
          </cell>
          <cell r="H141" t="str">
            <v>Act</v>
          </cell>
          <cell r="I141" t="str">
            <v>Sales</v>
          </cell>
          <cell r="J141">
            <v>125.336</v>
          </cell>
          <cell r="K141">
            <v>120.812</v>
          </cell>
          <cell r="L141">
            <v>246.148</v>
          </cell>
          <cell r="M141">
            <v>143.01499999999999</v>
          </cell>
          <cell r="N141">
            <v>389.16300000000001</v>
          </cell>
          <cell r="O141">
            <v>425.524</v>
          </cell>
          <cell r="P141">
            <v>814.68700000000001</v>
          </cell>
          <cell r="Q141">
            <v>925.60699999999997</v>
          </cell>
          <cell r="R141">
            <v>1740.2939999999999</v>
          </cell>
          <cell r="S141">
            <v>446.64299999999997</v>
          </cell>
          <cell r="T141">
            <v>478.96400000000006</v>
          </cell>
        </row>
        <row r="142">
          <cell r="B142" t="str">
            <v>164029372007Act</v>
          </cell>
          <cell r="C142" t="str">
            <v>2937</v>
          </cell>
          <cell r="D142">
            <v>4</v>
          </cell>
          <cell r="E142" t="str">
            <v>1640</v>
          </cell>
          <cell r="F142" t="str">
            <v>BFLA</v>
          </cell>
          <cell r="G142" t="str">
            <v>2007</v>
          </cell>
          <cell r="H142" t="str">
            <v>Act</v>
          </cell>
          <cell r="I142" t="str">
            <v>Gr. Profit</v>
          </cell>
          <cell r="J142">
            <v>18.702999999999999</v>
          </cell>
          <cell r="K142">
            <v>22.533999999999999</v>
          </cell>
          <cell r="L142">
            <v>41.236999999999995</v>
          </cell>
          <cell r="M142">
            <v>25.420999999999999</v>
          </cell>
          <cell r="N142">
            <v>66.657999999999987</v>
          </cell>
          <cell r="O142">
            <v>74.277999999999992</v>
          </cell>
          <cell r="P142">
            <v>140.93599999999998</v>
          </cell>
          <cell r="Q142">
            <v>169.67599999999999</v>
          </cell>
          <cell r="R142">
            <v>310.61199999999997</v>
          </cell>
          <cell r="S142">
            <v>84.525000000000006</v>
          </cell>
          <cell r="T142">
            <v>85.150999999999996</v>
          </cell>
        </row>
        <row r="143">
          <cell r="B143" t="str">
            <v>164029582007Act</v>
          </cell>
          <cell r="C143" t="str">
            <v>2958</v>
          </cell>
          <cell r="D143">
            <v>6</v>
          </cell>
          <cell r="E143" t="str">
            <v>1640</v>
          </cell>
          <cell r="F143" t="str">
            <v>BFLA</v>
          </cell>
          <cell r="G143" t="str">
            <v>2007</v>
          </cell>
          <cell r="H143" t="str">
            <v>Act</v>
          </cell>
          <cell r="I143" t="str">
            <v>Op. Expense</v>
          </cell>
          <cell r="J143">
            <v>17.126000000000001</v>
          </cell>
          <cell r="K143">
            <v>16.771999999999998</v>
          </cell>
          <cell r="L143">
            <v>33.897999999999996</v>
          </cell>
          <cell r="M143">
            <v>19.07</v>
          </cell>
          <cell r="N143">
            <v>52.967999999999996</v>
          </cell>
          <cell r="O143">
            <v>56.802999999999997</v>
          </cell>
          <cell r="P143">
            <v>109.77099999999999</v>
          </cell>
          <cell r="Q143">
            <v>117.63</v>
          </cell>
          <cell r="R143">
            <v>227.40100000000001</v>
          </cell>
          <cell r="S143">
            <v>55.038000000000004</v>
          </cell>
          <cell r="T143">
            <v>62.591999999999999</v>
          </cell>
        </row>
        <row r="144">
          <cell r="B144" t="str">
            <v>164029592007Act</v>
          </cell>
          <cell r="C144" t="str">
            <v>2959</v>
          </cell>
          <cell r="D144">
            <v>8</v>
          </cell>
          <cell r="E144" t="str">
            <v>1640</v>
          </cell>
          <cell r="F144" t="str">
            <v>BFLA</v>
          </cell>
          <cell r="G144" t="str">
            <v>2007</v>
          </cell>
          <cell r="H144" t="str">
            <v>Act</v>
          </cell>
          <cell r="I144" t="str">
            <v>Oper. Profit</v>
          </cell>
          <cell r="J144">
            <v>1.577</v>
          </cell>
          <cell r="K144">
            <v>5.7619999999999996</v>
          </cell>
          <cell r="L144">
            <v>7.3389999999999995</v>
          </cell>
          <cell r="M144">
            <v>6.351</v>
          </cell>
          <cell r="N144">
            <v>13.69</v>
          </cell>
          <cell r="O144">
            <v>17.475999999999999</v>
          </cell>
          <cell r="P144">
            <v>31.166</v>
          </cell>
          <cell r="Q144">
            <v>52.046000000000006</v>
          </cell>
          <cell r="R144">
            <v>83.211999999999989</v>
          </cell>
          <cell r="S144">
            <v>29.487000000000002</v>
          </cell>
          <cell r="T144">
            <v>22.559000000000001</v>
          </cell>
        </row>
        <row r="145">
          <cell r="B145" t="str">
            <v>164029742007Act</v>
          </cell>
          <cell r="C145" t="str">
            <v>2974</v>
          </cell>
          <cell r="D145">
            <v>10</v>
          </cell>
          <cell r="E145" t="str">
            <v>1640</v>
          </cell>
          <cell r="F145" t="str">
            <v>BFLA</v>
          </cell>
          <cell r="G145" t="str">
            <v>2007</v>
          </cell>
          <cell r="H145" t="str">
            <v>Act</v>
          </cell>
          <cell r="I145" t="str">
            <v>Interest</v>
          </cell>
          <cell r="J145">
            <v>-2.0529999999999999</v>
          </cell>
          <cell r="K145">
            <v>-1.851</v>
          </cell>
          <cell r="L145">
            <v>-3.9039999999999999</v>
          </cell>
          <cell r="M145">
            <v>-1.8779999999999999</v>
          </cell>
          <cell r="N145">
            <v>-5.782</v>
          </cell>
          <cell r="O145">
            <v>-6.2320000000000002</v>
          </cell>
          <cell r="P145">
            <v>-12.013999999999999</v>
          </cell>
          <cell r="Q145">
            <v>-14.338999999999999</v>
          </cell>
          <cell r="R145">
            <v>-26.352999999999998</v>
          </cell>
          <cell r="S145">
            <v>-6.1980000000000004</v>
          </cell>
          <cell r="T145">
            <v>-8.141</v>
          </cell>
        </row>
        <row r="146">
          <cell r="B146" t="str">
            <v>164029862007Act</v>
          </cell>
          <cell r="C146" t="str">
            <v>2986</v>
          </cell>
          <cell r="D146">
            <v>12</v>
          </cell>
          <cell r="E146" t="str">
            <v>1640</v>
          </cell>
          <cell r="F146" t="str">
            <v>BFLA</v>
          </cell>
          <cell r="G146" t="str">
            <v>2007</v>
          </cell>
          <cell r="H146" t="str">
            <v>Act</v>
          </cell>
          <cell r="I146" t="str">
            <v>Non-Op. Exp</v>
          </cell>
          <cell r="J146">
            <v>-1.036</v>
          </cell>
          <cell r="K146">
            <v>-1.9019999999999999</v>
          </cell>
          <cell r="L146">
            <v>-2.9379999999999997</v>
          </cell>
          <cell r="M146">
            <v>0.22500000000000001</v>
          </cell>
          <cell r="N146">
            <v>-2.7129999999999996</v>
          </cell>
          <cell r="O146">
            <v>3.2379999999999995</v>
          </cell>
          <cell r="P146">
            <v>0.52500000000000002</v>
          </cell>
          <cell r="Q146">
            <v>-7.4409999999999998</v>
          </cell>
          <cell r="R146">
            <v>-6.9159999999999995</v>
          </cell>
          <cell r="S146">
            <v>-6.8380000000000001</v>
          </cell>
          <cell r="T146">
            <v>-0.6030000000000002</v>
          </cell>
        </row>
        <row r="147">
          <cell r="B147" t="str">
            <v>164029852007Act</v>
          </cell>
          <cell r="C147" t="str">
            <v>2985</v>
          </cell>
          <cell r="D147">
            <v>14</v>
          </cell>
          <cell r="E147" t="str">
            <v>1640</v>
          </cell>
          <cell r="F147" t="str">
            <v>BFLA</v>
          </cell>
          <cell r="G147" t="str">
            <v>2007</v>
          </cell>
          <cell r="H147" t="str">
            <v>Act</v>
          </cell>
          <cell r="I147" t="str">
            <v>PBT</v>
          </cell>
          <cell r="J147">
            <v>-1.514</v>
          </cell>
          <cell r="K147">
            <v>2.0089999999999999</v>
          </cell>
          <cell r="L147">
            <v>0.495</v>
          </cell>
          <cell r="M147">
            <v>4.6989999999999998</v>
          </cell>
          <cell r="N147">
            <v>5.194</v>
          </cell>
          <cell r="O147">
            <v>14.481999999999999</v>
          </cell>
          <cell r="P147">
            <v>19.675999999999998</v>
          </cell>
          <cell r="Q147">
            <v>30.262</v>
          </cell>
          <cell r="R147">
            <v>49.938000000000002</v>
          </cell>
          <cell r="S147">
            <v>16.446999999999999</v>
          </cell>
          <cell r="T147">
            <v>13.815</v>
          </cell>
        </row>
        <row r="148">
          <cell r="B148" t="str">
            <v>164029992007Act</v>
          </cell>
          <cell r="C148" t="str">
            <v>2999</v>
          </cell>
          <cell r="D148">
            <v>16</v>
          </cell>
          <cell r="E148" t="str">
            <v>1640</v>
          </cell>
          <cell r="F148" t="str">
            <v>BFLA</v>
          </cell>
          <cell r="G148" t="str">
            <v>2007</v>
          </cell>
          <cell r="H148" t="str">
            <v>Act</v>
          </cell>
          <cell r="I148" t="str">
            <v>Net Income</v>
          </cell>
          <cell r="J148">
            <v>-2.0830000000000002</v>
          </cell>
          <cell r="K148">
            <v>1.6419999999999999</v>
          </cell>
          <cell r="L148">
            <v>-0.44100000000000028</v>
          </cell>
          <cell r="M148">
            <v>2.9279999999999999</v>
          </cell>
          <cell r="N148">
            <v>2.4869999999999997</v>
          </cell>
          <cell r="O148">
            <v>9.6449999999999996</v>
          </cell>
          <cell r="P148">
            <v>12.132</v>
          </cell>
          <cell r="Q148">
            <v>31.263000000000002</v>
          </cell>
          <cell r="R148">
            <v>43.395000000000003</v>
          </cell>
          <cell r="S148">
            <v>12.271000000000001</v>
          </cell>
          <cell r="T148">
            <v>18.992000000000001</v>
          </cell>
        </row>
        <row r="149">
          <cell r="B149" t="str">
            <v>164008042007Act</v>
          </cell>
          <cell r="C149" t="str">
            <v>0804</v>
          </cell>
          <cell r="D149">
            <v>25.4</v>
          </cell>
          <cell r="E149" t="str">
            <v>1640</v>
          </cell>
          <cell r="F149" t="str">
            <v>BFLA</v>
          </cell>
          <cell r="G149" t="str">
            <v>2007</v>
          </cell>
          <cell r="H149" t="str">
            <v>Act</v>
          </cell>
          <cell r="I149" t="str">
            <v>Finished Goods</v>
          </cell>
          <cell r="J149">
            <v>190.857</v>
          </cell>
          <cell r="K149">
            <v>187.83</v>
          </cell>
          <cell r="L149">
            <v>187.83</v>
          </cell>
          <cell r="M149">
            <v>182.30099999999999</v>
          </cell>
          <cell r="N149">
            <v>182.30099999999999</v>
          </cell>
          <cell r="O149">
            <v>161.28800000000001</v>
          </cell>
          <cell r="P149">
            <v>161.28800000000001</v>
          </cell>
          <cell r="Q149">
            <v>146.625</v>
          </cell>
          <cell r="R149">
            <v>146.625</v>
          </cell>
          <cell r="S149">
            <v>171.57900000000001</v>
          </cell>
          <cell r="T149">
            <v>146.625</v>
          </cell>
        </row>
        <row r="150">
          <cell r="B150" t="str">
            <v>164008342007Act</v>
          </cell>
          <cell r="C150" t="str">
            <v>0834</v>
          </cell>
          <cell r="D150">
            <v>25.5</v>
          </cell>
          <cell r="E150" t="str">
            <v>1640</v>
          </cell>
          <cell r="F150" t="str">
            <v>BFLA</v>
          </cell>
          <cell r="G150" t="str">
            <v>2007</v>
          </cell>
          <cell r="H150" t="str">
            <v>Act</v>
          </cell>
          <cell r="I150" t="str">
            <v>Inventory Reductions</v>
          </cell>
          <cell r="J150">
            <v>-11.156000000000001</v>
          </cell>
          <cell r="K150">
            <v>-7.99</v>
          </cell>
          <cell r="L150">
            <v>-7.99</v>
          </cell>
          <cell r="M150">
            <v>-9.2910000000000004</v>
          </cell>
          <cell r="N150">
            <v>-9.2910000000000004</v>
          </cell>
          <cell r="O150">
            <v>-3.8149999999999999</v>
          </cell>
          <cell r="P150">
            <v>-3.8149999999999999</v>
          </cell>
          <cell r="Q150">
            <v>-3.1779999999999999</v>
          </cell>
          <cell r="R150">
            <v>-3.1779999999999999</v>
          </cell>
          <cell r="S150">
            <v>-2.931</v>
          </cell>
          <cell r="T150">
            <v>-3.1779999999999999</v>
          </cell>
        </row>
        <row r="151">
          <cell r="B151" t="str">
            <v>164017372007Act</v>
          </cell>
          <cell r="C151" t="str">
            <v>1737</v>
          </cell>
          <cell r="D151">
            <v>30</v>
          </cell>
          <cell r="E151" t="str">
            <v>1640</v>
          </cell>
          <cell r="F151" t="str">
            <v>BFLA</v>
          </cell>
          <cell r="G151" t="str">
            <v>2007</v>
          </cell>
          <cell r="H151" t="str">
            <v>Act</v>
          </cell>
          <cell r="I151" t="str">
            <v>Debt</v>
          </cell>
          <cell r="J151">
            <v>341.30200000000002</v>
          </cell>
          <cell r="K151">
            <v>335.42700000000002</v>
          </cell>
          <cell r="L151">
            <v>335.42700000000002</v>
          </cell>
          <cell r="M151">
            <v>389.10599999999999</v>
          </cell>
          <cell r="N151">
            <v>389.10599999999999</v>
          </cell>
          <cell r="O151">
            <v>374.41300000000001</v>
          </cell>
          <cell r="P151">
            <v>374.41300000000001</v>
          </cell>
          <cell r="Q151">
            <v>444.62700000000001</v>
          </cell>
          <cell r="R151">
            <v>444.62700000000001</v>
          </cell>
          <cell r="S151">
            <v>395.23899999999998</v>
          </cell>
          <cell r="T151">
            <v>444.62700000000001</v>
          </cell>
        </row>
        <row r="152">
          <cell r="B152" t="str">
            <v>164029252008Act</v>
          </cell>
          <cell r="C152" t="str">
            <v>2925</v>
          </cell>
          <cell r="D152">
            <v>2</v>
          </cell>
          <cell r="E152" t="str">
            <v>1640</v>
          </cell>
          <cell r="F152" t="str">
            <v>BFLA</v>
          </cell>
          <cell r="G152" t="str">
            <v>2008</v>
          </cell>
          <cell r="H152" t="str">
            <v>Act</v>
          </cell>
          <cell r="I152" t="str">
            <v>Sales</v>
          </cell>
          <cell r="J152">
            <v>158.66800000000001</v>
          </cell>
          <cell r="K152">
            <v>151.89599999999999</v>
          </cell>
          <cell r="L152">
            <v>310.56399999999996</v>
          </cell>
        </row>
        <row r="153">
          <cell r="B153" t="str">
            <v>164029372008Act</v>
          </cell>
          <cell r="C153" t="str">
            <v>2937</v>
          </cell>
          <cell r="D153">
            <v>4</v>
          </cell>
          <cell r="E153" t="str">
            <v>1640</v>
          </cell>
          <cell r="F153" t="str">
            <v>BFLA</v>
          </cell>
          <cell r="G153" t="str">
            <v>2008</v>
          </cell>
          <cell r="H153" t="str">
            <v>Act</v>
          </cell>
          <cell r="I153" t="str">
            <v>Gr. Profit</v>
          </cell>
          <cell r="J153">
            <v>28.082999999999998</v>
          </cell>
          <cell r="K153">
            <v>24.721</v>
          </cell>
          <cell r="L153">
            <v>52.804000000000002</v>
          </cell>
        </row>
        <row r="154">
          <cell r="B154" t="str">
            <v>164029582008Act</v>
          </cell>
          <cell r="C154" t="str">
            <v>2958</v>
          </cell>
          <cell r="D154">
            <v>6</v>
          </cell>
          <cell r="E154" t="str">
            <v>1640</v>
          </cell>
          <cell r="F154" t="str">
            <v>BFLA</v>
          </cell>
          <cell r="G154" t="str">
            <v>2008</v>
          </cell>
          <cell r="H154" t="str">
            <v>Act</v>
          </cell>
          <cell r="I154" t="str">
            <v>Op. Expense</v>
          </cell>
          <cell r="J154">
            <v>18.077000000000002</v>
          </cell>
          <cell r="K154">
            <v>17.542999999999999</v>
          </cell>
          <cell r="L154">
            <v>35.619999999999997</v>
          </cell>
        </row>
        <row r="155">
          <cell r="B155" t="str">
            <v>164029592008Act</v>
          </cell>
          <cell r="C155" t="str">
            <v>2959</v>
          </cell>
          <cell r="D155">
            <v>8</v>
          </cell>
          <cell r="E155" t="str">
            <v>1640</v>
          </cell>
          <cell r="F155" t="str">
            <v>BFLA</v>
          </cell>
          <cell r="G155" t="str">
            <v>2008</v>
          </cell>
          <cell r="H155" t="str">
            <v>Act</v>
          </cell>
          <cell r="I155" t="str">
            <v>Oper. Profit</v>
          </cell>
          <cell r="J155">
            <v>10.006</v>
          </cell>
          <cell r="K155">
            <v>7.1790000000000003</v>
          </cell>
          <cell r="L155">
            <v>17.184999999999999</v>
          </cell>
        </row>
        <row r="156">
          <cell r="B156" t="str">
            <v>164029742008Act</v>
          </cell>
          <cell r="C156" t="str">
            <v>2974</v>
          </cell>
          <cell r="D156">
            <v>10</v>
          </cell>
          <cell r="E156" t="str">
            <v>1640</v>
          </cell>
          <cell r="F156" t="str">
            <v>BFLA</v>
          </cell>
          <cell r="G156" t="str">
            <v>2008</v>
          </cell>
          <cell r="H156" t="str">
            <v>Act</v>
          </cell>
          <cell r="I156" t="str">
            <v>Interest</v>
          </cell>
          <cell r="J156">
            <v>-3.1949999999999998</v>
          </cell>
          <cell r="K156">
            <v>-4.2240000000000002</v>
          </cell>
          <cell r="L156">
            <v>-7.4190000000000005</v>
          </cell>
        </row>
        <row r="157">
          <cell r="B157" t="str">
            <v>164029862008Act</v>
          </cell>
          <cell r="C157" t="str">
            <v>2986</v>
          </cell>
          <cell r="D157">
            <v>12</v>
          </cell>
          <cell r="E157" t="str">
            <v>1640</v>
          </cell>
          <cell r="F157" t="str">
            <v>BFLA</v>
          </cell>
          <cell r="G157" t="str">
            <v>2008</v>
          </cell>
          <cell r="H157" t="str">
            <v>Act</v>
          </cell>
          <cell r="I157" t="str">
            <v>Non-Op. Exp</v>
          </cell>
          <cell r="J157">
            <v>-1.1419999999999999</v>
          </cell>
          <cell r="K157">
            <v>2.5760000000000001</v>
          </cell>
          <cell r="L157">
            <v>1.4340000000000002</v>
          </cell>
        </row>
        <row r="158">
          <cell r="B158" t="str">
            <v>164029852008Act</v>
          </cell>
          <cell r="C158" t="str">
            <v>2985</v>
          </cell>
          <cell r="D158">
            <v>14</v>
          </cell>
          <cell r="E158" t="str">
            <v>1640</v>
          </cell>
          <cell r="F158" t="str">
            <v>BFLA</v>
          </cell>
          <cell r="G158" t="str">
            <v>2008</v>
          </cell>
          <cell r="H158" t="str">
            <v>Act</v>
          </cell>
          <cell r="I158" t="str">
            <v>PBT</v>
          </cell>
          <cell r="J158">
            <v>5.6680000000000001</v>
          </cell>
          <cell r="K158">
            <v>5.5309999999999997</v>
          </cell>
          <cell r="L158">
            <v>11.199</v>
          </cell>
        </row>
        <row r="159">
          <cell r="B159" t="str">
            <v>164029992008Act</v>
          </cell>
          <cell r="C159" t="str">
            <v>2999</v>
          </cell>
          <cell r="D159">
            <v>16</v>
          </cell>
          <cell r="E159" t="str">
            <v>1640</v>
          </cell>
          <cell r="F159" t="str">
            <v>BFLA</v>
          </cell>
          <cell r="G159" t="str">
            <v>2008</v>
          </cell>
          <cell r="H159" t="str">
            <v>Act</v>
          </cell>
          <cell r="I159" t="str">
            <v>Net Income</v>
          </cell>
          <cell r="J159">
            <v>3.7639999999999998</v>
          </cell>
          <cell r="K159">
            <v>3.8730000000000002</v>
          </cell>
          <cell r="L159">
            <v>7.6370000000000005</v>
          </cell>
        </row>
        <row r="160">
          <cell r="B160" t="str">
            <v>164008042008Act</v>
          </cell>
          <cell r="C160" t="str">
            <v>0804</v>
          </cell>
          <cell r="D160">
            <v>25.4</v>
          </cell>
          <cell r="E160" t="str">
            <v>1640</v>
          </cell>
          <cell r="F160" t="str">
            <v>BFLA</v>
          </cell>
          <cell r="G160" t="str">
            <v>2008</v>
          </cell>
          <cell r="H160" t="str">
            <v>Act</v>
          </cell>
          <cell r="I160" t="str">
            <v>Finished Goods</v>
          </cell>
          <cell r="J160">
            <v>148.90600000000001</v>
          </cell>
          <cell r="K160">
            <v>148.34899999999999</v>
          </cell>
          <cell r="L160">
            <v>148.34899999999999</v>
          </cell>
        </row>
        <row r="161">
          <cell r="B161" t="str">
            <v>164008342008Act</v>
          </cell>
          <cell r="C161" t="str">
            <v>0834</v>
          </cell>
          <cell r="D161">
            <v>25.5</v>
          </cell>
          <cell r="E161" t="str">
            <v>1640</v>
          </cell>
          <cell r="F161" t="str">
            <v>BFLA</v>
          </cell>
          <cell r="G161" t="str">
            <v>2008</v>
          </cell>
          <cell r="H161" t="str">
            <v>Act</v>
          </cell>
          <cell r="I161" t="str">
            <v>Inventory Reductions</v>
          </cell>
          <cell r="J161">
            <v>-8.875</v>
          </cell>
          <cell r="K161">
            <v>-6.9539999999999997</v>
          </cell>
          <cell r="L161">
            <v>-6.9539999999999997</v>
          </cell>
        </row>
        <row r="162">
          <cell r="B162" t="str">
            <v>164017372008Act</v>
          </cell>
          <cell r="C162" t="str">
            <v>1737</v>
          </cell>
          <cell r="D162">
            <v>30</v>
          </cell>
          <cell r="E162" t="str">
            <v>1640</v>
          </cell>
          <cell r="F162" t="str">
            <v>BFLA</v>
          </cell>
          <cell r="G162" t="str">
            <v>2008</v>
          </cell>
          <cell r="H162" t="str">
            <v>Act</v>
          </cell>
          <cell r="I162" t="str">
            <v>Debt</v>
          </cell>
          <cell r="J162">
            <v>444.82600000000002</v>
          </cell>
          <cell r="K162">
            <v>453.911</v>
          </cell>
          <cell r="L162">
            <v>453.911</v>
          </cell>
        </row>
        <row r="163">
          <cell r="B163" t="str">
            <v>164029252008OBud</v>
          </cell>
          <cell r="C163" t="str">
            <v>2925</v>
          </cell>
          <cell r="D163">
            <v>2</v>
          </cell>
          <cell r="E163" t="str">
            <v>1640</v>
          </cell>
          <cell r="F163" t="str">
            <v>BFLA</v>
          </cell>
          <cell r="G163" t="str">
            <v>2008</v>
          </cell>
          <cell r="H163" t="str">
            <v>OBud</v>
          </cell>
          <cell r="I163" t="str">
            <v>Sales</v>
          </cell>
          <cell r="J163">
            <v>163.32022800000001</v>
          </cell>
          <cell r="K163">
            <v>162.142976</v>
          </cell>
          <cell r="L163">
            <v>325.46320400000002</v>
          </cell>
          <cell r="M163">
            <v>161.599568</v>
          </cell>
          <cell r="N163">
            <v>487.062772</v>
          </cell>
          <cell r="O163">
            <v>504.62477799999999</v>
          </cell>
          <cell r="P163">
            <v>991.68754999999999</v>
          </cell>
          <cell r="Q163">
            <v>1028.483432</v>
          </cell>
          <cell r="R163">
            <v>2020.1709820000001</v>
          </cell>
          <cell r="S163">
            <v>516.92741000000001</v>
          </cell>
          <cell r="T163">
            <v>511.55602200000004</v>
          </cell>
        </row>
        <row r="164">
          <cell r="B164" t="str">
            <v>164029372008OBud</v>
          </cell>
          <cell r="C164" t="str">
            <v>2937</v>
          </cell>
          <cell r="D164">
            <v>4</v>
          </cell>
          <cell r="E164" t="str">
            <v>1640</v>
          </cell>
          <cell r="F164" t="str">
            <v>BFLA</v>
          </cell>
          <cell r="G164" t="str">
            <v>2008</v>
          </cell>
          <cell r="H164" t="str">
            <v>OBud</v>
          </cell>
          <cell r="I164" t="str">
            <v>Gr. Profit</v>
          </cell>
          <cell r="J164">
            <v>32.019889999999997</v>
          </cell>
          <cell r="K164">
            <v>30.706362000000002</v>
          </cell>
          <cell r="L164">
            <v>62.726252000000002</v>
          </cell>
          <cell r="M164">
            <v>29.328669999999999</v>
          </cell>
          <cell r="N164">
            <v>92.054922000000005</v>
          </cell>
          <cell r="O164">
            <v>95.536082000000007</v>
          </cell>
          <cell r="P164">
            <v>187.59100400000003</v>
          </cell>
          <cell r="Q164">
            <v>185.32618499999998</v>
          </cell>
          <cell r="R164">
            <v>372.91718900000001</v>
          </cell>
          <cell r="S164">
            <v>93.860726999999997</v>
          </cell>
          <cell r="T164">
            <v>91.465457999999998</v>
          </cell>
        </row>
        <row r="165">
          <cell r="B165" t="str">
            <v>164029582008OBud</v>
          </cell>
          <cell r="C165" t="str">
            <v>2958</v>
          </cell>
          <cell r="D165">
            <v>6</v>
          </cell>
          <cell r="E165" t="str">
            <v>1640</v>
          </cell>
          <cell r="F165" t="str">
            <v>BFLA</v>
          </cell>
          <cell r="G165" t="str">
            <v>2008</v>
          </cell>
          <cell r="H165" t="str">
            <v>OBud</v>
          </cell>
          <cell r="I165" t="str">
            <v>Op. Expense</v>
          </cell>
          <cell r="J165">
            <v>18.64649724465</v>
          </cell>
          <cell r="K165">
            <v>18.555328234649998</v>
          </cell>
          <cell r="L165">
            <v>37.201825479299998</v>
          </cell>
          <cell r="M165">
            <v>20.313286244650001</v>
          </cell>
          <cell r="N165">
            <v>57.51511172395</v>
          </cell>
          <cell r="O165">
            <v>58.713477713949999</v>
          </cell>
          <cell r="P165">
            <v>116.22858943789998</v>
          </cell>
          <cell r="Q165">
            <v>116.87806057485599</v>
          </cell>
          <cell r="R165">
            <v>233.10665001275601</v>
          </cell>
          <cell r="S165">
            <v>56.930894787428002</v>
          </cell>
          <cell r="T165">
            <v>59.947165787427998</v>
          </cell>
        </row>
        <row r="166">
          <cell r="B166" t="str">
            <v>164029592008OBud</v>
          </cell>
          <cell r="C166" t="str">
            <v>2959</v>
          </cell>
          <cell r="D166">
            <v>8</v>
          </cell>
          <cell r="E166" t="str">
            <v>1640</v>
          </cell>
          <cell r="F166" t="str">
            <v>BFLA</v>
          </cell>
          <cell r="G166" t="str">
            <v>2008</v>
          </cell>
          <cell r="H166" t="str">
            <v>OBud</v>
          </cell>
          <cell r="I166" t="str">
            <v>Oper. Profit</v>
          </cell>
          <cell r="J166">
            <v>13.37339275535</v>
          </cell>
          <cell r="K166">
            <v>12.151033765349998</v>
          </cell>
          <cell r="L166">
            <v>25.524426520699997</v>
          </cell>
          <cell r="M166">
            <v>9.0153837553499994</v>
          </cell>
          <cell r="N166">
            <v>34.539810276049998</v>
          </cell>
          <cell r="O166">
            <v>36.822604286050002</v>
          </cell>
          <cell r="P166">
            <v>71.3624145621</v>
          </cell>
          <cell r="Q166">
            <v>68.448124425144002</v>
          </cell>
          <cell r="R166">
            <v>139.810538987244</v>
          </cell>
          <cell r="S166">
            <v>36.929832212571995</v>
          </cell>
          <cell r="T166">
            <v>31.518292212572</v>
          </cell>
        </row>
        <row r="167">
          <cell r="B167" t="str">
            <v>164029742008OBud</v>
          </cell>
          <cell r="C167" t="str">
            <v>2974</v>
          </cell>
          <cell r="D167">
            <v>10</v>
          </cell>
          <cell r="E167" t="str">
            <v>1640</v>
          </cell>
          <cell r="F167" t="str">
            <v>BFLA</v>
          </cell>
          <cell r="G167" t="str">
            <v>2008</v>
          </cell>
          <cell r="H167" t="str">
            <v>OBud</v>
          </cell>
          <cell r="I167" t="str">
            <v>Interest</v>
          </cell>
          <cell r="J167">
            <v>-2.9220000000000002</v>
          </cell>
          <cell r="K167">
            <v>-2.8119999999999998</v>
          </cell>
          <cell r="L167">
            <v>-5.734</v>
          </cell>
          <cell r="M167">
            <v>-2.7480000000000002</v>
          </cell>
          <cell r="N167">
            <v>-8.4819999999999993</v>
          </cell>
          <cell r="O167">
            <v>-7.9009999999999998</v>
          </cell>
          <cell r="P167">
            <v>-16.382999999999999</v>
          </cell>
          <cell r="Q167">
            <v>-15.13</v>
          </cell>
          <cell r="R167">
            <v>-31.513000000000002</v>
          </cell>
          <cell r="S167">
            <v>-7.7759999999999998</v>
          </cell>
          <cell r="T167">
            <v>-7.3539999999999992</v>
          </cell>
        </row>
        <row r="168">
          <cell r="B168" t="str">
            <v>164029862008OBud</v>
          </cell>
          <cell r="C168" t="str">
            <v>2986</v>
          </cell>
          <cell r="D168">
            <v>12</v>
          </cell>
          <cell r="E168" t="str">
            <v>1640</v>
          </cell>
          <cell r="F168" t="str">
            <v>BFLA</v>
          </cell>
          <cell r="G168" t="str">
            <v>2008</v>
          </cell>
          <cell r="H168" t="str">
            <v>OBud</v>
          </cell>
          <cell r="I168" t="str">
            <v>Non-Op. Exp</v>
          </cell>
          <cell r="J168">
            <v>-1.2509999999999999</v>
          </cell>
          <cell r="K168">
            <v>-1.288</v>
          </cell>
          <cell r="L168">
            <v>-2.5389999999999997</v>
          </cell>
          <cell r="M168">
            <v>-1.2589999999999999</v>
          </cell>
          <cell r="N168">
            <v>-3.7979999999999996</v>
          </cell>
          <cell r="O168">
            <v>-3.9019999999999997</v>
          </cell>
          <cell r="P168">
            <v>-7.7</v>
          </cell>
          <cell r="Q168">
            <v>-7.4829999999999997</v>
          </cell>
          <cell r="R168">
            <v>-15.183</v>
          </cell>
          <cell r="S168">
            <v>-3.8540000000000001</v>
          </cell>
          <cell r="T168">
            <v>-3.6289999999999996</v>
          </cell>
        </row>
        <row r="169">
          <cell r="B169" t="str">
            <v>164029852008OBud</v>
          </cell>
          <cell r="C169" t="str">
            <v>2985</v>
          </cell>
          <cell r="D169">
            <v>14</v>
          </cell>
          <cell r="E169" t="str">
            <v>1640</v>
          </cell>
          <cell r="F169" t="str">
            <v>BFLA</v>
          </cell>
          <cell r="G169" t="str">
            <v>2008</v>
          </cell>
          <cell r="H169" t="str">
            <v>OBud</v>
          </cell>
          <cell r="I169" t="str">
            <v>PBT</v>
          </cell>
          <cell r="J169">
            <v>9.2003927553500002</v>
          </cell>
          <cell r="K169">
            <v>8.0510337653500006</v>
          </cell>
          <cell r="L169">
            <v>17.251426520700001</v>
          </cell>
          <cell r="M169">
            <v>5.0083837553499997</v>
          </cell>
          <cell r="N169">
            <v>22.259810276050001</v>
          </cell>
          <cell r="O169">
            <v>25.019604286050004</v>
          </cell>
          <cell r="P169">
            <v>47.279414562100001</v>
          </cell>
          <cell r="Q169">
            <v>45.835124425144002</v>
          </cell>
          <cell r="R169">
            <v>93.114538987243989</v>
          </cell>
          <cell r="S169">
            <v>25.299832212571999</v>
          </cell>
          <cell r="T169">
            <v>20.535292212572003</v>
          </cell>
        </row>
        <row r="170">
          <cell r="B170" t="str">
            <v>164029992008OBud</v>
          </cell>
          <cell r="C170" t="str">
            <v>2999</v>
          </cell>
          <cell r="D170">
            <v>16</v>
          </cell>
          <cell r="E170" t="str">
            <v>1640</v>
          </cell>
          <cell r="F170" t="str">
            <v>BFLA</v>
          </cell>
          <cell r="G170" t="str">
            <v>2008</v>
          </cell>
          <cell r="H170" t="str">
            <v>OBud</v>
          </cell>
          <cell r="I170" t="str">
            <v>Net Income</v>
          </cell>
          <cell r="J170">
            <v>5.9486927553499998</v>
          </cell>
          <cell r="K170">
            <v>5.18733376535</v>
          </cell>
          <cell r="L170">
            <v>11.1360265207</v>
          </cell>
          <cell r="M170">
            <v>3.1256837553499999</v>
          </cell>
          <cell r="N170">
            <v>14.26171027605</v>
          </cell>
          <cell r="O170">
            <v>17.192504286050003</v>
          </cell>
          <cell r="P170">
            <v>31.454214562099999</v>
          </cell>
          <cell r="Q170">
            <v>36.439924425144</v>
          </cell>
          <cell r="R170">
            <v>67.894138987243991</v>
          </cell>
          <cell r="S170">
            <v>17.874732212571999</v>
          </cell>
          <cell r="T170">
            <v>18.565192212572001</v>
          </cell>
        </row>
        <row r="171">
          <cell r="B171" t="str">
            <v>164008042008OBud</v>
          </cell>
          <cell r="C171" t="str">
            <v>0804</v>
          </cell>
          <cell r="D171">
            <v>25.4</v>
          </cell>
          <cell r="E171" t="str">
            <v>1640</v>
          </cell>
          <cell r="F171" t="str">
            <v>BFLA</v>
          </cell>
          <cell r="G171" t="str">
            <v>2008</v>
          </cell>
          <cell r="H171" t="str">
            <v>OBud</v>
          </cell>
          <cell r="I171" t="str">
            <v>Finished Goods</v>
          </cell>
          <cell r="J171">
            <v>151.64649</v>
          </cell>
          <cell r="K171">
            <v>146.37749400000001</v>
          </cell>
          <cell r="L171">
            <v>146.37749400000001</v>
          </cell>
          <cell r="M171">
            <v>148.95966899999999</v>
          </cell>
          <cell r="N171">
            <v>148.95966899999999</v>
          </cell>
          <cell r="O171">
            <v>151.43954500000001</v>
          </cell>
          <cell r="P171">
            <v>151.43954500000001</v>
          </cell>
          <cell r="Q171">
            <v>123.420581</v>
          </cell>
          <cell r="R171">
            <v>123.420581</v>
          </cell>
          <cell r="S171">
            <v>159.86446900000001</v>
          </cell>
          <cell r="T171">
            <v>123.420581</v>
          </cell>
        </row>
        <row r="172">
          <cell r="B172" t="str">
            <v>164008342008OBud</v>
          </cell>
          <cell r="C172" t="str">
            <v>0834</v>
          </cell>
          <cell r="D172">
            <v>25.5</v>
          </cell>
          <cell r="E172" t="str">
            <v>1640</v>
          </cell>
          <cell r="F172" t="str">
            <v>BFLA</v>
          </cell>
          <cell r="G172" t="str">
            <v>2008</v>
          </cell>
          <cell r="H172" t="str">
            <v>OBud</v>
          </cell>
          <cell r="I172" t="str">
            <v>Inventory Reductions</v>
          </cell>
          <cell r="J172">
            <v>-1.7135</v>
          </cell>
          <cell r="K172">
            <v>-1.8865000000000001</v>
          </cell>
          <cell r="L172">
            <v>-1.8865000000000001</v>
          </cell>
          <cell r="M172">
            <v>-1.2795000000000001</v>
          </cell>
          <cell r="N172">
            <v>-1.2795000000000001</v>
          </cell>
          <cell r="O172">
            <v>-0.8135</v>
          </cell>
          <cell r="P172">
            <v>-0.8135</v>
          </cell>
          <cell r="Q172">
            <v>-0.1915</v>
          </cell>
          <cell r="R172">
            <v>-0.1915</v>
          </cell>
          <cell r="S172">
            <v>-0.73050000000000004</v>
          </cell>
          <cell r="T172">
            <v>-0.1915</v>
          </cell>
        </row>
        <row r="173">
          <cell r="B173" t="str">
            <v>164017372008OBud</v>
          </cell>
          <cell r="C173" t="str">
            <v>1737</v>
          </cell>
          <cell r="D173">
            <v>30</v>
          </cell>
          <cell r="E173" t="str">
            <v>1640</v>
          </cell>
          <cell r="F173" t="str">
            <v>BFLA</v>
          </cell>
          <cell r="G173" t="str">
            <v>2008</v>
          </cell>
          <cell r="H173" t="str">
            <v>OBud</v>
          </cell>
          <cell r="I173" t="str">
            <v>Debt</v>
          </cell>
          <cell r="J173">
            <v>431.39400000000001</v>
          </cell>
          <cell r="K173">
            <v>427.75900000000001</v>
          </cell>
          <cell r="L173">
            <v>427.75900000000001</v>
          </cell>
          <cell r="M173">
            <v>430.74200000000002</v>
          </cell>
          <cell r="N173">
            <v>430.74200000000002</v>
          </cell>
          <cell r="O173">
            <v>415.178</v>
          </cell>
          <cell r="P173">
            <v>415.178</v>
          </cell>
          <cell r="Q173">
            <v>357.54500000000002</v>
          </cell>
          <cell r="R173">
            <v>357.54500000000002</v>
          </cell>
          <cell r="S173">
            <v>396.24599999999998</v>
          </cell>
          <cell r="T173">
            <v>357.54500000000002</v>
          </cell>
        </row>
        <row r="174">
          <cell r="B174" t="str">
            <v>188029252007Act</v>
          </cell>
          <cell r="C174" t="str">
            <v>2925</v>
          </cell>
          <cell r="D174">
            <v>2</v>
          </cell>
          <cell r="E174" t="str">
            <v>1880</v>
          </cell>
          <cell r="F174" t="str">
            <v>Corp. Svcs.</v>
          </cell>
          <cell r="G174" t="str">
            <v>2007</v>
          </cell>
          <cell r="H174" t="str">
            <v>Act</v>
          </cell>
          <cell r="I174" t="str">
            <v>Sales</v>
          </cell>
          <cell r="J174">
            <v>0.82499999999999996</v>
          </cell>
          <cell r="K174">
            <v>0.55300000000000005</v>
          </cell>
          <cell r="L174">
            <v>1.3780000000000001</v>
          </cell>
          <cell r="M174">
            <v>0.61499999999999999</v>
          </cell>
          <cell r="N174">
            <v>1.9930000000000001</v>
          </cell>
          <cell r="O174">
            <v>1.841</v>
          </cell>
          <cell r="P174">
            <v>3.8339999999999996</v>
          </cell>
          <cell r="Q174">
            <v>3.4079999999999999</v>
          </cell>
          <cell r="R174">
            <v>7.242</v>
          </cell>
          <cell r="S174">
            <v>1.7250000000000001</v>
          </cell>
          <cell r="T174">
            <v>1.6830000000000001</v>
          </cell>
        </row>
        <row r="175">
          <cell r="B175" t="str">
            <v>188029372007Act</v>
          </cell>
          <cell r="C175" t="str">
            <v>2937</v>
          </cell>
          <cell r="D175">
            <v>4</v>
          </cell>
          <cell r="E175" t="str">
            <v>1880</v>
          </cell>
          <cell r="F175" t="str">
            <v>Corp. Svcs.</v>
          </cell>
          <cell r="G175" t="str">
            <v>2007</v>
          </cell>
          <cell r="H175" t="str">
            <v>Act</v>
          </cell>
          <cell r="I175" t="str">
            <v>Gr. Profit</v>
          </cell>
          <cell r="J175">
            <v>-2.4900000000000002</v>
          </cell>
          <cell r="K175">
            <v>-11.069000000000001</v>
          </cell>
          <cell r="L175">
            <v>-13.559000000000001</v>
          </cell>
          <cell r="M175">
            <v>-4.2489999999999997</v>
          </cell>
          <cell r="N175">
            <v>-17.808</v>
          </cell>
          <cell r="O175">
            <v>-19.855</v>
          </cell>
          <cell r="P175">
            <v>-37.663000000000004</v>
          </cell>
          <cell r="Q175">
            <v>-8.3990000000000009</v>
          </cell>
          <cell r="R175">
            <v>-46.062000000000005</v>
          </cell>
          <cell r="S175">
            <v>-8.5670000000000002</v>
          </cell>
          <cell r="T175">
            <v>0.16800000000000015</v>
          </cell>
        </row>
        <row r="176">
          <cell r="B176" t="str">
            <v>188029582007Act</v>
          </cell>
          <cell r="C176" t="str">
            <v>2958</v>
          </cell>
          <cell r="D176">
            <v>6</v>
          </cell>
          <cell r="E176" t="str">
            <v>1880</v>
          </cell>
          <cell r="F176" t="str">
            <v>Corp. Svcs.</v>
          </cell>
          <cell r="G176" t="str">
            <v>2007</v>
          </cell>
          <cell r="H176" t="str">
            <v>Act</v>
          </cell>
          <cell r="I176" t="str">
            <v>Op. Expense</v>
          </cell>
          <cell r="J176">
            <v>6.944</v>
          </cell>
          <cell r="K176">
            <v>0.41499999999999998</v>
          </cell>
          <cell r="L176">
            <v>7.359</v>
          </cell>
          <cell r="M176">
            <v>-1.5209999999999999</v>
          </cell>
          <cell r="N176">
            <v>5.8380000000000001</v>
          </cell>
          <cell r="O176">
            <v>-1.252</v>
          </cell>
          <cell r="P176">
            <v>4.5859999999999994</v>
          </cell>
          <cell r="Q176">
            <v>6.7629999999999999</v>
          </cell>
          <cell r="R176">
            <v>11.348999999999998</v>
          </cell>
          <cell r="S176">
            <v>0.21700000000000003</v>
          </cell>
          <cell r="T176">
            <v>6.5460000000000003</v>
          </cell>
        </row>
        <row r="177">
          <cell r="B177" t="str">
            <v>188029592007Act</v>
          </cell>
          <cell r="C177" t="str">
            <v>2959</v>
          </cell>
          <cell r="D177">
            <v>8</v>
          </cell>
          <cell r="E177" t="str">
            <v>1880</v>
          </cell>
          <cell r="F177" t="str">
            <v>Corp. Svcs.</v>
          </cell>
          <cell r="G177" t="str">
            <v>2007</v>
          </cell>
          <cell r="H177" t="str">
            <v>Act</v>
          </cell>
          <cell r="I177" t="str">
            <v>Oper. Profit</v>
          </cell>
          <cell r="J177">
            <v>-9.4339999999999993</v>
          </cell>
          <cell r="K177">
            <v>-11.484</v>
          </cell>
          <cell r="L177">
            <v>-20.917999999999999</v>
          </cell>
          <cell r="M177">
            <v>-2.7280000000000002</v>
          </cell>
          <cell r="N177">
            <v>-23.646000000000001</v>
          </cell>
          <cell r="O177">
            <v>-18.602</v>
          </cell>
          <cell r="P177">
            <v>-42.247999999999998</v>
          </cell>
          <cell r="Q177">
            <v>-15.161000000000001</v>
          </cell>
          <cell r="R177">
            <v>-57.408999999999992</v>
          </cell>
          <cell r="S177">
            <v>-8.7840000000000007</v>
          </cell>
          <cell r="T177">
            <v>-6.3769999999999998</v>
          </cell>
        </row>
        <row r="178">
          <cell r="B178" t="str">
            <v>188029742007Act</v>
          </cell>
          <cell r="C178" t="str">
            <v>2974</v>
          </cell>
          <cell r="D178">
            <v>10</v>
          </cell>
          <cell r="E178" t="str">
            <v>1880</v>
          </cell>
          <cell r="F178" t="str">
            <v>Corp. Svcs.</v>
          </cell>
          <cell r="G178" t="str">
            <v>2007</v>
          </cell>
          <cell r="H178" t="str">
            <v>Act</v>
          </cell>
          <cell r="I178" t="str">
            <v>Interest</v>
          </cell>
          <cell r="J178">
            <v>-3.3559999999999999</v>
          </cell>
          <cell r="K178">
            <v>-3.51</v>
          </cell>
          <cell r="L178">
            <v>-6.8659999999999997</v>
          </cell>
          <cell r="M178">
            <v>-2.76</v>
          </cell>
          <cell r="N178">
            <v>-9.6259999999999994</v>
          </cell>
          <cell r="O178">
            <v>-11.456</v>
          </cell>
          <cell r="P178">
            <v>-21.082000000000001</v>
          </cell>
          <cell r="Q178">
            <v>-29.154</v>
          </cell>
          <cell r="R178">
            <v>-50.236000000000004</v>
          </cell>
          <cell r="S178">
            <v>-13.237000000000002</v>
          </cell>
          <cell r="T178">
            <v>-15.917</v>
          </cell>
        </row>
        <row r="179">
          <cell r="B179" t="str">
            <v>188029862007Act</v>
          </cell>
          <cell r="C179" t="str">
            <v>2986</v>
          </cell>
          <cell r="D179">
            <v>12</v>
          </cell>
          <cell r="E179" t="str">
            <v>1880</v>
          </cell>
          <cell r="F179" t="str">
            <v>Corp. Svcs.</v>
          </cell>
          <cell r="G179" t="str">
            <v>2007</v>
          </cell>
          <cell r="H179" t="str">
            <v>Act</v>
          </cell>
          <cell r="I179" t="str">
            <v>Non-Op. Exp</v>
          </cell>
          <cell r="J179">
            <v>-8.2000000000000003E-2</v>
          </cell>
          <cell r="K179">
            <v>42.31</v>
          </cell>
          <cell r="L179">
            <v>42.228000000000002</v>
          </cell>
          <cell r="M179">
            <v>10.170999999999999</v>
          </cell>
          <cell r="N179">
            <v>52.399000000000001</v>
          </cell>
          <cell r="O179">
            <v>-1.631</v>
          </cell>
          <cell r="P179">
            <v>50.768000000000001</v>
          </cell>
          <cell r="Q179">
            <v>22.63</v>
          </cell>
          <cell r="R179">
            <v>73.397999999999996</v>
          </cell>
          <cell r="S179">
            <v>3.177</v>
          </cell>
          <cell r="T179">
            <v>19.452999999999999</v>
          </cell>
        </row>
        <row r="180">
          <cell r="B180" t="str">
            <v>188029852007Act</v>
          </cell>
          <cell r="C180" t="str">
            <v>2985</v>
          </cell>
          <cell r="D180">
            <v>14</v>
          </cell>
          <cell r="E180" t="str">
            <v>1880</v>
          </cell>
          <cell r="F180" t="str">
            <v>Corp. Svcs.</v>
          </cell>
          <cell r="G180" t="str">
            <v>2007</v>
          </cell>
          <cell r="H180" t="str">
            <v>Act</v>
          </cell>
          <cell r="I180" t="str">
            <v>PBT</v>
          </cell>
          <cell r="J180">
            <v>-12.872</v>
          </cell>
          <cell r="K180">
            <v>27.315999999999999</v>
          </cell>
          <cell r="L180">
            <v>14.443999999999999</v>
          </cell>
          <cell r="M180">
            <v>4.6840000000000002</v>
          </cell>
          <cell r="N180">
            <v>19.128</v>
          </cell>
          <cell r="O180">
            <v>-31.689</v>
          </cell>
          <cell r="P180">
            <v>-12.561</v>
          </cell>
          <cell r="Q180">
            <v>-21.683999999999997</v>
          </cell>
          <cell r="R180">
            <v>-34.244999999999997</v>
          </cell>
          <cell r="S180">
            <v>-18.843</v>
          </cell>
          <cell r="T180">
            <v>-2.8409999999999975</v>
          </cell>
        </row>
        <row r="181">
          <cell r="B181" t="str">
            <v>188029992007Act</v>
          </cell>
          <cell r="C181" t="str">
            <v>2999</v>
          </cell>
          <cell r="D181">
            <v>16</v>
          </cell>
          <cell r="E181" t="str">
            <v>1880</v>
          </cell>
          <cell r="F181" t="str">
            <v>Corp. Svcs.</v>
          </cell>
          <cell r="G181" t="str">
            <v>2007</v>
          </cell>
          <cell r="H181" t="str">
            <v>Act</v>
          </cell>
          <cell r="I181" t="str">
            <v>Net Income</v>
          </cell>
          <cell r="J181">
            <v>-6.319</v>
          </cell>
          <cell r="K181">
            <v>34.188000000000002</v>
          </cell>
          <cell r="L181">
            <v>27.869000000000003</v>
          </cell>
          <cell r="M181">
            <v>5.6660000000000004</v>
          </cell>
          <cell r="N181">
            <v>33.534999999999997</v>
          </cell>
          <cell r="O181">
            <v>-16.731000000000002</v>
          </cell>
          <cell r="P181">
            <v>16.804000000000002</v>
          </cell>
          <cell r="Q181">
            <v>-5.9649999999999999</v>
          </cell>
          <cell r="R181">
            <v>10.839000000000002</v>
          </cell>
          <cell r="S181">
            <v>-10.468</v>
          </cell>
          <cell r="T181">
            <v>4.5030000000000001</v>
          </cell>
        </row>
        <row r="182">
          <cell r="B182" t="str">
            <v>188008042007Act</v>
          </cell>
          <cell r="C182" t="str">
            <v>0804</v>
          </cell>
          <cell r="D182">
            <v>25.4</v>
          </cell>
          <cell r="E182" t="str">
            <v>1880</v>
          </cell>
          <cell r="F182" t="str">
            <v>Corp. Svcs.</v>
          </cell>
          <cell r="G182" t="str">
            <v>2007</v>
          </cell>
          <cell r="H182" t="str">
            <v>Act</v>
          </cell>
          <cell r="I182" t="str">
            <v>Finished Goods</v>
          </cell>
          <cell r="J182">
            <v>18.977</v>
          </cell>
          <cell r="K182">
            <v>18.977</v>
          </cell>
          <cell r="L182">
            <v>18.977</v>
          </cell>
          <cell r="M182">
            <v>18.977</v>
          </cell>
          <cell r="N182">
            <v>18.977</v>
          </cell>
          <cell r="O182">
            <v>18.977</v>
          </cell>
          <cell r="P182">
            <v>18.977</v>
          </cell>
          <cell r="Q182">
            <v>18.216999999999999</v>
          </cell>
          <cell r="R182">
            <v>18.216999999999999</v>
          </cell>
          <cell r="S182">
            <v>18.977</v>
          </cell>
          <cell r="T182">
            <v>18.216999999999999</v>
          </cell>
        </row>
        <row r="183">
          <cell r="B183" t="str">
            <v>188008342007Act</v>
          </cell>
          <cell r="C183" t="str">
            <v>0834</v>
          </cell>
          <cell r="D183">
            <v>25.5</v>
          </cell>
          <cell r="E183" t="str">
            <v>1880</v>
          </cell>
          <cell r="F183" t="str">
            <v>Corp. Svcs.</v>
          </cell>
          <cell r="G183" t="str">
            <v>2007</v>
          </cell>
          <cell r="H183" t="str">
            <v>Act</v>
          </cell>
          <cell r="I183" t="str">
            <v>Inventory Reductions</v>
          </cell>
          <cell r="J183">
            <v>-23.928999999999998</v>
          </cell>
          <cell r="K183">
            <v>-32.204999999999998</v>
          </cell>
          <cell r="L183">
            <v>-32.204999999999998</v>
          </cell>
          <cell r="M183">
            <v>-34.204999999999998</v>
          </cell>
          <cell r="N183">
            <v>-34.204999999999998</v>
          </cell>
          <cell r="O183">
            <v>-45.905000000000001</v>
          </cell>
          <cell r="P183">
            <v>-45.905000000000001</v>
          </cell>
          <cell r="Q183">
            <v>-36.045000000000002</v>
          </cell>
          <cell r="R183">
            <v>-36.045000000000002</v>
          </cell>
          <cell r="S183">
            <v>-46.575000000000003</v>
          </cell>
          <cell r="T183">
            <v>-36.045000000000002</v>
          </cell>
        </row>
        <row r="184">
          <cell r="B184" t="str">
            <v>188017372007Act</v>
          </cell>
          <cell r="C184" t="str">
            <v>1737</v>
          </cell>
          <cell r="D184">
            <v>30</v>
          </cell>
          <cell r="E184" t="str">
            <v>1880</v>
          </cell>
          <cell r="F184" t="str">
            <v>Corp. Svcs.</v>
          </cell>
          <cell r="G184" t="str">
            <v>2007</v>
          </cell>
          <cell r="H184" t="str">
            <v>Act</v>
          </cell>
          <cell r="I184" t="str">
            <v>Debt</v>
          </cell>
          <cell r="J184">
            <v>940.65300000000002</v>
          </cell>
          <cell r="K184">
            <v>1088.653</v>
          </cell>
          <cell r="L184">
            <v>1088.653</v>
          </cell>
          <cell r="M184">
            <v>1144.174</v>
          </cell>
          <cell r="N184">
            <v>1144.174</v>
          </cell>
          <cell r="O184">
            <v>2057.165</v>
          </cell>
          <cell r="P184">
            <v>2057.165</v>
          </cell>
          <cell r="Q184">
            <v>1987.5920000000001</v>
          </cell>
          <cell r="R184">
            <v>1987.5920000000001</v>
          </cell>
          <cell r="S184">
            <v>2040.133</v>
          </cell>
          <cell r="T184">
            <v>1987.5920000000001</v>
          </cell>
        </row>
        <row r="185">
          <cell r="B185" t="str">
            <v>188029252008Act</v>
          </cell>
          <cell r="C185" t="str">
            <v>2925</v>
          </cell>
          <cell r="D185">
            <v>2</v>
          </cell>
          <cell r="E185" t="str">
            <v>1880</v>
          </cell>
          <cell r="F185" t="str">
            <v>Corp. Svcs.</v>
          </cell>
          <cell r="G185" t="str">
            <v>2008</v>
          </cell>
          <cell r="H185" t="str">
            <v>Act</v>
          </cell>
          <cell r="I185" t="str">
            <v>Sales</v>
          </cell>
          <cell r="J185">
            <v>0.91200000000000003</v>
          </cell>
          <cell r="K185">
            <v>0.56999999999999995</v>
          </cell>
          <cell r="L185">
            <v>1.482</v>
          </cell>
        </row>
        <row r="186">
          <cell r="B186" t="str">
            <v>188029372008Act</v>
          </cell>
          <cell r="C186" t="str">
            <v>2937</v>
          </cell>
          <cell r="D186">
            <v>4</v>
          </cell>
          <cell r="E186" t="str">
            <v>1880</v>
          </cell>
          <cell r="F186" t="str">
            <v>Corp. Svcs.</v>
          </cell>
          <cell r="G186" t="str">
            <v>2008</v>
          </cell>
          <cell r="H186" t="str">
            <v>Act</v>
          </cell>
          <cell r="I186" t="str">
            <v>Gr. Profit</v>
          </cell>
          <cell r="J186">
            <v>-7.1189999999999998</v>
          </cell>
          <cell r="K186">
            <v>-0.82499999999999996</v>
          </cell>
          <cell r="L186">
            <v>-7.944</v>
          </cell>
        </row>
        <row r="187">
          <cell r="B187" t="str">
            <v>188029582008Act</v>
          </cell>
          <cell r="C187" t="str">
            <v>2958</v>
          </cell>
          <cell r="D187">
            <v>6</v>
          </cell>
          <cell r="E187" t="str">
            <v>1880</v>
          </cell>
          <cell r="F187" t="str">
            <v>Corp. Svcs.</v>
          </cell>
          <cell r="G187" t="str">
            <v>2008</v>
          </cell>
          <cell r="H187" t="str">
            <v>Act</v>
          </cell>
          <cell r="I187" t="str">
            <v>Op. Expense</v>
          </cell>
          <cell r="J187">
            <v>2.7869999999999999</v>
          </cell>
          <cell r="K187">
            <v>-2.7490000000000001</v>
          </cell>
          <cell r="L187">
            <v>3.7999999999999812E-2</v>
          </cell>
        </row>
        <row r="188">
          <cell r="B188" t="str">
            <v>188029592008Act</v>
          </cell>
          <cell r="C188" t="str">
            <v>2959</v>
          </cell>
          <cell r="D188">
            <v>8</v>
          </cell>
          <cell r="E188" t="str">
            <v>1880</v>
          </cell>
          <cell r="F188" t="str">
            <v>Corp. Svcs.</v>
          </cell>
          <cell r="G188" t="str">
            <v>2008</v>
          </cell>
          <cell r="H188" t="str">
            <v>Act</v>
          </cell>
          <cell r="I188" t="str">
            <v>Oper. Profit</v>
          </cell>
          <cell r="J188">
            <v>-9.9049999999999994</v>
          </cell>
          <cell r="K188">
            <v>1.925</v>
          </cell>
          <cell r="L188">
            <v>-7.98</v>
          </cell>
        </row>
        <row r="189">
          <cell r="B189" t="str">
            <v>188029742008Act</v>
          </cell>
          <cell r="C189" t="str">
            <v>2974</v>
          </cell>
          <cell r="D189">
            <v>10</v>
          </cell>
          <cell r="E189" t="str">
            <v>1880</v>
          </cell>
          <cell r="F189" t="str">
            <v>Corp. Svcs.</v>
          </cell>
          <cell r="G189" t="str">
            <v>2008</v>
          </cell>
          <cell r="H189" t="str">
            <v>Act</v>
          </cell>
          <cell r="I189" t="str">
            <v>Interest</v>
          </cell>
          <cell r="J189">
            <v>-4.54</v>
          </cell>
          <cell r="K189">
            <v>-4.22</v>
          </cell>
          <cell r="L189">
            <v>-8.76</v>
          </cell>
        </row>
        <row r="190">
          <cell r="B190" t="str">
            <v>188029862008Act</v>
          </cell>
          <cell r="C190" t="str">
            <v>2986</v>
          </cell>
          <cell r="D190">
            <v>12</v>
          </cell>
          <cell r="E190" t="str">
            <v>1880</v>
          </cell>
          <cell r="F190" t="str">
            <v>Corp. Svcs.</v>
          </cell>
          <cell r="G190" t="str">
            <v>2008</v>
          </cell>
          <cell r="H190" t="str">
            <v>Act</v>
          </cell>
          <cell r="I190" t="str">
            <v>Non-Op. Exp</v>
          </cell>
          <cell r="J190">
            <v>3.5000000000000003E-2</v>
          </cell>
          <cell r="K190">
            <v>43.08</v>
          </cell>
          <cell r="L190">
            <v>43.115000000000002</v>
          </cell>
        </row>
        <row r="191">
          <cell r="B191" t="str">
            <v>188029852008Act</v>
          </cell>
          <cell r="C191" t="str">
            <v>2985</v>
          </cell>
          <cell r="D191">
            <v>14</v>
          </cell>
          <cell r="E191" t="str">
            <v>1880</v>
          </cell>
          <cell r="F191" t="str">
            <v>Corp. Svcs.</v>
          </cell>
          <cell r="G191" t="str">
            <v>2008</v>
          </cell>
          <cell r="H191" t="str">
            <v>Act</v>
          </cell>
          <cell r="I191" t="str">
            <v>PBT</v>
          </cell>
          <cell r="J191">
            <v>-14.412000000000001</v>
          </cell>
          <cell r="K191">
            <v>40.783999999999999</v>
          </cell>
          <cell r="L191">
            <v>26.372</v>
          </cell>
        </row>
        <row r="192">
          <cell r="B192" t="str">
            <v>188029992008Act</v>
          </cell>
          <cell r="C192" t="str">
            <v>2999</v>
          </cell>
          <cell r="D192">
            <v>16</v>
          </cell>
          <cell r="E192" t="str">
            <v>1880</v>
          </cell>
          <cell r="F192" t="str">
            <v>Corp. Svcs.</v>
          </cell>
          <cell r="G192" t="str">
            <v>2008</v>
          </cell>
          <cell r="H192" t="str">
            <v>Act</v>
          </cell>
          <cell r="I192" t="str">
            <v>Net Income</v>
          </cell>
          <cell r="J192">
            <v>-11.064</v>
          </cell>
          <cell r="K192">
            <v>41.76</v>
          </cell>
          <cell r="L192">
            <v>30.695999999999998</v>
          </cell>
        </row>
        <row r="193">
          <cell r="B193" t="str">
            <v>188008042008Act</v>
          </cell>
          <cell r="C193" t="str">
            <v>0804</v>
          </cell>
          <cell r="D193">
            <v>25.4</v>
          </cell>
          <cell r="E193" t="str">
            <v>1880</v>
          </cell>
          <cell r="F193" t="str">
            <v>Corp. Svcs.</v>
          </cell>
          <cell r="G193" t="str">
            <v>2008</v>
          </cell>
          <cell r="H193" t="str">
            <v>Act</v>
          </cell>
          <cell r="I193" t="str">
            <v>Finished Goods</v>
          </cell>
          <cell r="J193">
            <v>18.218</v>
          </cell>
          <cell r="K193">
            <v>18.216999999999999</v>
          </cell>
          <cell r="L193">
            <v>18.216999999999999</v>
          </cell>
        </row>
        <row r="194">
          <cell r="B194" t="str">
            <v>188008342008Act</v>
          </cell>
          <cell r="C194" t="str">
            <v>0834</v>
          </cell>
          <cell r="D194">
            <v>25.5</v>
          </cell>
          <cell r="E194" t="str">
            <v>1880</v>
          </cell>
          <cell r="F194" t="str">
            <v>Corp. Svcs.</v>
          </cell>
          <cell r="G194" t="str">
            <v>2008</v>
          </cell>
          <cell r="H194" t="str">
            <v>Act</v>
          </cell>
          <cell r="I194" t="str">
            <v>Inventory Reductions</v>
          </cell>
          <cell r="J194">
            <v>-42.512999999999998</v>
          </cell>
          <cell r="K194">
            <v>-42.512999999999998</v>
          </cell>
          <cell r="L194">
            <v>-42.512999999999998</v>
          </cell>
        </row>
        <row r="195">
          <cell r="B195" t="str">
            <v>188017372008Act</v>
          </cell>
          <cell r="C195" t="str">
            <v>1737</v>
          </cell>
          <cell r="D195">
            <v>30</v>
          </cell>
          <cell r="E195" t="str">
            <v>1880</v>
          </cell>
          <cell r="F195" t="str">
            <v>Corp. Svcs.</v>
          </cell>
          <cell r="G195" t="str">
            <v>2008</v>
          </cell>
          <cell r="H195" t="str">
            <v>Act</v>
          </cell>
          <cell r="I195" t="str">
            <v>Debt</v>
          </cell>
          <cell r="J195">
            <v>1921.51</v>
          </cell>
          <cell r="K195">
            <v>1870.7850000000001</v>
          </cell>
          <cell r="L195">
            <v>1870.7850000000001</v>
          </cell>
        </row>
        <row r="196">
          <cell r="B196" t="str">
            <v>188029252008OBud</v>
          </cell>
          <cell r="C196" t="str">
            <v>2925</v>
          </cell>
          <cell r="D196">
            <v>2</v>
          </cell>
          <cell r="E196" t="str">
            <v>1880</v>
          </cell>
          <cell r="F196" t="str">
            <v>Corp. Svcs.</v>
          </cell>
          <cell r="G196" t="str">
            <v>2008</v>
          </cell>
          <cell r="H196" t="str">
            <v>OBud</v>
          </cell>
          <cell r="I196" t="str">
            <v>Sales</v>
          </cell>
          <cell r="J196">
            <v>0.89</v>
          </cell>
          <cell r="K196">
            <v>0.60799999999999998</v>
          </cell>
          <cell r="L196">
            <v>1.498</v>
          </cell>
          <cell r="M196">
            <v>0.60899999999999999</v>
          </cell>
          <cell r="N196">
            <v>2.1070000000000002</v>
          </cell>
          <cell r="O196">
            <v>1.94</v>
          </cell>
          <cell r="P196">
            <v>4.0470000000000006</v>
          </cell>
          <cell r="Q196">
            <v>4.3029999999999999</v>
          </cell>
          <cell r="R196">
            <v>8.35</v>
          </cell>
          <cell r="S196">
            <v>2.113</v>
          </cell>
          <cell r="T196">
            <v>2.19</v>
          </cell>
        </row>
        <row r="197">
          <cell r="B197" t="str">
            <v>188029372008OBud</v>
          </cell>
          <cell r="C197" t="str">
            <v>2937</v>
          </cell>
          <cell r="D197">
            <v>4</v>
          </cell>
          <cell r="E197" t="str">
            <v>1880</v>
          </cell>
          <cell r="F197" t="str">
            <v>Corp. Svcs.</v>
          </cell>
          <cell r="G197" t="str">
            <v>2008</v>
          </cell>
          <cell r="H197" t="str">
            <v>OBud</v>
          </cell>
          <cell r="I197" t="str">
            <v>Gr. Profit</v>
          </cell>
          <cell r="J197">
            <v>-8.0893889581386897</v>
          </cell>
          <cell r="K197">
            <v>-1.9089567876145299</v>
          </cell>
          <cell r="L197">
            <v>-9.9983457457532197</v>
          </cell>
          <cell r="M197">
            <v>-0.70436756920532795</v>
          </cell>
          <cell r="N197">
            <v>-10.702713314958547</v>
          </cell>
          <cell r="O197">
            <v>-3.6290478440975198</v>
          </cell>
          <cell r="P197">
            <v>-14.331761159056068</v>
          </cell>
          <cell r="Q197">
            <v>-5.0830068843014296</v>
          </cell>
          <cell r="R197">
            <v>-19.414768043357494</v>
          </cell>
          <cell r="S197">
            <v>-2.7942088573986203</v>
          </cell>
          <cell r="T197">
            <v>-2.2887980269028101</v>
          </cell>
        </row>
        <row r="198">
          <cell r="B198" t="str">
            <v>188029582008OBud</v>
          </cell>
          <cell r="C198" t="str">
            <v>2958</v>
          </cell>
          <cell r="D198">
            <v>6</v>
          </cell>
          <cell r="E198" t="str">
            <v>1880</v>
          </cell>
          <cell r="F198" t="str">
            <v>Corp. Svcs.</v>
          </cell>
          <cell r="G198" t="str">
            <v>2008</v>
          </cell>
          <cell r="H198" t="str">
            <v>OBud</v>
          </cell>
          <cell r="I198" t="str">
            <v>Op. Expense</v>
          </cell>
          <cell r="J198">
            <v>1.7560224393136901</v>
          </cell>
          <cell r="K198">
            <v>1.6116838965287601</v>
          </cell>
          <cell r="L198">
            <v>3.3677063358424499</v>
          </cell>
          <cell r="M198">
            <v>0.17984890429200301</v>
          </cell>
          <cell r="N198">
            <v>3.5475552401344528</v>
          </cell>
          <cell r="O198">
            <v>-2.4918820223554992</v>
          </cell>
          <cell r="P198">
            <v>1.0556732177789536</v>
          </cell>
          <cell r="Q198">
            <v>-2.6098341624931161</v>
          </cell>
          <cell r="R198">
            <v>-1.5541609447141622</v>
          </cell>
          <cell r="S198">
            <v>-2.4631433727174588</v>
          </cell>
          <cell r="T198">
            <v>-0.14669078977565686</v>
          </cell>
        </row>
        <row r="199">
          <cell r="B199" t="str">
            <v>188029592008OBud</v>
          </cell>
          <cell r="C199" t="str">
            <v>2959</v>
          </cell>
          <cell r="D199">
            <v>8</v>
          </cell>
          <cell r="E199" t="str">
            <v>1880</v>
          </cell>
          <cell r="F199" t="str">
            <v>Corp. Svcs.</v>
          </cell>
          <cell r="G199" t="str">
            <v>2008</v>
          </cell>
          <cell r="H199" t="str">
            <v>OBud</v>
          </cell>
          <cell r="I199" t="str">
            <v>Oper. Profit</v>
          </cell>
          <cell r="J199">
            <v>-9.8454113974523807</v>
          </cell>
          <cell r="K199">
            <v>-3.5206406841432898</v>
          </cell>
          <cell r="L199">
            <v>-13.36605208159567</v>
          </cell>
          <cell r="M199">
            <v>-0.88421647349733101</v>
          </cell>
          <cell r="N199">
            <v>-14.250268555093001</v>
          </cell>
          <cell r="O199">
            <v>-1.1371658217420308</v>
          </cell>
          <cell r="P199">
            <v>-15.387434376835031</v>
          </cell>
          <cell r="Q199">
            <v>-2.4731727218083095</v>
          </cell>
          <cell r="R199">
            <v>-17.860607098643342</v>
          </cell>
          <cell r="S199">
            <v>-0.33106548468115793</v>
          </cell>
          <cell r="T199">
            <v>-2.1421072371271515</v>
          </cell>
        </row>
        <row r="200">
          <cell r="B200" t="str">
            <v>188029742008OBud</v>
          </cell>
          <cell r="C200" t="str">
            <v>2974</v>
          </cell>
          <cell r="D200">
            <v>10</v>
          </cell>
          <cell r="E200" t="str">
            <v>1880</v>
          </cell>
          <cell r="F200" t="str">
            <v>Corp. Svcs.</v>
          </cell>
          <cell r="G200" t="str">
            <v>2008</v>
          </cell>
          <cell r="H200" t="str">
            <v>OBud</v>
          </cell>
          <cell r="I200" t="str">
            <v>Interest</v>
          </cell>
          <cell r="J200">
            <v>-4.2412657637104507</v>
          </cell>
          <cell r="K200">
            <v>-4.2205112459087504</v>
          </cell>
          <cell r="L200">
            <v>-8.4617770096192011</v>
          </cell>
          <cell r="M200">
            <v>-4.7990468857709896</v>
          </cell>
          <cell r="N200">
            <v>-13.260823895390191</v>
          </cell>
          <cell r="O200">
            <v>-13.934412681851128</v>
          </cell>
          <cell r="P200">
            <v>-27.195236577241321</v>
          </cell>
          <cell r="Q200">
            <v>-26.095602024321945</v>
          </cell>
          <cell r="R200">
            <v>-53.290838601563273</v>
          </cell>
          <cell r="S200">
            <v>-13.321526278567257</v>
          </cell>
          <cell r="T200">
            <v>-12.77407574575469</v>
          </cell>
        </row>
        <row r="201">
          <cell r="B201" t="str">
            <v>188029862008OBud</v>
          </cell>
          <cell r="C201" t="str">
            <v>2986</v>
          </cell>
          <cell r="D201">
            <v>12</v>
          </cell>
          <cell r="E201" t="str">
            <v>1880</v>
          </cell>
          <cell r="F201" t="str">
            <v>Corp. Svcs.</v>
          </cell>
          <cell r="G201" t="str">
            <v>2008</v>
          </cell>
          <cell r="H201" t="str">
            <v>OBud</v>
          </cell>
          <cell r="I201" t="str">
            <v>Non-Op. Exp</v>
          </cell>
          <cell r="J201">
            <v>3.3000000000000002E-2</v>
          </cell>
          <cell r="K201">
            <v>42.128</v>
          </cell>
          <cell r="L201">
            <v>42.161000000000001</v>
          </cell>
          <cell r="M201">
            <v>-1.7000000000000001E-2</v>
          </cell>
          <cell r="N201">
            <v>42.143999999999998</v>
          </cell>
          <cell r="O201">
            <v>29.949000000000002</v>
          </cell>
          <cell r="P201">
            <v>72.092999999999989</v>
          </cell>
          <cell r="Q201">
            <v>-0.10200000000000001</v>
          </cell>
          <cell r="R201">
            <v>71.991000000000014</v>
          </cell>
          <cell r="S201">
            <v>-5.1000000000000004E-2</v>
          </cell>
          <cell r="T201">
            <v>-5.1000000000000004E-2</v>
          </cell>
        </row>
        <row r="202">
          <cell r="B202" t="str">
            <v>188029852008OBud</v>
          </cell>
          <cell r="C202" t="str">
            <v>2985</v>
          </cell>
          <cell r="D202">
            <v>14</v>
          </cell>
          <cell r="E202" t="str">
            <v>1880</v>
          </cell>
          <cell r="F202" t="str">
            <v>Corp. Svcs.</v>
          </cell>
          <cell r="G202" t="str">
            <v>2008</v>
          </cell>
          <cell r="H202" t="str">
            <v>OBud</v>
          </cell>
          <cell r="I202" t="str">
            <v>PBT</v>
          </cell>
          <cell r="J202">
            <v>-14.053677161162799</v>
          </cell>
          <cell r="K202">
            <v>34.386848069948002</v>
          </cell>
          <cell r="L202">
            <v>20.333170908785203</v>
          </cell>
          <cell r="M202">
            <v>-5.7002633592683196</v>
          </cell>
          <cell r="N202">
            <v>14.632907549516883</v>
          </cell>
          <cell r="O202">
            <v>14.877421496406871</v>
          </cell>
          <cell r="P202">
            <v>29.510329045923754</v>
          </cell>
          <cell r="Q202">
            <v>-28.670774746130249</v>
          </cell>
          <cell r="R202">
            <v>0.83955429979350527</v>
          </cell>
          <cell r="S202">
            <v>-13.70359176324841</v>
          </cell>
          <cell r="T202">
            <v>-14.967182982881841</v>
          </cell>
        </row>
        <row r="203">
          <cell r="B203" t="str">
            <v>188029992008OBud</v>
          </cell>
          <cell r="C203" t="str">
            <v>2999</v>
          </cell>
          <cell r="D203">
            <v>16</v>
          </cell>
          <cell r="E203" t="str">
            <v>1880</v>
          </cell>
          <cell r="F203" t="str">
            <v>Corp. Svcs.</v>
          </cell>
          <cell r="G203" t="str">
            <v>2008</v>
          </cell>
          <cell r="H203" t="str">
            <v>OBud</v>
          </cell>
          <cell r="I203" t="str">
            <v>Net Income</v>
          </cell>
          <cell r="J203">
            <v>-10.785624772258799</v>
          </cell>
          <cell r="K203">
            <v>37.618255902836395</v>
          </cell>
          <cell r="L203">
            <v>26.832631130577596</v>
          </cell>
          <cell r="M203">
            <v>-3.25274725428639</v>
          </cell>
          <cell r="N203">
            <v>23.579883876291206</v>
          </cell>
          <cell r="O203">
            <v>24.140540162520651</v>
          </cell>
          <cell r="P203">
            <v>47.720424038811856</v>
          </cell>
          <cell r="Q203">
            <v>-13.323148860758165</v>
          </cell>
          <cell r="R203">
            <v>34.397275178053697</v>
          </cell>
          <cell r="S203">
            <v>-7.6447434417075</v>
          </cell>
          <cell r="T203">
            <v>-5.6784054190506641</v>
          </cell>
        </row>
        <row r="204">
          <cell r="B204" t="str">
            <v>188008042008OBud</v>
          </cell>
          <cell r="C204" t="str">
            <v>0804</v>
          </cell>
          <cell r="D204">
            <v>25.4</v>
          </cell>
          <cell r="E204" t="str">
            <v>1880</v>
          </cell>
          <cell r="F204" t="str">
            <v>Corp. Svcs.</v>
          </cell>
          <cell r="G204" t="str">
            <v>2008</v>
          </cell>
          <cell r="H204" t="str">
            <v>OBud</v>
          </cell>
          <cell r="I204" t="str">
            <v>Finished Goods</v>
          </cell>
          <cell r="J204">
            <v>18.976668</v>
          </cell>
          <cell r="K204">
            <v>18.976668</v>
          </cell>
          <cell r="L204">
            <v>18.976668</v>
          </cell>
          <cell r="M204">
            <v>18.976668</v>
          </cell>
          <cell r="N204">
            <v>18.976668</v>
          </cell>
          <cell r="O204">
            <v>18.976668</v>
          </cell>
          <cell r="P204">
            <v>18.976668</v>
          </cell>
          <cell r="Q204">
            <v>18.976668</v>
          </cell>
          <cell r="R204">
            <v>18.976668</v>
          </cell>
          <cell r="S204">
            <v>18.976668</v>
          </cell>
          <cell r="T204">
            <v>18.976668</v>
          </cell>
        </row>
        <row r="205">
          <cell r="B205" t="str">
            <v>188008342008OBud</v>
          </cell>
          <cell r="C205" t="str">
            <v>0834</v>
          </cell>
          <cell r="D205">
            <v>25.5</v>
          </cell>
          <cell r="E205" t="str">
            <v>1880</v>
          </cell>
          <cell r="F205" t="str">
            <v>Corp. Svcs.</v>
          </cell>
          <cell r="G205" t="str">
            <v>2008</v>
          </cell>
          <cell r="H205" t="str">
            <v>OBud</v>
          </cell>
          <cell r="I205" t="str">
            <v>Inventory Reductions</v>
          </cell>
          <cell r="J205">
            <v>-49.776976000000005</v>
          </cell>
          <cell r="K205">
            <v>-49.776976000000005</v>
          </cell>
          <cell r="L205">
            <v>-49.776976000000005</v>
          </cell>
          <cell r="M205">
            <v>-49.776976000000005</v>
          </cell>
          <cell r="N205">
            <v>-49.776976000000005</v>
          </cell>
          <cell r="O205">
            <v>-49.776976000000005</v>
          </cell>
          <cell r="P205">
            <v>-49.776976000000005</v>
          </cell>
          <cell r="Q205">
            <v>-49.776976000000005</v>
          </cell>
          <cell r="R205">
            <v>-49.776976000000005</v>
          </cell>
          <cell r="S205">
            <v>-49.776976000000005</v>
          </cell>
          <cell r="T205">
            <v>-49.776976000000005</v>
          </cell>
        </row>
        <row r="206">
          <cell r="B206" t="str">
            <v>188017372008OBud</v>
          </cell>
          <cell r="C206" t="str">
            <v>1737</v>
          </cell>
          <cell r="D206">
            <v>30</v>
          </cell>
          <cell r="E206" t="str">
            <v>1880</v>
          </cell>
          <cell r="F206" t="str">
            <v>Corp. Svcs.</v>
          </cell>
          <cell r="G206" t="str">
            <v>2008</v>
          </cell>
          <cell r="H206" t="str">
            <v>OBud</v>
          </cell>
          <cell r="I206" t="str">
            <v>Debt</v>
          </cell>
          <cell r="J206">
            <v>1859.43365986294</v>
          </cell>
          <cell r="K206">
            <v>1946.2329173312498</v>
          </cell>
          <cell r="L206">
            <v>1946.2329173312498</v>
          </cell>
          <cell r="M206">
            <v>1969.19229416605</v>
          </cell>
          <cell r="N206">
            <v>1969.19229416605</v>
          </cell>
          <cell r="O206">
            <v>1958.7674908778499</v>
          </cell>
          <cell r="P206">
            <v>1958.7674908778499</v>
          </cell>
          <cell r="Q206">
            <v>1849.3224036998699</v>
          </cell>
          <cell r="R206">
            <v>1849.3224036998699</v>
          </cell>
          <cell r="S206">
            <v>1949.54686102755</v>
          </cell>
          <cell r="T206">
            <v>1849.3224036998699</v>
          </cell>
        </row>
        <row r="207">
          <cell r="B207" t="str">
            <v>198029252007Act</v>
          </cell>
          <cell r="C207" t="str">
            <v>2925</v>
          </cell>
          <cell r="D207">
            <v>2</v>
          </cell>
          <cell r="E207" t="str">
            <v>1980</v>
          </cell>
          <cell r="F207" t="str">
            <v>BSA (Mgmt)</v>
          </cell>
          <cell r="G207" t="str">
            <v>2007</v>
          </cell>
          <cell r="H207" t="str">
            <v>Act</v>
          </cell>
          <cell r="I207" t="str">
            <v>Sales</v>
          </cell>
          <cell r="J207">
            <v>905.06299999999999</v>
          </cell>
          <cell r="K207">
            <v>829.17700000000002</v>
          </cell>
          <cell r="L207">
            <v>1734.24</v>
          </cell>
          <cell r="M207">
            <v>964.82</v>
          </cell>
          <cell r="N207">
            <v>2699.06</v>
          </cell>
          <cell r="O207">
            <v>3089.2920000000004</v>
          </cell>
          <cell r="P207">
            <v>5788.3519999999999</v>
          </cell>
          <cell r="Q207">
            <v>6554.9549999999999</v>
          </cell>
          <cell r="R207">
            <v>12343.307000000001</v>
          </cell>
          <cell r="S207">
            <v>3283.4839999999999</v>
          </cell>
          <cell r="T207">
            <v>3271.471</v>
          </cell>
        </row>
        <row r="208">
          <cell r="B208" t="str">
            <v>198029372007Act</v>
          </cell>
          <cell r="C208" t="str">
            <v>2937</v>
          </cell>
          <cell r="D208">
            <v>4</v>
          </cell>
          <cell r="E208" t="str">
            <v>1980</v>
          </cell>
          <cell r="F208" t="str">
            <v>BSA (Mgmt)</v>
          </cell>
          <cell r="G208" t="str">
            <v>2007</v>
          </cell>
          <cell r="H208" t="str">
            <v>Act</v>
          </cell>
          <cell r="I208" t="str">
            <v>Gr. Profit</v>
          </cell>
          <cell r="J208">
            <v>231.89500000000001</v>
          </cell>
          <cell r="K208">
            <v>245.41900000000001</v>
          </cell>
          <cell r="L208">
            <v>477.31400000000002</v>
          </cell>
          <cell r="M208">
            <v>270.68400000000003</v>
          </cell>
          <cell r="N208">
            <v>747.99800000000005</v>
          </cell>
          <cell r="O208">
            <v>848.31799999999998</v>
          </cell>
          <cell r="P208">
            <v>1596.3160000000003</v>
          </cell>
          <cell r="Q208">
            <v>1815.835</v>
          </cell>
          <cell r="R208">
            <v>3412.1510000000003</v>
          </cell>
          <cell r="S208">
            <v>926.96600000000001</v>
          </cell>
          <cell r="T208">
            <v>888.86900000000003</v>
          </cell>
        </row>
        <row r="209">
          <cell r="B209" t="str">
            <v>198029582007Act</v>
          </cell>
          <cell r="C209" t="str">
            <v>2958</v>
          </cell>
          <cell r="D209">
            <v>6</v>
          </cell>
          <cell r="E209" t="str">
            <v>1980</v>
          </cell>
          <cell r="F209" t="str">
            <v>BSA (Mgmt)</v>
          </cell>
          <cell r="G209" t="str">
            <v>2007</v>
          </cell>
          <cell r="H209" t="str">
            <v>Act</v>
          </cell>
          <cell r="I209" t="str">
            <v>Op. Expense</v>
          </cell>
          <cell r="J209">
            <v>223.29</v>
          </cell>
          <cell r="K209">
            <v>212.85</v>
          </cell>
          <cell r="L209">
            <v>436.14</v>
          </cell>
          <cell r="M209">
            <v>223.232</v>
          </cell>
          <cell r="N209">
            <v>659.37199999999996</v>
          </cell>
          <cell r="O209">
            <v>767.34</v>
          </cell>
          <cell r="P209">
            <v>1426.712</v>
          </cell>
          <cell r="Q209">
            <v>1556.6189999999999</v>
          </cell>
          <cell r="R209">
            <v>2983.3309999999997</v>
          </cell>
          <cell r="S209">
            <v>775.99700000000007</v>
          </cell>
          <cell r="T209">
            <v>780.62200000000007</v>
          </cell>
        </row>
        <row r="210">
          <cell r="B210" t="str">
            <v>198029592007Act</v>
          </cell>
          <cell r="C210" t="str">
            <v>2959</v>
          </cell>
          <cell r="D210">
            <v>8</v>
          </cell>
          <cell r="E210" t="str">
            <v>1980</v>
          </cell>
          <cell r="F210" t="str">
            <v>BSA (Mgmt)</v>
          </cell>
          <cell r="G210" t="str">
            <v>2007</v>
          </cell>
          <cell r="H210" t="str">
            <v>Act</v>
          </cell>
          <cell r="I210" t="str">
            <v>Oper. Profit</v>
          </cell>
          <cell r="J210">
            <v>8.6050000000000004</v>
          </cell>
          <cell r="K210">
            <v>32.567999999999998</v>
          </cell>
          <cell r="L210">
            <v>41.173000000000002</v>
          </cell>
          <cell r="M210">
            <v>47.451000000000001</v>
          </cell>
          <cell r="N210">
            <v>88.623999999999995</v>
          </cell>
          <cell r="O210">
            <v>80.97699999999999</v>
          </cell>
          <cell r="P210">
            <v>169.601</v>
          </cell>
          <cell r="Q210">
            <v>259.21699999999998</v>
          </cell>
          <cell r="R210">
            <v>428.81799999999998</v>
          </cell>
          <cell r="S210">
            <v>150.96899999999999</v>
          </cell>
          <cell r="T210">
            <v>108.248</v>
          </cell>
        </row>
        <row r="211">
          <cell r="B211" t="str">
            <v>198029742007Act</v>
          </cell>
          <cell r="C211" t="str">
            <v>2974</v>
          </cell>
          <cell r="D211">
            <v>10</v>
          </cell>
          <cell r="E211" t="str">
            <v>1980</v>
          </cell>
          <cell r="F211" t="str">
            <v>BSA (Mgmt)</v>
          </cell>
          <cell r="G211" t="str">
            <v>2007</v>
          </cell>
          <cell r="H211" t="str">
            <v>Act</v>
          </cell>
          <cell r="I211" t="str">
            <v>Interest</v>
          </cell>
          <cell r="J211">
            <v>-8.9380000000000006</v>
          </cell>
          <cell r="K211">
            <v>-8.2149999999999999</v>
          </cell>
          <cell r="L211">
            <v>-17.152999999999999</v>
          </cell>
          <cell r="M211">
            <v>-7.6859999999999999</v>
          </cell>
          <cell r="N211">
            <v>-24.838999999999999</v>
          </cell>
          <cell r="O211">
            <v>-31.127000000000002</v>
          </cell>
          <cell r="P211">
            <v>-55.966000000000001</v>
          </cell>
          <cell r="Q211">
            <v>-81.775999999999996</v>
          </cell>
          <cell r="R211">
            <v>-137.74199999999999</v>
          </cell>
          <cell r="S211">
            <v>-38.423000000000002</v>
          </cell>
          <cell r="T211">
            <v>-43.353000000000002</v>
          </cell>
        </row>
        <row r="212">
          <cell r="B212" t="str">
            <v>198029862007Act</v>
          </cell>
          <cell r="C212" t="str">
            <v>2986</v>
          </cell>
          <cell r="D212">
            <v>12</v>
          </cell>
          <cell r="E212" t="str">
            <v>1980</v>
          </cell>
          <cell r="F212" t="str">
            <v>BSA (Mgmt)</v>
          </cell>
          <cell r="G212" t="str">
            <v>2007</v>
          </cell>
          <cell r="H212" t="str">
            <v>Act</v>
          </cell>
          <cell r="I212" t="str">
            <v>Non-Op. Exp</v>
          </cell>
          <cell r="J212">
            <v>-3.9849999999999999</v>
          </cell>
          <cell r="K212">
            <v>-5.4039999999999999</v>
          </cell>
          <cell r="L212">
            <v>-9.3889999999999993</v>
          </cell>
          <cell r="M212">
            <v>7.4139999999999997</v>
          </cell>
          <cell r="N212">
            <v>-1.9750000000000001</v>
          </cell>
          <cell r="O212">
            <v>-16.521999999999998</v>
          </cell>
          <cell r="P212">
            <v>-18.497</v>
          </cell>
          <cell r="Q212">
            <v>-32.82</v>
          </cell>
          <cell r="R212">
            <v>-51.317000000000007</v>
          </cell>
          <cell r="S212">
            <v>-24.180999999999997</v>
          </cell>
          <cell r="T212">
            <v>-8.6389999999999993</v>
          </cell>
        </row>
        <row r="213">
          <cell r="B213" t="str">
            <v>198029852007Act</v>
          </cell>
          <cell r="C213" t="str">
            <v>2985</v>
          </cell>
          <cell r="D213">
            <v>14</v>
          </cell>
          <cell r="E213" t="str">
            <v>1980</v>
          </cell>
          <cell r="F213" t="str">
            <v>BSA (Mgmt)</v>
          </cell>
          <cell r="G213" t="str">
            <v>2007</v>
          </cell>
          <cell r="H213" t="str">
            <v>Act</v>
          </cell>
          <cell r="I213" t="str">
            <v>PBT</v>
          </cell>
          <cell r="J213">
            <v>-4.3179999999999996</v>
          </cell>
          <cell r="K213">
            <v>18.951000000000001</v>
          </cell>
          <cell r="L213">
            <v>14.633000000000001</v>
          </cell>
          <cell r="M213">
            <v>47.18</v>
          </cell>
          <cell r="N213">
            <v>61.813000000000002</v>
          </cell>
          <cell r="O213">
            <v>33.327999999999996</v>
          </cell>
          <cell r="P213">
            <v>95.140999999999991</v>
          </cell>
          <cell r="Q213">
            <v>144.62199999999999</v>
          </cell>
          <cell r="R213">
            <v>239.76300000000001</v>
          </cell>
          <cell r="S213">
            <v>88.36699999999999</v>
          </cell>
          <cell r="T213">
            <v>56.255000000000003</v>
          </cell>
        </row>
        <row r="214">
          <cell r="B214" t="str">
            <v>198029992007Act</v>
          </cell>
          <cell r="C214" t="str">
            <v>2999</v>
          </cell>
          <cell r="D214">
            <v>16</v>
          </cell>
          <cell r="E214" t="str">
            <v>1980</v>
          </cell>
          <cell r="F214" t="str">
            <v>BSA (Mgmt)</v>
          </cell>
          <cell r="G214" t="str">
            <v>2007</v>
          </cell>
          <cell r="H214" t="str">
            <v>Act</v>
          </cell>
          <cell r="I214" t="str">
            <v>Net Income</v>
          </cell>
          <cell r="J214">
            <v>-0.81200000000000006</v>
          </cell>
          <cell r="K214">
            <v>11.452999999999999</v>
          </cell>
          <cell r="L214">
            <v>10.641</v>
          </cell>
          <cell r="M214">
            <v>30.315000000000001</v>
          </cell>
          <cell r="N214">
            <v>40.956000000000003</v>
          </cell>
          <cell r="O214">
            <v>18.088999999999999</v>
          </cell>
          <cell r="P214">
            <v>59.045000000000002</v>
          </cell>
          <cell r="Q214">
            <v>111.84799999999998</v>
          </cell>
          <cell r="R214">
            <v>170.893</v>
          </cell>
          <cell r="S214">
            <v>63.707000000000001</v>
          </cell>
          <cell r="T214">
            <v>48.140999999999998</v>
          </cell>
        </row>
        <row r="215">
          <cell r="B215" t="str">
            <v>198008042007Act</v>
          </cell>
          <cell r="C215" t="str">
            <v>0804</v>
          </cell>
          <cell r="D215">
            <v>25.4</v>
          </cell>
          <cell r="E215" t="str">
            <v>1980</v>
          </cell>
          <cell r="F215" t="str">
            <v>BSA (Mgmt)</v>
          </cell>
          <cell r="G215" t="str">
            <v>2007</v>
          </cell>
          <cell r="H215" t="str">
            <v>Act</v>
          </cell>
          <cell r="I215" t="str">
            <v>Finished Goods</v>
          </cell>
          <cell r="J215">
            <v>1693.952</v>
          </cell>
          <cell r="K215">
            <v>1716.328</v>
          </cell>
          <cell r="L215">
            <v>1716.328</v>
          </cell>
          <cell r="M215">
            <v>1742.3409999999999</v>
          </cell>
          <cell r="N215">
            <v>1742.3409999999999</v>
          </cell>
          <cell r="O215">
            <v>1818.8420000000001</v>
          </cell>
          <cell r="P215">
            <v>1818.8420000000001</v>
          </cell>
          <cell r="Q215">
            <v>1669.461</v>
          </cell>
          <cell r="R215">
            <v>1669.461</v>
          </cell>
          <cell r="S215">
            <v>1751.4090000000001</v>
          </cell>
          <cell r="T215">
            <v>1669.461</v>
          </cell>
        </row>
        <row r="216">
          <cell r="B216" t="str">
            <v>198008342007Act</v>
          </cell>
          <cell r="C216" t="str">
            <v>0834</v>
          </cell>
          <cell r="D216">
            <v>25.5</v>
          </cell>
          <cell r="E216" t="str">
            <v>1980</v>
          </cell>
          <cell r="F216" t="str">
            <v>BSA (Mgmt)</v>
          </cell>
          <cell r="G216" t="str">
            <v>2007</v>
          </cell>
          <cell r="H216" t="str">
            <v>Act</v>
          </cell>
          <cell r="I216" t="str">
            <v>Inventory Reductions</v>
          </cell>
          <cell r="J216">
            <v>-449.78199999999998</v>
          </cell>
          <cell r="K216">
            <v>-442.79199999999997</v>
          </cell>
          <cell r="L216">
            <v>-442.79199999999997</v>
          </cell>
          <cell r="M216">
            <v>-446.93</v>
          </cell>
          <cell r="N216">
            <v>-446.93</v>
          </cell>
          <cell r="O216">
            <v>-466.09100000000001</v>
          </cell>
          <cell r="P216">
            <v>-466.09100000000001</v>
          </cell>
          <cell r="Q216">
            <v>-467.16399999999999</v>
          </cell>
          <cell r="R216">
            <v>-467.16399999999999</v>
          </cell>
          <cell r="S216">
            <v>-475.459</v>
          </cell>
          <cell r="T216">
            <v>-467.16399999999999</v>
          </cell>
        </row>
        <row r="217">
          <cell r="B217" t="str">
            <v>198017372007Act</v>
          </cell>
          <cell r="C217" t="str">
            <v>1737</v>
          </cell>
          <cell r="D217">
            <v>30</v>
          </cell>
          <cell r="E217" t="str">
            <v>1980</v>
          </cell>
          <cell r="F217" t="str">
            <v>BSA (Mgmt)</v>
          </cell>
          <cell r="G217" t="str">
            <v>2007</v>
          </cell>
          <cell r="H217" t="str">
            <v>Act</v>
          </cell>
          <cell r="I217" t="str">
            <v>Debt</v>
          </cell>
          <cell r="J217">
            <v>1973.5260000000001</v>
          </cell>
          <cell r="K217">
            <v>2225.2800000000002</v>
          </cell>
          <cell r="L217">
            <v>2225.2800000000002</v>
          </cell>
          <cell r="M217">
            <v>2283.1930000000002</v>
          </cell>
          <cell r="N217">
            <v>2283.1930000000002</v>
          </cell>
          <cell r="O217">
            <v>3151.335</v>
          </cell>
          <cell r="P217">
            <v>3151.335</v>
          </cell>
          <cell r="Q217">
            <v>2952.5529999999999</v>
          </cell>
          <cell r="R217">
            <v>2952.5529999999999</v>
          </cell>
          <cell r="S217">
            <v>3120.375</v>
          </cell>
          <cell r="T217">
            <v>2952.5529999999999</v>
          </cell>
        </row>
        <row r="218">
          <cell r="B218" t="str">
            <v>198029252008Act</v>
          </cell>
          <cell r="C218" t="str">
            <v>2925</v>
          </cell>
          <cell r="D218">
            <v>2</v>
          </cell>
          <cell r="E218" t="str">
            <v>1980</v>
          </cell>
          <cell r="F218" t="str">
            <v>BSA (Mgmt)</v>
          </cell>
          <cell r="G218" t="str">
            <v>2008</v>
          </cell>
          <cell r="H218" t="str">
            <v>Act</v>
          </cell>
          <cell r="I218" t="str">
            <v>Sales</v>
          </cell>
          <cell r="J218">
            <v>1023.404</v>
          </cell>
          <cell r="K218">
            <v>977.98099999999999</v>
          </cell>
          <cell r="L218">
            <v>2001.385</v>
          </cell>
        </row>
        <row r="219">
          <cell r="B219" t="str">
            <v>198029372008Act</v>
          </cell>
          <cell r="C219" t="str">
            <v>2937</v>
          </cell>
          <cell r="D219">
            <v>4</v>
          </cell>
          <cell r="E219" t="str">
            <v>1980</v>
          </cell>
          <cell r="F219" t="str">
            <v>BSA (Mgmt)</v>
          </cell>
          <cell r="G219" t="str">
            <v>2008</v>
          </cell>
          <cell r="H219" t="str">
            <v>Act</v>
          </cell>
          <cell r="I219" t="str">
            <v>Gr. Profit</v>
          </cell>
          <cell r="J219">
            <v>279.88200000000001</v>
          </cell>
          <cell r="K219">
            <v>274.93400000000003</v>
          </cell>
          <cell r="L219">
            <v>554.81600000000003</v>
          </cell>
        </row>
        <row r="220">
          <cell r="B220" t="str">
            <v>198029582008Act</v>
          </cell>
          <cell r="C220" t="str">
            <v>2958</v>
          </cell>
          <cell r="D220">
            <v>6</v>
          </cell>
          <cell r="E220" t="str">
            <v>1980</v>
          </cell>
          <cell r="F220" t="str">
            <v>BSA (Mgmt)</v>
          </cell>
          <cell r="G220" t="str">
            <v>2008</v>
          </cell>
          <cell r="H220" t="str">
            <v>Act</v>
          </cell>
          <cell r="I220" t="str">
            <v>Op. Expense</v>
          </cell>
          <cell r="J220">
            <v>268.80200000000002</v>
          </cell>
          <cell r="K220">
            <v>249.35300000000001</v>
          </cell>
          <cell r="L220">
            <v>518.15499999999997</v>
          </cell>
        </row>
        <row r="221">
          <cell r="B221" t="str">
            <v>198029592008Act</v>
          </cell>
          <cell r="C221" t="str">
            <v>2959</v>
          </cell>
          <cell r="D221">
            <v>8</v>
          </cell>
          <cell r="E221" t="str">
            <v>1980</v>
          </cell>
          <cell r="F221" t="str">
            <v>BSA (Mgmt)</v>
          </cell>
          <cell r="G221" t="str">
            <v>2008</v>
          </cell>
          <cell r="H221" t="str">
            <v>Act</v>
          </cell>
          <cell r="I221" t="str">
            <v>Oper. Profit</v>
          </cell>
          <cell r="J221">
            <v>11.081</v>
          </cell>
          <cell r="K221">
            <v>25.581</v>
          </cell>
          <cell r="L221">
            <v>36.661999999999999</v>
          </cell>
        </row>
        <row r="222">
          <cell r="B222" t="str">
            <v>198029742008Act</v>
          </cell>
          <cell r="C222" t="str">
            <v>2974</v>
          </cell>
          <cell r="D222">
            <v>10</v>
          </cell>
          <cell r="E222" t="str">
            <v>1980</v>
          </cell>
          <cell r="F222" t="str">
            <v>BSA (Mgmt)</v>
          </cell>
          <cell r="G222" t="str">
            <v>2008</v>
          </cell>
          <cell r="H222" t="str">
            <v>Act</v>
          </cell>
          <cell r="I222" t="str">
            <v>Interest</v>
          </cell>
          <cell r="J222">
            <v>-13.977</v>
          </cell>
          <cell r="K222">
            <v>-13.246</v>
          </cell>
          <cell r="L222">
            <v>-27.222999999999999</v>
          </cell>
        </row>
        <row r="223">
          <cell r="B223" t="str">
            <v>198029862008Act</v>
          </cell>
          <cell r="C223" t="str">
            <v>2986</v>
          </cell>
          <cell r="D223">
            <v>12</v>
          </cell>
          <cell r="E223" t="str">
            <v>1980</v>
          </cell>
          <cell r="F223" t="str">
            <v>BSA (Mgmt)</v>
          </cell>
          <cell r="G223" t="str">
            <v>2008</v>
          </cell>
          <cell r="H223" t="str">
            <v>Act</v>
          </cell>
          <cell r="I223" t="str">
            <v>Non-Op. Exp</v>
          </cell>
          <cell r="J223">
            <v>-1.468</v>
          </cell>
          <cell r="K223">
            <v>-0.63800000000000001</v>
          </cell>
          <cell r="L223">
            <v>-2.1059999999999999</v>
          </cell>
        </row>
        <row r="224">
          <cell r="B224" t="str">
            <v>198029852008Act</v>
          </cell>
          <cell r="C224" t="str">
            <v>2985</v>
          </cell>
          <cell r="D224">
            <v>14</v>
          </cell>
          <cell r="E224" t="str">
            <v>1980</v>
          </cell>
          <cell r="F224" t="str">
            <v>BSA (Mgmt)</v>
          </cell>
          <cell r="G224" t="str">
            <v>2008</v>
          </cell>
          <cell r="H224" t="str">
            <v>Act</v>
          </cell>
          <cell r="I224" t="str">
            <v>PBT</v>
          </cell>
          <cell r="J224">
            <v>-4.3630000000000004</v>
          </cell>
          <cell r="K224">
            <v>11.698</v>
          </cell>
          <cell r="L224">
            <v>7.335</v>
          </cell>
        </row>
        <row r="225">
          <cell r="B225" t="str">
            <v>198029992008Act</v>
          </cell>
          <cell r="C225" t="str">
            <v>2999</v>
          </cell>
          <cell r="D225">
            <v>16</v>
          </cell>
          <cell r="E225" t="str">
            <v>1980</v>
          </cell>
          <cell r="F225" t="str">
            <v>BSA (Mgmt)</v>
          </cell>
          <cell r="G225" t="str">
            <v>2008</v>
          </cell>
          <cell r="H225" t="str">
            <v>Act</v>
          </cell>
          <cell r="I225" t="str">
            <v>Net Income</v>
          </cell>
          <cell r="J225">
            <v>-0.14299999999999999</v>
          </cell>
          <cell r="K225">
            <v>8.2789999999999999</v>
          </cell>
          <cell r="L225">
            <v>8.1359999999999992</v>
          </cell>
        </row>
        <row r="226">
          <cell r="B226" t="str">
            <v>198008042008Act</v>
          </cell>
          <cell r="C226" t="str">
            <v>0804</v>
          </cell>
          <cell r="D226">
            <v>25.4</v>
          </cell>
          <cell r="E226" t="str">
            <v>1980</v>
          </cell>
          <cell r="F226" t="str">
            <v>BSA (Mgmt)</v>
          </cell>
          <cell r="G226" t="str">
            <v>2008</v>
          </cell>
          <cell r="H226" t="str">
            <v>Act</v>
          </cell>
          <cell r="I226" t="str">
            <v>Finished Goods</v>
          </cell>
          <cell r="J226">
            <v>1691.34</v>
          </cell>
          <cell r="K226">
            <v>1714.1610000000001</v>
          </cell>
          <cell r="L226">
            <v>1714.1610000000001</v>
          </cell>
        </row>
        <row r="227">
          <cell r="B227" t="str">
            <v>198008342008Act</v>
          </cell>
          <cell r="C227" t="str">
            <v>0834</v>
          </cell>
          <cell r="D227">
            <v>25.5</v>
          </cell>
          <cell r="E227" t="str">
            <v>1980</v>
          </cell>
          <cell r="F227" t="str">
            <v>BSA (Mgmt)</v>
          </cell>
          <cell r="G227" t="str">
            <v>2008</v>
          </cell>
          <cell r="H227" t="str">
            <v>Act</v>
          </cell>
          <cell r="I227" t="str">
            <v>Inventory Reductions</v>
          </cell>
          <cell r="J227">
            <v>-505.536</v>
          </cell>
          <cell r="K227">
            <v>-505.88499999999999</v>
          </cell>
          <cell r="L227">
            <v>-505.88499999999999</v>
          </cell>
        </row>
        <row r="228">
          <cell r="B228" t="str">
            <v>198017372008Act</v>
          </cell>
          <cell r="C228" t="str">
            <v>1737</v>
          </cell>
          <cell r="D228">
            <v>30</v>
          </cell>
          <cell r="E228" t="str">
            <v>1980</v>
          </cell>
          <cell r="F228" t="str">
            <v>BSA (Mgmt)</v>
          </cell>
          <cell r="G228" t="str">
            <v>2008</v>
          </cell>
          <cell r="H228" t="str">
            <v>Act</v>
          </cell>
          <cell r="I228" t="str">
            <v>Debt</v>
          </cell>
          <cell r="J228">
            <v>2946.55</v>
          </cell>
          <cell r="K228">
            <v>3140.2719999999999</v>
          </cell>
          <cell r="L228">
            <v>3140.2719999999999</v>
          </cell>
        </row>
        <row r="229">
          <cell r="B229" t="str">
            <v>198029252008OBud</v>
          </cell>
          <cell r="C229" t="str">
            <v>2925</v>
          </cell>
          <cell r="D229">
            <v>2</v>
          </cell>
          <cell r="E229" t="str">
            <v>1980</v>
          </cell>
          <cell r="F229" t="str">
            <v>BSA (Mgmt)</v>
          </cell>
          <cell r="G229" t="str">
            <v>2008</v>
          </cell>
          <cell r="H229" t="str">
            <v>OBud</v>
          </cell>
          <cell r="I229" t="str">
            <v>Sales</v>
          </cell>
          <cell r="J229">
            <v>1036.0674525847601</v>
          </cell>
          <cell r="K229">
            <v>1004.7914852501201</v>
          </cell>
          <cell r="L229">
            <v>2040.8589378348802</v>
          </cell>
          <cell r="M229">
            <v>1108.0920352017199</v>
          </cell>
          <cell r="N229">
            <v>3148.9509730365999</v>
          </cell>
          <cell r="O229">
            <v>3508.9080782558003</v>
          </cell>
          <cell r="P229">
            <v>6657.8590512924002</v>
          </cell>
          <cell r="Q229">
            <v>7069.17883755824</v>
          </cell>
          <cell r="R229">
            <v>13727.03788885064</v>
          </cell>
          <cell r="S229">
            <v>3605.6346091437399</v>
          </cell>
          <cell r="T229">
            <v>3463.5442284144997</v>
          </cell>
        </row>
        <row r="230">
          <cell r="B230" t="str">
            <v>198029372008OBud</v>
          </cell>
          <cell r="C230" t="str">
            <v>2937</v>
          </cell>
          <cell r="D230">
            <v>4</v>
          </cell>
          <cell r="E230" t="str">
            <v>1980</v>
          </cell>
          <cell r="F230" t="str">
            <v>BSA (Mgmt)</v>
          </cell>
          <cell r="G230" t="str">
            <v>2008</v>
          </cell>
          <cell r="H230" t="str">
            <v>OBud</v>
          </cell>
          <cell r="I230" t="str">
            <v>Gr. Profit</v>
          </cell>
          <cell r="J230">
            <v>277.128174659347</v>
          </cell>
          <cell r="K230">
            <v>277.283858999068</v>
          </cell>
          <cell r="L230">
            <v>554.412033658415</v>
          </cell>
          <cell r="M230">
            <v>312.77676384575199</v>
          </cell>
          <cell r="N230">
            <v>867.18879750416704</v>
          </cell>
          <cell r="O230">
            <v>972.980097072337</v>
          </cell>
          <cell r="P230">
            <v>1840.168894576504</v>
          </cell>
          <cell r="Q230">
            <v>1963.4647827031979</v>
          </cell>
          <cell r="R230">
            <v>3803.6336772797026</v>
          </cell>
          <cell r="S230">
            <v>1005.049750599896</v>
          </cell>
          <cell r="T230">
            <v>958.41503210330188</v>
          </cell>
        </row>
        <row r="231">
          <cell r="B231" t="str">
            <v>198029582008OBud</v>
          </cell>
          <cell r="C231" t="str">
            <v>2958</v>
          </cell>
          <cell r="D231">
            <v>6</v>
          </cell>
          <cell r="E231" t="str">
            <v>1980</v>
          </cell>
          <cell r="F231" t="str">
            <v>BSA (Mgmt)</v>
          </cell>
          <cell r="G231" t="str">
            <v>2008</v>
          </cell>
          <cell r="H231" t="str">
            <v>OBud</v>
          </cell>
          <cell r="I231" t="str">
            <v>Op. Expense</v>
          </cell>
          <cell r="J231">
            <v>273.71198789509799</v>
          </cell>
          <cell r="K231">
            <v>258.703732245548</v>
          </cell>
          <cell r="L231">
            <v>532.41572014064604</v>
          </cell>
          <cell r="M231">
            <v>270.62662546707998</v>
          </cell>
          <cell r="N231">
            <v>803.04234560772602</v>
          </cell>
          <cell r="O231">
            <v>840.19962523207505</v>
          </cell>
          <cell r="P231">
            <v>1643.2419708398011</v>
          </cell>
          <cell r="Q231">
            <v>1663.8165263966821</v>
          </cell>
          <cell r="R231">
            <v>3307.0584972364827</v>
          </cell>
          <cell r="S231">
            <v>840.49777164340196</v>
          </cell>
          <cell r="T231">
            <v>823.31875475328002</v>
          </cell>
        </row>
        <row r="232">
          <cell r="B232" t="str">
            <v>198029592008OBud</v>
          </cell>
          <cell r="C232" t="str">
            <v>2959</v>
          </cell>
          <cell r="D232">
            <v>8</v>
          </cell>
          <cell r="E232" t="str">
            <v>1980</v>
          </cell>
          <cell r="F232" t="str">
            <v>BSA (Mgmt)</v>
          </cell>
          <cell r="G232" t="str">
            <v>2008</v>
          </cell>
          <cell r="H232" t="str">
            <v>OBud</v>
          </cell>
          <cell r="I232" t="str">
            <v>Oper. Profit</v>
          </cell>
          <cell r="J232">
            <v>3.4161867642485899</v>
          </cell>
          <cell r="K232">
            <v>18.580126753519899</v>
          </cell>
          <cell r="L232">
            <v>21.996313517768488</v>
          </cell>
          <cell r="M232">
            <v>42.150138378672096</v>
          </cell>
          <cell r="N232">
            <v>64.146451896440581</v>
          </cell>
          <cell r="O232">
            <v>132.78047184026062</v>
          </cell>
          <cell r="P232">
            <v>196.92692373670118</v>
          </cell>
          <cell r="Q232">
            <v>299.64825630651671</v>
          </cell>
          <cell r="R232">
            <v>496.57518004321787</v>
          </cell>
          <cell r="S232">
            <v>164.55197895649371</v>
          </cell>
          <cell r="T232">
            <v>135.096277350023</v>
          </cell>
        </row>
        <row r="233">
          <cell r="B233" t="str">
            <v>198029742008OBud</v>
          </cell>
          <cell r="C233" t="str">
            <v>2974</v>
          </cell>
          <cell r="D233">
            <v>10</v>
          </cell>
          <cell r="E233" t="str">
            <v>1980</v>
          </cell>
          <cell r="F233" t="str">
            <v>BSA (Mgmt)</v>
          </cell>
          <cell r="G233" t="str">
            <v>2008</v>
          </cell>
          <cell r="H233" t="str">
            <v>OBud</v>
          </cell>
          <cell r="I233" t="str">
            <v>Interest</v>
          </cell>
          <cell r="J233">
            <v>-12.891902940268432</v>
          </cell>
          <cell r="K233">
            <v>-12.6660297806032</v>
          </cell>
          <cell r="L233">
            <v>-25.557932720871634</v>
          </cell>
          <cell r="M233">
            <v>-13.989203344293433</v>
          </cell>
          <cell r="N233">
            <v>-39.547136065165063</v>
          </cell>
          <cell r="O233">
            <v>-42.879519732964525</v>
          </cell>
          <cell r="P233">
            <v>-82.426655798129588</v>
          </cell>
          <cell r="Q233">
            <v>-83.109321551979306</v>
          </cell>
          <cell r="R233">
            <v>-165.53597735010888</v>
          </cell>
          <cell r="S233">
            <v>-42.804315961485344</v>
          </cell>
          <cell r="T233">
            <v>-40.305005590493948</v>
          </cell>
        </row>
        <row r="234">
          <cell r="B234" t="str">
            <v>198029862008OBud</v>
          </cell>
          <cell r="C234" t="str">
            <v>2986</v>
          </cell>
          <cell r="D234">
            <v>12</v>
          </cell>
          <cell r="E234" t="str">
            <v>1980</v>
          </cell>
          <cell r="F234" t="str">
            <v>BSA (Mgmt)</v>
          </cell>
          <cell r="G234" t="str">
            <v>2008</v>
          </cell>
          <cell r="H234" t="str">
            <v>OBud</v>
          </cell>
          <cell r="I234" t="str">
            <v>Non-Op. Exp</v>
          </cell>
          <cell r="J234">
            <v>-8.6245200000000004</v>
          </cell>
          <cell r="K234">
            <v>-5.4307600000000003</v>
          </cell>
          <cell r="L234">
            <v>-14.05528</v>
          </cell>
          <cell r="M234">
            <v>-5.8985799999999999</v>
          </cell>
          <cell r="N234">
            <v>-19.953859999999999</v>
          </cell>
          <cell r="O234">
            <v>-21.309559999999998</v>
          </cell>
          <cell r="P234">
            <v>-41.263419999999996</v>
          </cell>
          <cell r="Q234">
            <v>-38.954140000000002</v>
          </cell>
          <cell r="R234">
            <v>-80.217559999999992</v>
          </cell>
          <cell r="S234">
            <v>-18.019640000000003</v>
          </cell>
          <cell r="T234">
            <v>-20.9345</v>
          </cell>
        </row>
        <row r="235">
          <cell r="B235" t="str">
            <v>198029852008OBud</v>
          </cell>
          <cell r="C235" t="str">
            <v>2985</v>
          </cell>
          <cell r="D235">
            <v>14</v>
          </cell>
          <cell r="E235" t="str">
            <v>1980</v>
          </cell>
          <cell r="F235" t="str">
            <v>BSA (Mgmt)</v>
          </cell>
          <cell r="G235" t="str">
            <v>2008</v>
          </cell>
          <cell r="H235" t="str">
            <v>OBud</v>
          </cell>
          <cell r="I235" t="str">
            <v>PBT</v>
          </cell>
          <cell r="J235">
            <v>-18.100236176019799</v>
          </cell>
          <cell r="K235">
            <v>0.48333697291663497</v>
          </cell>
          <cell r="L235">
            <v>-17.616899203103163</v>
          </cell>
          <cell r="M235">
            <v>22.262355034378601</v>
          </cell>
          <cell r="N235">
            <v>4.6454558312754379</v>
          </cell>
          <cell r="O235">
            <v>68.591392107295903</v>
          </cell>
          <cell r="P235">
            <v>73.23684793857133</v>
          </cell>
          <cell r="Q235">
            <v>177.58479475453748</v>
          </cell>
          <cell r="R235">
            <v>250.82164269310883</v>
          </cell>
          <cell r="S235">
            <v>103.7280229950084</v>
          </cell>
          <cell r="T235">
            <v>73.856771759529067</v>
          </cell>
        </row>
        <row r="236">
          <cell r="B236" t="str">
            <v>198029992008OBud</v>
          </cell>
          <cell r="C236" t="str">
            <v>2999</v>
          </cell>
          <cell r="D236">
            <v>16</v>
          </cell>
          <cell r="E236" t="str">
            <v>1980</v>
          </cell>
          <cell r="F236" t="str">
            <v>BSA (Mgmt)</v>
          </cell>
          <cell r="G236" t="str">
            <v>2008</v>
          </cell>
          <cell r="H236" t="str">
            <v>OBud</v>
          </cell>
          <cell r="I236" t="str">
            <v>Net Income</v>
          </cell>
          <cell r="J236">
            <v>-9.0113137051279395</v>
          </cell>
          <cell r="K236">
            <v>1.9912826344883099</v>
          </cell>
          <cell r="L236">
            <v>-7.0200310706396296</v>
          </cell>
          <cell r="M236">
            <v>13.873040014960999</v>
          </cell>
          <cell r="N236">
            <v>6.8530089443213695</v>
          </cell>
          <cell r="O236">
            <v>15.658494879871903</v>
          </cell>
          <cell r="P236">
            <v>22.511503824193269</v>
          </cell>
          <cell r="Q236">
            <v>153.51193939892462</v>
          </cell>
          <cell r="R236">
            <v>176.02344322311791</v>
          </cell>
          <cell r="S236">
            <v>66.367809992145283</v>
          </cell>
          <cell r="T236">
            <v>87.144129406779342</v>
          </cell>
        </row>
        <row r="237">
          <cell r="B237" t="str">
            <v>198008042008OBud</v>
          </cell>
          <cell r="C237" t="str">
            <v>0804</v>
          </cell>
          <cell r="D237">
            <v>25.4</v>
          </cell>
          <cell r="E237" t="str">
            <v>1980</v>
          </cell>
          <cell r="F237" t="str">
            <v>BSA (Mgmt)</v>
          </cell>
          <cell r="G237" t="str">
            <v>2008</v>
          </cell>
          <cell r="H237" t="str">
            <v>OBud</v>
          </cell>
          <cell r="I237" t="str">
            <v>Finished Goods</v>
          </cell>
          <cell r="J237">
            <v>1772.4073148409998</v>
          </cell>
          <cell r="K237">
            <v>1804.6479364639999</v>
          </cell>
          <cell r="L237">
            <v>1804.6479364639999</v>
          </cell>
          <cell r="M237">
            <v>1807.8061231889999</v>
          </cell>
          <cell r="N237">
            <v>1807.8061231889999</v>
          </cell>
          <cell r="O237">
            <v>1815.2513963609999</v>
          </cell>
          <cell r="P237">
            <v>1815.2513963609999</v>
          </cell>
          <cell r="Q237">
            <v>1671.747760555</v>
          </cell>
          <cell r="R237">
            <v>1671.747760555</v>
          </cell>
          <cell r="S237">
            <v>1741.7124462929999</v>
          </cell>
          <cell r="T237">
            <v>1671.747760555</v>
          </cell>
        </row>
        <row r="238">
          <cell r="B238" t="str">
            <v>198008342008OBud</v>
          </cell>
          <cell r="C238" t="str">
            <v>0834</v>
          </cell>
          <cell r="D238">
            <v>25.5</v>
          </cell>
          <cell r="E238" t="str">
            <v>1980</v>
          </cell>
          <cell r="F238" t="str">
            <v>BSA (Mgmt)</v>
          </cell>
          <cell r="G238" t="str">
            <v>2008</v>
          </cell>
          <cell r="H238" t="str">
            <v>OBud</v>
          </cell>
          <cell r="I238" t="str">
            <v>Inventory Reductions</v>
          </cell>
          <cell r="J238">
            <v>-482.87572003999998</v>
          </cell>
          <cell r="K238">
            <v>-483.10897404000002</v>
          </cell>
          <cell r="L238">
            <v>-483.10897404000002</v>
          </cell>
          <cell r="M238">
            <v>-482.22655004000001</v>
          </cell>
          <cell r="N238">
            <v>-482.22655004000001</v>
          </cell>
          <cell r="O238">
            <v>-487.12255904</v>
          </cell>
          <cell r="P238">
            <v>-487.12255904</v>
          </cell>
          <cell r="Q238">
            <v>-490.98646403999999</v>
          </cell>
          <cell r="R238">
            <v>-490.98646403999999</v>
          </cell>
          <cell r="S238">
            <v>-486.38857803999997</v>
          </cell>
          <cell r="T238">
            <v>-490.98646403999999</v>
          </cell>
        </row>
        <row r="239">
          <cell r="B239" t="str">
            <v>198017372008OBud</v>
          </cell>
          <cell r="C239" t="str">
            <v>1737</v>
          </cell>
          <cell r="D239">
            <v>30</v>
          </cell>
          <cell r="E239" t="str">
            <v>1980</v>
          </cell>
          <cell r="F239" t="str">
            <v>BSA (Mgmt)</v>
          </cell>
          <cell r="G239" t="str">
            <v>2008</v>
          </cell>
          <cell r="H239" t="str">
            <v>OBud</v>
          </cell>
          <cell r="I239" t="str">
            <v>Debt</v>
          </cell>
          <cell r="J239">
            <v>2924.8650109177197</v>
          </cell>
          <cell r="K239">
            <v>3206.13357656273</v>
          </cell>
          <cell r="L239">
            <v>3206.13357656273</v>
          </cell>
          <cell r="M239">
            <v>3229.3999799400299</v>
          </cell>
          <cell r="N239">
            <v>3229.3999799400299</v>
          </cell>
          <cell r="O239">
            <v>3267.0849631555097</v>
          </cell>
          <cell r="P239">
            <v>3267.0849631555097</v>
          </cell>
          <cell r="Q239">
            <v>2917.9043894316701</v>
          </cell>
          <cell r="R239">
            <v>2917.9043894316701</v>
          </cell>
          <cell r="S239">
            <v>3190.4697321655594</v>
          </cell>
          <cell r="T239">
            <v>2917.9043894316701</v>
          </cell>
        </row>
        <row r="240">
          <cell r="B240" t="str">
            <v>205029252007Act</v>
          </cell>
          <cell r="C240" t="str">
            <v>2925</v>
          </cell>
          <cell r="D240">
            <v>2</v>
          </cell>
          <cell r="E240" t="str">
            <v>2050</v>
          </cell>
          <cell r="F240" t="str">
            <v>BSA (Legal)</v>
          </cell>
          <cell r="G240" t="str">
            <v>2007</v>
          </cell>
          <cell r="H240" t="str">
            <v>Act</v>
          </cell>
          <cell r="I240" t="str">
            <v>Sales</v>
          </cell>
          <cell r="J240">
            <v>905.06299999999999</v>
          </cell>
          <cell r="K240">
            <v>829.17700000000002</v>
          </cell>
          <cell r="L240">
            <v>1734.24</v>
          </cell>
          <cell r="M240">
            <v>964.82</v>
          </cell>
          <cell r="N240">
            <v>2699.06</v>
          </cell>
          <cell r="O240">
            <v>3089.2920000000004</v>
          </cell>
          <cell r="P240">
            <v>5788.3519999999999</v>
          </cell>
          <cell r="Q240">
            <v>6554.9549999999999</v>
          </cell>
          <cell r="R240">
            <v>12343.307000000001</v>
          </cell>
          <cell r="S240">
            <v>3283.4839999999999</v>
          </cell>
          <cell r="T240">
            <v>3271.471</v>
          </cell>
        </row>
        <row r="241">
          <cell r="B241" t="str">
            <v>205029372007Act</v>
          </cell>
          <cell r="C241" t="str">
            <v>2937</v>
          </cell>
          <cell r="D241">
            <v>4</v>
          </cell>
          <cell r="E241" t="str">
            <v>2050</v>
          </cell>
          <cell r="F241" t="str">
            <v>BSA (Legal)</v>
          </cell>
          <cell r="G241" t="str">
            <v>2007</v>
          </cell>
          <cell r="H241" t="str">
            <v>Act</v>
          </cell>
          <cell r="I241" t="str">
            <v>Gr. Profit</v>
          </cell>
          <cell r="J241">
            <v>232.58500000000001</v>
          </cell>
          <cell r="K241">
            <v>245.958</v>
          </cell>
          <cell r="L241">
            <v>478.54300000000001</v>
          </cell>
          <cell r="M241">
            <v>271.76100000000002</v>
          </cell>
          <cell r="N241">
            <v>750.30400000000009</v>
          </cell>
          <cell r="O241">
            <v>851.04700000000003</v>
          </cell>
          <cell r="P241">
            <v>1601.3510000000001</v>
          </cell>
          <cell r="Q241">
            <v>1818.8690000000001</v>
          </cell>
          <cell r="R241">
            <v>3420.22</v>
          </cell>
          <cell r="S241">
            <v>927.65600000000006</v>
          </cell>
          <cell r="T241">
            <v>891.21300000000008</v>
          </cell>
        </row>
        <row r="242">
          <cell r="B242" t="str">
            <v>205029582007Act</v>
          </cell>
          <cell r="C242" t="str">
            <v>2958</v>
          </cell>
          <cell r="D242">
            <v>6</v>
          </cell>
          <cell r="E242" t="str">
            <v>2050</v>
          </cell>
          <cell r="F242" t="str">
            <v>BSA (Legal)</v>
          </cell>
          <cell r="G242" t="str">
            <v>2007</v>
          </cell>
          <cell r="H242" t="str">
            <v>Act</v>
          </cell>
          <cell r="I242" t="str">
            <v>Op. Expense</v>
          </cell>
          <cell r="J242">
            <v>223.88399999999999</v>
          </cell>
          <cell r="K242">
            <v>213.36600000000001</v>
          </cell>
          <cell r="L242">
            <v>437.25</v>
          </cell>
          <cell r="M242">
            <v>223.81700000000001</v>
          </cell>
          <cell r="N242">
            <v>661.06700000000001</v>
          </cell>
          <cell r="O242">
            <v>769.05200000000002</v>
          </cell>
          <cell r="P242">
            <v>1430.1189999999999</v>
          </cell>
          <cell r="Q242">
            <v>1559.943</v>
          </cell>
          <cell r="R242">
            <v>2990.0619999999999</v>
          </cell>
          <cell r="S242">
            <v>777.61699999999996</v>
          </cell>
          <cell r="T242">
            <v>782.32599999999991</v>
          </cell>
        </row>
        <row r="243">
          <cell r="B243" t="str">
            <v>205029592007Act</v>
          </cell>
          <cell r="C243" t="str">
            <v>2959</v>
          </cell>
          <cell r="D243">
            <v>8</v>
          </cell>
          <cell r="E243" t="str">
            <v>2050</v>
          </cell>
          <cell r="F243" t="str">
            <v>BSA (Legal)</v>
          </cell>
          <cell r="G243" t="str">
            <v>2007</v>
          </cell>
          <cell r="H243" t="str">
            <v>Act</v>
          </cell>
          <cell r="I243" t="str">
            <v>Oper. Profit</v>
          </cell>
          <cell r="J243">
            <v>8.702</v>
          </cell>
          <cell r="K243">
            <v>32.591999999999999</v>
          </cell>
          <cell r="L243">
            <v>41.293999999999997</v>
          </cell>
          <cell r="M243">
            <v>47.944000000000003</v>
          </cell>
          <cell r="N243">
            <v>89.238</v>
          </cell>
          <cell r="O243">
            <v>81.995999999999995</v>
          </cell>
          <cell r="P243">
            <v>171.23400000000001</v>
          </cell>
          <cell r="Q243">
            <v>258.92700000000002</v>
          </cell>
          <cell r="R243">
            <v>430.16100000000006</v>
          </cell>
          <cell r="S243">
            <v>150.03899999999999</v>
          </cell>
          <cell r="T243">
            <v>108.88800000000001</v>
          </cell>
        </row>
        <row r="244">
          <cell r="B244" t="str">
            <v>205029742007Act</v>
          </cell>
          <cell r="C244" t="str">
            <v>2974</v>
          </cell>
          <cell r="D244">
            <v>10</v>
          </cell>
          <cell r="E244" t="str">
            <v>2050</v>
          </cell>
          <cell r="F244" t="str">
            <v>BSA (Legal)</v>
          </cell>
          <cell r="G244" t="str">
            <v>2007</v>
          </cell>
          <cell r="H244" t="str">
            <v>Act</v>
          </cell>
          <cell r="I244" t="str">
            <v>Interest</v>
          </cell>
          <cell r="J244">
            <v>-8.8010000000000002</v>
          </cell>
          <cell r="K244">
            <v>-8.0579999999999998</v>
          </cell>
          <cell r="L244">
            <v>-16.859000000000002</v>
          </cell>
          <cell r="M244">
            <v>-7.5250000000000004</v>
          </cell>
          <cell r="N244">
            <v>-24.384</v>
          </cell>
          <cell r="O244">
            <v>-30.754999999999999</v>
          </cell>
          <cell r="P244">
            <v>-55.139000000000003</v>
          </cell>
          <cell r="Q244">
            <v>-80.823999999999998</v>
          </cell>
          <cell r="R244">
            <v>-135.96299999999999</v>
          </cell>
          <cell r="S244">
            <v>-37.968999999999994</v>
          </cell>
          <cell r="T244">
            <v>-42.854999999999997</v>
          </cell>
        </row>
        <row r="245">
          <cell r="B245" t="str">
            <v>205029862007Act</v>
          </cell>
          <cell r="C245" t="str">
            <v>2986</v>
          </cell>
          <cell r="D245">
            <v>12</v>
          </cell>
          <cell r="E245" t="str">
            <v>2050</v>
          </cell>
          <cell r="F245" t="str">
            <v>BSA (Legal)</v>
          </cell>
          <cell r="G245" t="str">
            <v>2007</v>
          </cell>
          <cell r="H245" t="str">
            <v>Act</v>
          </cell>
          <cell r="I245" t="str">
            <v>Non-Op. Exp</v>
          </cell>
          <cell r="J245">
            <v>-3.9820000000000002</v>
          </cell>
          <cell r="K245">
            <v>-5.4</v>
          </cell>
          <cell r="L245">
            <v>-9.3820000000000014</v>
          </cell>
          <cell r="M245">
            <v>-1.958</v>
          </cell>
          <cell r="N245">
            <v>-11.34</v>
          </cell>
          <cell r="O245">
            <v>-16.515000000000001</v>
          </cell>
          <cell r="P245">
            <v>-27.855</v>
          </cell>
          <cell r="Q245">
            <v>-32.884</v>
          </cell>
          <cell r="R245">
            <v>-60.738999999999997</v>
          </cell>
          <cell r="S245">
            <v>-24.183</v>
          </cell>
          <cell r="T245">
            <v>-8.7010000000000005</v>
          </cell>
        </row>
        <row r="246">
          <cell r="B246" t="str">
            <v>205029852007Act</v>
          </cell>
          <cell r="C246" t="str">
            <v>2985</v>
          </cell>
          <cell r="D246">
            <v>14</v>
          </cell>
          <cell r="E246" t="str">
            <v>2050</v>
          </cell>
          <cell r="F246" t="str">
            <v>BSA (Legal)</v>
          </cell>
          <cell r="G246" t="str">
            <v>2007</v>
          </cell>
          <cell r="H246" t="str">
            <v>Act</v>
          </cell>
          <cell r="I246" t="str">
            <v>PBT</v>
          </cell>
          <cell r="J246">
            <v>-4.0810000000000004</v>
          </cell>
          <cell r="K246">
            <v>19.135000000000002</v>
          </cell>
          <cell r="L246">
            <v>15.054000000000002</v>
          </cell>
          <cell r="M246">
            <v>38.462000000000003</v>
          </cell>
          <cell r="N246">
            <v>53.516000000000005</v>
          </cell>
          <cell r="O246">
            <v>34.725999999999999</v>
          </cell>
          <cell r="P246">
            <v>88.242000000000019</v>
          </cell>
          <cell r="Q246">
            <v>145.215</v>
          </cell>
          <cell r="R246">
            <v>233.45699999999999</v>
          </cell>
          <cell r="S246">
            <v>87.885000000000005</v>
          </cell>
          <cell r="T246">
            <v>57.33</v>
          </cell>
        </row>
        <row r="247">
          <cell r="B247" t="str">
            <v>205029992007Act</v>
          </cell>
          <cell r="C247" t="str">
            <v>2999</v>
          </cell>
          <cell r="D247">
            <v>16</v>
          </cell>
          <cell r="E247" t="str">
            <v>2050</v>
          </cell>
          <cell r="F247" t="str">
            <v>BSA (Legal)</v>
          </cell>
          <cell r="G247" t="str">
            <v>2007</v>
          </cell>
          <cell r="H247" t="str">
            <v>Act</v>
          </cell>
          <cell r="I247" t="str">
            <v>Net Income</v>
          </cell>
          <cell r="J247">
            <v>-0.66800000000000004</v>
          </cell>
          <cell r="K247">
            <v>11.811</v>
          </cell>
          <cell r="L247">
            <v>11.143000000000001</v>
          </cell>
          <cell r="M247">
            <v>21.344999999999999</v>
          </cell>
          <cell r="N247">
            <v>32.488</v>
          </cell>
          <cell r="O247">
            <v>18.942</v>
          </cell>
          <cell r="P247">
            <v>51.43</v>
          </cell>
          <cell r="Q247">
            <v>112.49200000000002</v>
          </cell>
          <cell r="R247">
            <v>163.922</v>
          </cell>
          <cell r="S247">
            <v>63.412000000000006</v>
          </cell>
          <cell r="T247">
            <v>49.08</v>
          </cell>
        </row>
        <row r="248">
          <cell r="B248" t="str">
            <v>205008042007Act</v>
          </cell>
          <cell r="C248" t="str">
            <v>0804</v>
          </cell>
          <cell r="D248">
            <v>25.4</v>
          </cell>
          <cell r="E248" t="str">
            <v>2050</v>
          </cell>
          <cell r="F248" t="str">
            <v>BSA (Legal)</v>
          </cell>
          <cell r="G248" t="str">
            <v>2007</v>
          </cell>
          <cell r="H248" t="str">
            <v>Act</v>
          </cell>
          <cell r="I248" t="str">
            <v>Finished Goods</v>
          </cell>
          <cell r="J248">
            <v>1700.6569999999999</v>
          </cell>
          <cell r="K248">
            <v>1718.924</v>
          </cell>
          <cell r="L248">
            <v>1718.924</v>
          </cell>
          <cell r="M248">
            <v>1744.6659999999999</v>
          </cell>
          <cell r="N248">
            <v>1744.6659999999999</v>
          </cell>
          <cell r="O248">
            <v>1821.924</v>
          </cell>
          <cell r="P248">
            <v>1821.924</v>
          </cell>
          <cell r="Q248">
            <v>1672.8610000000001</v>
          </cell>
          <cell r="R248">
            <v>1672.8610000000001</v>
          </cell>
          <cell r="S248">
            <v>1754.1369999999999</v>
          </cell>
          <cell r="T248">
            <v>1672.8610000000001</v>
          </cell>
        </row>
        <row r="249">
          <cell r="B249" t="str">
            <v>205008342007Act</v>
          </cell>
          <cell r="C249" t="str">
            <v>0834</v>
          </cell>
          <cell r="D249">
            <v>25.5</v>
          </cell>
          <cell r="E249" t="str">
            <v>2050</v>
          </cell>
          <cell r="F249" t="str">
            <v>BSA (Legal)</v>
          </cell>
          <cell r="G249" t="str">
            <v>2007</v>
          </cell>
          <cell r="H249" t="str">
            <v>Act</v>
          </cell>
          <cell r="I249" t="str">
            <v>Inventory Reductions</v>
          </cell>
          <cell r="J249">
            <v>-451.83199999999999</v>
          </cell>
          <cell r="K249">
            <v>-444.84199999999998</v>
          </cell>
          <cell r="L249">
            <v>-444.84199999999998</v>
          </cell>
          <cell r="M249">
            <v>-448.98</v>
          </cell>
          <cell r="N249">
            <v>-448.98</v>
          </cell>
          <cell r="O249">
            <v>-468.14100000000002</v>
          </cell>
          <cell r="P249">
            <v>-468.14100000000002</v>
          </cell>
          <cell r="Q249">
            <v>-468.46300000000002</v>
          </cell>
          <cell r="R249">
            <v>-468.46300000000002</v>
          </cell>
          <cell r="S249">
            <v>-477.50900000000001</v>
          </cell>
          <cell r="T249">
            <v>-468.46300000000002</v>
          </cell>
        </row>
        <row r="250">
          <cell r="B250" t="str">
            <v>205017372007Act</v>
          </cell>
          <cell r="C250" t="str">
            <v>1737</v>
          </cell>
          <cell r="D250">
            <v>30</v>
          </cell>
          <cell r="E250" t="str">
            <v>2050</v>
          </cell>
          <cell r="F250" t="str">
            <v>BSA (Legal)</v>
          </cell>
          <cell r="G250" t="str">
            <v>2007</v>
          </cell>
          <cell r="H250" t="str">
            <v>Act</v>
          </cell>
          <cell r="I250" t="str">
            <v>Debt</v>
          </cell>
          <cell r="J250">
            <v>1973.5260000000001</v>
          </cell>
          <cell r="K250">
            <v>2225.2800000000002</v>
          </cell>
          <cell r="L250">
            <v>2225.2800000000002</v>
          </cell>
          <cell r="M250">
            <v>2283.1930000000002</v>
          </cell>
          <cell r="N250">
            <v>2283.1930000000002</v>
          </cell>
          <cell r="O250">
            <v>3151.335</v>
          </cell>
          <cell r="P250">
            <v>3151.335</v>
          </cell>
          <cell r="Q250">
            <v>2952.5529999999999</v>
          </cell>
          <cell r="R250">
            <v>2952.5529999999999</v>
          </cell>
          <cell r="S250">
            <v>3120.375</v>
          </cell>
          <cell r="T250">
            <v>2952.5529999999999</v>
          </cell>
        </row>
        <row r="251">
          <cell r="B251" t="str">
            <v>205029252008Act</v>
          </cell>
          <cell r="C251" t="str">
            <v>2925</v>
          </cell>
          <cell r="D251">
            <v>2</v>
          </cell>
          <cell r="E251" t="str">
            <v>2050</v>
          </cell>
          <cell r="F251" t="str">
            <v>BSA (Legal)</v>
          </cell>
          <cell r="G251" t="str">
            <v>2008</v>
          </cell>
          <cell r="H251" t="str">
            <v>Act</v>
          </cell>
          <cell r="I251" t="str">
            <v>Sales</v>
          </cell>
          <cell r="J251">
            <v>1023.404</v>
          </cell>
          <cell r="K251">
            <v>977.98099999999999</v>
          </cell>
          <cell r="L251">
            <v>2001.385</v>
          </cell>
        </row>
        <row r="252">
          <cell r="B252" t="str">
            <v>205029372008Act</v>
          </cell>
          <cell r="C252" t="str">
            <v>2937</v>
          </cell>
          <cell r="D252">
            <v>4</v>
          </cell>
          <cell r="E252" t="str">
            <v>2050</v>
          </cell>
          <cell r="F252" t="str">
            <v>BSA (Legal)</v>
          </cell>
          <cell r="G252" t="str">
            <v>2008</v>
          </cell>
          <cell r="H252" t="str">
            <v>Act</v>
          </cell>
          <cell r="I252" t="str">
            <v>Gr. Profit</v>
          </cell>
          <cell r="J252">
            <v>280.30900000000003</v>
          </cell>
          <cell r="K252">
            <v>275.44900000000001</v>
          </cell>
          <cell r="L252">
            <v>555.75800000000004</v>
          </cell>
        </row>
        <row r="253">
          <cell r="B253" t="str">
            <v>205029582008Act</v>
          </cell>
          <cell r="C253" t="str">
            <v>2958</v>
          </cell>
          <cell r="D253">
            <v>6</v>
          </cell>
          <cell r="E253" t="str">
            <v>2050</v>
          </cell>
          <cell r="F253" t="str">
            <v>BSA (Legal)</v>
          </cell>
          <cell r="G253" t="str">
            <v>2008</v>
          </cell>
          <cell r="H253" t="str">
            <v>Act</v>
          </cell>
          <cell r="I253" t="str">
            <v>Op. Expense</v>
          </cell>
          <cell r="J253">
            <v>269.40499999999997</v>
          </cell>
          <cell r="K253">
            <v>249.898</v>
          </cell>
          <cell r="L253">
            <v>519.303</v>
          </cell>
        </row>
        <row r="254">
          <cell r="B254" t="str">
            <v>205029592008Act</v>
          </cell>
          <cell r="C254" t="str">
            <v>2959</v>
          </cell>
          <cell r="D254">
            <v>8</v>
          </cell>
          <cell r="E254" t="str">
            <v>2050</v>
          </cell>
          <cell r="F254" t="str">
            <v>BSA (Legal)</v>
          </cell>
          <cell r="G254" t="str">
            <v>2008</v>
          </cell>
          <cell r="H254" t="str">
            <v>Act</v>
          </cell>
          <cell r="I254" t="str">
            <v>Oper. Profit</v>
          </cell>
          <cell r="J254">
            <v>10.904</v>
          </cell>
          <cell r="K254">
            <v>25.550999999999998</v>
          </cell>
          <cell r="L254">
            <v>36.454999999999998</v>
          </cell>
        </row>
        <row r="255">
          <cell r="B255" t="str">
            <v>205029742008Act</v>
          </cell>
          <cell r="C255" t="str">
            <v>2974</v>
          </cell>
          <cell r="D255">
            <v>10</v>
          </cell>
          <cell r="E255" t="str">
            <v>2050</v>
          </cell>
          <cell r="F255" t="str">
            <v>BSA (Legal)</v>
          </cell>
          <cell r="G255" t="str">
            <v>2008</v>
          </cell>
          <cell r="H255" t="str">
            <v>Act</v>
          </cell>
          <cell r="I255" t="str">
            <v>Interest</v>
          </cell>
          <cell r="J255">
            <v>-13.824999999999999</v>
          </cell>
          <cell r="K255">
            <v>-13.12</v>
          </cell>
          <cell r="L255">
            <v>-26.945</v>
          </cell>
        </row>
        <row r="256">
          <cell r="B256" t="str">
            <v>205029862008Act</v>
          </cell>
          <cell r="C256" t="str">
            <v>2986</v>
          </cell>
          <cell r="D256">
            <v>12</v>
          </cell>
          <cell r="E256" t="str">
            <v>2050</v>
          </cell>
          <cell r="F256" t="str">
            <v>BSA (Legal)</v>
          </cell>
          <cell r="G256" t="str">
            <v>2008</v>
          </cell>
          <cell r="H256" t="str">
            <v>Act</v>
          </cell>
          <cell r="I256" t="str">
            <v>Non-Op. Exp</v>
          </cell>
          <cell r="J256">
            <v>-1.474</v>
          </cell>
          <cell r="K256">
            <v>-0.64700000000000002</v>
          </cell>
          <cell r="L256">
            <v>-2.121</v>
          </cell>
        </row>
        <row r="257">
          <cell r="B257" t="str">
            <v>205029852008Act</v>
          </cell>
          <cell r="C257" t="str">
            <v>2985</v>
          </cell>
          <cell r="D257">
            <v>14</v>
          </cell>
          <cell r="E257" t="str">
            <v>2050</v>
          </cell>
          <cell r="F257" t="str">
            <v>BSA (Legal)</v>
          </cell>
          <cell r="G257" t="str">
            <v>2008</v>
          </cell>
          <cell r="H257" t="str">
            <v>Act</v>
          </cell>
          <cell r="I257" t="str">
            <v>PBT</v>
          </cell>
          <cell r="J257">
            <v>-4.3940000000000001</v>
          </cell>
          <cell r="K257">
            <v>11.784000000000001</v>
          </cell>
          <cell r="L257">
            <v>7.39</v>
          </cell>
        </row>
        <row r="258">
          <cell r="B258" t="str">
            <v>205029992008Act</v>
          </cell>
          <cell r="C258" t="str">
            <v>2999</v>
          </cell>
          <cell r="D258">
            <v>16</v>
          </cell>
          <cell r="E258" t="str">
            <v>2050</v>
          </cell>
          <cell r="F258" t="str">
            <v>BSA (Legal)</v>
          </cell>
          <cell r="G258" t="str">
            <v>2008</v>
          </cell>
          <cell r="H258" t="str">
            <v>Act</v>
          </cell>
          <cell r="I258" t="str">
            <v>Net Income</v>
          </cell>
          <cell r="J258">
            <v>-0.16200000000000001</v>
          </cell>
          <cell r="K258">
            <v>8.3320000000000007</v>
          </cell>
          <cell r="L258">
            <v>8.17</v>
          </cell>
        </row>
        <row r="259">
          <cell r="B259" t="str">
            <v>205008042008Act</v>
          </cell>
          <cell r="C259" t="str">
            <v>0804</v>
          </cell>
          <cell r="D259">
            <v>25.4</v>
          </cell>
          <cell r="E259" t="str">
            <v>2050</v>
          </cell>
          <cell r="F259" t="str">
            <v>BSA (Legal)</v>
          </cell>
          <cell r="G259" t="str">
            <v>2008</v>
          </cell>
          <cell r="H259" t="str">
            <v>Act</v>
          </cell>
          <cell r="I259" t="str">
            <v>Finished Goods</v>
          </cell>
          <cell r="J259">
            <v>1695.3109999999999</v>
          </cell>
          <cell r="K259">
            <v>1717.954</v>
          </cell>
          <cell r="L259">
            <v>1717.954</v>
          </cell>
        </row>
        <row r="260">
          <cell r="B260" t="str">
            <v>205008342008Act</v>
          </cell>
          <cell r="C260" t="str">
            <v>0834</v>
          </cell>
          <cell r="D260">
            <v>25.5</v>
          </cell>
          <cell r="E260" t="str">
            <v>2050</v>
          </cell>
          <cell r="F260" t="str">
            <v>BSA (Legal)</v>
          </cell>
          <cell r="G260" t="str">
            <v>2008</v>
          </cell>
          <cell r="H260" t="str">
            <v>Act</v>
          </cell>
          <cell r="I260" t="str">
            <v>Inventory Reductions</v>
          </cell>
          <cell r="J260">
            <v>-506.83600000000001</v>
          </cell>
          <cell r="K260">
            <v>-507.18400000000003</v>
          </cell>
          <cell r="L260">
            <v>-507.18400000000003</v>
          </cell>
        </row>
        <row r="261">
          <cell r="B261" t="str">
            <v>205017372008Act</v>
          </cell>
          <cell r="C261" t="str">
            <v>1737</v>
          </cell>
          <cell r="D261">
            <v>30</v>
          </cell>
          <cell r="E261" t="str">
            <v>2050</v>
          </cell>
          <cell r="F261" t="str">
            <v>BSA (Legal)</v>
          </cell>
          <cell r="G261" t="str">
            <v>2008</v>
          </cell>
          <cell r="H261" t="str">
            <v>Act</v>
          </cell>
          <cell r="I261" t="str">
            <v>Debt</v>
          </cell>
          <cell r="J261">
            <v>2946.55</v>
          </cell>
          <cell r="K261">
            <v>3140.2719999999999</v>
          </cell>
          <cell r="L261">
            <v>3140.2719999999999</v>
          </cell>
        </row>
        <row r="262">
          <cell r="B262" t="str">
            <v>205029252008OBud</v>
          </cell>
          <cell r="C262" t="str">
            <v>2925</v>
          </cell>
          <cell r="D262">
            <v>2</v>
          </cell>
          <cell r="E262" t="str">
            <v>2050</v>
          </cell>
          <cell r="F262" t="str">
            <v>BSA (Legal)</v>
          </cell>
          <cell r="G262" t="str">
            <v>2008</v>
          </cell>
          <cell r="H262" t="str">
            <v>OBud</v>
          </cell>
          <cell r="I262" t="str">
            <v>Sales</v>
          </cell>
          <cell r="J262">
            <v>1036.0674525847601</v>
          </cell>
          <cell r="K262">
            <v>1004.7914852501201</v>
          </cell>
          <cell r="L262">
            <v>2040.8589378348802</v>
          </cell>
          <cell r="M262">
            <v>1108.0920352017199</v>
          </cell>
          <cell r="N262">
            <v>3148.9509730365999</v>
          </cell>
          <cell r="O262">
            <v>3508.9080782558003</v>
          </cell>
          <cell r="P262">
            <v>6657.8590512924002</v>
          </cell>
          <cell r="Q262">
            <v>7069.17883755824</v>
          </cell>
          <cell r="R262">
            <v>13727.03788885064</v>
          </cell>
          <cell r="S262">
            <v>3605.6346091437399</v>
          </cell>
          <cell r="T262">
            <v>3463.5442284144997</v>
          </cell>
        </row>
        <row r="263">
          <cell r="B263" t="str">
            <v>205029372008OBud</v>
          </cell>
          <cell r="C263" t="str">
            <v>2937</v>
          </cell>
          <cell r="D263">
            <v>4</v>
          </cell>
          <cell r="E263" t="str">
            <v>2050</v>
          </cell>
          <cell r="F263" t="str">
            <v>BSA (Legal)</v>
          </cell>
          <cell r="G263" t="str">
            <v>2008</v>
          </cell>
          <cell r="H263" t="str">
            <v>OBud</v>
          </cell>
          <cell r="I263" t="str">
            <v>Gr. Profit</v>
          </cell>
          <cell r="J263">
            <v>277.50617465934698</v>
          </cell>
          <cell r="K263">
            <v>277.85785899906796</v>
          </cell>
          <cell r="L263">
            <v>555.36403365841488</v>
          </cell>
          <cell r="M263">
            <v>313.636763845752</v>
          </cell>
          <cell r="N263">
            <v>869.00079750416694</v>
          </cell>
          <cell r="O263">
            <v>975.68009707233705</v>
          </cell>
          <cell r="P263">
            <v>1844.680894576504</v>
          </cell>
          <cell r="Q263">
            <v>1968.3317827031981</v>
          </cell>
          <cell r="R263">
            <v>3813.0126772797021</v>
          </cell>
          <cell r="S263">
            <v>1006.939750599896</v>
          </cell>
          <cell r="T263">
            <v>961.39203210330197</v>
          </cell>
        </row>
        <row r="264">
          <cell r="B264" t="str">
            <v>205029582008OBud</v>
          </cell>
          <cell r="C264" t="str">
            <v>2958</v>
          </cell>
          <cell r="D264">
            <v>6</v>
          </cell>
          <cell r="E264" t="str">
            <v>2050</v>
          </cell>
          <cell r="F264" t="str">
            <v>BSA (Legal)</v>
          </cell>
          <cell r="G264" t="str">
            <v>2008</v>
          </cell>
          <cell r="H264" t="str">
            <v>OBud</v>
          </cell>
          <cell r="I264" t="str">
            <v>Op. Expense</v>
          </cell>
          <cell r="J264">
            <v>274.31298789509799</v>
          </cell>
          <cell r="K264">
            <v>259.29873224554797</v>
          </cell>
          <cell r="L264">
            <v>533.61172014064596</v>
          </cell>
          <cell r="M264">
            <v>271.28462546707999</v>
          </cell>
          <cell r="N264">
            <v>804.89634560772595</v>
          </cell>
          <cell r="O264">
            <v>842.03562523207506</v>
          </cell>
          <cell r="P264">
            <v>1646.9319708398011</v>
          </cell>
          <cell r="Q264">
            <v>1667.4625263966823</v>
          </cell>
          <cell r="R264">
            <v>3314.3944972364834</v>
          </cell>
          <cell r="S264">
            <v>842.36377164340206</v>
          </cell>
          <cell r="T264">
            <v>825.09875475327999</v>
          </cell>
        </row>
        <row r="265">
          <cell r="B265" t="str">
            <v>205029592008OBud</v>
          </cell>
          <cell r="C265" t="str">
            <v>2959</v>
          </cell>
          <cell r="D265">
            <v>8</v>
          </cell>
          <cell r="E265" t="str">
            <v>2050</v>
          </cell>
          <cell r="F265" t="str">
            <v>BSA (Legal)</v>
          </cell>
          <cell r="G265" t="str">
            <v>2008</v>
          </cell>
          <cell r="H265" t="str">
            <v>OBud</v>
          </cell>
          <cell r="I265" t="str">
            <v>Oper. Profit</v>
          </cell>
          <cell r="J265">
            <v>3.19318676424859</v>
          </cell>
          <cell r="K265">
            <v>18.559126753519902</v>
          </cell>
          <cell r="L265">
            <v>21.752313517768492</v>
          </cell>
          <cell r="M265">
            <v>42.352138378672095</v>
          </cell>
          <cell r="N265">
            <v>64.104451896440594</v>
          </cell>
          <cell r="O265">
            <v>133.64447184026062</v>
          </cell>
          <cell r="P265">
            <v>197.74892373670122</v>
          </cell>
          <cell r="Q265">
            <v>300.86925630651672</v>
          </cell>
          <cell r="R265">
            <v>498.61818004321788</v>
          </cell>
          <cell r="S265">
            <v>164.57597895649371</v>
          </cell>
          <cell r="T265">
            <v>136.293277350023</v>
          </cell>
        </row>
        <row r="266">
          <cell r="B266" t="str">
            <v>205029742008OBud</v>
          </cell>
          <cell r="C266" t="str">
            <v>2974</v>
          </cell>
          <cell r="D266">
            <v>10</v>
          </cell>
          <cell r="E266" t="str">
            <v>2050</v>
          </cell>
          <cell r="F266" t="str">
            <v>BSA (Legal)</v>
          </cell>
          <cell r="G266" t="str">
            <v>2008</v>
          </cell>
          <cell r="H266" t="str">
            <v>OBud</v>
          </cell>
          <cell r="I266" t="str">
            <v>Interest</v>
          </cell>
          <cell r="J266">
            <v>-12.752902940268433</v>
          </cell>
          <cell r="K266">
            <v>-12.533029780603199</v>
          </cell>
          <cell r="L266">
            <v>-25.285932720871632</v>
          </cell>
          <cell r="M266">
            <v>-13.852203344293434</v>
          </cell>
          <cell r="N266">
            <v>-39.138136065165064</v>
          </cell>
          <cell r="O266">
            <v>-42.458519732964533</v>
          </cell>
          <cell r="P266">
            <v>-81.596655798129589</v>
          </cell>
          <cell r="Q266">
            <v>-82.202321551979296</v>
          </cell>
          <cell r="R266">
            <v>-163.79897735010888</v>
          </cell>
          <cell r="S266">
            <v>-42.363315961485341</v>
          </cell>
          <cell r="T266">
            <v>-39.839005590493962</v>
          </cell>
        </row>
        <row r="267">
          <cell r="B267" t="str">
            <v>205029862008OBud</v>
          </cell>
          <cell r="C267" t="str">
            <v>2986</v>
          </cell>
          <cell r="D267">
            <v>12</v>
          </cell>
          <cell r="E267" t="str">
            <v>2050</v>
          </cell>
          <cell r="F267" t="str">
            <v>BSA (Legal)</v>
          </cell>
          <cell r="G267" t="str">
            <v>2008</v>
          </cell>
          <cell r="H267" t="str">
            <v>OBud</v>
          </cell>
          <cell r="I267" t="str">
            <v>Non-Op. Exp</v>
          </cell>
          <cell r="J267">
            <v>-8.6245200000000004</v>
          </cell>
          <cell r="K267">
            <v>-5.4307600000000003</v>
          </cell>
          <cell r="L267">
            <v>-14.05528</v>
          </cell>
          <cell r="M267">
            <v>-5.8985799999999999</v>
          </cell>
          <cell r="N267">
            <v>-19.953859999999999</v>
          </cell>
          <cell r="O267">
            <v>-21.502559999999999</v>
          </cell>
          <cell r="P267">
            <v>-41.456419999999994</v>
          </cell>
          <cell r="Q267">
            <v>-38.962139999999998</v>
          </cell>
          <cell r="R267">
            <v>-80.418559999999999</v>
          </cell>
          <cell r="S267">
            <v>-18.027640000000002</v>
          </cell>
          <cell r="T267">
            <v>-20.9345</v>
          </cell>
        </row>
        <row r="268">
          <cell r="B268" t="str">
            <v>205029852008OBud</v>
          </cell>
          <cell r="C268" t="str">
            <v>2985</v>
          </cell>
          <cell r="D268">
            <v>14</v>
          </cell>
          <cell r="E268" t="str">
            <v>2050</v>
          </cell>
          <cell r="F268" t="str">
            <v>BSA (Legal)</v>
          </cell>
          <cell r="G268" t="str">
            <v>2008</v>
          </cell>
          <cell r="H268" t="str">
            <v>OBud</v>
          </cell>
          <cell r="I268" t="str">
            <v>PBT</v>
          </cell>
          <cell r="J268">
            <v>-18.184236176019802</v>
          </cell>
          <cell r="K268">
            <v>0.59533697291663501</v>
          </cell>
          <cell r="L268">
            <v>-17.588899203103168</v>
          </cell>
          <cell r="M268">
            <v>22.601355034378599</v>
          </cell>
          <cell r="N268">
            <v>5.0124558312754317</v>
          </cell>
          <cell r="O268">
            <v>69.683392107295887</v>
          </cell>
          <cell r="P268">
            <v>74.695847938571319</v>
          </cell>
          <cell r="Q268">
            <v>179.70479475453749</v>
          </cell>
          <cell r="R268">
            <v>254.40064269310881</v>
          </cell>
          <cell r="S268">
            <v>104.18502299500841</v>
          </cell>
          <cell r="T268">
            <v>75.519771759529064</v>
          </cell>
        </row>
        <row r="269">
          <cell r="B269" t="str">
            <v>205029992008OBud</v>
          </cell>
          <cell r="C269" t="str">
            <v>2999</v>
          </cell>
          <cell r="D269">
            <v>16</v>
          </cell>
          <cell r="E269" t="str">
            <v>2050</v>
          </cell>
          <cell r="F269" t="str">
            <v>BSA (Legal)</v>
          </cell>
          <cell r="G269" t="str">
            <v>2008</v>
          </cell>
          <cell r="H269" t="str">
            <v>OBud</v>
          </cell>
          <cell r="I269" t="str">
            <v>Net Income</v>
          </cell>
          <cell r="J269">
            <v>-9.0625783762025396</v>
          </cell>
          <cell r="K269">
            <v>2.0596355292544497</v>
          </cell>
          <cell r="L269">
            <v>-7.0029428469480894</v>
          </cell>
          <cell r="M269">
            <v>14.0799295803692</v>
          </cell>
          <cell r="N269">
            <v>7.0769867334211103</v>
          </cell>
          <cell r="O269">
            <v>16.324935603841702</v>
          </cell>
          <cell r="P269">
            <v>23.40192233726281</v>
          </cell>
          <cell r="Q269">
            <v>154.80576204985499</v>
          </cell>
          <cell r="R269">
            <v>178.20768438711778</v>
          </cell>
          <cell r="S269">
            <v>66.646714214539216</v>
          </cell>
          <cell r="T269">
            <v>88.159047835315761</v>
          </cell>
        </row>
        <row r="270">
          <cell r="B270" t="str">
            <v>205008042008OBud</v>
          </cell>
          <cell r="C270" t="str">
            <v>0804</v>
          </cell>
          <cell r="D270">
            <v>25.4</v>
          </cell>
          <cell r="E270" t="str">
            <v>2050</v>
          </cell>
          <cell r="F270" t="str">
            <v>BSA (Legal)</v>
          </cell>
          <cell r="G270" t="str">
            <v>2008</v>
          </cell>
          <cell r="H270" t="str">
            <v>OBud</v>
          </cell>
          <cell r="I270" t="str">
            <v>Finished Goods</v>
          </cell>
          <cell r="J270">
            <v>1775.148314841</v>
          </cell>
          <cell r="K270">
            <v>1807.115936464</v>
          </cell>
          <cell r="L270">
            <v>1807.115936464</v>
          </cell>
          <cell r="M270">
            <v>1809.888123189</v>
          </cell>
          <cell r="N270">
            <v>1809.888123189</v>
          </cell>
          <cell r="O270">
            <v>1817.6583963609999</v>
          </cell>
          <cell r="P270">
            <v>1817.6583963609999</v>
          </cell>
          <cell r="Q270">
            <v>1674.200760555</v>
          </cell>
          <cell r="R270">
            <v>1674.200760555</v>
          </cell>
          <cell r="S270">
            <v>1744.2094462929999</v>
          </cell>
          <cell r="T270">
            <v>1674.200760555</v>
          </cell>
        </row>
        <row r="271">
          <cell r="B271" t="str">
            <v>205008342008OBud</v>
          </cell>
          <cell r="C271" t="str">
            <v>0834</v>
          </cell>
          <cell r="D271">
            <v>25.5</v>
          </cell>
          <cell r="E271" t="str">
            <v>2050</v>
          </cell>
          <cell r="F271" t="str">
            <v>BSA (Legal)</v>
          </cell>
          <cell r="G271" t="str">
            <v>2008</v>
          </cell>
          <cell r="H271" t="str">
            <v>OBud</v>
          </cell>
          <cell r="I271" t="str">
            <v>Inventory Reductions</v>
          </cell>
          <cell r="J271">
            <v>-484.92592003999999</v>
          </cell>
          <cell r="K271">
            <v>-485.15917404000004</v>
          </cell>
          <cell r="L271">
            <v>-485.15917404000004</v>
          </cell>
          <cell r="M271">
            <v>-484.27675004000002</v>
          </cell>
          <cell r="N271">
            <v>-484.27675004000002</v>
          </cell>
          <cell r="O271">
            <v>-489.17275903999996</v>
          </cell>
          <cell r="P271">
            <v>-489.17275903999996</v>
          </cell>
          <cell r="Q271">
            <v>-493.03666404000001</v>
          </cell>
          <cell r="R271">
            <v>-493.03666404000001</v>
          </cell>
          <cell r="S271">
            <v>-488.43877803999999</v>
          </cell>
          <cell r="T271">
            <v>-493.03666404000001</v>
          </cell>
        </row>
        <row r="272">
          <cell r="B272" t="str">
            <v>205017372008OBud</v>
          </cell>
          <cell r="C272" t="str">
            <v>1737</v>
          </cell>
          <cell r="D272">
            <v>30</v>
          </cell>
          <cell r="E272" t="str">
            <v>2050</v>
          </cell>
          <cell r="F272" t="str">
            <v>BSA (Legal)</v>
          </cell>
          <cell r="G272" t="str">
            <v>2008</v>
          </cell>
          <cell r="H272" t="str">
            <v>OBud</v>
          </cell>
          <cell r="I272" t="str">
            <v>Debt</v>
          </cell>
          <cell r="J272">
            <v>2924.8650109177197</v>
          </cell>
          <cell r="K272">
            <v>3206.1335765627296</v>
          </cell>
          <cell r="L272">
            <v>3206.1335765627296</v>
          </cell>
          <cell r="M272">
            <v>3229.3999799400299</v>
          </cell>
          <cell r="N272">
            <v>3229.3999799400299</v>
          </cell>
          <cell r="O272">
            <v>3267.0849631555097</v>
          </cell>
          <cell r="P272">
            <v>3267.0849631555097</v>
          </cell>
          <cell r="Q272">
            <v>2917.9043894316696</v>
          </cell>
          <cell r="R272">
            <v>2917.9043894316696</v>
          </cell>
          <cell r="S272">
            <v>3190.4697321655594</v>
          </cell>
          <cell r="T272">
            <v>2917.9043894316696</v>
          </cell>
        </row>
        <row r="273">
          <cell r="B273" t="str">
            <v>999929252007Act</v>
          </cell>
          <cell r="C273" t="str">
            <v>2925</v>
          </cell>
          <cell r="D273">
            <v>2</v>
          </cell>
          <cell r="E273" t="str">
            <v>9999</v>
          </cell>
          <cell r="F273" t="str">
            <v>CorpOther</v>
          </cell>
          <cell r="G273" t="str">
            <v>2007</v>
          </cell>
          <cell r="H273" t="str">
            <v>Act</v>
          </cell>
          <cell r="I273" t="str">
            <v>Sales</v>
          </cell>
          <cell r="J273">
            <v>-129.20899999999995</v>
          </cell>
          <cell r="K273">
            <v>-127.36299999999994</v>
          </cell>
          <cell r="L273">
            <v>-256.57199999999989</v>
          </cell>
          <cell r="M273">
            <v>-148.6479999999998</v>
          </cell>
          <cell r="N273">
            <v>-405.22</v>
          </cell>
          <cell r="O273">
            <v>-457.6170000000003</v>
          </cell>
          <cell r="P273">
            <v>-862.83699999999953</v>
          </cell>
          <cell r="Q273">
            <v>-955.52</v>
          </cell>
          <cell r="R273">
            <v>-1818.3569999999982</v>
          </cell>
          <cell r="S273">
            <v>-477.86599999999976</v>
          </cell>
          <cell r="T273">
            <v>-477.65399999999977</v>
          </cell>
        </row>
        <row r="274">
          <cell r="B274" t="str">
            <v>999929372007Act</v>
          </cell>
          <cell r="C274" t="str">
            <v>2937</v>
          </cell>
          <cell r="D274">
            <v>4</v>
          </cell>
          <cell r="E274" t="str">
            <v>9999</v>
          </cell>
          <cell r="F274" t="str">
            <v>CorpOther</v>
          </cell>
          <cell r="G274" t="str">
            <v>2007</v>
          </cell>
          <cell r="H274" t="str">
            <v>Act</v>
          </cell>
          <cell r="I274" t="str">
            <v>Gr. Profit</v>
          </cell>
          <cell r="J274">
            <v>-2.47199999999998</v>
          </cell>
          <cell r="K274">
            <v>-2.775999999999982</v>
          </cell>
          <cell r="L274">
            <v>-5.247999999999962</v>
          </cell>
          <cell r="M274">
            <v>-4.2309999999999945</v>
          </cell>
          <cell r="N274">
            <v>-9.4789999999999566</v>
          </cell>
          <cell r="O274">
            <v>-26.303999999999945</v>
          </cell>
          <cell r="P274">
            <v>-35.782999999999674</v>
          </cell>
          <cell r="Q274">
            <v>-10.424999999999727</v>
          </cell>
          <cell r="R274">
            <v>-46.207999999999629</v>
          </cell>
          <cell r="S274">
            <v>-11.09800000000007</v>
          </cell>
          <cell r="T274">
            <v>0.67300000000000182</v>
          </cell>
        </row>
        <row r="275">
          <cell r="B275" t="str">
            <v>999929582007Act</v>
          </cell>
          <cell r="C275" t="str">
            <v>2958</v>
          </cell>
          <cell r="D275">
            <v>6</v>
          </cell>
          <cell r="E275" t="str">
            <v>9999</v>
          </cell>
          <cell r="F275" t="str">
            <v>CorpOther</v>
          </cell>
          <cell r="G275" t="str">
            <v>2007</v>
          </cell>
          <cell r="H275" t="str">
            <v>Act</v>
          </cell>
          <cell r="I275" t="str">
            <v>Op. Expense</v>
          </cell>
          <cell r="J275">
            <v>6.7469999999999857</v>
          </cell>
          <cell r="K275">
            <v>0.18199999999998795</v>
          </cell>
          <cell r="L275">
            <v>6.9289999999999736</v>
          </cell>
          <cell r="M275">
            <v>-1.7439999999999998</v>
          </cell>
          <cell r="N275">
            <v>5.1849999999999739</v>
          </cell>
          <cell r="O275">
            <v>-1.773000000000053</v>
          </cell>
          <cell r="P275">
            <v>3.4120000000000346</v>
          </cell>
          <cell r="Q275">
            <v>8.6769999999999072</v>
          </cell>
          <cell r="R275">
            <v>12.088999999999487</v>
          </cell>
          <cell r="S275">
            <v>-5.4000000000030468E-2</v>
          </cell>
          <cell r="T275">
            <v>8.731000000000023</v>
          </cell>
        </row>
        <row r="276">
          <cell r="B276" t="str">
            <v>999929592007Act</v>
          </cell>
          <cell r="C276" t="str">
            <v>2959</v>
          </cell>
          <cell r="D276">
            <v>8</v>
          </cell>
          <cell r="E276" t="str">
            <v>9999</v>
          </cell>
          <cell r="F276" t="str">
            <v>CorpOther</v>
          </cell>
          <cell r="G276" t="str">
            <v>2007</v>
          </cell>
          <cell r="H276" t="str">
            <v>Act</v>
          </cell>
          <cell r="I276" t="str">
            <v>Oper. Profit</v>
          </cell>
          <cell r="J276">
            <v>-9.2189999999999976</v>
          </cell>
          <cell r="K276">
            <v>-2.9590000000000032</v>
          </cell>
          <cell r="L276">
            <v>-12.178000000000001</v>
          </cell>
          <cell r="M276">
            <v>-2.4889999999999972</v>
          </cell>
          <cell r="N276">
            <v>-14.666999999999998</v>
          </cell>
          <cell r="O276">
            <v>-24.532</v>
          </cell>
          <cell r="P276">
            <v>-39.199000000000012</v>
          </cell>
          <cell r="Q276">
            <v>-19.103999999999985</v>
          </cell>
          <cell r="R276">
            <v>-58.302999999999997</v>
          </cell>
          <cell r="S276">
            <v>-11.044000000000018</v>
          </cell>
          <cell r="T276">
            <v>-8.06</v>
          </cell>
        </row>
        <row r="277">
          <cell r="B277" t="str">
            <v>999929742007Act</v>
          </cell>
          <cell r="C277" t="str">
            <v>2974</v>
          </cell>
          <cell r="D277">
            <v>10</v>
          </cell>
          <cell r="E277" t="str">
            <v>9999</v>
          </cell>
          <cell r="F277" t="str">
            <v>CorpOther</v>
          </cell>
          <cell r="G277" t="str">
            <v>2007</v>
          </cell>
          <cell r="H277" t="str">
            <v>Act</v>
          </cell>
          <cell r="I277" t="str">
            <v>Interest</v>
          </cell>
          <cell r="J277">
            <v>-3.2870000000000008</v>
          </cell>
          <cell r="K277">
            <v>-3.44</v>
          </cell>
          <cell r="L277">
            <v>-6.7270000000000003</v>
          </cell>
          <cell r="M277">
            <v>-2.6879999999999997</v>
          </cell>
          <cell r="N277">
            <v>-9.4149999999999991</v>
          </cell>
          <cell r="O277">
            <v>-11.251000000000001</v>
          </cell>
          <cell r="P277">
            <v>-20.666000000000004</v>
          </cell>
          <cell r="Q277">
            <v>-30.266999999999996</v>
          </cell>
          <cell r="R277">
            <v>-50.932999999999993</v>
          </cell>
          <cell r="S277">
            <v>-13.04</v>
          </cell>
          <cell r="T277">
            <v>-17.227</v>
          </cell>
        </row>
        <row r="278">
          <cell r="B278" t="str">
            <v>999929862007Act</v>
          </cell>
          <cell r="C278" t="str">
            <v>2986</v>
          </cell>
          <cell r="D278">
            <v>12</v>
          </cell>
          <cell r="E278" t="str">
            <v>9999</v>
          </cell>
          <cell r="F278" t="str">
            <v>CorpOther</v>
          </cell>
          <cell r="G278" t="str">
            <v>2007</v>
          </cell>
          <cell r="H278" t="str">
            <v>Act</v>
          </cell>
          <cell r="I278" t="str">
            <v>Non-Op. Exp</v>
          </cell>
          <cell r="J278">
            <v>-8.3999999999999631E-2</v>
          </cell>
          <cell r="K278">
            <v>0.16500000000000001</v>
          </cell>
          <cell r="L278">
            <v>8.1000000000000405E-2</v>
          </cell>
          <cell r="M278">
            <v>10.17</v>
          </cell>
          <cell r="N278">
            <v>10.251000000000001</v>
          </cell>
          <cell r="O278">
            <v>-1.63</v>
          </cell>
          <cell r="P278">
            <v>8.6209999999999951</v>
          </cell>
          <cell r="Q278">
            <v>3.4870000000000019</v>
          </cell>
          <cell r="R278">
            <v>12.10799999999999</v>
          </cell>
          <cell r="S278">
            <v>3.1730000000000009</v>
          </cell>
          <cell r="T278">
            <v>0.31400000000000183</v>
          </cell>
        </row>
        <row r="279">
          <cell r="B279" t="str">
            <v>999929852007Act</v>
          </cell>
          <cell r="C279" t="str">
            <v>2985</v>
          </cell>
          <cell r="D279">
            <v>14</v>
          </cell>
          <cell r="E279" t="str">
            <v>9999</v>
          </cell>
          <cell r="F279" t="str">
            <v>CorpOther</v>
          </cell>
          <cell r="G279" t="str">
            <v>2007</v>
          </cell>
          <cell r="H279" t="str">
            <v>Act</v>
          </cell>
          <cell r="I279" t="str">
            <v>PBT</v>
          </cell>
          <cell r="J279">
            <v>-12.586</v>
          </cell>
          <cell r="K279">
            <v>-6.2309999999999981</v>
          </cell>
          <cell r="L279">
            <v>-18.817</v>
          </cell>
          <cell r="M279">
            <v>4.9940000000000069</v>
          </cell>
          <cell r="N279">
            <v>-13.822999999999993</v>
          </cell>
          <cell r="O279">
            <v>-37.412000000000006</v>
          </cell>
          <cell r="P279">
            <v>-51.234999999999999</v>
          </cell>
          <cell r="Q279">
            <v>-45.881</v>
          </cell>
          <cell r="R279">
            <v>-97.115999999999957</v>
          </cell>
          <cell r="S279">
            <v>-20.902999999999999</v>
          </cell>
          <cell r="T279">
            <v>-24.977999999999998</v>
          </cell>
        </row>
        <row r="280">
          <cell r="B280" t="str">
            <v>999929992007Act</v>
          </cell>
          <cell r="C280" t="str">
            <v>2999</v>
          </cell>
          <cell r="D280">
            <v>16</v>
          </cell>
          <cell r="E280" t="str">
            <v>9999</v>
          </cell>
          <cell r="F280" t="str">
            <v>CorpOther</v>
          </cell>
          <cell r="G280" t="str">
            <v>2007</v>
          </cell>
          <cell r="H280" t="str">
            <v>Act</v>
          </cell>
          <cell r="I280" t="str">
            <v>Net Income</v>
          </cell>
          <cell r="J280">
            <v>-6.13</v>
          </cell>
          <cell r="K280">
            <v>0.53000000000000114</v>
          </cell>
          <cell r="L280">
            <v>-5.6</v>
          </cell>
          <cell r="M280">
            <v>5.87</v>
          </cell>
          <cell r="N280">
            <v>0.26999999999999869</v>
          </cell>
          <cell r="O280">
            <v>-22.716000000000001</v>
          </cell>
          <cell r="P280">
            <v>-22.446000000000005</v>
          </cell>
          <cell r="Q280">
            <v>-29.754999999999999</v>
          </cell>
          <cell r="R280">
            <v>-52.200999999999993</v>
          </cell>
          <cell r="S280">
            <v>-12.771999999999997</v>
          </cell>
          <cell r="T280">
            <v>-16.983000000000004</v>
          </cell>
        </row>
        <row r="281">
          <cell r="B281" t="str">
            <v>999908042007Act</v>
          </cell>
          <cell r="C281" t="str">
            <v>0804</v>
          </cell>
          <cell r="D281">
            <v>25.4</v>
          </cell>
          <cell r="E281" t="str">
            <v>9999</v>
          </cell>
          <cell r="F281" t="str">
            <v>CorpOther</v>
          </cell>
          <cell r="G281" t="str">
            <v>2007</v>
          </cell>
          <cell r="H281" t="str">
            <v>Act</v>
          </cell>
          <cell r="I281" t="str">
            <v>Finished Goods</v>
          </cell>
          <cell r="J281">
            <v>20.761000000000195</v>
          </cell>
          <cell r="K281">
            <v>23.970000000000255</v>
          </cell>
          <cell r="L281">
            <v>23.970000000000255</v>
          </cell>
          <cell r="M281">
            <v>22.548000000000002</v>
          </cell>
          <cell r="N281">
            <v>22.548000000000002</v>
          </cell>
          <cell r="O281">
            <v>25.924000000000206</v>
          </cell>
          <cell r="P281">
            <v>25.924000000000206</v>
          </cell>
          <cell r="Q281">
            <v>24.24</v>
          </cell>
          <cell r="R281">
            <v>24.24</v>
          </cell>
          <cell r="S281">
            <v>24.422000000000253</v>
          </cell>
          <cell r="T281">
            <v>24.24</v>
          </cell>
        </row>
        <row r="282">
          <cell r="B282" t="str">
            <v>999908342007Act</v>
          </cell>
          <cell r="C282" t="str">
            <v>0834</v>
          </cell>
          <cell r="D282">
            <v>25.5</v>
          </cell>
          <cell r="E282" t="str">
            <v>9999</v>
          </cell>
          <cell r="F282" t="str">
            <v>CorpOther</v>
          </cell>
          <cell r="G282" t="str">
            <v>2007</v>
          </cell>
          <cell r="H282" t="str">
            <v>Act</v>
          </cell>
          <cell r="I282" t="str">
            <v>Inventory Reductions</v>
          </cell>
          <cell r="J282">
            <v>-113.83799999999997</v>
          </cell>
          <cell r="K282">
            <v>-113.86799999999999</v>
          </cell>
          <cell r="L282">
            <v>-113.86799999999999</v>
          </cell>
          <cell r="M282">
            <v>-115.93</v>
          </cell>
          <cell r="N282">
            <v>-115.93</v>
          </cell>
          <cell r="O282">
            <v>-134.017</v>
          </cell>
          <cell r="P282">
            <v>-134.017</v>
          </cell>
          <cell r="Q282">
            <v>-126.25699999999995</v>
          </cell>
          <cell r="R282">
            <v>-126.25699999999995</v>
          </cell>
          <cell r="S282">
            <v>-137.524</v>
          </cell>
          <cell r="T282">
            <v>-126.25699999999995</v>
          </cell>
        </row>
        <row r="283">
          <cell r="B283" t="str">
            <v>999917372007Act</v>
          </cell>
          <cell r="C283" t="str">
            <v>1737</v>
          </cell>
          <cell r="D283">
            <v>30</v>
          </cell>
          <cell r="E283" t="str">
            <v>9999</v>
          </cell>
          <cell r="F283" t="str">
            <v>CorpOther</v>
          </cell>
          <cell r="G283" t="str">
            <v>2007</v>
          </cell>
          <cell r="H283" t="str">
            <v>Act</v>
          </cell>
          <cell r="I283" t="str">
            <v>Debt</v>
          </cell>
          <cell r="J283">
            <v>930.98400000000015</v>
          </cell>
          <cell r="K283">
            <v>1079.08</v>
          </cell>
          <cell r="L283">
            <v>1079.08</v>
          </cell>
          <cell r="M283">
            <v>1134.6970000000001</v>
          </cell>
          <cell r="N283">
            <v>1134.6970000000001</v>
          </cell>
          <cell r="O283">
            <v>2047.981</v>
          </cell>
          <cell r="P283">
            <v>2047.981</v>
          </cell>
          <cell r="Q283">
            <v>1987.5929999999998</v>
          </cell>
          <cell r="R283">
            <v>1987.5929999999998</v>
          </cell>
          <cell r="S283">
            <v>2031.251</v>
          </cell>
          <cell r="T283">
            <v>1987.5929999999998</v>
          </cell>
        </row>
        <row r="284">
          <cell r="B284" t="str">
            <v>999929252008Act</v>
          </cell>
          <cell r="C284" t="str">
            <v>2925</v>
          </cell>
          <cell r="D284">
            <v>2</v>
          </cell>
          <cell r="E284" t="str">
            <v>9999</v>
          </cell>
          <cell r="F284" t="str">
            <v>CorpOther</v>
          </cell>
          <cell r="G284" t="str">
            <v>2008</v>
          </cell>
          <cell r="H284" t="str">
            <v>Act</v>
          </cell>
          <cell r="I284" t="str">
            <v>Sales</v>
          </cell>
          <cell r="J284">
            <v>-168.64600000000019</v>
          </cell>
          <cell r="K284">
            <v>-148.81099999999992</v>
          </cell>
          <cell r="L284">
            <v>-317.45700000000011</v>
          </cell>
        </row>
        <row r="285">
          <cell r="B285" t="str">
            <v>999929372008Act</v>
          </cell>
          <cell r="C285" t="str">
            <v>2937</v>
          </cell>
          <cell r="D285">
            <v>4</v>
          </cell>
          <cell r="E285" t="str">
            <v>9999</v>
          </cell>
          <cell r="F285" t="str">
            <v>CorpOther</v>
          </cell>
          <cell r="G285" t="str">
            <v>2008</v>
          </cell>
          <cell r="H285" t="str">
            <v>Act</v>
          </cell>
          <cell r="I285" t="str">
            <v>Gr. Profit</v>
          </cell>
          <cell r="J285">
            <v>-0.6239999999999668</v>
          </cell>
          <cell r="K285">
            <v>-0.74599999999992406</v>
          </cell>
          <cell r="L285">
            <v>-1.3699999999998909</v>
          </cell>
        </row>
        <row r="286">
          <cell r="B286" t="str">
            <v>999929582008Act</v>
          </cell>
          <cell r="C286" t="str">
            <v>2958</v>
          </cell>
          <cell r="D286">
            <v>6</v>
          </cell>
          <cell r="E286" t="str">
            <v>9999</v>
          </cell>
          <cell r="F286" t="str">
            <v>CorpOther</v>
          </cell>
          <cell r="G286" t="str">
            <v>2008</v>
          </cell>
          <cell r="H286" t="str">
            <v>Act</v>
          </cell>
          <cell r="I286" t="str">
            <v>Op. Expense</v>
          </cell>
          <cell r="J286">
            <v>2.6680000000000064</v>
          </cell>
          <cell r="K286">
            <v>-2.9780000000000086</v>
          </cell>
          <cell r="L286">
            <v>-0.31000000000000227</v>
          </cell>
        </row>
        <row r="287">
          <cell r="B287" t="str">
            <v>999929592008Act</v>
          </cell>
          <cell r="C287" t="str">
            <v>2959</v>
          </cell>
          <cell r="D287">
            <v>8</v>
          </cell>
          <cell r="E287" t="str">
            <v>9999</v>
          </cell>
          <cell r="F287" t="str">
            <v>CorpOther</v>
          </cell>
          <cell r="G287" t="str">
            <v>2008</v>
          </cell>
          <cell r="H287" t="str">
            <v>Act</v>
          </cell>
          <cell r="I287" t="str">
            <v>Oper. Profit</v>
          </cell>
          <cell r="J287">
            <v>-3.2910000000000021</v>
          </cell>
          <cell r="K287">
            <v>2.23</v>
          </cell>
          <cell r="L287">
            <v>-1.0610000000000017</v>
          </cell>
        </row>
        <row r="288">
          <cell r="B288" t="str">
            <v>999929742008Act</v>
          </cell>
          <cell r="C288" t="str">
            <v>2974</v>
          </cell>
          <cell r="D288">
            <v>10</v>
          </cell>
          <cell r="E288" t="str">
            <v>9999</v>
          </cell>
          <cell r="F288" t="str">
            <v>CorpOther</v>
          </cell>
          <cell r="G288" t="str">
            <v>2008</v>
          </cell>
          <cell r="H288" t="str">
            <v>Act</v>
          </cell>
          <cell r="I288" t="str">
            <v>Interest</v>
          </cell>
          <cell r="J288">
            <v>-4.5410000000000004</v>
          </cell>
          <cell r="K288">
            <v>-4.2189999999999994</v>
          </cell>
          <cell r="L288">
            <v>-8.76</v>
          </cell>
        </row>
        <row r="289">
          <cell r="B289" t="str">
            <v>999929862008Act</v>
          </cell>
          <cell r="C289" t="str">
            <v>2986</v>
          </cell>
          <cell r="D289">
            <v>12</v>
          </cell>
          <cell r="E289" t="str">
            <v>9999</v>
          </cell>
          <cell r="F289" t="str">
            <v>CorpOther</v>
          </cell>
          <cell r="G289" t="str">
            <v>2008</v>
          </cell>
          <cell r="H289" t="str">
            <v>Act</v>
          </cell>
          <cell r="I289" t="str">
            <v>Non-Op. Exp</v>
          </cell>
          <cell r="J289">
            <v>3.2999999999999918E-2</v>
          </cell>
          <cell r="K289">
            <v>-3.100000000000025E-2</v>
          </cell>
          <cell r="L289">
            <v>1.9999999999996687E-3</v>
          </cell>
        </row>
        <row r="290">
          <cell r="B290" t="str">
            <v>999929852008Act</v>
          </cell>
          <cell r="C290" t="str">
            <v>2985</v>
          </cell>
          <cell r="D290">
            <v>14</v>
          </cell>
          <cell r="E290" t="str">
            <v>9999</v>
          </cell>
          <cell r="F290" t="str">
            <v>CorpOther</v>
          </cell>
          <cell r="G290" t="str">
            <v>2008</v>
          </cell>
          <cell r="H290" t="str">
            <v>Act</v>
          </cell>
          <cell r="I290" t="str">
            <v>PBT</v>
          </cell>
          <cell r="J290">
            <v>-7.7970000000000006</v>
          </cell>
          <cell r="K290">
            <v>-2.0209999999999972</v>
          </cell>
          <cell r="L290">
            <v>-9.8179999999999978</v>
          </cell>
        </row>
        <row r="291">
          <cell r="B291" t="str">
            <v>999929992008Act</v>
          </cell>
          <cell r="C291" t="str">
            <v>2999</v>
          </cell>
          <cell r="D291">
            <v>16</v>
          </cell>
          <cell r="E291" t="str">
            <v>9999</v>
          </cell>
          <cell r="F291" t="str">
            <v>CorpOther</v>
          </cell>
          <cell r="G291" t="str">
            <v>2008</v>
          </cell>
          <cell r="H291" t="str">
            <v>Act</v>
          </cell>
          <cell r="I291" t="str">
            <v>Net Income</v>
          </cell>
          <cell r="J291">
            <v>-4.4930000000000012</v>
          </cell>
          <cell r="K291">
            <v>-1.1559999999999988</v>
          </cell>
          <cell r="L291">
            <v>-5.649</v>
          </cell>
        </row>
        <row r="292">
          <cell r="B292" t="str">
            <v>999908042008Act</v>
          </cell>
          <cell r="C292" t="str">
            <v>0804</v>
          </cell>
          <cell r="D292">
            <v>25.4</v>
          </cell>
          <cell r="E292" t="str">
            <v>9999</v>
          </cell>
          <cell r="F292" t="str">
            <v>CorpOther</v>
          </cell>
          <cell r="G292" t="str">
            <v>2008</v>
          </cell>
          <cell r="H292" t="str">
            <v>Act</v>
          </cell>
          <cell r="I292" t="str">
            <v>Finished Goods</v>
          </cell>
          <cell r="J292">
            <v>24.658999999999878</v>
          </cell>
          <cell r="K292">
            <v>21.952999999999975</v>
          </cell>
          <cell r="L292">
            <v>21.952999999999975</v>
          </cell>
        </row>
        <row r="293">
          <cell r="B293" t="str">
            <v>999908342008Act</v>
          </cell>
          <cell r="C293" t="str">
            <v>0834</v>
          </cell>
          <cell r="D293">
            <v>25.5</v>
          </cell>
          <cell r="E293" t="str">
            <v>9999</v>
          </cell>
          <cell r="F293" t="str">
            <v>CorpOther</v>
          </cell>
          <cell r="G293" t="str">
            <v>2008</v>
          </cell>
          <cell r="H293" t="str">
            <v>Act</v>
          </cell>
          <cell r="I293" t="str">
            <v>Inventory Reductions</v>
          </cell>
          <cell r="J293">
            <v>-126.21899999999999</v>
          </cell>
          <cell r="K293">
            <v>-126.27699999999999</v>
          </cell>
          <cell r="L293">
            <v>-126.27699999999999</v>
          </cell>
        </row>
        <row r="294">
          <cell r="B294" t="str">
            <v>999917372008Act</v>
          </cell>
          <cell r="C294" t="str">
            <v>1737</v>
          </cell>
          <cell r="D294">
            <v>30</v>
          </cell>
          <cell r="E294" t="str">
            <v>9999</v>
          </cell>
          <cell r="F294" t="str">
            <v>CorpOther</v>
          </cell>
          <cell r="G294" t="str">
            <v>2008</v>
          </cell>
          <cell r="H294" t="str">
            <v>Act</v>
          </cell>
          <cell r="I294" t="str">
            <v>Debt</v>
          </cell>
          <cell r="J294">
            <v>1921.51</v>
          </cell>
          <cell r="K294">
            <v>1870.7850000000001</v>
          </cell>
          <cell r="L294">
            <v>1870.7850000000001</v>
          </cell>
        </row>
        <row r="295">
          <cell r="B295" t="str">
            <v>999929252008OBud</v>
          </cell>
          <cell r="C295" t="str">
            <v>2925</v>
          </cell>
          <cell r="D295">
            <v>2</v>
          </cell>
          <cell r="E295" t="str">
            <v>9999</v>
          </cell>
          <cell r="F295" t="str">
            <v>CorpOther</v>
          </cell>
          <cell r="G295" t="str">
            <v>2008</v>
          </cell>
          <cell r="H295" t="str">
            <v>OBud</v>
          </cell>
          <cell r="I295" t="str">
            <v>Sales</v>
          </cell>
          <cell r="J295">
            <v>-162.0456494743039</v>
          </cell>
          <cell r="K295">
            <v>-151.19778717532108</v>
          </cell>
          <cell r="L295">
            <v>-313.24343664962498</v>
          </cell>
          <cell r="M295">
            <v>-169.92149464142426</v>
          </cell>
          <cell r="N295">
            <v>-483.16493129104924</v>
          </cell>
          <cell r="O295">
            <v>-516.75923968046072</v>
          </cell>
          <cell r="P295">
            <v>-999.92417097150883</v>
          </cell>
          <cell r="Q295">
            <v>-1048.7399106575331</v>
          </cell>
          <cell r="R295">
            <v>-2048.6640816290419</v>
          </cell>
          <cell r="S295">
            <v>-534.36044339704085</v>
          </cell>
          <cell r="T295">
            <v>-514.37946726049245</v>
          </cell>
        </row>
        <row r="296">
          <cell r="B296" t="str">
            <v>999929372008OBud</v>
          </cell>
          <cell r="C296" t="str">
            <v>2937</v>
          </cell>
          <cell r="D296">
            <v>4</v>
          </cell>
          <cell r="E296" t="str">
            <v>9999</v>
          </cell>
          <cell r="F296" t="str">
            <v>CorpOther</v>
          </cell>
          <cell r="G296" t="str">
            <v>2008</v>
          </cell>
          <cell r="H296" t="str">
            <v>OBud</v>
          </cell>
          <cell r="I296" t="str">
            <v>Gr. Profit</v>
          </cell>
          <cell r="J296">
            <v>-1.76538895813826</v>
          </cell>
          <cell r="K296">
            <v>-1.8419567876149472</v>
          </cell>
          <cell r="L296">
            <v>-3.6073457457532072</v>
          </cell>
          <cell r="M296">
            <v>-0.63736756920559401</v>
          </cell>
          <cell r="N296">
            <v>-4.2447133149588012</v>
          </cell>
          <cell r="O296">
            <v>-8.4300478440959523</v>
          </cell>
          <cell r="P296">
            <v>-12.674761159054924</v>
          </cell>
          <cell r="Q296">
            <v>-9.6830068843012214</v>
          </cell>
          <cell r="R296">
            <v>-22.357768043355918</v>
          </cell>
          <cell r="S296">
            <v>-2.5932088573978831</v>
          </cell>
          <cell r="T296">
            <v>-7.0897980269033383</v>
          </cell>
        </row>
        <row r="297">
          <cell r="B297" t="str">
            <v>999929582008OBud</v>
          </cell>
          <cell r="C297" t="str">
            <v>2958</v>
          </cell>
          <cell r="D297">
            <v>6</v>
          </cell>
          <cell r="E297" t="str">
            <v>9999</v>
          </cell>
          <cell r="F297" t="str">
            <v>CorpOther</v>
          </cell>
          <cell r="G297" t="str">
            <v>2008</v>
          </cell>
          <cell r="H297" t="str">
            <v>OBud</v>
          </cell>
          <cell r="I297" t="str">
            <v>Op. Expense</v>
          </cell>
          <cell r="J297">
            <v>1.8213344393137163</v>
          </cell>
          <cell r="K297">
            <v>1.6769958965283536</v>
          </cell>
          <cell r="L297">
            <v>3.4983303358420699</v>
          </cell>
          <cell r="M297">
            <v>0.24516090429187898</v>
          </cell>
          <cell r="N297">
            <v>3.7434912401339488</v>
          </cell>
          <cell r="O297">
            <v>-2.2949460223549636</v>
          </cell>
          <cell r="P297">
            <v>1.4485452177789284</v>
          </cell>
          <cell r="Q297">
            <v>-2.2179621624925403</v>
          </cell>
          <cell r="R297">
            <v>-0.76941694471406663</v>
          </cell>
          <cell r="S297">
            <v>-2.2672073727175075</v>
          </cell>
          <cell r="T297">
            <v>4.9245210224796665E-2</v>
          </cell>
        </row>
        <row r="298">
          <cell r="B298" t="str">
            <v>999929592008OBud</v>
          </cell>
          <cell r="C298" t="str">
            <v>2959</v>
          </cell>
          <cell r="D298">
            <v>8</v>
          </cell>
          <cell r="E298" t="str">
            <v>9999</v>
          </cell>
          <cell r="F298" t="str">
            <v>CorpOther</v>
          </cell>
          <cell r="G298" t="str">
            <v>2008</v>
          </cell>
          <cell r="H298" t="str">
            <v>OBud</v>
          </cell>
          <cell r="I298" t="str">
            <v>Oper. Profit</v>
          </cell>
          <cell r="J298">
            <v>-3.5867233974523844</v>
          </cell>
          <cell r="K298">
            <v>-3.5189526841432581</v>
          </cell>
          <cell r="L298">
            <v>-7.105676081595643</v>
          </cell>
          <cell r="M298">
            <v>-0.88252847349734509</v>
          </cell>
          <cell r="N298">
            <v>-7.9882045550929881</v>
          </cell>
          <cell r="O298">
            <v>-6.1351018217420119</v>
          </cell>
          <cell r="P298">
            <v>-14.123306376835018</v>
          </cell>
          <cell r="Q298">
            <v>-7.4650447218084537</v>
          </cell>
          <cell r="R298">
            <v>-21.588351098643443</v>
          </cell>
          <cell r="S298">
            <v>-0.32600148468127088</v>
          </cell>
          <cell r="T298">
            <v>-7.1390432371272396</v>
          </cell>
        </row>
        <row r="299">
          <cell r="B299" t="str">
            <v>999929742008OBud</v>
          </cell>
          <cell r="C299" t="str">
            <v>2974</v>
          </cell>
          <cell r="D299">
            <v>10</v>
          </cell>
          <cell r="E299" t="str">
            <v>9999</v>
          </cell>
          <cell r="F299" t="str">
            <v>CorpOther</v>
          </cell>
          <cell r="G299" t="str">
            <v>2008</v>
          </cell>
          <cell r="H299" t="str">
            <v>OBud</v>
          </cell>
          <cell r="I299" t="str">
            <v>Interest</v>
          </cell>
          <cell r="J299">
            <v>-4.1795787637104524</v>
          </cell>
          <cell r="K299">
            <v>-4.1588242459087255</v>
          </cell>
          <cell r="L299">
            <v>-8.3384030096191779</v>
          </cell>
          <cell r="M299">
            <v>-4.7373598857709815</v>
          </cell>
          <cell r="N299">
            <v>-13.075762895390159</v>
          </cell>
          <cell r="O299">
            <v>-13.757109681851029</v>
          </cell>
          <cell r="P299">
            <v>-26.83287257724119</v>
          </cell>
          <cell r="Q299">
            <v>-25.764969024322056</v>
          </cell>
          <cell r="R299">
            <v>-52.597841601563218</v>
          </cell>
          <cell r="S299">
            <v>-13.152155278567323</v>
          </cell>
          <cell r="T299">
            <v>-12.612813745754712</v>
          </cell>
        </row>
        <row r="300">
          <cell r="B300" t="str">
            <v>999929862008OBud</v>
          </cell>
          <cell r="C300" t="str">
            <v>2986</v>
          </cell>
          <cell r="D300">
            <v>12</v>
          </cell>
          <cell r="E300" t="str">
            <v>9999</v>
          </cell>
          <cell r="F300" t="str">
            <v>CorpOther</v>
          </cell>
          <cell r="G300" t="str">
            <v>2008</v>
          </cell>
          <cell r="H300" t="str">
            <v>OBud</v>
          </cell>
          <cell r="I300" t="str">
            <v>Non-Op. Exp</v>
          </cell>
          <cell r="J300">
            <v>3.2999999999999474E-2</v>
          </cell>
          <cell r="K300">
            <v>-1.699999999999946E-2</v>
          </cell>
          <cell r="L300">
            <v>1.6000000000000014E-2</v>
          </cell>
          <cell r="M300">
            <v>-1.7000000000000348E-2</v>
          </cell>
          <cell r="N300">
            <v>-1.000000000000334E-3</v>
          </cell>
          <cell r="O300">
            <v>-5.1000000000000156E-2</v>
          </cell>
          <cell r="P300">
            <v>-5.1999999999992497E-2</v>
          </cell>
          <cell r="Q300">
            <v>-0.10200000000000387</v>
          </cell>
          <cell r="R300">
            <v>-0.15399999999999636</v>
          </cell>
          <cell r="S300">
            <v>-5.1000000000001933E-2</v>
          </cell>
          <cell r="T300">
            <v>-5.1000000000000156E-2</v>
          </cell>
        </row>
        <row r="301">
          <cell r="B301" t="str">
            <v>999929852008OBud</v>
          </cell>
          <cell r="C301" t="str">
            <v>2985</v>
          </cell>
          <cell r="D301">
            <v>14</v>
          </cell>
          <cell r="E301" t="str">
            <v>9999</v>
          </cell>
          <cell r="F301" t="str">
            <v>CorpOther</v>
          </cell>
          <cell r="G301" t="str">
            <v>2008</v>
          </cell>
          <cell r="H301" t="str">
            <v>OBud</v>
          </cell>
          <cell r="I301" t="str">
            <v>PBT</v>
          </cell>
          <cell r="J301">
            <v>-7.7333021611627988</v>
          </cell>
          <cell r="K301">
            <v>-7.6947769300520497</v>
          </cell>
          <cell r="L301">
            <v>-15.428079091214848</v>
          </cell>
          <cell r="M301">
            <v>-5.636888359268351</v>
          </cell>
          <cell r="N301">
            <v>-21.064967450483199</v>
          </cell>
          <cell r="O301">
            <v>-19.943211503593133</v>
          </cell>
          <cell r="P301">
            <v>-41.008178954076328</v>
          </cell>
          <cell r="Q301">
            <v>-33.332013746130372</v>
          </cell>
          <cell r="R301">
            <v>-74.3401927002067</v>
          </cell>
          <cell r="S301">
            <v>-13.529156763248524</v>
          </cell>
          <cell r="T301">
            <v>-19.802856982881881</v>
          </cell>
        </row>
        <row r="302">
          <cell r="B302" t="str">
            <v>999929992008OBud</v>
          </cell>
          <cell r="C302" t="str">
            <v>2999</v>
          </cell>
          <cell r="D302">
            <v>16</v>
          </cell>
          <cell r="E302" t="str">
            <v>9999</v>
          </cell>
          <cell r="F302" t="str">
            <v>CorpOther</v>
          </cell>
          <cell r="G302" t="str">
            <v>2008</v>
          </cell>
          <cell r="H302" t="str">
            <v>OBud</v>
          </cell>
          <cell r="I302" t="str">
            <v>Net Income</v>
          </cell>
          <cell r="J302">
            <v>-4.4807297722588091</v>
          </cell>
          <cell r="K302">
            <v>-4.4788490971635753</v>
          </cell>
          <cell r="L302">
            <v>-8.9595788694223835</v>
          </cell>
          <cell r="M302">
            <v>-3.2048522542863402</v>
          </cell>
          <cell r="N302">
            <v>-12.164431123708724</v>
          </cell>
          <cell r="O302">
            <v>-10.725371837479317</v>
          </cell>
          <cell r="P302">
            <v>-22.889802961188039</v>
          </cell>
          <cell r="Q302">
            <v>-18.076493860758006</v>
          </cell>
          <cell r="R302">
            <v>-40.966296821946031</v>
          </cell>
          <cell r="S302">
            <v>-7.5167484417074064</v>
          </cell>
          <cell r="T302">
            <v>-10.559745419050607</v>
          </cell>
        </row>
        <row r="303">
          <cell r="B303" t="str">
            <v>999908042008OBud</v>
          </cell>
          <cell r="C303" t="str">
            <v>0804</v>
          </cell>
          <cell r="D303">
            <v>25.4</v>
          </cell>
          <cell r="E303" t="str">
            <v>9999</v>
          </cell>
          <cell r="F303" t="str">
            <v>CorpOther</v>
          </cell>
          <cell r="G303" t="str">
            <v>2008</v>
          </cell>
          <cell r="H303" t="str">
            <v>OBud</v>
          </cell>
          <cell r="I303" t="str">
            <v>Finished Goods</v>
          </cell>
          <cell r="J303">
            <v>19.31366799999978</v>
          </cell>
          <cell r="K303">
            <v>19.313668000000007</v>
          </cell>
          <cell r="L303">
            <v>19.313668000000007</v>
          </cell>
          <cell r="M303">
            <v>19.31366799999978</v>
          </cell>
          <cell r="N303">
            <v>19.31366799999978</v>
          </cell>
          <cell r="O303">
            <v>19.313668000000007</v>
          </cell>
          <cell r="P303">
            <v>19.313668000000007</v>
          </cell>
          <cell r="Q303">
            <v>19.313668000000007</v>
          </cell>
          <cell r="R303">
            <v>19.313668000000007</v>
          </cell>
          <cell r="S303">
            <v>19.313668000000007</v>
          </cell>
          <cell r="T303">
            <v>19.313668000000007</v>
          </cell>
        </row>
        <row r="304">
          <cell r="B304" t="str">
            <v>999908342008OBud</v>
          </cell>
          <cell r="C304" t="str">
            <v>0834</v>
          </cell>
          <cell r="D304">
            <v>25.5</v>
          </cell>
          <cell r="E304" t="str">
            <v>9999</v>
          </cell>
          <cell r="F304" t="str">
            <v>CorpOther</v>
          </cell>
          <cell r="G304" t="str">
            <v>2008</v>
          </cell>
          <cell r="H304" t="str">
            <v>OBud</v>
          </cell>
          <cell r="I304" t="str">
            <v>Inventory Reductions</v>
          </cell>
          <cell r="J304">
            <v>-143.76805499999995</v>
          </cell>
          <cell r="K304">
            <v>-143.768055</v>
          </cell>
          <cell r="L304">
            <v>-143.768055</v>
          </cell>
          <cell r="M304">
            <v>-143.76805500000006</v>
          </cell>
          <cell r="N304">
            <v>-143.76805500000006</v>
          </cell>
          <cell r="O304">
            <v>-148.76805500000006</v>
          </cell>
          <cell r="P304">
            <v>-148.76805500000006</v>
          </cell>
          <cell r="Q304">
            <v>-153.76805499999995</v>
          </cell>
          <cell r="R304">
            <v>-153.76805499999995</v>
          </cell>
          <cell r="S304">
            <v>-148.76805499999995</v>
          </cell>
          <cell r="T304">
            <v>-153.76805499999995</v>
          </cell>
        </row>
        <row r="305">
          <cell r="B305" t="str">
            <v>999917372008OBud</v>
          </cell>
          <cell r="C305" t="str">
            <v>1737</v>
          </cell>
          <cell r="D305">
            <v>30</v>
          </cell>
          <cell r="E305" t="str">
            <v>9999</v>
          </cell>
          <cell r="F305" t="str">
            <v>CorpOther</v>
          </cell>
          <cell r="G305" t="str">
            <v>2008</v>
          </cell>
          <cell r="H305" t="str">
            <v>OBud</v>
          </cell>
          <cell r="I305" t="str">
            <v>Debt</v>
          </cell>
          <cell r="J305">
            <v>1850.9737888629415</v>
          </cell>
          <cell r="K305">
            <v>1937.887968331248</v>
          </cell>
          <cell r="L305">
            <v>1937.887968331248</v>
          </cell>
          <cell r="M305">
            <v>1960.9622671660482</v>
          </cell>
          <cell r="N305">
            <v>1960.9622671660482</v>
          </cell>
          <cell r="O305">
            <v>1950.8899278778533</v>
          </cell>
          <cell r="P305">
            <v>1950.8899278778533</v>
          </cell>
          <cell r="Q305">
            <v>1842.173567699863</v>
          </cell>
          <cell r="R305">
            <v>1842.173567699863</v>
          </cell>
          <cell r="S305">
            <v>1942.0296370275523</v>
          </cell>
          <cell r="T305">
            <v>1842.173567699863</v>
          </cell>
        </row>
      </sheetData>
      <sheetData sheetId="22"/>
      <sheetData sheetId="23"/>
      <sheetData sheetId="2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V_##PARKEDGET##"/>
      <sheetName val="EV_##PARKEDCOM##"/>
      <sheetName val="EV_##PARKEDLCK##"/>
      <sheetName val="EV_##PARKEDPROPS##"/>
      <sheetName val="YTD FEB"/>
      <sheetName val="YTD SEPT"/>
      <sheetName val="YTD Q4"/>
      <sheetName val="ACCOUNTS"/>
      <sheetName val="QUERY"/>
      <sheetName val="SUMMARY"/>
      <sheetName val="A"/>
      <sheetName val="KG PMH"/>
    </sheetNames>
    <sheetDataSet>
      <sheetData sheetId="0"/>
      <sheetData sheetId="1"/>
      <sheetData sheetId="2"/>
      <sheetData sheetId="3"/>
      <sheetData sheetId="4"/>
      <sheetData sheetId="5"/>
      <sheetData sheetId="6"/>
      <sheetData sheetId="7">
        <row r="4">
          <cell r="A4">
            <v>0</v>
          </cell>
        </row>
        <row r="5">
          <cell r="A5">
            <v>0</v>
          </cell>
        </row>
        <row r="6">
          <cell r="A6">
            <v>0</v>
          </cell>
        </row>
        <row r="7">
          <cell r="A7" t="str">
            <v>A_603_45</v>
          </cell>
        </row>
        <row r="8">
          <cell r="A8" t="str">
            <v>T_604_45</v>
          </cell>
        </row>
        <row r="9">
          <cell r="A9" t="str">
            <v>A_605_45</v>
          </cell>
        </row>
        <row r="10">
          <cell r="A10" t="str">
            <v>A_606_45</v>
          </cell>
        </row>
        <row r="11">
          <cell r="A11" t="str">
            <v>A_607_45</v>
          </cell>
        </row>
        <row r="12">
          <cell r="A12" t="str">
            <v>A_608_45</v>
          </cell>
        </row>
        <row r="13">
          <cell r="A13" t="str">
            <v>A_609_45</v>
          </cell>
        </row>
        <row r="14">
          <cell r="A14" t="str">
            <v>A_610_45</v>
          </cell>
        </row>
        <row r="15">
          <cell r="A15" t="str">
            <v>A_611_45</v>
          </cell>
        </row>
        <row r="16">
          <cell r="A16" t="str">
            <v>A_612_45</v>
          </cell>
        </row>
        <row r="17">
          <cell r="A17" t="str">
            <v>A_613_45</v>
          </cell>
        </row>
        <row r="18">
          <cell r="A18" t="str">
            <v>A_614_45</v>
          </cell>
        </row>
        <row r="19">
          <cell r="A19">
            <v>0</v>
          </cell>
        </row>
        <row r="20">
          <cell r="A20" t="str">
            <v>A_616_45</v>
          </cell>
        </row>
        <row r="21">
          <cell r="A21" t="str">
            <v>A_617_45</v>
          </cell>
        </row>
        <row r="22">
          <cell r="A22">
            <v>0</v>
          </cell>
        </row>
        <row r="23">
          <cell r="A23" t="str">
            <v>A_619_45</v>
          </cell>
        </row>
        <row r="24">
          <cell r="A24" t="str">
            <v>A_620_45</v>
          </cell>
        </row>
        <row r="25">
          <cell r="A25">
            <v>0</v>
          </cell>
        </row>
        <row r="26">
          <cell r="A26" t="str">
            <v>A_622_45</v>
          </cell>
        </row>
        <row r="27">
          <cell r="A27" t="str">
            <v>A_623_45</v>
          </cell>
        </row>
        <row r="28">
          <cell r="A28" t="str">
            <v>A_624_45</v>
          </cell>
        </row>
        <row r="29">
          <cell r="A29">
            <v>0</v>
          </cell>
        </row>
        <row r="30">
          <cell r="A30" t="str">
            <v>A_626_45</v>
          </cell>
        </row>
        <row r="31">
          <cell r="A31" t="str">
            <v>A_627_45</v>
          </cell>
        </row>
        <row r="32">
          <cell r="A32">
            <v>0</v>
          </cell>
        </row>
        <row r="33">
          <cell r="A33" t="str">
            <v>A_629_45</v>
          </cell>
        </row>
        <row r="34">
          <cell r="A34" t="str">
            <v>A_630_45</v>
          </cell>
        </row>
        <row r="35">
          <cell r="A35" t="str">
            <v>A_635_45</v>
          </cell>
        </row>
        <row r="36">
          <cell r="A36">
            <v>0</v>
          </cell>
        </row>
        <row r="37">
          <cell r="A37">
            <v>0</v>
          </cell>
        </row>
        <row r="38">
          <cell r="A38">
            <v>0</v>
          </cell>
        </row>
        <row r="39">
          <cell r="A39" t="str">
            <v>A_642_45</v>
          </cell>
        </row>
        <row r="40">
          <cell r="A40" t="str">
            <v>A_643_45</v>
          </cell>
        </row>
        <row r="41">
          <cell r="A41">
            <v>0</v>
          </cell>
        </row>
        <row r="42">
          <cell r="A42" t="str">
            <v>A_650_45</v>
          </cell>
        </row>
        <row r="43">
          <cell r="A43" t="str">
            <v>A_660_45</v>
          </cell>
        </row>
        <row r="44">
          <cell r="A44" t="str">
            <v>A_665_45</v>
          </cell>
        </row>
        <row r="45">
          <cell r="A45" t="str">
            <v>A_670_45</v>
          </cell>
        </row>
        <row r="46">
          <cell r="A46" t="str">
            <v>A_675_45</v>
          </cell>
        </row>
        <row r="47">
          <cell r="A47" t="str">
            <v>T_680_45</v>
          </cell>
        </row>
      </sheetData>
      <sheetData sheetId="8"/>
      <sheetData sheetId="9" refreshError="1"/>
      <sheetData sheetId="10" refreshError="1"/>
      <sheetData sheetId="1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sheetName val="Actual Data"/>
      <sheetName val="Budget Data"/>
      <sheetName val="Prior Year Data"/>
      <sheetName val="MBCR"/>
      <sheetName val="PRINT MBCR 1H"/>
      <sheetName val="PRINT MBCR 2H"/>
      <sheetName val="PRINT MBCR FY"/>
      <sheetName val="Sheet1"/>
    </sheetNames>
    <sheetDataSet>
      <sheetData sheetId="0" refreshError="1">
        <row r="1">
          <cell r="C1" t="str">
            <v>March</v>
          </cell>
        </row>
      </sheetData>
      <sheetData sheetId="1" refreshError="1">
        <row r="3">
          <cell r="B3">
            <v>1</v>
          </cell>
          <cell r="G3" t="str">
            <v>1H</v>
          </cell>
          <cell r="H3" t="str">
            <v>2H</v>
          </cell>
          <cell r="I3" t="str">
            <v>1H</v>
          </cell>
          <cell r="J3" t="str">
            <v>2H</v>
          </cell>
          <cell r="K3" t="str">
            <v>1H</v>
          </cell>
          <cell r="L3" t="str">
            <v>2H</v>
          </cell>
          <cell r="M3" t="str">
            <v>JANUARY</v>
          </cell>
          <cell r="N3" t="str">
            <v>FEBRUARY</v>
          </cell>
          <cell r="O3" t="str">
            <v>MARCH</v>
          </cell>
          <cell r="P3" t="str">
            <v>APRIL</v>
          </cell>
          <cell r="Q3" t="str">
            <v>MAY</v>
          </cell>
          <cell r="R3" t="str">
            <v>JUNE</v>
          </cell>
          <cell r="S3" t="str">
            <v>JULY</v>
          </cell>
          <cell r="T3" t="str">
            <v>AUGUST</v>
          </cell>
          <cell r="U3" t="str">
            <v>SEPTEMBER</v>
          </cell>
          <cell r="V3" t="str">
            <v>OCTOBER</v>
          </cell>
          <cell r="W3" t="str">
            <v>NOVEMBER</v>
          </cell>
          <cell r="X3" t="str">
            <v>DECEMBER</v>
          </cell>
          <cell r="Y3" t="str">
            <v>FULL YEAR</v>
          </cell>
          <cell r="Z3" t="str">
            <v>CUMULATIVE</v>
          </cell>
          <cell r="AA3" t="str">
            <v>1ST HALF</v>
          </cell>
          <cell r="AB3" t="str">
            <v>2ND HALF</v>
          </cell>
        </row>
        <row r="4">
          <cell r="B4">
            <v>2</v>
          </cell>
          <cell r="C4" t="str">
            <v>Indicator for accumulated figures</v>
          </cell>
          <cell r="M4">
            <v>1</v>
          </cell>
          <cell r="N4">
            <v>1</v>
          </cell>
          <cell r="O4">
            <v>1</v>
          </cell>
          <cell r="P4">
            <v>0</v>
          </cell>
          <cell r="Q4">
            <v>0</v>
          </cell>
          <cell r="R4">
            <v>0</v>
          </cell>
          <cell r="S4">
            <v>0</v>
          </cell>
          <cell r="T4">
            <v>0</v>
          </cell>
          <cell r="U4">
            <v>0</v>
          </cell>
          <cell r="V4">
            <v>0</v>
          </cell>
          <cell r="W4">
            <v>0</v>
          </cell>
          <cell r="X4">
            <v>0</v>
          </cell>
        </row>
        <row r="5">
          <cell r="B5">
            <v>3</v>
          </cell>
          <cell r="C5" t="str">
            <v>Working Days</v>
          </cell>
          <cell r="F5" t="str">
            <v>Days</v>
          </cell>
          <cell r="G5">
            <v>135.88666666666668</v>
          </cell>
          <cell r="H5">
            <v>128.33833333333334</v>
          </cell>
          <cell r="I5">
            <v>141.80933333333334</v>
          </cell>
          <cell r="J5">
            <v>130.77319999999997</v>
          </cell>
          <cell r="K5">
            <v>173.23099999999999</v>
          </cell>
          <cell r="L5">
            <v>158.15600000000001</v>
          </cell>
          <cell r="M5">
            <v>28.409999999999997</v>
          </cell>
          <cell r="N5">
            <v>27.605</v>
          </cell>
          <cell r="O5">
            <v>28.570000000000004</v>
          </cell>
          <cell r="P5">
            <v>0</v>
          </cell>
          <cell r="Q5">
            <v>0</v>
          </cell>
          <cell r="R5">
            <v>0</v>
          </cell>
          <cell r="S5">
            <v>0</v>
          </cell>
          <cell r="T5">
            <v>0</v>
          </cell>
          <cell r="U5">
            <v>0</v>
          </cell>
          <cell r="V5">
            <v>0</v>
          </cell>
          <cell r="W5">
            <v>0</v>
          </cell>
          <cell r="X5">
            <v>0</v>
          </cell>
          <cell r="Y5">
            <v>84.584999999999994</v>
          </cell>
          <cell r="Z5">
            <v>84.585000000000008</v>
          </cell>
          <cell r="AA5">
            <v>84.585000000000008</v>
          </cell>
          <cell r="AB5">
            <v>0</v>
          </cell>
        </row>
        <row r="6">
          <cell r="B6">
            <v>4</v>
          </cell>
          <cell r="D6" t="str">
            <v xml:space="preserve">Actual - </v>
          </cell>
          <cell r="E6" t="str">
            <v>Total</v>
          </cell>
          <cell r="F6" t="str">
            <v>RRT</v>
          </cell>
          <cell r="G6">
            <v>65084.207000000002</v>
          </cell>
          <cell r="H6">
            <v>61859.575999999994</v>
          </cell>
          <cell r="I6">
            <v>69138.665999999997</v>
          </cell>
          <cell r="J6">
            <v>64213.973000000005</v>
          </cell>
          <cell r="K6">
            <v>92293.123999999996</v>
          </cell>
          <cell r="L6">
            <v>86847.708000000013</v>
          </cell>
          <cell r="M6">
            <v>16361.066000000003</v>
          </cell>
          <cell r="N6">
            <v>16028.332999999999</v>
          </cell>
          <cell r="O6">
            <v>16853.988662229996</v>
          </cell>
          <cell r="P6">
            <v>0</v>
          </cell>
          <cell r="Q6">
            <v>0</v>
          </cell>
          <cell r="R6">
            <v>0</v>
          </cell>
          <cell r="S6">
            <v>0</v>
          </cell>
          <cell r="T6">
            <v>0</v>
          </cell>
          <cell r="U6">
            <v>0</v>
          </cell>
          <cell r="V6">
            <v>0</v>
          </cell>
          <cell r="W6">
            <v>0</v>
          </cell>
          <cell r="X6">
            <v>0</v>
          </cell>
          <cell r="Y6">
            <v>49243.387662230001</v>
          </cell>
          <cell r="Z6">
            <v>49243.387662230001</v>
          </cell>
          <cell r="AA6">
            <v>49243.387662230001</v>
          </cell>
          <cell r="AB6">
            <v>0</v>
          </cell>
        </row>
        <row r="7">
          <cell r="B7">
            <v>5</v>
          </cell>
          <cell r="D7" t="str">
            <v xml:space="preserve">Budget - </v>
          </cell>
          <cell r="F7" t="str">
            <v>RRT</v>
          </cell>
        </row>
        <row r="8">
          <cell r="B8">
            <v>6</v>
          </cell>
          <cell r="D8" t="str">
            <v xml:space="preserve">Actual - </v>
          </cell>
          <cell r="E8" t="str">
            <v>Total</v>
          </cell>
          <cell r="F8" t="str">
            <v>Units</v>
          </cell>
          <cell r="G8">
            <v>10407463.140000001</v>
          </cell>
          <cell r="H8">
            <v>10113935</v>
          </cell>
          <cell r="I8">
            <v>11134615</v>
          </cell>
          <cell r="J8">
            <v>10426685</v>
          </cell>
          <cell r="K8">
            <v>16101788</v>
          </cell>
          <cell r="L8">
            <v>15182412</v>
          </cell>
          <cell r="M8">
            <v>2821178</v>
          </cell>
          <cell r="N8">
            <v>2729765</v>
          </cell>
          <cell r="O8">
            <v>2845316</v>
          </cell>
          <cell r="P8">
            <v>0</v>
          </cell>
          <cell r="Q8">
            <v>0</v>
          </cell>
          <cell r="R8">
            <v>0</v>
          </cell>
          <cell r="S8">
            <v>0</v>
          </cell>
          <cell r="T8">
            <v>0</v>
          </cell>
          <cell r="U8">
            <v>0</v>
          </cell>
          <cell r="V8">
            <v>0</v>
          </cell>
          <cell r="W8">
            <v>0</v>
          </cell>
          <cell r="X8">
            <v>0</v>
          </cell>
          <cell r="Y8">
            <v>8396259</v>
          </cell>
          <cell r="Z8">
            <v>8396259</v>
          </cell>
          <cell r="AA8">
            <v>8396259</v>
          </cell>
          <cell r="AB8">
            <v>0</v>
          </cell>
        </row>
        <row r="9">
          <cell r="B9">
            <v>7</v>
          </cell>
          <cell r="C9" t="str">
            <v>Production</v>
          </cell>
          <cell r="E9" t="str">
            <v>PSR</v>
          </cell>
          <cell r="F9" t="str">
            <v>Units</v>
          </cell>
          <cell r="G9">
            <v>9040935</v>
          </cell>
          <cell r="H9">
            <v>8696799</v>
          </cell>
          <cell r="I9">
            <v>9472019</v>
          </cell>
          <cell r="J9">
            <v>8952574</v>
          </cell>
          <cell r="K9">
            <v>14395934</v>
          </cell>
          <cell r="L9">
            <v>13696501</v>
          </cell>
          <cell r="M9">
            <v>2524035</v>
          </cell>
          <cell r="N9">
            <v>2435408</v>
          </cell>
          <cell r="O9">
            <v>2544381</v>
          </cell>
          <cell r="P9">
            <v>0</v>
          </cell>
          <cell r="Q9">
            <v>0</v>
          </cell>
          <cell r="R9">
            <v>0</v>
          </cell>
          <cell r="S9">
            <v>0</v>
          </cell>
          <cell r="T9">
            <v>0</v>
          </cell>
          <cell r="U9">
            <v>0</v>
          </cell>
          <cell r="V9">
            <v>0</v>
          </cell>
          <cell r="W9">
            <v>0</v>
          </cell>
          <cell r="X9">
            <v>0</v>
          </cell>
          <cell r="Y9">
            <v>7503824</v>
          </cell>
          <cell r="Z9">
            <v>7503824</v>
          </cell>
          <cell r="AA9">
            <v>7503824</v>
          </cell>
          <cell r="AB9">
            <v>0</v>
          </cell>
        </row>
        <row r="10">
          <cell r="B10">
            <v>8</v>
          </cell>
          <cell r="C10" t="str">
            <v>Volume</v>
          </cell>
          <cell r="E10" t="str">
            <v>CVR</v>
          </cell>
          <cell r="F10" t="str">
            <v>Units</v>
          </cell>
          <cell r="G10">
            <v>679880</v>
          </cell>
          <cell r="H10">
            <v>603679</v>
          </cell>
          <cell r="I10">
            <v>755785</v>
          </cell>
          <cell r="J10">
            <v>676590</v>
          </cell>
          <cell r="K10">
            <v>782706</v>
          </cell>
          <cell r="L10">
            <v>674899</v>
          </cell>
          <cell r="M10">
            <v>143481</v>
          </cell>
          <cell r="N10">
            <v>145788</v>
          </cell>
          <cell r="O10">
            <v>142822</v>
          </cell>
          <cell r="P10">
            <v>0</v>
          </cell>
          <cell r="Q10">
            <v>0</v>
          </cell>
          <cell r="R10">
            <v>0</v>
          </cell>
          <cell r="S10">
            <v>0</v>
          </cell>
          <cell r="T10">
            <v>0</v>
          </cell>
          <cell r="U10">
            <v>0</v>
          </cell>
          <cell r="V10">
            <v>0</v>
          </cell>
          <cell r="W10">
            <v>0</v>
          </cell>
          <cell r="X10">
            <v>0</v>
          </cell>
          <cell r="Y10">
            <v>432091</v>
          </cell>
          <cell r="Z10">
            <v>432091</v>
          </cell>
          <cell r="AA10">
            <v>432091</v>
          </cell>
          <cell r="AB10">
            <v>0</v>
          </cell>
        </row>
        <row r="11">
          <cell r="B11">
            <v>9</v>
          </cell>
          <cell r="E11" t="str">
            <v>TBR</v>
          </cell>
          <cell r="F11" t="str">
            <v>Units</v>
          </cell>
          <cell r="G11">
            <v>460085.14</v>
          </cell>
          <cell r="H11">
            <v>638761</v>
          </cell>
          <cell r="I11">
            <v>689932</v>
          </cell>
          <cell r="J11">
            <v>635758</v>
          </cell>
          <cell r="K11">
            <v>717233</v>
          </cell>
          <cell r="L11">
            <v>668180</v>
          </cell>
          <cell r="M11">
            <v>125258</v>
          </cell>
          <cell r="N11">
            <v>119096</v>
          </cell>
          <cell r="O11">
            <v>130733</v>
          </cell>
          <cell r="P11">
            <v>0</v>
          </cell>
          <cell r="Q11">
            <v>0</v>
          </cell>
          <cell r="R11">
            <v>0</v>
          </cell>
          <cell r="S11">
            <v>0</v>
          </cell>
          <cell r="T11">
            <v>0</v>
          </cell>
          <cell r="U11">
            <v>0</v>
          </cell>
          <cell r="V11">
            <v>0</v>
          </cell>
          <cell r="W11">
            <v>0</v>
          </cell>
          <cell r="X11">
            <v>0</v>
          </cell>
          <cell r="Y11">
            <v>375087</v>
          </cell>
          <cell r="Z11">
            <v>375087</v>
          </cell>
          <cell r="AA11">
            <v>375087</v>
          </cell>
          <cell r="AB11">
            <v>0</v>
          </cell>
        </row>
        <row r="12">
          <cell r="B12">
            <v>10</v>
          </cell>
          <cell r="E12" t="str">
            <v>AGR</v>
          </cell>
          <cell r="F12" t="str">
            <v>Units</v>
          </cell>
          <cell r="G12">
            <v>58381</v>
          </cell>
          <cell r="H12">
            <v>46791</v>
          </cell>
          <cell r="I12">
            <v>61401</v>
          </cell>
          <cell r="J12">
            <v>54678</v>
          </cell>
          <cell r="K12">
            <v>72254</v>
          </cell>
          <cell r="L12">
            <v>55734</v>
          </cell>
          <cell r="M12">
            <v>12504</v>
          </cell>
          <cell r="N12">
            <v>13033</v>
          </cell>
          <cell r="O12">
            <v>11518</v>
          </cell>
          <cell r="P12">
            <v>0</v>
          </cell>
          <cell r="Q12">
            <v>0</v>
          </cell>
          <cell r="R12">
            <v>0</v>
          </cell>
          <cell r="S12">
            <v>0</v>
          </cell>
          <cell r="T12">
            <v>0</v>
          </cell>
          <cell r="U12">
            <v>0</v>
          </cell>
          <cell r="V12">
            <v>0</v>
          </cell>
          <cell r="W12">
            <v>0</v>
          </cell>
          <cell r="X12">
            <v>0</v>
          </cell>
          <cell r="Y12">
            <v>37055</v>
          </cell>
          <cell r="Z12">
            <v>37055</v>
          </cell>
          <cell r="AA12">
            <v>37055</v>
          </cell>
          <cell r="AB12">
            <v>0</v>
          </cell>
        </row>
        <row r="13">
          <cell r="B13">
            <v>11</v>
          </cell>
          <cell r="E13" t="str">
            <v>Others</v>
          </cell>
          <cell r="F13" t="str">
            <v>Units</v>
          </cell>
          <cell r="G13">
            <v>168182</v>
          </cell>
          <cell r="H13">
            <v>127905</v>
          </cell>
          <cell r="I13">
            <v>155478</v>
          </cell>
          <cell r="J13">
            <v>107085</v>
          </cell>
          <cell r="K13">
            <v>133661</v>
          </cell>
          <cell r="L13">
            <v>87098</v>
          </cell>
          <cell r="M13">
            <v>15900</v>
          </cell>
          <cell r="N13">
            <v>16440</v>
          </cell>
          <cell r="O13">
            <v>15862</v>
          </cell>
          <cell r="P13">
            <v>0</v>
          </cell>
          <cell r="Q13">
            <v>0</v>
          </cell>
          <cell r="R13">
            <v>0</v>
          </cell>
          <cell r="S13">
            <v>0</v>
          </cell>
          <cell r="T13">
            <v>0</v>
          </cell>
          <cell r="U13">
            <v>0</v>
          </cell>
          <cell r="V13">
            <v>0</v>
          </cell>
          <cell r="W13">
            <v>0</v>
          </cell>
          <cell r="X13">
            <v>0</v>
          </cell>
          <cell r="Y13">
            <v>48202</v>
          </cell>
          <cell r="Z13">
            <v>48202</v>
          </cell>
          <cell r="AA13">
            <v>48202</v>
          </cell>
          <cell r="AB13">
            <v>0</v>
          </cell>
        </row>
        <row r="14">
          <cell r="B14">
            <v>12</v>
          </cell>
          <cell r="C14" t="str">
            <v>DAILY PRODUCTION</v>
          </cell>
          <cell r="F14" t="str">
            <v>RRT/Day</v>
          </cell>
          <cell r="G14">
            <v>478.95947848697438</v>
          </cell>
          <cell r="H14">
            <v>482.00389075750286</v>
          </cell>
          <cell r="I14">
            <v>487.54665419295389</v>
          </cell>
          <cell r="J14">
            <v>491.03312452398518</v>
          </cell>
          <cell r="K14">
            <v>532.77487285762936</v>
          </cell>
          <cell r="L14">
            <v>549.12686208553589</v>
          </cell>
          <cell r="M14">
            <v>575.8910946849702</v>
          </cell>
          <cell r="N14">
            <v>580.6315160297047</v>
          </cell>
          <cell r="O14">
            <v>589.9190991330064</v>
          </cell>
          <cell r="P14">
            <v>0</v>
          </cell>
          <cell r="Q14">
            <v>0</v>
          </cell>
          <cell r="R14">
            <v>0</v>
          </cell>
          <cell r="S14">
            <v>0</v>
          </cell>
          <cell r="T14">
            <v>0</v>
          </cell>
          <cell r="U14">
            <v>0</v>
          </cell>
          <cell r="V14">
            <v>0</v>
          </cell>
          <cell r="W14">
            <v>0</v>
          </cell>
          <cell r="X14">
            <v>0</v>
          </cell>
          <cell r="Y14">
            <v>582.17636297487741</v>
          </cell>
          <cell r="Z14">
            <v>582.17636297487729</v>
          </cell>
          <cell r="AA14">
            <v>582.17636297487729</v>
          </cell>
          <cell r="AB14">
            <v>0</v>
          </cell>
        </row>
        <row r="15">
          <cell r="B15">
            <v>13</v>
          </cell>
          <cell r="F15" t="str">
            <v>Units/Day</v>
          </cell>
          <cell r="G15">
            <v>76589.288671932489</v>
          </cell>
          <cell r="H15">
            <v>78806.812721582275</v>
          </cell>
          <cell r="I15">
            <v>78518.209896856803</v>
          </cell>
          <cell r="J15">
            <v>79731.053457436254</v>
          </cell>
          <cell r="K15">
            <v>92949.806905230595</v>
          </cell>
          <cell r="L15">
            <v>95996.433900705626</v>
          </cell>
          <cell r="M15">
            <v>99302.287926786361</v>
          </cell>
          <cell r="N15">
            <v>98886.614743705853</v>
          </cell>
          <cell r="O15">
            <v>99591.039551977592</v>
          </cell>
          <cell r="P15">
            <v>0</v>
          </cell>
          <cell r="Q15">
            <v>0</v>
          </cell>
          <cell r="R15">
            <v>0</v>
          </cell>
          <cell r="S15">
            <v>0</v>
          </cell>
          <cell r="T15">
            <v>0</v>
          </cell>
          <cell r="U15">
            <v>0</v>
          </cell>
          <cell r="V15">
            <v>0</v>
          </cell>
          <cell r="W15">
            <v>0</v>
          </cell>
          <cell r="X15">
            <v>0</v>
          </cell>
          <cell r="Y15">
            <v>99264.160312112086</v>
          </cell>
          <cell r="Z15">
            <v>99264.160312112072</v>
          </cell>
          <cell r="AA15">
            <v>99264.160312112072</v>
          </cell>
          <cell r="AB15">
            <v>0</v>
          </cell>
        </row>
        <row r="16">
          <cell r="B16">
            <v>14</v>
          </cell>
          <cell r="D16" t="str">
            <v>Electricity</v>
          </cell>
          <cell r="F16" t="str">
            <v>KWH/RRT</v>
          </cell>
          <cell r="G16">
            <v>1134.3566749617908</v>
          </cell>
          <cell r="H16">
            <v>1756.0672242641638</v>
          </cell>
          <cell r="I16">
            <v>1945.4257860392095</v>
          </cell>
          <cell r="J16">
            <v>1976.9292345997651</v>
          </cell>
          <cell r="K16">
            <v>1979.8199479725054</v>
          </cell>
          <cell r="L16">
            <v>2005.8972268027717</v>
          </cell>
          <cell r="M16">
            <v>1970.734638035932</v>
          </cell>
          <cell r="N16">
            <v>1921.7011015322682</v>
          </cell>
          <cell r="O16">
            <v>1928.3694926559217</v>
          </cell>
          <cell r="P16">
            <v>0</v>
          </cell>
          <cell r="Q16">
            <v>0</v>
          </cell>
          <cell r="R16">
            <v>0</v>
          </cell>
          <cell r="S16">
            <v>0</v>
          </cell>
          <cell r="T16">
            <v>0</v>
          </cell>
          <cell r="U16">
            <v>0</v>
          </cell>
          <cell r="V16">
            <v>0</v>
          </cell>
          <cell r="W16">
            <v>0</v>
          </cell>
          <cell r="X16">
            <v>0</v>
          </cell>
          <cell r="Y16">
            <v>1940.2747610379229</v>
          </cell>
          <cell r="Z16">
            <v>1940.2747610379229</v>
          </cell>
          <cell r="AA16">
            <v>1940.2747610379229</v>
          </cell>
          <cell r="AB16">
            <v>0</v>
          </cell>
        </row>
        <row r="17">
          <cell r="B17">
            <v>15</v>
          </cell>
          <cell r="C17" t="str">
            <v>Energy</v>
          </cell>
          <cell r="D17" t="str">
            <v>Gas</v>
          </cell>
          <cell r="F17" t="str">
            <v>M3/RRT</v>
          </cell>
          <cell r="G17">
            <v>3158.2206092283245</v>
          </cell>
          <cell r="H17">
            <v>2920.0494929441943</v>
          </cell>
          <cell r="I17">
            <v>3324.3126168234076</v>
          </cell>
          <cell r="J17">
            <v>3163.0164608225009</v>
          </cell>
          <cell r="K17">
            <v>3361.4687530093138</v>
          </cell>
          <cell r="L17">
            <v>3133.0256249560589</v>
          </cell>
          <cell r="M17">
            <v>3457.1450329070922</v>
          </cell>
          <cell r="N17">
            <v>3504.7818241031118</v>
          </cell>
          <cell r="O17">
            <v>3307.3933245256226</v>
          </cell>
          <cell r="P17">
            <v>0</v>
          </cell>
          <cell r="Q17">
            <v>0</v>
          </cell>
          <cell r="R17">
            <v>0</v>
          </cell>
          <cell r="S17">
            <v>0</v>
          </cell>
          <cell r="T17">
            <v>0</v>
          </cell>
          <cell r="U17">
            <v>0</v>
          </cell>
          <cell r="V17">
            <v>0</v>
          </cell>
          <cell r="W17">
            <v>0</v>
          </cell>
          <cell r="X17">
            <v>0</v>
          </cell>
          <cell r="Y17">
            <v>3421.396573541454</v>
          </cell>
          <cell r="Z17">
            <v>3421.396573541454</v>
          </cell>
          <cell r="AA17">
            <v>3421.396573541454</v>
          </cell>
          <cell r="AB17">
            <v>0</v>
          </cell>
        </row>
        <row r="18">
          <cell r="B18">
            <v>16</v>
          </cell>
          <cell r="C18" t="str">
            <v xml:space="preserve">          </v>
          </cell>
          <cell r="D18" t="str">
            <v>Oil</v>
          </cell>
          <cell r="F18" t="str">
            <v>KL/RRT</v>
          </cell>
          <cell r="G18">
            <v>564.96814551339617</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row>
        <row r="19">
          <cell r="B19">
            <v>17</v>
          </cell>
          <cell r="D19" t="str">
            <v xml:space="preserve">  Total</v>
          </cell>
          <cell r="F19" t="str">
            <v>KWH/RRT</v>
          </cell>
          <cell r="G19">
            <v>4857.5454297035112</v>
          </cell>
          <cell r="H19">
            <v>4676.1167172083588</v>
          </cell>
          <cell r="I19">
            <v>5269.7384028626166</v>
          </cell>
          <cell r="J19">
            <v>5139.945695422266</v>
          </cell>
          <cell r="K19">
            <v>5341.2887009818178</v>
          </cell>
          <cell r="L19">
            <v>5138.9228517588308</v>
          </cell>
          <cell r="M19">
            <v>5427.8796709430253</v>
          </cell>
          <cell r="N19">
            <v>5426.4829256353796</v>
          </cell>
          <cell r="O19">
            <v>5235.762817181545</v>
          </cell>
          <cell r="P19">
            <v>0</v>
          </cell>
          <cell r="Q19">
            <v>0</v>
          </cell>
          <cell r="R19">
            <v>0</v>
          </cell>
          <cell r="S19">
            <v>0</v>
          </cell>
          <cell r="T19">
            <v>0</v>
          </cell>
          <cell r="U19">
            <v>0</v>
          </cell>
          <cell r="V19">
            <v>0</v>
          </cell>
          <cell r="W19">
            <v>0</v>
          </cell>
          <cell r="X19">
            <v>0</v>
          </cell>
          <cell r="Y19">
            <v>5361.6713345793769</v>
          </cell>
          <cell r="Z19">
            <v>5361.6713345793769</v>
          </cell>
          <cell r="AA19">
            <v>5361.6713345793769</v>
          </cell>
          <cell r="AB19">
            <v>0</v>
          </cell>
        </row>
        <row r="20">
          <cell r="B20">
            <v>18</v>
          </cell>
          <cell r="D20" t="str">
            <v>Clock Direct</v>
          </cell>
          <cell r="F20" t="str">
            <v>Person</v>
          </cell>
          <cell r="G20">
            <v>2655.3333333333335</v>
          </cell>
          <cell r="H20">
            <v>2672.9333333333334</v>
          </cell>
          <cell r="I20">
            <v>3012.3333333333335</v>
          </cell>
          <cell r="J20">
            <v>3028.9</v>
          </cell>
          <cell r="K20">
            <v>4159.666666666667</v>
          </cell>
          <cell r="L20">
            <v>4239.833333333333</v>
          </cell>
          <cell r="M20">
            <v>4261</v>
          </cell>
          <cell r="N20">
            <v>4273</v>
          </cell>
          <cell r="O20">
            <v>4259</v>
          </cell>
          <cell r="P20">
            <v>0</v>
          </cell>
          <cell r="Q20">
            <v>0</v>
          </cell>
          <cell r="R20">
            <v>0</v>
          </cell>
          <cell r="S20">
            <v>0</v>
          </cell>
          <cell r="T20">
            <v>0</v>
          </cell>
          <cell r="U20">
            <v>0</v>
          </cell>
          <cell r="V20">
            <v>0</v>
          </cell>
          <cell r="W20">
            <v>0</v>
          </cell>
          <cell r="X20">
            <v>0</v>
          </cell>
          <cell r="Y20">
            <v>1066.0833333333333</v>
          </cell>
          <cell r="Z20">
            <v>4264.333333333333</v>
          </cell>
          <cell r="AA20">
            <v>4264.333333333333</v>
          </cell>
          <cell r="AB20">
            <v>0</v>
          </cell>
        </row>
        <row r="21">
          <cell r="B21">
            <v>19</v>
          </cell>
          <cell r="D21" t="str">
            <v>Clock Indirect</v>
          </cell>
          <cell r="F21" t="str">
            <v>"</v>
          </cell>
          <cell r="G21">
            <v>525</v>
          </cell>
          <cell r="H21">
            <v>529.16666666666663</v>
          </cell>
          <cell r="I21">
            <v>581.5</v>
          </cell>
          <cell r="J21">
            <v>577.76666666666665</v>
          </cell>
          <cell r="K21">
            <v>770.99999999999989</v>
          </cell>
          <cell r="L21">
            <v>786.5</v>
          </cell>
          <cell r="M21">
            <v>841</v>
          </cell>
          <cell r="N21">
            <v>823</v>
          </cell>
          <cell r="O21">
            <v>829</v>
          </cell>
          <cell r="P21">
            <v>0</v>
          </cell>
          <cell r="Q21">
            <v>0</v>
          </cell>
          <cell r="R21">
            <v>0</v>
          </cell>
          <cell r="S21">
            <v>0</v>
          </cell>
          <cell r="T21">
            <v>0</v>
          </cell>
          <cell r="U21">
            <v>0</v>
          </cell>
          <cell r="V21">
            <v>0</v>
          </cell>
          <cell r="W21">
            <v>0</v>
          </cell>
          <cell r="X21">
            <v>0</v>
          </cell>
          <cell r="Y21">
            <v>207.75</v>
          </cell>
          <cell r="Z21">
            <v>831</v>
          </cell>
          <cell r="AA21">
            <v>831</v>
          </cell>
          <cell r="AB21">
            <v>0</v>
          </cell>
        </row>
        <row r="22">
          <cell r="B22">
            <v>20</v>
          </cell>
          <cell r="D22" t="str">
            <v>Salary</v>
          </cell>
          <cell r="F22" t="str">
            <v>"</v>
          </cell>
          <cell r="G22">
            <v>607</v>
          </cell>
          <cell r="H22">
            <v>609.13333333333333</v>
          </cell>
          <cell r="I22">
            <v>689.16666666666674</v>
          </cell>
          <cell r="J22">
            <v>683.40000000000009</v>
          </cell>
          <cell r="K22">
            <v>942.16666666666674</v>
          </cell>
          <cell r="L22">
            <v>974.16666666666686</v>
          </cell>
          <cell r="M22">
            <v>989</v>
          </cell>
          <cell r="N22">
            <v>991</v>
          </cell>
          <cell r="O22">
            <v>993</v>
          </cell>
          <cell r="P22">
            <v>0</v>
          </cell>
          <cell r="Q22">
            <v>0</v>
          </cell>
          <cell r="R22">
            <v>0</v>
          </cell>
          <cell r="S22">
            <v>0</v>
          </cell>
          <cell r="T22">
            <v>0</v>
          </cell>
          <cell r="U22">
            <v>0</v>
          </cell>
          <cell r="V22">
            <v>0</v>
          </cell>
          <cell r="W22">
            <v>0</v>
          </cell>
          <cell r="X22">
            <v>0</v>
          </cell>
          <cell r="Y22">
            <v>247.75</v>
          </cell>
          <cell r="Z22">
            <v>991</v>
          </cell>
          <cell r="AA22">
            <v>991</v>
          </cell>
          <cell r="AB22">
            <v>0</v>
          </cell>
        </row>
        <row r="23">
          <cell r="B23">
            <v>21</v>
          </cell>
          <cell r="D23" t="str">
            <v>Long Term Abseent.(30-90)</v>
          </cell>
          <cell r="F23" t="str">
            <v>"</v>
          </cell>
          <cell r="G23">
            <v>33.666666666666664</v>
          </cell>
          <cell r="H23">
            <v>36.633333333333333</v>
          </cell>
          <cell r="I23">
            <v>37.500000000000007</v>
          </cell>
          <cell r="J23">
            <v>37.033333333333331</v>
          </cell>
          <cell r="K23">
            <v>56</v>
          </cell>
          <cell r="L23">
            <v>51.5</v>
          </cell>
          <cell r="M23">
            <v>49</v>
          </cell>
          <cell r="N23">
            <v>67</v>
          </cell>
          <cell r="O23">
            <v>67</v>
          </cell>
          <cell r="P23">
            <v>0</v>
          </cell>
          <cell r="Q23">
            <v>0</v>
          </cell>
          <cell r="R23">
            <v>0</v>
          </cell>
          <cell r="S23">
            <v>0</v>
          </cell>
          <cell r="T23">
            <v>0</v>
          </cell>
          <cell r="U23">
            <v>0</v>
          </cell>
          <cell r="V23">
            <v>0</v>
          </cell>
          <cell r="W23">
            <v>0</v>
          </cell>
          <cell r="X23">
            <v>0</v>
          </cell>
          <cell r="Y23">
            <v>15.25</v>
          </cell>
          <cell r="Z23">
            <v>61</v>
          </cell>
          <cell r="AA23">
            <v>61</v>
          </cell>
          <cell r="AB23">
            <v>0</v>
          </cell>
        </row>
        <row r="24">
          <cell r="B24">
            <v>22</v>
          </cell>
          <cell r="C24" t="str">
            <v>Enrollment</v>
          </cell>
          <cell r="E24" t="str">
            <v>Direct</v>
          </cell>
          <cell r="F24" t="str">
            <v>"</v>
          </cell>
          <cell r="G24">
            <v>25.5</v>
          </cell>
          <cell r="H24">
            <v>26.1</v>
          </cell>
          <cell r="I24">
            <v>26.833333333333336</v>
          </cell>
          <cell r="J24">
            <v>24.3</v>
          </cell>
          <cell r="K24">
            <v>37.666666666666664</v>
          </cell>
          <cell r="L24">
            <v>34</v>
          </cell>
          <cell r="M24">
            <v>33</v>
          </cell>
          <cell r="N24">
            <v>45</v>
          </cell>
          <cell r="O24">
            <v>44</v>
          </cell>
          <cell r="P24">
            <v>0</v>
          </cell>
          <cell r="Q24">
            <v>0</v>
          </cell>
          <cell r="R24">
            <v>0</v>
          </cell>
          <cell r="S24">
            <v>0</v>
          </cell>
          <cell r="T24">
            <v>0</v>
          </cell>
          <cell r="U24">
            <v>0</v>
          </cell>
          <cell r="V24">
            <v>0</v>
          </cell>
          <cell r="W24">
            <v>0</v>
          </cell>
          <cell r="X24">
            <v>0</v>
          </cell>
          <cell r="Y24">
            <v>10.166666666666666</v>
          </cell>
          <cell r="Z24">
            <v>40.666666666666664</v>
          </cell>
          <cell r="AA24">
            <v>40.666666666666664</v>
          </cell>
          <cell r="AB24">
            <v>0</v>
          </cell>
        </row>
        <row r="25">
          <cell r="B25">
            <v>23</v>
          </cell>
          <cell r="C25" t="str">
            <v>Total</v>
          </cell>
          <cell r="E25" t="str">
            <v>Indirect</v>
          </cell>
          <cell r="F25" t="str">
            <v>"</v>
          </cell>
          <cell r="G25">
            <v>5.1666666666666661</v>
          </cell>
          <cell r="H25">
            <v>5.5333333333333332</v>
          </cell>
          <cell r="I25">
            <v>6.8333333333333339</v>
          </cell>
          <cell r="J25">
            <v>7.3333333333333321</v>
          </cell>
          <cell r="K25">
            <v>10.500000000000002</v>
          </cell>
          <cell r="L25">
            <v>10.666666666666666</v>
          </cell>
          <cell r="M25">
            <v>10</v>
          </cell>
          <cell r="N25">
            <v>16</v>
          </cell>
          <cell r="O25">
            <v>11</v>
          </cell>
          <cell r="P25">
            <v>0</v>
          </cell>
          <cell r="Q25">
            <v>0</v>
          </cell>
          <cell r="R25">
            <v>0</v>
          </cell>
          <cell r="S25">
            <v>0</v>
          </cell>
          <cell r="T25">
            <v>0</v>
          </cell>
          <cell r="U25">
            <v>0</v>
          </cell>
          <cell r="V25">
            <v>0</v>
          </cell>
          <cell r="W25">
            <v>0</v>
          </cell>
          <cell r="X25">
            <v>0</v>
          </cell>
          <cell r="Y25">
            <v>3.0833333333333335</v>
          </cell>
          <cell r="Z25">
            <v>12.333333333333334</v>
          </cell>
          <cell r="AA25">
            <v>12.333333333333334</v>
          </cell>
          <cell r="AB25">
            <v>0</v>
          </cell>
        </row>
        <row r="26">
          <cell r="B26">
            <v>24</v>
          </cell>
          <cell r="E26" t="str">
            <v>Salary</v>
          </cell>
          <cell r="F26" t="str">
            <v>"</v>
          </cell>
          <cell r="G26">
            <v>3</v>
          </cell>
          <cell r="H26">
            <v>5</v>
          </cell>
          <cell r="I26">
            <v>3.833333333333333</v>
          </cell>
          <cell r="J26">
            <v>5.4</v>
          </cell>
          <cell r="K26">
            <v>7.8333333333333339</v>
          </cell>
          <cell r="L26">
            <v>6.8333333333333339</v>
          </cell>
          <cell r="M26">
            <v>6</v>
          </cell>
          <cell r="N26">
            <v>6</v>
          </cell>
          <cell r="O26">
            <v>12</v>
          </cell>
          <cell r="P26">
            <v>0</v>
          </cell>
          <cell r="Q26">
            <v>0</v>
          </cell>
          <cell r="R26">
            <v>0</v>
          </cell>
          <cell r="S26">
            <v>0</v>
          </cell>
          <cell r="T26">
            <v>0</v>
          </cell>
          <cell r="U26">
            <v>0</v>
          </cell>
          <cell r="V26">
            <v>0</v>
          </cell>
          <cell r="W26">
            <v>0</v>
          </cell>
          <cell r="X26">
            <v>0</v>
          </cell>
          <cell r="Y26">
            <v>2</v>
          </cell>
          <cell r="Z26">
            <v>8</v>
          </cell>
          <cell r="AA26">
            <v>8</v>
          </cell>
          <cell r="AB26">
            <v>0</v>
          </cell>
        </row>
        <row r="27">
          <cell r="B27">
            <v>25</v>
          </cell>
          <cell r="D27" t="str">
            <v xml:space="preserve">  Total  Active</v>
          </cell>
          <cell r="F27" t="str">
            <v>"</v>
          </cell>
          <cell r="G27">
            <v>3821</v>
          </cell>
          <cell r="H27">
            <v>3847.8666666666663</v>
          </cell>
          <cell r="I27">
            <v>4320.5</v>
          </cell>
          <cell r="J27">
            <v>4327.1000000000013</v>
          </cell>
          <cell r="K27">
            <v>5928.8333333333339</v>
          </cell>
          <cell r="L27">
            <v>6052</v>
          </cell>
          <cell r="M27">
            <v>6140</v>
          </cell>
          <cell r="N27">
            <v>6154</v>
          </cell>
          <cell r="O27">
            <v>6148</v>
          </cell>
          <cell r="P27">
            <v>0</v>
          </cell>
          <cell r="Q27">
            <v>0</v>
          </cell>
          <cell r="R27">
            <v>0</v>
          </cell>
          <cell r="S27">
            <v>0</v>
          </cell>
          <cell r="T27">
            <v>0</v>
          </cell>
          <cell r="U27">
            <v>0</v>
          </cell>
          <cell r="V27">
            <v>0</v>
          </cell>
          <cell r="W27">
            <v>0</v>
          </cell>
          <cell r="X27">
            <v>0</v>
          </cell>
          <cell r="Y27">
            <v>1536.8333333333333</v>
          </cell>
          <cell r="Z27">
            <v>6147.333333333333</v>
          </cell>
          <cell r="AA27">
            <v>6147.333333333333</v>
          </cell>
          <cell r="AB27">
            <v>0</v>
          </cell>
        </row>
        <row r="28">
          <cell r="B28">
            <v>26</v>
          </cell>
          <cell r="D28" t="str">
            <v>Factory Distribution</v>
          </cell>
          <cell r="F28" t="str">
            <v>"</v>
          </cell>
          <cell r="G28">
            <v>228.33333333333331</v>
          </cell>
          <cell r="H28">
            <v>240.10000000000002</v>
          </cell>
          <cell r="I28">
            <v>272.33333333333331</v>
          </cell>
          <cell r="J28">
            <v>274.09999999999997</v>
          </cell>
          <cell r="K28">
            <v>296</v>
          </cell>
          <cell r="L28">
            <v>317.16666666666669</v>
          </cell>
          <cell r="M28">
            <v>307</v>
          </cell>
          <cell r="N28">
            <v>304</v>
          </cell>
          <cell r="O28">
            <v>309</v>
          </cell>
          <cell r="P28">
            <v>0</v>
          </cell>
          <cell r="Q28">
            <v>0</v>
          </cell>
          <cell r="R28">
            <v>0</v>
          </cell>
          <cell r="S28">
            <v>0</v>
          </cell>
          <cell r="T28">
            <v>0</v>
          </cell>
          <cell r="U28">
            <v>0</v>
          </cell>
          <cell r="V28">
            <v>0</v>
          </cell>
          <cell r="W28">
            <v>0</v>
          </cell>
          <cell r="X28">
            <v>0</v>
          </cell>
          <cell r="Y28">
            <v>76.666666666666671</v>
          </cell>
          <cell r="Z28">
            <v>306.66666666666669</v>
          </cell>
          <cell r="AA28">
            <v>306.66666666666669</v>
          </cell>
          <cell r="AB28">
            <v>0</v>
          </cell>
        </row>
        <row r="29">
          <cell r="B29">
            <v>27</v>
          </cell>
          <cell r="D29" t="str">
            <v>Manufacturing Mgment.</v>
          </cell>
          <cell r="F29" t="str">
            <v>"</v>
          </cell>
          <cell r="G29">
            <v>26.833333333333332</v>
          </cell>
          <cell r="H29">
            <v>17.5</v>
          </cell>
          <cell r="I29">
            <v>17.666666666666668</v>
          </cell>
          <cell r="J29">
            <v>18.166666666666668</v>
          </cell>
          <cell r="K29">
            <v>18.166666666666668</v>
          </cell>
          <cell r="L29">
            <v>17.833333333333332</v>
          </cell>
          <cell r="M29">
            <v>17</v>
          </cell>
          <cell r="N29">
            <v>16</v>
          </cell>
          <cell r="O29">
            <v>16</v>
          </cell>
          <cell r="P29">
            <v>0</v>
          </cell>
          <cell r="Q29">
            <v>0</v>
          </cell>
          <cell r="R29">
            <v>0</v>
          </cell>
          <cell r="S29">
            <v>0</v>
          </cell>
          <cell r="T29">
            <v>0</v>
          </cell>
          <cell r="U29">
            <v>0</v>
          </cell>
          <cell r="V29">
            <v>0</v>
          </cell>
          <cell r="W29">
            <v>0</v>
          </cell>
          <cell r="X29">
            <v>0</v>
          </cell>
          <cell r="Y29">
            <v>4.083333333333333</v>
          </cell>
          <cell r="Z29">
            <v>16.333333333333332</v>
          </cell>
          <cell r="AA29">
            <v>16.333333333333332</v>
          </cell>
          <cell r="AB29">
            <v>0</v>
          </cell>
        </row>
        <row r="30">
          <cell r="B30">
            <v>28</v>
          </cell>
          <cell r="C30" t="str">
            <v>Holding Department</v>
          </cell>
          <cell r="F30" t="str">
            <v>"</v>
          </cell>
          <cell r="G30">
            <v>117.83333333333334</v>
          </cell>
          <cell r="H30">
            <v>100.46666666666667</v>
          </cell>
          <cell r="I30">
            <v>113</v>
          </cell>
          <cell r="J30">
            <v>98.033333333333331</v>
          </cell>
          <cell r="K30">
            <v>190.33333333333331</v>
          </cell>
          <cell r="L30">
            <v>186.33333333333334</v>
          </cell>
          <cell r="M30">
            <v>194</v>
          </cell>
          <cell r="N30">
            <v>203</v>
          </cell>
          <cell r="O30">
            <v>206</v>
          </cell>
          <cell r="P30">
            <v>0</v>
          </cell>
          <cell r="Q30">
            <v>0</v>
          </cell>
          <cell r="R30">
            <v>0</v>
          </cell>
          <cell r="S30">
            <v>0</v>
          </cell>
          <cell r="T30">
            <v>0</v>
          </cell>
          <cell r="U30">
            <v>0</v>
          </cell>
          <cell r="V30">
            <v>0</v>
          </cell>
          <cell r="W30">
            <v>0</v>
          </cell>
          <cell r="X30">
            <v>0</v>
          </cell>
          <cell r="Y30">
            <v>50.25</v>
          </cell>
          <cell r="Z30">
            <v>201</v>
          </cell>
          <cell r="AA30">
            <v>201</v>
          </cell>
          <cell r="AB30">
            <v>0</v>
          </cell>
        </row>
        <row r="31">
          <cell r="B31">
            <v>29</v>
          </cell>
          <cell r="C31" t="str">
            <v>Grand Total Enrollment</v>
          </cell>
          <cell r="F31" t="str">
            <v>"</v>
          </cell>
          <cell r="G31">
            <v>4194</v>
          </cell>
          <cell r="H31">
            <v>4205.9333333333325</v>
          </cell>
          <cell r="I31">
            <v>4723.5</v>
          </cell>
          <cell r="J31">
            <v>4717.4000000000024</v>
          </cell>
          <cell r="K31">
            <v>6433.3333333333339</v>
          </cell>
          <cell r="L31">
            <v>6573.333333333333</v>
          </cell>
          <cell r="M31">
            <v>6658</v>
          </cell>
          <cell r="N31">
            <v>6677</v>
          </cell>
          <cell r="O31">
            <v>6679</v>
          </cell>
          <cell r="P31">
            <v>0</v>
          </cell>
          <cell r="Q31">
            <v>0</v>
          </cell>
          <cell r="R31">
            <v>0</v>
          </cell>
          <cell r="S31">
            <v>0</v>
          </cell>
          <cell r="T31">
            <v>0</v>
          </cell>
          <cell r="U31">
            <v>0</v>
          </cell>
          <cell r="V31">
            <v>0</v>
          </cell>
          <cell r="W31">
            <v>0</v>
          </cell>
          <cell r="X31">
            <v>0</v>
          </cell>
          <cell r="Y31">
            <v>1667.8333333333333</v>
          </cell>
          <cell r="Z31">
            <v>6671.333333333333</v>
          </cell>
          <cell r="AA31">
            <v>6671.333333333333</v>
          </cell>
          <cell r="AB31">
            <v>0</v>
          </cell>
        </row>
        <row r="32">
          <cell r="B32">
            <v>30</v>
          </cell>
          <cell r="C32" t="str">
            <v>Enrollment Evolution Inc/(Dec)</v>
          </cell>
          <cell r="F32" t="str">
            <v>"</v>
          </cell>
          <cell r="G32">
            <v>-13</v>
          </cell>
          <cell r="H32">
            <v>-33</v>
          </cell>
          <cell r="I32">
            <v>25</v>
          </cell>
          <cell r="J32">
            <v>-36</v>
          </cell>
          <cell r="K32">
            <v>902</v>
          </cell>
          <cell r="L32">
            <v>47</v>
          </cell>
          <cell r="M32">
            <v>190</v>
          </cell>
          <cell r="N32">
            <v>19</v>
          </cell>
          <cell r="O32">
            <v>2</v>
          </cell>
          <cell r="P32">
            <v>0</v>
          </cell>
          <cell r="Q32">
            <v>0</v>
          </cell>
          <cell r="R32">
            <v>0</v>
          </cell>
          <cell r="S32">
            <v>0</v>
          </cell>
          <cell r="T32">
            <v>0</v>
          </cell>
          <cell r="U32">
            <v>0</v>
          </cell>
          <cell r="V32">
            <v>0</v>
          </cell>
          <cell r="W32">
            <v>0</v>
          </cell>
          <cell r="X32">
            <v>0</v>
          </cell>
          <cell r="Y32">
            <v>211</v>
          </cell>
          <cell r="Z32">
            <v>211</v>
          </cell>
          <cell r="AA32">
            <v>211</v>
          </cell>
          <cell r="AB32">
            <v>0</v>
          </cell>
        </row>
        <row r="33">
          <cell r="B33">
            <v>31</v>
          </cell>
          <cell r="D33" t="str">
            <v>Clock Direct</v>
          </cell>
          <cell r="F33" t="str">
            <v>Person</v>
          </cell>
          <cell r="G33">
            <v>170.66666666666669</v>
          </cell>
          <cell r="H33">
            <v>189.76666666666665</v>
          </cell>
          <cell r="I33">
            <v>172.66666666666666</v>
          </cell>
          <cell r="J33">
            <v>213.43333333333334</v>
          </cell>
          <cell r="K33">
            <v>350</v>
          </cell>
          <cell r="L33">
            <v>428.5</v>
          </cell>
          <cell r="M33">
            <v>451</v>
          </cell>
          <cell r="N33">
            <v>470</v>
          </cell>
          <cell r="O33">
            <v>456</v>
          </cell>
          <cell r="P33">
            <v>0</v>
          </cell>
          <cell r="Q33">
            <v>0</v>
          </cell>
          <cell r="R33">
            <v>0</v>
          </cell>
          <cell r="S33">
            <v>0</v>
          </cell>
          <cell r="T33">
            <v>0</v>
          </cell>
          <cell r="U33">
            <v>0</v>
          </cell>
          <cell r="V33">
            <v>0</v>
          </cell>
          <cell r="W33">
            <v>0</v>
          </cell>
          <cell r="X33">
            <v>0</v>
          </cell>
          <cell r="Y33">
            <v>114.75</v>
          </cell>
          <cell r="Z33">
            <v>459</v>
          </cell>
          <cell r="AA33">
            <v>459</v>
          </cell>
          <cell r="AB33">
            <v>0</v>
          </cell>
        </row>
        <row r="34">
          <cell r="B34">
            <v>32</v>
          </cell>
          <cell r="D34" t="str">
            <v>Clock Indirect</v>
          </cell>
          <cell r="F34" t="str">
            <v>"</v>
          </cell>
          <cell r="G34">
            <v>22</v>
          </cell>
          <cell r="H34">
            <v>16.733333333333334</v>
          </cell>
          <cell r="I34">
            <v>14.666666666666668</v>
          </cell>
          <cell r="J34">
            <v>17.333333333333336</v>
          </cell>
          <cell r="K34">
            <v>35.666666666666664</v>
          </cell>
          <cell r="L34">
            <v>58.833333333333336</v>
          </cell>
          <cell r="M34">
            <v>73</v>
          </cell>
          <cell r="N34">
            <v>65</v>
          </cell>
          <cell r="O34">
            <v>62</v>
          </cell>
          <cell r="P34">
            <v>0</v>
          </cell>
          <cell r="Q34">
            <v>0</v>
          </cell>
          <cell r="R34">
            <v>0</v>
          </cell>
          <cell r="S34">
            <v>0</v>
          </cell>
          <cell r="T34">
            <v>0</v>
          </cell>
          <cell r="U34">
            <v>0</v>
          </cell>
          <cell r="V34">
            <v>0</v>
          </cell>
          <cell r="W34">
            <v>0</v>
          </cell>
          <cell r="X34">
            <v>0</v>
          </cell>
          <cell r="Y34">
            <v>16.666666666666668</v>
          </cell>
          <cell r="Z34">
            <v>66.666666666666671</v>
          </cell>
          <cell r="AA34">
            <v>66.666666666666671</v>
          </cell>
          <cell r="AB34">
            <v>0</v>
          </cell>
        </row>
        <row r="35">
          <cell r="B35">
            <v>33</v>
          </cell>
          <cell r="D35" t="str">
            <v>Salary</v>
          </cell>
          <cell r="F35" t="str">
            <v>"</v>
          </cell>
          <cell r="G35">
            <v>15.5</v>
          </cell>
          <cell r="H35">
            <v>11.299999999999999</v>
          </cell>
          <cell r="I35">
            <v>11.833333333333332</v>
          </cell>
          <cell r="J35">
            <v>18.733333333333334</v>
          </cell>
          <cell r="K35">
            <v>25.5</v>
          </cell>
          <cell r="L35">
            <v>34.166666666666664</v>
          </cell>
          <cell r="M35">
            <v>29</v>
          </cell>
          <cell r="N35">
            <v>33</v>
          </cell>
          <cell r="O35">
            <v>34</v>
          </cell>
          <cell r="P35">
            <v>0</v>
          </cell>
          <cell r="Q35">
            <v>0</v>
          </cell>
          <cell r="R35">
            <v>0</v>
          </cell>
          <cell r="S35">
            <v>0</v>
          </cell>
          <cell r="T35">
            <v>0</v>
          </cell>
          <cell r="U35">
            <v>0</v>
          </cell>
          <cell r="V35">
            <v>0</v>
          </cell>
          <cell r="W35">
            <v>0</v>
          </cell>
          <cell r="X35">
            <v>0</v>
          </cell>
          <cell r="Y35">
            <v>8</v>
          </cell>
          <cell r="Z35">
            <v>32</v>
          </cell>
          <cell r="AA35">
            <v>32</v>
          </cell>
          <cell r="AB35">
            <v>0</v>
          </cell>
        </row>
        <row r="36">
          <cell r="B36">
            <v>34</v>
          </cell>
          <cell r="D36" t="str">
            <v>Interinity (LTA)</v>
          </cell>
          <cell r="F36" t="str">
            <v>"</v>
          </cell>
          <cell r="G36">
            <v>42.166666666666664</v>
          </cell>
          <cell r="H36">
            <v>38.166666666666664</v>
          </cell>
          <cell r="I36">
            <v>29.500000000000004</v>
          </cell>
          <cell r="J36">
            <v>29.566666666666666</v>
          </cell>
          <cell r="K36">
            <v>56.833333333333336</v>
          </cell>
          <cell r="L36">
            <v>61.166666666666671</v>
          </cell>
          <cell r="M36">
            <v>68</v>
          </cell>
          <cell r="N36">
            <v>77</v>
          </cell>
          <cell r="O36">
            <v>69</v>
          </cell>
          <cell r="P36">
            <v>0</v>
          </cell>
          <cell r="Q36">
            <v>0</v>
          </cell>
          <cell r="R36">
            <v>0</v>
          </cell>
          <cell r="S36">
            <v>0</v>
          </cell>
          <cell r="T36">
            <v>0</v>
          </cell>
          <cell r="U36">
            <v>0</v>
          </cell>
          <cell r="V36">
            <v>0</v>
          </cell>
          <cell r="W36">
            <v>0</v>
          </cell>
          <cell r="X36">
            <v>0</v>
          </cell>
          <cell r="Y36">
            <v>17.833333333333336</v>
          </cell>
          <cell r="Z36">
            <v>71.333333333333343</v>
          </cell>
          <cell r="AA36">
            <v>71.333333333333343</v>
          </cell>
          <cell r="AB36">
            <v>0</v>
          </cell>
        </row>
        <row r="37">
          <cell r="B37">
            <v>35</v>
          </cell>
          <cell r="C37" t="str">
            <v>Enrollment</v>
          </cell>
          <cell r="E37" t="str">
            <v>Direct</v>
          </cell>
          <cell r="F37" t="str">
            <v>"</v>
          </cell>
          <cell r="G37">
            <v>37.833333333333329</v>
          </cell>
          <cell r="H37">
            <v>33.9</v>
          </cell>
          <cell r="I37">
            <v>26.333333333333336</v>
          </cell>
          <cell r="J37">
            <v>26.4</v>
          </cell>
          <cell r="K37">
            <v>47.5</v>
          </cell>
          <cell r="L37">
            <v>54.666666666666671</v>
          </cell>
          <cell r="M37">
            <v>60</v>
          </cell>
          <cell r="N37">
            <v>64</v>
          </cell>
          <cell r="O37">
            <v>57</v>
          </cell>
          <cell r="P37">
            <v>0</v>
          </cell>
          <cell r="Q37">
            <v>0</v>
          </cell>
          <cell r="R37">
            <v>0</v>
          </cell>
          <cell r="S37">
            <v>0</v>
          </cell>
          <cell r="T37">
            <v>0</v>
          </cell>
          <cell r="U37">
            <v>0</v>
          </cell>
          <cell r="V37">
            <v>0</v>
          </cell>
          <cell r="W37">
            <v>0</v>
          </cell>
          <cell r="X37">
            <v>0</v>
          </cell>
          <cell r="Y37">
            <v>15.083333333333334</v>
          </cell>
          <cell r="Z37">
            <v>60.333333333333336</v>
          </cell>
          <cell r="AA37">
            <v>60.333333333333336</v>
          </cell>
          <cell r="AB37">
            <v>0</v>
          </cell>
        </row>
        <row r="38">
          <cell r="B38">
            <v>36</v>
          </cell>
          <cell r="C38" t="str">
            <v>Temporary</v>
          </cell>
          <cell r="E38" t="str">
            <v>Indirect</v>
          </cell>
          <cell r="F38" t="str">
            <v>"</v>
          </cell>
          <cell r="G38">
            <v>2.8333333333333335</v>
          </cell>
          <cell r="H38">
            <v>3.6666666666666665</v>
          </cell>
          <cell r="I38">
            <v>3.1666666666666665</v>
          </cell>
          <cell r="J38">
            <v>3.1666666666666665</v>
          </cell>
          <cell r="K38">
            <v>8</v>
          </cell>
          <cell r="L38">
            <v>5.3333333333333339</v>
          </cell>
          <cell r="M38">
            <v>5</v>
          </cell>
          <cell r="N38">
            <v>9</v>
          </cell>
          <cell r="O38">
            <v>8</v>
          </cell>
          <cell r="P38">
            <v>0</v>
          </cell>
          <cell r="Q38">
            <v>0</v>
          </cell>
          <cell r="R38">
            <v>0</v>
          </cell>
          <cell r="S38">
            <v>0</v>
          </cell>
          <cell r="T38">
            <v>0</v>
          </cell>
          <cell r="U38">
            <v>0</v>
          </cell>
          <cell r="V38">
            <v>0</v>
          </cell>
          <cell r="W38">
            <v>0</v>
          </cell>
          <cell r="X38">
            <v>0</v>
          </cell>
          <cell r="Y38">
            <v>1.8333333333333333</v>
          </cell>
          <cell r="Z38">
            <v>7.333333333333333</v>
          </cell>
          <cell r="AA38">
            <v>7.333333333333333</v>
          </cell>
          <cell r="AB38">
            <v>0</v>
          </cell>
        </row>
        <row r="39">
          <cell r="B39">
            <v>37</v>
          </cell>
          <cell r="E39" t="str">
            <v>Salary</v>
          </cell>
          <cell r="F39" t="str">
            <v>"</v>
          </cell>
          <cell r="G39">
            <v>1.5</v>
          </cell>
          <cell r="H39">
            <v>0.6</v>
          </cell>
          <cell r="I39">
            <v>0</v>
          </cell>
          <cell r="J39">
            <v>0</v>
          </cell>
          <cell r="K39">
            <v>1.3333333333333333</v>
          </cell>
          <cell r="L39">
            <v>1.1666666666666667</v>
          </cell>
          <cell r="M39">
            <v>3</v>
          </cell>
          <cell r="N39">
            <v>4</v>
          </cell>
          <cell r="O39">
            <v>4</v>
          </cell>
          <cell r="P39">
            <v>0</v>
          </cell>
          <cell r="Q39">
            <v>0</v>
          </cell>
          <cell r="R39">
            <v>0</v>
          </cell>
          <cell r="S39">
            <v>0</v>
          </cell>
          <cell r="T39">
            <v>0</v>
          </cell>
          <cell r="U39">
            <v>0</v>
          </cell>
          <cell r="V39">
            <v>0</v>
          </cell>
          <cell r="W39">
            <v>0</v>
          </cell>
          <cell r="X39">
            <v>0</v>
          </cell>
          <cell r="Y39">
            <v>0.91666666666666663</v>
          </cell>
          <cell r="Z39">
            <v>3.6666666666666665</v>
          </cell>
          <cell r="AA39">
            <v>3.6666666666666665</v>
          </cell>
          <cell r="AB39">
            <v>0</v>
          </cell>
        </row>
        <row r="40">
          <cell r="B40">
            <v>38</v>
          </cell>
          <cell r="D40" t="str">
            <v xml:space="preserve">  Total  Active</v>
          </cell>
          <cell r="F40" t="str">
            <v>"</v>
          </cell>
          <cell r="G40">
            <v>250.33333333333334</v>
          </cell>
          <cell r="H40">
            <v>255.96666666666667</v>
          </cell>
          <cell r="I40">
            <v>228.66666666666666</v>
          </cell>
          <cell r="J40">
            <v>279.06666666666666</v>
          </cell>
          <cell r="K40">
            <v>468</v>
          </cell>
          <cell r="L40">
            <v>582.66666666666663</v>
          </cell>
          <cell r="M40">
            <v>621</v>
          </cell>
          <cell r="N40">
            <v>645</v>
          </cell>
          <cell r="O40">
            <v>621</v>
          </cell>
          <cell r="P40">
            <v>0</v>
          </cell>
          <cell r="Q40">
            <v>0</v>
          </cell>
          <cell r="R40">
            <v>0</v>
          </cell>
          <cell r="S40">
            <v>0</v>
          </cell>
          <cell r="T40">
            <v>0</v>
          </cell>
          <cell r="U40">
            <v>0</v>
          </cell>
          <cell r="V40">
            <v>0</v>
          </cell>
          <cell r="W40">
            <v>0</v>
          </cell>
          <cell r="X40">
            <v>0</v>
          </cell>
          <cell r="Y40">
            <v>157.25</v>
          </cell>
          <cell r="Z40">
            <v>629</v>
          </cell>
          <cell r="AA40">
            <v>629</v>
          </cell>
          <cell r="AB40">
            <v>0</v>
          </cell>
        </row>
        <row r="41">
          <cell r="B41">
            <v>39</v>
          </cell>
          <cell r="D41" t="str">
            <v>Factory Distribution</v>
          </cell>
          <cell r="F41" t="str">
            <v>"</v>
          </cell>
          <cell r="G41">
            <v>25.666666666666664</v>
          </cell>
          <cell r="H41">
            <v>40.433333333333337</v>
          </cell>
          <cell r="I41">
            <v>38.166666666666671</v>
          </cell>
          <cell r="J41">
            <v>36</v>
          </cell>
          <cell r="K41">
            <v>27.333333333333332</v>
          </cell>
          <cell r="L41">
            <v>38.666666666666671</v>
          </cell>
          <cell r="M41">
            <v>26</v>
          </cell>
          <cell r="N41">
            <v>21</v>
          </cell>
          <cell r="O41">
            <v>23</v>
          </cell>
          <cell r="P41">
            <v>0</v>
          </cell>
          <cell r="Q41">
            <v>0</v>
          </cell>
          <cell r="R41">
            <v>0</v>
          </cell>
          <cell r="S41">
            <v>1</v>
          </cell>
          <cell r="T41">
            <v>1</v>
          </cell>
          <cell r="U41">
            <v>0</v>
          </cell>
          <cell r="V41">
            <v>0</v>
          </cell>
          <cell r="W41">
            <v>0</v>
          </cell>
          <cell r="X41">
            <v>0</v>
          </cell>
          <cell r="Y41">
            <v>6</v>
          </cell>
          <cell r="Z41">
            <v>23.333333333333332</v>
          </cell>
          <cell r="AA41">
            <v>23.333333333333332</v>
          </cell>
          <cell r="AB41">
            <v>0</v>
          </cell>
        </row>
        <row r="42">
          <cell r="B42">
            <v>40</v>
          </cell>
          <cell r="D42" t="str">
            <v>Manufacturing Mgment.</v>
          </cell>
          <cell r="F42" t="str">
            <v>"</v>
          </cell>
          <cell r="G42">
            <v>8.8333333333333321</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row>
        <row r="43">
          <cell r="B43">
            <v>41</v>
          </cell>
          <cell r="C43" t="str">
            <v>Temporary + Interinity</v>
          </cell>
          <cell r="F43" t="str">
            <v>"</v>
          </cell>
          <cell r="G43">
            <v>284.83333333333331</v>
          </cell>
          <cell r="H43">
            <v>296.39999999999998</v>
          </cell>
          <cell r="I43">
            <v>266.83333333333331</v>
          </cell>
          <cell r="J43">
            <v>315.06666666666666</v>
          </cell>
          <cell r="K43">
            <v>495.33333333333331</v>
          </cell>
          <cell r="L43">
            <v>621.33333333333326</v>
          </cell>
          <cell r="M43">
            <v>647</v>
          </cell>
          <cell r="N43">
            <v>666</v>
          </cell>
          <cell r="O43">
            <v>644</v>
          </cell>
          <cell r="P43">
            <v>0</v>
          </cell>
          <cell r="Q43">
            <v>0</v>
          </cell>
          <cell r="R43">
            <v>0</v>
          </cell>
          <cell r="S43">
            <v>1</v>
          </cell>
          <cell r="T43">
            <v>1</v>
          </cell>
          <cell r="U43">
            <v>0</v>
          </cell>
          <cell r="V43">
            <v>0</v>
          </cell>
          <cell r="W43">
            <v>0</v>
          </cell>
          <cell r="X43">
            <v>0</v>
          </cell>
          <cell r="Y43">
            <v>163.25</v>
          </cell>
          <cell r="Z43">
            <v>652.33333333333337</v>
          </cell>
          <cell r="AA43">
            <v>652.33333333333337</v>
          </cell>
          <cell r="AB43">
            <v>0</v>
          </cell>
        </row>
        <row r="44">
          <cell r="B44">
            <v>42</v>
          </cell>
          <cell r="C44" t="str">
            <v>Holding Department (Replacement)</v>
          </cell>
          <cell r="F44" t="str">
            <v>"</v>
          </cell>
          <cell r="G44">
            <v>48.833333333333329</v>
          </cell>
          <cell r="H44">
            <v>38.833333333333329</v>
          </cell>
          <cell r="I44">
            <v>38</v>
          </cell>
          <cell r="J44">
            <v>36.266666666666666</v>
          </cell>
          <cell r="K44">
            <v>64.333333333333343</v>
          </cell>
          <cell r="L44">
            <v>66.833333333333329</v>
          </cell>
          <cell r="M44">
            <v>75</v>
          </cell>
          <cell r="N44">
            <v>77</v>
          </cell>
          <cell r="O44">
            <v>76</v>
          </cell>
          <cell r="P44">
            <v>0</v>
          </cell>
          <cell r="Q44">
            <v>0</v>
          </cell>
          <cell r="R44">
            <v>0</v>
          </cell>
          <cell r="S44">
            <v>0</v>
          </cell>
          <cell r="T44">
            <v>0</v>
          </cell>
          <cell r="U44">
            <v>0</v>
          </cell>
          <cell r="V44">
            <v>0</v>
          </cell>
          <cell r="W44">
            <v>0</v>
          </cell>
          <cell r="X44">
            <v>0</v>
          </cell>
          <cell r="Y44">
            <v>19</v>
          </cell>
          <cell r="Z44">
            <v>76</v>
          </cell>
          <cell r="AA44">
            <v>76</v>
          </cell>
          <cell r="AB44">
            <v>0</v>
          </cell>
        </row>
        <row r="45">
          <cell r="B45">
            <v>43</v>
          </cell>
          <cell r="C45" t="str">
            <v>Normal Absenteeism</v>
          </cell>
          <cell r="F45" t="str">
            <v>%</v>
          </cell>
          <cell r="G45">
            <v>3.628724931118529</v>
          </cell>
          <cell r="H45">
            <v>3.8324623151421013</v>
          </cell>
          <cell r="I45">
            <v>3.602705503216777</v>
          </cell>
          <cell r="J45">
            <v>3.7324279782177547</v>
          </cell>
          <cell r="K45">
            <v>2.9614592832469775</v>
          </cell>
          <cell r="L45">
            <v>3.3232135733603787</v>
          </cell>
          <cell r="M45">
            <v>3.1142550315410031</v>
          </cell>
          <cell r="N45">
            <v>3.3146158454395684</v>
          </cell>
          <cell r="O45">
            <v>3.122485402006288</v>
          </cell>
          <cell r="P45">
            <v>0</v>
          </cell>
          <cell r="Q45">
            <v>0</v>
          </cell>
          <cell r="R45">
            <v>0</v>
          </cell>
          <cell r="S45">
            <v>0</v>
          </cell>
          <cell r="T45">
            <v>0</v>
          </cell>
          <cell r="U45">
            <v>0</v>
          </cell>
          <cell r="V45">
            <v>0</v>
          </cell>
          <cell r="W45">
            <v>0</v>
          </cell>
          <cell r="X45">
            <v>0</v>
          </cell>
          <cell r="Y45">
            <v>0.79594635658223822</v>
          </cell>
          <cell r="Z45">
            <v>3.1837854263289529</v>
          </cell>
          <cell r="AA45">
            <v>3.1837854263289529</v>
          </cell>
          <cell r="AB45">
            <v>0</v>
          </cell>
        </row>
        <row r="46">
          <cell r="B46">
            <v>44</v>
          </cell>
          <cell r="D46" t="str">
            <v>mh - Direct</v>
          </cell>
          <cell r="F46" t="str">
            <v>mh</v>
          </cell>
          <cell r="G46">
            <v>2099161.7347887508</v>
          </cell>
          <cell r="H46">
            <v>1950560.4625562525</v>
          </cell>
          <cell r="I46">
            <v>2158732.9100894607</v>
          </cell>
          <cell r="J46">
            <v>1973190.2468485604</v>
          </cell>
          <cell r="K46">
            <v>2963376.644953344</v>
          </cell>
          <cell r="L46">
            <v>2788093.9952844046</v>
          </cell>
          <cell r="M46">
            <v>511640.9818023055</v>
          </cell>
          <cell r="N46">
            <v>497303.69181569817</v>
          </cell>
          <cell r="O46">
            <v>520079.53464172536</v>
          </cell>
          <cell r="P46">
            <v>0</v>
          </cell>
          <cell r="Q46">
            <v>0</v>
          </cell>
          <cell r="R46">
            <v>0</v>
          </cell>
          <cell r="S46">
            <v>0</v>
          </cell>
          <cell r="T46">
            <v>0</v>
          </cell>
          <cell r="U46">
            <v>0</v>
          </cell>
          <cell r="V46">
            <v>0</v>
          </cell>
          <cell r="W46">
            <v>0</v>
          </cell>
          <cell r="X46">
            <v>0</v>
          </cell>
          <cell r="Y46">
            <v>1529024.2082597292</v>
          </cell>
          <cell r="Z46">
            <v>1529024.2082597292</v>
          </cell>
          <cell r="AA46">
            <v>1529024.2082597292</v>
          </cell>
          <cell r="AB46">
            <v>0</v>
          </cell>
        </row>
        <row r="47">
          <cell r="B47">
            <v>45</v>
          </cell>
          <cell r="D47" t="str">
            <v>mh -  Indirect</v>
          </cell>
          <cell r="F47" t="str">
            <v>mh</v>
          </cell>
          <cell r="G47">
            <v>1070909.4375</v>
          </cell>
          <cell r="H47">
            <v>964266.9375</v>
          </cell>
          <cell r="I47">
            <v>1104901.60625</v>
          </cell>
          <cell r="J47">
            <v>974787.62402344367</v>
          </cell>
          <cell r="K47">
            <v>1533720.5499999998</v>
          </cell>
          <cell r="L47">
            <v>1442777.5862499999</v>
          </cell>
          <cell r="M47">
            <v>257742.84375</v>
          </cell>
          <cell r="N47">
            <v>247840.58624999999</v>
          </cell>
          <cell r="O47">
            <v>261703.17499999999</v>
          </cell>
          <cell r="P47">
            <v>0</v>
          </cell>
          <cell r="Q47">
            <v>0</v>
          </cell>
          <cell r="R47">
            <v>0</v>
          </cell>
          <cell r="S47">
            <v>0</v>
          </cell>
          <cell r="T47">
            <v>0</v>
          </cell>
          <cell r="U47">
            <v>0</v>
          </cell>
          <cell r="V47">
            <v>0</v>
          </cell>
          <cell r="W47">
            <v>0</v>
          </cell>
          <cell r="X47">
            <v>0</v>
          </cell>
          <cell r="Y47">
            <v>767286.60499999998</v>
          </cell>
          <cell r="Z47">
            <v>767286.60499999998</v>
          </cell>
          <cell r="AA47">
            <v>767286.60499999998</v>
          </cell>
          <cell r="AB47">
            <v>0</v>
          </cell>
        </row>
        <row r="48">
          <cell r="B48">
            <v>46</v>
          </cell>
          <cell r="D48" t="str">
            <v>mh -  Total</v>
          </cell>
          <cell r="F48" t="str">
            <v>mh</v>
          </cell>
          <cell r="G48">
            <v>3170071.1722887508</v>
          </cell>
          <cell r="H48">
            <v>2914827.4000562523</v>
          </cell>
          <cell r="I48">
            <v>3263634.5163394604</v>
          </cell>
          <cell r="J48">
            <v>2947977.870872004</v>
          </cell>
          <cell r="K48">
            <v>4497097.1949533438</v>
          </cell>
          <cell r="L48">
            <v>4230871.5815344043</v>
          </cell>
          <cell r="M48">
            <v>769383.82555230544</v>
          </cell>
          <cell r="N48">
            <v>745144.27806569822</v>
          </cell>
          <cell r="O48">
            <v>781782.70964172529</v>
          </cell>
          <cell r="P48">
            <v>0</v>
          </cell>
          <cell r="Q48">
            <v>0</v>
          </cell>
          <cell r="R48">
            <v>0</v>
          </cell>
          <cell r="S48">
            <v>0</v>
          </cell>
          <cell r="T48">
            <v>0</v>
          </cell>
          <cell r="U48">
            <v>0</v>
          </cell>
          <cell r="V48">
            <v>0</v>
          </cell>
          <cell r="W48">
            <v>0</v>
          </cell>
          <cell r="X48">
            <v>0</v>
          </cell>
          <cell r="Y48">
            <v>2296310.8132597292</v>
          </cell>
          <cell r="Z48">
            <v>2296310.8132597292</v>
          </cell>
          <cell r="AA48">
            <v>2296310.8132597292</v>
          </cell>
          <cell r="AB48">
            <v>0</v>
          </cell>
        </row>
        <row r="49">
          <cell r="B49">
            <v>47</v>
          </cell>
          <cell r="D49" t="str">
            <v>Whsd Production only Tires</v>
          </cell>
          <cell r="F49" t="str">
            <v>RRT</v>
          </cell>
          <cell r="G49">
            <v>64646.206999999995</v>
          </cell>
          <cell r="H49">
            <v>61526.119999999995</v>
          </cell>
          <cell r="I49">
            <v>68679.299999999988</v>
          </cell>
          <cell r="J49">
            <v>63770.631999999998</v>
          </cell>
          <cell r="K49">
            <v>91853.51400000001</v>
          </cell>
          <cell r="L49">
            <v>86419.237000000008</v>
          </cell>
          <cell r="M49">
            <v>16286.219000000003</v>
          </cell>
          <cell r="N49">
            <v>15950.55</v>
          </cell>
          <cell r="O49">
            <v>16783.528662229997</v>
          </cell>
          <cell r="P49">
            <v>0</v>
          </cell>
          <cell r="Q49">
            <v>0</v>
          </cell>
          <cell r="R49">
            <v>0</v>
          </cell>
          <cell r="S49">
            <v>0</v>
          </cell>
          <cell r="T49">
            <v>0</v>
          </cell>
          <cell r="U49">
            <v>0</v>
          </cell>
          <cell r="V49">
            <v>0</v>
          </cell>
          <cell r="W49">
            <v>0</v>
          </cell>
          <cell r="X49">
            <v>0</v>
          </cell>
          <cell r="Y49">
            <v>49020.297662229998</v>
          </cell>
          <cell r="Z49">
            <v>49020.297662229998</v>
          </cell>
          <cell r="AA49">
            <v>49020.297662229998</v>
          </cell>
          <cell r="AB49">
            <v>0</v>
          </cell>
        </row>
        <row r="50">
          <cell r="B50">
            <v>48</v>
          </cell>
          <cell r="D50" t="str">
            <v>[kg/mh] - Direct</v>
          </cell>
          <cell r="F50" t="str">
            <v>kg/mh</v>
          </cell>
          <cell r="G50">
            <v>30.796201135262056</v>
          </cell>
          <cell r="H50">
            <v>31.542790485647728</v>
          </cell>
          <cell r="I50">
            <v>31.814635186690985</v>
          </cell>
          <cell r="J50">
            <v>32.318542067522344</v>
          </cell>
          <cell r="K50">
            <v>30.996233353066117</v>
          </cell>
          <cell r="L50">
            <v>30.995811886602002</v>
          </cell>
          <cell r="M50">
            <v>31.831341857390314</v>
          </cell>
          <cell r="N50">
            <v>32.074063117776547</v>
          </cell>
          <cell r="O50">
            <v>32.271080756507573</v>
          </cell>
          <cell r="P50">
            <v>0</v>
          </cell>
          <cell r="Q50">
            <v>0</v>
          </cell>
          <cell r="R50">
            <v>0</v>
          </cell>
          <cell r="S50">
            <v>0</v>
          </cell>
          <cell r="T50">
            <v>0</v>
          </cell>
          <cell r="U50">
            <v>0</v>
          </cell>
          <cell r="V50">
            <v>0</v>
          </cell>
          <cell r="W50">
            <v>0</v>
          </cell>
          <cell r="X50">
            <v>0</v>
          </cell>
          <cell r="Y50">
            <v>32.059857128111027</v>
          </cell>
          <cell r="Z50">
            <v>32.059857128111027</v>
          </cell>
          <cell r="AA50">
            <v>32.059857128111027</v>
          </cell>
          <cell r="AB50">
            <v>0</v>
          </cell>
        </row>
        <row r="51">
          <cell r="B51">
            <v>49</v>
          </cell>
          <cell r="D51" t="str">
            <v>[kg/mh] - Indirect</v>
          </cell>
          <cell r="F51" t="str">
            <v>kg/mh</v>
          </cell>
          <cell r="G51">
            <v>60.36570856160747</v>
          </cell>
          <cell r="H51">
            <v>63.806107631892118</v>
          </cell>
          <cell r="I51">
            <v>62.158747540512039</v>
          </cell>
          <cell r="J51">
            <v>65.420026299458144</v>
          </cell>
          <cell r="K51">
            <v>59.88934164049639</v>
          </cell>
          <cell r="L51">
            <v>59.897823353783068</v>
          </cell>
          <cell r="M51">
            <v>63.187861059672976</v>
          </cell>
          <cell r="N51">
            <v>64.358103090954103</v>
          </cell>
          <cell r="O51">
            <v>64.131926035020385</v>
          </cell>
          <cell r="P51">
            <v>0</v>
          </cell>
          <cell r="Q51">
            <v>0</v>
          </cell>
          <cell r="R51">
            <v>0</v>
          </cell>
          <cell r="S51">
            <v>0</v>
          </cell>
          <cell r="T51">
            <v>0</v>
          </cell>
          <cell r="U51">
            <v>0</v>
          </cell>
          <cell r="V51">
            <v>0</v>
          </cell>
          <cell r="W51">
            <v>0</v>
          </cell>
          <cell r="X51">
            <v>0</v>
          </cell>
          <cell r="Y51">
            <v>63.887857995683376</v>
          </cell>
          <cell r="Z51">
            <v>63.887857995683376</v>
          </cell>
          <cell r="AA51">
            <v>63.887857995683376</v>
          </cell>
          <cell r="AB51">
            <v>0</v>
          </cell>
        </row>
        <row r="52">
          <cell r="B52">
            <v>50</v>
          </cell>
          <cell r="C52" t="str">
            <v>Productivity</v>
          </cell>
          <cell r="D52" t="str">
            <v>[Kg/mh] - Total</v>
          </cell>
          <cell r="F52" t="str">
            <v>kg/mh</v>
          </cell>
          <cell r="G52">
            <v>20.392667383971148</v>
          </cell>
          <cell r="H52">
            <v>21.107980527015982</v>
          </cell>
          <cell r="I52">
            <v>21.043808568684852</v>
          </cell>
          <cell r="J52">
            <v>21.631991416929061</v>
          </cell>
          <cell r="K52">
            <v>20.42506755314924</v>
          </cell>
          <cell r="L52">
            <v>20.42587096644008</v>
          </cell>
          <cell r="M52">
            <v>21.167872860218854</v>
          </cell>
          <cell r="N52">
            <v>21.405988705174845</v>
          </cell>
          <cell r="O52">
            <v>21.468278148440426</v>
          </cell>
          <cell r="P52">
            <v>0</v>
          </cell>
          <cell r="Q52">
            <v>0</v>
          </cell>
          <cell r="R52">
            <v>0</v>
          </cell>
          <cell r="S52">
            <v>0</v>
          </cell>
          <cell r="T52">
            <v>0</v>
          </cell>
          <cell r="U52">
            <v>0</v>
          </cell>
          <cell r="V52">
            <v>0</v>
          </cell>
          <cell r="W52">
            <v>0</v>
          </cell>
          <cell r="X52">
            <v>0</v>
          </cell>
          <cell r="Y52">
            <v>21.347414025648909</v>
          </cell>
          <cell r="Z52">
            <v>21.347414025648909</v>
          </cell>
          <cell r="AA52">
            <v>21.347414025648909</v>
          </cell>
          <cell r="AB52">
            <v>0</v>
          </cell>
        </row>
        <row r="53">
          <cell r="B53">
            <v>51</v>
          </cell>
          <cell r="D53" t="str">
            <v>Indirect Ratio</v>
          </cell>
          <cell r="F53" t="str">
            <v>%</v>
          </cell>
          <cell r="G53">
            <v>29.839483555788188</v>
          </cell>
          <cell r="H53">
            <v>29.856370629612947</v>
          </cell>
          <cell r="I53">
            <v>29.657061296917792</v>
          </cell>
          <cell r="J53">
            <v>29.44004067389244</v>
          </cell>
          <cell r="K53">
            <v>29.204733927416854</v>
          </cell>
          <cell r="L53">
            <v>29.381471689799518</v>
          </cell>
          <cell r="M53">
            <v>30.065146579804559</v>
          </cell>
          <cell r="N53">
            <v>29.834254143646408</v>
          </cell>
          <cell r="O53">
            <v>30.009759271307743</v>
          </cell>
          <cell r="P53" t="str">
            <v xml:space="preserve"> </v>
          </cell>
          <cell r="Q53" t="str">
            <v xml:space="preserve"> </v>
          </cell>
          <cell r="R53" t="str">
            <v xml:space="preserve"> </v>
          </cell>
          <cell r="S53" t="str">
            <v xml:space="preserve"> </v>
          </cell>
          <cell r="T53" t="str">
            <v xml:space="preserve"> </v>
          </cell>
          <cell r="U53" t="str">
            <v xml:space="preserve"> </v>
          </cell>
          <cell r="V53" t="str">
            <v xml:space="preserve"> </v>
          </cell>
          <cell r="W53" t="str">
            <v xml:space="preserve"> </v>
          </cell>
          <cell r="X53" t="str">
            <v xml:space="preserve"> </v>
          </cell>
          <cell r="Y53">
            <v>29.969634529877453</v>
          </cell>
          <cell r="Z53">
            <v>29.969634529877453</v>
          </cell>
          <cell r="AA53">
            <v>29.969634529877453</v>
          </cell>
          <cell r="AB53" t="str">
            <v xml:space="preserve"> </v>
          </cell>
        </row>
        <row r="54">
          <cell r="B54">
            <v>52</v>
          </cell>
          <cell r="D54" t="str">
            <v>Shojin</v>
          </cell>
          <cell r="F54" t="str">
            <v>Person</v>
          </cell>
          <cell r="G54">
            <v>42.5</v>
          </cell>
          <cell r="H54">
            <v>47</v>
          </cell>
          <cell r="I54">
            <v>38</v>
          </cell>
          <cell r="J54">
            <v>69</v>
          </cell>
          <cell r="K54">
            <v>83</v>
          </cell>
          <cell r="L54">
            <v>78</v>
          </cell>
          <cell r="M54">
            <v>10</v>
          </cell>
          <cell r="N54">
            <v>4</v>
          </cell>
          <cell r="O54">
            <v>8</v>
          </cell>
          <cell r="P54">
            <v>0</v>
          </cell>
          <cell r="Q54">
            <v>0</v>
          </cell>
          <cell r="R54">
            <v>0</v>
          </cell>
          <cell r="S54">
            <v>0</v>
          </cell>
          <cell r="T54">
            <v>0</v>
          </cell>
          <cell r="U54">
            <v>0</v>
          </cell>
          <cell r="V54">
            <v>0</v>
          </cell>
          <cell r="W54">
            <v>0</v>
          </cell>
          <cell r="X54">
            <v>0</v>
          </cell>
          <cell r="Y54">
            <v>22</v>
          </cell>
          <cell r="Z54">
            <v>22</v>
          </cell>
          <cell r="AA54">
            <v>22</v>
          </cell>
          <cell r="AB54">
            <v>0</v>
          </cell>
        </row>
        <row r="55">
          <cell r="B55">
            <v>53</v>
          </cell>
          <cell r="D55" t="str">
            <v>Total Machine Breakdown</v>
          </cell>
          <cell r="F55" t="str">
            <v>Minutes</v>
          </cell>
          <cell r="G55">
            <v>618164.18000000005</v>
          </cell>
          <cell r="H55">
            <v>511089.26599999995</v>
          </cell>
          <cell r="I55">
            <v>525495.06400000001</v>
          </cell>
          <cell r="J55">
            <v>451879.7548</v>
          </cell>
          <cell r="K55">
            <v>613080.87520000001</v>
          </cell>
          <cell r="L55">
            <v>525924.37159999995</v>
          </cell>
          <cell r="M55">
            <v>97226.414000000004</v>
          </cell>
          <cell r="N55">
            <v>90908.744000000006</v>
          </cell>
          <cell r="O55">
            <v>90116.788</v>
          </cell>
          <cell r="P55">
            <v>0</v>
          </cell>
          <cell r="Q55">
            <v>0</v>
          </cell>
          <cell r="R55">
            <v>0</v>
          </cell>
          <cell r="S55">
            <v>0</v>
          </cell>
          <cell r="T55">
            <v>0</v>
          </cell>
          <cell r="U55">
            <v>0</v>
          </cell>
          <cell r="V55">
            <v>0</v>
          </cell>
          <cell r="W55">
            <v>0</v>
          </cell>
          <cell r="X55">
            <v>0</v>
          </cell>
          <cell r="Y55">
            <v>278251.946</v>
          </cell>
          <cell r="Z55">
            <v>278251.946</v>
          </cell>
          <cell r="AA55">
            <v>278251.946</v>
          </cell>
          <cell r="AB55">
            <v>0</v>
          </cell>
        </row>
        <row r="56">
          <cell r="B56">
            <v>54</v>
          </cell>
          <cell r="D56" t="str">
            <v>Total Machine Breakdown</v>
          </cell>
          <cell r="F56" t="str">
            <v>H/kRRT</v>
          </cell>
          <cell r="G56">
            <v>158.29856132891553</v>
          </cell>
          <cell r="H56">
            <v>137.7014681337831</v>
          </cell>
          <cell r="I56">
            <v>126.6765989767096</v>
          </cell>
          <cell r="J56">
            <v>117.28489758244153</v>
          </cell>
          <cell r="K56">
            <v>110.71263105869801</v>
          </cell>
          <cell r="L56">
            <v>100.92846887028188</v>
          </cell>
          <cell r="M56">
            <v>99.042460517751906</v>
          </cell>
          <cell r="N56">
            <v>94.529214818118234</v>
          </cell>
          <cell r="O56">
            <v>89.115193843256094</v>
          </cell>
          <cell r="P56" t="str">
            <v xml:space="preserve"> </v>
          </cell>
          <cell r="Q56" t="str">
            <v xml:space="preserve"> </v>
          </cell>
          <cell r="R56" t="str">
            <v xml:space="preserve"> </v>
          </cell>
          <cell r="S56" t="str">
            <v xml:space="preserve"> </v>
          </cell>
          <cell r="T56" t="str">
            <v xml:space="preserve"> </v>
          </cell>
          <cell r="U56" t="str">
            <v xml:space="preserve"> </v>
          </cell>
          <cell r="V56" t="str">
            <v xml:space="preserve"> </v>
          </cell>
          <cell r="W56" t="str">
            <v xml:space="preserve"> </v>
          </cell>
          <cell r="X56" t="str">
            <v xml:space="preserve"> </v>
          </cell>
          <cell r="Y56">
            <v>94.175739190469031</v>
          </cell>
          <cell r="Z56">
            <v>94.175739190469031</v>
          </cell>
          <cell r="AA56">
            <v>94.175739190469031</v>
          </cell>
          <cell r="AB56" t="str">
            <v xml:space="preserve"> </v>
          </cell>
        </row>
        <row r="57">
          <cell r="B57">
            <v>55</v>
          </cell>
          <cell r="D57" t="str">
            <v>Total Machine Breakdown</v>
          </cell>
          <cell r="F57" t="str">
            <v>H/Day</v>
          </cell>
          <cell r="G57">
            <v>12.636432729889286</v>
          </cell>
          <cell r="H57">
            <v>11.062107233917294</v>
          </cell>
          <cell r="I57">
            <v>10.293458665939555</v>
          </cell>
          <cell r="J57">
            <v>9.5984616198969768</v>
          </cell>
          <cell r="K57">
            <v>9.830817989338577</v>
          </cell>
          <cell r="L57">
            <v>9.2370889009725961</v>
          </cell>
          <cell r="M57">
            <v>9.5062785013101827</v>
          </cell>
          <cell r="N57">
            <v>9.1477735514902694</v>
          </cell>
          <cell r="O57">
            <v>8.761792478512815</v>
          </cell>
          <cell r="P57" t="str">
            <v xml:space="preserve"> </v>
          </cell>
          <cell r="Q57" t="str">
            <v xml:space="preserve"> </v>
          </cell>
          <cell r="R57" t="str">
            <v xml:space="preserve"> </v>
          </cell>
          <cell r="S57" t="str">
            <v xml:space="preserve"> </v>
          </cell>
          <cell r="T57" t="str">
            <v xml:space="preserve"> </v>
          </cell>
          <cell r="U57" t="str">
            <v xml:space="preserve"> </v>
          </cell>
          <cell r="V57" t="str">
            <v xml:space="preserve"> </v>
          </cell>
          <cell r="W57" t="str">
            <v xml:space="preserve"> </v>
          </cell>
          <cell r="X57" t="str">
            <v xml:space="preserve"> </v>
          </cell>
          <cell r="Y57">
            <v>9.1378148870629801</v>
          </cell>
          <cell r="Z57">
            <v>9.1378148870629783</v>
          </cell>
          <cell r="AA57">
            <v>9.1378148870629783</v>
          </cell>
          <cell r="AB57" t="str">
            <v xml:space="preserve"> </v>
          </cell>
        </row>
        <row r="58">
          <cell r="B58">
            <v>56</v>
          </cell>
          <cell r="D58" t="str">
            <v>Lost Day Cases</v>
          </cell>
          <cell r="F58" t="str">
            <v>LDC</v>
          </cell>
          <cell r="G58">
            <v>80</v>
          </cell>
          <cell r="H58">
            <v>57</v>
          </cell>
          <cell r="I58">
            <v>50</v>
          </cell>
          <cell r="J58">
            <v>50</v>
          </cell>
          <cell r="K58">
            <v>78</v>
          </cell>
          <cell r="L58">
            <v>70</v>
          </cell>
          <cell r="M58">
            <v>9</v>
          </cell>
          <cell r="N58">
            <v>12</v>
          </cell>
          <cell r="O58">
            <v>10</v>
          </cell>
          <cell r="P58">
            <v>0</v>
          </cell>
          <cell r="Q58">
            <v>0</v>
          </cell>
          <cell r="R58">
            <v>0</v>
          </cell>
          <cell r="S58">
            <v>0</v>
          </cell>
          <cell r="T58">
            <v>0</v>
          </cell>
          <cell r="U58">
            <v>0</v>
          </cell>
          <cell r="V58">
            <v>0</v>
          </cell>
          <cell r="W58">
            <v>0</v>
          </cell>
          <cell r="X58">
            <v>0</v>
          </cell>
          <cell r="Y58">
            <v>31</v>
          </cell>
          <cell r="Z58">
            <v>31</v>
          </cell>
          <cell r="AA58">
            <v>31</v>
          </cell>
          <cell r="AB58">
            <v>0</v>
          </cell>
        </row>
        <row r="59">
          <cell r="B59">
            <v>57</v>
          </cell>
          <cell r="D59" t="str">
            <v>Lost Day</v>
          </cell>
          <cell r="F59" t="str">
            <v>LD</v>
          </cell>
          <cell r="G59">
            <v>1012</v>
          </cell>
          <cell r="H59">
            <v>1089</v>
          </cell>
          <cell r="I59">
            <v>1136.0772828594977</v>
          </cell>
          <cell r="J59">
            <v>989.9989382</v>
          </cell>
          <cell r="K59">
            <v>1330.98236</v>
          </cell>
          <cell r="L59">
            <v>1556.7939143999999</v>
          </cell>
          <cell r="M59">
            <v>234</v>
          </cell>
          <cell r="N59">
            <v>260</v>
          </cell>
          <cell r="O59">
            <v>302</v>
          </cell>
          <cell r="P59">
            <v>0</v>
          </cell>
          <cell r="Q59">
            <v>0</v>
          </cell>
          <cell r="R59">
            <v>0</v>
          </cell>
          <cell r="S59">
            <v>0</v>
          </cell>
          <cell r="T59">
            <v>0</v>
          </cell>
          <cell r="U59">
            <v>0</v>
          </cell>
          <cell r="V59">
            <v>0</v>
          </cell>
          <cell r="W59">
            <v>0</v>
          </cell>
          <cell r="X59">
            <v>0</v>
          </cell>
          <cell r="Y59">
            <v>796</v>
          </cell>
          <cell r="Z59">
            <v>796</v>
          </cell>
          <cell r="AA59">
            <v>796</v>
          </cell>
          <cell r="AB59">
            <v>0</v>
          </cell>
        </row>
        <row r="60">
          <cell r="B60">
            <v>58</v>
          </cell>
          <cell r="D60" t="str">
            <v>Man Hours FOR Safety index</v>
          </cell>
          <cell r="F60" t="str">
            <v>mh</v>
          </cell>
          <cell r="G60">
            <v>3765256</v>
          </cell>
          <cell r="H60">
            <v>3402536</v>
          </cell>
          <cell r="I60">
            <v>4364901.5</v>
          </cell>
          <cell r="J60">
            <v>3934733.8</v>
          </cell>
          <cell r="K60">
            <v>5537187.9000000004</v>
          </cell>
          <cell r="L60">
            <v>5237660</v>
          </cell>
          <cell r="M60">
            <v>952987</v>
          </cell>
          <cell r="N60">
            <v>924586</v>
          </cell>
          <cell r="O60">
            <v>965221</v>
          </cell>
          <cell r="P60">
            <v>0</v>
          </cell>
          <cell r="Q60">
            <v>0</v>
          </cell>
          <cell r="R60">
            <v>0</v>
          </cell>
          <cell r="S60">
            <v>0</v>
          </cell>
          <cell r="T60">
            <v>0</v>
          </cell>
          <cell r="U60">
            <v>0</v>
          </cell>
          <cell r="V60">
            <v>0</v>
          </cell>
          <cell r="W60">
            <v>0</v>
          </cell>
          <cell r="X60">
            <v>0</v>
          </cell>
          <cell r="Y60">
            <v>2842794</v>
          </cell>
          <cell r="Z60">
            <v>2842794</v>
          </cell>
          <cell r="AA60">
            <v>2842794</v>
          </cell>
          <cell r="AB60">
            <v>0</v>
          </cell>
        </row>
        <row r="61">
          <cell r="B61">
            <v>59</v>
          </cell>
          <cell r="C61" t="str">
            <v>Safety</v>
          </cell>
          <cell r="D61" t="str">
            <v>Frequency</v>
          </cell>
          <cell r="F61" t="str">
            <v>%</v>
          </cell>
          <cell r="G61">
            <v>4.2493790594849328</v>
          </cell>
          <cell r="H61">
            <v>3.3504421408032128</v>
          </cell>
          <cell r="I61">
            <v>2.2910024430104552</v>
          </cell>
          <cell r="J61">
            <v>2.5414679895244756</v>
          </cell>
          <cell r="K61">
            <v>2.8173145433623445</v>
          </cell>
          <cell r="L61">
            <v>2.6729493705204233</v>
          </cell>
          <cell r="M61">
            <v>1.8887980633523858</v>
          </cell>
          <cell r="N61">
            <v>2.5957563709595428</v>
          </cell>
          <cell r="O61">
            <v>2.0720643251649102</v>
          </cell>
          <cell r="P61" t="str">
            <v xml:space="preserve"> </v>
          </cell>
          <cell r="Q61" t="str">
            <v xml:space="preserve"> </v>
          </cell>
          <cell r="R61" t="str">
            <v xml:space="preserve"> </v>
          </cell>
          <cell r="S61" t="str">
            <v xml:space="preserve"> </v>
          </cell>
          <cell r="T61" t="str">
            <v xml:space="preserve"> </v>
          </cell>
          <cell r="U61" t="str">
            <v xml:space="preserve"> </v>
          </cell>
          <cell r="V61" t="str">
            <v xml:space="preserve"> </v>
          </cell>
          <cell r="W61" t="str">
            <v xml:space="preserve"> </v>
          </cell>
          <cell r="X61" t="str">
            <v xml:space="preserve"> </v>
          </cell>
          <cell r="Y61">
            <v>2.1809529638799012</v>
          </cell>
          <cell r="Z61">
            <v>2.1809529638799012</v>
          </cell>
          <cell r="AA61">
            <v>2.1809529638799012</v>
          </cell>
          <cell r="AB61" t="str">
            <v xml:space="preserve"> </v>
          </cell>
        </row>
        <row r="62">
          <cell r="B62">
            <v>60</v>
          </cell>
          <cell r="D62" t="str">
            <v>Severity</v>
          </cell>
          <cell r="F62" t="str">
            <v>%</v>
          </cell>
          <cell r="G62">
            <v>53.754645102484396</v>
          </cell>
          <cell r="H62">
            <v>64.011078795345583</v>
          </cell>
          <cell r="I62">
            <v>52.055116609595778</v>
          </cell>
          <cell r="J62">
            <v>50.321012221970392</v>
          </cell>
          <cell r="K62">
            <v>48.074307176753017</v>
          </cell>
          <cell r="L62">
            <v>59.446161621792939</v>
          </cell>
          <cell r="M62">
            <v>49.108749647162028</v>
          </cell>
          <cell r="N62">
            <v>56.241388037456765</v>
          </cell>
          <cell r="O62">
            <v>62.576342619980295</v>
          </cell>
          <cell r="P62" t="str">
            <v xml:space="preserve"> </v>
          </cell>
          <cell r="Q62" t="str">
            <v xml:space="preserve"> </v>
          </cell>
          <cell r="R62" t="str">
            <v xml:space="preserve"> </v>
          </cell>
          <cell r="S62" t="str">
            <v xml:space="preserve"> </v>
          </cell>
          <cell r="T62" t="str">
            <v xml:space="preserve"> </v>
          </cell>
          <cell r="U62" t="str">
            <v xml:space="preserve"> </v>
          </cell>
          <cell r="V62" t="str">
            <v xml:space="preserve"> </v>
          </cell>
          <cell r="W62" t="str">
            <v xml:space="preserve"> </v>
          </cell>
          <cell r="X62" t="str">
            <v xml:space="preserve"> </v>
          </cell>
          <cell r="Y62">
            <v>56.001243846722623</v>
          </cell>
          <cell r="Z62">
            <v>56.001243846722623</v>
          </cell>
          <cell r="AA62">
            <v>56.001243846722623</v>
          </cell>
          <cell r="AB62" t="str">
            <v xml:space="preserve"> </v>
          </cell>
        </row>
        <row r="63">
          <cell r="B63">
            <v>61</v>
          </cell>
          <cell r="C63" t="str">
            <v>Capital</v>
          </cell>
          <cell r="D63" t="str">
            <v>Equipment</v>
          </cell>
          <cell r="F63" t="str">
            <v>k€</v>
          </cell>
          <cell r="G63">
            <v>8135.503999999999</v>
          </cell>
          <cell r="H63">
            <v>20475.179</v>
          </cell>
          <cell r="I63">
            <v>11161.172</v>
          </cell>
          <cell r="J63">
            <v>33489.919999999998</v>
          </cell>
          <cell r="K63">
            <v>23543.488000000001</v>
          </cell>
          <cell r="L63">
            <v>38613.605499999998</v>
          </cell>
          <cell r="M63">
            <v>1230.739</v>
          </cell>
          <cell r="N63">
            <v>2023.5510000000002</v>
          </cell>
          <cell r="O63">
            <v>2456.2650000000003</v>
          </cell>
          <cell r="P63">
            <v>0</v>
          </cell>
          <cell r="Q63">
            <v>0</v>
          </cell>
          <cell r="R63">
            <v>0</v>
          </cell>
          <cell r="S63">
            <v>0</v>
          </cell>
          <cell r="T63">
            <v>0</v>
          </cell>
          <cell r="U63">
            <v>0</v>
          </cell>
          <cell r="V63">
            <v>0</v>
          </cell>
          <cell r="W63">
            <v>0</v>
          </cell>
          <cell r="X63">
            <v>0</v>
          </cell>
          <cell r="Y63">
            <v>5710.5550000000003</v>
          </cell>
          <cell r="Z63">
            <v>5710.5550000000003</v>
          </cell>
          <cell r="AA63">
            <v>5710.5550000000003</v>
          </cell>
          <cell r="AB63">
            <v>0</v>
          </cell>
        </row>
        <row r="64">
          <cell r="B64">
            <v>62</v>
          </cell>
          <cell r="C64" t="str">
            <v>Investment</v>
          </cell>
          <cell r="D64" t="str">
            <v>Molds</v>
          </cell>
          <cell r="F64" t="str">
            <v>k€</v>
          </cell>
          <cell r="G64">
            <v>3027.4909999999995</v>
          </cell>
          <cell r="H64">
            <v>3989.761</v>
          </cell>
          <cell r="I64">
            <v>4839.1599999999989</v>
          </cell>
          <cell r="J64">
            <v>3768.2079999999996</v>
          </cell>
          <cell r="K64">
            <v>8889.7850000000017</v>
          </cell>
          <cell r="L64">
            <v>10512.684000000001</v>
          </cell>
          <cell r="M64">
            <v>880.49</v>
          </cell>
          <cell r="N64">
            <v>1810.6300000000003</v>
          </cell>
          <cell r="O64">
            <v>1948.6589999999999</v>
          </cell>
          <cell r="P64">
            <v>0</v>
          </cell>
          <cell r="Q64">
            <v>0</v>
          </cell>
          <cell r="R64">
            <v>0</v>
          </cell>
          <cell r="S64">
            <v>0</v>
          </cell>
          <cell r="T64">
            <v>0</v>
          </cell>
          <cell r="U64">
            <v>0</v>
          </cell>
          <cell r="V64">
            <v>0</v>
          </cell>
          <cell r="W64">
            <v>0</v>
          </cell>
          <cell r="X64">
            <v>0</v>
          </cell>
          <cell r="Y64">
            <v>4639.7790000000005</v>
          </cell>
          <cell r="Z64">
            <v>4639.7790000000005</v>
          </cell>
          <cell r="AA64">
            <v>4639.7790000000005</v>
          </cell>
          <cell r="AB64">
            <v>0</v>
          </cell>
        </row>
        <row r="65">
          <cell r="B65">
            <v>63</v>
          </cell>
          <cell r="D65" t="str">
            <v>QA Index for ABM (ψ)</v>
          </cell>
          <cell r="F65" t="str">
            <v>%</v>
          </cell>
          <cell r="G65">
            <v>8.6310589295495288E-2</v>
          </cell>
          <cell r="H65">
            <v>9.1083290160281744E-2</v>
          </cell>
          <cell r="I65">
            <v>0.12160932465778267</v>
          </cell>
          <cell r="J65">
            <v>0.14805397230288178</v>
          </cell>
          <cell r="K65">
            <v>0.13365961585610647</v>
          </cell>
          <cell r="L65">
            <v>0.153802263382702</v>
          </cell>
          <cell r="M65">
            <v>53.243248502267512</v>
          </cell>
          <cell r="N65">
            <v>51.601075969659476</v>
          </cell>
          <cell r="O65">
            <v>49.575808722643281</v>
          </cell>
          <cell r="P65">
            <v>0</v>
          </cell>
          <cell r="Q65">
            <v>0</v>
          </cell>
          <cell r="R65">
            <v>0</v>
          </cell>
          <cell r="S65">
            <v>0</v>
          </cell>
          <cell r="T65">
            <v>0</v>
          </cell>
          <cell r="U65">
            <v>0</v>
          </cell>
          <cell r="V65">
            <v>0</v>
          </cell>
          <cell r="W65">
            <v>0</v>
          </cell>
          <cell r="X65">
            <v>0</v>
          </cell>
          <cell r="Y65">
            <v>51.45352036118571</v>
          </cell>
          <cell r="Z65">
            <v>51.45352036118571</v>
          </cell>
          <cell r="AA65">
            <v>51.45352036118571</v>
          </cell>
          <cell r="AB65">
            <v>0</v>
          </cell>
        </row>
        <row r="66">
          <cell r="B66">
            <v>64</v>
          </cell>
          <cell r="D66" t="str">
            <v>Cures/Bladder</v>
          </cell>
          <cell r="F66" t="str">
            <v>Units</v>
          </cell>
          <cell r="G66">
            <v>458.93468912156044</v>
          </cell>
          <cell r="H66">
            <v>445.08082620661503</v>
          </cell>
          <cell r="I66">
            <v>523.18806758922517</v>
          </cell>
          <cell r="J66">
            <v>527.97787684196851</v>
          </cell>
          <cell r="K66">
            <v>530.02533205629084</v>
          </cell>
          <cell r="L66">
            <v>531.78672420429643</v>
          </cell>
          <cell r="M66">
            <v>523.86354600808602</v>
          </cell>
          <cell r="N66">
            <v>536.21862468014649</v>
          </cell>
          <cell r="O66">
            <v>590.09550292480696</v>
          </cell>
          <cell r="P66">
            <v>0</v>
          </cell>
          <cell r="Q66">
            <v>0</v>
          </cell>
          <cell r="R66">
            <v>0</v>
          </cell>
          <cell r="S66">
            <v>0</v>
          </cell>
          <cell r="T66">
            <v>0</v>
          </cell>
          <cell r="U66">
            <v>0</v>
          </cell>
          <cell r="V66">
            <v>0</v>
          </cell>
          <cell r="W66">
            <v>0</v>
          </cell>
          <cell r="X66">
            <v>0</v>
          </cell>
          <cell r="Y66">
            <v>550.3250103409149</v>
          </cell>
          <cell r="Z66">
            <v>550.3250103409149</v>
          </cell>
          <cell r="AA66">
            <v>550.3250103409149</v>
          </cell>
          <cell r="AB66">
            <v>0</v>
          </cell>
        </row>
        <row r="67">
          <cell r="B67">
            <v>65</v>
          </cell>
          <cell r="E67" t="str">
            <v>PSR-CVR</v>
          </cell>
          <cell r="F67" t="str">
            <v>%</v>
          </cell>
          <cell r="G67">
            <v>0.3870666647393195</v>
          </cell>
          <cell r="H67">
            <v>0</v>
          </cell>
          <cell r="I67">
            <v>1.3897848981071597</v>
          </cell>
          <cell r="J67">
            <v>1.4679938507641992</v>
          </cell>
          <cell r="K67">
            <v>1.1702830576388925</v>
          </cell>
          <cell r="L67">
            <v>1.0775697433792113</v>
          </cell>
          <cell r="M67">
            <v>1.0344522357129255</v>
          </cell>
          <cell r="N67">
            <v>0.92319457724248755</v>
          </cell>
          <cell r="O67">
            <v>0.93978121489146893</v>
          </cell>
          <cell r="P67">
            <v>0</v>
          </cell>
          <cell r="Q67">
            <v>0</v>
          </cell>
          <cell r="R67">
            <v>0</v>
          </cell>
          <cell r="S67">
            <v>0</v>
          </cell>
          <cell r="T67">
            <v>0</v>
          </cell>
          <cell r="U67">
            <v>0</v>
          </cell>
          <cell r="V67">
            <v>0</v>
          </cell>
          <cell r="W67">
            <v>0</v>
          </cell>
          <cell r="X67">
            <v>0</v>
          </cell>
          <cell r="Y67">
            <v>0.96620829986208279</v>
          </cell>
          <cell r="Z67">
            <v>0.96620829986208279</v>
          </cell>
          <cell r="AA67">
            <v>0.96620829986208279</v>
          </cell>
          <cell r="AB67">
            <v>0</v>
          </cell>
        </row>
        <row r="68">
          <cell r="B68">
            <v>66</v>
          </cell>
          <cell r="D68" t="str">
            <v>Buffs</v>
          </cell>
          <cell r="E68" t="str">
            <v>TBR</v>
          </cell>
          <cell r="F68" t="str">
            <v>%</v>
          </cell>
          <cell r="G68">
            <v>3.1233274936895374</v>
          </cell>
          <cell r="H68">
            <v>3.2935496218460432</v>
          </cell>
          <cell r="I68">
            <v>3.270884623412162</v>
          </cell>
          <cell r="J68">
            <v>3.4987392026525819</v>
          </cell>
          <cell r="K68">
            <v>2.9794783480403164</v>
          </cell>
          <cell r="L68">
            <v>2.5326903109940435</v>
          </cell>
          <cell r="M68">
            <v>2.6017337016398154</v>
          </cell>
          <cell r="N68">
            <v>2.6024758178276346</v>
          </cell>
          <cell r="O68">
            <v>2.5485009140767825</v>
          </cell>
          <cell r="P68">
            <v>0</v>
          </cell>
          <cell r="Q68">
            <v>0</v>
          </cell>
          <cell r="R68">
            <v>0</v>
          </cell>
          <cell r="S68">
            <v>0</v>
          </cell>
          <cell r="T68">
            <v>0</v>
          </cell>
          <cell r="U68">
            <v>0</v>
          </cell>
          <cell r="V68">
            <v>0</v>
          </cell>
          <cell r="W68">
            <v>0</v>
          </cell>
          <cell r="X68">
            <v>0</v>
          </cell>
          <cell r="Y68">
            <v>2.5834155542580786</v>
          </cell>
          <cell r="Z68">
            <v>2.5834155542580786</v>
          </cell>
          <cell r="AA68">
            <v>2.5834155542580786</v>
          </cell>
          <cell r="AB68">
            <v>0</v>
          </cell>
        </row>
        <row r="69">
          <cell r="B69">
            <v>67</v>
          </cell>
          <cell r="E69" t="str">
            <v>Others</v>
          </cell>
          <cell r="F69" t="str">
            <v>%</v>
          </cell>
          <cell r="G69">
            <v>0.81704651200282652</v>
          </cell>
          <cell r="H69">
            <v>0.66515216236501495</v>
          </cell>
          <cell r="I69">
            <v>9.75655831131645</v>
          </cell>
          <cell r="J69">
            <v>10.424347471300607</v>
          </cell>
          <cell r="K69">
            <v>8.5142876915232009</v>
          </cell>
          <cell r="L69">
            <v>7.9417295844068549</v>
          </cell>
          <cell r="M69">
            <v>9.26</v>
          </cell>
          <cell r="N69">
            <v>8.94</v>
          </cell>
          <cell r="O69">
            <v>9.4</v>
          </cell>
          <cell r="P69">
            <v>0</v>
          </cell>
          <cell r="Q69">
            <v>0</v>
          </cell>
          <cell r="R69">
            <v>0</v>
          </cell>
          <cell r="S69">
            <v>0</v>
          </cell>
          <cell r="T69">
            <v>0</v>
          </cell>
          <cell r="U69">
            <v>0</v>
          </cell>
          <cell r="V69">
            <v>0</v>
          </cell>
          <cell r="W69">
            <v>0</v>
          </cell>
          <cell r="X69">
            <v>0</v>
          </cell>
          <cell r="Y69">
            <v>9.1943378256330863</v>
          </cell>
          <cell r="Z69">
            <v>9.1943378256330863</v>
          </cell>
          <cell r="AA69">
            <v>9.1943378256330863</v>
          </cell>
          <cell r="AB69">
            <v>0</v>
          </cell>
        </row>
        <row r="70">
          <cell r="B70">
            <v>68</v>
          </cell>
          <cell r="C70" t="str">
            <v>Quality</v>
          </cell>
          <cell r="E70" t="str">
            <v>PSR-CVR</v>
          </cell>
          <cell r="F70" t="str">
            <v>%</v>
          </cell>
          <cell r="G70">
            <v>1.0385473716828812</v>
          </cell>
          <cell r="H70">
            <v>0.48459694759774713</v>
          </cell>
          <cell r="I70">
            <v>1.1577803485479385</v>
          </cell>
          <cell r="J70">
            <v>1.1070036163056314</v>
          </cell>
          <cell r="K70">
            <v>1.0454019082078501</v>
          </cell>
          <cell r="L70">
            <v>1.0465775916055498</v>
          </cell>
          <cell r="M70">
            <v>0.96982896447481481</v>
          </cell>
          <cell r="N70">
            <v>0.95975813537600396</v>
          </cell>
          <cell r="O70">
            <v>0.93367222721915688</v>
          </cell>
          <cell r="P70">
            <v>0</v>
          </cell>
          <cell r="Q70">
            <v>0</v>
          </cell>
          <cell r="R70">
            <v>0</v>
          </cell>
          <cell r="S70">
            <v>0</v>
          </cell>
          <cell r="T70">
            <v>0</v>
          </cell>
          <cell r="U70">
            <v>0</v>
          </cell>
          <cell r="V70">
            <v>0</v>
          </cell>
          <cell r="W70">
            <v>0</v>
          </cell>
          <cell r="X70">
            <v>0</v>
          </cell>
          <cell r="Y70">
            <v>0.95431024021804667</v>
          </cell>
          <cell r="Z70">
            <v>0.95431024021804667</v>
          </cell>
          <cell r="AA70">
            <v>0.95431024021804667</v>
          </cell>
          <cell r="AB70">
            <v>0</v>
          </cell>
        </row>
        <row r="71">
          <cell r="B71">
            <v>69</v>
          </cell>
          <cell r="D71" t="str">
            <v>Repair</v>
          </cell>
          <cell r="E71" t="str">
            <v>TBR</v>
          </cell>
          <cell r="F71" t="str">
            <v>%</v>
          </cell>
          <cell r="G71">
            <v>2.6701285196909423</v>
          </cell>
          <cell r="H71">
            <v>2.3349674760982588</v>
          </cell>
          <cell r="I71">
            <v>2.1355200947339741</v>
          </cell>
          <cell r="J71">
            <v>2.0866234416240141</v>
          </cell>
          <cell r="K71">
            <v>1.9783457063464731</v>
          </cell>
          <cell r="L71">
            <v>1.8653301490616303</v>
          </cell>
          <cell r="M71">
            <v>1.8046470884095227</v>
          </cell>
          <cell r="N71">
            <v>2.0249018606838183</v>
          </cell>
          <cell r="O71">
            <v>2.1728095737113047</v>
          </cell>
          <cell r="P71">
            <v>0</v>
          </cell>
          <cell r="Q71">
            <v>0</v>
          </cell>
          <cell r="R71">
            <v>0</v>
          </cell>
          <cell r="S71">
            <v>0</v>
          </cell>
          <cell r="T71">
            <v>0</v>
          </cell>
          <cell r="U71">
            <v>0</v>
          </cell>
          <cell r="V71">
            <v>0</v>
          </cell>
          <cell r="W71">
            <v>0</v>
          </cell>
          <cell r="X71">
            <v>0</v>
          </cell>
          <cell r="Y71">
            <v>2.002900956311469</v>
          </cell>
          <cell r="Z71">
            <v>2.002900956311469</v>
          </cell>
          <cell r="AA71">
            <v>2.002900956311469</v>
          </cell>
          <cell r="AB71">
            <v>0</v>
          </cell>
        </row>
        <row r="72">
          <cell r="B72">
            <v>70</v>
          </cell>
          <cell r="E72" t="str">
            <v>Others</v>
          </cell>
          <cell r="F72" t="str">
            <v>%</v>
          </cell>
          <cell r="G72">
            <v>10.994429496431456</v>
          </cell>
          <cell r="H72">
            <v>12.945172013097038</v>
          </cell>
          <cell r="I72">
            <v>12.383736369127487</v>
          </cell>
          <cell r="J72">
            <v>13.631591773149609</v>
          </cell>
          <cell r="K72">
            <v>11.89961425831047</v>
          </cell>
          <cell r="L72">
            <v>12.462700445278371</v>
          </cell>
          <cell r="M72">
            <v>15.95</v>
          </cell>
          <cell r="N72">
            <v>16.45</v>
          </cell>
          <cell r="O72">
            <v>14.820000000000002</v>
          </cell>
          <cell r="P72">
            <v>0</v>
          </cell>
          <cell r="Q72">
            <v>0</v>
          </cell>
          <cell r="R72">
            <v>0</v>
          </cell>
          <cell r="S72">
            <v>0</v>
          </cell>
          <cell r="T72">
            <v>0</v>
          </cell>
          <cell r="U72">
            <v>0</v>
          </cell>
          <cell r="V72">
            <v>0</v>
          </cell>
          <cell r="W72">
            <v>0</v>
          </cell>
          <cell r="X72">
            <v>0</v>
          </cell>
          <cell r="Y72">
            <v>15.759952261984353</v>
          </cell>
          <cell r="Z72">
            <v>15.759952261984353</v>
          </cell>
          <cell r="AA72">
            <v>15.759952261984353</v>
          </cell>
          <cell r="AB72">
            <v>0</v>
          </cell>
        </row>
        <row r="73">
          <cell r="B73">
            <v>71</v>
          </cell>
          <cell r="E73" t="str">
            <v>PSR-CVR</v>
          </cell>
          <cell r="F73" t="str">
            <v>%</v>
          </cell>
          <cell r="G73">
            <v>0.4433341446818464</v>
          </cell>
          <cell r="H73">
            <v>0.18460836098961797</v>
          </cell>
          <cell r="I73">
            <v>0.56090689653419246</v>
          </cell>
          <cell r="J73">
            <v>0.56344441635847109</v>
          </cell>
          <cell r="K73">
            <v>0.52748751205641609</v>
          </cell>
          <cell r="L73">
            <v>0.56977052061733713</v>
          </cell>
          <cell r="M73">
            <v>0.54131938852475481</v>
          </cell>
          <cell r="N73">
            <v>0.47849547264136466</v>
          </cell>
          <cell r="O73">
            <v>0.5251800366403282</v>
          </cell>
          <cell r="P73">
            <v>0</v>
          </cell>
          <cell r="Q73">
            <v>0</v>
          </cell>
          <cell r="R73">
            <v>0</v>
          </cell>
          <cell r="S73">
            <v>0</v>
          </cell>
          <cell r="T73">
            <v>0</v>
          </cell>
          <cell r="U73">
            <v>0</v>
          </cell>
          <cell r="V73">
            <v>0</v>
          </cell>
          <cell r="W73">
            <v>0</v>
          </cell>
          <cell r="X73">
            <v>0</v>
          </cell>
          <cell r="Y73">
            <v>0.51542060367330034</v>
          </cell>
          <cell r="Z73">
            <v>0.51542060367330034</v>
          </cell>
          <cell r="AA73">
            <v>0.51542060367330034</v>
          </cell>
          <cell r="AB73">
            <v>0</v>
          </cell>
        </row>
        <row r="74">
          <cell r="B74">
            <v>72</v>
          </cell>
          <cell r="D74" t="str">
            <v>Scrap</v>
          </cell>
          <cell r="E74" t="str">
            <v>TBR</v>
          </cell>
          <cell r="F74" t="str">
            <v>%</v>
          </cell>
          <cell r="G74">
            <v>0.55522351493464883</v>
          </cell>
          <cell r="H74">
            <v>0.48440894168554444</v>
          </cell>
          <cell r="I74">
            <v>0.43460620756828205</v>
          </cell>
          <cell r="J74">
            <v>0.44810737733540118</v>
          </cell>
          <cell r="K74">
            <v>0.5304822770285248</v>
          </cell>
          <cell r="L74">
            <v>0.60720422640605831</v>
          </cell>
          <cell r="M74">
            <v>0.48226843794408336</v>
          </cell>
          <cell r="N74">
            <v>0.51742852824612073</v>
          </cell>
          <cell r="O74">
            <v>0.51807181048396345</v>
          </cell>
          <cell r="P74">
            <v>0</v>
          </cell>
          <cell r="Q74">
            <v>0</v>
          </cell>
          <cell r="R74">
            <v>0</v>
          </cell>
          <cell r="S74">
            <v>0</v>
          </cell>
          <cell r="T74">
            <v>0</v>
          </cell>
          <cell r="U74">
            <v>0</v>
          </cell>
          <cell r="V74">
            <v>0</v>
          </cell>
          <cell r="W74">
            <v>0</v>
          </cell>
          <cell r="X74">
            <v>0</v>
          </cell>
          <cell r="Y74">
            <v>0.50591124192520665</v>
          </cell>
          <cell r="Z74">
            <v>0.50591124192520665</v>
          </cell>
          <cell r="AA74">
            <v>0.50591124192520665</v>
          </cell>
          <cell r="AB74">
            <v>0</v>
          </cell>
        </row>
        <row r="75">
          <cell r="B75">
            <v>73</v>
          </cell>
          <cell r="E75" t="str">
            <v>Others</v>
          </cell>
          <cell r="F75" t="str">
            <v>%</v>
          </cell>
          <cell r="G75">
            <v>1.2482470659375098</v>
          </cell>
          <cell r="H75">
            <v>1.415034517103998</v>
          </cell>
          <cell r="I75">
            <v>1.2485608565144619</v>
          </cell>
          <cell r="J75">
            <v>1.3952494080846669</v>
          </cell>
          <cell r="K75">
            <v>1.2499909185829103</v>
          </cell>
          <cell r="L75">
            <v>1.1894641256861207</v>
          </cell>
          <cell r="M75">
            <v>1.1200000000000001</v>
          </cell>
          <cell r="N75">
            <v>1.08</v>
          </cell>
          <cell r="O75">
            <v>1.33</v>
          </cell>
          <cell r="P75">
            <v>0</v>
          </cell>
          <cell r="Q75">
            <v>0</v>
          </cell>
          <cell r="R75">
            <v>0</v>
          </cell>
          <cell r="S75">
            <v>0</v>
          </cell>
          <cell r="T75">
            <v>0</v>
          </cell>
          <cell r="U75">
            <v>0</v>
          </cell>
          <cell r="V75">
            <v>0</v>
          </cell>
          <cell r="W75">
            <v>0</v>
          </cell>
          <cell r="X75">
            <v>0</v>
          </cell>
          <cell r="Y75">
            <v>1.1736129584667534</v>
          </cell>
          <cell r="Z75">
            <v>1.1736129584667534</v>
          </cell>
          <cell r="AA75">
            <v>1.1736129584667534</v>
          </cell>
          <cell r="AB75">
            <v>0</v>
          </cell>
        </row>
        <row r="76">
          <cell r="B76">
            <v>74</v>
          </cell>
          <cell r="D76" t="str">
            <v>OE Excess Scrap</v>
          </cell>
          <cell r="F76" t="str">
            <v>Units</v>
          </cell>
          <cell r="G76">
            <v>0</v>
          </cell>
          <cell r="H76">
            <v>0</v>
          </cell>
          <cell r="I76">
            <v>0</v>
          </cell>
          <cell r="J76">
            <v>0</v>
          </cell>
          <cell r="K76">
            <v>0</v>
          </cell>
          <cell r="L76">
            <v>78.997215659804255</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row>
        <row r="77">
          <cell r="B77">
            <v>75</v>
          </cell>
          <cell r="D77" t="str">
            <v>OE Yield</v>
          </cell>
          <cell r="F77" t="str">
            <v>%</v>
          </cell>
          <cell r="G77">
            <v>74.520485132364357</v>
          </cell>
          <cell r="H77">
            <v>73.015181400711</v>
          </cell>
          <cell r="I77">
            <v>86.795085776951737</v>
          </cell>
          <cell r="J77">
            <v>87.68944224874285</v>
          </cell>
          <cell r="K77">
            <v>88.971474686537917</v>
          </cell>
          <cell r="L77">
            <v>89.813821423763244</v>
          </cell>
          <cell r="M77">
            <v>89.632423760570944</v>
          </cell>
          <cell r="N77">
            <v>89.860806622548097</v>
          </cell>
          <cell r="O77">
            <v>89.764241694068431</v>
          </cell>
          <cell r="P77">
            <v>0</v>
          </cell>
          <cell r="Q77">
            <v>0</v>
          </cell>
          <cell r="R77">
            <v>0</v>
          </cell>
          <cell r="S77">
            <v>0</v>
          </cell>
          <cell r="T77">
            <v>0</v>
          </cell>
          <cell r="U77">
            <v>0</v>
          </cell>
          <cell r="V77">
            <v>0</v>
          </cell>
          <cell r="W77">
            <v>0</v>
          </cell>
          <cell r="X77">
            <v>0</v>
          </cell>
          <cell r="Y77">
            <v>22.438122673098956</v>
          </cell>
          <cell r="Z77">
            <v>89.752490692395824</v>
          </cell>
          <cell r="AA77">
            <v>89.752490692395824</v>
          </cell>
          <cell r="AB77">
            <v>0</v>
          </cell>
        </row>
        <row r="78">
          <cell r="B78">
            <v>76</v>
          </cell>
          <cell r="D78" t="str">
            <v>Claims</v>
          </cell>
          <cell r="E78" t="str">
            <v>ZD</v>
          </cell>
          <cell r="F78" t="str">
            <v>Units</v>
          </cell>
          <cell r="G78">
            <v>0</v>
          </cell>
          <cell r="H78">
            <v>0</v>
          </cell>
          <cell r="I78">
            <v>0</v>
          </cell>
          <cell r="J78">
            <v>0</v>
          </cell>
          <cell r="K78">
            <v>0</v>
          </cell>
          <cell r="L78">
            <v>0</v>
          </cell>
          <cell r="M78">
            <v>0</v>
          </cell>
          <cell r="N78">
            <v>2</v>
          </cell>
          <cell r="O78">
            <v>0</v>
          </cell>
          <cell r="P78">
            <v>0</v>
          </cell>
          <cell r="Q78">
            <v>0</v>
          </cell>
          <cell r="R78">
            <v>0</v>
          </cell>
          <cell r="S78">
            <v>0</v>
          </cell>
          <cell r="T78">
            <v>0</v>
          </cell>
          <cell r="U78">
            <v>0</v>
          </cell>
          <cell r="V78">
            <v>0</v>
          </cell>
          <cell r="W78">
            <v>0</v>
          </cell>
          <cell r="X78">
            <v>0</v>
          </cell>
          <cell r="Y78">
            <v>2</v>
          </cell>
          <cell r="Z78">
            <v>2</v>
          </cell>
          <cell r="AA78">
            <v>2</v>
          </cell>
          <cell r="AB78">
            <v>0</v>
          </cell>
        </row>
        <row r="79">
          <cell r="B79">
            <v>77</v>
          </cell>
          <cell r="E79" t="str">
            <v>Missing/Balancing</v>
          </cell>
          <cell r="F79" t="str">
            <v>Units</v>
          </cell>
          <cell r="G79">
            <v>0</v>
          </cell>
          <cell r="H79">
            <v>0</v>
          </cell>
          <cell r="I79">
            <v>0</v>
          </cell>
          <cell r="J79">
            <v>0</v>
          </cell>
          <cell r="K79">
            <v>0</v>
          </cell>
          <cell r="L79">
            <v>0</v>
          </cell>
          <cell r="M79">
            <v>10</v>
          </cell>
          <cell r="N79">
            <v>11</v>
          </cell>
          <cell r="O79">
            <v>3</v>
          </cell>
          <cell r="P79">
            <v>0</v>
          </cell>
          <cell r="Q79">
            <v>0</v>
          </cell>
          <cell r="R79">
            <v>0</v>
          </cell>
          <cell r="S79">
            <v>0</v>
          </cell>
          <cell r="T79">
            <v>0</v>
          </cell>
          <cell r="U79">
            <v>0</v>
          </cell>
          <cell r="V79">
            <v>0</v>
          </cell>
          <cell r="W79">
            <v>0</v>
          </cell>
          <cell r="X79">
            <v>0</v>
          </cell>
          <cell r="Y79">
            <v>24</v>
          </cell>
          <cell r="Z79">
            <v>24</v>
          </cell>
          <cell r="AA79">
            <v>24</v>
          </cell>
          <cell r="AB79">
            <v>0</v>
          </cell>
        </row>
        <row r="80">
          <cell r="B80">
            <v>78</v>
          </cell>
          <cell r="E80" t="str">
            <v>Adjustment</v>
          </cell>
          <cell r="F80" t="str">
            <v>Units</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row>
        <row r="81">
          <cell r="B81">
            <v>79</v>
          </cell>
          <cell r="E81" t="str">
            <v>ZD</v>
          </cell>
          <cell r="F81" t="str">
            <v>PPM</v>
          </cell>
          <cell r="G81">
            <v>0</v>
          </cell>
          <cell r="H81">
            <v>0</v>
          </cell>
          <cell r="I81">
            <v>0</v>
          </cell>
          <cell r="J81">
            <v>0</v>
          </cell>
          <cell r="K81">
            <v>0</v>
          </cell>
          <cell r="L81">
            <v>0</v>
          </cell>
          <cell r="M81">
            <v>0</v>
          </cell>
          <cell r="N81">
            <v>1.9603778353393435</v>
          </cell>
          <cell r="O81">
            <v>0</v>
          </cell>
          <cell r="P81">
            <v>0</v>
          </cell>
          <cell r="Q81">
            <v>0</v>
          </cell>
          <cell r="R81">
            <v>0</v>
          </cell>
          <cell r="S81">
            <v>0</v>
          </cell>
          <cell r="T81">
            <v>0</v>
          </cell>
          <cell r="U81">
            <v>0</v>
          </cell>
          <cell r="V81">
            <v>0</v>
          </cell>
          <cell r="W81">
            <v>0</v>
          </cell>
          <cell r="X81">
            <v>0</v>
          </cell>
          <cell r="Y81">
            <v>1.9603778353393435</v>
          </cell>
          <cell r="Z81">
            <v>1.9603778353393435</v>
          </cell>
          <cell r="AA81">
            <v>1.9603778353393435</v>
          </cell>
          <cell r="AB81">
            <v>0</v>
          </cell>
        </row>
        <row r="82">
          <cell r="B82">
            <v>80</v>
          </cell>
          <cell r="E82" t="str">
            <v>Missing/Balancing</v>
          </cell>
          <cell r="F82" t="str">
            <v>PPM</v>
          </cell>
          <cell r="G82">
            <v>0</v>
          </cell>
          <cell r="H82">
            <v>0</v>
          </cell>
          <cell r="I82">
            <v>0</v>
          </cell>
          <cell r="J82">
            <v>0</v>
          </cell>
          <cell r="K82">
            <v>0</v>
          </cell>
          <cell r="L82">
            <v>0</v>
          </cell>
          <cell r="M82">
            <v>9.5806185873338432</v>
          </cell>
          <cell r="N82">
            <v>10.782078094366391</v>
          </cell>
          <cell r="O82">
            <v>2.6253426081292304</v>
          </cell>
          <cell r="P82">
            <v>0</v>
          </cell>
          <cell r="Q82">
            <v>0</v>
          </cell>
          <cell r="R82">
            <v>0</v>
          </cell>
          <cell r="S82">
            <v>0</v>
          </cell>
          <cell r="T82">
            <v>0</v>
          </cell>
          <cell r="U82">
            <v>0</v>
          </cell>
          <cell r="V82">
            <v>0</v>
          </cell>
          <cell r="W82">
            <v>0</v>
          </cell>
          <cell r="X82">
            <v>0</v>
          </cell>
          <cell r="Y82">
            <v>22.988039289829466</v>
          </cell>
          <cell r="Z82">
            <v>22.988039289829466</v>
          </cell>
          <cell r="AA82">
            <v>22.988039289829466</v>
          </cell>
          <cell r="AB82">
            <v>0</v>
          </cell>
        </row>
        <row r="83">
          <cell r="B83">
            <v>81</v>
          </cell>
          <cell r="E83" t="str">
            <v>Adjustment</v>
          </cell>
          <cell r="F83" t="str">
            <v>PPM</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row>
        <row r="84">
          <cell r="B84">
            <v>82</v>
          </cell>
          <cell r="D84" t="str">
            <v>Direct Material</v>
          </cell>
          <cell r="F84" t="str">
            <v>€</v>
          </cell>
          <cell r="G84">
            <v>119595007.90000001</v>
          </cell>
          <cell r="H84">
            <v>115279155.72999999</v>
          </cell>
          <cell r="I84">
            <v>148995499.60601068</v>
          </cell>
          <cell r="J84">
            <v>140872058.9596045</v>
          </cell>
          <cell r="K84">
            <v>211361373.99813241</v>
          </cell>
          <cell r="L84">
            <v>210161309.84684148</v>
          </cell>
          <cell r="M84">
            <v>39937527.596873894</v>
          </cell>
          <cell r="N84">
            <v>40216792.676018216</v>
          </cell>
          <cell r="O84">
            <v>42743948.945818998</v>
          </cell>
          <cell r="P84">
            <v>0</v>
          </cell>
          <cell r="Q84">
            <v>0</v>
          </cell>
          <cell r="R84">
            <v>0</v>
          </cell>
          <cell r="S84">
            <v>0</v>
          </cell>
          <cell r="T84">
            <v>0</v>
          </cell>
          <cell r="U84">
            <v>0</v>
          </cell>
          <cell r="V84">
            <v>0</v>
          </cell>
          <cell r="W84">
            <v>0</v>
          </cell>
          <cell r="X84">
            <v>0</v>
          </cell>
          <cell r="Y84">
            <v>122898269.21871111</v>
          </cell>
          <cell r="Z84">
            <v>122898269.21871111</v>
          </cell>
          <cell r="AA84">
            <v>122898269.21871111</v>
          </cell>
          <cell r="AB84">
            <v>0</v>
          </cell>
        </row>
        <row r="85">
          <cell r="B85">
            <v>83</v>
          </cell>
          <cell r="E85" t="str">
            <v>S/T Pay &amp; Ben</v>
          </cell>
          <cell r="F85" t="str">
            <v>€</v>
          </cell>
          <cell r="G85">
            <v>82471083.810000002</v>
          </cell>
          <cell r="H85">
            <v>76017139.488999993</v>
          </cell>
          <cell r="I85">
            <v>89784089.759922892</v>
          </cell>
          <cell r="J85">
            <v>81892837.82027629</v>
          </cell>
          <cell r="K85">
            <v>125600705.41623875</v>
          </cell>
          <cell r="L85">
            <v>119679248.40860167</v>
          </cell>
          <cell r="M85">
            <v>21978170.129448421</v>
          </cell>
          <cell r="N85">
            <v>20961084.953200072</v>
          </cell>
          <cell r="O85">
            <v>21967307.883341644</v>
          </cell>
          <cell r="P85">
            <v>0</v>
          </cell>
          <cell r="Q85">
            <v>0</v>
          </cell>
          <cell r="R85">
            <v>0</v>
          </cell>
          <cell r="S85">
            <v>0</v>
          </cell>
          <cell r="T85">
            <v>0</v>
          </cell>
          <cell r="U85">
            <v>0</v>
          </cell>
          <cell r="V85">
            <v>0</v>
          </cell>
          <cell r="W85">
            <v>0</v>
          </cell>
          <cell r="X85">
            <v>0</v>
          </cell>
          <cell r="Y85">
            <v>64906562.965990141</v>
          </cell>
          <cell r="Z85">
            <v>64906562.965990141</v>
          </cell>
          <cell r="AA85">
            <v>64906562.965990141</v>
          </cell>
          <cell r="AB85">
            <v>0</v>
          </cell>
        </row>
        <row r="86">
          <cell r="B86">
            <v>84</v>
          </cell>
          <cell r="E86" t="str">
            <v>Depreciation</v>
          </cell>
          <cell r="F86" t="str">
            <v>€</v>
          </cell>
          <cell r="G86">
            <v>16303857.84</v>
          </cell>
          <cell r="H86">
            <v>16620941.68</v>
          </cell>
          <cell r="I86">
            <v>21626534.134859204</v>
          </cell>
          <cell r="J86">
            <v>21507761.444247756</v>
          </cell>
          <cell r="K86">
            <v>29041132.342831802</v>
          </cell>
          <cell r="L86">
            <v>30927114.280929998</v>
          </cell>
          <cell r="M86">
            <v>5387522.6671744883</v>
          </cell>
          <cell r="N86">
            <v>5511288.3122481909</v>
          </cell>
          <cell r="O86">
            <v>5748322.0972319199</v>
          </cell>
          <cell r="P86">
            <v>0</v>
          </cell>
          <cell r="Q86">
            <v>0</v>
          </cell>
          <cell r="R86">
            <v>0</v>
          </cell>
          <cell r="S86">
            <v>0</v>
          </cell>
          <cell r="T86">
            <v>0</v>
          </cell>
          <cell r="U86">
            <v>0</v>
          </cell>
          <cell r="V86">
            <v>0</v>
          </cell>
          <cell r="W86">
            <v>0</v>
          </cell>
          <cell r="X86">
            <v>0</v>
          </cell>
          <cell r="Y86">
            <v>16647133.076654598</v>
          </cell>
          <cell r="Z86">
            <v>16647133.076654598</v>
          </cell>
          <cell r="AA86">
            <v>16647133.076654598</v>
          </cell>
          <cell r="AB86">
            <v>0</v>
          </cell>
        </row>
        <row r="87">
          <cell r="B87">
            <v>85</v>
          </cell>
          <cell r="E87" t="str">
            <v>Mold Depreciation</v>
          </cell>
          <cell r="F87" t="str">
            <v>€</v>
          </cell>
          <cell r="G87">
            <v>4812099.29</v>
          </cell>
          <cell r="H87">
            <v>4366059.1899999995</v>
          </cell>
          <cell r="I87">
            <v>4785076.4488347005</v>
          </cell>
          <cell r="J87">
            <v>4238412.5247055944</v>
          </cell>
          <cell r="K87">
            <v>5921555.5601201979</v>
          </cell>
          <cell r="L87">
            <v>6935919.0396573711</v>
          </cell>
          <cell r="M87">
            <v>1206231.7472136768</v>
          </cell>
          <cell r="N87">
            <v>1202875.4977435437</v>
          </cell>
          <cell r="O87">
            <v>1262380.9183790523</v>
          </cell>
          <cell r="P87">
            <v>0</v>
          </cell>
          <cell r="Q87">
            <v>0</v>
          </cell>
          <cell r="R87">
            <v>0</v>
          </cell>
          <cell r="S87">
            <v>0</v>
          </cell>
          <cell r="T87">
            <v>0</v>
          </cell>
          <cell r="U87">
            <v>0</v>
          </cell>
          <cell r="V87">
            <v>0</v>
          </cell>
          <cell r="W87">
            <v>0</v>
          </cell>
          <cell r="X87">
            <v>0</v>
          </cell>
          <cell r="Y87">
            <v>3671488.1633362733</v>
          </cell>
          <cell r="Z87">
            <v>3671488.1633362733</v>
          </cell>
          <cell r="AA87">
            <v>3671488.1633362733</v>
          </cell>
          <cell r="AB87">
            <v>0</v>
          </cell>
        </row>
        <row r="88">
          <cell r="B88">
            <v>86</v>
          </cell>
          <cell r="E88" t="str">
            <v>Maintenance</v>
          </cell>
          <cell r="F88" t="str">
            <v>€</v>
          </cell>
          <cell r="G88">
            <v>5874847.2699999996</v>
          </cell>
          <cell r="H88">
            <v>6381723.6200000001</v>
          </cell>
          <cell r="I88">
            <v>6495797.9083274398</v>
          </cell>
          <cell r="J88">
            <v>7151142.8207581509</v>
          </cell>
          <cell r="K88">
            <v>9808592.3686786555</v>
          </cell>
          <cell r="L88">
            <v>11370449.909390071</v>
          </cell>
          <cell r="M88">
            <v>1473244.5804839816</v>
          </cell>
          <cell r="N88">
            <v>1658702.3636932943</v>
          </cell>
          <cell r="O88">
            <v>1611860.6752618453</v>
          </cell>
          <cell r="P88">
            <v>0</v>
          </cell>
          <cell r="Q88">
            <v>0</v>
          </cell>
          <cell r="R88">
            <v>0</v>
          </cell>
          <cell r="S88">
            <v>0</v>
          </cell>
          <cell r="T88">
            <v>0</v>
          </cell>
          <cell r="U88">
            <v>0</v>
          </cell>
          <cell r="V88">
            <v>0</v>
          </cell>
          <cell r="W88">
            <v>0</v>
          </cell>
          <cell r="X88">
            <v>0</v>
          </cell>
          <cell r="Y88">
            <v>4743807.6194391213</v>
          </cell>
          <cell r="Z88">
            <v>4743807.6194391213</v>
          </cell>
          <cell r="AA88">
            <v>4743807.6194391213</v>
          </cell>
          <cell r="AB88">
            <v>0</v>
          </cell>
        </row>
        <row r="89">
          <cell r="B89">
            <v>87</v>
          </cell>
          <cell r="E89" t="str">
            <v>Other Maintenance Cost</v>
          </cell>
          <cell r="F89" t="str">
            <v>€</v>
          </cell>
          <cell r="G89">
            <v>0</v>
          </cell>
          <cell r="H89">
            <v>0</v>
          </cell>
          <cell r="I89">
            <v>0</v>
          </cell>
          <cell r="J89">
            <v>0</v>
          </cell>
          <cell r="K89">
            <v>262500</v>
          </cell>
          <cell r="L89">
            <v>287574</v>
          </cell>
          <cell r="M89">
            <v>216747.99289115315</v>
          </cell>
          <cell r="N89">
            <v>268601.50711906014</v>
          </cell>
          <cell r="O89">
            <v>272210.43187032419</v>
          </cell>
          <cell r="P89">
            <v>0</v>
          </cell>
          <cell r="Q89">
            <v>0</v>
          </cell>
          <cell r="R89">
            <v>0</v>
          </cell>
          <cell r="S89">
            <v>0</v>
          </cell>
          <cell r="T89">
            <v>0</v>
          </cell>
          <cell r="U89">
            <v>0</v>
          </cell>
          <cell r="V89">
            <v>0</v>
          </cell>
          <cell r="W89">
            <v>0</v>
          </cell>
          <cell r="X89">
            <v>0</v>
          </cell>
        </row>
        <row r="90">
          <cell r="B90">
            <v>88</v>
          </cell>
          <cell r="C90" t="str">
            <v>Factory</v>
          </cell>
          <cell r="D90" t="str">
            <v>Conversion</v>
          </cell>
          <cell r="E90" t="str">
            <v>Energy</v>
          </cell>
          <cell r="F90" t="str">
            <v>€</v>
          </cell>
          <cell r="G90">
            <v>9639864.2599999998</v>
          </cell>
          <cell r="H90">
            <v>8825252.9000000004</v>
          </cell>
          <cell r="I90">
            <v>11152458.990100814</v>
          </cell>
          <cell r="J90">
            <v>9610855.7371273246</v>
          </cell>
          <cell r="K90">
            <v>13272059.957491782</v>
          </cell>
          <cell r="L90">
            <v>12333464.272654312</v>
          </cell>
          <cell r="M90">
            <v>2624863.0873243851</v>
          </cell>
          <cell r="N90">
            <v>2535991.2223709323</v>
          </cell>
          <cell r="O90">
            <v>2651139.3129426432</v>
          </cell>
          <cell r="P90">
            <v>0</v>
          </cell>
          <cell r="Q90">
            <v>0</v>
          </cell>
          <cell r="R90">
            <v>0</v>
          </cell>
          <cell r="S90">
            <v>0</v>
          </cell>
          <cell r="T90">
            <v>0</v>
          </cell>
          <cell r="U90">
            <v>0</v>
          </cell>
          <cell r="V90">
            <v>0</v>
          </cell>
          <cell r="W90">
            <v>0</v>
          </cell>
          <cell r="X90">
            <v>0</v>
          </cell>
          <cell r="Y90">
            <v>7811993.6226379611</v>
          </cell>
          <cell r="Z90">
            <v>7811993.6226379611</v>
          </cell>
          <cell r="AA90">
            <v>7811993.6226379611</v>
          </cell>
          <cell r="AB90">
            <v>0</v>
          </cell>
        </row>
        <row r="91">
          <cell r="B91">
            <v>89</v>
          </cell>
          <cell r="C91" t="str">
            <v>Cost</v>
          </cell>
          <cell r="E91" t="str">
            <v>Supp &amp; Exp.</v>
          </cell>
          <cell r="F91" t="str">
            <v>€</v>
          </cell>
          <cell r="G91">
            <v>5210314.2699999996</v>
          </cell>
          <cell r="H91">
            <v>4880590.9800000004</v>
          </cell>
          <cell r="I91">
            <v>6472936.8294725809</v>
          </cell>
          <cell r="J91">
            <v>5804149.4434541045</v>
          </cell>
          <cell r="K91">
            <v>8895298.1726154163</v>
          </cell>
          <cell r="L91">
            <v>10903086.017295707</v>
          </cell>
          <cell r="M91">
            <v>1902312.5081669444</v>
          </cell>
          <cell r="N91">
            <v>2074786.8332013227</v>
          </cell>
          <cell r="O91">
            <v>2333556.0598004987</v>
          </cell>
          <cell r="P91">
            <v>0</v>
          </cell>
          <cell r="Q91">
            <v>0</v>
          </cell>
          <cell r="R91">
            <v>0</v>
          </cell>
          <cell r="S91">
            <v>0</v>
          </cell>
          <cell r="T91">
            <v>0</v>
          </cell>
          <cell r="U91">
            <v>0</v>
          </cell>
          <cell r="V91">
            <v>0</v>
          </cell>
          <cell r="W91">
            <v>0</v>
          </cell>
          <cell r="X91">
            <v>0</v>
          </cell>
          <cell r="Y91">
            <v>6310655.4011687655</v>
          </cell>
          <cell r="Z91">
            <v>6310655.4011687655</v>
          </cell>
          <cell r="AA91">
            <v>6310655.4011687655</v>
          </cell>
          <cell r="AB91">
            <v>0</v>
          </cell>
        </row>
        <row r="92">
          <cell r="B92">
            <v>90</v>
          </cell>
          <cell r="E92" t="str">
            <v>Net Allocation</v>
          </cell>
          <cell r="F92" t="str">
            <v>€</v>
          </cell>
          <cell r="G92">
            <v>-1153073.81</v>
          </cell>
          <cell r="H92">
            <v>-1396079.6400000001</v>
          </cell>
          <cell r="I92">
            <v>-1496103.15</v>
          </cell>
          <cell r="J92">
            <v>-1320650.1500000004</v>
          </cell>
          <cell r="K92">
            <v>-1170616.3</v>
          </cell>
          <cell r="L92">
            <v>-1148819.0900000001</v>
          </cell>
          <cell r="M92">
            <v>-183722.69999999998</v>
          </cell>
          <cell r="N92">
            <v>-164853.8900000001</v>
          </cell>
          <cell r="O92">
            <v>-223247.5299999998</v>
          </cell>
          <cell r="P92">
            <v>0</v>
          </cell>
          <cell r="Q92">
            <v>0</v>
          </cell>
          <cell r="R92">
            <v>0</v>
          </cell>
          <cell r="S92">
            <v>0</v>
          </cell>
          <cell r="T92">
            <v>0</v>
          </cell>
          <cell r="U92">
            <v>0</v>
          </cell>
          <cell r="V92">
            <v>0</v>
          </cell>
          <cell r="W92">
            <v>0</v>
          </cell>
          <cell r="X92">
            <v>0</v>
          </cell>
          <cell r="Y92">
            <v>-571824.11999999988</v>
          </cell>
          <cell r="Z92">
            <v>-571824.11999999988</v>
          </cell>
          <cell r="AA92">
            <v>-571824.11999999988</v>
          </cell>
          <cell r="AB92">
            <v>0</v>
          </cell>
        </row>
        <row r="93">
          <cell r="B93">
            <v>91</v>
          </cell>
          <cell r="C93" t="str">
            <v>Local</v>
          </cell>
          <cell r="E93" t="str">
            <v>Credit</v>
          </cell>
          <cell r="F93" t="str">
            <v>€</v>
          </cell>
          <cell r="G93">
            <v>-5434582.9500000011</v>
          </cell>
          <cell r="H93">
            <v>-4413560.6099999994</v>
          </cell>
          <cell r="I93">
            <v>-5310606.4895488108</v>
          </cell>
          <cell r="J93">
            <v>-4634676.6252559768</v>
          </cell>
          <cell r="K93">
            <v>-5675370.7539506191</v>
          </cell>
          <cell r="L93">
            <v>-4988835.7595003853</v>
          </cell>
          <cell r="M93">
            <v>-916062.94634368562</v>
          </cell>
          <cell r="N93">
            <v>-1021497.2318737005</v>
          </cell>
          <cell r="O93">
            <v>-916868.01206982532</v>
          </cell>
          <cell r="P93">
            <v>0</v>
          </cell>
          <cell r="Q93">
            <v>0</v>
          </cell>
          <cell r="R93">
            <v>0</v>
          </cell>
          <cell r="S93">
            <v>0</v>
          </cell>
          <cell r="T93">
            <v>0</v>
          </cell>
          <cell r="U93">
            <v>0</v>
          </cell>
          <cell r="V93">
            <v>0</v>
          </cell>
          <cell r="W93">
            <v>0</v>
          </cell>
          <cell r="X93">
            <v>0</v>
          </cell>
          <cell r="Y93">
            <v>-2854428.1902872114</v>
          </cell>
          <cell r="Z93">
            <v>-2854428.1902872114</v>
          </cell>
          <cell r="AA93">
            <v>-2854428.1902872114</v>
          </cell>
          <cell r="AB93">
            <v>0</v>
          </cell>
        </row>
        <row r="94">
          <cell r="B94">
            <v>92</v>
          </cell>
          <cell r="C94" t="str">
            <v>Currency</v>
          </cell>
          <cell r="E94" t="str">
            <v>Others - Transf.</v>
          </cell>
          <cell r="F94" t="str">
            <v>€</v>
          </cell>
          <cell r="G94">
            <v>4745353.41</v>
          </cell>
          <cell r="H94">
            <v>3916038</v>
          </cell>
          <cell r="I94">
            <v>4625963.7</v>
          </cell>
          <cell r="J94">
            <v>4321838.82</v>
          </cell>
          <cell r="K94">
            <v>4784413.01</v>
          </cell>
          <cell r="L94">
            <v>4327310.5999999996</v>
          </cell>
          <cell r="M94">
            <v>754226.97</v>
          </cell>
          <cell r="N94">
            <v>779194.56</v>
          </cell>
          <cell r="O94">
            <v>757248.36</v>
          </cell>
          <cell r="P94">
            <v>0</v>
          </cell>
          <cell r="Q94">
            <v>0</v>
          </cell>
          <cell r="R94">
            <v>0</v>
          </cell>
          <cell r="S94">
            <v>0</v>
          </cell>
          <cell r="T94">
            <v>0</v>
          </cell>
          <cell r="U94">
            <v>0</v>
          </cell>
          <cell r="V94">
            <v>0</v>
          </cell>
          <cell r="W94">
            <v>0</v>
          </cell>
          <cell r="X94">
            <v>0</v>
          </cell>
          <cell r="Y94">
            <v>2290669.89</v>
          </cell>
          <cell r="Z94">
            <v>2290669.89</v>
          </cell>
          <cell r="AA94">
            <v>2290669.89</v>
          </cell>
          <cell r="AB94">
            <v>0</v>
          </cell>
        </row>
        <row r="95">
          <cell r="B95">
            <v>93</v>
          </cell>
          <cell r="E95" t="str">
            <v>Others - Svc. Dpt.</v>
          </cell>
          <cell r="F95" t="str">
            <v>€</v>
          </cell>
          <cell r="G95">
            <v>6581419.8100000005</v>
          </cell>
          <cell r="H95">
            <v>6547618.4800000004</v>
          </cell>
          <cell r="I95">
            <v>8052011.8409985797</v>
          </cell>
          <cell r="J95">
            <v>8093702.8820338063</v>
          </cell>
          <cell r="K95">
            <v>12036906.658083964</v>
          </cell>
          <cell r="L95">
            <v>11975420.299046736</v>
          </cell>
          <cell r="M95">
            <v>2006686.7452342431</v>
          </cell>
          <cell r="N95">
            <v>2188936.8558660857</v>
          </cell>
          <cell r="O95">
            <v>2253297.6467743362</v>
          </cell>
          <cell r="P95">
            <v>0</v>
          </cell>
          <cell r="Q95">
            <v>0</v>
          </cell>
          <cell r="R95">
            <v>0</v>
          </cell>
          <cell r="S95">
            <v>0</v>
          </cell>
          <cell r="T95">
            <v>0</v>
          </cell>
          <cell r="U95">
            <v>0</v>
          </cell>
          <cell r="V95">
            <v>0</v>
          </cell>
          <cell r="W95">
            <v>0</v>
          </cell>
          <cell r="X95">
            <v>0</v>
          </cell>
          <cell r="Y95">
            <v>6448921.247874666</v>
          </cell>
          <cell r="Z95">
            <v>6448921.247874666</v>
          </cell>
          <cell r="AA95">
            <v>6448921.247874666</v>
          </cell>
          <cell r="AB95">
            <v>0</v>
          </cell>
        </row>
        <row r="96">
          <cell r="B96">
            <v>94</v>
          </cell>
          <cell r="E96" t="str">
            <v xml:space="preserve">  Total</v>
          </cell>
          <cell r="F96" t="str">
            <v>€</v>
          </cell>
          <cell r="G96">
            <v>129051183.2</v>
          </cell>
          <cell r="H96">
            <v>121745724.08900002</v>
          </cell>
          <cell r="I96">
            <v>146188159.97296742</v>
          </cell>
          <cell r="J96">
            <v>136665374.71734703</v>
          </cell>
          <cell r="K96">
            <v>202777176.43210992</v>
          </cell>
          <cell r="L96">
            <v>202601931.9780755</v>
          </cell>
          <cell r="M96">
            <v>36450220.781593606</v>
          </cell>
          <cell r="N96">
            <v>35995110.983568802</v>
          </cell>
          <cell r="O96">
            <v>37717207.843532436</v>
          </cell>
          <cell r="P96">
            <v>0</v>
          </cell>
          <cell r="Q96">
            <v>0</v>
          </cell>
          <cell r="R96">
            <v>0</v>
          </cell>
          <cell r="S96">
            <v>0</v>
          </cell>
          <cell r="T96">
            <v>0</v>
          </cell>
          <cell r="U96">
            <v>0</v>
          </cell>
          <cell r="V96">
            <v>0</v>
          </cell>
          <cell r="W96">
            <v>0</v>
          </cell>
          <cell r="X96">
            <v>0</v>
          </cell>
          <cell r="Y96">
            <v>109404979.6768143</v>
          </cell>
          <cell r="Z96">
            <v>110162539.60869485</v>
          </cell>
          <cell r="AA96">
            <v>110162539.60869485</v>
          </cell>
          <cell r="AB96">
            <v>0</v>
          </cell>
        </row>
        <row r="97">
          <cell r="B97">
            <v>95</v>
          </cell>
          <cell r="D97" t="str">
            <v>Waste &amp;</v>
          </cell>
          <cell r="E97" t="str">
            <v>Scrap Tire</v>
          </cell>
          <cell r="F97" t="str">
            <v>€</v>
          </cell>
          <cell r="G97">
            <v>753240.22000000009</v>
          </cell>
          <cell r="H97">
            <v>729583.21</v>
          </cell>
          <cell r="I97">
            <v>972255.13688405848</v>
          </cell>
          <cell r="J97">
            <v>972199.40716271102</v>
          </cell>
          <cell r="K97">
            <v>1275033.5208362916</v>
          </cell>
          <cell r="L97">
            <v>1308502.5911627738</v>
          </cell>
          <cell r="M97">
            <v>247214.08580386007</v>
          </cell>
          <cell r="N97">
            <v>231681.73707873048</v>
          </cell>
          <cell r="O97">
            <v>264093.23079800501</v>
          </cell>
          <cell r="P97">
            <v>0</v>
          </cell>
          <cell r="Q97">
            <v>0</v>
          </cell>
          <cell r="R97">
            <v>0</v>
          </cell>
          <cell r="S97">
            <v>0</v>
          </cell>
          <cell r="T97">
            <v>0</v>
          </cell>
          <cell r="U97">
            <v>0</v>
          </cell>
          <cell r="V97">
            <v>0</v>
          </cell>
          <cell r="W97">
            <v>0</v>
          </cell>
          <cell r="X97">
            <v>0</v>
          </cell>
          <cell r="Y97">
            <v>742989.05368059559</v>
          </cell>
          <cell r="Z97">
            <v>742989.05368059559</v>
          </cell>
          <cell r="AA97">
            <v>742989.05368059559</v>
          </cell>
          <cell r="AB97">
            <v>0</v>
          </cell>
        </row>
        <row r="98">
          <cell r="B98">
            <v>96</v>
          </cell>
          <cell r="E98" t="str">
            <v>OE Excess Scrap</v>
          </cell>
          <cell r="F98" t="str">
            <v>€</v>
          </cell>
          <cell r="G98">
            <v>0</v>
          </cell>
          <cell r="H98">
            <v>0</v>
          </cell>
          <cell r="I98">
            <v>0</v>
          </cell>
          <cell r="J98">
            <v>31166.276297713615</v>
          </cell>
          <cell r="K98">
            <v>55588.492910856585</v>
          </cell>
          <cell r="L98">
            <v>100365.95153015673</v>
          </cell>
          <cell r="M98">
            <v>10515.452532575684</v>
          </cell>
          <cell r="N98">
            <v>13811.55637383833</v>
          </cell>
          <cell r="O98">
            <v>35178.271945137159</v>
          </cell>
          <cell r="P98">
            <v>0</v>
          </cell>
          <cell r="Q98">
            <v>0</v>
          </cell>
          <cell r="R98">
            <v>0</v>
          </cell>
          <cell r="S98">
            <v>0</v>
          </cell>
          <cell r="T98">
            <v>0</v>
          </cell>
          <cell r="U98">
            <v>0</v>
          </cell>
          <cell r="V98">
            <v>0</v>
          </cell>
          <cell r="W98">
            <v>0</v>
          </cell>
          <cell r="X98">
            <v>0</v>
          </cell>
          <cell r="Y98">
            <v>59505.280851551172</v>
          </cell>
          <cell r="Z98">
            <v>59505.280851551172</v>
          </cell>
          <cell r="AA98">
            <v>59505.280851551172</v>
          </cell>
          <cell r="AB98">
            <v>0</v>
          </cell>
        </row>
        <row r="99">
          <cell r="B99">
            <v>97</v>
          </cell>
          <cell r="D99" t="str">
            <v>Scrap</v>
          </cell>
          <cell r="E99" t="str">
            <v>In Process Mat.</v>
          </cell>
          <cell r="F99" t="str">
            <v>€</v>
          </cell>
          <cell r="G99">
            <v>1725979.4600000002</v>
          </cell>
          <cell r="H99">
            <v>1681773.8599999999</v>
          </cell>
          <cell r="I99">
            <v>2265930.6206895895</v>
          </cell>
          <cell r="J99">
            <v>2158983.9245199193</v>
          </cell>
          <cell r="K99">
            <v>3699294.3528565587</v>
          </cell>
          <cell r="L99">
            <v>3734402.7707117717</v>
          </cell>
          <cell r="M99">
            <v>772657.43366415193</v>
          </cell>
          <cell r="N99">
            <v>725753.18866486324</v>
          </cell>
          <cell r="O99">
            <v>743703.00770573562</v>
          </cell>
          <cell r="P99">
            <v>0</v>
          </cell>
          <cell r="Q99">
            <v>0</v>
          </cell>
          <cell r="R99">
            <v>0</v>
          </cell>
          <cell r="S99">
            <v>0</v>
          </cell>
          <cell r="T99">
            <v>0</v>
          </cell>
          <cell r="U99">
            <v>0</v>
          </cell>
          <cell r="V99">
            <v>0</v>
          </cell>
          <cell r="W99">
            <v>0</v>
          </cell>
          <cell r="X99">
            <v>0</v>
          </cell>
          <cell r="Y99">
            <v>2242113.6300347508</v>
          </cell>
          <cell r="Z99">
            <v>2242113.6300347508</v>
          </cell>
          <cell r="AA99">
            <v>2242113.6300347508</v>
          </cell>
          <cell r="AB99">
            <v>0</v>
          </cell>
        </row>
        <row r="100">
          <cell r="B100">
            <v>98</v>
          </cell>
          <cell r="E100" t="str">
            <v>Total</v>
          </cell>
          <cell r="F100" t="str">
            <v>€</v>
          </cell>
          <cell r="G100">
            <v>2479219.6800000002</v>
          </cell>
          <cell r="H100">
            <v>2411357.0699999998</v>
          </cell>
          <cell r="I100">
            <v>3238185.7575736479</v>
          </cell>
          <cell r="J100">
            <v>3162349.607980344</v>
          </cell>
          <cell r="K100">
            <v>5029916.366603707</v>
          </cell>
          <cell r="L100">
            <v>5143271.3134047017</v>
          </cell>
          <cell r="M100">
            <v>1030386.9720005877</v>
          </cell>
          <cell r="N100">
            <v>971246.48211743205</v>
          </cell>
          <cell r="O100">
            <v>1042974.5104488778</v>
          </cell>
          <cell r="P100">
            <v>0</v>
          </cell>
          <cell r="Q100">
            <v>0</v>
          </cell>
          <cell r="R100">
            <v>0</v>
          </cell>
          <cell r="S100">
            <v>0</v>
          </cell>
          <cell r="T100">
            <v>0</v>
          </cell>
          <cell r="U100">
            <v>0</v>
          </cell>
          <cell r="V100">
            <v>0</v>
          </cell>
          <cell r="W100">
            <v>0</v>
          </cell>
          <cell r="X100">
            <v>0</v>
          </cell>
          <cell r="Y100">
            <v>3044607.9645668976</v>
          </cell>
          <cell r="Z100">
            <v>3044607.9645668976</v>
          </cell>
          <cell r="AA100">
            <v>3044607.9645668976</v>
          </cell>
          <cell r="AB100">
            <v>0</v>
          </cell>
        </row>
        <row r="101">
          <cell r="B101">
            <v>99</v>
          </cell>
          <cell r="D101" t="str">
            <v xml:space="preserve">  Grand Total</v>
          </cell>
          <cell r="F101" t="str">
            <v>€</v>
          </cell>
          <cell r="G101">
            <v>251125410.78000003</v>
          </cell>
          <cell r="H101">
            <v>239436236.889</v>
          </cell>
          <cell r="I101">
            <v>298421845.33655173</v>
          </cell>
          <cell r="J101">
            <v>280699783.2849319</v>
          </cell>
          <cell r="K101">
            <v>419168466.79684603</v>
          </cell>
          <cell r="L101">
            <v>417906513.1383217</v>
          </cell>
          <cell r="M101">
            <v>77418135.350468084</v>
          </cell>
          <cell r="N101">
            <v>77183150.14170444</v>
          </cell>
          <cell r="O101">
            <v>81504131.299800307</v>
          </cell>
          <cell r="P101">
            <v>0</v>
          </cell>
          <cell r="Q101">
            <v>0</v>
          </cell>
          <cell r="R101">
            <v>0</v>
          </cell>
          <cell r="S101">
            <v>0</v>
          </cell>
          <cell r="T101">
            <v>0</v>
          </cell>
          <cell r="U101">
            <v>0</v>
          </cell>
          <cell r="V101">
            <v>0</v>
          </cell>
          <cell r="W101">
            <v>0</v>
          </cell>
          <cell r="X101">
            <v>0</v>
          </cell>
          <cell r="Y101">
            <v>236105416.79197285</v>
          </cell>
          <cell r="Z101">
            <v>236105416.79197285</v>
          </cell>
          <cell r="AA101">
            <v>236105416.79197285</v>
          </cell>
          <cell r="AB101">
            <v>0</v>
          </cell>
        </row>
        <row r="102">
          <cell r="B102">
            <v>100</v>
          </cell>
          <cell r="D102" t="str">
            <v>Direct Material</v>
          </cell>
          <cell r="F102" t="str">
            <v>€/RRT</v>
          </cell>
          <cell r="G102">
            <v>1837.542676059647</v>
          </cell>
          <cell r="H102">
            <v>1863.5620090574175</v>
          </cell>
          <cell r="I102">
            <v>2155.0242176499423</v>
          </cell>
          <cell r="J102">
            <v>2193.7913568999147</v>
          </cell>
          <cell r="K102">
            <v>2290.1096510519292</v>
          </cell>
          <cell r="L102">
            <v>2419.8832034443726</v>
          </cell>
          <cell r="M102">
            <v>2441.0101149200113</v>
          </cell>
          <cell r="N102">
            <v>2509.1063853002192</v>
          </cell>
          <cell r="O102">
            <v>2536.1325323309807</v>
          </cell>
          <cell r="P102">
            <v>0</v>
          </cell>
          <cell r="Q102">
            <v>0</v>
          </cell>
          <cell r="R102">
            <v>0</v>
          </cell>
          <cell r="S102">
            <v>0</v>
          </cell>
          <cell r="T102">
            <v>0</v>
          </cell>
          <cell r="U102">
            <v>0</v>
          </cell>
          <cell r="V102">
            <v>0</v>
          </cell>
          <cell r="W102">
            <v>0</v>
          </cell>
          <cell r="X102">
            <v>0</v>
          </cell>
          <cell r="Y102">
            <v>2495.7314078733639</v>
          </cell>
          <cell r="Z102">
            <v>2495.7314078733639</v>
          </cell>
          <cell r="AA102">
            <v>2495.7314078733639</v>
          </cell>
          <cell r="AB102">
            <v>0</v>
          </cell>
        </row>
        <row r="103">
          <cell r="B103">
            <v>101</v>
          </cell>
          <cell r="E103" t="str">
            <v>S/T Pay &amp; Ben</v>
          </cell>
          <cell r="F103" t="str">
            <v>€/RRT</v>
          </cell>
          <cell r="G103">
            <v>1267.1443290382258</v>
          </cell>
          <cell r="H103">
            <v>1228.8661579090035</v>
          </cell>
          <cell r="I103">
            <v>1298.6089398936754</v>
          </cell>
          <cell r="J103">
            <v>1275.3118051156293</v>
          </cell>
          <cell r="K103">
            <v>1360.8890887282</v>
          </cell>
          <cell r="L103">
            <v>1378.0357727874828</v>
          </cell>
          <cell r="M103">
            <v>1343.3214027404094</v>
          </cell>
          <cell r="N103">
            <v>1307.7520259405687</v>
          </cell>
          <cell r="O103">
            <v>1303.3892643211907</v>
          </cell>
          <cell r="P103">
            <v>0</v>
          </cell>
          <cell r="Q103">
            <v>0</v>
          </cell>
          <cell r="R103">
            <v>0</v>
          </cell>
          <cell r="S103">
            <v>0</v>
          </cell>
          <cell r="T103">
            <v>0</v>
          </cell>
          <cell r="U103">
            <v>0</v>
          </cell>
          <cell r="V103">
            <v>0</v>
          </cell>
          <cell r="W103">
            <v>0</v>
          </cell>
          <cell r="X103">
            <v>0</v>
          </cell>
          <cell r="Y103">
            <v>1318.0767215122751</v>
          </cell>
          <cell r="Z103">
            <v>1318.0767215122751</v>
          </cell>
          <cell r="AA103">
            <v>1318.0767215122751</v>
          </cell>
          <cell r="AB103">
            <v>0</v>
          </cell>
        </row>
        <row r="104">
          <cell r="B104">
            <v>102</v>
          </cell>
          <cell r="E104" t="str">
            <v>Depreciation</v>
          </cell>
          <cell r="F104" t="str">
            <v>€/RRT</v>
          </cell>
          <cell r="G104">
            <v>250.50405607615377</v>
          </cell>
          <cell r="H104">
            <v>268.68825741708935</v>
          </cell>
          <cell r="I104">
            <v>312.79941291981544</v>
          </cell>
          <cell r="J104">
            <v>334.93896171550938</v>
          </cell>
          <cell r="K104">
            <v>314.66192804170117</v>
          </cell>
          <cell r="L104">
            <v>356.10743211473113</v>
          </cell>
          <cell r="M104">
            <v>329.28922034630796</v>
          </cell>
          <cell r="N104">
            <v>343.84663160218793</v>
          </cell>
          <cell r="O104">
            <v>341.06597627622614</v>
          </cell>
          <cell r="P104">
            <v>0</v>
          </cell>
          <cell r="Q104">
            <v>0</v>
          </cell>
          <cell r="R104">
            <v>0</v>
          </cell>
          <cell r="S104">
            <v>0</v>
          </cell>
          <cell r="T104">
            <v>0</v>
          </cell>
          <cell r="U104">
            <v>0</v>
          </cell>
          <cell r="V104">
            <v>0</v>
          </cell>
          <cell r="W104">
            <v>0</v>
          </cell>
          <cell r="X104">
            <v>0</v>
          </cell>
          <cell r="Y104">
            <v>338.05824227286172</v>
          </cell>
          <cell r="Z104">
            <v>338.05824227286172</v>
          </cell>
          <cell r="AA104">
            <v>338.05824227286172</v>
          </cell>
          <cell r="AB104">
            <v>0</v>
          </cell>
        </row>
        <row r="105">
          <cell r="B105">
            <v>103</v>
          </cell>
          <cell r="E105" t="str">
            <v>Mold Depreciation</v>
          </cell>
          <cell r="F105" t="str">
            <v>€/RRT</v>
          </cell>
          <cell r="G105">
            <v>73.936512585918109</v>
          </cell>
          <cell r="H105">
            <v>70.580166763509666</v>
          </cell>
          <cell r="I105">
            <v>69.209846322963486</v>
          </cell>
          <cell r="J105">
            <v>66.004520927331413</v>
          </cell>
          <cell r="K105">
            <v>64.160311228821314</v>
          </cell>
          <cell r="L105">
            <v>79.863006167731797</v>
          </cell>
          <cell r="M105">
            <v>73.725743005601018</v>
          </cell>
          <cell r="N105">
            <v>75.046824753612484</v>
          </cell>
          <cell r="O105">
            <v>74.901018606240314</v>
          </cell>
          <cell r="P105">
            <v>0</v>
          </cell>
          <cell r="Q105">
            <v>0</v>
          </cell>
          <cell r="R105">
            <v>0</v>
          </cell>
          <cell r="S105">
            <v>0</v>
          </cell>
          <cell r="T105">
            <v>0</v>
          </cell>
          <cell r="U105">
            <v>0</v>
          </cell>
          <cell r="V105">
            <v>0</v>
          </cell>
          <cell r="W105">
            <v>0</v>
          </cell>
          <cell r="X105">
            <v>0</v>
          </cell>
          <cell r="Y105">
            <v>74.557993217682878</v>
          </cell>
          <cell r="Z105">
            <v>74.557993217682878</v>
          </cell>
          <cell r="AA105">
            <v>74.557993217682878</v>
          </cell>
          <cell r="AB105">
            <v>0</v>
          </cell>
        </row>
        <row r="106">
          <cell r="B106">
            <v>104</v>
          </cell>
          <cell r="E106" t="str">
            <v>Maintenance</v>
          </cell>
          <cell r="F106" t="str">
            <v>€/RRT</v>
          </cell>
          <cell r="G106">
            <v>90.265327654679723</v>
          </cell>
          <cell r="H106">
            <v>103.16468415496415</v>
          </cell>
          <cell r="I106">
            <v>93.953185448030482</v>
          </cell>
          <cell r="J106">
            <v>111.36427924741785</v>
          </cell>
          <cell r="K106">
            <v>106.27652357589126</v>
          </cell>
          <cell r="L106">
            <v>130.92400676123853</v>
          </cell>
          <cell r="M106">
            <v>90.045757439275746</v>
          </cell>
          <cell r="N106">
            <v>103.4856440587611</v>
          </cell>
          <cell r="O106">
            <v>95.636748520784622</v>
          </cell>
          <cell r="P106">
            <v>0</v>
          </cell>
          <cell r="Q106">
            <v>0</v>
          </cell>
          <cell r="R106">
            <v>0</v>
          </cell>
          <cell r="S106">
            <v>0</v>
          </cell>
          <cell r="T106">
            <v>0</v>
          </cell>
          <cell r="U106">
            <v>0</v>
          </cell>
          <cell r="V106">
            <v>0</v>
          </cell>
          <cell r="W106">
            <v>0</v>
          </cell>
          <cell r="X106">
            <v>0</v>
          </cell>
          <cell r="Y106">
            <v>96.33390074577774</v>
          </cell>
          <cell r="Z106">
            <v>96.33390074577774</v>
          </cell>
          <cell r="AA106">
            <v>96.33390074577774</v>
          </cell>
          <cell r="AB106">
            <v>0</v>
          </cell>
        </row>
        <row r="107">
          <cell r="B107">
            <v>105</v>
          </cell>
          <cell r="E107" t="str">
            <v>Spare Parts Provision</v>
          </cell>
          <cell r="F107" t="str">
            <v>€/RRT</v>
          </cell>
          <cell r="G107">
            <v>0</v>
          </cell>
          <cell r="H107">
            <v>0</v>
          </cell>
          <cell r="I107">
            <v>0</v>
          </cell>
          <cell r="J107">
            <v>0</v>
          </cell>
          <cell r="K107">
            <v>2.8441988809480541</v>
          </cell>
          <cell r="L107">
            <v>3.3112445523605523</v>
          </cell>
          <cell r="M107">
            <v>13.247791610348196</v>
          </cell>
          <cell r="N107">
            <v>16.75791906239159</v>
          </cell>
          <cell r="O107">
            <v>16.151098551546511</v>
          </cell>
          <cell r="P107">
            <v>0</v>
          </cell>
          <cell r="Q107">
            <v>0</v>
          </cell>
          <cell r="R107">
            <v>0</v>
          </cell>
          <cell r="S107">
            <v>0</v>
          </cell>
          <cell r="T107">
            <v>0</v>
          </cell>
          <cell r="U107">
            <v>0</v>
          </cell>
          <cell r="V107">
            <v>0</v>
          </cell>
          <cell r="W107">
            <v>0</v>
          </cell>
          <cell r="X107">
            <v>0</v>
          </cell>
          <cell r="Y107">
            <v>0</v>
          </cell>
          <cell r="Z107">
            <v>0</v>
          </cell>
          <cell r="AA107">
            <v>0</v>
          </cell>
          <cell r="AB107">
            <v>0</v>
          </cell>
        </row>
        <row r="108">
          <cell r="B108">
            <v>106</v>
          </cell>
          <cell r="C108" t="str">
            <v>Factory</v>
          </cell>
          <cell r="D108" t="str">
            <v>Conversion</v>
          </cell>
          <cell r="E108" t="str">
            <v>Energy</v>
          </cell>
          <cell r="F108" t="str">
            <v>€/RRT</v>
          </cell>
          <cell r="G108">
            <v>148.1137238101403</v>
          </cell>
          <cell r="H108">
            <v>142.66591319668925</v>
          </cell>
          <cell r="I108">
            <v>161.30567214155991</v>
          </cell>
          <cell r="J108">
            <v>149.66922755468383</v>
          </cell>
          <cell r="K108">
            <v>143.80334506275659</v>
          </cell>
          <cell r="L108">
            <v>142.01254767315575</v>
          </cell>
          <cell r="M108">
            <v>160.43350031864577</v>
          </cell>
          <cell r="N108">
            <v>158.21927472875268</v>
          </cell>
          <cell r="O108">
            <v>157.30040918348783</v>
          </cell>
          <cell r="P108">
            <v>0</v>
          </cell>
          <cell r="Q108">
            <v>0</v>
          </cell>
          <cell r="R108">
            <v>0</v>
          </cell>
          <cell r="S108">
            <v>0</v>
          </cell>
          <cell r="T108">
            <v>0</v>
          </cell>
          <cell r="U108">
            <v>0</v>
          </cell>
          <cell r="V108">
            <v>0</v>
          </cell>
          <cell r="W108">
            <v>0</v>
          </cell>
          <cell r="X108">
            <v>0</v>
          </cell>
          <cell r="Y108">
            <v>158.64045902410186</v>
          </cell>
          <cell r="Z108">
            <v>158.64045902410186</v>
          </cell>
          <cell r="AA108">
            <v>158.64045902410186</v>
          </cell>
          <cell r="AB108">
            <v>0</v>
          </cell>
        </row>
        <row r="109">
          <cell r="B109">
            <v>107</v>
          </cell>
          <cell r="C109" t="str">
            <v>Cost</v>
          </cell>
          <cell r="E109" t="str">
            <v>Supp &amp; Exp.</v>
          </cell>
          <cell r="F109" t="str">
            <v>€/RRT</v>
          </cell>
          <cell r="G109">
            <v>80.054970478475667</v>
          </cell>
          <cell r="H109">
            <v>78.897905475459467</v>
          </cell>
          <cell r="I109">
            <v>93.622529967132735</v>
          </cell>
          <cell r="J109">
            <v>90.387639516622087</v>
          </cell>
          <cell r="K109">
            <v>96.380941364769669</v>
          </cell>
          <cell r="L109">
            <v>125.5425879206358</v>
          </cell>
          <cell r="M109">
            <v>116.27069459697455</v>
          </cell>
          <cell r="N109">
            <v>129.44495433188985</v>
          </cell>
          <cell r="O109">
            <v>138.45719886058944</v>
          </cell>
          <cell r="P109">
            <v>0</v>
          </cell>
          <cell r="Q109">
            <v>0</v>
          </cell>
          <cell r="R109">
            <v>0</v>
          </cell>
          <cell r="S109">
            <v>0</v>
          </cell>
          <cell r="T109">
            <v>0</v>
          </cell>
          <cell r="U109">
            <v>0</v>
          </cell>
          <cell r="V109">
            <v>0</v>
          </cell>
          <cell r="W109">
            <v>0</v>
          </cell>
          <cell r="X109">
            <v>0</v>
          </cell>
          <cell r="Y109">
            <v>128.15234086766696</v>
          </cell>
          <cell r="Z109">
            <v>128.15234086766696</v>
          </cell>
          <cell r="AA109">
            <v>128.15234086766696</v>
          </cell>
          <cell r="AB109">
            <v>0</v>
          </cell>
        </row>
        <row r="110">
          <cell r="B110">
            <v>108</v>
          </cell>
          <cell r="E110" t="str">
            <v>Net Allocation</v>
          </cell>
          <cell r="F110" t="str">
            <v>€/RRT</v>
          </cell>
          <cell r="G110">
            <v>-17.716645299219824</v>
          </cell>
          <cell r="H110">
            <v>-22.568529082708235</v>
          </cell>
          <cell r="I110">
            <v>-21.639167148524386</v>
          </cell>
          <cell r="J110">
            <v>-20.566398375630804</v>
          </cell>
          <cell r="K110">
            <v>-12.683678363731627</v>
          </cell>
          <cell r="L110">
            <v>-13.227972464166815</v>
          </cell>
          <cell r="M110">
            <v>-11.22926220088593</v>
          </cell>
          <cell r="N110">
            <v>-10.28515504388386</v>
          </cell>
          <cell r="O110">
            <v>-13.245976040099062</v>
          </cell>
          <cell r="P110">
            <v>0</v>
          </cell>
          <cell r="Q110">
            <v>0</v>
          </cell>
          <cell r="R110">
            <v>0</v>
          </cell>
          <cell r="S110">
            <v>0</v>
          </cell>
          <cell r="T110">
            <v>0</v>
          </cell>
          <cell r="U110">
            <v>0</v>
          </cell>
          <cell r="V110">
            <v>0</v>
          </cell>
          <cell r="W110">
            <v>0</v>
          </cell>
          <cell r="X110">
            <v>0</v>
          </cell>
          <cell r="Y110">
            <v>-11.612201092302037</v>
          </cell>
          <cell r="Z110">
            <v>-11.612201092302037</v>
          </cell>
          <cell r="AA110">
            <v>-11.612201092302037</v>
          </cell>
          <cell r="AB110">
            <v>0</v>
          </cell>
        </row>
        <row r="111">
          <cell r="B111">
            <v>109</v>
          </cell>
          <cell r="C111" t="str">
            <v>Local</v>
          </cell>
          <cell r="E111" t="str">
            <v>Credit</v>
          </cell>
          <cell r="F111" t="str">
            <v>€/RRT</v>
          </cell>
          <cell r="G111">
            <v>-83.500793825451396</v>
          </cell>
          <cell r="H111">
            <v>-71.348057898101331</v>
          </cell>
          <cell r="I111">
            <v>-76.81094815379879</v>
          </cell>
          <cell r="J111">
            <v>-72.175515837588435</v>
          </cell>
          <cell r="K111">
            <v>-61.492888180387297</v>
          </cell>
          <cell r="L111">
            <v>-57.443493609530655</v>
          </cell>
          <cell r="M111">
            <v>-55.990419349429033</v>
          </cell>
          <cell r="N111">
            <v>-63.730721833249945</v>
          </cell>
          <cell r="O111">
            <v>-54.4006543759305</v>
          </cell>
          <cell r="P111">
            <v>0</v>
          </cell>
          <cell r="Q111">
            <v>0</v>
          </cell>
          <cell r="R111">
            <v>0</v>
          </cell>
          <cell r="S111">
            <v>0</v>
          </cell>
          <cell r="T111">
            <v>0</v>
          </cell>
          <cell r="U111">
            <v>0</v>
          </cell>
          <cell r="V111">
            <v>0</v>
          </cell>
          <cell r="W111">
            <v>0</v>
          </cell>
          <cell r="X111">
            <v>0</v>
          </cell>
          <cell r="Y111">
            <v>-57.965715313217096</v>
          </cell>
          <cell r="Z111">
            <v>-57.965715313217096</v>
          </cell>
          <cell r="AA111">
            <v>-57.965715313217096</v>
          </cell>
          <cell r="AB111">
            <v>0</v>
          </cell>
        </row>
        <row r="112">
          <cell r="B112">
            <v>110</v>
          </cell>
          <cell r="C112" t="str">
            <v>Currency</v>
          </cell>
          <cell r="E112" t="str">
            <v>Others - Transf.</v>
          </cell>
          <cell r="F112" t="str">
            <v>€/RRT</v>
          </cell>
          <cell r="G112">
            <v>72.910981461293673</v>
          </cell>
          <cell r="H112">
            <v>63.305283566767422</v>
          </cell>
          <cell r="I112">
            <v>66.90848938277172</v>
          </cell>
          <cell r="J112">
            <v>67.303713165357323</v>
          </cell>
          <cell r="K112">
            <v>51.839322396324995</v>
          </cell>
          <cell r="L112">
            <v>49.826422592522519</v>
          </cell>
          <cell r="M112">
            <v>46.098889277752434</v>
          </cell>
          <cell r="N112">
            <v>48.613574474650612</v>
          </cell>
          <cell r="O112">
            <v>44.929919865023003</v>
          </cell>
          <cell r="P112">
            <v>0</v>
          </cell>
          <cell r="Q112">
            <v>0</v>
          </cell>
          <cell r="R112">
            <v>0</v>
          </cell>
          <cell r="S112">
            <v>0</v>
          </cell>
          <cell r="T112">
            <v>0</v>
          </cell>
          <cell r="U112">
            <v>0</v>
          </cell>
          <cell r="V112">
            <v>0</v>
          </cell>
          <cell r="W112">
            <v>0</v>
          </cell>
          <cell r="X112">
            <v>0</v>
          </cell>
          <cell r="Y112">
            <v>46.517309201230255</v>
          </cell>
          <cell r="Z112">
            <v>46.517309201230255</v>
          </cell>
          <cell r="AA112">
            <v>46.517309201230255</v>
          </cell>
          <cell r="AB112">
            <v>0</v>
          </cell>
        </row>
        <row r="113">
          <cell r="B113">
            <v>111</v>
          </cell>
          <cell r="C113" t="str">
            <v>per Ton</v>
          </cell>
          <cell r="E113" t="str">
            <v>Others - Svc. Dpt.</v>
          </cell>
          <cell r="F113" t="str">
            <v>€/RRT</v>
          </cell>
          <cell r="G113">
            <v>101.12161019339146</v>
          </cell>
          <cell r="H113">
            <v>105.8464817152966</v>
          </cell>
          <cell r="I113">
            <v>116.46177612102872</v>
          </cell>
          <cell r="J113">
            <v>126.04270540983043</v>
          </cell>
          <cell r="K113">
            <v>130.42040551237559</v>
          </cell>
          <cell r="L113">
            <v>137.88988304730776</v>
          </cell>
          <cell r="M113">
            <v>122.65012226185279</v>
          </cell>
          <cell r="N113">
            <v>136.56671943776598</v>
          </cell>
          <cell r="O113">
            <v>133.69521553221435</v>
          </cell>
          <cell r="P113">
            <v>0</v>
          </cell>
          <cell r="Q113">
            <v>0</v>
          </cell>
          <cell r="R113">
            <v>0</v>
          </cell>
          <cell r="S113">
            <v>0</v>
          </cell>
          <cell r="T113">
            <v>0</v>
          </cell>
          <cell r="U113">
            <v>0</v>
          </cell>
          <cell r="V113">
            <v>0</v>
          </cell>
          <cell r="W113">
            <v>0</v>
          </cell>
          <cell r="X113">
            <v>0</v>
          </cell>
          <cell r="Y113">
            <v>130.96014620499048</v>
          </cell>
          <cell r="Z113">
            <v>130.96014620499048</v>
          </cell>
          <cell r="AA113">
            <v>130.96014620499048</v>
          </cell>
          <cell r="AB113">
            <v>0</v>
          </cell>
        </row>
        <row r="114">
          <cell r="B114">
            <v>112</v>
          </cell>
          <cell r="E114" t="str">
            <v xml:space="preserve">  Total</v>
          </cell>
          <cell r="F114" t="str">
            <v>€/RRT</v>
          </cell>
          <cell r="G114">
            <v>1982.8340721736074</v>
          </cell>
          <cell r="H114">
            <v>1968.09826321797</v>
          </cell>
          <cell r="I114">
            <v>2114.4197368946548</v>
          </cell>
          <cell r="J114">
            <v>2128.2809384391621</v>
          </cell>
          <cell r="K114">
            <v>2197.0994982476695</v>
          </cell>
          <cell r="L114">
            <v>2332.8414375434695</v>
          </cell>
          <cell r="M114">
            <v>2227.8634400468527</v>
          </cell>
          <cell r="N114">
            <v>2245.7176915134473</v>
          </cell>
          <cell r="O114">
            <v>2237.880219301273</v>
          </cell>
          <cell r="P114">
            <v>0</v>
          </cell>
          <cell r="Q114">
            <v>0</v>
          </cell>
          <cell r="R114">
            <v>0</v>
          </cell>
          <cell r="S114">
            <v>0</v>
          </cell>
          <cell r="T114">
            <v>0</v>
          </cell>
          <cell r="U114">
            <v>0</v>
          </cell>
          <cell r="V114">
            <v>0</v>
          </cell>
          <cell r="W114">
            <v>0</v>
          </cell>
          <cell r="X114">
            <v>0</v>
          </cell>
          <cell r="Y114">
            <v>2221.7191966410678</v>
          </cell>
          <cell r="Z114">
            <v>2237.1031896570803</v>
          </cell>
          <cell r="AA114">
            <v>2237.1031896570803</v>
          </cell>
          <cell r="AB114">
            <v>0</v>
          </cell>
        </row>
        <row r="115">
          <cell r="B115">
            <v>113</v>
          </cell>
          <cell r="D115" t="str">
            <v>Waste &amp;</v>
          </cell>
          <cell r="E115" t="str">
            <v>Scrap Tire</v>
          </cell>
          <cell r="F115" t="str">
            <v>€/RRT</v>
          </cell>
          <cell r="G115">
            <v>11.57331793256696</v>
          </cell>
          <cell r="H115">
            <v>11.794183813998337</v>
          </cell>
          <cell r="I115">
            <v>14.062393637795362</v>
          </cell>
          <cell r="J115">
            <v>15.139997756605263</v>
          </cell>
          <cell r="K115">
            <v>13.815043478605098</v>
          </cell>
          <cell r="L115">
            <v>15.066633550798757</v>
          </cell>
          <cell r="M115">
            <v>15.109900895446545</v>
          </cell>
          <cell r="N115">
            <v>14.454512336294142</v>
          </cell>
          <cell r="O115">
            <v>15.669479557076084</v>
          </cell>
          <cell r="P115">
            <v>0</v>
          </cell>
          <cell r="Q115">
            <v>0</v>
          </cell>
          <cell r="R115">
            <v>0</v>
          </cell>
          <cell r="S115">
            <v>0</v>
          </cell>
          <cell r="T115">
            <v>0</v>
          </cell>
          <cell r="U115">
            <v>0</v>
          </cell>
          <cell r="V115">
            <v>0</v>
          </cell>
          <cell r="W115">
            <v>0</v>
          </cell>
          <cell r="X115">
            <v>0</v>
          </cell>
          <cell r="Y115">
            <v>15.088097894013758</v>
          </cell>
          <cell r="Z115">
            <v>15.088097894013758</v>
          </cell>
          <cell r="AA115">
            <v>15.088097894013758</v>
          </cell>
          <cell r="AB115">
            <v>0</v>
          </cell>
        </row>
        <row r="116">
          <cell r="B116">
            <v>114</v>
          </cell>
          <cell r="E116" t="str">
            <v>OE Excess Scrap</v>
          </cell>
          <cell r="F116" t="str">
            <v>€/RRT</v>
          </cell>
          <cell r="G116">
            <v>0</v>
          </cell>
          <cell r="H116">
            <v>0</v>
          </cell>
          <cell r="I116">
            <v>0</v>
          </cell>
          <cell r="J116">
            <v>0.48535038157059074</v>
          </cell>
          <cell r="K116">
            <v>0.6023037307834177</v>
          </cell>
          <cell r="L116">
            <v>1.1556545802009734</v>
          </cell>
          <cell r="M116">
            <v>0.64271194386574093</v>
          </cell>
          <cell r="N116">
            <v>0.8616963706605254</v>
          </cell>
          <cell r="O116">
            <v>2.0872371905632114</v>
          </cell>
          <cell r="P116">
            <v>0</v>
          </cell>
          <cell r="Q116">
            <v>0</v>
          </cell>
          <cell r="R116">
            <v>0</v>
          </cell>
          <cell r="S116">
            <v>0</v>
          </cell>
          <cell r="T116">
            <v>0</v>
          </cell>
          <cell r="U116">
            <v>0</v>
          </cell>
          <cell r="V116">
            <v>0</v>
          </cell>
          <cell r="W116">
            <v>0</v>
          </cell>
          <cell r="X116">
            <v>0</v>
          </cell>
          <cell r="Y116">
            <v>1.2083912922423108</v>
          </cell>
          <cell r="Z116">
            <v>1.2083912922423108</v>
          </cell>
          <cell r="AA116">
            <v>1.2083912922423108</v>
          </cell>
          <cell r="AB116">
            <v>0</v>
          </cell>
        </row>
        <row r="117">
          <cell r="B117">
            <v>115</v>
          </cell>
          <cell r="D117" t="str">
            <v>Scrap</v>
          </cell>
          <cell r="E117" t="str">
            <v>In Process Mat.</v>
          </cell>
          <cell r="F117" t="str">
            <v>€/RRT</v>
          </cell>
          <cell r="G117">
            <v>26.51917476692925</v>
          </cell>
          <cell r="H117">
            <v>27.186960673639277</v>
          </cell>
          <cell r="I117">
            <v>32.773710454430663</v>
          </cell>
          <cell r="J117">
            <v>33.621715393936441</v>
          </cell>
          <cell r="K117">
            <v>40.082014699779357</v>
          </cell>
          <cell r="L117">
            <v>42.999439555869124</v>
          </cell>
          <cell r="M117">
            <v>47.225372336017216</v>
          </cell>
          <cell r="N117">
            <v>45.279392976478796</v>
          </cell>
          <cell r="O117">
            <v>44.126231636335653</v>
          </cell>
          <cell r="P117">
            <v>0</v>
          </cell>
          <cell r="Q117">
            <v>0</v>
          </cell>
          <cell r="R117">
            <v>0</v>
          </cell>
          <cell r="S117">
            <v>0</v>
          </cell>
          <cell r="T117">
            <v>0</v>
          </cell>
          <cell r="U117">
            <v>0</v>
          </cell>
          <cell r="V117">
            <v>0</v>
          </cell>
          <cell r="W117">
            <v>0</v>
          </cell>
          <cell r="X117">
            <v>0</v>
          </cell>
          <cell r="Y117">
            <v>45.53126290607473</v>
          </cell>
          <cell r="Z117">
            <v>45.53126290607473</v>
          </cell>
          <cell r="AA117">
            <v>45.53126290607473</v>
          </cell>
          <cell r="AB117">
            <v>0</v>
          </cell>
        </row>
        <row r="118">
          <cell r="B118">
            <v>116</v>
          </cell>
          <cell r="E118" t="str">
            <v>Total</v>
          </cell>
          <cell r="F118" t="str">
            <v>€/RRT</v>
          </cell>
          <cell r="G118">
            <v>38.092492699496212</v>
          </cell>
          <cell r="H118">
            <v>38.981144487637614</v>
          </cell>
          <cell r="I118">
            <v>46.836104092226023</v>
          </cell>
          <cell r="J118">
            <v>49.2470635321123</v>
          </cell>
          <cell r="K118">
            <v>54.499361909167874</v>
          </cell>
          <cell r="L118">
            <v>59.221727686868846</v>
          </cell>
          <cell r="M118">
            <v>62.977985175329501</v>
          </cell>
          <cell r="N118">
            <v>60.595601683433465</v>
          </cell>
          <cell r="O118">
            <v>61.882948383974949</v>
          </cell>
          <cell r="P118">
            <v>0</v>
          </cell>
          <cell r="Q118">
            <v>0</v>
          </cell>
          <cell r="R118">
            <v>0</v>
          </cell>
          <cell r="S118">
            <v>0</v>
          </cell>
          <cell r="T118">
            <v>0</v>
          </cell>
          <cell r="U118">
            <v>0</v>
          </cell>
          <cell r="V118">
            <v>0</v>
          </cell>
          <cell r="W118">
            <v>0</v>
          </cell>
          <cell r="X118">
            <v>0</v>
          </cell>
          <cell r="Y118">
            <v>61.827752092330797</v>
          </cell>
          <cell r="Z118">
            <v>61.827752092330797</v>
          </cell>
          <cell r="AA118">
            <v>61.827752092330797</v>
          </cell>
          <cell r="AB118">
            <v>0</v>
          </cell>
        </row>
        <row r="119">
          <cell r="B119">
            <v>117</v>
          </cell>
          <cell r="D119" t="str">
            <v xml:space="preserve">  Grand Total</v>
          </cell>
          <cell r="F119" t="str">
            <v>€/RRT</v>
          </cell>
          <cell r="G119">
            <v>3858.4692409327508</v>
          </cell>
          <cell r="H119">
            <v>3870.6414167630251</v>
          </cell>
          <cell r="I119">
            <v>4316.280058636823</v>
          </cell>
          <cell r="J119">
            <v>4371.3193588711893</v>
          </cell>
          <cell r="K119">
            <v>4541.7085112087661</v>
          </cell>
          <cell r="L119">
            <v>4811.9463686747113</v>
          </cell>
          <cell r="M119">
            <v>4731.8515401421928</v>
          </cell>
          <cell r="N119">
            <v>4815.4196784970991</v>
          </cell>
          <cell r="O119">
            <v>4835.8957000162281</v>
          </cell>
          <cell r="P119">
            <v>0</v>
          </cell>
          <cell r="Q119">
            <v>0</v>
          </cell>
          <cell r="R119">
            <v>0</v>
          </cell>
          <cell r="S119">
            <v>0</v>
          </cell>
          <cell r="T119">
            <v>0</v>
          </cell>
          <cell r="U119">
            <v>0</v>
          </cell>
          <cell r="V119">
            <v>0</v>
          </cell>
          <cell r="W119">
            <v>0</v>
          </cell>
          <cell r="X119">
            <v>0</v>
          </cell>
          <cell r="Y119">
            <v>4794.6623496227749</v>
          </cell>
          <cell r="Z119">
            <v>4794.6623496227749</v>
          </cell>
          <cell r="AA119">
            <v>4794.6623496227749</v>
          </cell>
          <cell r="AB119">
            <v>0</v>
          </cell>
        </row>
        <row r="120">
          <cell r="B120">
            <v>118</v>
          </cell>
          <cell r="C120" t="str">
            <v>Exchange</v>
          </cell>
          <cell r="D120" t="str">
            <v>PLN/ Euro</v>
          </cell>
          <cell r="F120" t="str">
            <v>PLN/Euro</v>
          </cell>
          <cell r="G120">
            <v>0</v>
          </cell>
          <cell r="H120">
            <v>0</v>
          </cell>
          <cell r="I120">
            <v>0</v>
          </cell>
          <cell r="J120">
            <v>0</v>
          </cell>
          <cell r="K120">
            <v>0</v>
          </cell>
          <cell r="L120">
            <v>0</v>
          </cell>
          <cell r="M120">
            <v>4.0827999999999998</v>
          </cell>
          <cell r="N120">
            <v>3.9921000000000002</v>
          </cell>
          <cell r="O120">
            <v>4.01</v>
          </cell>
          <cell r="P120">
            <v>0</v>
          </cell>
          <cell r="Q120">
            <v>0</v>
          </cell>
          <cell r="R120">
            <v>0</v>
          </cell>
          <cell r="S120">
            <v>0</v>
          </cell>
          <cell r="T120">
            <v>0</v>
          </cell>
          <cell r="U120">
            <v>0</v>
          </cell>
          <cell r="V120">
            <v>0</v>
          </cell>
          <cell r="W120">
            <v>0</v>
          </cell>
          <cell r="X120">
            <v>0</v>
          </cell>
          <cell r="Y120">
            <v>0</v>
          </cell>
          <cell r="Z120">
            <v>0</v>
          </cell>
          <cell r="AA120">
            <v>0</v>
          </cell>
          <cell r="AB120">
            <v>0</v>
          </cell>
        </row>
        <row r="121">
          <cell r="B121">
            <v>119</v>
          </cell>
          <cell r="C121" t="str">
            <v>Rate</v>
          </cell>
          <cell r="D121" t="str">
            <v>US $ / Euro</v>
          </cell>
          <cell r="F121" t="str">
            <v>US $ / €</v>
          </cell>
          <cell r="G121">
            <v>0</v>
          </cell>
          <cell r="H121">
            <v>0</v>
          </cell>
          <cell r="I121">
            <v>0</v>
          </cell>
          <cell r="J121">
            <v>0</v>
          </cell>
          <cell r="K121">
            <v>0</v>
          </cell>
          <cell r="L121">
            <v>0</v>
          </cell>
          <cell r="M121">
            <v>1.3111315064901008</v>
          </cell>
          <cell r="N121">
            <v>1.3015749056358195</v>
          </cell>
          <cell r="O121">
            <v>1.3197835554968984</v>
          </cell>
          <cell r="P121">
            <v>0</v>
          </cell>
          <cell r="Q121">
            <v>0</v>
          </cell>
          <cell r="R121">
            <v>1.2143290831815421</v>
          </cell>
          <cell r="S121">
            <v>0</v>
          </cell>
          <cell r="T121">
            <v>0</v>
          </cell>
          <cell r="U121">
            <v>0</v>
          </cell>
          <cell r="V121">
            <v>0</v>
          </cell>
          <cell r="W121">
            <v>0</v>
          </cell>
          <cell r="X121">
            <v>0</v>
          </cell>
        </row>
        <row r="122">
          <cell r="B122">
            <v>120</v>
          </cell>
          <cell r="C122" t="str">
            <v>OE Ratio</v>
          </cell>
          <cell r="F122" t="str">
            <v>%</v>
          </cell>
          <cell r="G122">
            <v>0.24119074132027143</v>
          </cell>
          <cell r="H122">
            <v>0.2725759545218609</v>
          </cell>
          <cell r="I122">
            <v>0.32789041765700927</v>
          </cell>
          <cell r="J122">
            <v>0.38796746828737988</v>
          </cell>
          <cell r="K122">
            <v>0.422181160067441</v>
          </cell>
          <cell r="L122">
            <v>0.4716331263438247</v>
          </cell>
          <cell r="M122">
            <v>0.36997805133174866</v>
          </cell>
          <cell r="N122">
            <v>0.37373601533465334</v>
          </cell>
          <cell r="O122">
            <v>0.40161022522630185</v>
          </cell>
          <cell r="P122">
            <v>0</v>
          </cell>
          <cell r="Q122">
            <v>0</v>
          </cell>
          <cell r="R122">
            <v>0</v>
          </cell>
          <cell r="S122">
            <v>0</v>
          </cell>
          <cell r="T122">
            <v>0</v>
          </cell>
          <cell r="U122">
            <v>0</v>
          </cell>
          <cell r="V122">
            <v>0</v>
          </cell>
          <cell r="W122">
            <v>0</v>
          </cell>
          <cell r="X122">
            <v>0</v>
          </cell>
          <cell r="Y122">
            <v>0.38191930863495283</v>
          </cell>
          <cell r="Z122">
            <v>0.38191930863495283</v>
          </cell>
          <cell r="AA122">
            <v>0.38191930863495283</v>
          </cell>
          <cell r="AB122">
            <v>0</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PVI (2)"/>
      <sheetName val="MONTH"/>
      <sheetName val="GPV"/>
      <sheetName val="GPV (OUTPUT)"/>
      <sheetName val="FRS"/>
      <sheetName val="SALES_GPV"/>
      <sheetName val="NVOL"/>
      <sheetName val="NSORG"/>
      <sheetName val="NBRAND"/>
      <sheetName val="Sheet1"/>
      <sheetName val="NBCAT"/>
      <sheetName val="MANUF DATA"/>
      <sheetName val="UPII"/>
      <sheetName val="data"/>
      <sheetName val="GPVI"/>
      <sheetName val="PCT"/>
      <sheetName val="RTL"/>
      <sheetName val="RTD"/>
      <sheetName val="Fleet"/>
      <sheetName val="Src"/>
      <sheetName val="GPV-JAN11"/>
      <sheetName val="GPV-FEB11"/>
      <sheetName val="GPV-MAR11"/>
      <sheetName val="GPV-APR11"/>
      <sheetName val="GPV-MAY11"/>
      <sheetName val="GPV-Last"/>
      <sheetName val="GPV-HTD"/>
      <sheetName val="GPV-APR11 (2)"/>
      <sheetName val="Mapp"/>
      <sheetName val="Library"/>
      <sheetName val="設備負荷２"/>
    </sheetNames>
    <sheetDataSet>
      <sheetData sheetId="0" refreshError="1"/>
      <sheetData sheetId="1" refreshError="1">
        <row r="4">
          <cell r="B4" t="str">
            <v>ACT2011EUR</v>
          </cell>
        </row>
        <row r="5">
          <cell r="B5" t="str">
            <v>CIB2011EUR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RB2009"/>
      <sheetName val="TOTAL ENTITY"/>
      <sheetName val="設備Pe"/>
    </sheetNames>
    <sheetDataSet>
      <sheetData sheetId="0" refreshError="1"/>
      <sheetData sheetId="1"/>
      <sheetData sheetId="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amp; Parameters"/>
      <sheetName val="Analysis"/>
      <sheetName val="2ITW"/>
      <sheetName val="X2BU"/>
      <sheetName val="X2CA"/>
      <sheetName val="X2US"/>
      <sheetName val="X2AR"/>
      <sheetName val="X2BR"/>
      <sheetName val="X2DO"/>
      <sheetName val="X2EC"/>
      <sheetName val="X2GT"/>
      <sheetName val="X2PE"/>
      <sheetName val="X2VE"/>
      <sheetName val="X2BE"/>
      <sheetName val="X2FR"/>
      <sheetName val="X2NL"/>
      <sheetName val="X2LU"/>
      <sheetName val="X2MA"/>
      <sheetName val="X2GB"/>
      <sheetName val="X2IT"/>
      <sheetName val="X2DE"/>
      <sheetName val="X2BG"/>
      <sheetName val="X2BH"/>
      <sheetName val="X2CR"/>
      <sheetName val="X2CZ"/>
      <sheetName val="X2HU"/>
      <sheetName val="X2MO"/>
      <sheetName val="X2RO"/>
      <sheetName val="X2RU"/>
      <sheetName val="X2UA"/>
      <sheetName val="X2CN"/>
      <sheetName val="X2KR"/>
      <sheetName val="X2PAR"/>
      <sheetName val="X2BA"/>
      <sheetName val="X1INT"/>
      <sheetName val="X1SD"/>
      <sheetName val="A00_要員計画リスト9709"/>
    </sheetNames>
    <sheetDataSet>
      <sheetData sheetId="0" refreshError="1">
        <row r="7">
          <cell r="B7" t="e">
            <v>#NAME?</v>
          </cell>
        </row>
        <row r="11">
          <cell r="D11" t="str">
            <v>1ITW</v>
          </cell>
        </row>
        <row r="13">
          <cell r="D13" t="str">
            <v>0412</v>
          </cell>
          <cell r="E13" t="str">
            <v>0312</v>
          </cell>
        </row>
        <row r="15">
          <cell r="D15" t="str">
            <v>AC</v>
          </cell>
          <cell r="E15" t="str">
            <v>AC</v>
          </cell>
        </row>
        <row r="16">
          <cell r="D16" t="str">
            <v>EUR</v>
          </cell>
          <cell r="E16" t="str">
            <v>EUR</v>
          </cell>
        </row>
        <row r="17">
          <cell r="D17" t="str">
            <v>LEGL</v>
          </cell>
          <cell r="E17" t="str">
            <v>LEGL</v>
          </cell>
        </row>
        <row r="18">
          <cell r="D18">
            <v>1</v>
          </cell>
          <cell r="E18">
            <v>1</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BacktoCentral"/>
      <sheetName val="TaxDump"/>
      <sheetName val="Incr Taxes"/>
      <sheetName val="Incr Interest"/>
      <sheetName val="Total Incr Amts"/>
      <sheetName val="Tax Summary"/>
      <sheetName val="Tax Calc"/>
      <sheetName val="Tax Cash"/>
      <sheetName val="BFNT_CFlow"/>
      <sheetName val="BFRC_CFlow"/>
      <sheetName val="BFDP_CFlow"/>
      <sheetName val="BFAH_CFlow"/>
      <sheetName val="Interest Summary"/>
      <sheetName val="CentralDebtSummary"/>
      <sheetName val="Consol BS Dump"/>
      <sheetName val="BS Dump"/>
      <sheetName val="BS Adjustment Calc"/>
      <sheetName val="BS Targets"/>
      <sheetName val="9709要員計画リスト"/>
      <sheetName val="Data Graph"/>
      <sheetName val="ABSENTISMO"/>
    </sheetNames>
    <sheetDataSet>
      <sheetData sheetId="0" refreshError="1">
        <row r="4">
          <cell r="C4" t="str">
            <v>Ver W23 - BFAR, BFCR, BUD339, I/C, Central, DIT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
      <sheetName val="BALANCE"/>
      <sheetName val="OTHER"/>
      <sheetName val="CHECK"/>
      <sheetName val="REPORT"/>
      <sheetName val="Definition"/>
      <sheetName val="YREPORT"/>
      <sheetName val="SREPORT"/>
      <sheetName val="AREPORT"/>
      <sheetName val="PROF"/>
      <sheetName val="CAL_A"/>
      <sheetName val="PRE"/>
      <sheetName val="DOTAct"/>
      <sheetName val="BSSAct"/>
    </sheetNames>
    <sheetDataSet>
      <sheetData sheetId="0" refreshError="1"/>
      <sheetData sheetId="1" refreshError="1"/>
      <sheetData sheetId="2" refreshError="1"/>
      <sheetData sheetId="3"/>
      <sheetData sheetId="4"/>
      <sheetData sheetId="5" refreshError="1">
        <row r="3">
          <cell r="E3">
            <v>2001</v>
          </cell>
        </row>
        <row r="6">
          <cell r="E6">
            <v>0</v>
          </cell>
        </row>
        <row r="7">
          <cell r="E7">
            <v>2</v>
          </cell>
        </row>
        <row r="11">
          <cell r="E11" t="str">
            <v>T0030</v>
          </cell>
        </row>
        <row r="12">
          <cell r="E12" t="str">
            <v>神奈川ＢＳ</v>
          </cell>
        </row>
        <row r="21">
          <cell r="E21">
            <v>6012</v>
          </cell>
        </row>
        <row r="43">
          <cell r="E43" t="str">
            <v>JPY</v>
          </cell>
        </row>
        <row r="49">
          <cell r="E49">
            <v>1000</v>
          </cell>
        </row>
        <row r="63">
          <cell r="K63">
            <v>0</v>
          </cell>
        </row>
      </sheetData>
      <sheetData sheetId="6"/>
      <sheetData sheetId="7"/>
      <sheetData sheetId="8"/>
      <sheetData sheetId="9"/>
      <sheetData sheetId="10" refreshError="1">
        <row r="5">
          <cell r="C5" t="str">
            <v>40000</v>
          </cell>
          <cell r="D5">
            <v>126947</v>
          </cell>
          <cell r="E5">
            <v>126947</v>
          </cell>
          <cell r="F5">
            <v>283413</v>
          </cell>
          <cell r="G5">
            <v>283413</v>
          </cell>
          <cell r="H5">
            <v>110500</v>
          </cell>
          <cell r="I5">
            <v>110500</v>
          </cell>
          <cell r="J5">
            <v>250800</v>
          </cell>
          <cell r="K5">
            <v>250800</v>
          </cell>
          <cell r="L5">
            <v>0</v>
          </cell>
          <cell r="M5">
            <v>0</v>
          </cell>
          <cell r="N5">
            <v>0</v>
          </cell>
          <cell r="O5">
            <v>0</v>
          </cell>
          <cell r="P5">
            <v>156466</v>
          </cell>
          <cell r="Q5">
            <v>156466</v>
          </cell>
          <cell r="R5">
            <v>0</v>
          </cell>
          <cell r="S5">
            <v>0</v>
          </cell>
        </row>
        <row r="6">
          <cell r="C6" t="str">
            <v>40210</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row>
        <row r="7">
          <cell r="C7" t="str">
            <v>40220</v>
          </cell>
          <cell r="D7">
            <v>126947</v>
          </cell>
          <cell r="E7">
            <v>126947</v>
          </cell>
          <cell r="F7">
            <v>283413</v>
          </cell>
          <cell r="G7">
            <v>283413</v>
          </cell>
          <cell r="H7">
            <v>110500</v>
          </cell>
          <cell r="I7">
            <v>110500</v>
          </cell>
          <cell r="J7">
            <v>250800</v>
          </cell>
          <cell r="K7">
            <v>250800</v>
          </cell>
          <cell r="L7">
            <v>0</v>
          </cell>
          <cell r="M7">
            <v>0</v>
          </cell>
          <cell r="N7">
            <v>0</v>
          </cell>
          <cell r="O7">
            <v>0</v>
          </cell>
          <cell r="P7">
            <v>156466</v>
          </cell>
          <cell r="Q7">
            <v>156466</v>
          </cell>
          <cell r="R7">
            <v>0</v>
          </cell>
          <cell r="S7">
            <v>0</v>
          </cell>
        </row>
        <row r="8">
          <cell r="C8" t="str">
            <v>40230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row>
        <row r="9">
          <cell r="C9" t="str">
            <v>40240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row>
        <row r="10">
          <cell r="C10" t="str">
            <v>40250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row>
        <row r="11">
          <cell r="C11" t="str">
            <v>40290</v>
          </cell>
          <cell r="D11">
            <v>126947</v>
          </cell>
          <cell r="E11">
            <v>126947</v>
          </cell>
          <cell r="F11">
            <v>283413</v>
          </cell>
          <cell r="G11">
            <v>283413</v>
          </cell>
          <cell r="H11">
            <v>110500</v>
          </cell>
          <cell r="I11">
            <v>110500</v>
          </cell>
          <cell r="J11">
            <v>250800</v>
          </cell>
          <cell r="K11">
            <v>250800</v>
          </cell>
          <cell r="L11">
            <v>0</v>
          </cell>
          <cell r="M11">
            <v>0</v>
          </cell>
          <cell r="N11">
            <v>0</v>
          </cell>
          <cell r="O11">
            <v>0</v>
          </cell>
          <cell r="P11">
            <v>156466</v>
          </cell>
          <cell r="Q11">
            <v>156466</v>
          </cell>
          <cell r="R11">
            <v>0</v>
          </cell>
          <cell r="S11">
            <v>0</v>
          </cell>
        </row>
        <row r="12">
          <cell r="C12" t="str">
            <v>40310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row>
        <row r="13">
          <cell r="C13" t="str">
            <v>40320</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row>
        <row r="14">
          <cell r="C14" t="str">
            <v>40390</v>
          </cell>
          <cell r="D14">
            <v>126947</v>
          </cell>
          <cell r="E14">
            <v>126947</v>
          </cell>
          <cell r="F14">
            <v>283413</v>
          </cell>
          <cell r="G14">
            <v>283413</v>
          </cell>
          <cell r="H14">
            <v>110500</v>
          </cell>
          <cell r="I14">
            <v>110500</v>
          </cell>
          <cell r="J14">
            <v>250800</v>
          </cell>
          <cell r="K14">
            <v>250800</v>
          </cell>
          <cell r="L14">
            <v>0</v>
          </cell>
          <cell r="M14">
            <v>0</v>
          </cell>
          <cell r="N14">
            <v>0</v>
          </cell>
          <cell r="O14">
            <v>0</v>
          </cell>
          <cell r="P14">
            <v>156466</v>
          </cell>
          <cell r="Q14">
            <v>156466</v>
          </cell>
          <cell r="R14">
            <v>0</v>
          </cell>
          <cell r="S14">
            <v>0</v>
          </cell>
        </row>
        <row r="15">
          <cell r="C15" t="str">
            <v>50000</v>
          </cell>
          <cell r="D15">
            <v>106624</v>
          </cell>
          <cell r="E15">
            <v>106624</v>
          </cell>
          <cell r="F15">
            <v>232275</v>
          </cell>
          <cell r="G15">
            <v>232275</v>
          </cell>
          <cell r="H15">
            <v>93300</v>
          </cell>
          <cell r="I15">
            <v>93300</v>
          </cell>
          <cell r="J15">
            <v>211500</v>
          </cell>
          <cell r="K15">
            <v>211500</v>
          </cell>
          <cell r="L15">
            <v>0</v>
          </cell>
          <cell r="M15">
            <v>0</v>
          </cell>
          <cell r="N15">
            <v>0</v>
          </cell>
          <cell r="O15">
            <v>0</v>
          </cell>
          <cell r="P15">
            <v>125651</v>
          </cell>
          <cell r="Q15">
            <v>125651</v>
          </cell>
          <cell r="R15">
            <v>0</v>
          </cell>
          <cell r="S15">
            <v>0</v>
          </cell>
        </row>
        <row r="16">
          <cell r="C16" t="str">
            <v>50210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row>
        <row r="17">
          <cell r="C17" t="str">
            <v>50220</v>
          </cell>
          <cell r="D17">
            <v>106624</v>
          </cell>
          <cell r="E17">
            <v>106624</v>
          </cell>
          <cell r="F17">
            <v>232275</v>
          </cell>
          <cell r="G17">
            <v>232275</v>
          </cell>
          <cell r="H17">
            <v>93300</v>
          </cell>
          <cell r="I17">
            <v>93300</v>
          </cell>
          <cell r="J17">
            <v>211500</v>
          </cell>
          <cell r="K17">
            <v>211500</v>
          </cell>
          <cell r="L17">
            <v>0</v>
          </cell>
          <cell r="M17">
            <v>0</v>
          </cell>
          <cell r="N17">
            <v>0</v>
          </cell>
          <cell r="O17">
            <v>0</v>
          </cell>
          <cell r="P17">
            <v>125651</v>
          </cell>
          <cell r="Q17">
            <v>125651</v>
          </cell>
          <cell r="R17">
            <v>0</v>
          </cell>
          <cell r="S17">
            <v>0</v>
          </cell>
        </row>
        <row r="18">
          <cell r="C18" t="str">
            <v>50230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row>
        <row r="19">
          <cell r="C19" t="str">
            <v>50240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C20" t="str">
            <v>50250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row>
        <row r="21">
          <cell r="C21" t="str">
            <v>50310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row>
        <row r="22">
          <cell r="C22" t="str">
            <v>50320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row>
        <row r="23">
          <cell r="C23" t="str">
            <v>50281</v>
          </cell>
          <cell r="D23">
            <v>63317</v>
          </cell>
          <cell r="E23">
            <v>63317</v>
          </cell>
          <cell r="F23">
            <v>54431</v>
          </cell>
          <cell r="G23">
            <v>54431</v>
          </cell>
          <cell r="H23">
            <v>0</v>
          </cell>
          <cell r="I23">
            <v>0</v>
          </cell>
          <cell r="J23">
            <v>54431</v>
          </cell>
          <cell r="K23">
            <v>54431</v>
          </cell>
          <cell r="L23">
            <v>0</v>
          </cell>
          <cell r="M23">
            <v>0</v>
          </cell>
          <cell r="N23">
            <v>0</v>
          </cell>
          <cell r="O23">
            <v>0</v>
          </cell>
          <cell r="P23">
            <v>54431</v>
          </cell>
          <cell r="Q23">
            <v>54431</v>
          </cell>
          <cell r="R23">
            <v>0</v>
          </cell>
          <cell r="S23">
            <v>0</v>
          </cell>
        </row>
        <row r="24">
          <cell r="C24" t="str">
            <v>50282</v>
          </cell>
          <cell r="D24">
            <v>62048.941500000001</v>
          </cell>
          <cell r="E24">
            <v>62048.941500000001</v>
          </cell>
          <cell r="F24">
            <v>62048.941500000001</v>
          </cell>
          <cell r="G24">
            <v>62048.941500000001</v>
          </cell>
          <cell r="H24">
            <v>0</v>
          </cell>
          <cell r="I24">
            <v>0</v>
          </cell>
          <cell r="J24">
            <v>0</v>
          </cell>
          <cell r="K24">
            <v>0</v>
          </cell>
          <cell r="L24">
            <v>0</v>
          </cell>
          <cell r="M24">
            <v>0</v>
          </cell>
          <cell r="N24">
            <v>0</v>
          </cell>
          <cell r="O24">
            <v>0</v>
          </cell>
          <cell r="P24">
            <v>63317</v>
          </cell>
          <cell r="Q24">
            <v>63317</v>
          </cell>
          <cell r="R24">
            <v>0</v>
          </cell>
          <cell r="S24">
            <v>0</v>
          </cell>
        </row>
        <row r="25">
          <cell r="C25" t="str">
            <v>50289</v>
          </cell>
          <cell r="D25">
            <v>1268.0584999999992</v>
          </cell>
          <cell r="E25">
            <v>1268.0584999999992</v>
          </cell>
          <cell r="F25">
            <v>-7617.9415000000008</v>
          </cell>
          <cell r="G25">
            <v>-7617.9415000000008</v>
          </cell>
          <cell r="H25">
            <v>0</v>
          </cell>
          <cell r="I25">
            <v>0</v>
          </cell>
          <cell r="J25">
            <v>54431</v>
          </cell>
          <cell r="K25">
            <v>54431</v>
          </cell>
          <cell r="L25">
            <v>0</v>
          </cell>
          <cell r="M25">
            <v>0</v>
          </cell>
          <cell r="N25">
            <v>0</v>
          </cell>
          <cell r="O25">
            <v>0</v>
          </cell>
          <cell r="P25">
            <v>-8886</v>
          </cell>
          <cell r="Q25">
            <v>-8886</v>
          </cell>
          <cell r="R25">
            <v>0</v>
          </cell>
          <cell r="S25">
            <v>0</v>
          </cell>
        </row>
        <row r="26">
          <cell r="C26" t="str">
            <v>50290</v>
          </cell>
          <cell r="D26">
            <v>105355.9415</v>
          </cell>
          <cell r="E26">
            <v>105355.9415</v>
          </cell>
          <cell r="F26">
            <v>239892.94150000002</v>
          </cell>
          <cell r="G26">
            <v>239892.94150000002</v>
          </cell>
          <cell r="H26">
            <v>93300</v>
          </cell>
          <cell r="I26">
            <v>93300</v>
          </cell>
          <cell r="J26">
            <v>157069</v>
          </cell>
          <cell r="K26">
            <v>157069</v>
          </cell>
          <cell r="L26">
            <v>0</v>
          </cell>
          <cell r="M26">
            <v>0</v>
          </cell>
          <cell r="N26">
            <v>0</v>
          </cell>
          <cell r="O26">
            <v>0</v>
          </cell>
          <cell r="P26">
            <v>134537</v>
          </cell>
          <cell r="Q26">
            <v>134537</v>
          </cell>
          <cell r="R26">
            <v>0</v>
          </cell>
          <cell r="S26">
            <v>0</v>
          </cell>
        </row>
        <row r="27">
          <cell r="C27" t="str">
            <v>50390</v>
          </cell>
          <cell r="D27">
            <v>105355.9415</v>
          </cell>
          <cell r="E27">
            <v>105355.9415</v>
          </cell>
          <cell r="F27">
            <v>239892.94150000002</v>
          </cell>
          <cell r="G27">
            <v>239892.94150000002</v>
          </cell>
          <cell r="H27">
            <v>93300</v>
          </cell>
          <cell r="I27">
            <v>93300</v>
          </cell>
          <cell r="J27">
            <v>157069</v>
          </cell>
          <cell r="K27">
            <v>157069</v>
          </cell>
          <cell r="L27">
            <v>0</v>
          </cell>
          <cell r="M27">
            <v>0</v>
          </cell>
          <cell r="N27">
            <v>0</v>
          </cell>
          <cell r="O27">
            <v>0</v>
          </cell>
          <cell r="P27">
            <v>134537</v>
          </cell>
          <cell r="Q27">
            <v>134537</v>
          </cell>
          <cell r="R27">
            <v>0</v>
          </cell>
          <cell r="S27">
            <v>0</v>
          </cell>
        </row>
        <row r="28">
          <cell r="C28" t="str">
            <v>51000</v>
          </cell>
          <cell r="D28">
            <v>20323</v>
          </cell>
          <cell r="E28">
            <v>20323</v>
          </cell>
          <cell r="F28">
            <v>51138</v>
          </cell>
          <cell r="G28">
            <v>51138</v>
          </cell>
          <cell r="H28">
            <v>17200</v>
          </cell>
          <cell r="I28">
            <v>17200</v>
          </cell>
          <cell r="J28">
            <v>39300</v>
          </cell>
          <cell r="K28">
            <v>39300</v>
          </cell>
          <cell r="L28">
            <v>0</v>
          </cell>
          <cell r="M28">
            <v>0</v>
          </cell>
          <cell r="N28">
            <v>0</v>
          </cell>
          <cell r="O28">
            <v>0</v>
          </cell>
          <cell r="P28">
            <v>30815</v>
          </cell>
          <cell r="Q28">
            <v>30815</v>
          </cell>
          <cell r="R28">
            <v>0</v>
          </cell>
          <cell r="S28">
            <v>0</v>
          </cell>
        </row>
        <row r="29">
          <cell r="C29" t="str">
            <v>51010</v>
          </cell>
          <cell r="D29">
            <v>21591.058499999999</v>
          </cell>
          <cell r="E29">
            <v>21591.058499999999</v>
          </cell>
          <cell r="F29">
            <v>43520.058499999985</v>
          </cell>
          <cell r="G29">
            <v>43520.058499999985</v>
          </cell>
          <cell r="H29">
            <v>17200</v>
          </cell>
          <cell r="I29">
            <v>17200</v>
          </cell>
          <cell r="J29">
            <v>93731</v>
          </cell>
          <cell r="K29">
            <v>93731</v>
          </cell>
          <cell r="L29">
            <v>0</v>
          </cell>
          <cell r="M29">
            <v>0</v>
          </cell>
          <cell r="N29">
            <v>0</v>
          </cell>
          <cell r="O29">
            <v>0</v>
          </cell>
          <cell r="P29">
            <v>21929</v>
          </cell>
          <cell r="Q29">
            <v>21929</v>
          </cell>
          <cell r="R29">
            <v>0</v>
          </cell>
          <cell r="S29">
            <v>0</v>
          </cell>
        </row>
        <row r="30">
          <cell r="C30" t="str">
            <v>69900</v>
          </cell>
          <cell r="D30">
            <v>27093</v>
          </cell>
          <cell r="E30">
            <v>27093</v>
          </cell>
          <cell r="F30">
            <v>54321</v>
          </cell>
          <cell r="G30">
            <v>54321</v>
          </cell>
          <cell r="H30">
            <v>25660</v>
          </cell>
          <cell r="I30">
            <v>25660</v>
          </cell>
          <cell r="J30">
            <v>52891</v>
          </cell>
          <cell r="K30">
            <v>52891</v>
          </cell>
          <cell r="L30">
            <v>0</v>
          </cell>
          <cell r="M30">
            <v>0</v>
          </cell>
          <cell r="N30">
            <v>0</v>
          </cell>
          <cell r="O30">
            <v>0</v>
          </cell>
          <cell r="P30">
            <v>27228</v>
          </cell>
          <cell r="Q30">
            <v>27228</v>
          </cell>
          <cell r="R30">
            <v>0</v>
          </cell>
          <cell r="S30">
            <v>0</v>
          </cell>
        </row>
        <row r="31">
          <cell r="C31" t="str">
            <v>69990</v>
          </cell>
          <cell r="D31">
            <v>27093</v>
          </cell>
          <cell r="E31">
            <v>27093</v>
          </cell>
          <cell r="F31">
            <v>54321</v>
          </cell>
          <cell r="G31">
            <v>54321</v>
          </cell>
          <cell r="H31">
            <v>25660</v>
          </cell>
          <cell r="I31">
            <v>25660</v>
          </cell>
          <cell r="J31">
            <v>52891</v>
          </cell>
          <cell r="K31">
            <v>52891</v>
          </cell>
          <cell r="L31">
            <v>0</v>
          </cell>
          <cell r="M31">
            <v>0</v>
          </cell>
          <cell r="N31">
            <v>0</v>
          </cell>
          <cell r="O31">
            <v>0</v>
          </cell>
          <cell r="P31">
            <v>27228</v>
          </cell>
          <cell r="Q31">
            <v>27228</v>
          </cell>
          <cell r="R31">
            <v>0</v>
          </cell>
          <cell r="S31">
            <v>0</v>
          </cell>
        </row>
        <row r="32">
          <cell r="C32" t="str">
            <v>71990</v>
          </cell>
          <cell r="D32">
            <v>37</v>
          </cell>
          <cell r="E32">
            <v>37</v>
          </cell>
          <cell r="F32">
            <v>73</v>
          </cell>
          <cell r="G32">
            <v>73</v>
          </cell>
          <cell r="H32">
            <v>68</v>
          </cell>
          <cell r="I32">
            <v>68</v>
          </cell>
          <cell r="J32">
            <v>106</v>
          </cell>
          <cell r="K32">
            <v>106</v>
          </cell>
          <cell r="L32">
            <v>0</v>
          </cell>
          <cell r="M32">
            <v>0</v>
          </cell>
          <cell r="N32">
            <v>0</v>
          </cell>
          <cell r="O32">
            <v>0</v>
          </cell>
          <cell r="P32">
            <v>36</v>
          </cell>
          <cell r="Q32">
            <v>36</v>
          </cell>
          <cell r="R32">
            <v>0</v>
          </cell>
          <cell r="S32">
            <v>0</v>
          </cell>
        </row>
        <row r="33">
          <cell r="C33" t="str">
            <v>70309</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row>
        <row r="34">
          <cell r="C34" t="str">
            <v>79010</v>
          </cell>
          <cell r="D34">
            <v>37</v>
          </cell>
          <cell r="E34">
            <v>37</v>
          </cell>
          <cell r="F34">
            <v>73</v>
          </cell>
          <cell r="G34">
            <v>73</v>
          </cell>
          <cell r="H34">
            <v>68</v>
          </cell>
          <cell r="I34">
            <v>68</v>
          </cell>
          <cell r="J34">
            <v>106</v>
          </cell>
          <cell r="K34">
            <v>106</v>
          </cell>
          <cell r="L34">
            <v>0</v>
          </cell>
          <cell r="M34">
            <v>0</v>
          </cell>
          <cell r="N34">
            <v>0</v>
          </cell>
          <cell r="O34">
            <v>0</v>
          </cell>
          <cell r="P34">
            <v>36</v>
          </cell>
          <cell r="Q34">
            <v>36</v>
          </cell>
          <cell r="R34">
            <v>0</v>
          </cell>
          <cell r="S34">
            <v>0</v>
          </cell>
        </row>
        <row r="35">
          <cell r="C35" t="str">
            <v>81990</v>
          </cell>
          <cell r="D35">
            <v>-11</v>
          </cell>
          <cell r="E35">
            <v>-11</v>
          </cell>
          <cell r="F35">
            <v>207</v>
          </cell>
          <cell r="G35">
            <v>207</v>
          </cell>
          <cell r="H35">
            <v>283</v>
          </cell>
          <cell r="I35">
            <v>283</v>
          </cell>
          <cell r="J35">
            <v>738</v>
          </cell>
          <cell r="K35">
            <v>738</v>
          </cell>
          <cell r="L35">
            <v>0</v>
          </cell>
          <cell r="M35">
            <v>0</v>
          </cell>
          <cell r="N35">
            <v>0</v>
          </cell>
          <cell r="O35">
            <v>0</v>
          </cell>
          <cell r="P35">
            <v>218</v>
          </cell>
          <cell r="Q35">
            <v>218</v>
          </cell>
          <cell r="R35">
            <v>0</v>
          </cell>
          <cell r="S35">
            <v>0</v>
          </cell>
        </row>
        <row r="36">
          <cell r="C36" t="str">
            <v>81995</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C37" t="str">
            <v>81999</v>
          </cell>
          <cell r="D37">
            <v>-11</v>
          </cell>
          <cell r="E37">
            <v>-11</v>
          </cell>
          <cell r="F37">
            <v>207</v>
          </cell>
          <cell r="G37">
            <v>207</v>
          </cell>
          <cell r="H37">
            <v>283</v>
          </cell>
          <cell r="I37">
            <v>283</v>
          </cell>
          <cell r="J37">
            <v>738</v>
          </cell>
          <cell r="K37">
            <v>738</v>
          </cell>
          <cell r="L37">
            <v>0</v>
          </cell>
          <cell r="M37">
            <v>0</v>
          </cell>
          <cell r="N37">
            <v>0</v>
          </cell>
          <cell r="O37">
            <v>0</v>
          </cell>
          <cell r="P37">
            <v>218</v>
          </cell>
          <cell r="Q37">
            <v>218</v>
          </cell>
          <cell r="R37">
            <v>0</v>
          </cell>
          <cell r="S37">
            <v>0</v>
          </cell>
        </row>
        <row r="38">
          <cell r="C38" t="str">
            <v>82120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row>
        <row r="39">
          <cell r="C39" t="str">
            <v>82900</v>
          </cell>
          <cell r="D39">
            <v>-6796</v>
          </cell>
          <cell r="E39">
            <v>-6796</v>
          </cell>
          <cell r="F39">
            <v>-3463</v>
          </cell>
          <cell r="G39">
            <v>-3463</v>
          </cell>
          <cell r="H39">
            <v>-8811</v>
          </cell>
          <cell r="I39">
            <v>-8811</v>
          </cell>
          <cell r="J39">
            <v>-14435</v>
          </cell>
          <cell r="K39">
            <v>-14435</v>
          </cell>
          <cell r="L39">
            <v>0</v>
          </cell>
          <cell r="M39">
            <v>0</v>
          </cell>
          <cell r="N39">
            <v>0</v>
          </cell>
          <cell r="O39">
            <v>0</v>
          </cell>
          <cell r="P39">
            <v>3333</v>
          </cell>
          <cell r="Q39">
            <v>3333</v>
          </cell>
          <cell r="R39">
            <v>0</v>
          </cell>
          <cell r="S39">
            <v>0</v>
          </cell>
        </row>
        <row r="40">
          <cell r="C40" t="str">
            <v>82910</v>
          </cell>
          <cell r="D40">
            <v>-5527.9415000000008</v>
          </cell>
          <cell r="E40">
            <v>-5527.9415000000008</v>
          </cell>
          <cell r="F40">
            <v>-11080.941500000015</v>
          </cell>
          <cell r="G40">
            <v>-11080.941500000015</v>
          </cell>
          <cell r="H40">
            <v>-8811</v>
          </cell>
          <cell r="I40">
            <v>-8811</v>
          </cell>
          <cell r="J40">
            <v>39996</v>
          </cell>
          <cell r="K40">
            <v>39996</v>
          </cell>
          <cell r="L40">
            <v>0</v>
          </cell>
          <cell r="M40">
            <v>0</v>
          </cell>
          <cell r="N40">
            <v>0</v>
          </cell>
          <cell r="O40">
            <v>0</v>
          </cell>
          <cell r="P40">
            <v>-5553</v>
          </cell>
          <cell r="Q40">
            <v>-5553</v>
          </cell>
          <cell r="R40">
            <v>0</v>
          </cell>
          <cell r="S40">
            <v>0</v>
          </cell>
        </row>
        <row r="41">
          <cell r="C41" t="str">
            <v>83100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row>
        <row r="42">
          <cell r="C42" t="str">
            <v>83200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C43" t="str">
            <v>83300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row>
        <row r="44">
          <cell r="C44" t="str">
            <v>83310</v>
          </cell>
          <cell r="D44">
            <v>531.08251150000069</v>
          </cell>
          <cell r="E44">
            <v>531.08251150000069</v>
          </cell>
          <cell r="F44">
            <v>-3191.9174884999993</v>
          </cell>
          <cell r="G44">
            <v>-3191.9174884999993</v>
          </cell>
          <cell r="H44">
            <v>0</v>
          </cell>
          <cell r="I44">
            <v>0</v>
          </cell>
          <cell r="J44">
            <v>22807</v>
          </cell>
          <cell r="K44">
            <v>22807</v>
          </cell>
          <cell r="L44">
            <v>0</v>
          </cell>
          <cell r="M44">
            <v>0</v>
          </cell>
          <cell r="N44">
            <v>0</v>
          </cell>
          <cell r="O44">
            <v>0</v>
          </cell>
          <cell r="P44">
            <v>-3723</v>
          </cell>
          <cell r="Q44">
            <v>-3723</v>
          </cell>
          <cell r="R44">
            <v>0</v>
          </cell>
          <cell r="S44">
            <v>0</v>
          </cell>
        </row>
        <row r="45">
          <cell r="C45" t="str">
            <v>84100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row>
        <row r="46">
          <cell r="C46" t="str">
            <v>84110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row>
        <row r="47">
          <cell r="C47" t="str">
            <v>84200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row>
        <row r="48">
          <cell r="C48" t="str">
            <v>84210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row>
        <row r="49">
          <cell r="C49" t="str">
            <v>84300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row>
        <row r="50">
          <cell r="C50" t="str">
            <v>84990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C51" t="str">
            <v>86900</v>
          </cell>
          <cell r="D51">
            <v>-6796</v>
          </cell>
          <cell r="E51">
            <v>-6796</v>
          </cell>
          <cell r="F51">
            <v>-3463</v>
          </cell>
          <cell r="G51">
            <v>-3463</v>
          </cell>
          <cell r="H51">
            <v>-8811</v>
          </cell>
          <cell r="I51">
            <v>-8811</v>
          </cell>
          <cell r="J51">
            <v>-14435</v>
          </cell>
          <cell r="K51">
            <v>-14435</v>
          </cell>
          <cell r="L51">
            <v>0</v>
          </cell>
          <cell r="M51">
            <v>0</v>
          </cell>
          <cell r="N51">
            <v>0</v>
          </cell>
          <cell r="O51">
            <v>0</v>
          </cell>
          <cell r="P51">
            <v>3333</v>
          </cell>
          <cell r="Q51">
            <v>3333</v>
          </cell>
          <cell r="R51">
            <v>0</v>
          </cell>
          <cell r="S51">
            <v>0</v>
          </cell>
        </row>
        <row r="52">
          <cell r="C52" t="str">
            <v>86910</v>
          </cell>
          <cell r="D52">
            <v>-6059.0240115000015</v>
          </cell>
          <cell r="E52">
            <v>-6059.0240115000015</v>
          </cell>
          <cell r="F52">
            <v>-7889.0240115000161</v>
          </cell>
          <cell r="G52">
            <v>-7889.0240115000161</v>
          </cell>
          <cell r="H52">
            <v>-8811</v>
          </cell>
          <cell r="I52">
            <v>-8811</v>
          </cell>
          <cell r="J52">
            <v>17189</v>
          </cell>
          <cell r="K52">
            <v>17189</v>
          </cell>
          <cell r="L52">
            <v>0</v>
          </cell>
          <cell r="M52">
            <v>0</v>
          </cell>
          <cell r="N52">
            <v>0</v>
          </cell>
          <cell r="O52">
            <v>0</v>
          </cell>
          <cell r="P52">
            <v>-1829</v>
          </cell>
          <cell r="Q52">
            <v>-1829</v>
          </cell>
          <cell r="R52">
            <v>0</v>
          </cell>
          <cell r="S52">
            <v>0</v>
          </cell>
        </row>
        <row r="53">
          <cell r="C53" t="str">
            <v>90990</v>
          </cell>
          <cell r="D53">
            <v>0</v>
          </cell>
          <cell r="E53">
            <v>0</v>
          </cell>
          <cell r="F53">
            <v>2071</v>
          </cell>
          <cell r="G53">
            <v>2071</v>
          </cell>
          <cell r="H53">
            <v>0</v>
          </cell>
          <cell r="I53">
            <v>0</v>
          </cell>
          <cell r="J53">
            <v>0</v>
          </cell>
          <cell r="K53">
            <v>0</v>
          </cell>
          <cell r="L53">
            <v>0</v>
          </cell>
          <cell r="M53">
            <v>0</v>
          </cell>
          <cell r="N53">
            <v>0</v>
          </cell>
          <cell r="O53">
            <v>0</v>
          </cell>
          <cell r="P53">
            <v>2071</v>
          </cell>
          <cell r="Q53">
            <v>2071</v>
          </cell>
          <cell r="R53">
            <v>0</v>
          </cell>
          <cell r="S53">
            <v>0</v>
          </cell>
        </row>
        <row r="54">
          <cell r="C54" t="str">
            <v>09000</v>
          </cell>
          <cell r="D54">
            <v>-27861</v>
          </cell>
          <cell r="E54">
            <v>-27861</v>
          </cell>
          <cell r="F54">
            <v>879999</v>
          </cell>
          <cell r="G54">
            <v>879999</v>
          </cell>
          <cell r="H54">
            <v>0</v>
          </cell>
          <cell r="I54">
            <v>0</v>
          </cell>
          <cell r="J54">
            <v>0</v>
          </cell>
          <cell r="K54">
            <v>0</v>
          </cell>
          <cell r="L54">
            <v>0</v>
          </cell>
          <cell r="M54">
            <v>0</v>
          </cell>
          <cell r="N54">
            <v>0</v>
          </cell>
          <cell r="O54">
            <v>0</v>
          </cell>
          <cell r="P54">
            <v>907860</v>
          </cell>
          <cell r="Q54">
            <v>907860</v>
          </cell>
          <cell r="R54">
            <v>0</v>
          </cell>
          <cell r="S54">
            <v>0</v>
          </cell>
        </row>
        <row r="55">
          <cell r="C55" t="str">
            <v>00490</v>
          </cell>
          <cell r="D55">
            <v>-63934</v>
          </cell>
          <cell r="E55">
            <v>-63934</v>
          </cell>
          <cell r="F55">
            <v>364002</v>
          </cell>
          <cell r="G55">
            <v>364002</v>
          </cell>
          <cell r="H55">
            <v>0</v>
          </cell>
          <cell r="I55">
            <v>0</v>
          </cell>
          <cell r="J55">
            <v>0</v>
          </cell>
          <cell r="K55">
            <v>0</v>
          </cell>
          <cell r="L55">
            <v>0</v>
          </cell>
          <cell r="M55">
            <v>0</v>
          </cell>
          <cell r="N55">
            <v>0</v>
          </cell>
          <cell r="O55">
            <v>0</v>
          </cell>
          <cell r="P55">
            <v>427936</v>
          </cell>
          <cell r="Q55">
            <v>427936</v>
          </cell>
          <cell r="R55">
            <v>0</v>
          </cell>
          <cell r="S55">
            <v>0</v>
          </cell>
        </row>
        <row r="56">
          <cell r="C56" t="str">
            <v>00499</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C57" t="str">
            <v>01190</v>
          </cell>
          <cell r="D57">
            <v>-1637</v>
          </cell>
          <cell r="E57">
            <v>-1637</v>
          </cell>
          <cell r="F57">
            <v>110867</v>
          </cell>
          <cell r="G57">
            <v>110867</v>
          </cell>
          <cell r="H57">
            <v>0</v>
          </cell>
          <cell r="I57">
            <v>0</v>
          </cell>
          <cell r="J57">
            <v>0</v>
          </cell>
          <cell r="K57">
            <v>0</v>
          </cell>
          <cell r="L57">
            <v>0</v>
          </cell>
          <cell r="M57">
            <v>0</v>
          </cell>
          <cell r="N57">
            <v>0</v>
          </cell>
          <cell r="O57">
            <v>0</v>
          </cell>
          <cell r="P57">
            <v>112504</v>
          </cell>
          <cell r="Q57">
            <v>112504</v>
          </cell>
          <cell r="R57">
            <v>0</v>
          </cell>
          <cell r="S57">
            <v>0</v>
          </cell>
        </row>
        <row r="58">
          <cell r="C58" t="str">
            <v>01290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C59" t="str">
            <v>01990</v>
          </cell>
          <cell r="D59">
            <v>-1637</v>
          </cell>
          <cell r="E59">
            <v>-1637</v>
          </cell>
          <cell r="F59">
            <v>110867</v>
          </cell>
          <cell r="G59">
            <v>110867</v>
          </cell>
          <cell r="H59">
            <v>0</v>
          </cell>
          <cell r="I59">
            <v>0</v>
          </cell>
          <cell r="J59">
            <v>0</v>
          </cell>
          <cell r="K59">
            <v>0</v>
          </cell>
          <cell r="L59">
            <v>0</v>
          </cell>
          <cell r="M59">
            <v>0</v>
          </cell>
          <cell r="N59">
            <v>0</v>
          </cell>
          <cell r="O59">
            <v>0</v>
          </cell>
          <cell r="P59">
            <v>112504</v>
          </cell>
          <cell r="Q59">
            <v>112504</v>
          </cell>
          <cell r="R59">
            <v>0</v>
          </cell>
          <cell r="S59">
            <v>0</v>
          </cell>
        </row>
        <row r="60">
          <cell r="C60" t="str">
            <v>01199</v>
          </cell>
          <cell r="D60">
            <v>-2143</v>
          </cell>
          <cell r="E60">
            <v>-2143</v>
          </cell>
          <cell r="F60">
            <v>104901</v>
          </cell>
          <cell r="G60">
            <v>104901</v>
          </cell>
          <cell r="H60">
            <v>0</v>
          </cell>
          <cell r="I60">
            <v>0</v>
          </cell>
          <cell r="J60">
            <v>0</v>
          </cell>
          <cell r="K60">
            <v>0</v>
          </cell>
          <cell r="L60">
            <v>0</v>
          </cell>
          <cell r="M60">
            <v>0</v>
          </cell>
          <cell r="N60">
            <v>0</v>
          </cell>
          <cell r="O60">
            <v>0</v>
          </cell>
          <cell r="P60">
            <v>107044</v>
          </cell>
          <cell r="Q60">
            <v>107044</v>
          </cell>
          <cell r="R60">
            <v>0</v>
          </cell>
          <cell r="S60">
            <v>0</v>
          </cell>
        </row>
        <row r="61">
          <cell r="C61" t="str">
            <v>01299</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C62" t="str">
            <v>01999</v>
          </cell>
          <cell r="D62">
            <v>-2143</v>
          </cell>
          <cell r="E62">
            <v>-2143</v>
          </cell>
          <cell r="F62">
            <v>104901</v>
          </cell>
          <cell r="G62">
            <v>104901</v>
          </cell>
          <cell r="H62">
            <v>0</v>
          </cell>
          <cell r="I62">
            <v>0</v>
          </cell>
          <cell r="J62">
            <v>0</v>
          </cell>
          <cell r="K62">
            <v>0</v>
          </cell>
          <cell r="L62">
            <v>0</v>
          </cell>
          <cell r="M62">
            <v>0</v>
          </cell>
          <cell r="N62">
            <v>0</v>
          </cell>
          <cell r="O62">
            <v>0</v>
          </cell>
          <cell r="P62">
            <v>107044</v>
          </cell>
          <cell r="Q62">
            <v>107044</v>
          </cell>
          <cell r="R62">
            <v>0</v>
          </cell>
          <cell r="S62">
            <v>0</v>
          </cell>
        </row>
        <row r="63">
          <cell r="C63" t="str">
            <v>01195</v>
          </cell>
          <cell r="D63">
            <v>-368.94150000000081</v>
          </cell>
          <cell r="E63">
            <v>-368.94150000000081</v>
          </cell>
          <cell r="F63">
            <v>48818.058499999999</v>
          </cell>
          <cell r="G63">
            <v>48818.058499999999</v>
          </cell>
          <cell r="H63">
            <v>0</v>
          </cell>
          <cell r="I63">
            <v>0</v>
          </cell>
          <cell r="J63">
            <v>0</v>
          </cell>
          <cell r="K63">
            <v>0</v>
          </cell>
          <cell r="L63">
            <v>0</v>
          </cell>
          <cell r="M63">
            <v>0</v>
          </cell>
          <cell r="N63">
            <v>0</v>
          </cell>
          <cell r="O63">
            <v>0</v>
          </cell>
          <cell r="P63">
            <v>49187</v>
          </cell>
          <cell r="Q63">
            <v>49187</v>
          </cell>
          <cell r="R63">
            <v>0</v>
          </cell>
          <cell r="S63">
            <v>0</v>
          </cell>
        </row>
        <row r="64">
          <cell r="C64" t="str">
            <v>01995</v>
          </cell>
          <cell r="D64">
            <v>-368.94150000000081</v>
          </cell>
          <cell r="E64">
            <v>-368.94150000000081</v>
          </cell>
          <cell r="F64">
            <v>48818.058499999999</v>
          </cell>
          <cell r="G64">
            <v>48818.058499999999</v>
          </cell>
          <cell r="H64">
            <v>0</v>
          </cell>
          <cell r="I64">
            <v>0</v>
          </cell>
          <cell r="J64">
            <v>0</v>
          </cell>
          <cell r="K64">
            <v>0</v>
          </cell>
          <cell r="L64">
            <v>0</v>
          </cell>
          <cell r="M64">
            <v>0</v>
          </cell>
          <cell r="N64">
            <v>0</v>
          </cell>
          <cell r="O64">
            <v>0</v>
          </cell>
          <cell r="P64">
            <v>49187</v>
          </cell>
          <cell r="Q64">
            <v>49187</v>
          </cell>
          <cell r="R64">
            <v>0</v>
          </cell>
          <cell r="S64">
            <v>0</v>
          </cell>
        </row>
        <row r="65">
          <cell r="C65" t="str">
            <v>02900</v>
          </cell>
          <cell r="D65">
            <v>0</v>
          </cell>
          <cell r="E65">
            <v>0</v>
          </cell>
          <cell r="F65">
            <v>24593</v>
          </cell>
          <cell r="G65">
            <v>24593</v>
          </cell>
          <cell r="H65">
            <v>0</v>
          </cell>
          <cell r="I65">
            <v>0</v>
          </cell>
          <cell r="J65">
            <v>0</v>
          </cell>
          <cell r="K65">
            <v>0</v>
          </cell>
          <cell r="L65">
            <v>0</v>
          </cell>
          <cell r="M65">
            <v>0</v>
          </cell>
          <cell r="N65">
            <v>0</v>
          </cell>
          <cell r="O65">
            <v>0</v>
          </cell>
          <cell r="P65">
            <v>24593</v>
          </cell>
          <cell r="Q65">
            <v>24593</v>
          </cell>
          <cell r="R65">
            <v>0</v>
          </cell>
          <cell r="S65">
            <v>0</v>
          </cell>
        </row>
        <row r="66">
          <cell r="C66" t="str">
            <v>14901</v>
          </cell>
          <cell r="D66">
            <v>0</v>
          </cell>
          <cell r="E66">
            <v>0</v>
          </cell>
          <cell r="F66">
            <v>78900</v>
          </cell>
          <cell r="G66">
            <v>78900</v>
          </cell>
          <cell r="H66">
            <v>0</v>
          </cell>
          <cell r="I66">
            <v>0</v>
          </cell>
          <cell r="J66">
            <v>0</v>
          </cell>
          <cell r="K66">
            <v>0</v>
          </cell>
          <cell r="L66">
            <v>0</v>
          </cell>
          <cell r="M66">
            <v>0</v>
          </cell>
          <cell r="N66">
            <v>0</v>
          </cell>
          <cell r="O66">
            <v>0</v>
          </cell>
          <cell r="P66">
            <v>78900</v>
          </cell>
          <cell r="Q66">
            <v>78900</v>
          </cell>
          <cell r="R66">
            <v>0</v>
          </cell>
          <cell r="S66">
            <v>0</v>
          </cell>
        </row>
        <row r="67">
          <cell r="C67" t="str">
            <v>14905</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row>
        <row r="68">
          <cell r="C68" t="str">
            <v>14908</v>
          </cell>
          <cell r="D68">
            <v>0</v>
          </cell>
          <cell r="E68">
            <v>0</v>
          </cell>
          <cell r="F68">
            <v>78900</v>
          </cell>
          <cell r="G68">
            <v>78900</v>
          </cell>
          <cell r="H68">
            <v>0</v>
          </cell>
          <cell r="I68">
            <v>0</v>
          </cell>
          <cell r="J68">
            <v>0</v>
          </cell>
          <cell r="K68">
            <v>0</v>
          </cell>
          <cell r="L68">
            <v>0</v>
          </cell>
          <cell r="M68">
            <v>0</v>
          </cell>
          <cell r="N68">
            <v>0</v>
          </cell>
          <cell r="O68">
            <v>0</v>
          </cell>
          <cell r="P68">
            <v>78900</v>
          </cell>
          <cell r="Q68">
            <v>78900</v>
          </cell>
          <cell r="R68">
            <v>0</v>
          </cell>
          <cell r="S68">
            <v>0</v>
          </cell>
        </row>
        <row r="69">
          <cell r="C69" t="str">
            <v>14909</v>
          </cell>
          <cell r="D69">
            <v>0</v>
          </cell>
          <cell r="E69">
            <v>0</v>
          </cell>
          <cell r="F69">
            <v>78900</v>
          </cell>
          <cell r="G69">
            <v>78900</v>
          </cell>
          <cell r="H69">
            <v>0</v>
          </cell>
          <cell r="I69">
            <v>0</v>
          </cell>
          <cell r="J69">
            <v>0</v>
          </cell>
          <cell r="K69">
            <v>0</v>
          </cell>
          <cell r="L69">
            <v>0</v>
          </cell>
          <cell r="M69">
            <v>0</v>
          </cell>
          <cell r="N69">
            <v>0</v>
          </cell>
          <cell r="O69">
            <v>0</v>
          </cell>
          <cell r="P69">
            <v>78900</v>
          </cell>
          <cell r="Q69">
            <v>78900</v>
          </cell>
          <cell r="R69">
            <v>0</v>
          </cell>
          <cell r="S69">
            <v>0</v>
          </cell>
        </row>
        <row r="70">
          <cell r="C70" t="str">
            <v>14910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row>
        <row r="71">
          <cell r="C71" t="str">
            <v>90104</v>
          </cell>
          <cell r="D71">
            <v>0</v>
          </cell>
          <cell r="E71">
            <v>0</v>
          </cell>
          <cell r="F71">
            <v>36</v>
          </cell>
          <cell r="G71">
            <v>36</v>
          </cell>
          <cell r="H71">
            <v>0</v>
          </cell>
          <cell r="I71">
            <v>0</v>
          </cell>
          <cell r="J71">
            <v>0</v>
          </cell>
          <cell r="K71">
            <v>0</v>
          </cell>
          <cell r="L71">
            <v>0</v>
          </cell>
          <cell r="M71">
            <v>0</v>
          </cell>
          <cell r="N71">
            <v>0</v>
          </cell>
          <cell r="O71">
            <v>0</v>
          </cell>
          <cell r="P71">
            <v>36</v>
          </cell>
          <cell r="Q71">
            <v>36</v>
          </cell>
          <cell r="R71">
            <v>0</v>
          </cell>
          <cell r="S71">
            <v>0</v>
          </cell>
        </row>
        <row r="72">
          <cell r="C72" t="str">
            <v>90301</v>
          </cell>
          <cell r="D72">
            <v>1000</v>
          </cell>
          <cell r="E72">
            <v>0</v>
          </cell>
          <cell r="F72">
            <v>1000</v>
          </cell>
          <cell r="G72">
            <v>0</v>
          </cell>
          <cell r="H72">
            <v>1000</v>
          </cell>
          <cell r="I72">
            <v>0</v>
          </cell>
          <cell r="J72">
            <v>1000</v>
          </cell>
          <cell r="K72">
            <v>0</v>
          </cell>
          <cell r="L72">
            <v>0</v>
          </cell>
          <cell r="M72">
            <v>0</v>
          </cell>
          <cell r="N72">
            <v>0</v>
          </cell>
          <cell r="O72">
            <v>0</v>
          </cell>
          <cell r="P72">
            <v>1000</v>
          </cell>
          <cell r="Q72">
            <v>0</v>
          </cell>
          <cell r="R72">
            <v>0</v>
          </cell>
          <cell r="S72">
            <v>0</v>
          </cell>
        </row>
        <row r="73">
          <cell r="C73" t="str">
            <v>90302</v>
          </cell>
          <cell r="D73">
            <v>10000</v>
          </cell>
          <cell r="E73">
            <v>0</v>
          </cell>
          <cell r="F73">
            <v>10000</v>
          </cell>
          <cell r="G73">
            <v>0</v>
          </cell>
          <cell r="H73">
            <v>10000</v>
          </cell>
          <cell r="I73">
            <v>0</v>
          </cell>
          <cell r="J73">
            <v>10000</v>
          </cell>
          <cell r="K73">
            <v>0</v>
          </cell>
          <cell r="L73">
            <v>0</v>
          </cell>
          <cell r="M73">
            <v>0</v>
          </cell>
          <cell r="N73">
            <v>0</v>
          </cell>
          <cell r="O73">
            <v>0</v>
          </cell>
          <cell r="P73">
            <v>10000</v>
          </cell>
          <cell r="Q73">
            <v>0</v>
          </cell>
          <cell r="R73">
            <v>0</v>
          </cell>
          <cell r="S73">
            <v>0</v>
          </cell>
        </row>
        <row r="74">
          <cell r="C74" t="str">
            <v>90303</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row>
        <row r="75">
          <cell r="C75" t="str">
            <v>90304</v>
          </cell>
          <cell r="D75">
            <v>4190</v>
          </cell>
          <cell r="E75">
            <v>0</v>
          </cell>
          <cell r="F75">
            <v>4190</v>
          </cell>
          <cell r="G75">
            <v>0</v>
          </cell>
          <cell r="H75">
            <v>4190</v>
          </cell>
          <cell r="I75">
            <v>0</v>
          </cell>
          <cell r="J75">
            <v>4190</v>
          </cell>
          <cell r="K75">
            <v>0</v>
          </cell>
          <cell r="L75">
            <v>0</v>
          </cell>
          <cell r="M75">
            <v>0</v>
          </cell>
          <cell r="N75">
            <v>0</v>
          </cell>
          <cell r="O75">
            <v>0</v>
          </cell>
          <cell r="P75">
            <v>4190</v>
          </cell>
          <cell r="Q75">
            <v>0</v>
          </cell>
          <cell r="R75">
            <v>0</v>
          </cell>
          <cell r="S75">
            <v>0</v>
          </cell>
        </row>
        <row r="76">
          <cell r="C76" t="str">
            <v>90401</v>
          </cell>
          <cell r="D76">
            <v>1000000</v>
          </cell>
          <cell r="E76">
            <v>0</v>
          </cell>
          <cell r="F76">
            <v>1000000</v>
          </cell>
          <cell r="G76">
            <v>0</v>
          </cell>
          <cell r="H76">
            <v>0</v>
          </cell>
          <cell r="I76">
            <v>0</v>
          </cell>
          <cell r="J76">
            <v>0</v>
          </cell>
          <cell r="K76">
            <v>0</v>
          </cell>
          <cell r="L76">
            <v>0</v>
          </cell>
          <cell r="M76">
            <v>0</v>
          </cell>
          <cell r="N76">
            <v>0</v>
          </cell>
          <cell r="O76">
            <v>0</v>
          </cell>
          <cell r="P76">
            <v>1000000</v>
          </cell>
          <cell r="Q76">
            <v>0</v>
          </cell>
          <cell r="R76">
            <v>0</v>
          </cell>
          <cell r="S76">
            <v>0</v>
          </cell>
        </row>
        <row r="77">
          <cell r="C77" t="str">
            <v>90402</v>
          </cell>
          <cell r="D77">
            <v>1000000</v>
          </cell>
          <cell r="E77">
            <v>0</v>
          </cell>
          <cell r="F77">
            <v>1000000</v>
          </cell>
          <cell r="G77">
            <v>0</v>
          </cell>
          <cell r="H77">
            <v>0</v>
          </cell>
          <cell r="I77">
            <v>0</v>
          </cell>
          <cell r="J77">
            <v>0</v>
          </cell>
          <cell r="K77">
            <v>0</v>
          </cell>
          <cell r="L77">
            <v>0</v>
          </cell>
          <cell r="M77">
            <v>0</v>
          </cell>
          <cell r="N77">
            <v>0</v>
          </cell>
          <cell r="O77">
            <v>0</v>
          </cell>
          <cell r="P77">
            <v>1000000</v>
          </cell>
          <cell r="Q77">
            <v>0</v>
          </cell>
          <cell r="R77">
            <v>0</v>
          </cell>
          <cell r="S77">
            <v>0</v>
          </cell>
        </row>
        <row r="78">
          <cell r="C78" t="str">
            <v>90403</v>
          </cell>
          <cell r="D78">
            <v>1000000</v>
          </cell>
          <cell r="E78">
            <v>0</v>
          </cell>
          <cell r="F78">
            <v>1000000</v>
          </cell>
          <cell r="G78">
            <v>0</v>
          </cell>
          <cell r="H78">
            <v>0</v>
          </cell>
          <cell r="I78">
            <v>0</v>
          </cell>
          <cell r="J78">
            <v>0</v>
          </cell>
          <cell r="K78">
            <v>0</v>
          </cell>
          <cell r="L78">
            <v>0</v>
          </cell>
          <cell r="M78">
            <v>0</v>
          </cell>
          <cell r="N78">
            <v>0</v>
          </cell>
          <cell r="O78">
            <v>0</v>
          </cell>
          <cell r="P78">
            <v>1000000</v>
          </cell>
          <cell r="Q78">
            <v>0</v>
          </cell>
          <cell r="R78">
            <v>0</v>
          </cell>
          <cell r="S78">
            <v>0</v>
          </cell>
        </row>
        <row r="79">
          <cell r="C79" t="str">
            <v>90404</v>
          </cell>
          <cell r="D79">
            <v>0</v>
          </cell>
          <cell r="E79">
            <v>0</v>
          </cell>
          <cell r="F79">
            <v>0</v>
          </cell>
          <cell r="G79">
            <v>0</v>
          </cell>
          <cell r="H79">
            <v>1000000</v>
          </cell>
          <cell r="I79">
            <v>0</v>
          </cell>
          <cell r="J79">
            <v>1000000</v>
          </cell>
          <cell r="K79">
            <v>0</v>
          </cell>
          <cell r="L79">
            <v>0</v>
          </cell>
          <cell r="M79">
            <v>0</v>
          </cell>
          <cell r="N79">
            <v>0</v>
          </cell>
          <cell r="O79">
            <v>0</v>
          </cell>
          <cell r="P79">
            <v>0</v>
          </cell>
          <cell r="Q79">
            <v>0</v>
          </cell>
          <cell r="R79">
            <v>0</v>
          </cell>
          <cell r="S79">
            <v>0</v>
          </cell>
        </row>
        <row r="80">
          <cell r="C80" t="str">
            <v>90405</v>
          </cell>
          <cell r="D80">
            <v>0</v>
          </cell>
          <cell r="E80">
            <v>0</v>
          </cell>
          <cell r="F80">
            <v>0</v>
          </cell>
          <cell r="G80">
            <v>0</v>
          </cell>
          <cell r="H80">
            <v>1000000</v>
          </cell>
          <cell r="I80">
            <v>0</v>
          </cell>
          <cell r="J80">
            <v>1000000</v>
          </cell>
          <cell r="K80">
            <v>0</v>
          </cell>
          <cell r="L80">
            <v>0</v>
          </cell>
          <cell r="M80">
            <v>0</v>
          </cell>
          <cell r="N80">
            <v>0</v>
          </cell>
          <cell r="O80">
            <v>0</v>
          </cell>
          <cell r="P80">
            <v>0</v>
          </cell>
          <cell r="Q80">
            <v>0</v>
          </cell>
          <cell r="R80">
            <v>0</v>
          </cell>
          <cell r="S80">
            <v>0</v>
          </cell>
        </row>
        <row r="81">
          <cell r="C81" t="str">
            <v>90406</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C82" t="str">
            <v>90407</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row>
        <row r="83">
          <cell r="C83" t="str">
            <v>90504</v>
          </cell>
          <cell r="D83">
            <v>0</v>
          </cell>
          <cell r="E83">
            <v>0</v>
          </cell>
          <cell r="F83">
            <v>0</v>
          </cell>
          <cell r="G83">
            <v>0</v>
          </cell>
          <cell r="H83">
            <v>5915</v>
          </cell>
          <cell r="I83">
            <v>0</v>
          </cell>
          <cell r="J83">
            <v>5915</v>
          </cell>
          <cell r="K83">
            <v>0</v>
          </cell>
          <cell r="L83">
            <v>0</v>
          </cell>
          <cell r="M83">
            <v>0</v>
          </cell>
          <cell r="N83">
            <v>0</v>
          </cell>
          <cell r="O83">
            <v>0</v>
          </cell>
          <cell r="P83">
            <v>0</v>
          </cell>
          <cell r="Q83">
            <v>0</v>
          </cell>
          <cell r="R83">
            <v>0</v>
          </cell>
          <cell r="S83">
            <v>0</v>
          </cell>
        </row>
        <row r="84">
          <cell r="C84" t="str">
            <v>90505</v>
          </cell>
          <cell r="D84">
            <v>0</v>
          </cell>
          <cell r="E84">
            <v>0</v>
          </cell>
          <cell r="F84">
            <v>0</v>
          </cell>
          <cell r="G84">
            <v>0</v>
          </cell>
          <cell r="H84">
            <v>5954</v>
          </cell>
          <cell r="I84">
            <v>0</v>
          </cell>
          <cell r="J84">
            <v>5954</v>
          </cell>
          <cell r="K84">
            <v>0</v>
          </cell>
          <cell r="L84">
            <v>0</v>
          </cell>
          <cell r="M84">
            <v>0</v>
          </cell>
          <cell r="N84">
            <v>0</v>
          </cell>
          <cell r="O84">
            <v>0</v>
          </cell>
          <cell r="P84">
            <v>0</v>
          </cell>
          <cell r="Q84">
            <v>0</v>
          </cell>
          <cell r="R84">
            <v>0</v>
          </cell>
          <cell r="S84">
            <v>0</v>
          </cell>
        </row>
      </sheetData>
      <sheetData sheetId="11" refreshError="1">
        <row r="5">
          <cell r="C5">
            <v>2</v>
          </cell>
          <cell r="D5">
            <v>3</v>
          </cell>
          <cell r="E5">
            <v>4</v>
          </cell>
          <cell r="F5">
            <v>5</v>
          </cell>
          <cell r="G5">
            <v>2</v>
          </cell>
          <cell r="H5">
            <v>3</v>
          </cell>
          <cell r="I5">
            <v>4</v>
          </cell>
          <cell r="J5">
            <v>5</v>
          </cell>
          <cell r="K5">
            <v>2</v>
          </cell>
          <cell r="L5">
            <v>3</v>
          </cell>
          <cell r="M5">
            <v>4</v>
          </cell>
          <cell r="N5">
            <v>5</v>
          </cell>
          <cell r="O5">
            <v>2</v>
          </cell>
          <cell r="P5">
            <v>3</v>
          </cell>
          <cell r="Q5">
            <v>4</v>
          </cell>
          <cell r="R5">
            <v>5</v>
          </cell>
          <cell r="S5">
            <v>2</v>
          </cell>
          <cell r="T5">
            <v>3</v>
          </cell>
          <cell r="U5">
            <v>4</v>
          </cell>
          <cell r="V5">
            <v>5</v>
          </cell>
          <cell r="W5">
            <v>2</v>
          </cell>
          <cell r="X5">
            <v>3</v>
          </cell>
          <cell r="Y5">
            <v>4</v>
          </cell>
          <cell r="Z5">
            <v>5</v>
          </cell>
          <cell r="AA5">
            <v>2</v>
          </cell>
          <cell r="AB5">
            <v>3</v>
          </cell>
          <cell r="AC5">
            <v>4</v>
          </cell>
          <cell r="AD5">
            <v>5</v>
          </cell>
          <cell r="AE5">
            <v>2</v>
          </cell>
          <cell r="AF5">
            <v>3</v>
          </cell>
          <cell r="AG5">
            <v>4</v>
          </cell>
          <cell r="AH5">
            <v>5</v>
          </cell>
          <cell r="AI5">
            <v>2</v>
          </cell>
          <cell r="AJ5">
            <v>3</v>
          </cell>
          <cell r="AK5">
            <v>4</v>
          </cell>
          <cell r="AL5">
            <v>5</v>
          </cell>
          <cell r="AM5">
            <v>2</v>
          </cell>
          <cell r="AN5">
            <v>3</v>
          </cell>
          <cell r="AO5">
            <v>4</v>
          </cell>
          <cell r="AP5">
            <v>5</v>
          </cell>
          <cell r="AQ5">
            <v>2</v>
          </cell>
          <cell r="AR5">
            <v>3</v>
          </cell>
          <cell r="AS5">
            <v>4</v>
          </cell>
          <cell r="AT5">
            <v>5</v>
          </cell>
          <cell r="AU5">
            <v>2</v>
          </cell>
          <cell r="AV5">
            <v>3</v>
          </cell>
          <cell r="AW5">
            <v>4</v>
          </cell>
          <cell r="AX5">
            <v>5</v>
          </cell>
          <cell r="AY5">
            <v>2</v>
          </cell>
          <cell r="AZ5">
            <v>3</v>
          </cell>
          <cell r="BA5">
            <v>4</v>
          </cell>
          <cell r="BB5">
            <v>5</v>
          </cell>
          <cell r="BC5">
            <v>2</v>
          </cell>
          <cell r="BD5">
            <v>3</v>
          </cell>
          <cell r="BE5">
            <v>4</v>
          </cell>
          <cell r="BF5">
            <v>5</v>
          </cell>
          <cell r="BG5">
            <v>2</v>
          </cell>
          <cell r="BH5">
            <v>3</v>
          </cell>
          <cell r="BI5">
            <v>4</v>
          </cell>
          <cell r="BJ5">
            <v>5</v>
          </cell>
          <cell r="BK5">
            <v>2</v>
          </cell>
          <cell r="BL5">
            <v>3</v>
          </cell>
          <cell r="BM5">
            <v>4</v>
          </cell>
          <cell r="BN5">
            <v>5</v>
          </cell>
          <cell r="BO5">
            <v>2</v>
          </cell>
          <cell r="BP5">
            <v>3</v>
          </cell>
          <cell r="BQ5">
            <v>4</v>
          </cell>
          <cell r="BR5">
            <v>5</v>
          </cell>
          <cell r="BS5">
            <v>2</v>
          </cell>
          <cell r="BT5">
            <v>3</v>
          </cell>
          <cell r="BU5">
            <v>4</v>
          </cell>
          <cell r="BV5">
            <v>5</v>
          </cell>
          <cell r="BW5">
            <v>2</v>
          </cell>
          <cell r="BX5">
            <v>3</v>
          </cell>
          <cell r="BY5">
            <v>4</v>
          </cell>
          <cell r="BZ5">
            <v>5</v>
          </cell>
          <cell r="CA5">
            <v>2</v>
          </cell>
          <cell r="CB5">
            <v>3</v>
          </cell>
          <cell r="CC5">
            <v>4</v>
          </cell>
          <cell r="CD5">
            <v>5</v>
          </cell>
          <cell r="CE5">
            <v>2</v>
          </cell>
          <cell r="CF5">
            <v>3</v>
          </cell>
          <cell r="CG5">
            <v>4</v>
          </cell>
          <cell r="CH5">
            <v>5</v>
          </cell>
          <cell r="CI5">
            <v>2</v>
          </cell>
          <cell r="CJ5">
            <v>3</v>
          </cell>
          <cell r="CK5">
            <v>4</v>
          </cell>
          <cell r="CL5">
            <v>5</v>
          </cell>
          <cell r="CM5">
            <v>2</v>
          </cell>
          <cell r="CN5">
            <v>3</v>
          </cell>
          <cell r="CO5">
            <v>4</v>
          </cell>
          <cell r="CP5">
            <v>5</v>
          </cell>
          <cell r="CQ5">
            <v>2</v>
          </cell>
          <cell r="CR5">
            <v>3</v>
          </cell>
          <cell r="CS5">
            <v>4</v>
          </cell>
          <cell r="CT5">
            <v>5</v>
          </cell>
          <cell r="CU5">
            <v>2</v>
          </cell>
          <cell r="CV5">
            <v>3</v>
          </cell>
          <cell r="CW5">
            <v>4</v>
          </cell>
          <cell r="CX5">
            <v>5</v>
          </cell>
          <cell r="CY5">
            <v>2</v>
          </cell>
          <cell r="CZ5">
            <v>3</v>
          </cell>
          <cell r="DA5">
            <v>4</v>
          </cell>
          <cell r="DB5">
            <v>5</v>
          </cell>
          <cell r="DC5">
            <v>2</v>
          </cell>
          <cell r="DD5">
            <v>3</v>
          </cell>
          <cell r="DE5">
            <v>4</v>
          </cell>
          <cell r="DF5">
            <v>5</v>
          </cell>
          <cell r="DG5">
            <v>2</v>
          </cell>
          <cell r="DH5">
            <v>3</v>
          </cell>
          <cell r="DI5">
            <v>4</v>
          </cell>
          <cell r="DJ5">
            <v>5</v>
          </cell>
          <cell r="DK5">
            <v>2</v>
          </cell>
          <cell r="DL5">
            <v>3</v>
          </cell>
          <cell r="DM5">
            <v>4</v>
          </cell>
          <cell r="DN5">
            <v>5</v>
          </cell>
          <cell r="DO5">
            <v>2</v>
          </cell>
          <cell r="DP5">
            <v>3</v>
          </cell>
          <cell r="DQ5">
            <v>4</v>
          </cell>
          <cell r="DR5">
            <v>5</v>
          </cell>
          <cell r="DS5">
            <v>2</v>
          </cell>
          <cell r="DT5">
            <v>3</v>
          </cell>
          <cell r="DU5">
            <v>4</v>
          </cell>
          <cell r="DV5">
            <v>5</v>
          </cell>
          <cell r="DW5">
            <v>2</v>
          </cell>
          <cell r="DX5">
            <v>3</v>
          </cell>
          <cell r="DY5">
            <v>4</v>
          </cell>
          <cell r="DZ5">
            <v>5</v>
          </cell>
          <cell r="EA5">
            <v>2</v>
          </cell>
          <cell r="EB5">
            <v>3</v>
          </cell>
          <cell r="EC5">
            <v>4</v>
          </cell>
          <cell r="ED5">
            <v>5</v>
          </cell>
          <cell r="EE5">
            <v>2</v>
          </cell>
          <cell r="EF5">
            <v>3</v>
          </cell>
          <cell r="EG5">
            <v>4</v>
          </cell>
          <cell r="EH5">
            <v>5</v>
          </cell>
          <cell r="EI5">
            <v>2</v>
          </cell>
          <cell r="EJ5">
            <v>3</v>
          </cell>
          <cell r="EK5">
            <v>4</v>
          </cell>
          <cell r="EL5">
            <v>5</v>
          </cell>
          <cell r="EM5">
            <v>2</v>
          </cell>
          <cell r="EN5">
            <v>3</v>
          </cell>
          <cell r="EO5">
            <v>4</v>
          </cell>
          <cell r="EP5">
            <v>5</v>
          </cell>
        </row>
        <row r="6">
          <cell r="B6" t="str">
            <v>00490</v>
          </cell>
          <cell r="G6">
            <v>427936</v>
          </cell>
          <cell r="H6">
            <v>427936</v>
          </cell>
          <cell r="I6">
            <v>0</v>
          </cell>
          <cell r="J6">
            <v>0</v>
          </cell>
          <cell r="BC6">
            <v>0</v>
          </cell>
          <cell r="BD6">
            <v>0</v>
          </cell>
          <cell r="BE6">
            <v>0</v>
          </cell>
          <cell r="BF6">
            <v>0</v>
          </cell>
          <cell r="CY6">
            <v>0</v>
          </cell>
          <cell r="CZ6">
            <v>0</v>
          </cell>
          <cell r="DA6">
            <v>0</v>
          </cell>
          <cell r="DB6">
            <v>0</v>
          </cell>
          <cell r="EM6">
            <v>70055</v>
          </cell>
          <cell r="EN6">
            <v>70055</v>
          </cell>
          <cell r="EO6">
            <v>471420</v>
          </cell>
          <cell r="EP6">
            <v>471420</v>
          </cell>
        </row>
        <row r="7">
          <cell r="B7" t="str">
            <v>00499</v>
          </cell>
          <cell r="G7">
            <v>0</v>
          </cell>
          <cell r="H7">
            <v>0</v>
          </cell>
          <cell r="I7">
            <v>0</v>
          </cell>
          <cell r="J7">
            <v>0</v>
          </cell>
          <cell r="BC7">
            <v>0</v>
          </cell>
          <cell r="BD7">
            <v>0</v>
          </cell>
          <cell r="BE7">
            <v>0</v>
          </cell>
          <cell r="BF7">
            <v>0</v>
          </cell>
          <cell r="CY7">
            <v>0</v>
          </cell>
          <cell r="CZ7">
            <v>0</v>
          </cell>
          <cell r="DA7">
            <v>0</v>
          </cell>
          <cell r="DB7">
            <v>0</v>
          </cell>
          <cell r="EM7">
            <v>0</v>
          </cell>
          <cell r="EN7">
            <v>0</v>
          </cell>
          <cell r="EO7">
            <v>0</v>
          </cell>
          <cell r="EP7">
            <v>0</v>
          </cell>
        </row>
        <row r="8">
          <cell r="B8" t="str">
            <v>01190</v>
          </cell>
          <cell r="G8">
            <v>112504</v>
          </cell>
          <cell r="H8">
            <v>112504</v>
          </cell>
          <cell r="I8">
            <v>0</v>
          </cell>
          <cell r="J8">
            <v>0</v>
          </cell>
          <cell r="BC8">
            <v>0</v>
          </cell>
          <cell r="BD8">
            <v>0</v>
          </cell>
          <cell r="BE8">
            <v>0</v>
          </cell>
          <cell r="BF8">
            <v>0</v>
          </cell>
          <cell r="CY8">
            <v>0</v>
          </cell>
          <cell r="CZ8">
            <v>0</v>
          </cell>
          <cell r="DA8">
            <v>0</v>
          </cell>
          <cell r="DB8">
            <v>0</v>
          </cell>
          <cell r="EM8">
            <v>-12856</v>
          </cell>
          <cell r="EN8">
            <v>-12856</v>
          </cell>
          <cell r="EO8">
            <v>96981</v>
          </cell>
          <cell r="EP8">
            <v>96981</v>
          </cell>
        </row>
        <row r="9">
          <cell r="B9" t="str">
            <v>01195</v>
          </cell>
          <cell r="G9">
            <v>49187</v>
          </cell>
          <cell r="H9">
            <v>49187</v>
          </cell>
          <cell r="I9">
            <v>0</v>
          </cell>
          <cell r="J9">
            <v>0</v>
          </cell>
          <cell r="BC9">
            <v>0</v>
          </cell>
          <cell r="BD9">
            <v>0</v>
          </cell>
          <cell r="BE9">
            <v>0</v>
          </cell>
          <cell r="BF9">
            <v>0</v>
          </cell>
          <cell r="CY9">
            <v>0</v>
          </cell>
          <cell r="CZ9">
            <v>0</v>
          </cell>
          <cell r="DA9">
            <v>0</v>
          </cell>
          <cell r="DB9">
            <v>0</v>
          </cell>
          <cell r="EM9">
            <v>-5789</v>
          </cell>
          <cell r="EN9">
            <v>-5789</v>
          </cell>
          <cell r="EO9">
            <v>42550</v>
          </cell>
          <cell r="EP9">
            <v>42550</v>
          </cell>
        </row>
        <row r="10">
          <cell r="B10" t="str">
            <v>01199</v>
          </cell>
          <cell r="G10">
            <v>107044</v>
          </cell>
          <cell r="H10">
            <v>107044</v>
          </cell>
          <cell r="I10">
            <v>0</v>
          </cell>
          <cell r="J10">
            <v>0</v>
          </cell>
          <cell r="BC10">
            <v>0</v>
          </cell>
          <cell r="BD10">
            <v>0</v>
          </cell>
          <cell r="BE10">
            <v>0</v>
          </cell>
          <cell r="BF10">
            <v>0</v>
          </cell>
          <cell r="CY10">
            <v>0</v>
          </cell>
          <cell r="CZ10">
            <v>0</v>
          </cell>
          <cell r="DA10">
            <v>0</v>
          </cell>
          <cell r="DB10">
            <v>0</v>
          </cell>
          <cell r="EM10">
            <v>-11974</v>
          </cell>
          <cell r="EN10">
            <v>-11974</v>
          </cell>
          <cell r="EO10">
            <v>92225</v>
          </cell>
          <cell r="EP10">
            <v>92225</v>
          </cell>
        </row>
        <row r="11">
          <cell r="B11" t="str">
            <v>01290</v>
          </cell>
          <cell r="G11">
            <v>0</v>
          </cell>
          <cell r="H11">
            <v>0</v>
          </cell>
          <cell r="I11">
            <v>0</v>
          </cell>
          <cell r="J11">
            <v>0</v>
          </cell>
          <cell r="BC11">
            <v>0</v>
          </cell>
          <cell r="BD11">
            <v>0</v>
          </cell>
          <cell r="BE11">
            <v>0</v>
          </cell>
          <cell r="BF11">
            <v>0</v>
          </cell>
          <cell r="CY11">
            <v>0</v>
          </cell>
          <cell r="CZ11">
            <v>0</v>
          </cell>
          <cell r="DA11">
            <v>0</v>
          </cell>
          <cell r="DB11">
            <v>0</v>
          </cell>
          <cell r="EM11">
            <v>0</v>
          </cell>
          <cell r="EN11">
            <v>0</v>
          </cell>
          <cell r="EO11">
            <v>0</v>
          </cell>
          <cell r="EP11">
            <v>0</v>
          </cell>
        </row>
        <row r="12">
          <cell r="B12" t="str">
            <v>01299</v>
          </cell>
          <cell r="G12">
            <v>0</v>
          </cell>
          <cell r="H12">
            <v>0</v>
          </cell>
          <cell r="I12">
            <v>0</v>
          </cell>
          <cell r="J12">
            <v>0</v>
          </cell>
          <cell r="BC12">
            <v>0</v>
          </cell>
          <cell r="BD12">
            <v>0</v>
          </cell>
          <cell r="BE12">
            <v>0</v>
          </cell>
          <cell r="BF12">
            <v>0</v>
          </cell>
          <cell r="CY12">
            <v>0</v>
          </cell>
          <cell r="CZ12">
            <v>0</v>
          </cell>
          <cell r="DA12">
            <v>0</v>
          </cell>
          <cell r="DB12">
            <v>0</v>
          </cell>
          <cell r="EM12">
            <v>0</v>
          </cell>
          <cell r="EN12">
            <v>0</v>
          </cell>
          <cell r="EO12">
            <v>0</v>
          </cell>
          <cell r="EP12">
            <v>0</v>
          </cell>
        </row>
        <row r="13">
          <cell r="B13" t="str">
            <v>01990</v>
          </cell>
          <cell r="G13">
            <v>112504</v>
          </cell>
          <cell r="H13">
            <v>112504</v>
          </cell>
          <cell r="I13">
            <v>0</v>
          </cell>
          <cell r="J13">
            <v>0</v>
          </cell>
          <cell r="BC13">
            <v>0</v>
          </cell>
          <cell r="BD13">
            <v>0</v>
          </cell>
          <cell r="BE13">
            <v>0</v>
          </cell>
          <cell r="BF13">
            <v>0</v>
          </cell>
          <cell r="CY13">
            <v>0</v>
          </cell>
          <cell r="CZ13">
            <v>0</v>
          </cell>
          <cell r="DA13">
            <v>0</v>
          </cell>
          <cell r="DB13">
            <v>0</v>
          </cell>
          <cell r="EM13">
            <v>-12856</v>
          </cell>
          <cell r="EN13">
            <v>-12856</v>
          </cell>
          <cell r="EO13">
            <v>96981</v>
          </cell>
          <cell r="EP13">
            <v>96981</v>
          </cell>
        </row>
        <row r="14">
          <cell r="B14" t="str">
            <v>01995</v>
          </cell>
          <cell r="G14">
            <v>49187</v>
          </cell>
          <cell r="H14">
            <v>49187</v>
          </cell>
          <cell r="I14">
            <v>0</v>
          </cell>
          <cell r="J14">
            <v>0</v>
          </cell>
          <cell r="BC14">
            <v>0</v>
          </cell>
          <cell r="BD14">
            <v>0</v>
          </cell>
          <cell r="BE14">
            <v>0</v>
          </cell>
          <cell r="BF14">
            <v>0</v>
          </cell>
          <cell r="CY14">
            <v>0</v>
          </cell>
          <cell r="CZ14">
            <v>0</v>
          </cell>
          <cell r="DA14">
            <v>0</v>
          </cell>
          <cell r="DB14">
            <v>0</v>
          </cell>
          <cell r="EM14">
            <v>-5789</v>
          </cell>
          <cell r="EN14">
            <v>-5789</v>
          </cell>
          <cell r="EO14">
            <v>42550</v>
          </cell>
          <cell r="EP14">
            <v>42550</v>
          </cell>
        </row>
        <row r="15">
          <cell r="B15" t="str">
            <v>01999</v>
          </cell>
          <cell r="G15">
            <v>107044</v>
          </cell>
          <cell r="H15">
            <v>107044</v>
          </cell>
          <cell r="I15">
            <v>0</v>
          </cell>
          <cell r="J15">
            <v>0</v>
          </cell>
          <cell r="BC15">
            <v>0</v>
          </cell>
          <cell r="BD15">
            <v>0</v>
          </cell>
          <cell r="BE15">
            <v>0</v>
          </cell>
          <cell r="BF15">
            <v>0</v>
          </cell>
          <cell r="CY15">
            <v>0</v>
          </cell>
          <cell r="CZ15">
            <v>0</v>
          </cell>
          <cell r="DA15">
            <v>0</v>
          </cell>
          <cell r="DB15">
            <v>0</v>
          </cell>
          <cell r="EM15">
            <v>-11974</v>
          </cell>
          <cell r="EN15">
            <v>-11974</v>
          </cell>
          <cell r="EO15">
            <v>92225</v>
          </cell>
          <cell r="EP15">
            <v>92225</v>
          </cell>
        </row>
        <row r="16">
          <cell r="B16" t="str">
            <v>02900</v>
          </cell>
          <cell r="G16">
            <v>24593</v>
          </cell>
          <cell r="H16">
            <v>24593</v>
          </cell>
          <cell r="I16">
            <v>0</v>
          </cell>
          <cell r="J16">
            <v>0</v>
          </cell>
          <cell r="BC16">
            <v>0</v>
          </cell>
          <cell r="BD16">
            <v>0</v>
          </cell>
          <cell r="BE16">
            <v>0</v>
          </cell>
          <cell r="BF16">
            <v>0</v>
          </cell>
          <cell r="CY16">
            <v>0</v>
          </cell>
          <cell r="CZ16">
            <v>0</v>
          </cell>
          <cell r="DA16">
            <v>0</v>
          </cell>
          <cell r="DB16">
            <v>0</v>
          </cell>
          <cell r="EM16">
            <v>-2599</v>
          </cell>
          <cell r="EN16">
            <v>-2599</v>
          </cell>
          <cell r="EO16">
            <v>25054</v>
          </cell>
          <cell r="EP16">
            <v>25054</v>
          </cell>
        </row>
        <row r="17">
          <cell r="B17" t="str">
            <v>09000</v>
          </cell>
          <cell r="G17">
            <v>907860</v>
          </cell>
          <cell r="H17">
            <v>907860</v>
          </cell>
          <cell r="I17">
            <v>0</v>
          </cell>
          <cell r="J17">
            <v>0</v>
          </cell>
          <cell r="BC17">
            <v>0</v>
          </cell>
          <cell r="BD17">
            <v>0</v>
          </cell>
          <cell r="BE17">
            <v>0</v>
          </cell>
          <cell r="BF17">
            <v>0</v>
          </cell>
          <cell r="CY17">
            <v>0</v>
          </cell>
          <cell r="CZ17">
            <v>0</v>
          </cell>
          <cell r="DA17">
            <v>0</v>
          </cell>
          <cell r="DB17">
            <v>0</v>
          </cell>
          <cell r="EM17">
            <v>7742</v>
          </cell>
          <cell r="EN17">
            <v>7742</v>
          </cell>
          <cell r="EO17">
            <v>870622</v>
          </cell>
          <cell r="EP17">
            <v>870622</v>
          </cell>
        </row>
        <row r="18">
          <cell r="B18" t="str">
            <v>14901</v>
          </cell>
          <cell r="G18">
            <v>78900</v>
          </cell>
          <cell r="H18">
            <v>78900</v>
          </cell>
          <cell r="I18">
            <v>0</v>
          </cell>
          <cell r="J18">
            <v>0</v>
          </cell>
          <cell r="BC18">
            <v>0</v>
          </cell>
          <cell r="BD18">
            <v>0</v>
          </cell>
          <cell r="BE18">
            <v>0</v>
          </cell>
          <cell r="BF18">
            <v>0</v>
          </cell>
          <cell r="CY18">
            <v>0</v>
          </cell>
          <cell r="CZ18">
            <v>0</v>
          </cell>
          <cell r="DA18">
            <v>0</v>
          </cell>
          <cell r="DB18">
            <v>0</v>
          </cell>
          <cell r="EM18">
            <v>0</v>
          </cell>
          <cell r="EN18">
            <v>0</v>
          </cell>
          <cell r="EO18">
            <v>78900</v>
          </cell>
          <cell r="EP18">
            <v>78900</v>
          </cell>
        </row>
        <row r="19">
          <cell r="B19" t="str">
            <v>14905</v>
          </cell>
          <cell r="G19">
            <v>0</v>
          </cell>
          <cell r="H19">
            <v>0</v>
          </cell>
          <cell r="I19">
            <v>0</v>
          </cell>
          <cell r="J19">
            <v>0</v>
          </cell>
          <cell r="BC19">
            <v>0</v>
          </cell>
          <cell r="BD19">
            <v>0</v>
          </cell>
          <cell r="BE19">
            <v>0</v>
          </cell>
          <cell r="BF19">
            <v>0</v>
          </cell>
          <cell r="CY19">
            <v>0</v>
          </cell>
          <cell r="CZ19">
            <v>0</v>
          </cell>
          <cell r="DA19">
            <v>0</v>
          </cell>
          <cell r="DB19">
            <v>0</v>
          </cell>
          <cell r="EM19">
            <v>0</v>
          </cell>
          <cell r="EN19">
            <v>0</v>
          </cell>
          <cell r="EO19">
            <v>0</v>
          </cell>
          <cell r="EP19">
            <v>0</v>
          </cell>
        </row>
        <row r="20">
          <cell r="B20" t="str">
            <v>14908</v>
          </cell>
          <cell r="G20">
            <v>78900</v>
          </cell>
          <cell r="H20">
            <v>78900</v>
          </cell>
          <cell r="I20">
            <v>0</v>
          </cell>
          <cell r="J20">
            <v>0</v>
          </cell>
          <cell r="BC20">
            <v>0</v>
          </cell>
          <cell r="BD20">
            <v>0</v>
          </cell>
          <cell r="BE20">
            <v>0</v>
          </cell>
          <cell r="BF20">
            <v>0</v>
          </cell>
          <cell r="CY20">
            <v>0</v>
          </cell>
          <cell r="CZ20">
            <v>0</v>
          </cell>
          <cell r="DA20">
            <v>0</v>
          </cell>
          <cell r="DB20">
            <v>0</v>
          </cell>
          <cell r="EM20">
            <v>0</v>
          </cell>
          <cell r="EN20">
            <v>0</v>
          </cell>
          <cell r="EO20">
            <v>78900</v>
          </cell>
          <cell r="EP20">
            <v>78900</v>
          </cell>
        </row>
        <row r="21">
          <cell r="B21" t="str">
            <v>14909</v>
          </cell>
          <cell r="G21">
            <v>78900</v>
          </cell>
          <cell r="H21">
            <v>78900</v>
          </cell>
          <cell r="I21">
            <v>0</v>
          </cell>
          <cell r="J21">
            <v>0</v>
          </cell>
          <cell r="BC21">
            <v>0</v>
          </cell>
          <cell r="BD21">
            <v>0</v>
          </cell>
          <cell r="BE21">
            <v>0</v>
          </cell>
          <cell r="BF21">
            <v>0</v>
          </cell>
          <cell r="CY21">
            <v>0</v>
          </cell>
          <cell r="CZ21">
            <v>0</v>
          </cell>
          <cell r="DA21">
            <v>0</v>
          </cell>
          <cell r="DB21">
            <v>0</v>
          </cell>
          <cell r="EM21">
            <v>0</v>
          </cell>
          <cell r="EN21">
            <v>0</v>
          </cell>
          <cell r="EO21">
            <v>78900</v>
          </cell>
          <cell r="EP21">
            <v>78900</v>
          </cell>
        </row>
        <row r="22">
          <cell r="B22" t="str">
            <v>14910</v>
          </cell>
          <cell r="G22">
            <v>0</v>
          </cell>
          <cell r="H22">
            <v>0</v>
          </cell>
          <cell r="I22">
            <v>0</v>
          </cell>
          <cell r="J22">
            <v>0</v>
          </cell>
          <cell r="BC22">
            <v>0</v>
          </cell>
          <cell r="BD22">
            <v>0</v>
          </cell>
          <cell r="BE22">
            <v>0</v>
          </cell>
          <cell r="BF22">
            <v>0</v>
          </cell>
          <cell r="CY22">
            <v>0</v>
          </cell>
          <cell r="CZ22">
            <v>0</v>
          </cell>
          <cell r="DA22">
            <v>0</v>
          </cell>
          <cell r="DB22">
            <v>0</v>
          </cell>
          <cell r="EM22">
            <v>0</v>
          </cell>
          <cell r="EN22">
            <v>0</v>
          </cell>
          <cell r="EO22">
            <v>0</v>
          </cell>
          <cell r="EP22">
            <v>0</v>
          </cell>
        </row>
        <row r="23">
          <cell r="B23" t="str">
            <v>40000</v>
          </cell>
          <cell r="G23">
            <v>156466</v>
          </cell>
          <cell r="H23">
            <v>156466</v>
          </cell>
          <cell r="I23">
            <v>0</v>
          </cell>
          <cell r="J23">
            <v>0</v>
          </cell>
          <cell r="BC23">
            <v>110500</v>
          </cell>
          <cell r="BD23">
            <v>110500</v>
          </cell>
          <cell r="BE23">
            <v>250800</v>
          </cell>
          <cell r="BF23">
            <v>250800</v>
          </cell>
          <cell r="CY23">
            <v>0</v>
          </cell>
          <cell r="CZ23">
            <v>0</v>
          </cell>
          <cell r="DA23">
            <v>0</v>
          </cell>
          <cell r="DB23">
            <v>0</v>
          </cell>
          <cell r="EM23">
            <v>201044</v>
          </cell>
          <cell r="EN23">
            <v>201044</v>
          </cell>
          <cell r="EO23">
            <v>1699631</v>
          </cell>
          <cell r="EP23">
            <v>1699631</v>
          </cell>
        </row>
        <row r="24">
          <cell r="B24" t="str">
            <v>40210</v>
          </cell>
          <cell r="G24">
            <v>0</v>
          </cell>
          <cell r="H24">
            <v>0</v>
          </cell>
          <cell r="I24">
            <v>0</v>
          </cell>
          <cell r="J24">
            <v>0</v>
          </cell>
          <cell r="BC24">
            <v>0</v>
          </cell>
          <cell r="BD24">
            <v>0</v>
          </cell>
          <cell r="BE24">
            <v>0</v>
          </cell>
          <cell r="BF24">
            <v>0</v>
          </cell>
          <cell r="CY24">
            <v>0</v>
          </cell>
          <cell r="CZ24">
            <v>0</v>
          </cell>
          <cell r="DA24">
            <v>0</v>
          </cell>
          <cell r="DB24">
            <v>0</v>
          </cell>
          <cell r="EM24">
            <v>0</v>
          </cell>
          <cell r="EN24">
            <v>0</v>
          </cell>
          <cell r="EO24">
            <v>0</v>
          </cell>
          <cell r="EP24">
            <v>0</v>
          </cell>
        </row>
        <row r="25">
          <cell r="B25" t="str">
            <v>40220</v>
          </cell>
          <cell r="G25">
            <v>156466</v>
          </cell>
          <cell r="H25">
            <v>156466</v>
          </cell>
          <cell r="I25">
            <v>0</v>
          </cell>
          <cell r="J25">
            <v>0</v>
          </cell>
          <cell r="BC25">
            <v>110500</v>
          </cell>
          <cell r="BD25">
            <v>110500</v>
          </cell>
          <cell r="BE25">
            <v>250800</v>
          </cell>
          <cell r="BF25">
            <v>250800</v>
          </cell>
          <cell r="CY25">
            <v>0</v>
          </cell>
          <cell r="CZ25">
            <v>0</v>
          </cell>
          <cell r="DA25">
            <v>0</v>
          </cell>
          <cell r="DB25">
            <v>0</v>
          </cell>
          <cell r="EM25">
            <v>201044</v>
          </cell>
          <cell r="EN25">
            <v>201044</v>
          </cell>
          <cell r="EO25">
            <v>1699631</v>
          </cell>
          <cell r="EP25">
            <v>1699631</v>
          </cell>
        </row>
        <row r="26">
          <cell r="B26" t="str">
            <v>40230</v>
          </cell>
          <cell r="G26">
            <v>0</v>
          </cell>
          <cell r="H26">
            <v>0</v>
          </cell>
          <cell r="I26">
            <v>0</v>
          </cell>
          <cell r="J26">
            <v>0</v>
          </cell>
          <cell r="BC26">
            <v>0</v>
          </cell>
          <cell r="BD26">
            <v>0</v>
          </cell>
          <cell r="BE26">
            <v>0</v>
          </cell>
          <cell r="BF26">
            <v>0</v>
          </cell>
          <cell r="CY26">
            <v>0</v>
          </cell>
          <cell r="CZ26">
            <v>0</v>
          </cell>
          <cell r="DA26">
            <v>0</v>
          </cell>
          <cell r="DB26">
            <v>0</v>
          </cell>
          <cell r="EM26">
            <v>0</v>
          </cell>
          <cell r="EN26">
            <v>0</v>
          </cell>
          <cell r="EO26">
            <v>0</v>
          </cell>
          <cell r="EP26">
            <v>0</v>
          </cell>
        </row>
        <row r="27">
          <cell r="B27" t="str">
            <v>40240</v>
          </cell>
          <cell r="G27">
            <v>0</v>
          </cell>
          <cell r="H27">
            <v>0</v>
          </cell>
          <cell r="I27">
            <v>0</v>
          </cell>
          <cell r="J27">
            <v>0</v>
          </cell>
          <cell r="BC27">
            <v>0</v>
          </cell>
          <cell r="BD27">
            <v>0</v>
          </cell>
          <cell r="BE27">
            <v>0</v>
          </cell>
          <cell r="BF27">
            <v>0</v>
          </cell>
          <cell r="CY27">
            <v>0</v>
          </cell>
          <cell r="CZ27">
            <v>0</v>
          </cell>
          <cell r="DA27">
            <v>0</v>
          </cell>
          <cell r="DB27">
            <v>0</v>
          </cell>
          <cell r="EM27">
            <v>0</v>
          </cell>
          <cell r="EN27">
            <v>0</v>
          </cell>
          <cell r="EO27">
            <v>0</v>
          </cell>
          <cell r="EP27">
            <v>0</v>
          </cell>
        </row>
        <row r="28">
          <cell r="B28" t="str">
            <v>40250</v>
          </cell>
          <cell r="G28">
            <v>0</v>
          </cell>
          <cell r="H28">
            <v>0</v>
          </cell>
          <cell r="I28">
            <v>0</v>
          </cell>
          <cell r="J28">
            <v>0</v>
          </cell>
          <cell r="BC28">
            <v>0</v>
          </cell>
          <cell r="BD28">
            <v>0</v>
          </cell>
          <cell r="BE28">
            <v>0</v>
          </cell>
          <cell r="BF28">
            <v>0</v>
          </cell>
          <cell r="CY28">
            <v>0</v>
          </cell>
          <cell r="CZ28">
            <v>0</v>
          </cell>
          <cell r="DA28">
            <v>0</v>
          </cell>
          <cell r="DB28">
            <v>0</v>
          </cell>
          <cell r="EM28">
            <v>0</v>
          </cell>
          <cell r="EN28">
            <v>0</v>
          </cell>
          <cell r="EO28">
            <v>0</v>
          </cell>
          <cell r="EP28">
            <v>0</v>
          </cell>
        </row>
        <row r="29">
          <cell r="B29" t="str">
            <v>40290</v>
          </cell>
          <cell r="G29">
            <v>156466</v>
          </cell>
          <cell r="H29">
            <v>156466</v>
          </cell>
          <cell r="I29">
            <v>0</v>
          </cell>
          <cell r="J29">
            <v>0</v>
          </cell>
          <cell r="BC29">
            <v>110500</v>
          </cell>
          <cell r="BD29">
            <v>110500</v>
          </cell>
          <cell r="BE29">
            <v>250800</v>
          </cell>
          <cell r="BF29">
            <v>250800</v>
          </cell>
          <cell r="CY29">
            <v>0</v>
          </cell>
          <cell r="CZ29">
            <v>0</v>
          </cell>
          <cell r="DA29">
            <v>0</v>
          </cell>
          <cell r="DB29">
            <v>0</v>
          </cell>
          <cell r="EM29">
            <v>201044</v>
          </cell>
          <cell r="EN29">
            <v>201044</v>
          </cell>
          <cell r="EO29">
            <v>1699631</v>
          </cell>
          <cell r="EP29">
            <v>1699631</v>
          </cell>
        </row>
        <row r="30">
          <cell r="B30" t="str">
            <v>40310</v>
          </cell>
          <cell r="G30">
            <v>0</v>
          </cell>
          <cell r="H30">
            <v>0</v>
          </cell>
          <cell r="I30">
            <v>0</v>
          </cell>
          <cell r="J30">
            <v>0</v>
          </cell>
          <cell r="BC30">
            <v>0</v>
          </cell>
          <cell r="BD30">
            <v>0</v>
          </cell>
          <cell r="BE30">
            <v>0</v>
          </cell>
          <cell r="BF30">
            <v>0</v>
          </cell>
          <cell r="CY30">
            <v>0</v>
          </cell>
          <cell r="CZ30">
            <v>0</v>
          </cell>
          <cell r="DA30">
            <v>0</v>
          </cell>
          <cell r="DB30">
            <v>0</v>
          </cell>
          <cell r="EM30">
            <v>0</v>
          </cell>
          <cell r="EN30">
            <v>0</v>
          </cell>
          <cell r="EO30">
            <v>0</v>
          </cell>
          <cell r="EP30">
            <v>0</v>
          </cell>
        </row>
        <row r="31">
          <cell r="B31" t="str">
            <v>40320</v>
          </cell>
          <cell r="G31">
            <v>0</v>
          </cell>
          <cell r="H31">
            <v>0</v>
          </cell>
          <cell r="I31">
            <v>0</v>
          </cell>
          <cell r="J31">
            <v>0</v>
          </cell>
          <cell r="BC31">
            <v>0</v>
          </cell>
          <cell r="BD31">
            <v>0</v>
          </cell>
          <cell r="BE31">
            <v>0</v>
          </cell>
          <cell r="BF31">
            <v>0</v>
          </cell>
          <cell r="CY31">
            <v>0</v>
          </cell>
          <cell r="CZ31">
            <v>0</v>
          </cell>
          <cell r="DA31">
            <v>0</v>
          </cell>
          <cell r="DB31">
            <v>0</v>
          </cell>
          <cell r="EM31">
            <v>0</v>
          </cell>
          <cell r="EN31">
            <v>0</v>
          </cell>
          <cell r="EO31">
            <v>0</v>
          </cell>
          <cell r="EP31">
            <v>0</v>
          </cell>
        </row>
        <row r="32">
          <cell r="B32" t="str">
            <v>40390</v>
          </cell>
          <cell r="G32">
            <v>156466</v>
          </cell>
          <cell r="H32">
            <v>156466</v>
          </cell>
          <cell r="I32">
            <v>0</v>
          </cell>
          <cell r="J32">
            <v>0</v>
          </cell>
          <cell r="BC32">
            <v>110500</v>
          </cell>
          <cell r="BD32">
            <v>110500</v>
          </cell>
          <cell r="BE32">
            <v>250800</v>
          </cell>
          <cell r="BF32">
            <v>250800</v>
          </cell>
          <cell r="CY32">
            <v>0</v>
          </cell>
          <cell r="CZ32">
            <v>0</v>
          </cell>
          <cell r="DA32">
            <v>0</v>
          </cell>
          <cell r="DB32">
            <v>0</v>
          </cell>
          <cell r="EM32">
            <v>201044</v>
          </cell>
          <cell r="EN32">
            <v>201044</v>
          </cell>
          <cell r="EO32">
            <v>1699631</v>
          </cell>
          <cell r="EP32">
            <v>1699631</v>
          </cell>
        </row>
        <row r="33">
          <cell r="B33" t="str">
            <v>50000</v>
          </cell>
          <cell r="G33">
            <v>125651</v>
          </cell>
          <cell r="H33">
            <v>125651</v>
          </cell>
          <cell r="I33">
            <v>0</v>
          </cell>
          <cell r="J33">
            <v>0</v>
          </cell>
          <cell r="BC33">
            <v>93300</v>
          </cell>
          <cell r="BD33">
            <v>93300</v>
          </cell>
          <cell r="BE33">
            <v>211500</v>
          </cell>
          <cell r="BF33">
            <v>211500</v>
          </cell>
          <cell r="CY33">
            <v>0</v>
          </cell>
          <cell r="CZ33">
            <v>0</v>
          </cell>
          <cell r="DA33">
            <v>0</v>
          </cell>
          <cell r="DB33">
            <v>0</v>
          </cell>
          <cell r="EM33">
            <v>123107</v>
          </cell>
          <cell r="EN33">
            <v>123107</v>
          </cell>
          <cell r="EO33">
            <v>1323736</v>
          </cell>
          <cell r="EP33">
            <v>1323736</v>
          </cell>
        </row>
        <row r="34">
          <cell r="B34" t="str">
            <v>50210</v>
          </cell>
          <cell r="G34">
            <v>0</v>
          </cell>
          <cell r="H34">
            <v>0</v>
          </cell>
          <cell r="I34">
            <v>0</v>
          </cell>
          <cell r="J34">
            <v>0</v>
          </cell>
          <cell r="BC34">
            <v>0</v>
          </cell>
          <cell r="BD34">
            <v>0</v>
          </cell>
          <cell r="BE34">
            <v>0</v>
          </cell>
          <cell r="BF34">
            <v>0</v>
          </cell>
          <cell r="CY34">
            <v>0</v>
          </cell>
          <cell r="CZ34">
            <v>0</v>
          </cell>
          <cell r="DA34">
            <v>0</v>
          </cell>
          <cell r="DB34">
            <v>0</v>
          </cell>
          <cell r="EM34">
            <v>0</v>
          </cell>
          <cell r="EN34">
            <v>0</v>
          </cell>
          <cell r="EO34">
            <v>0</v>
          </cell>
          <cell r="EP34">
            <v>0</v>
          </cell>
        </row>
        <row r="35">
          <cell r="B35" t="str">
            <v>50220</v>
          </cell>
          <cell r="G35">
            <v>125651</v>
          </cell>
          <cell r="H35">
            <v>125651</v>
          </cell>
          <cell r="I35">
            <v>0</v>
          </cell>
          <cell r="J35">
            <v>0</v>
          </cell>
          <cell r="BC35">
            <v>93300</v>
          </cell>
          <cell r="BD35">
            <v>93300</v>
          </cell>
          <cell r="BE35">
            <v>211500</v>
          </cell>
          <cell r="BF35">
            <v>211500</v>
          </cell>
          <cell r="CY35">
            <v>0</v>
          </cell>
          <cell r="CZ35">
            <v>0</v>
          </cell>
          <cell r="DA35">
            <v>0</v>
          </cell>
          <cell r="DB35">
            <v>0</v>
          </cell>
          <cell r="EM35">
            <v>123107</v>
          </cell>
          <cell r="EN35">
            <v>123107</v>
          </cell>
          <cell r="EO35">
            <v>1323736</v>
          </cell>
          <cell r="EP35">
            <v>1323736</v>
          </cell>
        </row>
        <row r="36">
          <cell r="B36" t="str">
            <v>50230</v>
          </cell>
          <cell r="G36">
            <v>0</v>
          </cell>
          <cell r="H36">
            <v>0</v>
          </cell>
          <cell r="I36">
            <v>0</v>
          </cell>
          <cell r="J36">
            <v>0</v>
          </cell>
          <cell r="BC36">
            <v>0</v>
          </cell>
          <cell r="BD36">
            <v>0</v>
          </cell>
          <cell r="BE36">
            <v>0</v>
          </cell>
          <cell r="BF36">
            <v>0</v>
          </cell>
          <cell r="CY36">
            <v>0</v>
          </cell>
          <cell r="CZ36">
            <v>0</v>
          </cell>
          <cell r="DA36">
            <v>0</v>
          </cell>
          <cell r="DB36">
            <v>0</v>
          </cell>
          <cell r="EM36">
            <v>0</v>
          </cell>
          <cell r="EN36">
            <v>0</v>
          </cell>
          <cell r="EO36">
            <v>0</v>
          </cell>
          <cell r="EP36">
            <v>0</v>
          </cell>
        </row>
        <row r="37">
          <cell r="B37" t="str">
            <v>50240</v>
          </cell>
          <cell r="G37">
            <v>0</v>
          </cell>
          <cell r="H37">
            <v>0</v>
          </cell>
          <cell r="I37">
            <v>0</v>
          </cell>
          <cell r="J37">
            <v>0</v>
          </cell>
          <cell r="BC37">
            <v>0</v>
          </cell>
          <cell r="BD37">
            <v>0</v>
          </cell>
          <cell r="BE37">
            <v>0</v>
          </cell>
          <cell r="BF37">
            <v>0</v>
          </cell>
          <cell r="CY37">
            <v>0</v>
          </cell>
          <cell r="CZ37">
            <v>0</v>
          </cell>
          <cell r="DA37">
            <v>0</v>
          </cell>
          <cell r="DB37">
            <v>0</v>
          </cell>
          <cell r="EM37">
            <v>0</v>
          </cell>
          <cell r="EN37">
            <v>0</v>
          </cell>
          <cell r="EO37">
            <v>0</v>
          </cell>
          <cell r="EP37">
            <v>0</v>
          </cell>
        </row>
        <row r="38">
          <cell r="B38" t="str">
            <v>50250</v>
          </cell>
          <cell r="G38">
            <v>0</v>
          </cell>
          <cell r="H38">
            <v>0</v>
          </cell>
          <cell r="I38">
            <v>0</v>
          </cell>
          <cell r="J38">
            <v>0</v>
          </cell>
          <cell r="BC38">
            <v>0</v>
          </cell>
          <cell r="BD38">
            <v>0</v>
          </cell>
          <cell r="BE38">
            <v>0</v>
          </cell>
          <cell r="BF38">
            <v>0</v>
          </cell>
          <cell r="CY38">
            <v>0</v>
          </cell>
          <cell r="CZ38">
            <v>0</v>
          </cell>
          <cell r="DA38">
            <v>0</v>
          </cell>
          <cell r="DB38">
            <v>0</v>
          </cell>
          <cell r="EM38">
            <v>0</v>
          </cell>
          <cell r="EN38">
            <v>0</v>
          </cell>
          <cell r="EO38">
            <v>0</v>
          </cell>
          <cell r="EP38">
            <v>0</v>
          </cell>
        </row>
        <row r="39">
          <cell r="B39" t="str">
            <v>50281</v>
          </cell>
          <cell r="G39">
            <v>54431</v>
          </cell>
          <cell r="H39">
            <v>54431</v>
          </cell>
          <cell r="I39">
            <v>0</v>
          </cell>
          <cell r="J39">
            <v>0</v>
          </cell>
          <cell r="BC39">
            <v>0</v>
          </cell>
          <cell r="BD39">
            <v>0</v>
          </cell>
          <cell r="BE39">
            <v>54431</v>
          </cell>
          <cell r="BF39">
            <v>54431</v>
          </cell>
          <cell r="CY39">
            <v>0</v>
          </cell>
          <cell r="CZ39">
            <v>0</v>
          </cell>
          <cell r="DA39">
            <v>0</v>
          </cell>
          <cell r="DB39">
            <v>0</v>
          </cell>
          <cell r="EM39">
            <v>61498</v>
          </cell>
          <cell r="EN39">
            <v>61498</v>
          </cell>
          <cell r="EO39">
            <v>0</v>
          </cell>
          <cell r="EP39">
            <v>0</v>
          </cell>
        </row>
        <row r="40">
          <cell r="B40" t="str">
            <v>50282</v>
          </cell>
          <cell r="G40">
            <v>63317</v>
          </cell>
          <cell r="H40">
            <v>63317</v>
          </cell>
          <cell r="I40">
            <v>0</v>
          </cell>
          <cell r="J40">
            <v>0</v>
          </cell>
          <cell r="BC40">
            <v>0</v>
          </cell>
          <cell r="BD40">
            <v>0</v>
          </cell>
          <cell r="BE40">
            <v>0</v>
          </cell>
          <cell r="BF40">
            <v>0</v>
          </cell>
          <cell r="CY40">
            <v>0</v>
          </cell>
          <cell r="CZ40">
            <v>0</v>
          </cell>
          <cell r="DA40">
            <v>0</v>
          </cell>
          <cell r="DB40">
            <v>0</v>
          </cell>
          <cell r="EM40">
            <v>54431</v>
          </cell>
          <cell r="EN40">
            <v>54431</v>
          </cell>
          <cell r="EO40">
            <v>54431</v>
          </cell>
          <cell r="EP40">
            <v>54431</v>
          </cell>
        </row>
        <row r="41">
          <cell r="B41" t="str">
            <v>50289</v>
          </cell>
          <cell r="G41">
            <v>-8886</v>
          </cell>
          <cell r="H41">
            <v>-8886</v>
          </cell>
          <cell r="I41">
            <v>0</v>
          </cell>
          <cell r="J41">
            <v>0</v>
          </cell>
          <cell r="BC41">
            <v>0</v>
          </cell>
          <cell r="BD41">
            <v>0</v>
          </cell>
          <cell r="BE41">
            <v>54431</v>
          </cell>
          <cell r="BF41">
            <v>54431</v>
          </cell>
          <cell r="CY41">
            <v>0</v>
          </cell>
          <cell r="CZ41">
            <v>0</v>
          </cell>
          <cell r="DA41">
            <v>0</v>
          </cell>
          <cell r="DB41">
            <v>0</v>
          </cell>
          <cell r="EM41">
            <v>7067</v>
          </cell>
          <cell r="EN41">
            <v>7067</v>
          </cell>
          <cell r="EO41">
            <v>-54431</v>
          </cell>
          <cell r="EP41">
            <v>-54431</v>
          </cell>
        </row>
        <row r="42">
          <cell r="B42" t="str">
            <v>50290</v>
          </cell>
          <cell r="G42">
            <v>134537</v>
          </cell>
          <cell r="H42">
            <v>134537</v>
          </cell>
          <cell r="I42">
            <v>0</v>
          </cell>
          <cell r="J42">
            <v>0</v>
          </cell>
          <cell r="BC42">
            <v>93300</v>
          </cell>
          <cell r="BD42">
            <v>93300</v>
          </cell>
          <cell r="BE42">
            <v>157069</v>
          </cell>
          <cell r="BF42">
            <v>157069</v>
          </cell>
          <cell r="CY42">
            <v>0</v>
          </cell>
          <cell r="CZ42">
            <v>0</v>
          </cell>
          <cell r="DA42">
            <v>0</v>
          </cell>
          <cell r="DB42">
            <v>0</v>
          </cell>
          <cell r="EM42">
            <v>116040</v>
          </cell>
          <cell r="EN42">
            <v>116040</v>
          </cell>
          <cell r="EO42">
            <v>1378167</v>
          </cell>
          <cell r="EP42">
            <v>1378167</v>
          </cell>
        </row>
        <row r="43">
          <cell r="B43" t="str">
            <v>50310</v>
          </cell>
          <cell r="G43">
            <v>0</v>
          </cell>
          <cell r="H43">
            <v>0</v>
          </cell>
          <cell r="I43">
            <v>0</v>
          </cell>
          <cell r="J43">
            <v>0</v>
          </cell>
          <cell r="BC43">
            <v>0</v>
          </cell>
          <cell r="BD43">
            <v>0</v>
          </cell>
          <cell r="BE43">
            <v>0</v>
          </cell>
          <cell r="BF43">
            <v>0</v>
          </cell>
          <cell r="CY43">
            <v>0</v>
          </cell>
          <cell r="CZ43">
            <v>0</v>
          </cell>
          <cell r="DA43">
            <v>0</v>
          </cell>
          <cell r="DB43">
            <v>0</v>
          </cell>
          <cell r="EM43">
            <v>0</v>
          </cell>
          <cell r="EN43">
            <v>0</v>
          </cell>
          <cell r="EO43">
            <v>0</v>
          </cell>
          <cell r="EP43">
            <v>0</v>
          </cell>
        </row>
        <row r="44">
          <cell r="B44" t="str">
            <v>50320</v>
          </cell>
          <cell r="G44">
            <v>0</v>
          </cell>
          <cell r="H44">
            <v>0</v>
          </cell>
          <cell r="I44">
            <v>0</v>
          </cell>
          <cell r="J44">
            <v>0</v>
          </cell>
          <cell r="BC44">
            <v>0</v>
          </cell>
          <cell r="BD44">
            <v>0</v>
          </cell>
          <cell r="BE44">
            <v>0</v>
          </cell>
          <cell r="BF44">
            <v>0</v>
          </cell>
          <cell r="CY44">
            <v>0</v>
          </cell>
          <cell r="CZ44">
            <v>0</v>
          </cell>
          <cell r="DA44">
            <v>0</v>
          </cell>
          <cell r="DB44">
            <v>0</v>
          </cell>
          <cell r="EM44">
            <v>0</v>
          </cell>
          <cell r="EN44">
            <v>0</v>
          </cell>
          <cell r="EO44">
            <v>0</v>
          </cell>
          <cell r="EP44">
            <v>0</v>
          </cell>
        </row>
        <row r="45">
          <cell r="B45" t="str">
            <v>50390</v>
          </cell>
          <cell r="G45">
            <v>134537</v>
          </cell>
          <cell r="H45">
            <v>134537</v>
          </cell>
          <cell r="I45">
            <v>0</v>
          </cell>
          <cell r="J45">
            <v>0</v>
          </cell>
          <cell r="BC45">
            <v>93300</v>
          </cell>
          <cell r="BD45">
            <v>93300</v>
          </cell>
          <cell r="BE45">
            <v>157069</v>
          </cell>
          <cell r="BF45">
            <v>157069</v>
          </cell>
          <cell r="CY45">
            <v>0</v>
          </cell>
          <cell r="CZ45">
            <v>0</v>
          </cell>
          <cell r="DA45">
            <v>0</v>
          </cell>
          <cell r="DB45">
            <v>0</v>
          </cell>
          <cell r="EM45">
            <v>116040</v>
          </cell>
          <cell r="EN45">
            <v>116040</v>
          </cell>
          <cell r="EO45">
            <v>1378167</v>
          </cell>
          <cell r="EP45">
            <v>1378167</v>
          </cell>
        </row>
        <row r="46">
          <cell r="B46" t="str">
            <v>51000</v>
          </cell>
          <cell r="G46">
            <v>30815</v>
          </cell>
          <cell r="H46">
            <v>30815</v>
          </cell>
          <cell r="I46">
            <v>0</v>
          </cell>
          <cell r="J46">
            <v>0</v>
          </cell>
          <cell r="BC46">
            <v>17200</v>
          </cell>
          <cell r="BD46">
            <v>17200</v>
          </cell>
          <cell r="BE46">
            <v>39300</v>
          </cell>
          <cell r="BF46">
            <v>39300</v>
          </cell>
          <cell r="CY46">
            <v>0</v>
          </cell>
          <cell r="CZ46">
            <v>0</v>
          </cell>
          <cell r="DA46">
            <v>0</v>
          </cell>
          <cell r="DB46">
            <v>0</v>
          </cell>
          <cell r="EM46">
            <v>77937</v>
          </cell>
          <cell r="EN46">
            <v>77937</v>
          </cell>
          <cell r="EO46">
            <v>375895</v>
          </cell>
          <cell r="EP46">
            <v>375895</v>
          </cell>
        </row>
        <row r="47">
          <cell r="B47" t="str">
            <v>51010</v>
          </cell>
          <cell r="G47">
            <v>21929</v>
          </cell>
          <cell r="H47">
            <v>21929</v>
          </cell>
          <cell r="I47">
            <v>0</v>
          </cell>
          <cell r="J47">
            <v>0</v>
          </cell>
          <cell r="BC47">
            <v>17200</v>
          </cell>
          <cell r="BD47">
            <v>17200</v>
          </cell>
          <cell r="BE47">
            <v>93731</v>
          </cell>
          <cell r="BF47">
            <v>93731</v>
          </cell>
          <cell r="CY47">
            <v>0</v>
          </cell>
          <cell r="CZ47">
            <v>0</v>
          </cell>
          <cell r="DA47">
            <v>0</v>
          </cell>
          <cell r="DB47">
            <v>0</v>
          </cell>
          <cell r="EM47">
            <v>85004</v>
          </cell>
          <cell r="EN47">
            <v>85004</v>
          </cell>
          <cell r="EO47">
            <v>321464</v>
          </cell>
          <cell r="EP47">
            <v>321464</v>
          </cell>
        </row>
        <row r="48">
          <cell r="B48" t="str">
            <v>69900</v>
          </cell>
          <cell r="G48">
            <v>27228</v>
          </cell>
          <cell r="H48">
            <v>27228</v>
          </cell>
          <cell r="I48">
            <v>0</v>
          </cell>
          <cell r="J48">
            <v>0</v>
          </cell>
          <cell r="BC48">
            <v>25660</v>
          </cell>
          <cell r="BD48">
            <v>25660</v>
          </cell>
          <cell r="BE48">
            <v>52891</v>
          </cell>
          <cell r="BF48">
            <v>52891</v>
          </cell>
          <cell r="CY48">
            <v>0</v>
          </cell>
          <cell r="CZ48">
            <v>0</v>
          </cell>
          <cell r="DA48">
            <v>0</v>
          </cell>
          <cell r="DB48">
            <v>0</v>
          </cell>
          <cell r="EM48">
            <v>29894</v>
          </cell>
          <cell r="EN48">
            <v>29894</v>
          </cell>
          <cell r="EO48">
            <v>339323</v>
          </cell>
          <cell r="EP48">
            <v>339323</v>
          </cell>
        </row>
        <row r="49">
          <cell r="B49" t="str">
            <v>69990</v>
          </cell>
          <cell r="G49">
            <v>27228</v>
          </cell>
          <cell r="H49">
            <v>27228</v>
          </cell>
          <cell r="I49">
            <v>0</v>
          </cell>
          <cell r="J49">
            <v>0</v>
          </cell>
          <cell r="BC49">
            <v>25660</v>
          </cell>
          <cell r="BD49">
            <v>25660</v>
          </cell>
          <cell r="BE49">
            <v>52891</v>
          </cell>
          <cell r="BF49">
            <v>52891</v>
          </cell>
          <cell r="CY49">
            <v>0</v>
          </cell>
          <cell r="CZ49">
            <v>0</v>
          </cell>
          <cell r="DA49">
            <v>0</v>
          </cell>
          <cell r="DB49">
            <v>0</v>
          </cell>
          <cell r="EM49">
            <v>29894</v>
          </cell>
          <cell r="EN49">
            <v>29894</v>
          </cell>
          <cell r="EO49">
            <v>339323</v>
          </cell>
          <cell r="EP49">
            <v>339323</v>
          </cell>
        </row>
        <row r="50">
          <cell r="B50" t="str">
            <v>70309</v>
          </cell>
          <cell r="G50">
            <v>0</v>
          </cell>
          <cell r="H50">
            <v>0</v>
          </cell>
          <cell r="I50">
            <v>0</v>
          </cell>
          <cell r="J50">
            <v>0</v>
          </cell>
          <cell r="BC50">
            <v>0</v>
          </cell>
          <cell r="BD50">
            <v>0</v>
          </cell>
          <cell r="BE50">
            <v>0</v>
          </cell>
          <cell r="BF50">
            <v>0</v>
          </cell>
          <cell r="CY50">
            <v>0</v>
          </cell>
          <cell r="CZ50">
            <v>0</v>
          </cell>
          <cell r="DA50">
            <v>0</v>
          </cell>
          <cell r="DB50">
            <v>0</v>
          </cell>
          <cell r="EM50">
            <v>0</v>
          </cell>
          <cell r="EN50">
            <v>0</v>
          </cell>
          <cell r="EO50">
            <v>0</v>
          </cell>
          <cell r="EP50">
            <v>0</v>
          </cell>
        </row>
        <row r="51">
          <cell r="B51" t="str">
            <v>71990</v>
          </cell>
          <cell r="G51">
            <v>36</v>
          </cell>
          <cell r="H51">
            <v>36</v>
          </cell>
          <cell r="I51">
            <v>0</v>
          </cell>
          <cell r="J51">
            <v>0</v>
          </cell>
          <cell r="BC51">
            <v>68</v>
          </cell>
          <cell r="BD51">
            <v>68</v>
          </cell>
          <cell r="BE51">
            <v>106</v>
          </cell>
          <cell r="BF51">
            <v>106</v>
          </cell>
          <cell r="CY51">
            <v>0</v>
          </cell>
          <cell r="CZ51">
            <v>0</v>
          </cell>
          <cell r="DA51">
            <v>0</v>
          </cell>
          <cell r="DB51">
            <v>0</v>
          </cell>
          <cell r="EM51">
            <v>-151</v>
          </cell>
          <cell r="EN51">
            <v>-151</v>
          </cell>
          <cell r="EO51">
            <v>2511</v>
          </cell>
          <cell r="EP51">
            <v>2511</v>
          </cell>
        </row>
        <row r="52">
          <cell r="B52" t="str">
            <v>79010</v>
          </cell>
          <cell r="G52">
            <v>36</v>
          </cell>
          <cell r="H52">
            <v>36</v>
          </cell>
          <cell r="I52">
            <v>0</v>
          </cell>
          <cell r="J52">
            <v>0</v>
          </cell>
          <cell r="BC52">
            <v>68</v>
          </cell>
          <cell r="BD52">
            <v>68</v>
          </cell>
          <cell r="BE52">
            <v>106</v>
          </cell>
          <cell r="BF52">
            <v>106</v>
          </cell>
          <cell r="CY52">
            <v>0</v>
          </cell>
          <cell r="CZ52">
            <v>0</v>
          </cell>
          <cell r="DA52">
            <v>0</v>
          </cell>
          <cell r="DB52">
            <v>0</v>
          </cell>
          <cell r="EM52">
            <v>-151</v>
          </cell>
          <cell r="EN52">
            <v>-151</v>
          </cell>
          <cell r="EO52">
            <v>2511</v>
          </cell>
          <cell r="EP52">
            <v>2511</v>
          </cell>
        </row>
        <row r="53">
          <cell r="B53" t="str">
            <v>81990</v>
          </cell>
          <cell r="G53">
            <v>218</v>
          </cell>
          <cell r="H53">
            <v>218</v>
          </cell>
          <cell r="I53">
            <v>0</v>
          </cell>
          <cell r="J53">
            <v>0</v>
          </cell>
          <cell r="BC53">
            <v>283</v>
          </cell>
          <cell r="BD53">
            <v>283</v>
          </cell>
          <cell r="BE53">
            <v>738</v>
          </cell>
          <cell r="BF53">
            <v>738</v>
          </cell>
          <cell r="CY53">
            <v>0</v>
          </cell>
          <cell r="CZ53">
            <v>0</v>
          </cell>
          <cell r="DA53">
            <v>0</v>
          </cell>
          <cell r="DB53">
            <v>0</v>
          </cell>
          <cell r="EM53">
            <v>11250</v>
          </cell>
          <cell r="EN53">
            <v>11250</v>
          </cell>
          <cell r="EO53">
            <v>12391</v>
          </cell>
          <cell r="EP53">
            <v>12391</v>
          </cell>
        </row>
        <row r="54">
          <cell r="B54" t="str">
            <v>81995</v>
          </cell>
          <cell r="G54">
            <v>0</v>
          </cell>
          <cell r="H54">
            <v>0</v>
          </cell>
          <cell r="I54">
            <v>0</v>
          </cell>
          <cell r="J54">
            <v>0</v>
          </cell>
          <cell r="BC54">
            <v>0</v>
          </cell>
          <cell r="BD54">
            <v>0</v>
          </cell>
          <cell r="BE54">
            <v>0</v>
          </cell>
          <cell r="BF54">
            <v>0</v>
          </cell>
          <cell r="CY54">
            <v>0</v>
          </cell>
          <cell r="CZ54">
            <v>0</v>
          </cell>
          <cell r="DA54">
            <v>0</v>
          </cell>
          <cell r="DB54">
            <v>0</v>
          </cell>
          <cell r="EM54">
            <v>0</v>
          </cell>
          <cell r="EN54">
            <v>0</v>
          </cell>
          <cell r="EO54">
            <v>0</v>
          </cell>
          <cell r="EP54">
            <v>0</v>
          </cell>
        </row>
        <row r="55">
          <cell r="B55" t="str">
            <v>81999</v>
          </cell>
          <cell r="G55">
            <v>218</v>
          </cell>
          <cell r="H55">
            <v>218</v>
          </cell>
          <cell r="I55">
            <v>0</v>
          </cell>
          <cell r="J55">
            <v>0</v>
          </cell>
          <cell r="BC55">
            <v>283</v>
          </cell>
          <cell r="BD55">
            <v>283</v>
          </cell>
          <cell r="BE55">
            <v>738</v>
          </cell>
          <cell r="BF55">
            <v>738</v>
          </cell>
          <cell r="CY55">
            <v>0</v>
          </cell>
          <cell r="CZ55">
            <v>0</v>
          </cell>
          <cell r="DA55">
            <v>0</v>
          </cell>
          <cell r="DB55">
            <v>0</v>
          </cell>
          <cell r="EM55">
            <v>11250</v>
          </cell>
          <cell r="EN55">
            <v>11250</v>
          </cell>
          <cell r="EO55">
            <v>12391</v>
          </cell>
          <cell r="EP55">
            <v>12391</v>
          </cell>
        </row>
        <row r="56">
          <cell r="B56" t="str">
            <v>82120</v>
          </cell>
          <cell r="G56">
            <v>0</v>
          </cell>
          <cell r="H56">
            <v>0</v>
          </cell>
          <cell r="I56">
            <v>0</v>
          </cell>
          <cell r="J56">
            <v>0</v>
          </cell>
          <cell r="BC56">
            <v>0</v>
          </cell>
          <cell r="BD56">
            <v>0</v>
          </cell>
          <cell r="BE56">
            <v>0</v>
          </cell>
          <cell r="BF56">
            <v>0</v>
          </cell>
          <cell r="CY56">
            <v>0</v>
          </cell>
          <cell r="CZ56">
            <v>0</v>
          </cell>
          <cell r="DA56">
            <v>0</v>
          </cell>
          <cell r="DB56">
            <v>0</v>
          </cell>
          <cell r="EM56">
            <v>0</v>
          </cell>
          <cell r="EN56">
            <v>0</v>
          </cell>
          <cell r="EO56">
            <v>0</v>
          </cell>
          <cell r="EP56">
            <v>0</v>
          </cell>
        </row>
        <row r="57">
          <cell r="B57" t="str">
            <v>82900</v>
          </cell>
          <cell r="G57">
            <v>3333</v>
          </cell>
          <cell r="H57">
            <v>3333</v>
          </cell>
          <cell r="I57">
            <v>0</v>
          </cell>
          <cell r="J57">
            <v>0</v>
          </cell>
          <cell r="BC57">
            <v>-8811</v>
          </cell>
          <cell r="BD57">
            <v>-8811</v>
          </cell>
          <cell r="BE57">
            <v>-14435</v>
          </cell>
          <cell r="BF57">
            <v>-14435</v>
          </cell>
          <cell r="CY57">
            <v>0</v>
          </cell>
          <cell r="CZ57">
            <v>0</v>
          </cell>
          <cell r="DA57">
            <v>0</v>
          </cell>
          <cell r="DB57">
            <v>0</v>
          </cell>
          <cell r="EM57">
            <v>36944</v>
          </cell>
          <cell r="EN57">
            <v>36944</v>
          </cell>
          <cell r="EO57">
            <v>21670</v>
          </cell>
          <cell r="EP57">
            <v>21670</v>
          </cell>
        </row>
        <row r="58">
          <cell r="B58" t="str">
            <v>82910</v>
          </cell>
          <cell r="G58">
            <v>-5553</v>
          </cell>
          <cell r="H58">
            <v>-5553</v>
          </cell>
          <cell r="I58">
            <v>0</v>
          </cell>
          <cell r="J58">
            <v>0</v>
          </cell>
          <cell r="BC58">
            <v>-8811</v>
          </cell>
          <cell r="BD58">
            <v>-8811</v>
          </cell>
          <cell r="BE58">
            <v>39996</v>
          </cell>
          <cell r="BF58">
            <v>39996</v>
          </cell>
          <cell r="CY58">
            <v>0</v>
          </cell>
          <cell r="CZ58">
            <v>0</v>
          </cell>
          <cell r="DA58">
            <v>0</v>
          </cell>
          <cell r="DB58">
            <v>0</v>
          </cell>
          <cell r="EM58">
            <v>44011</v>
          </cell>
          <cell r="EN58">
            <v>44011</v>
          </cell>
          <cell r="EO58">
            <v>-32761</v>
          </cell>
          <cell r="EP58">
            <v>-32761</v>
          </cell>
        </row>
        <row r="59">
          <cell r="B59" t="str">
            <v>83100</v>
          </cell>
          <cell r="G59">
            <v>0</v>
          </cell>
          <cell r="H59">
            <v>0</v>
          </cell>
          <cell r="I59">
            <v>0</v>
          </cell>
          <cell r="J59">
            <v>0</v>
          </cell>
          <cell r="BC59">
            <v>0</v>
          </cell>
          <cell r="BD59">
            <v>0</v>
          </cell>
          <cell r="BE59">
            <v>0</v>
          </cell>
          <cell r="BF59">
            <v>0</v>
          </cell>
          <cell r="CY59">
            <v>0</v>
          </cell>
          <cell r="CZ59">
            <v>0</v>
          </cell>
          <cell r="DA59">
            <v>0</v>
          </cell>
          <cell r="DB59">
            <v>0</v>
          </cell>
          <cell r="EM59">
            <v>2707</v>
          </cell>
          <cell r="EN59">
            <v>2707</v>
          </cell>
          <cell r="EO59">
            <v>2729</v>
          </cell>
          <cell r="EP59">
            <v>2729</v>
          </cell>
        </row>
        <row r="60">
          <cell r="B60" t="str">
            <v>83200</v>
          </cell>
          <cell r="G60">
            <v>0</v>
          </cell>
          <cell r="H60">
            <v>0</v>
          </cell>
          <cell r="I60">
            <v>0</v>
          </cell>
          <cell r="J60">
            <v>0</v>
          </cell>
          <cell r="BC60">
            <v>0</v>
          </cell>
          <cell r="BD60">
            <v>0</v>
          </cell>
          <cell r="BE60">
            <v>0</v>
          </cell>
          <cell r="BF60">
            <v>0</v>
          </cell>
          <cell r="CY60">
            <v>0</v>
          </cell>
          <cell r="CZ60">
            <v>0</v>
          </cell>
          <cell r="DA60">
            <v>0</v>
          </cell>
          <cell r="DB60">
            <v>0</v>
          </cell>
          <cell r="EM60">
            <v>10590</v>
          </cell>
          <cell r="EN60">
            <v>10590</v>
          </cell>
          <cell r="EO60">
            <v>11084</v>
          </cell>
          <cell r="EP60">
            <v>11084</v>
          </cell>
        </row>
        <row r="61">
          <cell r="B61" t="str">
            <v>83300</v>
          </cell>
          <cell r="G61">
            <v>0</v>
          </cell>
          <cell r="H61">
            <v>0</v>
          </cell>
          <cell r="I61">
            <v>0</v>
          </cell>
          <cell r="J61">
            <v>0</v>
          </cell>
          <cell r="BC61">
            <v>0</v>
          </cell>
          <cell r="BD61">
            <v>0</v>
          </cell>
          <cell r="BE61">
            <v>0</v>
          </cell>
          <cell r="BF61">
            <v>0</v>
          </cell>
          <cell r="CY61">
            <v>0</v>
          </cell>
          <cell r="CZ61">
            <v>0</v>
          </cell>
          <cell r="DA61">
            <v>0</v>
          </cell>
          <cell r="DB61">
            <v>0</v>
          </cell>
          <cell r="EM61">
            <v>0</v>
          </cell>
          <cell r="EN61">
            <v>0</v>
          </cell>
          <cell r="EO61">
            <v>0</v>
          </cell>
          <cell r="EP61">
            <v>0</v>
          </cell>
        </row>
        <row r="62">
          <cell r="B62" t="str">
            <v>83310</v>
          </cell>
          <cell r="G62">
            <v>-3723</v>
          </cell>
          <cell r="H62">
            <v>-3723</v>
          </cell>
          <cell r="I62">
            <v>0</v>
          </cell>
          <cell r="J62">
            <v>0</v>
          </cell>
          <cell r="BC62">
            <v>0</v>
          </cell>
          <cell r="BD62">
            <v>0</v>
          </cell>
          <cell r="BE62">
            <v>22807</v>
          </cell>
          <cell r="BF62">
            <v>22807</v>
          </cell>
          <cell r="CY62">
            <v>0</v>
          </cell>
          <cell r="CZ62">
            <v>0</v>
          </cell>
          <cell r="DA62">
            <v>0</v>
          </cell>
          <cell r="DB62">
            <v>0</v>
          </cell>
          <cell r="EM62">
            <v>2961</v>
          </cell>
          <cell r="EN62">
            <v>2961</v>
          </cell>
          <cell r="EO62">
            <v>-22807</v>
          </cell>
          <cell r="EP62">
            <v>-22807</v>
          </cell>
        </row>
        <row r="63">
          <cell r="B63" t="str">
            <v>84100</v>
          </cell>
          <cell r="G63">
            <v>0</v>
          </cell>
          <cell r="H63">
            <v>0</v>
          </cell>
          <cell r="I63">
            <v>0</v>
          </cell>
          <cell r="J63">
            <v>0</v>
          </cell>
          <cell r="BC63">
            <v>0</v>
          </cell>
          <cell r="BD63">
            <v>0</v>
          </cell>
          <cell r="BE63">
            <v>0</v>
          </cell>
          <cell r="BF63">
            <v>0</v>
          </cell>
          <cell r="CY63">
            <v>0</v>
          </cell>
          <cell r="CZ63">
            <v>0</v>
          </cell>
          <cell r="DA63">
            <v>0</v>
          </cell>
          <cell r="DB63">
            <v>0</v>
          </cell>
          <cell r="EM63">
            <v>0</v>
          </cell>
          <cell r="EN63">
            <v>0</v>
          </cell>
          <cell r="EO63">
            <v>0</v>
          </cell>
          <cell r="EP63">
            <v>0</v>
          </cell>
        </row>
        <row r="64">
          <cell r="B64" t="str">
            <v>84110</v>
          </cell>
          <cell r="G64">
            <v>0</v>
          </cell>
          <cell r="H64">
            <v>0</v>
          </cell>
          <cell r="I64">
            <v>0</v>
          </cell>
          <cell r="J64">
            <v>0</v>
          </cell>
          <cell r="BC64">
            <v>0</v>
          </cell>
          <cell r="BD64">
            <v>0</v>
          </cell>
          <cell r="BE64">
            <v>0</v>
          </cell>
          <cell r="BF64">
            <v>0</v>
          </cell>
          <cell r="CY64">
            <v>0</v>
          </cell>
          <cell r="CZ64">
            <v>0</v>
          </cell>
          <cell r="DA64">
            <v>0</v>
          </cell>
          <cell r="DB64">
            <v>0</v>
          </cell>
          <cell r="EM64">
            <v>0</v>
          </cell>
          <cell r="EN64">
            <v>0</v>
          </cell>
          <cell r="EO64">
            <v>0</v>
          </cell>
          <cell r="EP64">
            <v>0</v>
          </cell>
        </row>
        <row r="65">
          <cell r="B65" t="str">
            <v>84200</v>
          </cell>
          <cell r="G65">
            <v>0</v>
          </cell>
          <cell r="H65">
            <v>0</v>
          </cell>
          <cell r="I65">
            <v>0</v>
          </cell>
          <cell r="J65">
            <v>0</v>
          </cell>
          <cell r="BC65">
            <v>0</v>
          </cell>
          <cell r="BD65">
            <v>0</v>
          </cell>
          <cell r="BE65">
            <v>0</v>
          </cell>
          <cell r="BF65">
            <v>0</v>
          </cell>
          <cell r="CY65">
            <v>0</v>
          </cell>
          <cell r="CZ65">
            <v>0</v>
          </cell>
          <cell r="DA65">
            <v>0</v>
          </cell>
          <cell r="DB65">
            <v>0</v>
          </cell>
          <cell r="EM65">
            <v>0</v>
          </cell>
          <cell r="EN65">
            <v>0</v>
          </cell>
          <cell r="EO65">
            <v>0</v>
          </cell>
          <cell r="EP65">
            <v>0</v>
          </cell>
        </row>
        <row r="66">
          <cell r="B66" t="str">
            <v>84210</v>
          </cell>
          <cell r="G66">
            <v>0</v>
          </cell>
          <cell r="H66">
            <v>0</v>
          </cell>
          <cell r="I66">
            <v>0</v>
          </cell>
          <cell r="J66">
            <v>0</v>
          </cell>
          <cell r="BC66">
            <v>0</v>
          </cell>
          <cell r="BD66">
            <v>0</v>
          </cell>
          <cell r="BE66">
            <v>0</v>
          </cell>
          <cell r="BF66">
            <v>0</v>
          </cell>
          <cell r="CY66">
            <v>0</v>
          </cell>
          <cell r="CZ66">
            <v>0</v>
          </cell>
          <cell r="DA66">
            <v>0</v>
          </cell>
          <cell r="DB66">
            <v>0</v>
          </cell>
          <cell r="EM66">
            <v>0</v>
          </cell>
          <cell r="EN66">
            <v>0</v>
          </cell>
          <cell r="EO66">
            <v>0</v>
          </cell>
          <cell r="EP66">
            <v>0</v>
          </cell>
        </row>
        <row r="67">
          <cell r="B67" t="str">
            <v>84300</v>
          </cell>
          <cell r="G67">
            <v>0</v>
          </cell>
          <cell r="H67">
            <v>0</v>
          </cell>
          <cell r="I67">
            <v>0</v>
          </cell>
          <cell r="J67">
            <v>0</v>
          </cell>
          <cell r="BC67">
            <v>0</v>
          </cell>
          <cell r="BD67">
            <v>0</v>
          </cell>
          <cell r="BE67">
            <v>0</v>
          </cell>
          <cell r="BF67">
            <v>0</v>
          </cell>
          <cell r="CY67">
            <v>0</v>
          </cell>
          <cell r="CZ67">
            <v>0</v>
          </cell>
          <cell r="DA67">
            <v>0</v>
          </cell>
          <cell r="DB67">
            <v>0</v>
          </cell>
          <cell r="EM67">
            <v>0</v>
          </cell>
          <cell r="EN67">
            <v>0</v>
          </cell>
          <cell r="EO67">
            <v>0</v>
          </cell>
          <cell r="EP67">
            <v>0</v>
          </cell>
        </row>
        <row r="68">
          <cell r="B68" t="str">
            <v>84990</v>
          </cell>
          <cell r="G68">
            <v>0</v>
          </cell>
          <cell r="H68">
            <v>0</v>
          </cell>
          <cell r="I68">
            <v>0</v>
          </cell>
          <cell r="J68">
            <v>0</v>
          </cell>
          <cell r="BC68">
            <v>0</v>
          </cell>
          <cell r="BD68">
            <v>0</v>
          </cell>
          <cell r="BE68">
            <v>0</v>
          </cell>
          <cell r="BF68">
            <v>0</v>
          </cell>
          <cell r="CY68">
            <v>0</v>
          </cell>
          <cell r="CZ68">
            <v>0</v>
          </cell>
          <cell r="DA68">
            <v>0</v>
          </cell>
          <cell r="DB68">
            <v>0</v>
          </cell>
          <cell r="EM68">
            <v>13297</v>
          </cell>
          <cell r="EN68">
            <v>13297</v>
          </cell>
          <cell r="EO68">
            <v>13813</v>
          </cell>
          <cell r="EP68">
            <v>13813</v>
          </cell>
        </row>
        <row r="69">
          <cell r="B69" t="str">
            <v>86900</v>
          </cell>
          <cell r="G69">
            <v>3333</v>
          </cell>
          <cell r="H69">
            <v>3333</v>
          </cell>
          <cell r="I69">
            <v>0</v>
          </cell>
          <cell r="J69">
            <v>0</v>
          </cell>
          <cell r="BC69">
            <v>-8811</v>
          </cell>
          <cell r="BD69">
            <v>-8811</v>
          </cell>
          <cell r="BE69">
            <v>-14435</v>
          </cell>
          <cell r="BF69">
            <v>-14435</v>
          </cell>
          <cell r="CY69">
            <v>0</v>
          </cell>
          <cell r="CZ69">
            <v>0</v>
          </cell>
          <cell r="DA69">
            <v>0</v>
          </cell>
          <cell r="DB69">
            <v>0</v>
          </cell>
          <cell r="EM69">
            <v>23647</v>
          </cell>
          <cell r="EN69">
            <v>23647</v>
          </cell>
          <cell r="EO69">
            <v>7857</v>
          </cell>
          <cell r="EP69">
            <v>7857</v>
          </cell>
        </row>
        <row r="70">
          <cell r="B70" t="str">
            <v>86910</v>
          </cell>
          <cell r="G70">
            <v>-1829</v>
          </cell>
          <cell r="H70">
            <v>-1829</v>
          </cell>
          <cell r="I70">
            <v>0</v>
          </cell>
          <cell r="J70">
            <v>0</v>
          </cell>
          <cell r="BC70">
            <v>-8811</v>
          </cell>
          <cell r="BD70">
            <v>-8811</v>
          </cell>
          <cell r="BE70">
            <v>17189</v>
          </cell>
          <cell r="BF70">
            <v>17189</v>
          </cell>
          <cell r="CY70">
            <v>0</v>
          </cell>
          <cell r="CZ70">
            <v>0</v>
          </cell>
          <cell r="DA70">
            <v>0</v>
          </cell>
          <cell r="DB70">
            <v>0</v>
          </cell>
          <cell r="EM70">
            <v>27752</v>
          </cell>
          <cell r="EN70">
            <v>27752</v>
          </cell>
          <cell r="EO70">
            <v>-23768</v>
          </cell>
          <cell r="EP70">
            <v>-23768</v>
          </cell>
        </row>
        <row r="71">
          <cell r="B71" t="str">
            <v>90104</v>
          </cell>
          <cell r="G71">
            <v>36</v>
          </cell>
          <cell r="H71">
            <v>36</v>
          </cell>
          <cell r="I71">
            <v>0</v>
          </cell>
          <cell r="J71">
            <v>0</v>
          </cell>
          <cell r="BC71">
            <v>0</v>
          </cell>
          <cell r="BD71">
            <v>0</v>
          </cell>
          <cell r="BE71">
            <v>0</v>
          </cell>
          <cell r="BF71">
            <v>0</v>
          </cell>
          <cell r="CY71">
            <v>0</v>
          </cell>
          <cell r="CZ71">
            <v>0</v>
          </cell>
          <cell r="DA71">
            <v>0</v>
          </cell>
          <cell r="DB71">
            <v>0</v>
          </cell>
          <cell r="EM71">
            <v>247</v>
          </cell>
          <cell r="EN71">
            <v>247</v>
          </cell>
          <cell r="EO71">
            <v>426</v>
          </cell>
          <cell r="EP71">
            <v>426</v>
          </cell>
        </row>
        <row r="72">
          <cell r="B72" t="str">
            <v>90301</v>
          </cell>
          <cell r="G72">
            <v>1000</v>
          </cell>
          <cell r="H72">
            <v>0</v>
          </cell>
          <cell r="I72">
            <v>0</v>
          </cell>
          <cell r="J72">
            <v>0</v>
          </cell>
          <cell r="BC72">
            <v>1000</v>
          </cell>
          <cell r="BD72">
            <v>0</v>
          </cell>
          <cell r="BE72">
            <v>1000</v>
          </cell>
          <cell r="BF72">
            <v>0</v>
          </cell>
          <cell r="CY72">
            <v>0</v>
          </cell>
          <cell r="CZ72">
            <v>0</v>
          </cell>
          <cell r="DA72">
            <v>0</v>
          </cell>
          <cell r="DB72">
            <v>0</v>
          </cell>
          <cell r="EM72">
            <v>1000</v>
          </cell>
          <cell r="EN72">
            <v>0</v>
          </cell>
          <cell r="EO72">
            <v>1000</v>
          </cell>
          <cell r="EP72">
            <v>0</v>
          </cell>
        </row>
        <row r="73">
          <cell r="B73" t="str">
            <v>90302</v>
          </cell>
          <cell r="G73">
            <v>10000</v>
          </cell>
          <cell r="H73">
            <v>0</v>
          </cell>
          <cell r="I73">
            <v>0</v>
          </cell>
          <cell r="J73">
            <v>0</v>
          </cell>
          <cell r="BC73">
            <v>10000</v>
          </cell>
          <cell r="BD73">
            <v>0</v>
          </cell>
          <cell r="BE73">
            <v>10000</v>
          </cell>
          <cell r="BF73">
            <v>0</v>
          </cell>
          <cell r="CY73">
            <v>0</v>
          </cell>
          <cell r="CZ73">
            <v>0</v>
          </cell>
          <cell r="DA73">
            <v>0</v>
          </cell>
          <cell r="DB73">
            <v>0</v>
          </cell>
          <cell r="EM73">
            <v>10000</v>
          </cell>
          <cell r="EN73">
            <v>0</v>
          </cell>
          <cell r="EO73">
            <v>10000</v>
          </cell>
          <cell r="EP73">
            <v>0</v>
          </cell>
        </row>
        <row r="74">
          <cell r="B74" t="str">
            <v>90303</v>
          </cell>
          <cell r="G74">
            <v>0</v>
          </cell>
          <cell r="H74">
            <v>0</v>
          </cell>
          <cell r="I74">
            <v>0</v>
          </cell>
          <cell r="J74">
            <v>0</v>
          </cell>
          <cell r="BC74">
            <v>0</v>
          </cell>
          <cell r="BD74">
            <v>0</v>
          </cell>
          <cell r="BE74">
            <v>0</v>
          </cell>
          <cell r="BF74">
            <v>0</v>
          </cell>
          <cell r="CY74">
            <v>0</v>
          </cell>
          <cell r="CZ74">
            <v>0</v>
          </cell>
          <cell r="DA74">
            <v>0</v>
          </cell>
          <cell r="DB74">
            <v>0</v>
          </cell>
          <cell r="EM74">
            <v>0</v>
          </cell>
          <cell r="EN74">
            <v>0</v>
          </cell>
          <cell r="EO74">
            <v>0</v>
          </cell>
          <cell r="EP74">
            <v>0</v>
          </cell>
        </row>
        <row r="75">
          <cell r="B75" t="str">
            <v>90304</v>
          </cell>
          <cell r="G75">
            <v>4190</v>
          </cell>
          <cell r="H75">
            <v>0</v>
          </cell>
          <cell r="I75">
            <v>0</v>
          </cell>
          <cell r="J75">
            <v>0</v>
          </cell>
          <cell r="BC75">
            <v>4190</v>
          </cell>
          <cell r="BD75">
            <v>0</v>
          </cell>
          <cell r="BE75">
            <v>4190</v>
          </cell>
          <cell r="BF75">
            <v>0</v>
          </cell>
          <cell r="CY75">
            <v>0</v>
          </cell>
          <cell r="CZ75">
            <v>0</v>
          </cell>
          <cell r="DA75">
            <v>0</v>
          </cell>
          <cell r="DB75">
            <v>0</v>
          </cell>
          <cell r="EM75">
            <v>4190</v>
          </cell>
          <cell r="EN75">
            <v>0</v>
          </cell>
          <cell r="EO75">
            <v>4190</v>
          </cell>
          <cell r="EP75">
            <v>0</v>
          </cell>
        </row>
        <row r="76">
          <cell r="B76" t="str">
            <v>90401</v>
          </cell>
          <cell r="G76">
            <v>1000000</v>
          </cell>
          <cell r="H76">
            <v>0</v>
          </cell>
          <cell r="I76">
            <v>0</v>
          </cell>
          <cell r="J76">
            <v>0</v>
          </cell>
          <cell r="BC76">
            <v>0</v>
          </cell>
          <cell r="BD76">
            <v>0</v>
          </cell>
          <cell r="BE76">
            <v>0</v>
          </cell>
          <cell r="BF76">
            <v>0</v>
          </cell>
          <cell r="CY76">
            <v>0</v>
          </cell>
          <cell r="CZ76">
            <v>0</v>
          </cell>
          <cell r="DA76">
            <v>0</v>
          </cell>
          <cell r="DB76">
            <v>0</v>
          </cell>
          <cell r="EM76">
            <v>1000000</v>
          </cell>
          <cell r="EN76">
            <v>0</v>
          </cell>
          <cell r="EO76">
            <v>1000000</v>
          </cell>
          <cell r="EP76">
            <v>0</v>
          </cell>
        </row>
        <row r="77">
          <cell r="B77" t="str">
            <v>90402</v>
          </cell>
          <cell r="G77">
            <v>1000000</v>
          </cell>
          <cell r="H77">
            <v>0</v>
          </cell>
          <cell r="I77">
            <v>0</v>
          </cell>
          <cell r="J77">
            <v>0</v>
          </cell>
          <cell r="BC77">
            <v>0</v>
          </cell>
          <cell r="BD77">
            <v>0</v>
          </cell>
          <cell r="BE77">
            <v>0</v>
          </cell>
          <cell r="BF77">
            <v>0</v>
          </cell>
          <cell r="CY77">
            <v>0</v>
          </cell>
          <cell r="CZ77">
            <v>0</v>
          </cell>
          <cell r="DA77">
            <v>0</v>
          </cell>
          <cell r="DB77">
            <v>0</v>
          </cell>
          <cell r="EM77">
            <v>1000000</v>
          </cell>
          <cell r="EN77">
            <v>0</v>
          </cell>
          <cell r="EO77">
            <v>1000000</v>
          </cell>
          <cell r="EP77">
            <v>0</v>
          </cell>
        </row>
        <row r="78">
          <cell r="B78" t="str">
            <v>90403</v>
          </cell>
          <cell r="G78">
            <v>1000000</v>
          </cell>
          <cell r="H78">
            <v>0</v>
          </cell>
          <cell r="I78">
            <v>0</v>
          </cell>
          <cell r="J78">
            <v>0</v>
          </cell>
          <cell r="BC78">
            <v>0</v>
          </cell>
          <cell r="BD78">
            <v>0</v>
          </cell>
          <cell r="BE78">
            <v>0</v>
          </cell>
          <cell r="BF78">
            <v>0</v>
          </cell>
          <cell r="CY78">
            <v>0</v>
          </cell>
          <cell r="CZ78">
            <v>0</v>
          </cell>
          <cell r="DA78">
            <v>0</v>
          </cell>
          <cell r="DB78">
            <v>0</v>
          </cell>
          <cell r="EM78">
            <v>1000000</v>
          </cell>
          <cell r="EN78">
            <v>0</v>
          </cell>
          <cell r="EO78">
            <v>1000000</v>
          </cell>
          <cell r="EP78">
            <v>0</v>
          </cell>
        </row>
        <row r="79">
          <cell r="B79" t="str">
            <v>90404</v>
          </cell>
          <cell r="G79">
            <v>0</v>
          </cell>
          <cell r="H79">
            <v>0</v>
          </cell>
          <cell r="I79">
            <v>0</v>
          </cell>
          <cell r="J79">
            <v>0</v>
          </cell>
          <cell r="BC79">
            <v>1000000</v>
          </cell>
          <cell r="BD79">
            <v>0</v>
          </cell>
          <cell r="BE79">
            <v>1000000</v>
          </cell>
          <cell r="BF79">
            <v>0</v>
          </cell>
          <cell r="CY79">
            <v>0</v>
          </cell>
          <cell r="CZ79">
            <v>0</v>
          </cell>
          <cell r="DA79">
            <v>0</v>
          </cell>
          <cell r="DB79">
            <v>0</v>
          </cell>
          <cell r="EM79">
            <v>0</v>
          </cell>
          <cell r="EN79">
            <v>0</v>
          </cell>
          <cell r="EO79">
            <v>0</v>
          </cell>
          <cell r="EP79">
            <v>0</v>
          </cell>
        </row>
        <row r="80">
          <cell r="B80" t="str">
            <v>90405</v>
          </cell>
          <cell r="G80">
            <v>0</v>
          </cell>
          <cell r="H80">
            <v>0</v>
          </cell>
          <cell r="I80">
            <v>0</v>
          </cell>
          <cell r="J80">
            <v>0</v>
          </cell>
          <cell r="BC80">
            <v>1000000</v>
          </cell>
          <cell r="BD80">
            <v>0</v>
          </cell>
          <cell r="BE80">
            <v>1000000</v>
          </cell>
          <cell r="BF80">
            <v>0</v>
          </cell>
          <cell r="CY80">
            <v>0</v>
          </cell>
          <cell r="CZ80">
            <v>0</v>
          </cell>
          <cell r="DA80">
            <v>0</v>
          </cell>
          <cell r="DB80">
            <v>0</v>
          </cell>
          <cell r="EM80">
            <v>0</v>
          </cell>
          <cell r="EN80">
            <v>0</v>
          </cell>
          <cell r="EO80">
            <v>0</v>
          </cell>
          <cell r="EP80">
            <v>0</v>
          </cell>
        </row>
        <row r="81">
          <cell r="B81" t="str">
            <v>90406</v>
          </cell>
          <cell r="G81">
            <v>0</v>
          </cell>
          <cell r="H81">
            <v>0</v>
          </cell>
          <cell r="I81">
            <v>0</v>
          </cell>
          <cell r="J81">
            <v>0</v>
          </cell>
          <cell r="BC81">
            <v>0</v>
          </cell>
          <cell r="BD81">
            <v>0</v>
          </cell>
          <cell r="BE81">
            <v>0</v>
          </cell>
          <cell r="BF81">
            <v>0</v>
          </cell>
          <cell r="CY81">
            <v>0</v>
          </cell>
          <cell r="CZ81">
            <v>0</v>
          </cell>
          <cell r="DA81">
            <v>0</v>
          </cell>
          <cell r="DB81">
            <v>0</v>
          </cell>
          <cell r="EM81">
            <v>0</v>
          </cell>
          <cell r="EN81">
            <v>0</v>
          </cell>
          <cell r="EO81">
            <v>0</v>
          </cell>
          <cell r="EP81">
            <v>0</v>
          </cell>
        </row>
        <row r="82">
          <cell r="B82" t="str">
            <v>90407</v>
          </cell>
          <cell r="G82">
            <v>0</v>
          </cell>
          <cell r="H82">
            <v>0</v>
          </cell>
          <cell r="I82">
            <v>0</v>
          </cell>
          <cell r="J82">
            <v>0</v>
          </cell>
          <cell r="BC82">
            <v>0</v>
          </cell>
          <cell r="BD82">
            <v>0</v>
          </cell>
          <cell r="BE82">
            <v>0</v>
          </cell>
          <cell r="BF82">
            <v>0</v>
          </cell>
          <cell r="CY82">
            <v>0</v>
          </cell>
          <cell r="CZ82">
            <v>0</v>
          </cell>
          <cell r="DA82">
            <v>0</v>
          </cell>
          <cell r="DB82">
            <v>0</v>
          </cell>
          <cell r="EM82">
            <v>0</v>
          </cell>
          <cell r="EN82">
            <v>0</v>
          </cell>
          <cell r="EO82">
            <v>0</v>
          </cell>
          <cell r="EP82">
            <v>0</v>
          </cell>
        </row>
        <row r="83">
          <cell r="B83" t="str">
            <v>90504</v>
          </cell>
          <cell r="G83">
            <v>0</v>
          </cell>
          <cell r="H83">
            <v>0</v>
          </cell>
          <cell r="I83">
            <v>0</v>
          </cell>
          <cell r="J83">
            <v>0</v>
          </cell>
          <cell r="BC83">
            <v>5915</v>
          </cell>
          <cell r="BD83">
            <v>0</v>
          </cell>
          <cell r="BE83">
            <v>5915</v>
          </cell>
          <cell r="BF83">
            <v>0</v>
          </cell>
          <cell r="CY83">
            <v>0</v>
          </cell>
          <cell r="CZ83">
            <v>0</v>
          </cell>
          <cell r="DA83">
            <v>0</v>
          </cell>
          <cell r="DB83">
            <v>0</v>
          </cell>
          <cell r="EM83">
            <v>0</v>
          </cell>
          <cell r="EN83">
            <v>0</v>
          </cell>
          <cell r="EO83">
            <v>0</v>
          </cell>
          <cell r="EP83">
            <v>0</v>
          </cell>
        </row>
        <row r="84">
          <cell r="B84" t="str">
            <v>90505</v>
          </cell>
          <cell r="G84">
            <v>0</v>
          </cell>
          <cell r="H84">
            <v>0</v>
          </cell>
          <cell r="I84">
            <v>0</v>
          </cell>
          <cell r="J84">
            <v>0</v>
          </cell>
          <cell r="BC84">
            <v>5954</v>
          </cell>
          <cell r="BD84">
            <v>0</v>
          </cell>
          <cell r="BE84">
            <v>5954</v>
          </cell>
          <cell r="BF84">
            <v>0</v>
          </cell>
          <cell r="CY84">
            <v>0</v>
          </cell>
          <cell r="CZ84">
            <v>0</v>
          </cell>
          <cell r="DA84">
            <v>0</v>
          </cell>
          <cell r="DB84">
            <v>0</v>
          </cell>
          <cell r="EM84">
            <v>0</v>
          </cell>
          <cell r="EN84">
            <v>0</v>
          </cell>
          <cell r="EO84">
            <v>0</v>
          </cell>
          <cell r="EP84">
            <v>0</v>
          </cell>
        </row>
        <row r="85">
          <cell r="B85" t="str">
            <v>90506</v>
          </cell>
          <cell r="G85">
            <v>0</v>
          </cell>
          <cell r="H85">
            <v>0</v>
          </cell>
          <cell r="I85">
            <v>0</v>
          </cell>
          <cell r="J85">
            <v>0</v>
          </cell>
          <cell r="BC85">
            <v>0</v>
          </cell>
          <cell r="BD85">
            <v>0</v>
          </cell>
          <cell r="BE85">
            <v>0</v>
          </cell>
          <cell r="BF85">
            <v>0</v>
          </cell>
          <cell r="CY85">
            <v>0</v>
          </cell>
          <cell r="CZ85">
            <v>0</v>
          </cell>
          <cell r="DA85">
            <v>0</v>
          </cell>
          <cell r="DB85">
            <v>0</v>
          </cell>
          <cell r="EM85">
            <v>0</v>
          </cell>
          <cell r="EN85">
            <v>0</v>
          </cell>
          <cell r="EO85">
            <v>0</v>
          </cell>
          <cell r="EP85">
            <v>0</v>
          </cell>
        </row>
        <row r="86">
          <cell r="B86" t="str">
            <v>90507</v>
          </cell>
          <cell r="G86">
            <v>0</v>
          </cell>
          <cell r="H86">
            <v>0</v>
          </cell>
          <cell r="I86">
            <v>0</v>
          </cell>
          <cell r="J86">
            <v>0</v>
          </cell>
          <cell r="BC86">
            <v>0</v>
          </cell>
          <cell r="BD86">
            <v>0</v>
          </cell>
          <cell r="BE86">
            <v>0</v>
          </cell>
          <cell r="BF86">
            <v>0</v>
          </cell>
          <cell r="CY86">
            <v>0</v>
          </cell>
          <cell r="CZ86">
            <v>0</v>
          </cell>
          <cell r="DA86">
            <v>0</v>
          </cell>
          <cell r="DB86">
            <v>0</v>
          </cell>
          <cell r="EM86">
            <v>0</v>
          </cell>
          <cell r="EN86">
            <v>0</v>
          </cell>
          <cell r="EO86">
            <v>0</v>
          </cell>
          <cell r="EP86">
            <v>0</v>
          </cell>
        </row>
        <row r="87">
          <cell r="B87" t="str">
            <v>90990</v>
          </cell>
          <cell r="G87">
            <v>2071</v>
          </cell>
          <cell r="H87">
            <v>2071</v>
          </cell>
          <cell r="I87">
            <v>0</v>
          </cell>
          <cell r="J87">
            <v>0</v>
          </cell>
          <cell r="BC87">
            <v>0</v>
          </cell>
          <cell r="BD87">
            <v>0</v>
          </cell>
          <cell r="BE87">
            <v>0</v>
          </cell>
          <cell r="BF87">
            <v>0</v>
          </cell>
          <cell r="CY87">
            <v>0</v>
          </cell>
          <cell r="CZ87">
            <v>0</v>
          </cell>
          <cell r="DA87">
            <v>0</v>
          </cell>
          <cell r="DB87">
            <v>0</v>
          </cell>
          <cell r="EM87">
            <v>-28766</v>
          </cell>
          <cell r="EN87">
            <v>-28766</v>
          </cell>
          <cell r="EO87">
            <v>2532</v>
          </cell>
          <cell r="EP87">
            <v>2532</v>
          </cell>
        </row>
        <row r="88">
          <cell r="G88">
            <v>0</v>
          </cell>
          <cell r="H88">
            <v>0</v>
          </cell>
          <cell r="I88">
            <v>0</v>
          </cell>
          <cell r="J88">
            <v>0</v>
          </cell>
          <cell r="BC88">
            <v>0</v>
          </cell>
          <cell r="BD88">
            <v>0</v>
          </cell>
          <cell r="BE88">
            <v>0</v>
          </cell>
          <cell r="BF88">
            <v>0</v>
          </cell>
          <cell r="CY88">
            <v>0</v>
          </cell>
          <cell r="CZ88">
            <v>0</v>
          </cell>
          <cell r="DA88">
            <v>0</v>
          </cell>
          <cell r="DB88">
            <v>0</v>
          </cell>
          <cell r="EM88">
            <v>0</v>
          </cell>
          <cell r="EN88">
            <v>0</v>
          </cell>
          <cell r="EO88">
            <v>0</v>
          </cell>
          <cell r="EP88">
            <v>0</v>
          </cell>
        </row>
      </sheetData>
      <sheetData sheetId="12" refreshError="1">
        <row r="1">
          <cell r="B1" t="str">
            <v>00100</v>
          </cell>
          <cell r="C1">
            <v>0</v>
          </cell>
          <cell r="D1">
            <v>78459</v>
          </cell>
        </row>
        <row r="2">
          <cell r="B2" t="str">
            <v>00300</v>
          </cell>
          <cell r="C2">
            <v>0</v>
          </cell>
          <cell r="D2">
            <v>123368</v>
          </cell>
        </row>
        <row r="3">
          <cell r="B3" t="str">
            <v>00400</v>
          </cell>
          <cell r="C3">
            <v>0</v>
          </cell>
          <cell r="D3">
            <v>240634</v>
          </cell>
        </row>
        <row r="4">
          <cell r="B4" t="str">
            <v>00510</v>
          </cell>
          <cell r="C4">
            <v>0</v>
          </cell>
          <cell r="D4">
            <v>674</v>
          </cell>
        </row>
        <row r="5">
          <cell r="B5" t="str">
            <v>01010</v>
          </cell>
          <cell r="C5">
            <v>0</v>
          </cell>
          <cell r="D5">
            <v>149941</v>
          </cell>
        </row>
        <row r="6">
          <cell r="B6" t="str">
            <v>01110</v>
          </cell>
          <cell r="C6">
            <v>0</v>
          </cell>
          <cell r="D6">
            <v>110867</v>
          </cell>
        </row>
        <row r="7">
          <cell r="B7" t="str">
            <v>01190</v>
          </cell>
          <cell r="C7">
            <v>0</v>
          </cell>
          <cell r="D7">
            <v>110867</v>
          </cell>
        </row>
        <row r="8">
          <cell r="B8" t="str">
            <v>01199</v>
          </cell>
          <cell r="C8">
            <v>0</v>
          </cell>
          <cell r="D8">
            <v>104901</v>
          </cell>
        </row>
        <row r="9">
          <cell r="B9" t="str">
            <v>01500</v>
          </cell>
          <cell r="C9">
            <v>0</v>
          </cell>
          <cell r="D9">
            <v>-5700</v>
          </cell>
        </row>
        <row r="10">
          <cell r="B10" t="str">
            <v>01800</v>
          </cell>
          <cell r="C10">
            <v>0</v>
          </cell>
          <cell r="D10">
            <v>14326</v>
          </cell>
        </row>
        <row r="11">
          <cell r="B11" t="str">
            <v>01900</v>
          </cell>
          <cell r="C11">
            <v>0</v>
          </cell>
          <cell r="D11">
            <v>712569</v>
          </cell>
        </row>
        <row r="12">
          <cell r="B12" t="str">
            <v>02100</v>
          </cell>
          <cell r="C12">
            <v>0</v>
          </cell>
          <cell r="D12">
            <v>15545</v>
          </cell>
        </row>
        <row r="13">
          <cell r="B13" t="str">
            <v>02400</v>
          </cell>
          <cell r="C13">
            <v>0</v>
          </cell>
          <cell r="D13">
            <v>6178</v>
          </cell>
        </row>
        <row r="14">
          <cell r="B14" t="str">
            <v>02500</v>
          </cell>
          <cell r="C14">
            <v>0</v>
          </cell>
          <cell r="D14">
            <v>2870</v>
          </cell>
        </row>
        <row r="15">
          <cell r="B15" t="str">
            <v>02900</v>
          </cell>
          <cell r="C15">
            <v>0</v>
          </cell>
          <cell r="D15">
            <v>24593</v>
          </cell>
        </row>
        <row r="16">
          <cell r="B16" t="str">
            <v>03200</v>
          </cell>
          <cell r="C16">
            <v>0</v>
          </cell>
          <cell r="D16">
            <v>850</v>
          </cell>
        </row>
        <row r="17">
          <cell r="B17" t="str">
            <v>03900</v>
          </cell>
          <cell r="C17">
            <v>0</v>
          </cell>
          <cell r="D17">
            <v>850</v>
          </cell>
        </row>
        <row r="18">
          <cell r="B18" t="str">
            <v>04010</v>
          </cell>
          <cell r="C18">
            <v>0</v>
          </cell>
          <cell r="D18">
            <v>6756</v>
          </cell>
        </row>
        <row r="19">
          <cell r="B19" t="str">
            <v>04200</v>
          </cell>
          <cell r="C19">
            <v>0</v>
          </cell>
          <cell r="D19">
            <v>10000</v>
          </cell>
        </row>
        <row r="20">
          <cell r="B20" t="str">
            <v>04300</v>
          </cell>
          <cell r="C20">
            <v>0</v>
          </cell>
          <cell r="D20">
            <v>16756</v>
          </cell>
        </row>
        <row r="21">
          <cell r="B21" t="str">
            <v>04500</v>
          </cell>
          <cell r="C21">
            <v>0</v>
          </cell>
          <cell r="D21">
            <v>5475</v>
          </cell>
        </row>
        <row r="22">
          <cell r="B22" t="str">
            <v>04600</v>
          </cell>
          <cell r="C22">
            <v>0</v>
          </cell>
          <cell r="D22">
            <v>5475</v>
          </cell>
        </row>
        <row r="23">
          <cell r="B23" t="str">
            <v>05400</v>
          </cell>
          <cell r="C23">
            <v>0</v>
          </cell>
          <cell r="D23">
            <v>116771</v>
          </cell>
        </row>
        <row r="24">
          <cell r="B24" t="str">
            <v>05700</v>
          </cell>
          <cell r="C24">
            <v>0</v>
          </cell>
          <cell r="D24">
            <v>2985</v>
          </cell>
        </row>
        <row r="25">
          <cell r="B25" t="str">
            <v>08900</v>
          </cell>
          <cell r="C25">
            <v>0</v>
          </cell>
          <cell r="D25">
            <v>167430</v>
          </cell>
        </row>
        <row r="26">
          <cell r="B26" t="str">
            <v>09000</v>
          </cell>
          <cell r="C26">
            <v>0</v>
          </cell>
          <cell r="D26">
            <v>879999</v>
          </cell>
        </row>
        <row r="27">
          <cell r="B27" t="str">
            <v>10120</v>
          </cell>
          <cell r="C27">
            <v>0</v>
          </cell>
          <cell r="D27">
            <v>3589</v>
          </cell>
        </row>
        <row r="28">
          <cell r="B28" t="str">
            <v>10190</v>
          </cell>
          <cell r="C28">
            <v>0</v>
          </cell>
          <cell r="D28">
            <v>3589</v>
          </cell>
        </row>
        <row r="29">
          <cell r="B29" t="str">
            <v>10200</v>
          </cell>
          <cell r="C29">
            <v>0</v>
          </cell>
          <cell r="D29">
            <v>483009</v>
          </cell>
        </row>
        <row r="30">
          <cell r="B30" t="str">
            <v>10520</v>
          </cell>
          <cell r="C30">
            <v>0</v>
          </cell>
          <cell r="D30">
            <v>3431</v>
          </cell>
        </row>
        <row r="31">
          <cell r="B31" t="str">
            <v>10590</v>
          </cell>
          <cell r="C31">
            <v>0</v>
          </cell>
          <cell r="D31">
            <v>3431</v>
          </cell>
        </row>
        <row r="32">
          <cell r="B32" t="str">
            <v>10600</v>
          </cell>
          <cell r="C32">
            <v>0</v>
          </cell>
          <cell r="D32">
            <v>11373</v>
          </cell>
        </row>
        <row r="33">
          <cell r="B33" t="str">
            <v>13000</v>
          </cell>
          <cell r="C33">
            <v>0</v>
          </cell>
          <cell r="D33">
            <v>82989</v>
          </cell>
        </row>
        <row r="34">
          <cell r="B34" t="str">
            <v>13900</v>
          </cell>
          <cell r="C34">
            <v>0</v>
          </cell>
          <cell r="D34">
            <v>584391</v>
          </cell>
        </row>
        <row r="35">
          <cell r="B35" t="str">
            <v>14200</v>
          </cell>
          <cell r="C35">
            <v>0</v>
          </cell>
          <cell r="D35">
            <v>78900</v>
          </cell>
        </row>
        <row r="36">
          <cell r="B36" t="str">
            <v>14900</v>
          </cell>
          <cell r="C36">
            <v>0</v>
          </cell>
          <cell r="D36">
            <v>78900</v>
          </cell>
        </row>
        <row r="37">
          <cell r="B37" t="str">
            <v>15100</v>
          </cell>
          <cell r="C37">
            <v>0</v>
          </cell>
          <cell r="D37">
            <v>17344</v>
          </cell>
        </row>
        <row r="38">
          <cell r="B38" t="str">
            <v>15900</v>
          </cell>
          <cell r="C38">
            <v>0</v>
          </cell>
          <cell r="D38">
            <v>96244</v>
          </cell>
        </row>
        <row r="39">
          <cell r="B39" t="str">
            <v>16000</v>
          </cell>
          <cell r="C39">
            <v>0</v>
          </cell>
          <cell r="D39">
            <v>680635</v>
          </cell>
        </row>
        <row r="40">
          <cell r="B40" t="str">
            <v>19007</v>
          </cell>
          <cell r="C40">
            <v>0</v>
          </cell>
          <cell r="D40">
            <v>25941</v>
          </cell>
        </row>
        <row r="41">
          <cell r="B41" t="str">
            <v>19008</v>
          </cell>
          <cell r="C41">
            <v>0</v>
          </cell>
          <cell r="D41">
            <v>78900</v>
          </cell>
        </row>
        <row r="42">
          <cell r="B42" t="str">
            <v>30300</v>
          </cell>
          <cell r="C42">
            <v>0</v>
          </cell>
          <cell r="D42">
            <v>50000</v>
          </cell>
        </row>
        <row r="43">
          <cell r="B43" t="str">
            <v>34000</v>
          </cell>
          <cell r="C43">
            <v>0</v>
          </cell>
          <cell r="D43">
            <v>149364</v>
          </cell>
        </row>
        <row r="44">
          <cell r="B44" t="str">
            <v>35900</v>
          </cell>
          <cell r="C44">
            <v>0</v>
          </cell>
          <cell r="D44">
            <v>199364</v>
          </cell>
        </row>
        <row r="45">
          <cell r="B45" t="str">
            <v>39000</v>
          </cell>
          <cell r="C45">
            <v>0</v>
          </cell>
          <cell r="D45">
            <v>879999</v>
          </cell>
        </row>
        <row r="46">
          <cell r="B46" t="str">
            <v>40000</v>
          </cell>
          <cell r="C46">
            <v>0</v>
          </cell>
          <cell r="D46">
            <v>283413</v>
          </cell>
        </row>
        <row r="47">
          <cell r="B47" t="str">
            <v>50000</v>
          </cell>
          <cell r="C47">
            <v>0</v>
          </cell>
          <cell r="D47">
            <v>232275</v>
          </cell>
        </row>
        <row r="48">
          <cell r="B48" t="str">
            <v>51000</v>
          </cell>
          <cell r="C48">
            <v>0</v>
          </cell>
          <cell r="D48">
            <v>51137</v>
          </cell>
        </row>
        <row r="49">
          <cell r="B49" t="str">
            <v>61110</v>
          </cell>
          <cell r="C49">
            <v>0</v>
          </cell>
          <cell r="D49">
            <v>148</v>
          </cell>
        </row>
        <row r="50">
          <cell r="B50" t="str">
            <v>61200</v>
          </cell>
          <cell r="C50">
            <v>0</v>
          </cell>
          <cell r="D50">
            <v>696</v>
          </cell>
        </row>
        <row r="51">
          <cell r="B51" t="str">
            <v>61300</v>
          </cell>
          <cell r="C51">
            <v>0</v>
          </cell>
          <cell r="D51">
            <v>2400</v>
          </cell>
        </row>
        <row r="52">
          <cell r="B52" t="str">
            <v>61900</v>
          </cell>
          <cell r="C52">
            <v>0</v>
          </cell>
          <cell r="D52">
            <v>3244</v>
          </cell>
        </row>
        <row r="53">
          <cell r="B53" t="str">
            <v>62100</v>
          </cell>
          <cell r="C53">
            <v>0</v>
          </cell>
          <cell r="D53">
            <v>24044</v>
          </cell>
        </row>
        <row r="54">
          <cell r="B54" t="str">
            <v>62200</v>
          </cell>
          <cell r="C54">
            <v>0</v>
          </cell>
          <cell r="D54">
            <v>4000</v>
          </cell>
        </row>
        <row r="55">
          <cell r="B55" t="str">
            <v>62400</v>
          </cell>
          <cell r="C55">
            <v>0</v>
          </cell>
          <cell r="D55">
            <v>825</v>
          </cell>
        </row>
        <row r="56">
          <cell r="B56" t="str">
            <v>62800</v>
          </cell>
          <cell r="C56">
            <v>0</v>
          </cell>
          <cell r="D56">
            <v>6607</v>
          </cell>
        </row>
        <row r="57">
          <cell r="B57" t="str">
            <v>62900</v>
          </cell>
          <cell r="C57">
            <v>0</v>
          </cell>
          <cell r="D57">
            <v>35476</v>
          </cell>
        </row>
        <row r="58">
          <cell r="B58" t="str">
            <v>63800</v>
          </cell>
          <cell r="C58">
            <v>0</v>
          </cell>
          <cell r="D58">
            <v>3770</v>
          </cell>
        </row>
        <row r="59">
          <cell r="B59" t="str">
            <v>63930</v>
          </cell>
          <cell r="C59">
            <v>0</v>
          </cell>
          <cell r="D59">
            <v>1222</v>
          </cell>
        </row>
        <row r="60">
          <cell r="B60" t="str">
            <v>64100</v>
          </cell>
          <cell r="C60">
            <v>0</v>
          </cell>
          <cell r="D60">
            <v>657</v>
          </cell>
        </row>
        <row r="61">
          <cell r="B61" t="str">
            <v>64400</v>
          </cell>
          <cell r="C61">
            <v>0</v>
          </cell>
          <cell r="D61">
            <v>22</v>
          </cell>
        </row>
        <row r="62">
          <cell r="B62" t="str">
            <v>64510</v>
          </cell>
          <cell r="C62">
            <v>0</v>
          </cell>
          <cell r="D62">
            <v>868</v>
          </cell>
        </row>
        <row r="63">
          <cell r="B63" t="str">
            <v>64800</v>
          </cell>
          <cell r="C63">
            <v>0</v>
          </cell>
          <cell r="D63">
            <v>2806</v>
          </cell>
        </row>
        <row r="64">
          <cell r="B64" t="str">
            <v>64830</v>
          </cell>
          <cell r="C64">
            <v>0</v>
          </cell>
          <cell r="D64">
            <v>6256</v>
          </cell>
        </row>
        <row r="65">
          <cell r="B65" t="str">
            <v>64900</v>
          </cell>
          <cell r="C65">
            <v>0</v>
          </cell>
          <cell r="D65">
            <v>15601</v>
          </cell>
        </row>
        <row r="66">
          <cell r="B66" t="str">
            <v>69900</v>
          </cell>
          <cell r="C66">
            <v>0</v>
          </cell>
          <cell r="D66">
            <v>54321</v>
          </cell>
        </row>
        <row r="67">
          <cell r="B67" t="str">
            <v>70100</v>
          </cell>
          <cell r="C67">
            <v>0</v>
          </cell>
          <cell r="D67">
            <v>167</v>
          </cell>
        </row>
        <row r="68">
          <cell r="B68" t="str">
            <v>70900</v>
          </cell>
          <cell r="C68">
            <v>0</v>
          </cell>
          <cell r="D68">
            <v>167</v>
          </cell>
        </row>
        <row r="69">
          <cell r="B69" t="str">
            <v>71100</v>
          </cell>
          <cell r="C69">
            <v>0</v>
          </cell>
          <cell r="D69">
            <v>240</v>
          </cell>
        </row>
        <row r="70">
          <cell r="B70" t="str">
            <v>71900</v>
          </cell>
          <cell r="C70">
            <v>0</v>
          </cell>
          <cell r="D70">
            <v>240</v>
          </cell>
        </row>
        <row r="71">
          <cell r="B71" t="str">
            <v>80100</v>
          </cell>
          <cell r="C71">
            <v>0</v>
          </cell>
          <cell r="D71">
            <v>15</v>
          </cell>
        </row>
        <row r="72">
          <cell r="B72" t="str">
            <v>80900</v>
          </cell>
          <cell r="C72">
            <v>0</v>
          </cell>
          <cell r="D72">
            <v>15</v>
          </cell>
        </row>
        <row r="73">
          <cell r="B73" t="str">
            <v>81100</v>
          </cell>
          <cell r="C73">
            <v>0</v>
          </cell>
          <cell r="D73">
            <v>222</v>
          </cell>
        </row>
        <row r="74">
          <cell r="B74" t="str">
            <v>81900</v>
          </cell>
          <cell r="C74">
            <v>0</v>
          </cell>
          <cell r="D74">
            <v>222</v>
          </cell>
        </row>
        <row r="75">
          <cell r="B75" t="str">
            <v>82900</v>
          </cell>
          <cell r="C75">
            <v>0</v>
          </cell>
          <cell r="D75">
            <v>-3464</v>
          </cell>
        </row>
        <row r="76">
          <cell r="B76" t="str">
            <v>86900</v>
          </cell>
          <cell r="C76">
            <v>0</v>
          </cell>
          <cell r="D76">
            <v>-3464</v>
          </cell>
        </row>
        <row r="77">
          <cell r="B77" t="str">
            <v>90104</v>
          </cell>
          <cell r="C77">
            <v>0</v>
          </cell>
          <cell r="D77">
            <v>72</v>
          </cell>
        </row>
      </sheetData>
      <sheetData sheetId="1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N"/>
      <sheetName val="Syosai_Btn"/>
      <sheetName val="初期ｾｯﾄｱｯﾌﾟ"/>
      <sheetName val="選択"/>
      <sheetName val="BUMON_TBL"/>
      <sheetName val="SELECT"/>
      <sheetName val="OUT_KBN1_TBL"/>
      <sheetName val="GRP_TORIHIKI_TBL"/>
      <sheetName val="累計00"/>
      <sheetName val="整体金额"/>
      <sheetName val="休日"/>
      <sheetName val="4×4"/>
      <sheetName val="실적"/>
      <sheetName val="零售店别系列别销售 12"/>
      <sheetName val="0711轮胎销售分析"/>
      <sheetName val="零售店别系列别销售11"/>
      <sheetName val="零售店别系列别销售"/>
      <sheetName val="0710轮胎销售分析"/>
      <sheetName val="0712轮胎销售分析"/>
      <sheetName val="予算削減案"/>
      <sheetName val="DAYTON"/>
      <sheetName val="DOOR013"/>
      <sheetName val="累計00.XLS"/>
      <sheetName val="1.脚本说明"/>
      <sheetName val="价格单"/>
      <sheetName val="试验"/>
      <sheetName val="%E7%B4%AF%E8%A8%8800.XLS"/>
      <sheetName val="ACARS"/>
      <sheetName val="TOTALS"/>
      <sheetName val="北京"/>
      <sheetName val="8月计算"/>
      <sheetName val="9月计算"/>
      <sheetName val="7月计算"/>
      <sheetName val="設定項目"/>
      <sheetName val="リスト"/>
      <sheetName val="mo5-bs"/>
      <sheetName val="比較"/>
      <sheetName val="0707轮胎销售分析"/>
      <sheetName val="0708轮胎销售分析"/>
      <sheetName val="零售店别系列别销售8"/>
      <sheetName val="零售店别系列别销售 9"/>
      <sheetName val="0709轮胎销售分析"/>
      <sheetName val="1月入库(核算) (3)"/>
      <sheetName val="Sheet1"/>
      <sheetName val="调整后的目标"/>
      <sheetName val="0703轮胎销售分析 (2)"/>
      <sheetName val="12月door"/>
      <sheetName val="参加促销客户明细（分析表）"/>
      <sheetName val="Format"/>
      <sheetName val="[累計00.XLS]____________EXCEL___5"/>
      <sheetName val="_販売実績管理ｼｽﾃﾑ_EXCEL_累計00.XLS"/>
      <sheetName val="[累計00.XLS]\販売実績管理ｼｽﾃﾑ\EXCEL\累計0"/>
      <sheetName val="[累計00.XLS]____________EXCEL___2"/>
      <sheetName val="[累計00.XLS]____________EXCEL___3"/>
      <sheetName val="[累計00.XLS]____________EXCEL___4"/>
      <sheetName val="[累計00.XLS]____________EXCEL___6"/>
      <sheetName val="[累計00.XLS]____________EXCEL___7"/>
      <sheetName val="CSM with CKD"/>
      <sheetName val="[累計00.XLS]____________EXCEL___8"/>
      <sheetName val="A班"/>
      <sheetName val="T_Assumption"/>
      <sheetName val="予算中間見込"/>
    </sheetNames>
    <definedNames>
      <definedName name="TORIHIKI_GET_B"/>
      <definedName name="TORIHIKI_GET_T"/>
    </definedNames>
    <sheetDataSet>
      <sheetData sheetId="0" refreshError="1"/>
      <sheetData sheetId="1" refreshError="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xRepositorySheet"/>
      <sheetName val="BI Data"/>
      <sheetName val="FIXED COST IMPACT IN LC"/>
      <sheetName val="Cognos Finance"/>
      <sheetName val="Channel Mapping"/>
      <sheetName val="BI Data (2)"/>
      <sheetName val="Data(09Act)"/>
      <sheetName val="Graph"/>
      <sheetName val="Basic"/>
      <sheetName val="BI_Data"/>
      <sheetName val="FIXED_COST_IMPACT_IN_LC"/>
      <sheetName val="Cognos_Finance"/>
      <sheetName val="Channel_Mapping"/>
      <sheetName val="BI_Data_(2)"/>
      <sheetName val="設備負荷２"/>
      <sheetName val="PAGE6"/>
      <sheetName val="PAGE1"/>
      <sheetName val="A"/>
      <sheetName val="KG PMH"/>
      <sheetName val="BI_Data1"/>
      <sheetName val="FIXED_COST_IMPACT_IN_LC1"/>
      <sheetName val="Cognos_Finance1"/>
      <sheetName val="Channel_Mapping1"/>
      <sheetName val="BI_Data_(2)1"/>
      <sheetName val="KG_PMH"/>
      <sheetName val="2月2段"/>
      <sheetName val="ABSENTISMO"/>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refreshError="1"/>
      <sheetData sheetId="2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F-GDCUploadFormat"/>
      <sheetName val="list"/>
      <sheetName val="モールド新設基準_判断ロジック"/>
    </sheetNames>
    <sheetDataSet>
      <sheetData sheetId="0"/>
      <sheetData sheetId="1">
        <row r="1">
          <cell r="A1" t="str">
            <v>Value List</v>
          </cell>
        </row>
        <row r="4">
          <cell r="A4">
            <v>1</v>
          </cell>
          <cell r="B4">
            <v>2</v>
          </cell>
          <cell r="C4">
            <v>3</v>
          </cell>
          <cell r="D4">
            <v>19</v>
          </cell>
          <cell r="E4">
            <v>20</v>
          </cell>
          <cell r="F4">
            <v>21</v>
          </cell>
          <cell r="G4">
            <v>26</v>
          </cell>
          <cell r="H4">
            <v>27</v>
          </cell>
          <cell r="I4">
            <v>28</v>
          </cell>
          <cell r="J4">
            <v>29</v>
          </cell>
          <cell r="L4">
            <v>33</v>
          </cell>
          <cell r="O4">
            <v>38</v>
          </cell>
          <cell r="P4">
            <v>39</v>
          </cell>
          <cell r="Q4">
            <v>40</v>
          </cell>
          <cell r="R4">
            <v>41</v>
          </cell>
          <cell r="S4">
            <v>42</v>
          </cell>
          <cell r="T4">
            <v>47</v>
          </cell>
          <cell r="U4">
            <v>49</v>
          </cell>
          <cell r="V4">
            <v>50</v>
          </cell>
          <cell r="W4">
            <v>51</v>
          </cell>
          <cell r="X4">
            <v>54</v>
          </cell>
          <cell r="Y4">
            <v>55</v>
          </cell>
          <cell r="AA4">
            <v>61</v>
          </cell>
          <cell r="AB4">
            <v>65</v>
          </cell>
          <cell r="AC4">
            <v>66</v>
          </cell>
          <cell r="AD4">
            <v>67</v>
          </cell>
          <cell r="AE4">
            <v>68</v>
          </cell>
          <cell r="AF4">
            <v>70</v>
          </cell>
          <cell r="AG4">
            <v>71</v>
          </cell>
          <cell r="AH4">
            <v>72</v>
          </cell>
          <cell r="AI4">
            <v>73</v>
          </cell>
          <cell r="AJ4">
            <v>75</v>
          </cell>
          <cell r="AK4">
            <v>76</v>
          </cell>
          <cell r="AM4" t="str">
            <v>87; 89; 91</v>
          </cell>
          <cell r="AN4" t="str">
            <v>99; 102; 105</v>
          </cell>
          <cell r="AO4">
            <v>108</v>
          </cell>
          <cell r="AP4">
            <v>109</v>
          </cell>
          <cell r="AQ4">
            <v>119</v>
          </cell>
          <cell r="AR4">
            <v>120</v>
          </cell>
          <cell r="AS4">
            <v>121</v>
          </cell>
          <cell r="AT4">
            <v>122</v>
          </cell>
          <cell r="AU4">
            <v>123</v>
          </cell>
          <cell r="AV4">
            <v>124</v>
          </cell>
          <cell r="AW4">
            <v>125</v>
          </cell>
          <cell r="AX4">
            <v>126</v>
          </cell>
          <cell r="AY4">
            <v>127</v>
          </cell>
          <cell r="AZ4">
            <v>128</v>
          </cell>
          <cell r="BA4">
            <v>129</v>
          </cell>
          <cell r="BB4">
            <v>130</v>
          </cell>
          <cell r="BC4">
            <v>131</v>
          </cell>
          <cell r="BD4">
            <v>132</v>
          </cell>
          <cell r="BE4">
            <v>133</v>
          </cell>
          <cell r="BF4">
            <v>134</v>
          </cell>
          <cell r="BG4">
            <v>135</v>
          </cell>
          <cell r="BH4">
            <v>167</v>
          </cell>
          <cell r="BI4">
            <v>169</v>
          </cell>
          <cell r="BJ4">
            <v>170</v>
          </cell>
          <cell r="BK4">
            <v>171</v>
          </cell>
        </row>
        <row r="5">
          <cell r="A5" t="str">
            <v>**SPregistrationFlg</v>
          </cell>
          <cell r="B5" t="str">
            <v>**SPcompulsoryRegistrationFlg</v>
          </cell>
          <cell r="C5" t="str">
            <v>**SPignoreFlg</v>
          </cell>
          <cell r="D5" t="str">
            <v>**SPtotalPlanRevised</v>
          </cell>
          <cell r="E5" t="str">
            <v>**SPinSeasonAdd</v>
          </cell>
          <cell r="F5" t="str">
            <v>**SPtbReliable</v>
          </cell>
          <cell r="G5" t="str">
            <v>**SPdraftingSbu</v>
          </cell>
          <cell r="H5" t="str">
            <v>**SPdraftingDep</v>
          </cell>
          <cell r="I5" t="str">
            <v>**SPregistrationReason</v>
          </cell>
          <cell r="J5" t="str">
            <v>**SPrepOe</v>
          </cell>
          <cell r="L5" t="str">
            <v>**SPoeCode</v>
          </cell>
          <cell r="O5" t="str">
            <v>**SPproductCategory</v>
          </cell>
          <cell r="P5" t="str">
            <v>**SPwinterType</v>
          </cell>
          <cell r="Q5" t="str">
            <v>**SPwinterSpec</v>
          </cell>
          <cell r="R5" t="str">
            <v>**SPusageArea</v>
          </cell>
          <cell r="S5" t="str">
            <v>**SPpatternType</v>
          </cell>
          <cell r="T5" t="str">
            <v>**SPliAutoSettingYearBookCheck</v>
          </cell>
          <cell r="U5" t="str">
            <v>**SPtireCategory</v>
          </cell>
          <cell r="V5" t="str">
            <v>**SPproductGroupBsj</v>
          </cell>
          <cell r="W5" t="str">
            <v>**SPbrand</v>
          </cell>
          <cell r="X5" t="str">
            <v>**SPspeedSymbol</v>
          </cell>
          <cell r="Y5" t="str">
            <v>**SPsizePrefixMark</v>
          </cell>
          <cell r="AA5" t="str">
            <v>**SPsizesuffixMark</v>
          </cell>
          <cell r="AB5" t="str">
            <v>**SPspeedSymbolW</v>
          </cell>
          <cell r="AC5" t="str">
            <v>**SPplyRating</v>
          </cell>
          <cell r="AD5" t="str">
            <v>**SPloadRange</v>
          </cell>
          <cell r="AE5" t="str">
            <v>**SPextraLoadReinforced</v>
          </cell>
          <cell r="AF5" t="str">
            <v>**SPradialBiasType</v>
          </cell>
          <cell r="AG5" t="str">
            <v>**SPrftType</v>
          </cell>
          <cell r="AH5" t="str">
            <v>**SPtubeTubelessType</v>
          </cell>
          <cell r="AI5" t="str">
            <v>**SPstudType</v>
          </cell>
          <cell r="AJ5" t="str">
            <v>**SPspareTireType</v>
          </cell>
          <cell r="AK5" t="str">
            <v>**SPtireWallDecolation</v>
          </cell>
          <cell r="AM5" t="str">
            <v>**SPdisconCodeType</v>
          </cell>
          <cell r="AN5" t="str">
            <v>**SPrltnLocalCodeType</v>
          </cell>
          <cell r="AO5" t="str">
            <v>**SPpsReliable</v>
          </cell>
          <cell r="AP5" t="str">
            <v>**SPexpectedDevPole</v>
          </cell>
          <cell r="AQ5" t="str">
            <v>**SPtreadWear</v>
          </cell>
          <cell r="AR5" t="str">
            <v>**SPtraction</v>
          </cell>
          <cell r="AS5" t="str">
            <v>**SPtemparature</v>
          </cell>
          <cell r="AT5" t="str">
            <v>**SPregroovable</v>
          </cell>
          <cell r="AU5" t="str">
            <v>**SPspeedRestrict</v>
          </cell>
          <cell r="AV5" t="str">
            <v>**SPsnowIndicate</v>
          </cell>
          <cell r="AW5" t="str">
            <v>**SPspfPoint</v>
          </cell>
          <cell r="AX5" t="str">
            <v>**SPdoubleSizeExpression</v>
          </cell>
          <cell r="AY5" t="str">
            <v>**SPstructureCode</v>
          </cell>
          <cell r="AZ5" t="str">
            <v>**SPrunningSerial</v>
          </cell>
          <cell r="BA5" t="str">
            <v>**SPcompound</v>
          </cell>
          <cell r="BB5" t="str">
            <v>**SPusageGrade</v>
          </cell>
          <cell r="BC5" t="str">
            <v>**SPmudSnowExpression</v>
          </cell>
          <cell r="BD5" t="str">
            <v>**SPspecificInstruction</v>
          </cell>
          <cell r="BE5" t="str">
            <v>**SPgdcUse</v>
          </cell>
          <cell r="BF5" t="str">
            <v>**SPofftake</v>
          </cell>
          <cell r="BG5" t="str">
            <v>**SPproductLayer</v>
          </cell>
          <cell r="BH5" t="str">
            <v>**SPimportantFlg</v>
          </cell>
          <cell r="BI5" t="str">
            <v>**SPpfNecessity</v>
          </cell>
          <cell r="BJ5" t="str">
            <v>**SPmoldInfo</v>
          </cell>
          <cell r="BK5" t="str">
            <v>**SPspew</v>
          </cell>
        </row>
        <row r="6">
          <cell r="A6" t="str">
            <v>Entry</v>
          </cell>
          <cell r="B6" t="str">
            <v>Compulsory Entry</v>
          </cell>
          <cell r="C6" t="str">
            <v>Cancel</v>
          </cell>
          <cell r="D6" t="str">
            <v>Sougoukeikaku
Revised</v>
          </cell>
          <cell r="E6" t="str">
            <v>Additional Request</v>
          </cell>
          <cell r="F6" t="str">
            <v>Reliability(TB)</v>
          </cell>
          <cell r="G6" t="str">
            <v>SBU Requesting</v>
          </cell>
          <cell r="H6" t="str">
            <v>Department Requesting</v>
          </cell>
          <cell r="I6" t="str">
            <v>Type of New Product Plan</v>
          </cell>
          <cell r="J6" t="str">
            <v>OE - REP</v>
          </cell>
          <cell r="L6" t="str">
            <v>OEM</v>
          </cell>
          <cell r="O6" t="str">
            <v>Product Category</v>
          </cell>
          <cell r="P6" t="str">
            <v>Season</v>
          </cell>
          <cell r="Q6" t="str">
            <v>Type of Winter Tire</v>
          </cell>
          <cell r="R6" t="str">
            <v>Usage Domain</v>
          </cell>
          <cell r="S6" t="str">
            <v>Tread Pattern Type</v>
          </cell>
          <cell r="T6" t="str">
            <v>Set Load Index Single Automatically / 
YearBook Check</v>
          </cell>
          <cell r="U6" t="str">
            <v>Tire Category</v>
          </cell>
          <cell r="V6" t="str">
            <v>Product Group in BSJ</v>
          </cell>
          <cell r="W6" t="str">
            <v>Brand</v>
          </cell>
          <cell r="X6" t="str">
            <v>Speed Symbol 1</v>
          </cell>
          <cell r="Y6" t="str">
            <v>Size Prefix</v>
          </cell>
          <cell r="AA6" t="str">
            <v>Size Suffix</v>
          </cell>
          <cell r="AB6" t="str">
            <v>Speed Symbol 2</v>
          </cell>
          <cell r="AC6" t="str">
            <v>Ply Rating</v>
          </cell>
          <cell r="AD6" t="str">
            <v>Load Range</v>
          </cell>
          <cell r="AE6" t="str">
            <v>XL-RFD</v>
          </cell>
          <cell r="AF6" t="str">
            <v>Radial Ply - Bias Ply</v>
          </cell>
          <cell r="AG6" t="str">
            <v>Tire Type</v>
          </cell>
          <cell r="AH6" t="str">
            <v>Tube - Tubeless</v>
          </cell>
          <cell r="AI6" t="str">
            <v>Stud Type</v>
          </cell>
          <cell r="AJ6" t="str">
            <v>Spare Tire</v>
          </cell>
          <cell r="AK6" t="str">
            <v>Tire Side Decoration</v>
          </cell>
          <cell r="AM6" t="str">
            <v>Tire to be Discontinued - 1: Code Type</v>
          </cell>
          <cell r="AN6" t="str">
            <v>Related Current Tire - 1: Code Type</v>
          </cell>
          <cell r="AO6" t="str">
            <v>Reliability(PS)</v>
          </cell>
          <cell r="AP6" t="str">
            <v>Expected Development Pole</v>
          </cell>
          <cell r="AQ6" t="str">
            <v>Tread Wear</v>
          </cell>
          <cell r="AR6" t="str">
            <v>Traction</v>
          </cell>
          <cell r="AS6" t="str">
            <v>Temperature</v>
          </cell>
          <cell r="AT6" t="str">
            <v>Regroovable</v>
          </cell>
          <cell r="AU6" t="str">
            <v>Speed Restriction</v>
          </cell>
          <cell r="AV6" t="str">
            <v>Snow Marking</v>
          </cell>
          <cell r="AW6" t="str">
            <v>Snow Platform Indicator</v>
          </cell>
          <cell r="AX6" t="str">
            <v>Double Size Indication</v>
          </cell>
          <cell r="AY6" t="str">
            <v>Construction Code</v>
          </cell>
          <cell r="AZ6" t="str">
            <v>Running Serial</v>
          </cell>
          <cell r="BA6" t="str">
            <v>Type of Compound</v>
          </cell>
          <cell r="BB6" t="str">
            <v>Usage and Performance Grade</v>
          </cell>
          <cell r="BC6" t="str">
            <v>Mud and Snow</v>
          </cell>
          <cell r="BD6" t="str">
            <v>Special Marking Code</v>
          </cell>
          <cell r="BE6" t="str">
            <v>Usage of GDC</v>
          </cell>
          <cell r="BF6" t="str">
            <v>Off Take</v>
          </cell>
          <cell r="BG6" t="str">
            <v xml:space="preserve">Mass Product Category </v>
          </cell>
          <cell r="BH6" t="str">
            <v>Mold Production Site BSJ Jurisdiction</v>
          </cell>
          <cell r="BI6" t="str">
            <v>PF</v>
          </cell>
          <cell r="BJ6" t="str">
            <v>Mold Type</v>
          </cell>
          <cell r="BK6" t="str">
            <v>Rubber Spew/Flash</v>
          </cell>
        </row>
        <row r="7">
          <cell r="A7" t="str">
            <v>登録対象</v>
          </cell>
          <cell r="B7" t="str">
            <v>強制登録対象</v>
          </cell>
          <cell r="C7" t="str">
            <v>白紙化</v>
          </cell>
          <cell r="D7" t="str">
            <v>下修追加</v>
          </cell>
          <cell r="E7" t="str">
            <v>期中追加</v>
          </cell>
          <cell r="F7" t="str">
            <v>確度</v>
          </cell>
          <cell r="G7" t="str">
            <v>起案組織</v>
          </cell>
          <cell r="H7" t="str">
            <v>起案部署</v>
          </cell>
          <cell r="I7" t="str">
            <v>新設区分</v>
          </cell>
          <cell r="J7" t="str">
            <v>REP/OE区分</v>
          </cell>
          <cell r="L7" t="str">
            <v>OEコード</v>
          </cell>
          <cell r="O7" t="str">
            <v>商品カテゴリー</v>
          </cell>
          <cell r="P7" t="str">
            <v>冬用タイヤ区分</v>
          </cell>
          <cell r="Q7" t="str">
            <v>冬スペック</v>
          </cell>
          <cell r="R7" t="str">
            <v>使用領域</v>
          </cell>
          <cell r="S7" t="str">
            <v>パターンタイプ（TBLT）</v>
          </cell>
          <cell r="T7" t="str">
            <v>LI自動設定/YearBookチェック</v>
          </cell>
          <cell r="U7" t="str">
            <v>タイヤカテゴリー</v>
          </cell>
          <cell r="V7" t="str">
            <v>製品グループ（BSJ）</v>
          </cell>
          <cell r="W7" t="str">
            <v>ブランド</v>
          </cell>
          <cell r="X7" t="str">
            <v>SS</v>
          </cell>
          <cell r="Y7" t="str">
            <v>サイズの前記号</v>
          </cell>
          <cell r="AA7" t="str">
            <v>サイズの後記号</v>
          </cell>
          <cell r="AB7" t="str">
            <v>SS （ダブル表示）</v>
          </cell>
          <cell r="AC7" t="str">
            <v>プライレーティング</v>
          </cell>
          <cell r="AD7" t="str">
            <v>Load Range</v>
          </cell>
          <cell r="AE7" t="str">
            <v>XL/RFD</v>
          </cell>
          <cell r="AF7" t="str">
            <v>ラジアル／バイアス区分</v>
          </cell>
          <cell r="AG7" t="str">
            <v>ランフラット区分</v>
          </cell>
          <cell r="AH7" t="str">
            <v>チューブ／チューブレス区分</v>
          </cell>
          <cell r="AI7" t="str">
            <v>スタッド区分</v>
          </cell>
          <cell r="AJ7" t="str">
            <v>スペアタイヤ区分</v>
          </cell>
          <cell r="AK7" t="str">
            <v>タイヤサイド装飾</v>
          </cell>
          <cell r="AM7" t="str">
            <v>生産中止予定製品コード区分</v>
          </cell>
          <cell r="AN7" t="str">
            <v>関連現行品コード区分</v>
          </cell>
          <cell r="AO7" t="str">
            <v>精度</v>
          </cell>
          <cell r="AP7" t="str">
            <v>希望開発極</v>
          </cell>
          <cell r="AQ7" t="str">
            <v>Tread Wear</v>
          </cell>
          <cell r="AR7" t="str">
            <v>Traction</v>
          </cell>
          <cell r="AS7" t="str">
            <v>Temperature</v>
          </cell>
          <cell r="AT7" t="str">
            <v>Regroovable表示</v>
          </cell>
          <cell r="AU7" t="str">
            <v>速度制限表示</v>
          </cell>
          <cell r="AV7" t="str">
            <v>SNOW表示</v>
          </cell>
          <cell r="AW7" t="str">
            <v>SPF位置指示矢印表示有無</v>
          </cell>
          <cell r="AX7" t="str">
            <v>ダブルサイズ表示区分</v>
          </cell>
          <cell r="AY7" t="str">
            <v>現品表示用構造コード</v>
          </cell>
          <cell r="AZ7" t="str">
            <v>ランニングセリアル区分</v>
          </cell>
          <cell r="BA7" t="str">
            <v>コンパウンド種表示</v>
          </cell>
          <cell r="BB7" t="str">
            <v>用途・性能グレード表示</v>
          </cell>
          <cell r="BC7" t="str">
            <v>M+S表示有無</v>
          </cell>
          <cell r="BD7" t="str">
            <v>特別指定表示コード</v>
          </cell>
          <cell r="BE7" t="str">
            <v>GDC活用用途</v>
          </cell>
          <cell r="BF7" t="str">
            <v>オフテイク品識別</v>
          </cell>
          <cell r="BG7" t="str">
            <v>製品層別区分</v>
          </cell>
          <cell r="BH7" t="str">
            <v>モールド生産極
BSJ管轄内</v>
          </cell>
          <cell r="BI7" t="str">
            <v>PF要否</v>
          </cell>
          <cell r="BJ7" t="str">
            <v>モールド情報</v>
          </cell>
          <cell r="BK7" t="str">
            <v>スピュー有無</v>
          </cell>
        </row>
        <row r="8">
          <cell r="A8" t="str">
            <v/>
          </cell>
          <cell r="B8" t="str">
            <v/>
          </cell>
          <cell r="C8" t="str">
            <v/>
          </cell>
          <cell r="D8" t="str">
            <v/>
          </cell>
          <cell r="E8" t="str">
            <v/>
          </cell>
          <cell r="F8" t="str">
            <v>A</v>
          </cell>
          <cell r="G8" t="str">
            <v>40</v>
          </cell>
          <cell r="H8" t="str">
            <v>1830</v>
          </cell>
          <cell r="I8" t="str">
            <v>Market-Exp(only stamping change)</v>
          </cell>
          <cell r="J8" t="str">
            <v>OE</v>
          </cell>
          <cell r="L8" t="str">
            <v>AAT</v>
          </cell>
          <cell r="O8" t="str">
            <v>All POSITION</v>
          </cell>
          <cell r="P8" t="str">
            <v>All Season</v>
          </cell>
          <cell r="Q8" t="str">
            <v>Lamellen</v>
          </cell>
          <cell r="R8" t="str">
            <v>AutoHauler</v>
          </cell>
          <cell r="S8" t="str">
            <v>LUG</v>
          </cell>
          <cell r="T8" t="str">
            <v>LI Auto Setting(ETRTO)</v>
          </cell>
          <cell r="U8" t="str">
            <v>LT</v>
          </cell>
          <cell r="V8" t="str">
            <v>LSR</v>
          </cell>
          <cell r="W8" t="str">
            <v>-</v>
          </cell>
          <cell r="X8" t="str">
            <v>(H)</v>
          </cell>
          <cell r="Y8" t="str">
            <v>AT</v>
          </cell>
          <cell r="AA8" t="str">
            <v>AG</v>
          </cell>
          <cell r="AB8" t="str">
            <v>(H)</v>
          </cell>
          <cell r="AC8" t="str">
            <v>*1</v>
          </cell>
          <cell r="AD8" t="str">
            <v>A</v>
          </cell>
          <cell r="AE8" t="str">
            <v>LL</v>
          </cell>
          <cell r="AF8" t="str">
            <v>Bias</v>
          </cell>
          <cell r="AG8" t="str">
            <v>Combat</v>
          </cell>
          <cell r="AH8" t="str">
            <v>-</v>
          </cell>
          <cell r="AI8" t="str">
            <v>Studdable</v>
          </cell>
          <cell r="AJ8" t="str">
            <v/>
          </cell>
          <cell r="AK8" t="str">
            <v>ALL GREEN TIRE</v>
          </cell>
          <cell r="AM8" t="str">
            <v>Article</v>
          </cell>
          <cell r="AN8" t="str">
            <v>Article</v>
          </cell>
          <cell r="AO8" t="str">
            <v>Must</v>
          </cell>
          <cell r="AP8" t="str">
            <v>APTC</v>
          </cell>
          <cell r="AQ8" t="str">
            <v>-</v>
          </cell>
          <cell r="AR8" t="str">
            <v>-</v>
          </cell>
          <cell r="AS8" t="str">
            <v>-</v>
          </cell>
          <cell r="AT8" t="str">
            <v/>
          </cell>
          <cell r="AU8" t="str">
            <v/>
          </cell>
          <cell r="AV8" t="str">
            <v>Mountain/Snow Flake Symbol</v>
          </cell>
          <cell r="AW8" t="str">
            <v/>
          </cell>
          <cell r="AX8" t="str">
            <v/>
          </cell>
          <cell r="AY8" t="str">
            <v>0C</v>
          </cell>
          <cell r="AZ8" t="str">
            <v/>
          </cell>
          <cell r="BA8" t="str">
            <v>3LC S/M</v>
          </cell>
          <cell r="BB8" t="str">
            <v>AGRICULTURAL IMPLEMENT</v>
          </cell>
          <cell r="BC8" t="str">
            <v>M/S</v>
          </cell>
          <cell r="BD8" t="str">
            <v>A</v>
          </cell>
          <cell r="BE8" t="str">
            <v>LTP</v>
          </cell>
          <cell r="BF8" t="str">
            <v>IRC</v>
          </cell>
          <cell r="BG8" t="str">
            <v>Volume Trial =&gt; Mass Prod.</v>
          </cell>
          <cell r="BH8" t="str">
            <v/>
          </cell>
          <cell r="BI8" t="str">
            <v/>
          </cell>
          <cell r="BJ8" t="str">
            <v>All</v>
          </cell>
          <cell r="BK8" t="str">
            <v>non</v>
          </cell>
        </row>
        <row r="9">
          <cell r="A9" t="str">
            <v>Yes</v>
          </cell>
          <cell r="B9" t="str">
            <v>Yes</v>
          </cell>
          <cell r="C9" t="str">
            <v>Cancel</v>
          </cell>
          <cell r="D9" t="str">
            <v>Yes</v>
          </cell>
          <cell r="E9" t="str">
            <v>Yes</v>
          </cell>
          <cell r="F9" t="str">
            <v>B</v>
          </cell>
          <cell r="G9" t="str">
            <v>75</v>
          </cell>
          <cell r="H9" t="str">
            <v>2310</v>
          </cell>
          <cell r="I9" t="str">
            <v>Market-Exp(with spec change)</v>
          </cell>
          <cell r="J9" t="str">
            <v>REP</v>
          </cell>
          <cell r="L9" t="str">
            <v>AITO</v>
          </cell>
          <cell r="O9" t="str">
            <v>Commercial All Steel</v>
          </cell>
          <cell r="P9" t="str">
            <v>Summer</v>
          </cell>
          <cell r="Q9" t="str">
            <v>Studdable</v>
          </cell>
          <cell r="R9" t="str">
            <v>BUS</v>
          </cell>
          <cell r="S9" t="str">
            <v>MIX</v>
          </cell>
          <cell r="T9" t="str">
            <v>LI Auto Setting(JATMA)</v>
          </cell>
          <cell r="U9" t="str">
            <v>PS</v>
          </cell>
          <cell r="V9" t="str">
            <v>LVR</v>
          </cell>
          <cell r="W9" t="str">
            <v>ALLEGRO</v>
          </cell>
          <cell r="X9" t="str">
            <v>(V)</v>
          </cell>
          <cell r="Y9" t="str">
            <v>E</v>
          </cell>
          <cell r="AA9" t="str">
            <v>C</v>
          </cell>
          <cell r="AB9" t="str">
            <v>(V)</v>
          </cell>
          <cell r="AC9" t="str">
            <v>*2</v>
          </cell>
          <cell r="AD9" t="str">
            <v>AB</v>
          </cell>
          <cell r="AE9" t="str">
            <v>RFD</v>
          </cell>
          <cell r="AF9" t="str">
            <v>Other</v>
          </cell>
          <cell r="AG9" t="str">
            <v>EMT</v>
          </cell>
          <cell r="AH9" t="str">
            <v>Tube type</v>
          </cell>
          <cell r="AJ9" t="str">
            <v>Spare Tire</v>
          </cell>
          <cell r="AK9" t="str">
            <v>ALL WHITE TIRE</v>
          </cell>
          <cell r="AM9" t="str">
            <v>BPC</v>
          </cell>
          <cell r="AN9" t="str">
            <v>BPC</v>
          </cell>
          <cell r="AO9" t="str">
            <v>Tentative</v>
          </cell>
          <cell r="AP9" t="str">
            <v>ATC</v>
          </cell>
          <cell r="AQ9" t="str">
            <v>100</v>
          </cell>
          <cell r="AR9" t="str">
            <v>A</v>
          </cell>
          <cell r="AS9" t="str">
            <v>A</v>
          </cell>
          <cell r="AT9" t="str">
            <v>Available</v>
          </cell>
          <cell r="AU9" t="str">
            <v>Available</v>
          </cell>
          <cell r="AV9" t="str">
            <v>Mountain/Snow Flake Symbol+Snow</v>
          </cell>
          <cell r="AW9" t="str">
            <v>ES Platform</v>
          </cell>
          <cell r="AX9" t="str">
            <v>Available</v>
          </cell>
          <cell r="AY9" t="str">
            <v>0L+H.T. NYLON</v>
          </cell>
          <cell r="AZ9" t="str">
            <v>Available</v>
          </cell>
          <cell r="BA9" t="str">
            <v>3LC X/S</v>
          </cell>
          <cell r="BB9" t="str">
            <v>ALL SEASON</v>
          </cell>
          <cell r="BC9" t="str">
            <v>M+S</v>
          </cell>
          <cell r="BD9" t="str">
            <v>A+CURLED WIRE(MARK)</v>
          </cell>
          <cell r="BF9" t="str">
            <v>KENDA</v>
          </cell>
          <cell r="BH9" t="str">
            <v>Yes</v>
          </cell>
          <cell r="BI9" t="str">
            <v>Necessary</v>
          </cell>
          <cell r="BJ9" t="str">
            <v>Existing</v>
          </cell>
          <cell r="BK9" t="str">
            <v>with</v>
          </cell>
        </row>
        <row r="10">
          <cell r="F10" t="str">
            <v>C</v>
          </cell>
          <cell r="G10" t="str">
            <v>BATO</v>
          </cell>
          <cell r="H10" t="str">
            <v>2320</v>
          </cell>
          <cell r="I10" t="str">
            <v>New</v>
          </cell>
          <cell r="L10" t="str">
            <v>ALFA ROMEO</v>
          </cell>
          <cell r="O10" t="str">
            <v>Commercial Combi</v>
          </cell>
          <cell r="P10" t="str">
            <v>Winter</v>
          </cell>
          <cell r="Q10" t="str">
            <v>Studless</v>
          </cell>
          <cell r="R10" t="str">
            <v>CITY BUS</v>
          </cell>
          <cell r="S10" t="str">
            <v>RIB</v>
          </cell>
          <cell r="T10" t="str">
            <v>LI Auto Setting(TRA)</v>
          </cell>
          <cell r="V10" t="str">
            <v>LXR</v>
          </cell>
          <cell r="W10" t="str">
            <v>ASPHALT</v>
          </cell>
          <cell r="X10" t="str">
            <v>(W)</v>
          </cell>
          <cell r="Y10" t="str">
            <v>H</v>
          </cell>
          <cell r="AA10" t="str">
            <v>C LT</v>
          </cell>
          <cell r="AB10" t="str">
            <v>(W)</v>
          </cell>
          <cell r="AC10" t="str">
            <v>*3</v>
          </cell>
          <cell r="AD10" t="str">
            <v>B</v>
          </cell>
          <cell r="AE10" t="str">
            <v>XL</v>
          </cell>
          <cell r="AF10" t="str">
            <v>Radial</v>
          </cell>
          <cell r="AG10" t="str">
            <v>Extended</v>
          </cell>
          <cell r="AH10" t="str">
            <v>Tubeless</v>
          </cell>
          <cell r="AK10" t="str">
            <v>BSE</v>
          </cell>
          <cell r="AM10" t="str">
            <v>Does not exist</v>
          </cell>
          <cell r="AN10" t="str">
            <v>Does not exist</v>
          </cell>
          <cell r="AP10" t="str">
            <v>TBD</v>
          </cell>
          <cell r="AQ10" t="str">
            <v>120</v>
          </cell>
          <cell r="AR10" t="str">
            <v>AA</v>
          </cell>
          <cell r="AS10" t="str">
            <v>B</v>
          </cell>
          <cell r="AV10" t="str">
            <v>Mountain/Snow Flake Symbol+Snow+Studless</v>
          </cell>
          <cell r="AW10" t="str">
            <v>JS Platform</v>
          </cell>
          <cell r="AY10" t="str">
            <v>2A</v>
          </cell>
          <cell r="BA10" t="str">
            <v>AQUA COMPOUND</v>
          </cell>
          <cell r="BB10" t="str">
            <v>BATTERY FORKLIFT</v>
          </cell>
          <cell r="BC10" t="str">
            <v>M+S(Mud &amp; Snow)</v>
          </cell>
          <cell r="BD10" t="str">
            <v>A+NOM+SIN CAMARA</v>
          </cell>
          <cell r="BF10" t="str">
            <v>MARANGONI</v>
          </cell>
          <cell r="BI10" t="str">
            <v>Unnecessary</v>
          </cell>
          <cell r="BJ10" t="str">
            <v>Indicator</v>
          </cell>
        </row>
        <row r="11">
          <cell r="F11" t="str">
            <v>Concept Stage (Agreed with each TC)</v>
          </cell>
          <cell r="G11" t="str">
            <v>BRBS(N/A)</v>
          </cell>
          <cell r="H11" t="str">
            <v>2321</v>
          </cell>
          <cell r="I11" t="str">
            <v>New(Side mold change)</v>
          </cell>
          <cell r="L11" t="str">
            <v>AMG</v>
          </cell>
          <cell r="O11" t="str">
            <v>Commercial Winter</v>
          </cell>
          <cell r="R11" t="str">
            <v>GMD</v>
          </cell>
          <cell r="S11" t="str">
            <v>RIB LUG</v>
          </cell>
          <cell r="T11" t="str">
            <v>YearBook Check(A-TRA size)</v>
          </cell>
          <cell r="V11" t="str">
            <v>LYR</v>
          </cell>
          <cell r="W11" t="str">
            <v>ASSOCIATE BRAND</v>
          </cell>
          <cell r="X11" t="str">
            <v>(Y)</v>
          </cell>
          <cell r="Y11" t="str">
            <v>HL</v>
          </cell>
          <cell r="AA11" t="str">
            <v>CP</v>
          </cell>
          <cell r="AB11" t="str">
            <v>(Y)</v>
          </cell>
          <cell r="AC11" t="str">
            <v>*4</v>
          </cell>
          <cell r="AD11" t="str">
            <v>C</v>
          </cell>
          <cell r="AG11" t="str">
            <v>Run Flat</v>
          </cell>
          <cell r="AK11" t="str">
            <v>COOLING FIN</v>
          </cell>
          <cell r="AM11" t="str">
            <v>GDC</v>
          </cell>
          <cell r="AN11" t="str">
            <v>GDC</v>
          </cell>
          <cell r="AP11" t="str">
            <v>TCE</v>
          </cell>
          <cell r="AQ11" t="str">
            <v>130</v>
          </cell>
          <cell r="AR11" t="str">
            <v>B</v>
          </cell>
          <cell r="AS11" t="str">
            <v>C</v>
          </cell>
          <cell r="AV11" t="str">
            <v>Mountain/Snow Flake Symbol+Studless</v>
          </cell>
          <cell r="AY11" t="str">
            <v>2A+H.T. NYLON</v>
          </cell>
          <cell r="BA11" t="str">
            <v>ECE</v>
          </cell>
          <cell r="BB11" t="str">
            <v>C-1</v>
          </cell>
          <cell r="BC11" t="str">
            <v>Mud &amp; Snow</v>
          </cell>
          <cell r="BD11" t="str">
            <v>A+STAR MARK</v>
          </cell>
          <cell r="BF11" t="str">
            <v>MULTISTRADA</v>
          </cell>
          <cell r="BJ11" t="str">
            <v>Side</v>
          </cell>
        </row>
        <row r="12">
          <cell r="F12" t="str">
            <v>Concept Stage (Not agreed with each TC)</v>
          </cell>
          <cell r="G12" t="str">
            <v>BSAF(N/A)</v>
          </cell>
          <cell r="H12" t="str">
            <v>2410</v>
          </cell>
          <cell r="I12" t="str">
            <v>Regulatory Compliance(only stamping change)</v>
          </cell>
          <cell r="L12" t="str">
            <v>ASTON MARTIN</v>
          </cell>
          <cell r="O12" t="str">
            <v>DRIVE</v>
          </cell>
          <cell r="R12" t="str">
            <v>INTER-CITY BUS</v>
          </cell>
          <cell r="S12" t="str">
            <v>WINTER</v>
          </cell>
          <cell r="T12" t="str">
            <v>YearBook Check(ETRTO)</v>
          </cell>
          <cell r="V12" t="str">
            <v>MPR</v>
          </cell>
          <cell r="W12" t="str">
            <v>AXXIUM</v>
          </cell>
          <cell r="X12" t="str">
            <v>A1</v>
          </cell>
          <cell r="Y12" t="str">
            <v>HLP</v>
          </cell>
          <cell r="AA12" t="str">
            <v>FS</v>
          </cell>
          <cell r="AB12" t="str">
            <v>A1</v>
          </cell>
          <cell r="AC12" t="str">
            <v>*5</v>
          </cell>
          <cell r="AD12" t="str">
            <v>D</v>
          </cell>
          <cell r="AG12" t="str">
            <v>Solid</v>
          </cell>
          <cell r="AK12" t="str">
            <v>I-1</v>
          </cell>
          <cell r="AM12" t="str">
            <v>IPC</v>
          </cell>
          <cell r="AN12" t="str">
            <v>IPC</v>
          </cell>
          <cell r="AP12" t="str">
            <v>TCJ</v>
          </cell>
          <cell r="AQ12" t="str">
            <v>140</v>
          </cell>
          <cell r="AR12" t="str">
            <v>C</v>
          </cell>
          <cell r="AS12" t="str">
            <v>N</v>
          </cell>
          <cell r="AV12" t="str">
            <v>Mountain/Snow Flake Symbol+Studless+ICE Mark</v>
          </cell>
          <cell r="AY12" t="str">
            <v>2B</v>
          </cell>
          <cell r="BA12" t="str">
            <v>EXS</v>
          </cell>
          <cell r="BB12" t="str">
            <v>CART</v>
          </cell>
          <cell r="BD12" t="str">
            <v>A2A</v>
          </cell>
          <cell r="BF12" t="str">
            <v>NOKIAN</v>
          </cell>
        </row>
        <row r="13">
          <cell r="F13" t="str">
            <v>D</v>
          </cell>
          <cell r="G13" t="str">
            <v>BSCAP</v>
          </cell>
          <cell r="H13" t="str">
            <v>2420</v>
          </cell>
          <cell r="I13" t="str">
            <v>Regulatory Compliance(with spec change)</v>
          </cell>
          <cell r="L13" t="str">
            <v>AUDI</v>
          </cell>
          <cell r="O13" t="str">
            <v>ECO</v>
          </cell>
          <cell r="R13" t="str">
            <v>LONG HAUL</v>
          </cell>
          <cell r="T13" t="str">
            <v>YearBook Check(JATMA)</v>
          </cell>
          <cell r="V13" t="str">
            <v>MYR</v>
          </cell>
          <cell r="W13" t="str">
            <v>BOB JANE</v>
          </cell>
          <cell r="X13" t="str">
            <v>A2</v>
          </cell>
          <cell r="Y13" t="str">
            <v>IF</v>
          </cell>
          <cell r="AA13" t="str">
            <v>HC</v>
          </cell>
          <cell r="AB13" t="str">
            <v>A2</v>
          </cell>
          <cell r="AC13" t="str">
            <v>*7</v>
          </cell>
          <cell r="AD13" t="str">
            <v>E</v>
          </cell>
          <cell r="AG13" t="str">
            <v>Standard</v>
          </cell>
          <cell r="AK13" t="str">
            <v>LETTERING STRIPE</v>
          </cell>
          <cell r="AM13" t="str">
            <v>NPA</v>
          </cell>
          <cell r="AN13" t="str">
            <v>NPA</v>
          </cell>
          <cell r="AQ13" t="str">
            <v>150</v>
          </cell>
          <cell r="AR13" t="str">
            <v>P</v>
          </cell>
          <cell r="AS13" t="str">
            <v>P</v>
          </cell>
          <cell r="AV13" t="str">
            <v>Snow</v>
          </cell>
          <cell r="AY13" t="str">
            <v>2E</v>
          </cell>
          <cell r="BA13" t="str">
            <v>HS</v>
          </cell>
          <cell r="BB13" t="str">
            <v>CITY SERVICE OR URBAN USE</v>
          </cell>
          <cell r="BD13" t="str">
            <v>A4A</v>
          </cell>
          <cell r="BF13" t="str">
            <v>OHTSU</v>
          </cell>
        </row>
        <row r="14">
          <cell r="F14" t="str">
            <v>Development Stage</v>
          </cell>
          <cell r="G14" t="str">
            <v>BSCIS(N/A)</v>
          </cell>
          <cell r="H14" t="str">
            <v>3610</v>
          </cell>
          <cell r="I14" t="str">
            <v>Size-Exp</v>
          </cell>
          <cell r="L14" t="str">
            <v>AVATR</v>
          </cell>
          <cell r="O14" t="str">
            <v>General</v>
          </cell>
          <cell r="R14" t="str">
            <v>LPT</v>
          </cell>
          <cell r="T14" t="str">
            <v>YearBook Check(TRA)</v>
          </cell>
          <cell r="V14" t="str">
            <v>PSR</v>
          </cell>
          <cell r="W14" t="str">
            <v>BRIDGESTONE</v>
          </cell>
          <cell r="X14" t="str">
            <v>A3</v>
          </cell>
          <cell r="Y14" t="str">
            <v>LT</v>
          </cell>
          <cell r="AA14" t="str">
            <v>LT</v>
          </cell>
          <cell r="AB14" t="str">
            <v>A3</v>
          </cell>
          <cell r="AC14" t="str">
            <v>*9</v>
          </cell>
          <cell r="AD14" t="str">
            <v>F</v>
          </cell>
          <cell r="AK14" t="str">
            <v>LIMITED SIDEWALL PRINTING</v>
          </cell>
          <cell r="AM14" t="str">
            <v>TBD</v>
          </cell>
          <cell r="AN14" t="str">
            <v>TBD</v>
          </cell>
          <cell r="AQ14" t="str">
            <v>160</v>
          </cell>
          <cell r="AV14" t="str">
            <v>Snow Flake Symbol</v>
          </cell>
          <cell r="AY14" t="str">
            <v>2G</v>
          </cell>
          <cell r="BA14" t="str">
            <v>I1</v>
          </cell>
          <cell r="BB14" t="str">
            <v>COMBAT</v>
          </cell>
          <cell r="BD14" t="str">
            <v>AA</v>
          </cell>
          <cell r="BF14" t="str">
            <v>True</v>
          </cell>
        </row>
        <row r="15">
          <cell r="F15" t="str">
            <v>Mass Production Stage</v>
          </cell>
          <cell r="G15" t="str">
            <v>BSCMA(N/A)</v>
          </cell>
          <cell r="H15" t="str">
            <v>3710</v>
          </cell>
          <cell r="I15" t="str">
            <v>Size-Exp(Side mold change)</v>
          </cell>
          <cell r="L15" t="str">
            <v>BMW</v>
          </cell>
          <cell r="O15" t="str">
            <v>SNOW</v>
          </cell>
          <cell r="R15" t="str">
            <v>OFF</v>
          </cell>
          <cell r="T15" t="str">
            <v>YearBook Not Registered</v>
          </cell>
          <cell r="V15" t="str">
            <v>PXR</v>
          </cell>
          <cell r="W15" t="str">
            <v>CALIENTE</v>
          </cell>
          <cell r="X15" t="str">
            <v>A4</v>
          </cell>
          <cell r="Y15" t="str">
            <v>LTP</v>
          </cell>
          <cell r="AA15" t="str">
            <v>M/C</v>
          </cell>
          <cell r="AB15" t="str">
            <v>A4</v>
          </cell>
          <cell r="AC15" t="str">
            <v>1</v>
          </cell>
          <cell r="AD15" t="str">
            <v>G</v>
          </cell>
          <cell r="AK15" t="str">
            <v>LINE WHITE</v>
          </cell>
          <cell r="AM15" t="str">
            <v>UPC</v>
          </cell>
          <cell r="AN15" t="str">
            <v>UPC</v>
          </cell>
          <cell r="AQ15" t="str">
            <v>170</v>
          </cell>
          <cell r="AV15" t="str">
            <v>Snow+Studless</v>
          </cell>
          <cell r="AY15" t="str">
            <v>2H</v>
          </cell>
          <cell r="BA15" t="str">
            <v>ICE COMPOUND</v>
          </cell>
          <cell r="BB15" t="str">
            <v>COMBAT+POR</v>
          </cell>
          <cell r="BD15" t="str">
            <v>AA+HYPERSPORT+MARK</v>
          </cell>
        </row>
        <row r="16">
          <cell r="G16" t="str">
            <v>BSCN(N/A)</v>
          </cell>
          <cell r="H16" t="str">
            <v>3711</v>
          </cell>
          <cell r="I16" t="str">
            <v>Spec-Change</v>
          </cell>
          <cell r="L16" t="str">
            <v>BMW(MC)</v>
          </cell>
          <cell r="O16" t="str">
            <v>Sport</v>
          </cell>
          <cell r="R16" t="str">
            <v>ON</v>
          </cell>
          <cell r="V16" t="str">
            <v>RAR</v>
          </cell>
          <cell r="W16" t="str">
            <v>CARREFOUR</v>
          </cell>
          <cell r="X16" t="str">
            <v>A5</v>
          </cell>
          <cell r="Y16" t="str">
            <v>P</v>
          </cell>
          <cell r="AA16" t="str">
            <v>ML</v>
          </cell>
          <cell r="AB16" t="str">
            <v>A5</v>
          </cell>
          <cell r="AC16" t="str">
            <v>10PR</v>
          </cell>
          <cell r="AD16" t="str">
            <v>H</v>
          </cell>
          <cell r="AK16" t="str">
            <v>OUTLINE WHITE LETTER</v>
          </cell>
          <cell r="AQ16" t="str">
            <v>180</v>
          </cell>
          <cell r="AV16" t="str">
            <v>Studless</v>
          </cell>
          <cell r="AY16" t="str">
            <v>2J</v>
          </cell>
          <cell r="BA16" t="str">
            <v>ICE COMPOUND 2</v>
          </cell>
          <cell r="BB16" t="str">
            <v>COMBAT+TRACTION</v>
          </cell>
          <cell r="BD16" t="str">
            <v>AA+SPORT TOURING</v>
          </cell>
        </row>
        <row r="17">
          <cell r="G17" t="str">
            <v>BSEMIA</v>
          </cell>
          <cell r="H17" t="str">
            <v>3720</v>
          </cell>
          <cell r="I17" t="str">
            <v>Swing(among SBU )</v>
          </cell>
          <cell r="L17" t="str">
            <v>BYD</v>
          </cell>
          <cell r="O17" t="str">
            <v>STEER</v>
          </cell>
          <cell r="R17" t="str">
            <v>ON/OFF</v>
          </cell>
          <cell r="W17" t="str">
            <v>CARSTONE</v>
          </cell>
          <cell r="X17" t="str">
            <v>A6</v>
          </cell>
          <cell r="Y17" t="str">
            <v>S</v>
          </cell>
          <cell r="AA17" t="str">
            <v>NHS</v>
          </cell>
          <cell r="AB17" t="str">
            <v>A6</v>
          </cell>
          <cell r="AC17" t="str">
            <v>12PR</v>
          </cell>
          <cell r="AD17" t="str">
            <v>J</v>
          </cell>
          <cell r="AK17" t="str">
            <v>RAISED BLACK LETTER</v>
          </cell>
          <cell r="AQ17" t="str">
            <v>190</v>
          </cell>
          <cell r="AY17" t="str">
            <v>2L</v>
          </cell>
          <cell r="BA17" t="str">
            <v>L2A</v>
          </cell>
          <cell r="BB17" t="str">
            <v>COOLING FIN</v>
          </cell>
          <cell r="BD17" t="str">
            <v>ALL STEEL</v>
          </cell>
        </row>
        <row r="18">
          <cell r="G18" t="str">
            <v>BSMEA(N/A)</v>
          </cell>
          <cell r="H18" t="str">
            <v>3810</v>
          </cell>
          <cell r="I18" t="str">
            <v>Swing(in same Group Company)</v>
          </cell>
          <cell r="L18" t="str">
            <v>CHANGAN</v>
          </cell>
          <cell r="O18" t="str">
            <v>STEER/ALL POSITION</v>
          </cell>
          <cell r="R18" t="str">
            <v>REGIONAL</v>
          </cell>
          <cell r="W18" t="str">
            <v>CASINO</v>
          </cell>
          <cell r="X18" t="str">
            <v>A7</v>
          </cell>
          <cell r="Y18" t="str">
            <v>ST</v>
          </cell>
          <cell r="AA18" t="str">
            <v>SS</v>
          </cell>
          <cell r="AB18" t="str">
            <v>A7</v>
          </cell>
          <cell r="AC18" t="str">
            <v>14PR</v>
          </cell>
          <cell r="AD18" t="str">
            <v>L</v>
          </cell>
          <cell r="AK18" t="str">
            <v>RAISED WHITE LETTER</v>
          </cell>
          <cell r="AQ18" t="str">
            <v>20</v>
          </cell>
          <cell r="AY18" t="str">
            <v>2M</v>
          </cell>
          <cell r="BA18" t="str">
            <v>LAC</v>
          </cell>
          <cell r="BB18" t="str">
            <v>CUT RESISTANT</v>
          </cell>
          <cell r="BD18" t="str">
            <v>ALL STEEL+SAFETY WARNING</v>
          </cell>
        </row>
        <row r="19">
          <cell r="G19" t="str">
            <v>GLC</v>
          </cell>
          <cell r="H19" t="str">
            <v>6110</v>
          </cell>
          <cell r="I19" t="str">
            <v>Swing(in same SBU)</v>
          </cell>
          <cell r="L19" t="str">
            <v>CHERY</v>
          </cell>
          <cell r="O19" t="str">
            <v>STUDLESS (Ice Oriented Performance)</v>
          </cell>
          <cell r="R19" t="str">
            <v>REGIONAL(OVER LOADING)</v>
          </cell>
          <cell r="W19" t="str">
            <v>CENTAUR SUPREME</v>
          </cell>
          <cell r="X19" t="str">
            <v>A8</v>
          </cell>
          <cell r="Y19" t="str">
            <v>T</v>
          </cell>
          <cell r="AA19" t="str">
            <v>TG</v>
          </cell>
          <cell r="AB19" t="str">
            <v>A8</v>
          </cell>
          <cell r="AC19" t="str">
            <v>16PR</v>
          </cell>
          <cell r="AD19" t="str">
            <v>M</v>
          </cell>
          <cell r="AK19" t="str">
            <v>RFID with Marking</v>
          </cell>
          <cell r="AQ19" t="str">
            <v>200</v>
          </cell>
          <cell r="AY19" t="str">
            <v>2W</v>
          </cell>
          <cell r="BA19" t="str">
            <v>LIN</v>
          </cell>
          <cell r="BB19" t="str">
            <v>CUT RESISTANT CONSTRUCTION</v>
          </cell>
          <cell r="BD19" t="str">
            <v>AM2</v>
          </cell>
        </row>
        <row r="20">
          <cell r="G20" t="str">
            <v>G-MICA</v>
          </cell>
          <cell r="H20" t="str">
            <v>6111</v>
          </cell>
          <cell r="L20" t="str">
            <v>CITROEN</v>
          </cell>
          <cell r="O20" t="str">
            <v>STUDLESS (Life Oriented Performance)</v>
          </cell>
          <cell r="W20" t="str">
            <v>COMET 2000</v>
          </cell>
          <cell r="X20" t="str">
            <v>B</v>
          </cell>
          <cell r="Y20" t="str">
            <v>VF</v>
          </cell>
          <cell r="AA20" t="str">
            <v>TR</v>
          </cell>
          <cell r="AB20" t="str">
            <v>B</v>
          </cell>
          <cell r="AC20" t="str">
            <v>18PR</v>
          </cell>
          <cell r="AD20" t="str">
            <v>N</v>
          </cell>
          <cell r="AK20" t="str">
            <v>RFID without Marking</v>
          </cell>
          <cell r="AQ20" t="str">
            <v>210</v>
          </cell>
          <cell r="AY20" t="str">
            <v>2X</v>
          </cell>
          <cell r="BA20" t="str">
            <v>MCX</v>
          </cell>
          <cell r="BB20" t="str">
            <v>D2A</v>
          </cell>
          <cell r="BD20" t="str">
            <v>AM6</v>
          </cell>
        </row>
        <row r="21">
          <cell r="G21" t="str">
            <v>GMP</v>
          </cell>
          <cell r="H21" t="str">
            <v>6112</v>
          </cell>
          <cell r="L21" t="str">
            <v>CMC</v>
          </cell>
          <cell r="O21" t="str">
            <v>SUV</v>
          </cell>
          <cell r="W21" t="str">
            <v>COMPETIOR BRAND</v>
          </cell>
          <cell r="X21" t="str">
            <v>C</v>
          </cell>
          <cell r="AA21" t="str">
            <v>ULT</v>
          </cell>
          <cell r="AB21" t="str">
            <v>C</v>
          </cell>
          <cell r="AC21" t="str">
            <v>20PR</v>
          </cell>
          <cell r="AD21" t="str">
            <v>U</v>
          </cell>
          <cell r="AK21" t="str">
            <v>SIDEWALL PRINTING LAYER</v>
          </cell>
          <cell r="AQ21" t="str">
            <v>220</v>
          </cell>
          <cell r="AY21" t="str">
            <v>2Z</v>
          </cell>
          <cell r="BA21" t="str">
            <v>MDC</v>
          </cell>
          <cell r="BB21" t="str">
            <v>D2A+E2A</v>
          </cell>
          <cell r="BD21" t="str">
            <v>AM8</v>
          </cell>
        </row>
        <row r="22">
          <cell r="G22" t="str">
            <v>J-SBU</v>
          </cell>
          <cell r="H22" t="str">
            <v>6113</v>
          </cell>
          <cell r="L22" t="str">
            <v>DACIA</v>
          </cell>
          <cell r="O22" t="str">
            <v>SUV Winter</v>
          </cell>
          <cell r="W22" t="str">
            <v>CONVOY</v>
          </cell>
          <cell r="X22" t="str">
            <v>D</v>
          </cell>
          <cell r="AB22" t="str">
            <v>D</v>
          </cell>
          <cell r="AC22" t="str">
            <v>22PR</v>
          </cell>
          <cell r="AD22" t="str">
            <v>V</v>
          </cell>
          <cell r="AK22" t="str">
            <v>WHITE LETTER</v>
          </cell>
          <cell r="AQ22" t="str">
            <v>240</v>
          </cell>
          <cell r="AY22" t="str">
            <v>99</v>
          </cell>
          <cell r="BA22" t="str">
            <v>MED</v>
          </cell>
          <cell r="BB22" t="str">
            <v>D2A+F2A</v>
          </cell>
          <cell r="BD22" t="str">
            <v>AM9</v>
          </cell>
        </row>
        <row r="23">
          <cell r="H23" t="str">
            <v>6114</v>
          </cell>
          <cell r="L23" t="str">
            <v>DAIHATSU</v>
          </cell>
          <cell r="O23" t="str">
            <v>Touring</v>
          </cell>
          <cell r="W23" t="str">
            <v>CORA</v>
          </cell>
          <cell r="X23" t="str">
            <v>E</v>
          </cell>
          <cell r="AB23" t="str">
            <v>E</v>
          </cell>
          <cell r="AC23" t="str">
            <v>24PR</v>
          </cell>
          <cell r="AD23" t="str">
            <v>X</v>
          </cell>
          <cell r="AK23" t="str">
            <v>WHITE STRIPE</v>
          </cell>
          <cell r="AQ23" t="str">
            <v>250</v>
          </cell>
          <cell r="AY23" t="str">
            <v>A+H.T. NYLON</v>
          </cell>
          <cell r="BA23" t="str">
            <v>MEDIUM</v>
          </cell>
          <cell r="BB23" t="str">
            <v>D2A+G2A</v>
          </cell>
          <cell r="BD23" t="str">
            <v>AMDT A</v>
          </cell>
        </row>
        <row r="24">
          <cell r="H24" t="str">
            <v>6210</v>
          </cell>
          <cell r="L24" t="str">
            <v>DATSUN</v>
          </cell>
          <cell r="O24" t="str">
            <v>TRAILER</v>
          </cell>
          <cell r="W24" t="str">
            <v>DAYTON</v>
          </cell>
          <cell r="X24" t="str">
            <v>F</v>
          </cell>
          <cell r="AB24" t="str">
            <v>F</v>
          </cell>
          <cell r="AC24" t="str">
            <v>26PR</v>
          </cell>
          <cell r="AD24" t="str">
            <v>Y</v>
          </cell>
          <cell r="AK24" t="str">
            <v>WIDE WHITE</v>
          </cell>
          <cell r="AQ24" t="str">
            <v>260</v>
          </cell>
          <cell r="AY24" t="str">
            <v>A1</v>
          </cell>
          <cell r="BA24" t="str">
            <v>MH</v>
          </cell>
          <cell r="BB24" t="str">
            <v>D2A+L-3</v>
          </cell>
          <cell r="BD24" t="str">
            <v>AMDT B</v>
          </cell>
        </row>
        <row r="25">
          <cell r="H25" t="str">
            <v>7120</v>
          </cell>
          <cell r="L25" t="str">
            <v>DIDI</v>
          </cell>
          <cell r="O25" t="str">
            <v>Winter</v>
          </cell>
          <cell r="W25" t="str">
            <v>DURAFORCE DT</v>
          </cell>
          <cell r="X25" t="str">
            <v>G</v>
          </cell>
          <cell r="AB25" t="str">
            <v>G</v>
          </cell>
          <cell r="AC25" t="str">
            <v>28PR</v>
          </cell>
          <cell r="AQ25" t="str">
            <v>280</v>
          </cell>
          <cell r="AY25" t="str">
            <v>ALL STEEL</v>
          </cell>
          <cell r="BA25" t="str">
            <v>MULTICELL COMPOUND</v>
          </cell>
          <cell r="BB25" t="str">
            <v>D2A+L-5</v>
          </cell>
          <cell r="BD25" t="str">
            <v>AMDT C</v>
          </cell>
        </row>
        <row r="26">
          <cell r="H26" t="str">
            <v>9610</v>
          </cell>
          <cell r="L26" t="str">
            <v>DONGFENG</v>
          </cell>
          <cell r="W26" t="str">
            <v>ENDURO</v>
          </cell>
          <cell r="X26" t="str">
            <v>H</v>
          </cell>
          <cell r="AB26" t="str">
            <v>H</v>
          </cell>
          <cell r="AC26" t="str">
            <v>2PR</v>
          </cell>
          <cell r="AQ26" t="str">
            <v>300</v>
          </cell>
          <cell r="AY26" t="str">
            <v>AS</v>
          </cell>
          <cell r="BA26" t="str">
            <v>MULTICELL COMPOUND Z</v>
          </cell>
          <cell r="BB26" t="str">
            <v>D2A+L-5S</v>
          </cell>
          <cell r="BD26" t="str">
            <v>AMR</v>
          </cell>
        </row>
        <row r="27">
          <cell r="H27" t="str">
            <v>9611</v>
          </cell>
          <cell r="L27" t="str">
            <v>DUCATI</v>
          </cell>
          <cell r="W27" t="str">
            <v>ESSO</v>
          </cell>
          <cell r="X27" t="str">
            <v>J</v>
          </cell>
          <cell r="AB27" t="str">
            <v>J</v>
          </cell>
          <cell r="AC27" t="str">
            <v>3</v>
          </cell>
          <cell r="AQ27" t="str">
            <v>310</v>
          </cell>
          <cell r="AY27" t="str">
            <v>AY+H.T. NYLON</v>
          </cell>
          <cell r="BA27" t="str">
            <v>NUL</v>
          </cell>
          <cell r="BB27" t="str">
            <v>D2V</v>
          </cell>
          <cell r="BD27" t="str">
            <v>ANTISTATIC MARK</v>
          </cell>
        </row>
        <row r="28">
          <cell r="H28" t="str">
            <v>BATO</v>
          </cell>
          <cell r="L28" t="str">
            <v>FAW</v>
          </cell>
          <cell r="W28" t="str">
            <v>EUROPA</v>
          </cell>
          <cell r="X28" t="str">
            <v>K</v>
          </cell>
          <cell r="AB28" t="str">
            <v>K</v>
          </cell>
          <cell r="AC28" t="str">
            <v>30PR</v>
          </cell>
          <cell r="AQ28" t="str">
            <v>320</v>
          </cell>
          <cell r="AY28" t="str">
            <v>BIAS BELTED</v>
          </cell>
          <cell r="BA28" t="str">
            <v>NY</v>
          </cell>
          <cell r="BB28" t="str">
            <v>D2V+L-3</v>
          </cell>
          <cell r="BD28" t="str">
            <v>AO</v>
          </cell>
        </row>
        <row r="29">
          <cell r="H29" t="str">
            <v>BATO LA</v>
          </cell>
          <cell r="L29" t="str">
            <v>FERRARI</v>
          </cell>
          <cell r="W29" t="str">
            <v>FASTLANE</v>
          </cell>
          <cell r="X29" t="str">
            <v>L</v>
          </cell>
          <cell r="AB29" t="str">
            <v>L</v>
          </cell>
          <cell r="AC29" t="str">
            <v>32PR</v>
          </cell>
          <cell r="AQ29" t="str">
            <v>330</v>
          </cell>
          <cell r="AY29" t="str">
            <v>BT</v>
          </cell>
          <cell r="BA29" t="str">
            <v>PT5</v>
          </cell>
          <cell r="BB29" t="str">
            <v>D2V+L-4</v>
          </cell>
          <cell r="BD29" t="str">
            <v>AO+B-Silent</v>
          </cell>
        </row>
        <row r="30">
          <cell r="H30" t="str">
            <v>BEOE</v>
          </cell>
          <cell r="L30" t="str">
            <v>FIAT</v>
          </cell>
          <cell r="W30" t="str">
            <v>FINEMOTION</v>
          </cell>
          <cell r="X30" t="str">
            <v>M</v>
          </cell>
          <cell r="AB30" t="str">
            <v>M</v>
          </cell>
          <cell r="AC30" t="str">
            <v>34PR</v>
          </cell>
          <cell r="AQ30" t="str">
            <v>340</v>
          </cell>
          <cell r="AY30" t="str">
            <v>BT+H.T. NYLON</v>
          </cell>
          <cell r="BA30" t="str">
            <v>PT7</v>
          </cell>
          <cell r="BB30" t="str">
            <v>D2V+L-5</v>
          </cell>
          <cell r="BD30" t="str">
            <v>AO+ECOPIA</v>
          </cell>
        </row>
        <row r="31">
          <cell r="H31" t="str">
            <v>BRBS</v>
          </cell>
          <cell r="L31" t="str">
            <v>FORCE MOTORS</v>
          </cell>
          <cell r="W31" t="str">
            <v>FIREFORCE</v>
          </cell>
          <cell r="X31" t="str">
            <v>N</v>
          </cell>
          <cell r="AB31" t="str">
            <v>N</v>
          </cell>
          <cell r="AC31" t="str">
            <v>36PR</v>
          </cell>
          <cell r="AQ31" t="str">
            <v>350</v>
          </cell>
          <cell r="AY31" t="str">
            <v>BU+H.T. NYLON+SUPER CONSTRUCTION</v>
          </cell>
          <cell r="BA31" t="str">
            <v>S0F</v>
          </cell>
          <cell r="BB31" t="str">
            <v>D2Z</v>
          </cell>
          <cell r="BD31" t="str">
            <v>AO+ENLITEN</v>
          </cell>
        </row>
        <row r="32">
          <cell r="H32" t="str">
            <v>BSAL</v>
          </cell>
          <cell r="L32" t="str">
            <v>FORD</v>
          </cell>
          <cell r="W32" t="str">
            <v>FIRESTONE</v>
          </cell>
          <cell r="X32" t="str">
            <v>P</v>
          </cell>
          <cell r="AB32" t="str">
            <v>P</v>
          </cell>
          <cell r="AC32" t="str">
            <v>38PR</v>
          </cell>
          <cell r="AQ32" t="str">
            <v>360</v>
          </cell>
          <cell r="AY32" t="str">
            <v>BX</v>
          </cell>
          <cell r="BA32" t="str">
            <v>SOFT</v>
          </cell>
          <cell r="BB32" t="str">
            <v>D2Z+L-3</v>
          </cell>
          <cell r="BD32" t="str">
            <v>AO+EV Mark</v>
          </cell>
        </row>
        <row r="33">
          <cell r="H33" t="str">
            <v>BSAP</v>
          </cell>
          <cell r="L33" t="str">
            <v>FOXTRON</v>
          </cell>
          <cell r="W33" t="str">
            <v>FIRST STOP</v>
          </cell>
          <cell r="X33" t="str">
            <v>Q</v>
          </cell>
          <cell r="AB33" t="str">
            <v>Q</v>
          </cell>
          <cell r="AC33" t="str">
            <v>39PR</v>
          </cell>
          <cell r="AQ33" t="str">
            <v>380</v>
          </cell>
          <cell r="AY33" t="str">
            <v>CN</v>
          </cell>
          <cell r="BA33" t="str">
            <v>SPE</v>
          </cell>
          <cell r="BB33" t="str">
            <v>D2Z+L-5S</v>
          </cell>
          <cell r="BD33" t="str">
            <v>AOE+RFT MARK+RSC MARK</v>
          </cell>
        </row>
        <row r="34">
          <cell r="H34" t="str">
            <v>BSCIS</v>
          </cell>
          <cell r="L34" t="str">
            <v>GAC</v>
          </cell>
          <cell r="W34" t="str">
            <v>FLAMINGO</v>
          </cell>
          <cell r="X34" t="str">
            <v>R</v>
          </cell>
          <cell r="AB34" t="str">
            <v>R</v>
          </cell>
          <cell r="AC34" t="str">
            <v>40PR</v>
          </cell>
          <cell r="AQ34" t="str">
            <v>400</v>
          </cell>
          <cell r="AY34" t="str">
            <v>CU</v>
          </cell>
          <cell r="BA34" t="str">
            <v>T70</v>
          </cell>
          <cell r="BB34" t="str">
            <v>DUMP TRUCK FRONT</v>
          </cell>
          <cell r="BD34" t="str">
            <v>AOE+RFT MARK+RSC MARK+SAFE USE INSTRUCTIONS</v>
          </cell>
        </row>
        <row r="35">
          <cell r="H35" t="str">
            <v>BSCN</v>
          </cell>
          <cell r="L35" t="str">
            <v>GEELY</v>
          </cell>
          <cell r="W35" t="str">
            <v>FLITE</v>
          </cell>
          <cell r="X35" t="str">
            <v>S</v>
          </cell>
          <cell r="AB35" t="str">
            <v>S</v>
          </cell>
          <cell r="AC35" t="str">
            <v>42PR</v>
          </cell>
          <cell r="AQ35" t="str">
            <v>420</v>
          </cell>
          <cell r="AY35" t="str">
            <v>D3</v>
          </cell>
          <cell r="BA35" t="str">
            <v>V07</v>
          </cell>
          <cell r="BB35" t="str">
            <v>DUMP TRUCK+MARK</v>
          </cell>
          <cell r="BD35" t="str">
            <v>APC</v>
          </cell>
        </row>
        <row r="36">
          <cell r="H36" t="str">
            <v>BSFC</v>
          </cell>
          <cell r="L36" t="str">
            <v>GM</v>
          </cell>
          <cell r="W36" t="str">
            <v>FUZION</v>
          </cell>
          <cell r="X36" t="str">
            <v>T</v>
          </cell>
          <cell r="AB36" t="str">
            <v>T</v>
          </cell>
          <cell r="AC36" t="str">
            <v>44PR</v>
          </cell>
          <cell r="AQ36" t="str">
            <v>440</v>
          </cell>
          <cell r="AY36" t="str">
            <v>D4</v>
          </cell>
          <cell r="BA36" t="str">
            <v>VM-MEDIUM</v>
          </cell>
          <cell r="BB36" t="str">
            <v>E-1</v>
          </cell>
          <cell r="BD36" t="str">
            <v>B</v>
          </cell>
        </row>
        <row r="37">
          <cell r="H37" t="str">
            <v>BSID</v>
          </cell>
          <cell r="L37" t="str">
            <v>Great Wall</v>
          </cell>
          <cell r="W37" t="str">
            <v>GILLETES</v>
          </cell>
          <cell r="X37" t="str">
            <v>U</v>
          </cell>
          <cell r="AB37" t="str">
            <v>U</v>
          </cell>
          <cell r="AC37" t="str">
            <v>46PR</v>
          </cell>
          <cell r="AQ37" t="str">
            <v>460</v>
          </cell>
          <cell r="AY37" t="str">
            <v>DM</v>
          </cell>
          <cell r="BA37" t="str">
            <v>VM-SOFT</v>
          </cell>
          <cell r="BB37" t="str">
            <v>E1A</v>
          </cell>
          <cell r="BD37" t="str">
            <v>B MARK</v>
          </cell>
        </row>
        <row r="38">
          <cell r="H38" t="str">
            <v>BSIN</v>
          </cell>
          <cell r="L38" t="str">
            <v>GWM</v>
          </cell>
          <cell r="W38" t="str">
            <v>GITI</v>
          </cell>
          <cell r="X38" t="str">
            <v>V</v>
          </cell>
          <cell r="AB38" t="str">
            <v>V</v>
          </cell>
          <cell r="AC38" t="str">
            <v>48PR</v>
          </cell>
          <cell r="AQ38" t="str">
            <v>480</v>
          </cell>
          <cell r="AY38" t="str">
            <v>DM+H.T. NYLON</v>
          </cell>
          <cell r="BA38" t="str">
            <v>YAK</v>
          </cell>
          <cell r="BB38" t="str">
            <v>E1A+E-3</v>
          </cell>
          <cell r="BD38" t="str">
            <v>BB</v>
          </cell>
        </row>
        <row r="39">
          <cell r="H39" t="str">
            <v>BSMEA</v>
          </cell>
          <cell r="L39" t="str">
            <v>HINO</v>
          </cell>
          <cell r="W39" t="str">
            <v>GOOD YEAR</v>
          </cell>
          <cell r="X39" t="str">
            <v>W</v>
          </cell>
          <cell r="AB39" t="str">
            <v>W</v>
          </cell>
          <cell r="AC39" t="str">
            <v>4PR</v>
          </cell>
          <cell r="AQ39" t="str">
            <v>500</v>
          </cell>
          <cell r="AY39" t="str">
            <v>DT</v>
          </cell>
          <cell r="BA39" t="str">
            <v>YBH</v>
          </cell>
          <cell r="BB39" t="str">
            <v>E1A+E-4</v>
          </cell>
          <cell r="BD39" t="str">
            <v>BB+HYPERSPORT+MARK</v>
          </cell>
        </row>
        <row r="40">
          <cell r="H40" t="str">
            <v>BSNZ</v>
          </cell>
          <cell r="L40" t="str">
            <v>Holden</v>
          </cell>
          <cell r="W40" t="str">
            <v>HE PING</v>
          </cell>
          <cell r="X40" t="str">
            <v>Y</v>
          </cell>
          <cell r="AB40" t="str">
            <v>Y</v>
          </cell>
          <cell r="AC40" t="str">
            <v>50PR</v>
          </cell>
          <cell r="AQ40" t="str">
            <v>520</v>
          </cell>
          <cell r="AY40" t="str">
            <v>E1</v>
          </cell>
          <cell r="BA40" t="str">
            <v>YBK</v>
          </cell>
          <cell r="BB40" t="str">
            <v>E-2</v>
          </cell>
          <cell r="BD40" t="str">
            <v>BB+SPORT TOURING</v>
          </cell>
        </row>
        <row r="41">
          <cell r="H41" t="str">
            <v>BSTJ</v>
          </cell>
          <cell r="L41" t="str">
            <v>HONDA</v>
          </cell>
          <cell r="W41" t="str">
            <v>HELLO!</v>
          </cell>
          <cell r="X41" t="str">
            <v>Z</v>
          </cell>
          <cell r="AB41" t="str">
            <v>Z</v>
          </cell>
          <cell r="AC41" t="str">
            <v>52PR</v>
          </cell>
          <cell r="AQ41" t="str">
            <v>540</v>
          </cell>
          <cell r="AY41" t="str">
            <v>E3</v>
          </cell>
          <cell r="BA41" t="str">
            <v>YBN</v>
          </cell>
          <cell r="BB41" t="str">
            <v>E2A</v>
          </cell>
          <cell r="BD41" t="str">
            <v>BB+SPORT TOURING+MARK</v>
          </cell>
        </row>
        <row r="42">
          <cell r="H42" t="str">
            <v>BSTK</v>
          </cell>
          <cell r="L42" t="str">
            <v>HONDA(KOUSHU)</v>
          </cell>
          <cell r="W42" t="str">
            <v>HOUSE BRAND</v>
          </cell>
          <cell r="AC42" t="str">
            <v>54PR</v>
          </cell>
          <cell r="AQ42" t="str">
            <v>560</v>
          </cell>
          <cell r="AY42" t="str">
            <v>F2</v>
          </cell>
          <cell r="BA42" t="str">
            <v>YBP</v>
          </cell>
          <cell r="BB42" t="str">
            <v>E2A+E-3</v>
          </cell>
          <cell r="BD42" t="str">
            <v>BOEING PART NO.</v>
          </cell>
        </row>
        <row r="43">
          <cell r="H43" t="str">
            <v>BSTM</v>
          </cell>
          <cell r="L43" t="str">
            <v>HONDA(MC)</v>
          </cell>
          <cell r="W43" t="str">
            <v>HYPERALLYE</v>
          </cell>
          <cell r="AC43" t="str">
            <v>56PR</v>
          </cell>
          <cell r="AQ43" t="str">
            <v>580</v>
          </cell>
          <cell r="AY43" t="str">
            <v>FD</v>
          </cell>
          <cell r="BA43" t="str">
            <v>YBQ</v>
          </cell>
          <cell r="BB43" t="str">
            <v>E2A+E-4</v>
          </cell>
          <cell r="BD43" t="str">
            <v>BOEING PART NO.+BS NEW PART NO.</v>
          </cell>
        </row>
        <row r="44">
          <cell r="H44" t="str">
            <v>BSTSG</v>
          </cell>
          <cell r="L44" t="str">
            <v>HONDA(TAIWAN)</v>
          </cell>
          <cell r="W44" t="str">
            <v>KINGSTONE</v>
          </cell>
          <cell r="AC44" t="str">
            <v>58PR</v>
          </cell>
          <cell r="AQ44" t="str">
            <v>600</v>
          </cell>
          <cell r="AY44" t="str">
            <v>FD+H.T. NYLON</v>
          </cell>
          <cell r="BA44" t="str">
            <v>YBR</v>
          </cell>
          <cell r="BB44" t="str">
            <v>E2A+G2A</v>
          </cell>
          <cell r="BD44" t="str">
            <v>BOWTR</v>
          </cell>
        </row>
        <row r="45">
          <cell r="H45" t="str">
            <v>BSTVN</v>
          </cell>
          <cell r="L45" t="str">
            <v>HONGQI</v>
          </cell>
          <cell r="W45" t="str">
            <v>KWIK-FIT CENTAUR</v>
          </cell>
          <cell r="AC45" t="str">
            <v>5PR</v>
          </cell>
          <cell r="AQ45" t="str">
            <v>620</v>
          </cell>
          <cell r="AY45" t="str">
            <v>G3</v>
          </cell>
          <cell r="BA45" t="str">
            <v>YBS</v>
          </cell>
          <cell r="BB45" t="str">
            <v>E2V</v>
          </cell>
          <cell r="BD45" t="str">
            <v>BS NEW PART NO.</v>
          </cell>
        </row>
        <row r="46">
          <cell r="H46" t="str">
            <v>BSWX</v>
          </cell>
          <cell r="L46" t="str">
            <v>HSV</v>
          </cell>
          <cell r="W46" t="str">
            <v>LANDGLIDER</v>
          </cell>
          <cell r="AC46" t="str">
            <v>60PR</v>
          </cell>
          <cell r="AQ46" t="str">
            <v>640</v>
          </cell>
          <cell r="AY46" t="str">
            <v>GK</v>
          </cell>
          <cell r="BA46" t="str">
            <v>YBT</v>
          </cell>
          <cell r="BB46" t="str">
            <v>E2Z</v>
          </cell>
          <cell r="BD46" t="str">
            <v>B-SEAL</v>
          </cell>
        </row>
        <row r="47">
          <cell r="H47" t="str">
            <v>BTMV</v>
          </cell>
          <cell r="L47" t="str">
            <v>HUA-CHUANG</v>
          </cell>
          <cell r="W47" t="str">
            <v>LANVORDERNA</v>
          </cell>
          <cell r="AC47" t="str">
            <v>62PR</v>
          </cell>
          <cell r="AQ47" t="str">
            <v>660</v>
          </cell>
          <cell r="AY47" t="str">
            <v>H.T. NYLON</v>
          </cell>
          <cell r="BA47" t="str">
            <v>YBX</v>
          </cell>
          <cell r="BB47" t="str">
            <v>E-3</v>
          </cell>
          <cell r="BD47" t="str">
            <v>B-SEAL+ENLITEN</v>
          </cell>
        </row>
        <row r="48">
          <cell r="H48" t="str">
            <v>SPP(BSEU)</v>
          </cell>
          <cell r="L48" t="str">
            <v>HYUNDAI</v>
          </cell>
          <cell r="W48" t="str">
            <v>LASSA</v>
          </cell>
          <cell r="AC48" t="str">
            <v>66PR</v>
          </cell>
          <cell r="AQ48" t="str">
            <v>680</v>
          </cell>
          <cell r="AY48" t="str">
            <v>H.T. NYLON+STEEL BREAKER</v>
          </cell>
          <cell r="BA48" t="str">
            <v>YCL</v>
          </cell>
          <cell r="BB48" t="str">
            <v>E3A</v>
          </cell>
          <cell r="BD48" t="str">
            <v>B-SEAL+ENLITEN+EV Mark</v>
          </cell>
        </row>
        <row r="49">
          <cell r="H49" t="str">
            <v>TBSC</v>
          </cell>
          <cell r="L49" t="str">
            <v>HYUNDAI(SANYOU)</v>
          </cell>
          <cell r="W49" t="str">
            <v>LEMANS</v>
          </cell>
          <cell r="AC49" t="str">
            <v>68PR</v>
          </cell>
          <cell r="AQ49" t="str">
            <v>700</v>
          </cell>
          <cell r="AY49" t="str">
            <v>H.T. POLYESTER</v>
          </cell>
          <cell r="BA49" t="str">
            <v>YCX</v>
          </cell>
          <cell r="BB49" t="str">
            <v>E-4</v>
          </cell>
          <cell r="BD49" t="str">
            <v>B-SEAL+EV Mark</v>
          </cell>
        </row>
        <row r="50">
          <cell r="H50" t="str">
            <v>BSCMA(N/A)</v>
          </cell>
          <cell r="L50" t="str">
            <v>ISUZU</v>
          </cell>
          <cell r="W50" t="str">
            <v>LM</v>
          </cell>
          <cell r="AC50" t="str">
            <v>6PR</v>
          </cell>
          <cell r="AQ50" t="str">
            <v>720</v>
          </cell>
          <cell r="AY50" t="str">
            <v>HB</v>
          </cell>
          <cell r="BA50" t="str">
            <v>YCY</v>
          </cell>
          <cell r="BB50" t="str">
            <v>E-5</v>
          </cell>
          <cell r="BD50" t="str">
            <v>B-Silent</v>
          </cell>
        </row>
        <row r="51">
          <cell r="H51" t="str">
            <v>BSAF</v>
          </cell>
          <cell r="L51" t="str">
            <v>IVECO</v>
          </cell>
          <cell r="W51" t="str">
            <v>MADISON</v>
          </cell>
          <cell r="AC51" t="str">
            <v>76PR</v>
          </cell>
          <cell r="AQ51" t="str">
            <v>740</v>
          </cell>
          <cell r="AY51" t="str">
            <v>HB+H.T. NYLON</v>
          </cell>
          <cell r="BA51" t="str">
            <v>YCZ</v>
          </cell>
          <cell r="BB51" t="str">
            <v>E-7</v>
          </cell>
          <cell r="BD51" t="str">
            <v>B-Silent+ENLITEN</v>
          </cell>
        </row>
        <row r="52">
          <cell r="H52" t="str">
            <v>2750</v>
          </cell>
          <cell r="L52" t="str">
            <v>JAC</v>
          </cell>
          <cell r="W52" t="str">
            <v>MISCELLANEOUS</v>
          </cell>
          <cell r="AC52" t="str">
            <v>84PR</v>
          </cell>
          <cell r="AQ52" t="str">
            <v>760</v>
          </cell>
          <cell r="AY52" t="str">
            <v>HH</v>
          </cell>
          <cell r="BA52" t="str">
            <v>YDA</v>
          </cell>
          <cell r="BB52" t="str">
            <v>EL2</v>
          </cell>
          <cell r="BD52" t="str">
            <v>B-Silent+EV Mark</v>
          </cell>
        </row>
        <row r="53">
          <cell r="H53" t="str">
            <v>2250</v>
          </cell>
          <cell r="L53" t="str">
            <v>JAGUAR</v>
          </cell>
          <cell r="W53" t="str">
            <v>NOKIAN</v>
          </cell>
          <cell r="AC53" t="str">
            <v>8PR</v>
          </cell>
          <cell r="AQ53" t="str">
            <v>80</v>
          </cell>
          <cell r="AY53" t="str">
            <v>HK</v>
          </cell>
          <cell r="BA53" t="str">
            <v>YDC</v>
          </cell>
          <cell r="BB53" t="str">
            <v>EL3</v>
          </cell>
          <cell r="BD53" t="str">
            <v>B-Silent+EV Mark for China</v>
          </cell>
        </row>
        <row r="54">
          <cell r="H54" t="str">
            <v>6180</v>
          </cell>
          <cell r="L54" t="str">
            <v>KAWASAKI</v>
          </cell>
          <cell r="W54" t="str">
            <v>NORAUTO 3000</v>
          </cell>
          <cell r="AC54" t="str">
            <v>MS</v>
          </cell>
          <cell r="AQ54" t="str">
            <v>800</v>
          </cell>
          <cell r="AY54" t="str">
            <v>HL</v>
          </cell>
          <cell r="BA54" t="str">
            <v>YDD</v>
          </cell>
          <cell r="BB54" t="str">
            <v>ENDURO &amp; MOTOCROSS USE</v>
          </cell>
          <cell r="BD54" t="str">
            <v>B-Silent+EV MarK+ENLITEN</v>
          </cell>
        </row>
        <row r="55">
          <cell r="L55" t="str">
            <v>KIA</v>
          </cell>
          <cell r="W55" t="str">
            <v>PANTHER</v>
          </cell>
          <cell r="AC55" t="str">
            <v>MT</v>
          </cell>
          <cell r="AQ55" t="str">
            <v>N</v>
          </cell>
          <cell r="AY55" t="str">
            <v>HR</v>
          </cell>
          <cell r="BA55" t="str">
            <v>YDE</v>
          </cell>
          <cell r="BB55" t="str">
            <v>ET</v>
          </cell>
          <cell r="BD55" t="str">
            <v>B-Silent+EV Mark+ENLITEN+T0</v>
          </cell>
        </row>
        <row r="56">
          <cell r="L56" t="str">
            <v>KTM</v>
          </cell>
          <cell r="W56" t="str">
            <v>PEERLESS</v>
          </cell>
          <cell r="AQ56" t="str">
            <v>P</v>
          </cell>
          <cell r="AY56" t="str">
            <v>HR+H.T. NYLON</v>
          </cell>
          <cell r="BA56" t="str">
            <v>YDF</v>
          </cell>
          <cell r="BB56" t="str">
            <v>ET+EXTRA+POR</v>
          </cell>
          <cell r="BD56" t="str">
            <v>BSK</v>
          </cell>
        </row>
        <row r="57">
          <cell r="L57" t="str">
            <v>LAMBORGHINI</v>
          </cell>
          <cell r="W57" t="str">
            <v>POLARIS</v>
          </cell>
          <cell r="AY57" t="str">
            <v>K0</v>
          </cell>
          <cell r="BA57" t="str">
            <v>YDG</v>
          </cell>
          <cell r="BB57" t="str">
            <v>ET+POR</v>
          </cell>
          <cell r="BD57" t="str">
            <v>B-Solution</v>
          </cell>
        </row>
        <row r="58">
          <cell r="L58" t="str">
            <v>LANCIA</v>
          </cell>
          <cell r="W58" t="str">
            <v>POWER 2000</v>
          </cell>
          <cell r="AY58" t="str">
            <v>KC</v>
          </cell>
          <cell r="BA58" t="str">
            <v>YDH</v>
          </cell>
          <cell r="BB58" t="str">
            <v>EXTRA HEAVY DUTY</v>
          </cell>
          <cell r="BD58" t="str">
            <v>BSR MARK</v>
          </cell>
        </row>
        <row r="59">
          <cell r="L59" t="str">
            <v>LAND ROVER</v>
          </cell>
          <cell r="W59" t="str">
            <v>PRIMEWELL</v>
          </cell>
          <cell r="AY59" t="str">
            <v>L1</v>
          </cell>
          <cell r="BA59" t="str">
            <v>YDJ</v>
          </cell>
          <cell r="BB59" t="str">
            <v>F-1</v>
          </cell>
          <cell r="BD59" t="str">
            <v>CC</v>
          </cell>
        </row>
        <row r="60">
          <cell r="L60" t="str">
            <v>LANTU</v>
          </cell>
          <cell r="W60" t="str">
            <v>PRIVATE BRAND</v>
          </cell>
          <cell r="AY60" t="str">
            <v>L1+H.T. NYLON</v>
          </cell>
          <cell r="BA60" t="str">
            <v>YDK</v>
          </cell>
          <cell r="BB60" t="str">
            <v>F-2</v>
          </cell>
          <cell r="BD60" t="str">
            <v>CC+HYPERSPORT+MARK</v>
          </cell>
        </row>
        <row r="61">
          <cell r="L61" t="str">
            <v>LEXUS</v>
          </cell>
          <cell r="W61" t="str">
            <v>RED LABEL</v>
          </cell>
          <cell r="AY61" t="str">
            <v>L9</v>
          </cell>
          <cell r="BA61" t="str">
            <v>YDN</v>
          </cell>
          <cell r="BB61" t="str">
            <v>F2A</v>
          </cell>
          <cell r="BD61" t="str">
            <v>CCW SYMBOL+CW SYMBOL</v>
          </cell>
        </row>
        <row r="62">
          <cell r="L62" t="str">
            <v>LIXIANG</v>
          </cell>
          <cell r="W62" t="str">
            <v>REGENCY</v>
          </cell>
          <cell r="AY62" t="str">
            <v>LA</v>
          </cell>
          <cell r="BA62" t="str">
            <v>YDS</v>
          </cell>
          <cell r="BB62" t="str">
            <v>F-3</v>
          </cell>
          <cell r="BD62" t="str">
            <v>CH Mark+B-Silent</v>
          </cell>
        </row>
        <row r="63">
          <cell r="L63" t="str">
            <v>MAHINDRA&amp;MAHINDRA</v>
          </cell>
          <cell r="W63" t="str">
            <v>RIVER</v>
          </cell>
          <cell r="AY63" t="str">
            <v>LA+H.T. NYLON</v>
          </cell>
          <cell r="BA63" t="str">
            <v>YDT</v>
          </cell>
          <cell r="BB63" t="str">
            <v>FABRIC TREAD</v>
          </cell>
          <cell r="BD63" t="str">
            <v>CHAS NO.</v>
          </cell>
        </row>
        <row r="64">
          <cell r="L64" t="str">
            <v>MAN</v>
          </cell>
          <cell r="W64" t="str">
            <v>ROAD KING</v>
          </cell>
          <cell r="AY64" t="str">
            <v>LC+H.T. NYLON</v>
          </cell>
          <cell r="BA64" t="str">
            <v>YDX</v>
          </cell>
          <cell r="BB64" t="str">
            <v>FDA</v>
          </cell>
          <cell r="BD64" t="str">
            <v>CHAS NO.+II</v>
          </cell>
        </row>
        <row r="65">
          <cell r="L65" t="str">
            <v>MARUTI</v>
          </cell>
          <cell r="W65" t="str">
            <v>ROUNDIA</v>
          </cell>
          <cell r="AY65" t="str">
            <v>LS</v>
          </cell>
          <cell r="BA65" t="str">
            <v>YDY</v>
          </cell>
          <cell r="BB65" t="str">
            <v>FOR BUS USE</v>
          </cell>
          <cell r="BD65" t="str">
            <v>CHAS NO.+S</v>
          </cell>
        </row>
        <row r="66">
          <cell r="L66" t="str">
            <v>MASERATI</v>
          </cell>
          <cell r="W66" t="str">
            <v>SAETTA</v>
          </cell>
          <cell r="AY66" t="str">
            <v>LS+H.T. NYLON</v>
          </cell>
          <cell r="BA66" t="str">
            <v>YEC</v>
          </cell>
          <cell r="BB66" t="str">
            <v>FOR CADDIE-CART USE ONLY</v>
          </cell>
          <cell r="BD66" t="str">
            <v>CHAS NO.+STAR MARK</v>
          </cell>
        </row>
        <row r="67">
          <cell r="L67" t="str">
            <v>MAZDA</v>
          </cell>
          <cell r="W67" t="str">
            <v>SEIBERLING</v>
          </cell>
          <cell r="AY67" t="str">
            <v>MH</v>
          </cell>
          <cell r="BA67" t="str">
            <v>YEE</v>
          </cell>
          <cell r="BB67" t="str">
            <v>FOR COMMUNITY BUS USE</v>
          </cell>
          <cell r="BD67" t="str">
            <v>CHAS NO.+SUPER</v>
          </cell>
        </row>
        <row r="68">
          <cell r="L68" t="str">
            <v>MERCEDES</v>
          </cell>
          <cell r="W68" t="str">
            <v>SKYPOWER</v>
          </cell>
          <cell r="AY68" t="str">
            <v>MM</v>
          </cell>
          <cell r="BA68" t="str">
            <v>YEF</v>
          </cell>
          <cell r="BB68" t="str">
            <v>FOR COMMUNITY BUS USE+LIGHT TRUCK</v>
          </cell>
          <cell r="BD68" t="str">
            <v>CIK/SK-ICE</v>
          </cell>
        </row>
        <row r="69">
          <cell r="L69" t="str">
            <v>MINI BMW</v>
          </cell>
          <cell r="W69" t="str">
            <v>SKYWAY</v>
          </cell>
          <cell r="AY69" t="str">
            <v>MP</v>
          </cell>
          <cell r="BA69" t="str">
            <v>YEG</v>
          </cell>
          <cell r="BB69" t="str">
            <v>FOR COMPACT CAR</v>
          </cell>
          <cell r="BD69" t="str">
            <v>CIK-F/Z OPTION</v>
          </cell>
        </row>
        <row r="70">
          <cell r="L70" t="str">
            <v>MITSUBISHI</v>
          </cell>
          <cell r="W70" t="str">
            <v>SPRINT</v>
          </cell>
          <cell r="AY70" t="str">
            <v>MS</v>
          </cell>
          <cell r="BA70" t="str">
            <v>YEJ</v>
          </cell>
          <cell r="BB70" t="str">
            <v>FOR CRAWLER</v>
          </cell>
          <cell r="BD70" t="str">
            <v>CIK-F/Z PRIME</v>
          </cell>
        </row>
        <row r="71">
          <cell r="L71" t="str">
            <v>MITSUBISHI(China)</v>
          </cell>
          <cell r="W71" t="str">
            <v>STAR</v>
          </cell>
          <cell r="AY71" t="str">
            <v>MZ</v>
          </cell>
          <cell r="BA71" t="str">
            <v>YEK</v>
          </cell>
          <cell r="BB71" t="str">
            <v>FOR ELECTRIC SCOOTER USE ONLY</v>
          </cell>
          <cell r="BD71" t="str">
            <v>CIK-H</v>
          </cell>
        </row>
        <row r="72">
          <cell r="L72" t="str">
            <v>MITSUBISHI(Thai)</v>
          </cell>
          <cell r="W72" t="str">
            <v>SUPER L</v>
          </cell>
          <cell r="AY72" t="str">
            <v>N9</v>
          </cell>
          <cell r="BA72" t="str">
            <v>YEL</v>
          </cell>
          <cell r="BB72" t="str">
            <v>FOR ELECTRIC VEHICLE USE ONLY</v>
          </cell>
          <cell r="BD72" t="str">
            <v>CIK-M</v>
          </cell>
        </row>
        <row r="73">
          <cell r="L73" t="str">
            <v>MITSUBISHI-FUSO</v>
          </cell>
          <cell r="W73" t="str">
            <v>SUPERCAT</v>
          </cell>
          <cell r="AY73" t="str">
            <v>NC</v>
          </cell>
          <cell r="BA73" t="str">
            <v>YEM</v>
          </cell>
          <cell r="BB73" t="str">
            <v>FOR ELECTRIC VEHICLE USE ONLY+NOT FOR HIGHWAY USE</v>
          </cell>
          <cell r="BD73" t="str">
            <v>CIK-S</v>
          </cell>
        </row>
        <row r="74">
          <cell r="L74" t="str">
            <v>MV AGUSTA</v>
          </cell>
          <cell r="W74" t="str">
            <v>SUREDRIVE</v>
          </cell>
          <cell r="AY74" t="str">
            <v>NN</v>
          </cell>
          <cell r="BA74" t="str">
            <v>YEP</v>
          </cell>
          <cell r="BB74" t="str">
            <v>FOR ENDURO</v>
          </cell>
          <cell r="BD74" t="str">
            <v>CJ</v>
          </cell>
        </row>
        <row r="75">
          <cell r="L75" t="str">
            <v>New COE</v>
          </cell>
          <cell r="W75" t="str">
            <v>SYNCHRO</v>
          </cell>
          <cell r="AY75" t="str">
            <v>P2</v>
          </cell>
          <cell r="BA75" t="str">
            <v>YEQ</v>
          </cell>
          <cell r="BB75" t="str">
            <v>FOR F.I.M. ENDURO</v>
          </cell>
          <cell r="BD75" t="str">
            <v>CNS Mark+ENLITEN</v>
          </cell>
        </row>
        <row r="76">
          <cell r="L76" t="str">
            <v>NIO</v>
          </cell>
          <cell r="W76" t="str">
            <v>TAXIKING</v>
          </cell>
          <cell r="AY76" t="str">
            <v>P3</v>
          </cell>
          <cell r="BA76" t="str">
            <v>YER</v>
          </cell>
          <cell r="BB76" t="str">
            <v>FOR F1 RACE ONLY ---</v>
          </cell>
          <cell r="BD76" t="str">
            <v>CURLED WIRE(MARK)</v>
          </cell>
        </row>
        <row r="77">
          <cell r="L77" t="str">
            <v>NISSAN</v>
          </cell>
          <cell r="W77" t="str">
            <v>TIRESPLUS</v>
          </cell>
          <cell r="AY77" t="str">
            <v>PC</v>
          </cell>
          <cell r="BA77" t="str">
            <v>YES</v>
          </cell>
          <cell r="BB77" t="str">
            <v>FOR GOLF CART USE ONLY</v>
          </cell>
          <cell r="BD77" t="str">
            <v>CUT LIMIT</v>
          </cell>
        </row>
        <row r="78">
          <cell r="L78" t="str">
            <v>NISSAN(ASHOK LEYLAND)</v>
          </cell>
          <cell r="W78" t="str">
            <v>TOYO</v>
          </cell>
          <cell r="AY78" t="str">
            <v>PE</v>
          </cell>
          <cell r="BA78" t="str">
            <v>YET</v>
          </cell>
          <cell r="BB78" t="str">
            <v>FOR GYMKHANA</v>
          </cell>
          <cell r="BD78" t="str">
            <v>D</v>
          </cell>
        </row>
        <row r="79">
          <cell r="L79" t="str">
            <v>NISSAN(DONGFENG)</v>
          </cell>
          <cell r="W79" t="str">
            <v>TY</v>
          </cell>
          <cell r="AY79" t="str">
            <v>POLYESTER</v>
          </cell>
          <cell r="BA79" t="str">
            <v>YEV</v>
          </cell>
          <cell r="BB79" t="str">
            <v>FOR HARD SOIL</v>
          </cell>
          <cell r="BD79" t="str">
            <v>D+SAKAI MARK</v>
          </cell>
        </row>
        <row r="80">
          <cell r="L80" t="str">
            <v>NISSAN(YULON)</v>
          </cell>
          <cell r="W80" t="str">
            <v>TYFOON</v>
          </cell>
          <cell r="AY80" t="str">
            <v>PU</v>
          </cell>
          <cell r="BA80" t="str">
            <v>YEX</v>
          </cell>
          <cell r="BB80" t="str">
            <v>FOR LONG SERVICE</v>
          </cell>
          <cell r="BD80" t="str">
            <v>DIAMOND MARK</v>
          </cell>
        </row>
        <row r="81">
          <cell r="L81" t="str">
            <v>PERODUA</v>
          </cell>
          <cell r="W81" t="str">
            <v>WIDETRACK</v>
          </cell>
          <cell r="AY81" t="str">
            <v>PY</v>
          </cell>
          <cell r="BA81" t="str">
            <v>YEY</v>
          </cell>
          <cell r="BB81" t="str">
            <v>FOR MINI VAN</v>
          </cell>
          <cell r="BD81" t="str">
            <v>DL FOR DL RIMS ONLY+N-0</v>
          </cell>
        </row>
        <row r="82">
          <cell r="L82" t="str">
            <v>PEUGEOT</v>
          </cell>
          <cell r="W82" t="str">
            <v>WINTERFORCE</v>
          </cell>
          <cell r="AY82" t="str">
            <v>QH</v>
          </cell>
          <cell r="BA82" t="str">
            <v>YEZ</v>
          </cell>
          <cell r="BB82" t="str">
            <v>FOR OFF ROAD USE ONLY</v>
          </cell>
          <cell r="BD82" t="str">
            <v>DOUGLAS SPEC NO.</v>
          </cell>
        </row>
        <row r="83">
          <cell r="L83" t="str">
            <v>PORSCHE</v>
          </cell>
          <cell r="W83" t="str">
            <v>ZEBRAS</v>
          </cell>
          <cell r="AY83" t="str">
            <v>R0</v>
          </cell>
          <cell r="BA83" t="str">
            <v>YFA</v>
          </cell>
          <cell r="BB83" t="str">
            <v>FOR RACING PURPOSE ONLY+NOT FOR HIGHWAY SERVICE</v>
          </cell>
          <cell r="BD83" t="str">
            <v>DP</v>
          </cell>
        </row>
        <row r="84">
          <cell r="L84" t="str">
            <v>PTT-FOXCONN</v>
          </cell>
          <cell r="W84" t="str">
            <v>ZONECROSS</v>
          </cell>
          <cell r="AY84" t="str">
            <v>R0+H.T. NYLON</v>
          </cell>
          <cell r="BA84" t="str">
            <v>YFB</v>
          </cell>
          <cell r="BB84" t="str">
            <v>FOR RACING PURPOSE ONLY+NOT FOR HIGHWAY USE</v>
          </cell>
          <cell r="BD84" t="str">
            <v>DURA TRANS</v>
          </cell>
        </row>
        <row r="85">
          <cell r="L85" t="str">
            <v>RENAULT</v>
          </cell>
          <cell r="AY85" t="str">
            <v>R1</v>
          </cell>
          <cell r="BA85" t="str">
            <v>YFC</v>
          </cell>
          <cell r="BB85" t="str">
            <v>FOR RACING PURPOSE ONLY+NOT FOR HIGHWAY USE+FOR F3 USE ONLY</v>
          </cell>
          <cell r="BD85" t="str">
            <v>DURA TRANS+SAFETY WARNING</v>
          </cell>
        </row>
        <row r="86">
          <cell r="L86" t="str">
            <v>ROVER</v>
          </cell>
          <cell r="AY86" t="str">
            <v>R1+H.T. NYLON</v>
          </cell>
          <cell r="BA86" t="str">
            <v>YFD</v>
          </cell>
          <cell r="BB86" t="str">
            <v>FOR RACING PURPOSE ONLY+NOT FOR HIGHWAY USE+FOR FT USE ONLY</v>
          </cell>
          <cell r="BD86" t="str">
            <v>E</v>
          </cell>
        </row>
        <row r="87">
          <cell r="L87" t="str">
            <v>SAAB</v>
          </cell>
          <cell r="AY87" t="str">
            <v>R2</v>
          </cell>
          <cell r="BA87" t="str">
            <v>YFF</v>
          </cell>
          <cell r="BB87" t="str">
            <v>FOR RACING PURPOSES ONLY</v>
          </cell>
          <cell r="BD87" t="str">
            <v>E+HYPERSPORT+MARK</v>
          </cell>
        </row>
        <row r="88">
          <cell r="L88" t="str">
            <v>SAIC</v>
          </cell>
          <cell r="AY88" t="str">
            <v>RC</v>
          </cell>
          <cell r="BA88" t="str">
            <v>YFG</v>
          </cell>
          <cell r="BB88" t="str">
            <v>FOR ROUGH TERRAIN</v>
          </cell>
          <cell r="BD88" t="str">
            <v>E+MST</v>
          </cell>
        </row>
        <row r="89">
          <cell r="L89" t="str">
            <v>SCHMITZ</v>
          </cell>
          <cell r="AY89" t="str">
            <v>RF</v>
          </cell>
          <cell r="BA89" t="str">
            <v>YFH</v>
          </cell>
          <cell r="BB89" t="str">
            <v>FOR SAND SERVICE</v>
          </cell>
          <cell r="BD89" t="str">
            <v>E+SPORT TOURING</v>
          </cell>
        </row>
        <row r="90">
          <cell r="L90" t="str">
            <v>SEAT</v>
          </cell>
          <cell r="AY90" t="str">
            <v>RF+H.T. NYLON</v>
          </cell>
          <cell r="BA90" t="str">
            <v>YGA</v>
          </cell>
          <cell r="BB90" t="str">
            <v>FOR SAND USE</v>
          </cell>
          <cell r="BD90" t="str">
            <v>E+UNDER FIM STANDARDS</v>
          </cell>
        </row>
        <row r="91">
          <cell r="L91" t="str">
            <v>SKODA</v>
          </cell>
          <cell r="AY91" t="str">
            <v>RV</v>
          </cell>
          <cell r="BA91" t="str">
            <v>YGB</v>
          </cell>
          <cell r="BB91" t="str">
            <v>FOR SNOW PLOW USE ONLY</v>
          </cell>
          <cell r="BD91" t="str">
            <v>EARTH TRANS</v>
          </cell>
        </row>
        <row r="92">
          <cell r="L92" t="str">
            <v>SMART</v>
          </cell>
          <cell r="AY92" t="str">
            <v>RV+H.T. NYLON</v>
          </cell>
          <cell r="BA92" t="str">
            <v>YGC</v>
          </cell>
          <cell r="BB92" t="str">
            <v>FOR TAXI</v>
          </cell>
          <cell r="BD92" t="str">
            <v>EARTH TRANS+XM</v>
          </cell>
        </row>
        <row r="93">
          <cell r="L93" t="str">
            <v>SSANGYONG</v>
          </cell>
          <cell r="AY93" t="str">
            <v>RW</v>
          </cell>
          <cell r="BA93" t="str">
            <v>YGE</v>
          </cell>
          <cell r="BB93" t="str">
            <v>FOR TRAILER</v>
          </cell>
          <cell r="BD93" t="str">
            <v>ECE R117-01</v>
          </cell>
        </row>
        <row r="94">
          <cell r="L94" t="str">
            <v>SUBARU</v>
          </cell>
          <cell r="AY94" t="str">
            <v>RY</v>
          </cell>
          <cell r="BA94" t="str">
            <v>YGF</v>
          </cell>
          <cell r="BB94" t="str">
            <v>FOR TRAILER USE</v>
          </cell>
          <cell r="BD94" t="str">
            <v>ECE R117-01+ECE R30</v>
          </cell>
        </row>
        <row r="95">
          <cell r="L95" t="str">
            <v>SUZUKI</v>
          </cell>
          <cell r="AY95" t="str">
            <v>RZ+H.T. NYLON</v>
          </cell>
          <cell r="BA95" t="str">
            <v>YGG</v>
          </cell>
          <cell r="BB95" t="str">
            <v>FOR TRAILER USE ONLY</v>
          </cell>
          <cell r="BD95" t="str">
            <v>ECOPIA</v>
          </cell>
        </row>
        <row r="96">
          <cell r="L96" t="str">
            <v>SUZUKI(MC)</v>
          </cell>
          <cell r="AY96" t="str">
            <v>S2</v>
          </cell>
          <cell r="BA96" t="str">
            <v>YGH</v>
          </cell>
          <cell r="BB96" t="str">
            <v>FOR TRAILER USE ONLY+TRACTION</v>
          </cell>
          <cell r="BD96" t="str">
            <v>ECOPIA EP150a</v>
          </cell>
        </row>
        <row r="97">
          <cell r="L97" t="str">
            <v>TATA</v>
          </cell>
          <cell r="AY97" t="str">
            <v>SF</v>
          </cell>
          <cell r="BA97" t="str">
            <v>YGJ</v>
          </cell>
          <cell r="BB97" t="str">
            <v>FOR TRAILER USE ONLY+TRACTION+FRT</v>
          </cell>
          <cell r="BD97" t="str">
            <v>ECOPIA+CNS MARK</v>
          </cell>
        </row>
        <row r="98">
          <cell r="L98" t="str">
            <v>TESLA</v>
          </cell>
          <cell r="AY98" t="str">
            <v>SK</v>
          </cell>
          <cell r="BA98" t="str">
            <v>YGK</v>
          </cell>
          <cell r="BB98" t="str">
            <v>FOR TRAILER USE+FRT</v>
          </cell>
          <cell r="BD98" t="str">
            <v>ECOPIA+ENLITEN</v>
          </cell>
        </row>
        <row r="99">
          <cell r="L99" t="str">
            <v>TOYOTA</v>
          </cell>
          <cell r="AY99" t="str">
            <v>SR</v>
          </cell>
          <cell r="BA99" t="str">
            <v>YGL</v>
          </cell>
          <cell r="BB99" t="str">
            <v>FOR TRAILER USE+TRACTION</v>
          </cell>
          <cell r="BD99" t="str">
            <v>ECOPIA+EVO</v>
          </cell>
        </row>
        <row r="100">
          <cell r="L100" t="str">
            <v>TOYOTA(KOKUZUI)</v>
          </cell>
          <cell r="AY100" t="str">
            <v>T3</v>
          </cell>
          <cell r="BA100" t="str">
            <v>YGM</v>
          </cell>
          <cell r="BB100" t="str">
            <v>FOR VAN</v>
          </cell>
          <cell r="BD100" t="str">
            <v>ECOPIA+M+S</v>
          </cell>
        </row>
        <row r="101">
          <cell r="L101" t="str">
            <v>TOYOTA(KOUSHU)</v>
          </cell>
          <cell r="AY101" t="str">
            <v>TN</v>
          </cell>
          <cell r="BA101" t="str">
            <v>YGN</v>
          </cell>
          <cell r="BB101" t="str">
            <v>FOR VAN &amp; MINI LIGHT TRUCK</v>
          </cell>
          <cell r="BD101" t="str">
            <v>ECOPIA+NOM+SIN CAMARA</v>
          </cell>
        </row>
        <row r="102">
          <cell r="L102" t="str">
            <v>TOYOTA(SCION)</v>
          </cell>
          <cell r="AY102" t="str">
            <v>TP</v>
          </cell>
          <cell r="BA102" t="str">
            <v>YGP</v>
          </cell>
          <cell r="BB102" t="str">
            <v>FOR WHEEL CRANE USE</v>
          </cell>
          <cell r="BD102" t="str">
            <v>ECOPIA+STANDARD RIM</v>
          </cell>
        </row>
        <row r="103">
          <cell r="L103" t="str">
            <v>TOYOTA(TYOUSHUN)</v>
          </cell>
          <cell r="AY103" t="str">
            <v>TY</v>
          </cell>
          <cell r="BA103" t="str">
            <v>YGR</v>
          </cell>
          <cell r="BB103" t="str">
            <v>FORK LIFT SERVICE</v>
          </cell>
          <cell r="BD103" t="str">
            <v>ECOPIA+TCOT+EXTRA</v>
          </cell>
        </row>
        <row r="104">
          <cell r="L104" t="str">
            <v>TRIUMPH</v>
          </cell>
          <cell r="AY104" t="str">
            <v>TZ</v>
          </cell>
          <cell r="BA104" t="str">
            <v>YGS</v>
          </cell>
          <cell r="BB104" t="str">
            <v>FREE ROLLING</v>
          </cell>
          <cell r="BD104" t="str">
            <v>eco-product</v>
          </cell>
        </row>
        <row r="105">
          <cell r="L105" t="str">
            <v>UD TRUCKS</v>
          </cell>
          <cell r="AY105" t="str">
            <v>U3</v>
          </cell>
          <cell r="BA105" t="str">
            <v>YGT</v>
          </cell>
          <cell r="BB105" t="str">
            <v>FREE ROLLING+TRACTION</v>
          </cell>
          <cell r="BD105" t="str">
            <v>EE</v>
          </cell>
        </row>
        <row r="106">
          <cell r="L106" t="str">
            <v>VINFAST</v>
          </cell>
          <cell r="AY106" t="str">
            <v>U4</v>
          </cell>
          <cell r="BA106" t="str">
            <v>YGX</v>
          </cell>
          <cell r="BB106" t="str">
            <v>FRONT USE</v>
          </cell>
          <cell r="BD106" t="str">
            <v>EE+HYPERSPORT+MARK</v>
          </cell>
        </row>
        <row r="107">
          <cell r="L107" t="str">
            <v>VOLKSWAGEN</v>
          </cell>
          <cell r="AY107" t="str">
            <v>U5</v>
          </cell>
          <cell r="BA107" t="str">
            <v>YHA</v>
          </cell>
          <cell r="BB107" t="str">
            <v>FRT</v>
          </cell>
          <cell r="BD107" t="str">
            <v>EGGED+USER MARK</v>
          </cell>
        </row>
        <row r="108">
          <cell r="L108" t="str">
            <v>VOLVO</v>
          </cell>
          <cell r="AY108" t="str">
            <v>U9</v>
          </cell>
          <cell r="BA108" t="str">
            <v>YHB</v>
          </cell>
          <cell r="BB108" t="str">
            <v>FRT+II</v>
          </cell>
          <cell r="BD108" t="str">
            <v>ENLITEN</v>
          </cell>
        </row>
        <row r="109">
          <cell r="L109" t="str">
            <v>XIAOMI</v>
          </cell>
          <cell r="AY109" t="str">
            <v>UH</v>
          </cell>
          <cell r="BA109" t="str">
            <v>YHC</v>
          </cell>
          <cell r="BB109" t="str">
            <v>FRT+TRAILER USE</v>
          </cell>
          <cell r="BD109" t="str">
            <v>ENLITEN+B-Silent</v>
          </cell>
        </row>
        <row r="110">
          <cell r="L110" t="str">
            <v>XPENG</v>
          </cell>
          <cell r="AY110" t="str">
            <v>UL</v>
          </cell>
          <cell r="BA110" t="str">
            <v>YHP</v>
          </cell>
          <cell r="BB110" t="str">
            <v>G-1</v>
          </cell>
          <cell r="BD110" t="str">
            <v>ENLITEN+EV Mark</v>
          </cell>
        </row>
        <row r="111">
          <cell r="L111" t="str">
            <v>YAMAHA</v>
          </cell>
          <cell r="AY111" t="str">
            <v>UM</v>
          </cell>
          <cell r="BA111" t="str">
            <v>YHQ</v>
          </cell>
          <cell r="BB111" t="str">
            <v>G1A</v>
          </cell>
          <cell r="BD111" t="str">
            <v>ENLITEN+EV Mark for China</v>
          </cell>
        </row>
        <row r="112">
          <cell r="L112" t="str">
            <v>YULON(TOBE)</v>
          </cell>
          <cell r="AY112" t="str">
            <v>UR</v>
          </cell>
          <cell r="BA112" t="str">
            <v>YJA</v>
          </cell>
          <cell r="BB112" t="str">
            <v>G2</v>
          </cell>
          <cell r="BD112" t="str">
            <v>ENLITEN+EV Mark+B-Silent</v>
          </cell>
        </row>
        <row r="113">
          <cell r="L113" t="str">
            <v>ZEEKER</v>
          </cell>
          <cell r="AY113" t="str">
            <v>UU</v>
          </cell>
          <cell r="BA113" t="str">
            <v>YJB</v>
          </cell>
          <cell r="BB113" t="str">
            <v>G-2</v>
          </cell>
          <cell r="BD113" t="str">
            <v>ENLITEN+EV Mark+CNS Mark</v>
          </cell>
        </row>
        <row r="114">
          <cell r="AY114" t="str">
            <v>UX</v>
          </cell>
          <cell r="BA114" t="str">
            <v>YJC</v>
          </cell>
          <cell r="BB114" t="str">
            <v>G2A</v>
          </cell>
          <cell r="BD114" t="str">
            <v>ENLITEN+EV Mark+MO</v>
          </cell>
        </row>
        <row r="115">
          <cell r="AY115" t="str">
            <v>UZ</v>
          </cell>
          <cell r="BA115" t="str">
            <v>YJF</v>
          </cell>
          <cell r="BB115" t="str">
            <v>G-3</v>
          </cell>
          <cell r="BD115" t="str">
            <v>ENLITEN+EV Mark+RE0</v>
          </cell>
        </row>
        <row r="116">
          <cell r="AY116" t="str">
            <v>VE+H.T. NYLON</v>
          </cell>
          <cell r="BA116" t="str">
            <v>YJL</v>
          </cell>
          <cell r="BB116" t="str">
            <v>G-4</v>
          </cell>
          <cell r="BD116" t="str">
            <v>ENLITEN+i</v>
          </cell>
        </row>
        <row r="117">
          <cell r="AY117" t="str">
            <v>W0</v>
          </cell>
          <cell r="BA117" t="str">
            <v>YJM</v>
          </cell>
          <cell r="BB117" t="str">
            <v>HEAT RESISTANT</v>
          </cell>
          <cell r="BD117" t="str">
            <v>ENLITEN+i+B-Silent+EV Mark</v>
          </cell>
        </row>
        <row r="118">
          <cell r="AY118" t="str">
            <v>W1</v>
          </cell>
          <cell r="BA118" t="str">
            <v>YJP</v>
          </cell>
          <cell r="BB118" t="str">
            <v>HEAT RESISTANT CONSTRUCTION</v>
          </cell>
          <cell r="BD118" t="str">
            <v>ENLITEN+ologic</v>
          </cell>
        </row>
        <row r="119">
          <cell r="AY119" t="str">
            <v>W4</v>
          </cell>
          <cell r="BA119" t="str">
            <v>YJQ</v>
          </cell>
          <cell r="BB119" t="str">
            <v>HEAVY SERVICE</v>
          </cell>
          <cell r="BD119" t="str">
            <v>ENLITEN+RFID Marking (ISO)</v>
          </cell>
        </row>
        <row r="120">
          <cell r="AY120" t="str">
            <v>W5</v>
          </cell>
          <cell r="BA120" t="str">
            <v>YJR</v>
          </cell>
          <cell r="BB120" t="str">
            <v>HEAVY SERVICE(J)</v>
          </cell>
          <cell r="BD120" t="str">
            <v>ENLITEN+SAFETY WARNING</v>
          </cell>
        </row>
        <row r="121">
          <cell r="AY121" t="str">
            <v>W6</v>
          </cell>
          <cell r="BA121" t="str">
            <v>YJZ</v>
          </cell>
          <cell r="BB121" t="str">
            <v>HF1</v>
          </cell>
          <cell r="BD121" t="str">
            <v>ET</v>
          </cell>
        </row>
        <row r="122">
          <cell r="AY122" t="str">
            <v>WA+H.T. NYLON</v>
          </cell>
          <cell r="BA122" t="str">
            <v>YKA</v>
          </cell>
          <cell r="BB122" t="str">
            <v>HF2</v>
          </cell>
          <cell r="BD122" t="str">
            <v>ET+EXTRA</v>
          </cell>
        </row>
        <row r="123">
          <cell r="AY123" t="str">
            <v>WAVED BELT</v>
          </cell>
          <cell r="BA123" t="str">
            <v>YKB</v>
          </cell>
          <cell r="BB123" t="str">
            <v>HF3</v>
          </cell>
          <cell r="BD123" t="str">
            <v>EV Mark</v>
          </cell>
        </row>
        <row r="124">
          <cell r="AY124" t="str">
            <v>WB</v>
          </cell>
          <cell r="BA124" t="str">
            <v>YKC</v>
          </cell>
          <cell r="BB124" t="str">
            <v>HF4</v>
          </cell>
          <cell r="BD124" t="str">
            <v>EV Mark+MO</v>
          </cell>
        </row>
        <row r="125">
          <cell r="AY125" t="str">
            <v>WB+H.T. NYLON</v>
          </cell>
          <cell r="BA125" t="str">
            <v>YKD</v>
          </cell>
          <cell r="BB125" t="str">
            <v>I-1</v>
          </cell>
          <cell r="BD125" t="str">
            <v>EV Mark+MO-S+B-Silent</v>
          </cell>
        </row>
        <row r="126">
          <cell r="AY126" t="str">
            <v>WE</v>
          </cell>
          <cell r="BA126" t="str">
            <v>YKF</v>
          </cell>
          <cell r="BB126" t="str">
            <v>I-2</v>
          </cell>
          <cell r="BD126" t="str">
            <v>EV Mark+R0</v>
          </cell>
        </row>
        <row r="127">
          <cell r="AY127" t="str">
            <v>WF</v>
          </cell>
          <cell r="BA127" t="str">
            <v>YKH</v>
          </cell>
          <cell r="BB127" t="str">
            <v>I-3</v>
          </cell>
          <cell r="BD127" t="str">
            <v>EVO</v>
          </cell>
        </row>
        <row r="128">
          <cell r="AY128" t="str">
            <v>WH+H.T. NYLON</v>
          </cell>
          <cell r="BA128" t="str">
            <v>YKJ</v>
          </cell>
          <cell r="BB128" t="str">
            <v>I-4</v>
          </cell>
          <cell r="BD128" t="str">
            <v>EVO TYPE1</v>
          </cell>
        </row>
        <row r="129">
          <cell r="AY129" t="str">
            <v>WK+H.T. NYLON</v>
          </cell>
          <cell r="BA129" t="str">
            <v>YKP</v>
          </cell>
          <cell r="BB129" t="str">
            <v>IDS</v>
          </cell>
          <cell r="BD129" t="str">
            <v>EVO TYPE2</v>
          </cell>
        </row>
        <row r="130">
          <cell r="AY130" t="str">
            <v>WL+H.T. NYLON</v>
          </cell>
          <cell r="BA130" t="str">
            <v>YKZ</v>
          </cell>
          <cell r="BB130" t="str">
            <v>INDUSTRIAL</v>
          </cell>
          <cell r="BD130" t="str">
            <v>EVO TYPE3</v>
          </cell>
        </row>
        <row r="131">
          <cell r="AY131" t="str">
            <v>WM</v>
          </cell>
          <cell r="BA131" t="str">
            <v>YLA</v>
          </cell>
          <cell r="BB131" t="str">
            <v>INDUSTRIAL SERVICE</v>
          </cell>
          <cell r="BD131" t="str">
            <v>EVO TYPE4</v>
          </cell>
        </row>
        <row r="132">
          <cell r="AY132" t="str">
            <v>WN</v>
          </cell>
          <cell r="BA132" t="str">
            <v>YLB</v>
          </cell>
          <cell r="BB132" t="str">
            <v>INDUSTRIAL+BATTERY FORKLIFT</v>
          </cell>
          <cell r="BD132" t="str">
            <v>EVO+GT</v>
          </cell>
        </row>
        <row r="133">
          <cell r="AY133" t="str">
            <v>WP</v>
          </cell>
          <cell r="BA133" t="str">
            <v>YLC</v>
          </cell>
          <cell r="BB133" t="str">
            <v>INDUSTRIAL+CUT RESISTANT</v>
          </cell>
          <cell r="BD133" t="str">
            <v>EXTRA+MULTITRANS</v>
          </cell>
        </row>
        <row r="134">
          <cell r="AY134" t="str">
            <v>WR+H.T. NYLON</v>
          </cell>
          <cell r="BA134" t="str">
            <v>YLD</v>
          </cell>
          <cell r="BB134" t="str">
            <v>INDUSTRIAL+FOR PASSENGER BOADING BRIDGE USE ONLY</v>
          </cell>
          <cell r="BD134" t="str">
            <v>EXTRA+REPLACES</v>
          </cell>
        </row>
        <row r="135">
          <cell r="AY135" t="str">
            <v>WT+H.T. NYLON</v>
          </cell>
          <cell r="BA135" t="str">
            <v>YLF</v>
          </cell>
          <cell r="BB135" t="str">
            <v>INDUSTRIAL+FORK LIFT SERVICE</v>
          </cell>
          <cell r="BD135" t="str">
            <v>EXTRA+REPLACES+MAY BE USED WITH TUBE</v>
          </cell>
        </row>
        <row r="136">
          <cell r="AY136" t="str">
            <v>WU+H.T. NYLON</v>
          </cell>
          <cell r="BA136" t="str">
            <v>YLH</v>
          </cell>
          <cell r="BB136" t="str">
            <v>INTERCITY BUS</v>
          </cell>
          <cell r="BD136" t="str">
            <v>F</v>
          </cell>
        </row>
        <row r="137">
          <cell r="AY137" t="str">
            <v>X4</v>
          </cell>
          <cell r="BA137" t="str">
            <v>YLJ</v>
          </cell>
          <cell r="BB137" t="str">
            <v>J-AIR</v>
          </cell>
          <cell r="BD137" t="str">
            <v>F+DP</v>
          </cell>
        </row>
        <row r="138">
          <cell r="AY138" t="str">
            <v>X5</v>
          </cell>
          <cell r="BA138" t="str">
            <v>YLL</v>
          </cell>
          <cell r="BB138" t="str">
            <v>L-2</v>
          </cell>
          <cell r="BD138" t="str">
            <v>F+HYPERSPORT+MARK</v>
          </cell>
        </row>
        <row r="139">
          <cell r="AY139" t="str">
            <v>X7</v>
          </cell>
          <cell r="BA139" t="str">
            <v>YLM</v>
          </cell>
          <cell r="BB139" t="str">
            <v>L-3</v>
          </cell>
          <cell r="BD139" t="str">
            <v>F+SPORT TOURING</v>
          </cell>
        </row>
        <row r="140">
          <cell r="AY140" t="str">
            <v>XA</v>
          </cell>
          <cell r="BA140" t="str">
            <v>YLP</v>
          </cell>
          <cell r="BB140" t="str">
            <v>L3S</v>
          </cell>
          <cell r="BD140" t="str">
            <v>FE</v>
          </cell>
        </row>
        <row r="141">
          <cell r="AY141" t="str">
            <v>XB</v>
          </cell>
          <cell r="BA141" t="str">
            <v>YLR</v>
          </cell>
          <cell r="BB141" t="str">
            <v>L-4</v>
          </cell>
          <cell r="BD141" t="str">
            <v>FFSA</v>
          </cell>
        </row>
        <row r="142">
          <cell r="AY142" t="str">
            <v>XC</v>
          </cell>
          <cell r="BA142" t="str">
            <v>YLZ</v>
          </cell>
          <cell r="BB142" t="str">
            <v>L4S</v>
          </cell>
          <cell r="BD142" t="str">
            <v>FIVE STAR MARKS</v>
          </cell>
        </row>
        <row r="143">
          <cell r="AY143" t="str">
            <v>XF</v>
          </cell>
          <cell r="BA143" t="str">
            <v>YMH</v>
          </cell>
          <cell r="BB143" t="str">
            <v>L-5</v>
          </cell>
          <cell r="BD143" t="str">
            <v>FOR 6.0 INCH HT RIM</v>
          </cell>
        </row>
        <row r="144">
          <cell r="AY144" t="str">
            <v>XH</v>
          </cell>
          <cell r="BA144" t="str">
            <v>YMM</v>
          </cell>
          <cell r="BB144" t="str">
            <v>L5S</v>
          </cell>
          <cell r="BD144" t="str">
            <v>FOR 6.5 INCH HT RIM</v>
          </cell>
        </row>
        <row r="145">
          <cell r="AY145" t="str">
            <v>Z1</v>
          </cell>
          <cell r="BA145" t="str">
            <v>YNB</v>
          </cell>
          <cell r="BB145" t="str">
            <v>L6S</v>
          </cell>
          <cell r="BD145" t="str">
            <v>FOR 6LB RIM</v>
          </cell>
        </row>
        <row r="146">
          <cell r="BA146" t="str">
            <v>YNC</v>
          </cell>
          <cell r="BB146" t="str">
            <v>LIGHT TRUCK</v>
          </cell>
          <cell r="BD146" t="str">
            <v>FOR E.T.R.T.O.&amp;T.R.A.RIMS</v>
          </cell>
        </row>
        <row r="147">
          <cell r="BA147" t="str">
            <v>YNL</v>
          </cell>
          <cell r="BB147" t="str">
            <v>LIGHT TRUCK+COMMERCIAL SERVICE</v>
          </cell>
          <cell r="BD147" t="str">
            <v>FOR FLAT BASE RIMS</v>
          </cell>
        </row>
        <row r="148">
          <cell r="BA148" t="str">
            <v>YNP</v>
          </cell>
          <cell r="BB148" t="str">
            <v>LIGHT TRUCK+FOR ELECTRIC VEHICLE</v>
          </cell>
          <cell r="BD148" t="str">
            <v>FOR GYMKHANA</v>
          </cell>
        </row>
        <row r="149">
          <cell r="BA149" t="str">
            <v>YNW</v>
          </cell>
          <cell r="BB149" t="str">
            <v>LIGHT TRUCK+FOR EXPRESS SERVICE</v>
          </cell>
          <cell r="BD149" t="str">
            <v>FOR HORSE RACING STARTING SYSTEM ONLY</v>
          </cell>
        </row>
        <row r="150">
          <cell r="BA150" t="str">
            <v>YPB</v>
          </cell>
          <cell r="BB150" t="str">
            <v>LIGHT TRUCK+HEAVY SERVICE</v>
          </cell>
          <cell r="BD150" t="str">
            <v>FOR S.D.C. RIMS</v>
          </cell>
        </row>
        <row r="151">
          <cell r="BA151" t="str">
            <v>YPC</v>
          </cell>
          <cell r="BB151" t="str">
            <v>LS</v>
          </cell>
          <cell r="BD151" t="str">
            <v>FOR S.D.C. RIMS+CURLED WIRE(MARK)</v>
          </cell>
        </row>
        <row r="152">
          <cell r="BA152" t="str">
            <v>YPM</v>
          </cell>
          <cell r="BB152" t="str">
            <v>LS2</v>
          </cell>
          <cell r="BD152" t="str">
            <v>FSAE</v>
          </cell>
        </row>
        <row r="153">
          <cell r="BA153" t="str">
            <v>YPP</v>
          </cell>
          <cell r="BB153" t="str">
            <v>LS3</v>
          </cell>
          <cell r="BD153" t="str">
            <v>FUEL FIGHTER</v>
          </cell>
        </row>
        <row r="154">
          <cell r="BA154" t="str">
            <v>YPW</v>
          </cell>
          <cell r="BB154" t="str">
            <v>LT</v>
          </cell>
          <cell r="BD154" t="str">
            <v>FUEL SAVING</v>
          </cell>
        </row>
        <row r="155">
          <cell r="BA155" t="str">
            <v>YRD</v>
          </cell>
          <cell r="BB155" t="str">
            <v>MINI-BUS SPECIAL</v>
          </cell>
          <cell r="BD155" t="str">
            <v>FUEL SAVING+ECOPIA</v>
          </cell>
        </row>
        <row r="156">
          <cell r="BA156" t="str">
            <v>YSK</v>
          </cell>
          <cell r="BB156" t="str">
            <v>MINING &amp; LOGGING</v>
          </cell>
          <cell r="BD156" t="str">
            <v>FUEL SAVING+GS MARK</v>
          </cell>
        </row>
        <row r="157">
          <cell r="BA157" t="str">
            <v>YWD</v>
          </cell>
          <cell r="BB157" t="str">
            <v>ML</v>
          </cell>
          <cell r="BD157" t="str">
            <v>G</v>
          </cell>
        </row>
        <row r="158">
          <cell r="BA158" t="str">
            <v>YWW</v>
          </cell>
          <cell r="BB158" t="str">
            <v>MONORAIL</v>
          </cell>
          <cell r="BD158" t="str">
            <v>G+DP</v>
          </cell>
        </row>
        <row r="159">
          <cell r="BA159" t="str">
            <v>ZZ</v>
          </cell>
          <cell r="BB159" t="str">
            <v>MPT</v>
          </cell>
          <cell r="BD159" t="str">
            <v>G+HYPERSPORT+MARK</v>
          </cell>
        </row>
        <row r="160">
          <cell r="BB160" t="str">
            <v>NHS+NOT FOR HIGHWAY USE</v>
          </cell>
          <cell r="BD160" t="str">
            <v>G+SPORT TOURING</v>
          </cell>
        </row>
        <row r="161">
          <cell r="BB161" t="str">
            <v>NOT FOR HIGHWAY SERVICE</v>
          </cell>
          <cell r="BD161" t="str">
            <v>G+UNDER FIM STANDARDS</v>
          </cell>
        </row>
        <row r="162">
          <cell r="BB162" t="str">
            <v>NOT FOR HIGHWAY USE</v>
          </cell>
          <cell r="BD162" t="str">
            <v>GG</v>
          </cell>
        </row>
        <row r="163">
          <cell r="BB163" t="str">
            <v>OFF THE ROAD</v>
          </cell>
          <cell r="BD163" t="str">
            <v>GOE</v>
          </cell>
        </row>
        <row r="164">
          <cell r="BB164" t="str">
            <v>OFF THE ROAD AND WHEEL CRANE USE</v>
          </cell>
          <cell r="BD164" t="str">
            <v>GT</v>
          </cell>
        </row>
        <row r="165">
          <cell r="BB165" t="str">
            <v>OFF THE ROAD AND WHEEL CRANE USE+ET+ROAD</v>
          </cell>
          <cell r="BD165" t="str">
            <v>GT+SPORT TOURING</v>
          </cell>
        </row>
        <row r="166">
          <cell r="BB166" t="str">
            <v>OFF THE ROAD AND WHEEL CRANE USE+MPT</v>
          </cell>
          <cell r="BD166" t="str">
            <v>H</v>
          </cell>
        </row>
        <row r="167">
          <cell r="BB167" t="str">
            <v>OFF THE ROAD AND WHEEL CRANE USE+MPT+ROAD</v>
          </cell>
          <cell r="BD167" t="str">
            <v>H+CURLED WIRE(MARK)</v>
          </cell>
        </row>
        <row r="168">
          <cell r="BB168" t="str">
            <v>OFF THE ROAD AND WHEEL CRANE USE+ROAD</v>
          </cell>
          <cell r="BD168" t="str">
            <v>H0</v>
          </cell>
        </row>
        <row r="169">
          <cell r="BB169" t="str">
            <v>OFF THE ROAD SUBTERRANEAN HAULAGE U TYPE 2-A CUT RESISTANT</v>
          </cell>
          <cell r="BD169" t="str">
            <v>H1</v>
          </cell>
        </row>
        <row r="170">
          <cell r="BB170" t="str">
            <v>OFF THE ROAD SUBTERRANEAN+LHD LOADER SL+TYPE 2-A CUT RESISTANT</v>
          </cell>
          <cell r="BD170" t="str">
            <v>HA</v>
          </cell>
        </row>
        <row r="171">
          <cell r="BB171" t="str">
            <v>OFF THE ROAD UNDERGROUND HAULAGE</v>
          </cell>
          <cell r="BD171" t="str">
            <v>HARD</v>
          </cell>
        </row>
        <row r="172">
          <cell r="BB172" t="str">
            <v>OFF THE ROAD+CUT RESISTANT</v>
          </cell>
          <cell r="BD172" t="str">
            <v>HD</v>
          </cell>
        </row>
        <row r="173">
          <cell r="BB173" t="str">
            <v>OFF THE ROAD+FOR WHEEL CRANE</v>
          </cell>
          <cell r="BD173" t="str">
            <v>HF</v>
          </cell>
        </row>
        <row r="174">
          <cell r="BB174" t="str">
            <v>OFF THE ROAD+INDUSTRIAL SERVICE</v>
          </cell>
          <cell r="BD174" t="str">
            <v>HIGH PERFORMANCE</v>
          </cell>
        </row>
        <row r="175">
          <cell r="BB175" t="str">
            <v>OFF THE ROAD+STEEL BREAKER</v>
          </cell>
          <cell r="BD175" t="str">
            <v>HIGH PERFORMANCE H2</v>
          </cell>
        </row>
        <row r="176">
          <cell r="BB176" t="str">
            <v>OFF THE ROAD+STEEL BREAKER+CUT RESISTANT</v>
          </cell>
          <cell r="BD176" t="str">
            <v>HL</v>
          </cell>
        </row>
        <row r="177">
          <cell r="BB177" t="str">
            <v>ON/OFF ROAD USE</v>
          </cell>
          <cell r="BD177" t="str">
            <v>HV</v>
          </cell>
        </row>
        <row r="178">
          <cell r="BB178" t="str">
            <v>ONLY FOR TAXI USE</v>
          </cell>
          <cell r="BD178" t="str">
            <v>HYPERSPORT+MARK</v>
          </cell>
        </row>
        <row r="179">
          <cell r="BB179" t="str">
            <v>P-1</v>
          </cell>
          <cell r="BD179" t="str">
            <v>i</v>
          </cell>
        </row>
        <row r="180">
          <cell r="BB180" t="str">
            <v>POR</v>
          </cell>
          <cell r="BD180" t="str">
            <v>i+B-Silent</v>
          </cell>
        </row>
        <row r="181">
          <cell r="BB181" t="str">
            <v>POR+LIGHT TRUCK</v>
          </cell>
          <cell r="BD181" t="str">
            <v>i+ENLITEN+B-Silent</v>
          </cell>
        </row>
        <row r="182">
          <cell r="BB182" t="str">
            <v>POR+TRACTION</v>
          </cell>
          <cell r="BD182" t="str">
            <v>I+STAR MARK+RFT MARK+RSC MARK</v>
          </cell>
        </row>
        <row r="183">
          <cell r="BB183" t="str">
            <v>POR+TRACTION+ET</v>
          </cell>
          <cell r="BD183" t="str">
            <v>I+STAR MARK+RFT MARK+RSC MARK+SAFE USE INSTRUCTIONS</v>
          </cell>
        </row>
        <row r="184">
          <cell r="BB184" t="str">
            <v>POR+TRACTION+EXTRA</v>
          </cell>
          <cell r="BD184" t="str">
            <v>II</v>
          </cell>
        </row>
        <row r="185">
          <cell r="BB185" t="str">
            <v>R-1</v>
          </cell>
          <cell r="BD185" t="str">
            <v>II+ALL STEEL</v>
          </cell>
        </row>
        <row r="186">
          <cell r="BB186" t="str">
            <v>R1W</v>
          </cell>
          <cell r="BD186" t="str">
            <v>II+ALL STEEL+SAFETY WARNING</v>
          </cell>
        </row>
        <row r="187">
          <cell r="BB187" t="str">
            <v>R-2</v>
          </cell>
          <cell r="BD187" t="str">
            <v>II+B MARK</v>
          </cell>
        </row>
        <row r="188">
          <cell r="BB188" t="str">
            <v>R-3</v>
          </cell>
          <cell r="BD188" t="str">
            <v>II+ECOPIA+EVO</v>
          </cell>
        </row>
        <row r="189">
          <cell r="BB189" t="str">
            <v>R-4</v>
          </cell>
          <cell r="BD189" t="str">
            <v>II+EVO</v>
          </cell>
        </row>
        <row r="190">
          <cell r="BB190" t="str">
            <v>R-4+STEEL BREAKER</v>
          </cell>
          <cell r="BD190" t="str">
            <v>II+FUEL SAVING+GS MARK</v>
          </cell>
        </row>
        <row r="191">
          <cell r="BB191" t="str">
            <v>RALLY &amp; SPORT</v>
          </cell>
          <cell r="BD191" t="str">
            <v>II+SAFETY WARNING</v>
          </cell>
        </row>
        <row r="192">
          <cell r="BB192" t="str">
            <v>S2V</v>
          </cell>
          <cell r="BD192" t="str">
            <v>II+STAR MARK+RFT MARK+RSC MARK</v>
          </cell>
        </row>
        <row r="193">
          <cell r="BB193" t="str">
            <v>S2V+LS-2</v>
          </cell>
          <cell r="BD193" t="str">
            <v>II+STAR MARK+RFT MARK+RSC MARK+SAFE USE INSTRUCTIONS</v>
          </cell>
        </row>
        <row r="194">
          <cell r="BB194" t="str">
            <v>SNOW FRONT</v>
          </cell>
          <cell r="BD194" t="str">
            <v>III</v>
          </cell>
        </row>
        <row r="195">
          <cell r="BB195" t="str">
            <v>SPRINT</v>
          </cell>
          <cell r="BD195" t="str">
            <v>J</v>
          </cell>
        </row>
        <row r="196">
          <cell r="BB196" t="str">
            <v>STEEL BREAKER</v>
          </cell>
          <cell r="BD196" t="str">
            <v>J+CJ</v>
          </cell>
        </row>
        <row r="197">
          <cell r="BB197" t="str">
            <v>STEEL BREAKER+CUT RESISTANT</v>
          </cell>
          <cell r="BD197" t="str">
            <v>J+CURLED WIRE(MARK)</v>
          </cell>
        </row>
        <row r="198">
          <cell r="BB198" t="str">
            <v>STEEL BREAKER+MINE USE ONLY</v>
          </cell>
          <cell r="BD198" t="str">
            <v>J+HYPERSPORT+MARK</v>
          </cell>
        </row>
        <row r="199">
          <cell r="BB199" t="str">
            <v>STEEL SHIELD</v>
          </cell>
          <cell r="BD199" t="str">
            <v>J+SPORT TOURING</v>
          </cell>
        </row>
        <row r="200">
          <cell r="BB200" t="str">
            <v>TAXI SERVICE</v>
          </cell>
          <cell r="BD200" t="str">
            <v>JA</v>
          </cell>
        </row>
        <row r="201">
          <cell r="BB201" t="str">
            <v>TEMPORARY USE ONLY</v>
          </cell>
          <cell r="BD201" t="str">
            <v>JA+CURLED WIRE(MARK)</v>
          </cell>
        </row>
        <row r="202">
          <cell r="BB202" t="str">
            <v>TOWING TRACTOR USE ONLY</v>
          </cell>
          <cell r="BD202" t="str">
            <v>JB</v>
          </cell>
        </row>
        <row r="203">
          <cell r="BB203" t="str">
            <v>TRACTION</v>
          </cell>
          <cell r="BD203" t="str">
            <v>JD</v>
          </cell>
        </row>
        <row r="204">
          <cell r="BB204" t="str">
            <v>TRACTION+ET</v>
          </cell>
          <cell r="BD204" t="str">
            <v>JJ</v>
          </cell>
        </row>
        <row r="205">
          <cell r="BB205" t="str">
            <v>TRACTION+FOR BUS USE</v>
          </cell>
          <cell r="BD205" t="str">
            <v>JKC+SL83</v>
          </cell>
        </row>
        <row r="206">
          <cell r="BB206" t="str">
            <v>TRACTION+LIGHT TRUCK</v>
          </cell>
          <cell r="BD206" t="str">
            <v>JKC+SL94</v>
          </cell>
        </row>
        <row r="207">
          <cell r="BB207" t="str">
            <v>TRACTION+SNOW FLAKE+EXTRA</v>
          </cell>
          <cell r="BD207" t="str">
            <v>JKKA</v>
          </cell>
        </row>
        <row r="208">
          <cell r="BB208" t="str">
            <v>TRAILER</v>
          </cell>
          <cell r="BD208" t="str">
            <v>JOSYCO+SUPER</v>
          </cell>
        </row>
        <row r="209">
          <cell r="BB209" t="str">
            <v>TRAILER RIB(J)</v>
          </cell>
          <cell r="BD209" t="str">
            <v>K</v>
          </cell>
        </row>
        <row r="210">
          <cell r="BB210" t="str">
            <v>TRAILER USE</v>
          </cell>
          <cell r="BD210" t="str">
            <v>K+CJ</v>
          </cell>
        </row>
        <row r="211">
          <cell r="BB211" t="str">
            <v>TRAILER USE ONLY</v>
          </cell>
          <cell r="BD211" t="str">
            <v>KA+FOR S.D.C. RIMS</v>
          </cell>
        </row>
        <row r="212">
          <cell r="BB212" t="str">
            <v>TRAILER USE ONLY+FRT</v>
          </cell>
          <cell r="BD212" t="str">
            <v>KPTC</v>
          </cell>
        </row>
        <row r="213">
          <cell r="BB213" t="str">
            <v>TSO-C62c</v>
          </cell>
          <cell r="BD213" t="str">
            <v>KR</v>
          </cell>
        </row>
        <row r="214">
          <cell r="BB214" t="str">
            <v>TSO-C62d</v>
          </cell>
          <cell r="BD214" t="str">
            <v>L</v>
          </cell>
        </row>
        <row r="215">
          <cell r="BB215" t="str">
            <v>TSO-C62d+ETSO-C62d</v>
          </cell>
          <cell r="BD215" t="str">
            <v>L+HYPERSPORT+MARK</v>
          </cell>
        </row>
        <row r="216">
          <cell r="BB216" t="str">
            <v>TSO-C62e+ETSO-C62d</v>
          </cell>
          <cell r="BD216" t="str">
            <v>L+SPORT TOURING</v>
          </cell>
        </row>
        <row r="217">
          <cell r="BB217" t="str">
            <v>TSO-C62e+ETSO-C62e</v>
          </cell>
          <cell r="BD217" t="str">
            <v>LI/SS Nothing</v>
          </cell>
        </row>
        <row r="218">
          <cell r="BB218" t="str">
            <v>TYPE L</v>
          </cell>
          <cell r="BD218" t="str">
            <v>LIGHT LOAD</v>
          </cell>
        </row>
        <row r="219">
          <cell r="BB219" t="str">
            <v>TYPE S</v>
          </cell>
          <cell r="BD219" t="str">
            <v>LONG HAUL</v>
          </cell>
        </row>
        <row r="220">
          <cell r="BB220" t="str">
            <v>TYPE-S</v>
          </cell>
          <cell r="BD220" t="str">
            <v>LR+A</v>
          </cell>
        </row>
        <row r="221">
          <cell r="BB221" t="str">
            <v>U.L.T.</v>
          </cell>
          <cell r="BD221" t="str">
            <v>LS</v>
          </cell>
        </row>
        <row r="222">
          <cell r="BB222" t="str">
            <v>U-LIGHT TRUCK</v>
          </cell>
          <cell r="BD222" t="str">
            <v>LV</v>
          </cell>
        </row>
        <row r="223">
          <cell r="BB223" t="str">
            <v>UMS</v>
          </cell>
          <cell r="BD223" t="str">
            <v>M</v>
          </cell>
        </row>
        <row r="224">
          <cell r="BB224" t="str">
            <v>YMH</v>
          </cell>
          <cell r="BD224" t="str">
            <v>M+HYPERSPORT+MARK</v>
          </cell>
        </row>
        <row r="225">
          <cell r="BB225" t="str">
            <v>YMM</v>
          </cell>
          <cell r="BD225" t="str">
            <v>M+S</v>
          </cell>
        </row>
        <row r="226">
          <cell r="BB226" t="str">
            <v>YNB</v>
          </cell>
          <cell r="BD226" t="str">
            <v>M+S+SPA70</v>
          </cell>
        </row>
        <row r="227">
          <cell r="BB227" t="str">
            <v>YNB+NOT FOR HIGHWAY SERVICE</v>
          </cell>
          <cell r="BD227" t="str">
            <v>M+SPORT TOURING</v>
          </cell>
        </row>
        <row r="228">
          <cell r="BB228" t="str">
            <v>YNC</v>
          </cell>
          <cell r="BD228" t="str">
            <v>MA</v>
          </cell>
        </row>
        <row r="229">
          <cell r="BB229" t="str">
            <v>YNC+NOT FOR HIGHWAY SERVICE</v>
          </cell>
          <cell r="BD229" t="str">
            <v>MA+ENLITEN</v>
          </cell>
        </row>
        <row r="230">
          <cell r="BB230" t="str">
            <v>YNL+NOT FOR HIGHWAY SERVICE</v>
          </cell>
          <cell r="BD230" t="str">
            <v>MARCAN</v>
          </cell>
        </row>
        <row r="231">
          <cell r="BB231" t="str">
            <v>YNP</v>
          </cell>
          <cell r="BD231" t="str">
            <v>MAY BE USED WITH TUBE</v>
          </cell>
        </row>
        <row r="232">
          <cell r="BB232" t="str">
            <v>YNP+NOT FOR HIGHWAY SERVICE</v>
          </cell>
          <cell r="BD232" t="str">
            <v>MED</v>
          </cell>
        </row>
        <row r="233">
          <cell r="BB233" t="str">
            <v>YNW</v>
          </cell>
          <cell r="BD233" t="str">
            <v>ML</v>
          </cell>
        </row>
        <row r="234">
          <cell r="BD234" t="str">
            <v>MO</v>
          </cell>
        </row>
        <row r="235">
          <cell r="BD235" t="str">
            <v>MO+B-Silent</v>
          </cell>
        </row>
        <row r="236">
          <cell r="BD236" t="str">
            <v>MO+ECOPIA</v>
          </cell>
        </row>
        <row r="237">
          <cell r="BD237" t="str">
            <v>MO+ENLITEN</v>
          </cell>
        </row>
        <row r="238">
          <cell r="BD238" t="str">
            <v>MO+Indicator for QR code engraving area+B-Silent</v>
          </cell>
        </row>
        <row r="239">
          <cell r="BD239" t="str">
            <v>MO1</v>
          </cell>
        </row>
        <row r="240">
          <cell r="BD240" t="str">
            <v>MOExtended</v>
          </cell>
        </row>
        <row r="241">
          <cell r="BD241" t="str">
            <v>MOExtended+B-Silent</v>
          </cell>
        </row>
        <row r="242">
          <cell r="BD242" t="str">
            <v>MOExtended+SAFE USE INSTRUCTIONS</v>
          </cell>
        </row>
        <row r="243">
          <cell r="BD243" t="str">
            <v>MO-S+B-Silent</v>
          </cell>
        </row>
        <row r="244">
          <cell r="BD244" t="str">
            <v>MO-S+STAR MARK+B-Silent</v>
          </cell>
        </row>
        <row r="245">
          <cell r="BD245" t="str">
            <v>MPT</v>
          </cell>
        </row>
        <row r="246">
          <cell r="BD246" t="str">
            <v>MSA</v>
          </cell>
        </row>
        <row r="247">
          <cell r="BD247" t="str">
            <v>MST</v>
          </cell>
        </row>
        <row r="248">
          <cell r="BD248" t="str">
            <v>MULTI TRANS</v>
          </cell>
        </row>
        <row r="249">
          <cell r="BD249" t="str">
            <v>MULTI TRANS+ECOPIA</v>
          </cell>
        </row>
        <row r="250">
          <cell r="BD250" t="str">
            <v>MULTI TRANS+ECOPIA+II</v>
          </cell>
        </row>
        <row r="251">
          <cell r="BD251" t="str">
            <v>MULTI TRANS+HL</v>
          </cell>
        </row>
        <row r="252">
          <cell r="BD252" t="str">
            <v>MULTI TRANS+SAFETY WARNING</v>
          </cell>
        </row>
        <row r="253">
          <cell r="BD253" t="str">
            <v>MZ</v>
          </cell>
        </row>
        <row r="254">
          <cell r="BD254" t="str">
            <v>N</v>
          </cell>
        </row>
        <row r="255">
          <cell r="BD255" t="str">
            <v>N-</v>
          </cell>
        </row>
        <row r="256">
          <cell r="BD256" t="str">
            <v>N+HYPERSPORT+MARK</v>
          </cell>
        </row>
        <row r="257">
          <cell r="BD257" t="str">
            <v>N+SPORT TOURING</v>
          </cell>
        </row>
        <row r="258">
          <cell r="BD258" t="str">
            <v>N-0</v>
          </cell>
        </row>
        <row r="259">
          <cell r="BD259" t="str">
            <v>N-1</v>
          </cell>
        </row>
        <row r="260">
          <cell r="BD260" t="str">
            <v>N-2</v>
          </cell>
        </row>
        <row r="261">
          <cell r="BD261" t="str">
            <v>N-3</v>
          </cell>
        </row>
        <row r="262">
          <cell r="BD262" t="str">
            <v>N-4</v>
          </cell>
        </row>
        <row r="263">
          <cell r="BD263" t="str">
            <v>NAME</v>
          </cell>
        </row>
        <row r="264">
          <cell r="BD264" t="str">
            <v>NC</v>
          </cell>
        </row>
        <row r="265">
          <cell r="BD265" t="str">
            <v>NFA</v>
          </cell>
        </row>
        <row r="266">
          <cell r="BD266" t="str">
            <v>NN</v>
          </cell>
        </row>
        <row r="267">
          <cell r="BD267" t="str">
            <v>NOM+SIN CAMARA</v>
          </cell>
        </row>
        <row r="268">
          <cell r="BD268" t="str">
            <v>NOT FOR RETREADING</v>
          </cell>
        </row>
        <row r="269">
          <cell r="BD269" t="str">
            <v>OE FORD No.</v>
          </cell>
        </row>
        <row r="270">
          <cell r="BD270" t="str">
            <v>OE FORD No.+TPC</v>
          </cell>
        </row>
        <row r="271">
          <cell r="BD271" t="str">
            <v>ologic</v>
          </cell>
        </row>
        <row r="272">
          <cell r="BD272" t="str">
            <v>PA</v>
          </cell>
        </row>
        <row r="273">
          <cell r="BD273" t="str">
            <v>PA+FUEL SAVING</v>
          </cell>
        </row>
        <row r="274">
          <cell r="BD274" t="str">
            <v>PLUS</v>
          </cell>
        </row>
        <row r="275">
          <cell r="BD275" t="str">
            <v>PLUS with silica</v>
          </cell>
        </row>
        <row r="276">
          <cell r="BD276" t="str">
            <v>PLUS+II</v>
          </cell>
        </row>
        <row r="277">
          <cell r="BD277" t="str">
            <v>PLUS+II+SAFETY WARNING</v>
          </cell>
        </row>
        <row r="278">
          <cell r="BD278" t="str">
            <v>PLUS+SAFETY WARNING</v>
          </cell>
        </row>
        <row r="279">
          <cell r="BD279" t="str">
            <v>POR</v>
          </cell>
        </row>
        <row r="280">
          <cell r="BD280" t="str">
            <v>PREMIUM</v>
          </cell>
        </row>
        <row r="281">
          <cell r="BD281" t="str">
            <v>PREMIUM+VDF-01+STAR MARK</v>
          </cell>
        </row>
        <row r="282">
          <cell r="BD282" t="str">
            <v>PRO</v>
          </cell>
        </row>
        <row r="283">
          <cell r="BD283" t="str">
            <v>PRO TYPE 1</v>
          </cell>
        </row>
        <row r="284">
          <cell r="BD284" t="str">
            <v>PRO TYPE 2</v>
          </cell>
        </row>
        <row r="285">
          <cell r="BD285" t="str">
            <v>PRO TYPE 3</v>
          </cell>
        </row>
        <row r="286">
          <cell r="BD286" t="str">
            <v>PRO TYPE 4</v>
          </cell>
        </row>
        <row r="287">
          <cell r="BD287" t="str">
            <v>PRO+HYPERSPORT+MARK</v>
          </cell>
        </row>
        <row r="288">
          <cell r="BD288" t="str">
            <v>PROTECT LINE</v>
          </cell>
        </row>
        <row r="289">
          <cell r="BD289" t="str">
            <v>R0+B-Silent</v>
          </cell>
        </row>
        <row r="290">
          <cell r="BD290" t="str">
            <v>R0+ENLITEN</v>
          </cell>
        </row>
        <row r="291">
          <cell r="BD291" t="str">
            <v>R1</v>
          </cell>
        </row>
        <row r="292">
          <cell r="BD292" t="str">
            <v>R173HS</v>
          </cell>
        </row>
        <row r="293">
          <cell r="BD293" t="str">
            <v>RAMLY MARK</v>
          </cell>
        </row>
        <row r="294">
          <cell r="BD294" t="str">
            <v>RCOT</v>
          </cell>
        </row>
        <row r="295">
          <cell r="BD295" t="str">
            <v>RCOT+STANDARD RIM</v>
          </cell>
        </row>
        <row r="296">
          <cell r="BD296" t="str">
            <v>RE0</v>
          </cell>
        </row>
        <row r="297">
          <cell r="BD297" t="str">
            <v>RE0+B-Silent</v>
          </cell>
        </row>
        <row r="298">
          <cell r="BD298" t="str">
            <v>REPLACES</v>
          </cell>
        </row>
        <row r="299">
          <cell r="BD299" t="str">
            <v>REPLACES XXXX+M+S</v>
          </cell>
        </row>
        <row r="300">
          <cell r="BD300" t="str">
            <v>REPLACES XXXX+MAY BE USED WITH TUBE</v>
          </cell>
        </row>
        <row r="301">
          <cell r="BD301" t="str">
            <v>REPLACES XXXX+MAY BE USED WITH TUBE+M+S</v>
          </cell>
        </row>
        <row r="302">
          <cell r="BD302" t="str">
            <v>RFID Marking (ISO)</v>
          </cell>
        </row>
        <row r="303">
          <cell r="BD303" t="str">
            <v>RFS</v>
          </cell>
        </row>
        <row r="304">
          <cell r="BD304" t="str">
            <v>RFS+RFT</v>
          </cell>
        </row>
        <row r="305">
          <cell r="BD305" t="str">
            <v>RFS+RFT+TPCSPEC</v>
          </cell>
        </row>
        <row r="306">
          <cell r="BD306" t="str">
            <v>RFS+TPCSPEC</v>
          </cell>
        </row>
        <row r="307">
          <cell r="BD307" t="str">
            <v>RFT MARK</v>
          </cell>
        </row>
        <row r="308">
          <cell r="BD308" t="str">
            <v>RFT MARK+B-Silent</v>
          </cell>
        </row>
        <row r="309">
          <cell r="BD309" t="str">
            <v>RFT MARK+ENLITEN</v>
          </cell>
        </row>
        <row r="310">
          <cell r="BD310" t="str">
            <v>RFT MARK+RSC MARK</v>
          </cell>
        </row>
        <row r="311">
          <cell r="BD311" t="str">
            <v>RFT MARK+RUNFLAT</v>
          </cell>
        </row>
        <row r="312">
          <cell r="BD312" t="str">
            <v>RFT MARK+RUNFLAT+SAFE USE INSTRUCTIONS</v>
          </cell>
        </row>
        <row r="313">
          <cell r="BD313" t="str">
            <v>RFT MARK+RUNFLAT+SAFE USE INSTRUCTIONS+B-Silent</v>
          </cell>
        </row>
        <row r="314">
          <cell r="BD314" t="str">
            <v>RFT MARK+RUNFLAT+SAFE USE INSTRUCTIONS+C1</v>
          </cell>
        </row>
        <row r="315">
          <cell r="BD315" t="str">
            <v>RFT MARK+RUNFLAT+SAFE USE INSTRUCTIONS+ECOPIA</v>
          </cell>
        </row>
        <row r="316">
          <cell r="BD316" t="str">
            <v>RFT MARK+RUNFLAT+SAFE USE INSTRUCTIONS+NM</v>
          </cell>
        </row>
        <row r="317">
          <cell r="BD317" t="str">
            <v>RFT MARK+RUNFLAT+SAFE USE INSTRUCTIONS+R2</v>
          </cell>
        </row>
        <row r="318">
          <cell r="BD318" t="str">
            <v>RFT MARK+RUNFLAT+SAFE USE INSTRUCTIONS+R3</v>
          </cell>
        </row>
        <row r="319">
          <cell r="BD319" t="str">
            <v>RFT MARK+RUNFLAT+SAFE USE INSTRUCTIONS+V1</v>
          </cell>
        </row>
        <row r="320">
          <cell r="BD320" t="str">
            <v>RFT MARK+RUNFLAT+SAFE USE INSTRUCTIONS+V2</v>
          </cell>
        </row>
        <row r="321">
          <cell r="BD321" t="str">
            <v>RFT MARK+SAFE USE INSTRUCTIONS</v>
          </cell>
        </row>
        <row r="322">
          <cell r="BD322" t="str">
            <v>RFT MARK+SAFE USE INSTRUCTIONS(TRADE)</v>
          </cell>
        </row>
        <row r="323">
          <cell r="BD323" t="str">
            <v>RFT MARK+SAFE USE INSTRUCTIONS+eco-product</v>
          </cell>
        </row>
        <row r="324">
          <cell r="BD324" t="str">
            <v>RFT MARK+SAFE USE INSTRUCTIONS+ENLITEN</v>
          </cell>
        </row>
        <row r="325">
          <cell r="BD325" t="str">
            <v>RFT MARK+SAFE USE INSTRUCTIONS+RSC MARK</v>
          </cell>
        </row>
        <row r="326">
          <cell r="BD326" t="str">
            <v>RFT MARK+SAFE USE INSTRUCTIONS+RUNFLAT</v>
          </cell>
        </row>
        <row r="327">
          <cell r="BD327" t="str">
            <v>RFT MARK+SAFE USE INSTRUCTIONS+SAFETY WARNING</v>
          </cell>
        </row>
        <row r="328">
          <cell r="BD328" t="str">
            <v>RIM I.R.</v>
          </cell>
        </row>
        <row r="329">
          <cell r="BD329" t="str">
            <v>RIM S.D.C.</v>
          </cell>
        </row>
        <row r="330">
          <cell r="BD330" t="str">
            <v>RO1</v>
          </cell>
        </row>
        <row r="331">
          <cell r="BD331" t="str">
            <v>RO2</v>
          </cell>
        </row>
        <row r="332">
          <cell r="BD332" t="str">
            <v>ROK</v>
          </cell>
        </row>
        <row r="333">
          <cell r="BD333" t="str">
            <v>ROTATION</v>
          </cell>
        </row>
        <row r="334">
          <cell r="BD334" t="str">
            <v>RSC MARK</v>
          </cell>
        </row>
        <row r="335">
          <cell r="BD335" t="str">
            <v>S</v>
          </cell>
        </row>
        <row r="336">
          <cell r="BD336" t="str">
            <v>SAFETY WARNING</v>
          </cell>
        </row>
        <row r="337">
          <cell r="BD337" t="str">
            <v>SAFETY WARNING+B-Silent</v>
          </cell>
        </row>
        <row r="338">
          <cell r="BD338" t="str">
            <v>SAFETY WARNING+TYPE A</v>
          </cell>
        </row>
        <row r="339">
          <cell r="BD339" t="str">
            <v>SAKAI MARK</v>
          </cell>
        </row>
        <row r="340">
          <cell r="BD340" t="str">
            <v>SCHMITZ</v>
          </cell>
        </row>
        <row r="341">
          <cell r="BD341" t="str">
            <v>SDR</v>
          </cell>
        </row>
        <row r="342">
          <cell r="BD342" t="str">
            <v>SE</v>
          </cell>
        </row>
        <row r="343">
          <cell r="BD343" t="str">
            <v>SF</v>
          </cell>
        </row>
        <row r="344">
          <cell r="BD344" t="str">
            <v>SF MARK</v>
          </cell>
        </row>
        <row r="345">
          <cell r="BD345" t="str">
            <v>SF MARK+EVO</v>
          </cell>
        </row>
        <row r="346">
          <cell r="BD346" t="str">
            <v>SF MARK+TRACTION</v>
          </cell>
        </row>
        <row r="347">
          <cell r="BD347" t="str">
            <v>SIN CAMARA</v>
          </cell>
        </row>
        <row r="348">
          <cell r="BD348" t="str">
            <v>SJ</v>
          </cell>
        </row>
        <row r="349">
          <cell r="BD349" t="str">
            <v>SL</v>
          </cell>
        </row>
        <row r="350">
          <cell r="BD350" t="str">
            <v>SL02</v>
          </cell>
        </row>
        <row r="351">
          <cell r="BD351" t="str">
            <v>SL07</v>
          </cell>
        </row>
        <row r="352">
          <cell r="BD352" t="str">
            <v>SL83</v>
          </cell>
        </row>
        <row r="353">
          <cell r="BD353" t="str">
            <v>SN</v>
          </cell>
        </row>
        <row r="354">
          <cell r="BD354" t="str">
            <v>SOFT</v>
          </cell>
        </row>
        <row r="355">
          <cell r="BD355" t="str">
            <v>SOFT+STAR MARK</v>
          </cell>
        </row>
        <row r="356">
          <cell r="BD356" t="str">
            <v>SPA70+SAFETY WARNING</v>
          </cell>
        </row>
        <row r="357">
          <cell r="BD357" t="str">
            <v>SPECIAL MARK</v>
          </cell>
        </row>
        <row r="358">
          <cell r="BD358" t="str">
            <v>SPEED TRANS</v>
          </cell>
        </row>
        <row r="359">
          <cell r="BD359" t="str">
            <v>SPEED TRANS+ECOPIA</v>
          </cell>
        </row>
        <row r="360">
          <cell r="BD360" t="str">
            <v>SPIKE MARK</v>
          </cell>
        </row>
        <row r="361">
          <cell r="BD361" t="str">
            <v>SPORT TOURING</v>
          </cell>
        </row>
        <row r="362">
          <cell r="BD362" t="str">
            <v>SPORT TOURING+U</v>
          </cell>
        </row>
        <row r="363">
          <cell r="BD363" t="str">
            <v>SPORT TOURING+W</v>
          </cell>
        </row>
        <row r="364">
          <cell r="BD364" t="str">
            <v>SS</v>
          </cell>
        </row>
        <row r="365">
          <cell r="BD365" t="str">
            <v>SS-TYPE</v>
          </cell>
        </row>
        <row r="366">
          <cell r="BD366" t="str">
            <v>SS-TYPE3</v>
          </cell>
        </row>
        <row r="367">
          <cell r="BD367" t="str">
            <v>STANDARD RIM</v>
          </cell>
        </row>
        <row r="368">
          <cell r="BD368" t="str">
            <v>STAR MARK</v>
          </cell>
        </row>
        <row r="369">
          <cell r="BD369" t="str">
            <v>STAR MARK+B-Silent</v>
          </cell>
        </row>
        <row r="370">
          <cell r="BD370" t="str">
            <v>STAR MARK+ECOPIA</v>
          </cell>
        </row>
        <row r="371">
          <cell r="BD371" t="str">
            <v>STAR MARK+ENLITEN</v>
          </cell>
        </row>
        <row r="372">
          <cell r="BD372" t="str">
            <v>STAR MARK+ENLITEN+B-Silent</v>
          </cell>
        </row>
        <row r="373">
          <cell r="BD373" t="str">
            <v>STAR MARK+ENLITEN+EV Mark</v>
          </cell>
        </row>
        <row r="374">
          <cell r="BD374" t="str">
            <v>STAR MARK+ENLITEN+EV Mark+B-Silent</v>
          </cell>
        </row>
        <row r="375">
          <cell r="BD375" t="str">
            <v>STAR MARK+EV Mark+B-Silent</v>
          </cell>
        </row>
        <row r="376">
          <cell r="BD376" t="str">
            <v>STAR MARK+I</v>
          </cell>
        </row>
        <row r="377">
          <cell r="BD377" t="str">
            <v>STAR MARK+II</v>
          </cell>
        </row>
        <row r="378">
          <cell r="BD378" t="str">
            <v>STAR MARK+Indicator for QR code engraving area</v>
          </cell>
        </row>
        <row r="379">
          <cell r="BD379" t="str">
            <v>STAR MARK+M+S</v>
          </cell>
        </row>
        <row r="380">
          <cell r="BD380" t="str">
            <v>STAR MARK+MO</v>
          </cell>
        </row>
        <row r="381">
          <cell r="BD381" t="str">
            <v>STAR MARK+MO+Indicator for QR code engraving area</v>
          </cell>
        </row>
        <row r="382">
          <cell r="BD382" t="str">
            <v>STAR MARK+MO+Indicator for QR code engraving area+B-Silent</v>
          </cell>
        </row>
        <row r="383">
          <cell r="BD383" t="str">
            <v>STAR MARK+PA</v>
          </cell>
        </row>
        <row r="384">
          <cell r="BD384" t="str">
            <v>STAR MARK+PA+FUEL SAVING</v>
          </cell>
        </row>
        <row r="385">
          <cell r="BD385" t="str">
            <v>STAR MARK+RFT MARK+RSC MARK</v>
          </cell>
        </row>
        <row r="386">
          <cell r="BD386" t="str">
            <v>STAR MARK+RFT MARK+RSC MARK+ECOPIA</v>
          </cell>
        </row>
        <row r="387">
          <cell r="BD387" t="str">
            <v>STAR MARK+RFT MARK+RSC MARK+ECOPIA+SAFE USE INSTRUCTIONS</v>
          </cell>
        </row>
        <row r="388">
          <cell r="BD388" t="str">
            <v>STAR MARK+RFT MARK+RSC MARK+RUNFLAT</v>
          </cell>
        </row>
        <row r="389">
          <cell r="BD389" t="str">
            <v>STAR MARK+RFT MARK+RSC MARK+SAFE USE INSTRUCTIONS</v>
          </cell>
        </row>
        <row r="390">
          <cell r="BD390" t="str">
            <v>STAR MARK+RFT MARK+RSC MARK+SAFE USE INSTRUCTIONS+MOExtended</v>
          </cell>
        </row>
        <row r="391">
          <cell r="BD391" t="str">
            <v>STAR MARK+RFT MARK+SAFE USE INSTRUCTIONS</v>
          </cell>
        </row>
        <row r="392">
          <cell r="BD392" t="str">
            <v>STAR MARK+RSC MARK</v>
          </cell>
        </row>
        <row r="393">
          <cell r="BD393" t="str">
            <v>STAR MARK+RSC MARK+ECOPIA</v>
          </cell>
        </row>
        <row r="394">
          <cell r="BD394" t="str">
            <v>STAR MARK+RSC MARK+RFT MARK+SAFE USE INSTRUCTIONS+Indicator for QR code engraving area</v>
          </cell>
        </row>
        <row r="395">
          <cell r="BD395" t="str">
            <v>STAR MARK+SAFETY WARNING</v>
          </cell>
        </row>
        <row r="396">
          <cell r="BD396" t="str">
            <v>STAR MARK+STANDARD RIM</v>
          </cell>
        </row>
        <row r="397">
          <cell r="BD397" t="str">
            <v>STAR MARK+TAF</v>
          </cell>
        </row>
        <row r="398">
          <cell r="BD398" t="str">
            <v>STAR MARK+TAF+TOURING</v>
          </cell>
        </row>
        <row r="399">
          <cell r="BD399" t="str">
            <v>STAR MARK+TPC</v>
          </cell>
        </row>
        <row r="400">
          <cell r="BD400" t="str">
            <v>STREET</v>
          </cell>
        </row>
        <row r="401">
          <cell r="BD401" t="str">
            <v>SUPER</v>
          </cell>
        </row>
        <row r="402">
          <cell r="BD402" t="str">
            <v>SUPER II</v>
          </cell>
        </row>
        <row r="403">
          <cell r="BD403" t="str">
            <v>SUPER II+SAFETY WARNING</v>
          </cell>
        </row>
        <row r="404">
          <cell r="BD404" t="str">
            <v>SUPER VALUE</v>
          </cell>
        </row>
        <row r="405">
          <cell r="BD405" t="str">
            <v>SUPER WIDE BASE</v>
          </cell>
        </row>
        <row r="406">
          <cell r="BD406" t="str">
            <v>SUPER+HD</v>
          </cell>
        </row>
        <row r="407">
          <cell r="BD407" t="str">
            <v>SUPER+S</v>
          </cell>
        </row>
        <row r="408">
          <cell r="BD408" t="str">
            <v>SUPER+SAFETY WARNING</v>
          </cell>
        </row>
        <row r="409">
          <cell r="BD409" t="str">
            <v>SV-8</v>
          </cell>
        </row>
        <row r="410">
          <cell r="BD410" t="str">
            <v>TAF</v>
          </cell>
        </row>
        <row r="411">
          <cell r="BD411" t="str">
            <v>TCOT</v>
          </cell>
        </row>
        <row r="412">
          <cell r="BD412" t="str">
            <v>TCOT+DIAMOND MARK</v>
          </cell>
        </row>
        <row r="413">
          <cell r="BD413" t="str">
            <v>TCOT+FUEL SAVING</v>
          </cell>
        </row>
        <row r="414">
          <cell r="BD414" t="str">
            <v>TCOT+FUEL SAVING+GS MARK</v>
          </cell>
        </row>
        <row r="415">
          <cell r="BD415" t="str">
            <v>TCOT+II</v>
          </cell>
        </row>
        <row r="416">
          <cell r="BD416" t="str">
            <v>TCOT+III</v>
          </cell>
        </row>
        <row r="417">
          <cell r="BD417" t="str">
            <v>TCOT+PLUS</v>
          </cell>
        </row>
        <row r="418">
          <cell r="BD418" t="str">
            <v>TCOT+SCHMITZ</v>
          </cell>
        </row>
        <row r="419">
          <cell r="BD419" t="str">
            <v>TCOT+STAR MARK</v>
          </cell>
        </row>
        <row r="420">
          <cell r="BD420" t="str">
            <v>TCOT+STAR MARK+II</v>
          </cell>
        </row>
        <row r="421">
          <cell r="BD421" t="str">
            <v>TCOT+THREE STAR MARKS</v>
          </cell>
        </row>
        <row r="422">
          <cell r="BD422" t="str">
            <v>TCOT+TOURING</v>
          </cell>
        </row>
        <row r="423">
          <cell r="BD423" t="str">
            <v>TCOT+ULTRA+QH</v>
          </cell>
        </row>
        <row r="424">
          <cell r="BD424" t="str">
            <v>THREE STAR MARKS</v>
          </cell>
        </row>
        <row r="425">
          <cell r="BD425" t="str">
            <v>TOURING</v>
          </cell>
        </row>
        <row r="426">
          <cell r="BD426" t="str">
            <v>TP</v>
          </cell>
        </row>
        <row r="427">
          <cell r="BD427" t="str">
            <v>TPC</v>
          </cell>
        </row>
        <row r="428">
          <cell r="BD428" t="str">
            <v>TRADE NAME+n</v>
          </cell>
        </row>
        <row r="429">
          <cell r="BD429" t="str">
            <v>TYPE 1</v>
          </cell>
        </row>
        <row r="430">
          <cell r="BD430" t="str">
            <v>TYPE 2</v>
          </cell>
        </row>
        <row r="431">
          <cell r="BD431" t="str">
            <v>TYPE 3</v>
          </cell>
        </row>
        <row r="432">
          <cell r="BD432" t="str">
            <v>TYPE 4</v>
          </cell>
        </row>
        <row r="433">
          <cell r="BD433" t="str">
            <v>TYPE A</v>
          </cell>
        </row>
        <row r="434">
          <cell r="BD434" t="str">
            <v>TYPE G</v>
          </cell>
        </row>
        <row r="435">
          <cell r="BD435" t="str">
            <v>TYPE GS</v>
          </cell>
        </row>
        <row r="436">
          <cell r="BD436" t="str">
            <v>TYPE GW</v>
          </cell>
        </row>
        <row r="437">
          <cell r="BD437" t="str">
            <v>TYPE GZ</v>
          </cell>
        </row>
        <row r="438">
          <cell r="BD438" t="str">
            <v>TYPE H</v>
          </cell>
        </row>
        <row r="439">
          <cell r="BD439" t="str">
            <v>TYPE R</v>
          </cell>
        </row>
        <row r="440">
          <cell r="BD440" t="str">
            <v>TYPE RG</v>
          </cell>
        </row>
        <row r="441">
          <cell r="BD441" t="str">
            <v>TYPE RH</v>
          </cell>
        </row>
        <row r="442">
          <cell r="BD442" t="str">
            <v>TYPE RS</v>
          </cell>
        </row>
        <row r="443">
          <cell r="BD443" t="str">
            <v>TYPE S</v>
          </cell>
        </row>
        <row r="444">
          <cell r="BD444" t="str">
            <v>TYPE SR</v>
          </cell>
        </row>
        <row r="445">
          <cell r="BD445" t="str">
            <v>TYPE SR2</v>
          </cell>
        </row>
        <row r="446">
          <cell r="BD446" t="str">
            <v>TYPE TR</v>
          </cell>
        </row>
        <row r="447">
          <cell r="BD447" t="str">
            <v>TYPE TT</v>
          </cell>
        </row>
        <row r="448">
          <cell r="BD448" t="str">
            <v>TYPE TT2</v>
          </cell>
        </row>
        <row r="449">
          <cell r="BD449" t="str">
            <v>TYPE WH</v>
          </cell>
        </row>
        <row r="450">
          <cell r="BD450" t="str">
            <v>TYPE WH2</v>
          </cell>
        </row>
        <row r="451">
          <cell r="BD451" t="str">
            <v>TYPE WS</v>
          </cell>
        </row>
        <row r="452">
          <cell r="BD452" t="str">
            <v>TYPE WS2</v>
          </cell>
        </row>
        <row r="453">
          <cell r="BD453" t="str">
            <v>TYPE WS3</v>
          </cell>
        </row>
        <row r="454">
          <cell r="BD454" t="str">
            <v>TYPE WT</v>
          </cell>
        </row>
        <row r="455">
          <cell r="BD455" t="str">
            <v>TYPE WT2</v>
          </cell>
        </row>
        <row r="456">
          <cell r="BD456" t="str">
            <v>TYPE WTH</v>
          </cell>
        </row>
        <row r="457">
          <cell r="BD457" t="str">
            <v>TYPE WTM</v>
          </cell>
        </row>
        <row r="458">
          <cell r="BD458" t="str">
            <v>TYPE WTS</v>
          </cell>
        </row>
        <row r="459">
          <cell r="BD459" t="str">
            <v>TYPE-R</v>
          </cell>
        </row>
        <row r="460">
          <cell r="BD460" t="str">
            <v>U</v>
          </cell>
        </row>
        <row r="461">
          <cell r="BD461" t="str">
            <v>U+HYPERSPORT+MARK</v>
          </cell>
        </row>
        <row r="462">
          <cell r="BD462" t="str">
            <v>ULTRA+QH</v>
          </cell>
        </row>
        <row r="463">
          <cell r="BD463" t="str">
            <v>UNDER FIM STANDARDS</v>
          </cell>
        </row>
        <row r="464">
          <cell r="BD464" t="str">
            <v>URBAN TRANS</v>
          </cell>
        </row>
        <row r="465">
          <cell r="BD465" t="str">
            <v>URBAN TRANS+ECOPIA</v>
          </cell>
        </row>
        <row r="466">
          <cell r="BD466" t="str">
            <v>USA</v>
          </cell>
        </row>
        <row r="467">
          <cell r="BD467" t="str">
            <v>USE TUBE ON TUBE TYPE RIM</v>
          </cell>
        </row>
        <row r="468">
          <cell r="BD468" t="str">
            <v>USE TUBE ON TUBE TYPE RIM+DP</v>
          </cell>
        </row>
        <row r="469">
          <cell r="BD469" t="str">
            <v>USE TUBE ON TUBE TYPE RIM+G</v>
          </cell>
        </row>
        <row r="470">
          <cell r="BD470" t="str">
            <v>USE TUBE ON TUBE TYPE RIM+J</v>
          </cell>
        </row>
        <row r="471">
          <cell r="BD471" t="str">
            <v>USE TUBE ON TUBE TYPE RIM+L</v>
          </cell>
        </row>
        <row r="472">
          <cell r="BD472" t="str">
            <v>USE TUBE ON TUBE TYPE RIM+N</v>
          </cell>
        </row>
        <row r="473">
          <cell r="BD473" t="str">
            <v>UU</v>
          </cell>
        </row>
        <row r="474">
          <cell r="BD474" t="str">
            <v>V</v>
          </cell>
        </row>
        <row r="475">
          <cell r="BD475" t="str">
            <v>VDF-01+STAR MARK</v>
          </cell>
        </row>
        <row r="476">
          <cell r="BD476" t="str">
            <v>VDF-02+STAR MARK</v>
          </cell>
        </row>
        <row r="477">
          <cell r="BD477" t="str">
            <v>VNL</v>
          </cell>
        </row>
        <row r="478">
          <cell r="BD478" t="str">
            <v>VW plus mark</v>
          </cell>
        </row>
        <row r="479">
          <cell r="BD479" t="str">
            <v>VW plus mark+ENLITEN</v>
          </cell>
        </row>
        <row r="480">
          <cell r="BD480" t="str">
            <v>W</v>
          </cell>
        </row>
        <row r="481">
          <cell r="BD481" t="str">
            <v>W+HYPERSPORT+MARK</v>
          </cell>
        </row>
        <row r="482">
          <cell r="BD482" t="str">
            <v>WSK</v>
          </cell>
        </row>
        <row r="483">
          <cell r="BD483" t="str">
            <v>X</v>
          </cell>
        </row>
        <row r="484">
          <cell r="BD484" t="str">
            <v>X+CJ</v>
          </cell>
        </row>
        <row r="485">
          <cell r="BD485" t="str">
            <v>XM-E</v>
          </cell>
        </row>
        <row r="486">
          <cell r="BD486" t="str">
            <v>XXXX</v>
          </cell>
        </row>
        <row r="487">
          <cell r="BD487" t="str">
            <v>Z</v>
          </cell>
        </row>
        <row r="488">
          <cell r="BD488" t="str">
            <v>ZF</v>
          </cell>
        </row>
      </sheetData>
      <sheetData sheetId="2"/>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LC's Forecast_FOR BSJ Format"/>
      <sheetName val="datafirsthalf"/>
      <sheetName val="LLC Forecast Full Year"/>
      <sheetName val="Variance Analysis"/>
      <sheetName val="Variance Analysis_Less Detail"/>
      <sheetName val="Variance Compare"/>
      <sheetName val="Variance Summary"/>
      <sheetName val="Mgmt Summary 2nd Half"/>
      <sheetName val="BSA Units &amp; Pgbds"/>
      <sheetName val="P&amp;L Compare"/>
      <sheetName val="Debt ABS Data"/>
      <sheetName val="Combined Forecast"/>
      <sheetName val="BSA Check"/>
      <sheetName val="Total Units Forecast Data"/>
      <sheetName val="LLC Forecast Data"/>
      <sheetName val="LLC Comments_Summary"/>
      <sheetName val="LLC Comments_detail"/>
      <sheetName val="Units Variance data"/>
      <sheetName val="LLC Variance Data"/>
      <sheetName val="Treasury_Variance"/>
      <sheetName val="Treasury Variance_summary"/>
      <sheetName val="LLC Comments for PowerPoint"/>
      <sheetName val="Forecast Data_Corp&amp;LegalParts"/>
      <sheetName val="Comments_Corp&amp;Legal"/>
      <sheetName val="Comments_BFLA"/>
      <sheetName val="Comments_BFRC"/>
      <sheetName val="Comments_BFDP"/>
      <sheetName val="Comments_BFNT"/>
      <sheetName val="Variance Data_Corp&amp;Legal"/>
      <sheetName val="Variance Data_BFDP"/>
      <sheetName val="Variance Data_BFNT"/>
      <sheetName val="Variance Data_BFLA"/>
      <sheetName val="Variance Data_BFRC"/>
      <sheetName val="Forecast Data_BFDP"/>
      <sheetName val="Forecast Data_BFNT"/>
      <sheetName val="Forecast Data_BFLA"/>
      <sheetName val="Forecast Data_BFRC"/>
      <sheetName val="Actual"/>
      <sheetName val="Budget"/>
      <sheetName val="KG PMH"/>
      <sheetName val="A"/>
    </sheetNames>
    <sheetDataSet>
      <sheetData sheetId="0"/>
      <sheetData sheetId="1"/>
      <sheetData sheetId="2"/>
      <sheetData sheetId="3"/>
      <sheetData sheetId="4"/>
      <sheetData sheetId="5"/>
      <sheetData sheetId="6"/>
      <sheetData sheetId="7"/>
      <sheetData sheetId="8" refreshError="1">
        <row r="6">
          <cell r="B6" t="str">
            <v>BFNT</v>
          </cell>
        </row>
        <row r="7">
          <cell r="B7" t="str">
            <v>BFRC</v>
          </cell>
        </row>
        <row r="8">
          <cell r="B8" t="str">
            <v>BFDP</v>
          </cell>
        </row>
        <row r="9">
          <cell r="B9" t="str">
            <v>BFLA</v>
          </cell>
        </row>
        <row r="10">
          <cell r="B10" t="str">
            <v>BSA (Mgmt)</v>
          </cell>
        </row>
        <row r="11">
          <cell r="B11" t="str">
            <v>BSA (Legal)</v>
          </cell>
        </row>
        <row r="12">
          <cell r="B12" t="str">
            <v>CorpOther</v>
          </cell>
        </row>
        <row r="13">
          <cell r="B13" t="str">
            <v>Corp. Svcs.</v>
          </cell>
        </row>
      </sheetData>
      <sheetData sheetId="9"/>
      <sheetData sheetId="10"/>
      <sheetData sheetId="11"/>
      <sheetData sheetId="12"/>
      <sheetData sheetId="13"/>
      <sheetData sheetId="14" refreshError="1">
        <row r="2">
          <cell r="E2" t="str">
            <v>Jul2007</v>
          </cell>
          <cell r="F2" t="str">
            <v>JulyRBud</v>
          </cell>
          <cell r="G2" t="str">
            <v>July2008</v>
          </cell>
          <cell r="H2" t="str">
            <v>Aug2007</v>
          </cell>
          <cell r="I2" t="str">
            <v>AugRBud</v>
          </cell>
          <cell r="J2" t="str">
            <v>Aug2008</v>
          </cell>
          <cell r="O2" t="str">
            <v>Sep2007</v>
          </cell>
          <cell r="P2" t="str">
            <v>SepRBud</v>
          </cell>
          <cell r="Q2" t="str">
            <v>SepFcst</v>
          </cell>
          <cell r="S2" t="str">
            <v>3Q2007</v>
          </cell>
          <cell r="T2" t="str">
            <v>3QRBud</v>
          </cell>
          <cell r="U2" t="str">
            <v>3QFcst</v>
          </cell>
          <cell r="W2" t="str">
            <v>4Q2007</v>
          </cell>
          <cell r="X2" t="str">
            <v>4QRBud</v>
          </cell>
          <cell r="Y2" t="str">
            <v>4QFcst</v>
          </cell>
          <cell r="AA2" t="str">
            <v>2H2007</v>
          </cell>
          <cell r="AB2" t="str">
            <v>2HRBud</v>
          </cell>
          <cell r="AC2" t="str">
            <v>2HFcst</v>
          </cell>
        </row>
        <row r="3">
          <cell r="B3">
            <v>1</v>
          </cell>
          <cell r="C3">
            <v>2</v>
          </cell>
          <cell r="D3">
            <v>3</v>
          </cell>
          <cell r="E3">
            <v>4</v>
          </cell>
          <cell r="F3">
            <v>5</v>
          </cell>
          <cell r="G3">
            <v>6</v>
          </cell>
          <cell r="H3">
            <v>7</v>
          </cell>
          <cell r="I3">
            <v>8</v>
          </cell>
          <cell r="J3">
            <v>9</v>
          </cell>
          <cell r="K3">
            <v>10</v>
          </cell>
          <cell r="L3">
            <v>11</v>
          </cell>
          <cell r="M3">
            <v>12</v>
          </cell>
          <cell r="N3">
            <v>13</v>
          </cell>
          <cell r="O3">
            <v>14</v>
          </cell>
          <cell r="P3">
            <v>15</v>
          </cell>
          <cell r="Q3">
            <v>16</v>
          </cell>
          <cell r="R3">
            <v>17</v>
          </cell>
          <cell r="S3">
            <v>18</v>
          </cell>
          <cell r="T3">
            <v>19</v>
          </cell>
          <cell r="U3">
            <v>20</v>
          </cell>
          <cell r="V3">
            <v>21</v>
          </cell>
          <cell r="W3">
            <v>22</v>
          </cell>
          <cell r="X3">
            <v>23</v>
          </cell>
          <cell r="Y3">
            <v>24</v>
          </cell>
          <cell r="Z3">
            <v>25</v>
          </cell>
          <cell r="AA3">
            <v>26</v>
          </cell>
          <cell r="AB3">
            <v>27</v>
          </cell>
          <cell r="AC3">
            <v>28</v>
          </cell>
          <cell r="AD3">
            <v>29</v>
          </cell>
        </row>
        <row r="5">
          <cell r="E5" t="str">
            <v>Jul</v>
          </cell>
          <cell r="H5" t="str">
            <v>Aug</v>
          </cell>
          <cell r="K5" t="str">
            <v>Jul-Aug</v>
          </cell>
          <cell r="O5" t="str">
            <v>Sep</v>
          </cell>
          <cell r="S5" t="str">
            <v>3rd Qtr</v>
          </cell>
          <cell r="W5" t="str">
            <v>4th Qtr</v>
          </cell>
          <cell r="AA5" t="str">
            <v>2nd Half</v>
          </cell>
        </row>
        <row r="6">
          <cell r="E6" t="str">
            <v>Prior
Year</v>
          </cell>
          <cell r="F6" t="str">
            <v>Revised Budget</v>
          </cell>
          <cell r="G6" t="str">
            <v>Act</v>
          </cell>
          <cell r="H6" t="str">
            <v>Prior
Year</v>
          </cell>
          <cell r="I6" t="str">
            <v>Revised Budget</v>
          </cell>
          <cell r="J6" t="str">
            <v>Act</v>
          </cell>
          <cell r="K6" t="str">
            <v>Prior
Year</v>
          </cell>
          <cell r="L6" t="str">
            <v>Revised Budget</v>
          </cell>
          <cell r="M6" t="str">
            <v>Actual</v>
          </cell>
          <cell r="O6" t="str">
            <v>Prior
Year</v>
          </cell>
          <cell r="P6" t="str">
            <v>Revised Budget</v>
          </cell>
          <cell r="Q6" t="str">
            <v>Forecast</v>
          </cell>
          <cell r="S6" t="str">
            <v>Prior
Year</v>
          </cell>
          <cell r="T6" t="str">
            <v>Revised Budget</v>
          </cell>
          <cell r="U6" t="str">
            <v>Forecast</v>
          </cell>
          <cell r="W6" t="str">
            <v>Prior
Year</v>
          </cell>
          <cell r="X6" t="str">
            <v>Revised Budget</v>
          </cell>
          <cell r="Y6" t="str">
            <v>Forecast</v>
          </cell>
          <cell r="AA6" t="str">
            <v>Prior
Year</v>
          </cell>
          <cell r="AB6" t="str">
            <v>Revised Budget</v>
          </cell>
          <cell r="AC6" t="str">
            <v>Forecast</v>
          </cell>
        </row>
        <row r="7">
          <cell r="C7" t="str">
            <v>Pgbd</v>
          </cell>
          <cell r="D7" t="str">
            <v>Unit ID</v>
          </cell>
          <cell r="N7" t="str">
            <v>vs. Bud.</v>
          </cell>
          <cell r="R7" t="str">
            <v>vs. Bud.</v>
          </cell>
          <cell r="V7" t="str">
            <v>vs. Bud.</v>
          </cell>
          <cell r="Z7" t="str">
            <v>vs. Bud.</v>
          </cell>
          <cell r="AD7" t="str">
            <v>vs. Bud.</v>
          </cell>
        </row>
        <row r="8">
          <cell r="B8" t="str">
            <v>4062925</v>
          </cell>
          <cell r="C8" t="str">
            <v>2925</v>
          </cell>
          <cell r="D8">
            <v>406</v>
          </cell>
          <cell r="E8">
            <v>228.28800000000001</v>
          </cell>
          <cell r="F8">
            <v>249.8968864979</v>
          </cell>
          <cell r="G8">
            <v>284.702</v>
          </cell>
          <cell r="H8">
            <v>245.166</v>
          </cell>
          <cell r="I8">
            <v>231.3692216469</v>
          </cell>
          <cell r="J8">
            <v>249.78700000000001</v>
          </cell>
          <cell r="K8">
            <v>473.45400000000001</v>
          </cell>
          <cell r="L8">
            <v>481.2661081448</v>
          </cell>
          <cell r="M8">
            <v>534.48900000000003</v>
          </cell>
          <cell r="N8">
            <v>53.222891855200032</v>
          </cell>
          <cell r="O8">
            <v>199.96</v>
          </cell>
          <cell r="P8">
            <v>245.00134238389998</v>
          </cell>
          <cell r="Q8">
            <v>252.132871532</v>
          </cell>
          <cell r="R8">
            <v>7.1315291481000145</v>
          </cell>
          <cell r="S8">
            <v>673.41399999999999</v>
          </cell>
          <cell r="T8">
            <v>726.26745052870001</v>
          </cell>
          <cell r="U8">
            <v>786.621871532</v>
          </cell>
          <cell r="V8">
            <v>60.35442100329999</v>
          </cell>
          <cell r="W8">
            <v>619.10300000000007</v>
          </cell>
          <cell r="X8">
            <v>653.98094842429998</v>
          </cell>
          <cell r="Y8">
            <v>646.84123022409995</v>
          </cell>
          <cell r="Z8">
            <v>-7.1397182002000363</v>
          </cell>
          <cell r="AA8">
            <v>1292.5170000000001</v>
          </cell>
          <cell r="AB8">
            <v>1380.2483989530001</v>
          </cell>
          <cell r="AC8">
            <v>1433.4631017561001</v>
          </cell>
          <cell r="AD8">
            <v>53.214702803099954</v>
          </cell>
        </row>
        <row r="9">
          <cell r="B9" t="str">
            <v>4062937</v>
          </cell>
          <cell r="C9" t="str">
            <v>2937</v>
          </cell>
          <cell r="D9">
            <v>406</v>
          </cell>
          <cell r="E9">
            <v>51.942999999999998</v>
          </cell>
          <cell r="F9">
            <v>52.497275234</v>
          </cell>
          <cell r="G9">
            <v>57.213000000000001</v>
          </cell>
          <cell r="H9">
            <v>56.069000000000003</v>
          </cell>
          <cell r="I9">
            <v>44.073512369999996</v>
          </cell>
          <cell r="J9">
            <v>41.515000000000001</v>
          </cell>
          <cell r="K9">
            <v>108.012</v>
          </cell>
          <cell r="L9">
            <v>96.570787604000003</v>
          </cell>
          <cell r="M9">
            <v>98.728000000000009</v>
          </cell>
          <cell r="N9">
            <v>2.1572123960000056</v>
          </cell>
          <cell r="O9">
            <v>47.683</v>
          </cell>
          <cell r="P9">
            <v>50.695923673999999</v>
          </cell>
          <cell r="Q9">
            <v>36.877999999999993</v>
          </cell>
          <cell r="R9">
            <v>-13.817923674000006</v>
          </cell>
          <cell r="S9">
            <v>155.69499999999999</v>
          </cell>
          <cell r="T9">
            <v>147.266711278</v>
          </cell>
          <cell r="U9">
            <v>135.60599999999999</v>
          </cell>
          <cell r="V9">
            <v>-11.660711278000008</v>
          </cell>
          <cell r="W9">
            <v>132.97800000000001</v>
          </cell>
          <cell r="X9">
            <v>120.9259725039</v>
          </cell>
          <cell r="Y9">
            <v>109.82299999999999</v>
          </cell>
          <cell r="Z9">
            <v>-11.102972503900006</v>
          </cell>
          <cell r="AA9">
            <v>288.673</v>
          </cell>
          <cell r="AB9">
            <v>268.19268378189997</v>
          </cell>
          <cell r="AC9">
            <v>245.42899999999997</v>
          </cell>
          <cell r="AD9">
            <v>-22.763683781899999</v>
          </cell>
        </row>
        <row r="10">
          <cell r="B10" t="str">
            <v>4062958</v>
          </cell>
          <cell r="C10" t="str">
            <v>2958</v>
          </cell>
          <cell r="D10">
            <v>406</v>
          </cell>
          <cell r="E10">
            <v>36.049999999999997</v>
          </cell>
          <cell r="F10">
            <v>37.117010757800003</v>
          </cell>
          <cell r="G10">
            <v>41.962000000000003</v>
          </cell>
          <cell r="H10">
            <v>35.988999999999997</v>
          </cell>
          <cell r="I10">
            <v>36.028116076400003</v>
          </cell>
          <cell r="J10">
            <v>38.753</v>
          </cell>
          <cell r="K10">
            <v>72.038999999999987</v>
          </cell>
          <cell r="L10">
            <v>73.145126834199999</v>
          </cell>
          <cell r="M10">
            <v>80.715000000000003</v>
          </cell>
          <cell r="N10">
            <v>-7.5698731658000042</v>
          </cell>
          <cell r="O10">
            <v>35.095999999999997</v>
          </cell>
          <cell r="P10">
            <v>35.720441330699998</v>
          </cell>
          <cell r="Q10">
            <v>35.266272000000001</v>
          </cell>
          <cell r="R10">
            <v>0.45416933069999743</v>
          </cell>
          <cell r="S10">
            <v>107.13499999999999</v>
          </cell>
          <cell r="T10">
            <v>108.8655681649</v>
          </cell>
          <cell r="U10">
            <v>115.981272</v>
          </cell>
          <cell r="V10">
            <v>-7.1157038351000068</v>
          </cell>
          <cell r="W10">
            <v>104.446</v>
          </cell>
          <cell r="X10">
            <v>104.2689597545</v>
          </cell>
          <cell r="Y10">
            <v>102.02716410000002</v>
          </cell>
          <cell r="Z10">
            <v>2.2417956544999811</v>
          </cell>
          <cell r="AA10">
            <v>211.58099999999999</v>
          </cell>
          <cell r="AB10">
            <v>213.1345279194</v>
          </cell>
          <cell r="AC10">
            <v>218.00843610000004</v>
          </cell>
          <cell r="AD10">
            <v>-4.8739081806000399</v>
          </cell>
        </row>
        <row r="11">
          <cell r="B11" t="str">
            <v>4062959</v>
          </cell>
          <cell r="C11" t="str">
            <v>2959</v>
          </cell>
          <cell r="D11">
            <v>406</v>
          </cell>
          <cell r="E11">
            <v>15.893000000000001</v>
          </cell>
          <cell r="F11">
            <v>15.380264476199997</v>
          </cell>
          <cell r="G11">
            <v>15.250999999999998</v>
          </cell>
          <cell r="H11">
            <v>20.080000000000005</v>
          </cell>
          <cell r="I11">
            <v>8.0453962935999925</v>
          </cell>
          <cell r="J11">
            <v>2.7620000000000005</v>
          </cell>
          <cell r="K11">
            <v>35.973000000000013</v>
          </cell>
          <cell r="L11">
            <v>23.425660769800004</v>
          </cell>
          <cell r="M11">
            <v>18.013000000000005</v>
          </cell>
          <cell r="N11">
            <v>-5.4126607697999987</v>
          </cell>
          <cell r="O11">
            <v>12.587000000000003</v>
          </cell>
          <cell r="P11">
            <v>14.975482343300001</v>
          </cell>
          <cell r="Q11">
            <v>1.6117279999999923</v>
          </cell>
          <cell r="R11">
            <v>-13.363754343300009</v>
          </cell>
          <cell r="S11">
            <v>48.56</v>
          </cell>
          <cell r="T11">
            <v>38.401143113100005</v>
          </cell>
          <cell r="U11">
            <v>19.62472799999999</v>
          </cell>
          <cell r="V11">
            <v>-18.776415113100015</v>
          </cell>
          <cell r="W11">
            <v>28.532000000000011</v>
          </cell>
          <cell r="X11">
            <v>16.657012749399996</v>
          </cell>
          <cell r="Y11">
            <v>7.7958358999999717</v>
          </cell>
          <cell r="Z11">
            <v>-8.8611768494000245</v>
          </cell>
          <cell r="AA11">
            <v>77.092000000000013</v>
          </cell>
          <cell r="AB11">
            <v>55.058155862499973</v>
          </cell>
          <cell r="AC11">
            <v>27.420563899999934</v>
          </cell>
          <cell r="AD11">
            <v>-27.637591962500039</v>
          </cell>
        </row>
        <row r="12">
          <cell r="B12" t="str">
            <v>406F974</v>
          </cell>
          <cell r="C12" t="str">
            <v>F974</v>
          </cell>
          <cell r="D12">
            <v>406</v>
          </cell>
          <cell r="E12">
            <v>-2.1669999999999998</v>
          </cell>
          <cell r="F12">
            <v>-1.306</v>
          </cell>
          <cell r="G12">
            <v>-0.99399999999999999</v>
          </cell>
          <cell r="H12">
            <v>-1.762</v>
          </cell>
          <cell r="I12">
            <v>-1.194</v>
          </cell>
          <cell r="J12">
            <v>-0.85899999999999999</v>
          </cell>
          <cell r="K12">
            <v>-3.9289999999999998</v>
          </cell>
          <cell r="L12">
            <v>-2.5</v>
          </cell>
          <cell r="M12">
            <v>-1.853</v>
          </cell>
          <cell r="N12">
            <v>0.64700000000000002</v>
          </cell>
          <cell r="O12">
            <v>-1.9970000000000001</v>
          </cell>
          <cell r="P12">
            <v>-1.0740000000000001</v>
          </cell>
          <cell r="Q12">
            <v>-1.1779999999999999</v>
          </cell>
          <cell r="R12">
            <v>-0.10399999999999987</v>
          </cell>
          <cell r="S12">
            <v>-5.9260000000000002</v>
          </cell>
          <cell r="T12">
            <v>-3.5739999999999998</v>
          </cell>
          <cell r="U12">
            <v>-3.0309999999999997</v>
          </cell>
          <cell r="V12">
            <v>0.54300000000000015</v>
          </cell>
          <cell r="W12">
            <v>-5.7739999999999991</v>
          </cell>
          <cell r="X12">
            <v>-3.2030000000000003</v>
          </cell>
          <cell r="Y12">
            <v>-3.3720000000000003</v>
          </cell>
          <cell r="Z12">
            <v>-0.16900000000000004</v>
          </cell>
          <cell r="AA12">
            <v>-11.7</v>
          </cell>
          <cell r="AB12">
            <v>-6.7770000000000001</v>
          </cell>
          <cell r="AC12">
            <v>-6.4030000000000005</v>
          </cell>
          <cell r="AD12">
            <v>0.37399999999999967</v>
          </cell>
        </row>
        <row r="13">
          <cell r="B13" t="str">
            <v>4060</v>
          </cell>
          <cell r="C13">
            <v>0</v>
          </cell>
          <cell r="D13">
            <v>406</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row>
        <row r="14">
          <cell r="B14" t="str">
            <v>406F986</v>
          </cell>
          <cell r="C14" t="str">
            <v>F986</v>
          </cell>
          <cell r="D14">
            <v>406</v>
          </cell>
          <cell r="E14">
            <v>-0.28299999999999997</v>
          </cell>
          <cell r="F14">
            <v>-0.47099999999999997</v>
          </cell>
          <cell r="G14">
            <v>-0.754</v>
          </cell>
          <cell r="H14">
            <v>-0.77500000000000002</v>
          </cell>
          <cell r="I14">
            <v>-0.496</v>
          </cell>
          <cell r="J14">
            <v>-1.351</v>
          </cell>
          <cell r="K14">
            <v>-1.0580000000000001</v>
          </cell>
          <cell r="L14">
            <v>-0.96699999999999997</v>
          </cell>
          <cell r="M14">
            <v>-2.105</v>
          </cell>
          <cell r="N14">
            <v>-1.1379999999999999</v>
          </cell>
          <cell r="O14">
            <v>-0.21099999999999999</v>
          </cell>
          <cell r="P14">
            <v>-0.92300000000000004</v>
          </cell>
          <cell r="Q14">
            <v>-1.329</v>
          </cell>
          <cell r="R14">
            <v>-0.40599999999999992</v>
          </cell>
          <cell r="S14">
            <v>-1.2690000000000001</v>
          </cell>
          <cell r="T14">
            <v>-1.8900000000000001</v>
          </cell>
          <cell r="U14">
            <v>-3.4340000000000002</v>
          </cell>
          <cell r="V14">
            <v>-1.544</v>
          </cell>
          <cell r="W14">
            <v>0.15599999999999997</v>
          </cell>
          <cell r="X14">
            <v>-1.8460000000000001</v>
          </cell>
          <cell r="Y14">
            <v>-1.9639999999999995</v>
          </cell>
          <cell r="Z14">
            <v>-0.11799999999999944</v>
          </cell>
          <cell r="AA14">
            <v>-1.1130000000000002</v>
          </cell>
          <cell r="AB14">
            <v>-3.7360000000000002</v>
          </cell>
          <cell r="AC14">
            <v>-5.3979999999999997</v>
          </cell>
          <cell r="AD14">
            <v>-1.6619999999999995</v>
          </cell>
        </row>
        <row r="15">
          <cell r="B15" t="str">
            <v>4062985</v>
          </cell>
          <cell r="C15" t="str">
            <v>2985</v>
          </cell>
          <cell r="D15">
            <v>406</v>
          </cell>
          <cell r="E15">
            <v>13.443000000000001</v>
          </cell>
          <cell r="F15">
            <v>13.603264476199996</v>
          </cell>
          <cell r="G15">
            <v>13.502999999999998</v>
          </cell>
          <cell r="H15">
            <v>17.543000000000006</v>
          </cell>
          <cell r="I15">
            <v>6.355396293599993</v>
          </cell>
          <cell r="J15">
            <v>0.55200000000000049</v>
          </cell>
          <cell r="K15">
            <v>30.986000000000011</v>
          </cell>
          <cell r="L15">
            <v>19.958660769800005</v>
          </cell>
          <cell r="M15">
            <v>14.055000000000003</v>
          </cell>
          <cell r="N15">
            <v>-5.9036607698000019</v>
          </cell>
          <cell r="O15">
            <v>10.379000000000003</v>
          </cell>
          <cell r="P15">
            <v>12.978482343300001</v>
          </cell>
          <cell r="Q15">
            <v>-0.89527200000000762</v>
          </cell>
          <cell r="R15">
            <v>-13.873754343300009</v>
          </cell>
          <cell r="S15">
            <v>41.365000000000002</v>
          </cell>
          <cell r="T15">
            <v>32.937143113100007</v>
          </cell>
          <cell r="U15">
            <v>13.159727999999991</v>
          </cell>
          <cell r="V15">
            <v>-19.777415113100016</v>
          </cell>
          <cell r="W15">
            <v>22.914000000000009</v>
          </cell>
          <cell r="X15">
            <v>11.608012749399997</v>
          </cell>
          <cell r="Y15">
            <v>2.4598358999999723</v>
          </cell>
          <cell r="Z15">
            <v>-9.1481768494000235</v>
          </cell>
          <cell r="AA15">
            <v>64.279000000000011</v>
          </cell>
          <cell r="AB15">
            <v>44.545155862499975</v>
          </cell>
          <cell r="AC15">
            <v>15.619563899999935</v>
          </cell>
          <cell r="AD15">
            <v>-28.92559196250004</v>
          </cell>
        </row>
        <row r="16">
          <cell r="B16" t="str">
            <v>4062999</v>
          </cell>
          <cell r="C16" t="str">
            <v>2999</v>
          </cell>
          <cell r="D16">
            <v>406</v>
          </cell>
          <cell r="E16">
            <v>8.1150000000000002</v>
          </cell>
          <cell r="F16">
            <v>8.7083594762000001</v>
          </cell>
          <cell r="G16">
            <v>7.7489999999999997</v>
          </cell>
          <cell r="H16">
            <v>10.827</v>
          </cell>
          <cell r="I16">
            <v>3.5629112936</v>
          </cell>
          <cell r="J16">
            <v>3.3000000000000002E-2</v>
          </cell>
          <cell r="K16">
            <v>18.942</v>
          </cell>
          <cell r="L16">
            <v>12.271270769800001</v>
          </cell>
          <cell r="M16">
            <v>7.782</v>
          </cell>
          <cell r="N16">
            <v>-4.4892707698000009</v>
          </cell>
          <cell r="O16">
            <v>7.0250000000000004</v>
          </cell>
          <cell r="P16">
            <v>8.4145103432999999</v>
          </cell>
          <cell r="Q16">
            <v>-0.58044348366786602</v>
          </cell>
          <cell r="R16">
            <v>-8.9949538269678655</v>
          </cell>
          <cell r="S16">
            <v>25.966999999999999</v>
          </cell>
          <cell r="T16">
            <v>20.685781113099999</v>
          </cell>
          <cell r="U16">
            <v>7.2015565163321344</v>
          </cell>
          <cell r="V16">
            <v>-13.484224596767865</v>
          </cell>
          <cell r="W16">
            <v>14.295</v>
          </cell>
          <cell r="X16">
            <v>7.6873527494000005</v>
          </cell>
          <cell r="Y16">
            <v>1.629014946586359</v>
          </cell>
          <cell r="Z16">
            <v>-6.0583378028136412</v>
          </cell>
          <cell r="AA16">
            <v>40.262</v>
          </cell>
          <cell r="AB16">
            <v>28.373133862499998</v>
          </cell>
          <cell r="AC16">
            <v>8.8305714629184937</v>
          </cell>
          <cell r="AD16">
            <v>-19.542562399581506</v>
          </cell>
        </row>
        <row r="17">
          <cell r="B17" t="str">
            <v>4060804</v>
          </cell>
          <cell r="C17" t="str">
            <v>0804</v>
          </cell>
          <cell r="D17">
            <v>406</v>
          </cell>
          <cell r="E17">
            <v>101.95899999999999</v>
          </cell>
          <cell r="F17">
            <v>113.38955996700001</v>
          </cell>
          <cell r="G17">
            <v>79.278000000000006</v>
          </cell>
          <cell r="H17">
            <v>102.495</v>
          </cell>
          <cell r="I17">
            <v>119.47581940700002</v>
          </cell>
          <cell r="J17">
            <v>96.384000000000015</v>
          </cell>
          <cell r="K17">
            <v>102.495</v>
          </cell>
          <cell r="L17">
            <v>119.47581940700002</v>
          </cell>
          <cell r="M17">
            <v>96.384000000000015</v>
          </cell>
          <cell r="N17">
            <v>-23.091819407000003</v>
          </cell>
          <cell r="O17">
            <v>0</v>
          </cell>
          <cell r="P17">
            <v>0</v>
          </cell>
          <cell r="Q17">
            <v>0</v>
          </cell>
          <cell r="R17">
            <v>0</v>
          </cell>
          <cell r="S17">
            <v>96.227000000000004</v>
          </cell>
          <cell r="T17">
            <v>115.76012829299998</v>
          </cell>
          <cell r="U17">
            <v>88.59999999999998</v>
          </cell>
          <cell r="V17">
            <v>-27.160128293</v>
          </cell>
          <cell r="W17">
            <v>101.47099999999999</v>
          </cell>
          <cell r="X17">
            <v>118.69152795099998</v>
          </cell>
          <cell r="Y17">
            <v>97.499999999999986</v>
          </cell>
          <cell r="Z17">
            <v>-21.191527950999998</v>
          </cell>
          <cell r="AA17">
            <v>0</v>
          </cell>
          <cell r="AB17">
            <v>0</v>
          </cell>
          <cell r="AC17">
            <v>0</v>
          </cell>
          <cell r="AD17">
            <v>0</v>
          </cell>
        </row>
        <row r="18">
          <cell r="B18" t="str">
            <v>4060834</v>
          </cell>
          <cell r="C18" t="str">
            <v>0834</v>
          </cell>
          <cell r="D18">
            <v>406</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t="str">
            <v xml:space="preserve"> </v>
          </cell>
          <cell r="AC18">
            <v>0</v>
          </cell>
          <cell r="AD18">
            <v>0</v>
          </cell>
        </row>
        <row r="19">
          <cell r="B19" t="str">
            <v>406BSJ OR/AP/MS</v>
          </cell>
          <cell r="C19" t="str">
            <v>BSJ OR/AP/MS</v>
          </cell>
          <cell r="D19">
            <v>406</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row>
        <row r="20">
          <cell r="B20" t="str">
            <v>406F737</v>
          </cell>
          <cell r="C20" t="str">
            <v>F737</v>
          </cell>
          <cell r="D20">
            <v>406</v>
          </cell>
          <cell r="E20">
            <v>271.39299999999997</v>
          </cell>
          <cell r="F20">
            <v>472.01009099999993</v>
          </cell>
          <cell r="G20">
            <v>411.43</v>
          </cell>
          <cell r="H20">
            <v>249.232</v>
          </cell>
          <cell r="I20">
            <v>443.38009099999994</v>
          </cell>
          <cell r="J20">
            <v>422.387</v>
          </cell>
          <cell r="K20">
            <v>249.232</v>
          </cell>
          <cell r="L20">
            <v>443.38009099999994</v>
          </cell>
          <cell r="M20">
            <v>422.387</v>
          </cell>
          <cell r="N20">
            <v>-20.993090999999936</v>
          </cell>
          <cell r="O20">
            <v>0</v>
          </cell>
          <cell r="P20">
            <v>0</v>
          </cell>
          <cell r="Q20">
            <v>0</v>
          </cell>
          <cell r="R20">
            <v>0</v>
          </cell>
          <cell r="S20">
            <v>236.07300000000001</v>
          </cell>
          <cell r="T20">
            <v>405.81909099999996</v>
          </cell>
          <cell r="U20">
            <v>385.8</v>
          </cell>
          <cell r="V20">
            <v>-20.019090999999946</v>
          </cell>
          <cell r="W20">
            <v>189.822</v>
          </cell>
          <cell r="X20">
            <v>402.07209099999994</v>
          </cell>
          <cell r="Y20">
            <v>427.9</v>
          </cell>
          <cell r="Z20">
            <v>25.827909000000034</v>
          </cell>
          <cell r="AA20">
            <v>0</v>
          </cell>
          <cell r="AB20">
            <v>0</v>
          </cell>
          <cell r="AC20">
            <v>0</v>
          </cell>
          <cell r="AD20">
            <v>0</v>
          </cell>
        </row>
        <row r="21">
          <cell r="B21" t="str">
            <v>406ABS</v>
          </cell>
          <cell r="C21" t="str">
            <v>ABS</v>
          </cell>
          <cell r="D21">
            <v>406</v>
          </cell>
          <cell r="E21">
            <v>0</v>
          </cell>
          <cell r="F21">
            <v>0</v>
          </cell>
          <cell r="G21">
            <v>0</v>
          </cell>
          <cell r="H21">
            <v>192.1</v>
          </cell>
          <cell r="I21">
            <v>166.7</v>
          </cell>
          <cell r="J21">
            <v>191.1</v>
          </cell>
          <cell r="K21">
            <v>192.1</v>
          </cell>
          <cell r="L21">
            <v>166.7</v>
          </cell>
          <cell r="M21">
            <v>191.1</v>
          </cell>
          <cell r="N21">
            <v>24.400000000000006</v>
          </cell>
          <cell r="O21">
            <v>0</v>
          </cell>
          <cell r="P21">
            <v>0</v>
          </cell>
          <cell r="Q21">
            <v>0</v>
          </cell>
          <cell r="R21">
            <v>0</v>
          </cell>
          <cell r="S21">
            <v>192.2</v>
          </cell>
          <cell r="T21">
            <v>182.2</v>
          </cell>
          <cell r="U21">
            <v>182.2</v>
          </cell>
          <cell r="V21">
            <v>0</v>
          </cell>
          <cell r="W21">
            <v>161.6</v>
          </cell>
          <cell r="X21">
            <v>140.1</v>
          </cell>
          <cell r="Y21">
            <v>140.1</v>
          </cell>
          <cell r="Z21">
            <v>0</v>
          </cell>
          <cell r="AA21">
            <v>0</v>
          </cell>
          <cell r="AB21">
            <v>0</v>
          </cell>
          <cell r="AC21">
            <v>0</v>
          </cell>
          <cell r="AD21">
            <v>0</v>
          </cell>
        </row>
        <row r="22">
          <cell r="B22" t="str">
            <v>3912925</v>
          </cell>
          <cell r="C22" t="str">
            <v>2925</v>
          </cell>
          <cell r="D22">
            <v>391</v>
          </cell>
          <cell r="E22">
            <v>517.20699999999999</v>
          </cell>
          <cell r="F22">
            <v>608.60122717118293</v>
          </cell>
          <cell r="G22">
            <v>535.524</v>
          </cell>
          <cell r="H22">
            <v>650.37199999999996</v>
          </cell>
          <cell r="I22">
            <v>700.85952138861592</v>
          </cell>
          <cell r="J22">
            <v>606.15200000000004</v>
          </cell>
          <cell r="K22">
            <v>1167.579</v>
          </cell>
          <cell r="L22">
            <v>1309.460748559799</v>
          </cell>
          <cell r="M22">
            <v>1141.6759999999999</v>
          </cell>
          <cell r="N22">
            <v>-167.78474855979903</v>
          </cell>
          <cell r="O22">
            <v>581.54499999999996</v>
          </cell>
          <cell r="P22">
            <v>696.51330860446296</v>
          </cell>
          <cell r="Q22">
            <v>652.45073157663762</v>
          </cell>
          <cell r="R22">
            <v>-44.062577027825341</v>
          </cell>
          <cell r="S22">
            <v>1749.1239999999998</v>
          </cell>
          <cell r="T22">
            <v>2005.9740571642619</v>
          </cell>
          <cell r="U22">
            <v>1794.1267315766377</v>
          </cell>
          <cell r="V22">
            <v>-211.84732558762425</v>
          </cell>
          <cell r="W22">
            <v>1754.4360000000001</v>
          </cell>
          <cell r="X22">
            <v>1971.2793421133931</v>
          </cell>
          <cell r="Y22">
            <v>1877.8041341405633</v>
          </cell>
          <cell r="Z22">
            <v>-93.475207972829821</v>
          </cell>
          <cell r="AA22">
            <v>3503.56</v>
          </cell>
          <cell r="AB22">
            <v>3977.2533992776553</v>
          </cell>
          <cell r="AC22">
            <v>3671.930865717201</v>
          </cell>
          <cell r="AD22">
            <v>-305.3225335604543</v>
          </cell>
        </row>
        <row r="23">
          <cell r="B23" t="str">
            <v>3912937</v>
          </cell>
          <cell r="C23" t="str">
            <v>2937</v>
          </cell>
          <cell r="D23">
            <v>391</v>
          </cell>
          <cell r="E23">
            <v>92.977999999999994</v>
          </cell>
          <cell r="F23">
            <v>112.05633677044899</v>
          </cell>
          <cell r="G23">
            <v>82.135000000000005</v>
          </cell>
          <cell r="H23">
            <v>163.178</v>
          </cell>
          <cell r="I23">
            <v>153.13435063971599</v>
          </cell>
          <cell r="J23">
            <v>104.244</v>
          </cell>
          <cell r="K23">
            <v>256.15600000000001</v>
          </cell>
          <cell r="L23">
            <v>265.19068741016497</v>
          </cell>
          <cell r="M23">
            <v>186.37900000000002</v>
          </cell>
          <cell r="N23">
            <v>-78.81168741016495</v>
          </cell>
          <cell r="O23">
            <v>138.81700000000001</v>
          </cell>
          <cell r="P23">
            <v>151.986447324229</v>
          </cell>
          <cell r="Q23">
            <v>106.80701841067011</v>
          </cell>
          <cell r="R23">
            <v>-45.179428913558894</v>
          </cell>
          <cell r="S23">
            <v>394.97300000000001</v>
          </cell>
          <cell r="T23">
            <v>417.17713473439397</v>
          </cell>
          <cell r="U23">
            <v>293.18601841067016</v>
          </cell>
          <cell r="V23">
            <v>-123.99111632372382</v>
          </cell>
          <cell r="W23">
            <v>368.09399999999999</v>
          </cell>
          <cell r="X23">
            <v>451.90641427493199</v>
          </cell>
          <cell r="Y23">
            <v>291.84503465976979</v>
          </cell>
          <cell r="Z23">
            <v>-160.0613796151622</v>
          </cell>
          <cell r="AA23">
            <v>763.06700000000001</v>
          </cell>
          <cell r="AB23">
            <v>869.08354900932591</v>
          </cell>
          <cell r="AC23">
            <v>585.03105307043995</v>
          </cell>
          <cell r="AD23">
            <v>-284.05249593888595</v>
          </cell>
        </row>
        <row r="24">
          <cell r="B24" t="str">
            <v>3912958</v>
          </cell>
          <cell r="C24" t="str">
            <v>2958</v>
          </cell>
          <cell r="D24">
            <v>391</v>
          </cell>
          <cell r="E24">
            <v>113.82</v>
          </cell>
          <cell r="F24">
            <v>122.77620448828999</v>
          </cell>
          <cell r="G24">
            <v>119.515</v>
          </cell>
          <cell r="H24">
            <v>120.126</v>
          </cell>
          <cell r="I24">
            <v>126.467416907293</v>
          </cell>
          <cell r="J24">
            <v>117.744</v>
          </cell>
          <cell r="K24">
            <v>233.946</v>
          </cell>
          <cell r="L24">
            <v>249.24362139558298</v>
          </cell>
          <cell r="M24">
            <v>237.25900000000001</v>
          </cell>
          <cell r="N24">
            <v>11.984621395582963</v>
          </cell>
          <cell r="O24">
            <v>110.99299999999999</v>
          </cell>
          <cell r="P24">
            <v>132.822297567248</v>
          </cell>
          <cell r="Q24">
            <v>131.5053240574893</v>
          </cell>
          <cell r="R24">
            <v>1.3169735097586965</v>
          </cell>
          <cell r="S24">
            <v>344.93899999999996</v>
          </cell>
          <cell r="T24">
            <v>382.06591896283101</v>
          </cell>
          <cell r="U24">
            <v>368.76432405748932</v>
          </cell>
          <cell r="V24">
            <v>13.301594905341688</v>
          </cell>
          <cell r="W24">
            <v>328.15100000000001</v>
          </cell>
          <cell r="X24">
            <v>383.40532128422302</v>
          </cell>
          <cell r="Y24">
            <v>364.1790004469442</v>
          </cell>
          <cell r="Z24">
            <v>19.22632083727882</v>
          </cell>
          <cell r="AA24">
            <v>673.08999999999992</v>
          </cell>
          <cell r="AB24">
            <v>765.47124024705408</v>
          </cell>
          <cell r="AC24">
            <v>732.94332450443358</v>
          </cell>
          <cell r="AD24">
            <v>32.527915742620507</v>
          </cell>
        </row>
        <row r="25">
          <cell r="B25" t="str">
            <v>3912959</v>
          </cell>
          <cell r="C25" t="str">
            <v>2959</v>
          </cell>
          <cell r="D25">
            <v>391</v>
          </cell>
          <cell r="E25">
            <v>-20.841999999999999</v>
          </cell>
          <cell r="F25">
            <v>-10.719867717840998</v>
          </cell>
          <cell r="G25">
            <v>-37.379999999999995</v>
          </cell>
          <cell r="H25">
            <v>43.051999999999992</v>
          </cell>
          <cell r="I25">
            <v>26.66693373242299</v>
          </cell>
          <cell r="J25">
            <v>-13.5</v>
          </cell>
          <cell r="K25">
            <v>22.210000000000008</v>
          </cell>
          <cell r="L25">
            <v>15.947066014581992</v>
          </cell>
          <cell r="M25">
            <v>-50.879999999999995</v>
          </cell>
          <cell r="N25">
            <v>-66.827066014581987</v>
          </cell>
          <cell r="O25">
            <v>27.824000000000012</v>
          </cell>
          <cell r="P25">
            <v>19.164149756981004</v>
          </cell>
          <cell r="Q25">
            <v>-24.698305646819193</v>
          </cell>
          <cell r="R25">
            <v>-43.862455403800197</v>
          </cell>
          <cell r="S25">
            <v>50.034000000000049</v>
          </cell>
          <cell r="T25">
            <v>35.111215771562968</v>
          </cell>
          <cell r="U25">
            <v>-75.57830564681916</v>
          </cell>
          <cell r="V25">
            <v>-110.68952141838213</v>
          </cell>
          <cell r="W25">
            <v>39.942999999999984</v>
          </cell>
          <cell r="X25">
            <v>68.501092990708969</v>
          </cell>
          <cell r="Y25">
            <v>-72.333965787174407</v>
          </cell>
          <cell r="Z25">
            <v>-140.83505877788338</v>
          </cell>
          <cell r="AA25">
            <v>89.977000000000089</v>
          </cell>
          <cell r="AB25">
            <v>103.61230876227182</v>
          </cell>
          <cell r="AC25">
            <v>-147.91227143399362</v>
          </cell>
          <cell r="AD25">
            <v>-251.52458019626545</v>
          </cell>
        </row>
        <row r="26">
          <cell r="B26" t="str">
            <v>391F974</v>
          </cell>
          <cell r="C26" t="str">
            <v>F974</v>
          </cell>
          <cell r="D26">
            <v>391</v>
          </cell>
          <cell r="E26">
            <v>-3.5089999999999999</v>
          </cell>
          <cell r="F26">
            <v>-3.5470000000000002</v>
          </cell>
          <cell r="G26">
            <v>-3.298</v>
          </cell>
          <cell r="H26">
            <v>-3.5579999999999998</v>
          </cell>
          <cell r="I26">
            <v>-3.524</v>
          </cell>
          <cell r="J26">
            <v>-3.4159999999999999</v>
          </cell>
          <cell r="K26">
            <v>-7.0670000000000002</v>
          </cell>
          <cell r="L26">
            <v>-7.0709999999999997</v>
          </cell>
          <cell r="M26">
            <v>-6.7140000000000004</v>
          </cell>
          <cell r="N26">
            <v>0.35699999999999932</v>
          </cell>
          <cell r="O26">
            <v>-2.6669999999999998</v>
          </cell>
          <cell r="P26">
            <v>-3.641</v>
          </cell>
          <cell r="Q26">
            <v>-3.7842820000000001</v>
          </cell>
          <cell r="R26">
            <v>-0.14328200000000013</v>
          </cell>
          <cell r="S26">
            <v>-9.734</v>
          </cell>
          <cell r="T26">
            <v>-10.712</v>
          </cell>
          <cell r="U26">
            <v>-10.498282</v>
          </cell>
          <cell r="V26">
            <v>0.21371800000000007</v>
          </cell>
          <cell r="W26">
            <v>-9.343</v>
          </cell>
          <cell r="X26">
            <v>-9.9120000000000008</v>
          </cell>
          <cell r="Y26">
            <v>-9.970046</v>
          </cell>
          <cell r="Z26">
            <v>-5.8045999999999154E-2</v>
          </cell>
          <cell r="AA26">
            <v>-19.076999999999998</v>
          </cell>
          <cell r="AB26">
            <v>-20.624000000000002</v>
          </cell>
          <cell r="AC26">
            <v>-20.468328</v>
          </cell>
          <cell r="AD26">
            <v>0.1556720000000027</v>
          </cell>
        </row>
        <row r="27">
          <cell r="B27" t="str">
            <v>3910</v>
          </cell>
          <cell r="C27">
            <v>0</v>
          </cell>
          <cell r="D27">
            <v>391</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row>
        <row r="28">
          <cell r="B28" t="str">
            <v>391F986</v>
          </cell>
          <cell r="C28" t="str">
            <v>F986</v>
          </cell>
          <cell r="D28">
            <v>391</v>
          </cell>
          <cell r="E28">
            <v>-3.23</v>
          </cell>
          <cell r="F28">
            <v>-2.8159999999999998</v>
          </cell>
          <cell r="G28">
            <v>-2.4249999999999998</v>
          </cell>
          <cell r="H28">
            <v>-5.4779999999999998</v>
          </cell>
          <cell r="I28">
            <v>-2.79</v>
          </cell>
          <cell r="J28">
            <v>-0.45300000000000001</v>
          </cell>
          <cell r="K28">
            <v>-8.7080000000000002</v>
          </cell>
          <cell r="L28">
            <v>-5.6059999999999999</v>
          </cell>
          <cell r="M28">
            <v>-2.8779999999999997</v>
          </cell>
          <cell r="N28">
            <v>2.7280000000000002</v>
          </cell>
          <cell r="O28">
            <v>-11.456</v>
          </cell>
          <cell r="P28">
            <v>-2.7570000000000001</v>
          </cell>
          <cell r="Q28">
            <v>-2.7650000000000001</v>
          </cell>
          <cell r="R28">
            <v>-8.0000000000000071E-3</v>
          </cell>
          <cell r="S28">
            <v>-20.164000000000001</v>
          </cell>
          <cell r="T28">
            <v>-8.3629999999999995</v>
          </cell>
          <cell r="U28">
            <v>-5.6429999999999998</v>
          </cell>
          <cell r="V28">
            <v>2.7199999999999998</v>
          </cell>
          <cell r="W28">
            <v>-14.57</v>
          </cell>
          <cell r="X28">
            <v>-11.449000000000002</v>
          </cell>
          <cell r="Y28">
            <v>-11.548000000000002</v>
          </cell>
          <cell r="Z28">
            <v>-9.9000000000000199E-2</v>
          </cell>
          <cell r="AA28">
            <v>-34.734000000000002</v>
          </cell>
          <cell r="AB28">
            <v>-19.812000000000001</v>
          </cell>
          <cell r="AC28">
            <v>-17.191000000000003</v>
          </cell>
          <cell r="AD28">
            <v>2.6209999999999987</v>
          </cell>
        </row>
        <row r="29">
          <cell r="B29" t="str">
            <v>3912985</v>
          </cell>
          <cell r="C29" t="str">
            <v>2985</v>
          </cell>
          <cell r="D29">
            <v>391</v>
          </cell>
          <cell r="E29">
            <v>-27.581</v>
          </cell>
          <cell r="F29">
            <v>-17.082867717840998</v>
          </cell>
          <cell r="G29">
            <v>-43.102999999999994</v>
          </cell>
          <cell r="H29">
            <v>34.015999999999991</v>
          </cell>
          <cell r="I29">
            <v>20.35293373242299</v>
          </cell>
          <cell r="J29">
            <v>-17.369</v>
          </cell>
          <cell r="K29">
            <v>6.4350000000000076</v>
          </cell>
          <cell r="L29">
            <v>3.2700660145819924</v>
          </cell>
          <cell r="M29">
            <v>-60.471999999999994</v>
          </cell>
          <cell r="N29">
            <v>-63.742066014581987</v>
          </cell>
          <cell r="O29">
            <v>13.701000000000011</v>
          </cell>
          <cell r="P29">
            <v>12.766149756981005</v>
          </cell>
          <cell r="Q29">
            <v>-31.247587646819216</v>
          </cell>
          <cell r="R29">
            <v>-44.013737403800221</v>
          </cell>
          <cell r="S29">
            <v>20.136000000000045</v>
          </cell>
          <cell r="T29">
            <v>16.036215771562969</v>
          </cell>
          <cell r="U29">
            <v>-91.719587646819164</v>
          </cell>
          <cell r="V29">
            <v>-107.75580341838213</v>
          </cell>
          <cell r="W29">
            <v>16.029999999999983</v>
          </cell>
          <cell r="X29">
            <v>47.140092990708965</v>
          </cell>
          <cell r="Y29">
            <v>-93.852011787174405</v>
          </cell>
          <cell r="Z29">
            <v>-140.99210477788336</v>
          </cell>
          <cell r="AA29">
            <v>36.166000000000089</v>
          </cell>
          <cell r="AB29">
            <v>63.17630876227183</v>
          </cell>
          <cell r="AC29">
            <v>-185.57159943399361</v>
          </cell>
          <cell r="AD29">
            <v>-248.74790819626543</v>
          </cell>
        </row>
        <row r="30">
          <cell r="B30" t="str">
            <v>3912999</v>
          </cell>
          <cell r="C30" t="str">
            <v>2999</v>
          </cell>
          <cell r="D30">
            <v>391</v>
          </cell>
          <cell r="E30">
            <v>-13.83</v>
          </cell>
          <cell r="F30">
            <v>-10.303410686641</v>
          </cell>
          <cell r="G30">
            <v>-22.972999999999999</v>
          </cell>
          <cell r="H30">
            <v>24.1</v>
          </cell>
          <cell r="I30">
            <v>13.200251033622701</v>
          </cell>
          <cell r="J30">
            <v>-8.1780000000000008</v>
          </cell>
          <cell r="K30">
            <v>10.270000000000001</v>
          </cell>
          <cell r="L30">
            <v>2.8968403469817012</v>
          </cell>
          <cell r="M30">
            <v>-31.151</v>
          </cell>
          <cell r="N30">
            <v>-34.047840346981701</v>
          </cell>
          <cell r="O30">
            <v>9.4939999999999998</v>
          </cell>
          <cell r="P30">
            <v>8.3180514850808702</v>
          </cell>
          <cell r="Q30">
            <v>-20.360018312387872</v>
          </cell>
          <cell r="R30">
            <v>-28.678069797468744</v>
          </cell>
          <cell r="S30">
            <v>19.764000000000003</v>
          </cell>
          <cell r="T30">
            <v>11.214891832062571</v>
          </cell>
          <cell r="U30">
            <v>-51.511018312387876</v>
          </cell>
          <cell r="V30">
            <v>-62.725910144450445</v>
          </cell>
          <cell r="W30">
            <v>15.962</v>
          </cell>
          <cell r="X30">
            <v>30.531572581509518</v>
          </cell>
          <cell r="Y30">
            <v>-60.785826416709988</v>
          </cell>
          <cell r="Z30">
            <v>-91.317398998219502</v>
          </cell>
          <cell r="AA30">
            <v>35.725999999999999</v>
          </cell>
          <cell r="AB30">
            <v>41.746464413572092</v>
          </cell>
          <cell r="AC30">
            <v>-112.29684472909787</v>
          </cell>
          <cell r="AD30">
            <v>-154.04330914266995</v>
          </cell>
        </row>
        <row r="31">
          <cell r="B31" t="str">
            <v>3910804</v>
          </cell>
          <cell r="C31" t="str">
            <v>0804</v>
          </cell>
          <cell r="D31">
            <v>391</v>
          </cell>
          <cell r="E31">
            <v>939.50799999999992</v>
          </cell>
          <cell r="F31">
            <v>882.594472</v>
          </cell>
          <cell r="G31">
            <v>963.54500000000007</v>
          </cell>
          <cell r="H31">
            <v>889.54899999999998</v>
          </cell>
          <cell r="I31">
            <v>861.40844599999991</v>
          </cell>
          <cell r="J31">
            <v>952.73199999999997</v>
          </cell>
          <cell r="K31">
            <v>889.54899999999998</v>
          </cell>
          <cell r="L31">
            <v>861.40844599999991</v>
          </cell>
          <cell r="M31">
            <v>952.73199999999997</v>
          </cell>
          <cell r="N31">
            <v>91.323554000000058</v>
          </cell>
          <cell r="O31">
            <v>0</v>
          </cell>
          <cell r="P31">
            <v>0</v>
          </cell>
          <cell r="Q31">
            <v>0</v>
          </cell>
          <cell r="R31">
            <v>0</v>
          </cell>
          <cell r="S31">
            <v>875.38099999999986</v>
          </cell>
          <cell r="T31">
            <v>835.97411899999997</v>
          </cell>
          <cell r="U31">
            <v>985.89135007837319</v>
          </cell>
          <cell r="V31">
            <v>149.91723107837322</v>
          </cell>
          <cell r="W31">
            <v>811.20900000000006</v>
          </cell>
          <cell r="X31">
            <v>815.38438999999994</v>
          </cell>
          <cell r="Y31">
            <v>920.91361236584271</v>
          </cell>
          <cell r="Z31">
            <v>105.52922236584277</v>
          </cell>
          <cell r="AA31">
            <v>0</v>
          </cell>
          <cell r="AB31">
            <v>0</v>
          </cell>
          <cell r="AC31">
            <v>0</v>
          </cell>
          <cell r="AD31">
            <v>0</v>
          </cell>
        </row>
        <row r="32">
          <cell r="B32" t="str">
            <v>3910834</v>
          </cell>
          <cell r="C32" t="str">
            <v>0834</v>
          </cell>
          <cell r="D32">
            <v>391</v>
          </cell>
          <cell r="E32">
            <v>177.8955</v>
          </cell>
          <cell r="F32">
            <v>183.55660525000002</v>
          </cell>
          <cell r="G32">
            <v>200.50375</v>
          </cell>
          <cell r="H32">
            <v>166.47</v>
          </cell>
          <cell r="I32">
            <v>175.77657174999999</v>
          </cell>
          <cell r="J32">
            <v>204.673</v>
          </cell>
          <cell r="K32">
            <v>166.47</v>
          </cell>
          <cell r="L32">
            <v>175.77657174999999</v>
          </cell>
          <cell r="M32">
            <v>204.673</v>
          </cell>
          <cell r="N32">
            <v>28.896428250000014</v>
          </cell>
          <cell r="O32">
            <v>0</v>
          </cell>
          <cell r="P32">
            <v>0</v>
          </cell>
          <cell r="Q32">
            <v>0</v>
          </cell>
          <cell r="R32">
            <v>0</v>
          </cell>
          <cell r="S32">
            <v>155.25</v>
          </cell>
          <cell r="T32">
            <v>169.42500000000001</v>
          </cell>
          <cell r="U32">
            <v>211.65213974523419</v>
          </cell>
          <cell r="V32">
            <v>42.227139745234183</v>
          </cell>
          <cell r="W32">
            <v>155.25</v>
          </cell>
          <cell r="X32">
            <v>168.42500000000001</v>
          </cell>
          <cell r="Y32">
            <v>197.70265411320344</v>
          </cell>
          <cell r="Z32">
            <v>29.277654113203425</v>
          </cell>
          <cell r="AA32">
            <v>0</v>
          </cell>
          <cell r="AB32">
            <v>473.69339927765532</v>
          </cell>
          <cell r="AC32">
            <v>0</v>
          </cell>
          <cell r="AD32">
            <v>0</v>
          </cell>
        </row>
        <row r="33">
          <cell r="B33" t="str">
            <v>391BSJ OR/AP/MS</v>
          </cell>
          <cell r="C33" t="str">
            <v>BSJ OR/AP/MS</v>
          </cell>
          <cell r="D33">
            <v>391</v>
          </cell>
          <cell r="E33">
            <v>32.5847322554947</v>
          </cell>
          <cell r="F33">
            <v>56.144729909741798</v>
          </cell>
          <cell r="G33">
            <v>51.431098041642194</v>
          </cell>
          <cell r="H33">
            <v>32.0902688399011</v>
          </cell>
          <cell r="I33">
            <v>56.251087389806898</v>
          </cell>
          <cell r="J33">
            <v>38.086729848113798</v>
          </cell>
          <cell r="K33">
            <v>64.6750010953958</v>
          </cell>
          <cell r="L33">
            <v>112.3958172995487</v>
          </cell>
          <cell r="M33">
            <v>89.517827889755992</v>
          </cell>
          <cell r="N33">
            <v>-22.877989409792704</v>
          </cell>
          <cell r="O33">
            <v>0</v>
          </cell>
          <cell r="P33">
            <v>0</v>
          </cell>
          <cell r="Q33">
            <v>0</v>
          </cell>
          <cell r="R33">
            <v>0</v>
          </cell>
          <cell r="S33">
            <v>31.290815350694899</v>
          </cell>
          <cell r="T33">
            <v>56.492726612092007</v>
          </cell>
          <cell r="U33">
            <v>39.8602815819822</v>
          </cell>
          <cell r="V33">
            <v>-16.632445030109807</v>
          </cell>
          <cell r="W33">
            <v>39.1100627055256</v>
          </cell>
          <cell r="X33">
            <v>58.937960736283699</v>
          </cell>
          <cell r="Y33">
            <v>41.028965934767001</v>
          </cell>
          <cell r="Z33">
            <v>-17.908994801516698</v>
          </cell>
          <cell r="AA33">
            <v>0</v>
          </cell>
          <cell r="AB33">
            <v>0</v>
          </cell>
          <cell r="AC33">
            <v>0</v>
          </cell>
          <cell r="AD33">
            <v>0</v>
          </cell>
        </row>
        <row r="34">
          <cell r="B34" t="str">
            <v>391F737</v>
          </cell>
          <cell r="C34" t="str">
            <v>F737</v>
          </cell>
          <cell r="D34">
            <v>391</v>
          </cell>
          <cell r="E34">
            <v>191.48099999999999</v>
          </cell>
          <cell r="F34">
            <v>64.552999999999997</v>
          </cell>
          <cell r="G34">
            <v>141.01</v>
          </cell>
          <cell r="H34">
            <v>262.78800000000001</v>
          </cell>
          <cell r="I34">
            <v>142.84399999999999</v>
          </cell>
          <cell r="J34">
            <v>199.619</v>
          </cell>
          <cell r="K34">
            <v>262.78800000000001</v>
          </cell>
          <cell r="L34">
            <v>142.84399999999999</v>
          </cell>
          <cell r="M34">
            <v>199.619</v>
          </cell>
          <cell r="N34">
            <v>-56.775000000000006</v>
          </cell>
          <cell r="O34">
            <v>0</v>
          </cell>
          <cell r="P34">
            <v>0</v>
          </cell>
          <cell r="Q34">
            <v>0</v>
          </cell>
          <cell r="R34">
            <v>0</v>
          </cell>
          <cell r="S34">
            <v>209.047</v>
          </cell>
          <cell r="T34">
            <v>181.584</v>
          </cell>
          <cell r="U34">
            <v>191.6</v>
          </cell>
          <cell r="V34">
            <v>-10.015999999999991</v>
          </cell>
          <cell r="W34">
            <v>98.12</v>
          </cell>
          <cell r="X34">
            <v>30.213999999999999</v>
          </cell>
          <cell r="Y34">
            <v>50.2</v>
          </cell>
          <cell r="Z34">
            <v>-19.986000000000004</v>
          </cell>
          <cell r="AA34">
            <v>0</v>
          </cell>
          <cell r="AB34">
            <v>0</v>
          </cell>
          <cell r="AC34">
            <v>0</v>
          </cell>
          <cell r="AD34">
            <v>0</v>
          </cell>
        </row>
        <row r="35">
          <cell r="B35" t="str">
            <v>391ABS</v>
          </cell>
          <cell r="C35" t="str">
            <v>ABS</v>
          </cell>
          <cell r="D35">
            <v>391</v>
          </cell>
          <cell r="H35">
            <v>460.64076599999999</v>
          </cell>
          <cell r="I35">
            <v>600</v>
          </cell>
          <cell r="J35">
            <v>502.84899999999999</v>
          </cell>
          <cell r="K35">
            <v>460.64076599999999</v>
          </cell>
          <cell r="L35">
            <v>600</v>
          </cell>
          <cell r="M35">
            <v>502.84899999999999</v>
          </cell>
          <cell r="N35">
            <v>-97.15100000000001</v>
          </cell>
          <cell r="O35">
            <v>0</v>
          </cell>
          <cell r="P35">
            <v>0</v>
          </cell>
          <cell r="Q35">
            <v>0</v>
          </cell>
          <cell r="R35">
            <v>0</v>
          </cell>
          <cell r="S35">
            <v>464.4</v>
          </cell>
          <cell r="T35">
            <v>600</v>
          </cell>
          <cell r="U35">
            <v>580</v>
          </cell>
          <cell r="V35">
            <v>-20</v>
          </cell>
          <cell r="W35">
            <v>464.4</v>
          </cell>
          <cell r="X35">
            <v>600</v>
          </cell>
          <cell r="Y35">
            <v>580</v>
          </cell>
          <cell r="Z35">
            <v>-20</v>
          </cell>
          <cell r="AA35">
            <v>0</v>
          </cell>
          <cell r="AB35">
            <v>0</v>
          </cell>
          <cell r="AC35">
            <v>0</v>
          </cell>
          <cell r="AD35">
            <v>0</v>
          </cell>
        </row>
        <row r="36">
          <cell r="B36" t="str">
            <v>4132925</v>
          </cell>
          <cell r="C36" t="str">
            <v>2925</v>
          </cell>
          <cell r="D36">
            <v>413</v>
          </cell>
          <cell r="E36">
            <v>148.26300000000001</v>
          </cell>
          <cell r="F36">
            <v>182.477812</v>
          </cell>
          <cell r="G36">
            <v>182.428</v>
          </cell>
          <cell r="H36">
            <v>154.12700000000001</v>
          </cell>
          <cell r="I36">
            <v>183.397818</v>
          </cell>
          <cell r="J36">
            <v>184.221</v>
          </cell>
          <cell r="K36">
            <v>302.39</v>
          </cell>
          <cell r="L36">
            <v>365.87563</v>
          </cell>
          <cell r="M36">
            <v>366.649</v>
          </cell>
          <cell r="N36">
            <v>0.77336999999999989</v>
          </cell>
          <cell r="O36">
            <v>144.25299999999999</v>
          </cell>
          <cell r="P36">
            <v>184.471937</v>
          </cell>
          <cell r="Q36">
            <v>182.20291775130457</v>
          </cell>
          <cell r="R36">
            <v>-2.2690192486954288</v>
          </cell>
          <cell r="S36">
            <v>446.64299999999997</v>
          </cell>
          <cell r="T36">
            <v>550.34756700000003</v>
          </cell>
          <cell r="U36">
            <v>548.85191775130454</v>
          </cell>
          <cell r="V36">
            <v>-1.4956492486954858</v>
          </cell>
          <cell r="W36">
            <v>478.96400000000006</v>
          </cell>
          <cell r="X36">
            <v>559.47113999999999</v>
          </cell>
          <cell r="Y36">
            <v>545.03713842868797</v>
          </cell>
          <cell r="Z36">
            <v>-14.434001571312024</v>
          </cell>
          <cell r="AA36">
            <v>925.60699999999997</v>
          </cell>
          <cell r="AB36">
            <v>1109.8187069999999</v>
          </cell>
          <cell r="AC36">
            <v>1093.8890561799926</v>
          </cell>
          <cell r="AD36">
            <v>-15.929650820007282</v>
          </cell>
        </row>
        <row r="37">
          <cell r="B37" t="str">
            <v>4132937</v>
          </cell>
          <cell r="C37" t="str">
            <v>2937</v>
          </cell>
          <cell r="D37">
            <v>413</v>
          </cell>
          <cell r="E37">
            <v>25.83</v>
          </cell>
          <cell r="F37">
            <v>31.690891000000001</v>
          </cell>
          <cell r="G37">
            <v>34.631</v>
          </cell>
          <cell r="H37">
            <v>33.582999999999998</v>
          </cell>
          <cell r="I37">
            <v>29.643149000000001</v>
          </cell>
          <cell r="J37">
            <v>36.225999999999999</v>
          </cell>
          <cell r="K37">
            <v>59.412999999999997</v>
          </cell>
          <cell r="L37">
            <v>61.334040000000002</v>
          </cell>
          <cell r="M37">
            <v>70.856999999999999</v>
          </cell>
          <cell r="N37">
            <v>9.5229599999999976</v>
          </cell>
          <cell r="O37">
            <v>25.111999999999998</v>
          </cell>
          <cell r="P37">
            <v>29.327417000000001</v>
          </cell>
          <cell r="Q37">
            <v>33.923332615907057</v>
          </cell>
          <cell r="R37">
            <v>4.5959156159070567</v>
          </cell>
          <cell r="S37">
            <v>84.524999999999991</v>
          </cell>
          <cell r="T37">
            <v>90.661456999999999</v>
          </cell>
          <cell r="U37">
            <v>104.78033261590706</v>
          </cell>
          <cell r="V37">
            <v>14.118875615907058</v>
          </cell>
          <cell r="W37">
            <v>85.150999999999996</v>
          </cell>
          <cell r="X37">
            <v>92.265951000000001</v>
          </cell>
          <cell r="Y37">
            <v>96.35393143073469</v>
          </cell>
          <cell r="Z37">
            <v>4.0879804307346888</v>
          </cell>
          <cell r="AA37">
            <v>169.67599999999999</v>
          </cell>
          <cell r="AB37">
            <v>182.92740800000001</v>
          </cell>
          <cell r="AC37">
            <v>201.13426404664176</v>
          </cell>
          <cell r="AD37">
            <v>18.206856046641747</v>
          </cell>
        </row>
        <row r="38">
          <cell r="B38" t="str">
            <v>4132958</v>
          </cell>
          <cell r="C38" t="str">
            <v>2958</v>
          </cell>
          <cell r="D38">
            <v>413</v>
          </cell>
          <cell r="E38">
            <v>18.632999999999999</v>
          </cell>
          <cell r="F38">
            <v>20.261302000000001</v>
          </cell>
          <cell r="G38">
            <v>21.609000000000002</v>
          </cell>
          <cell r="H38">
            <v>18.808</v>
          </cell>
          <cell r="I38">
            <v>19.656236</v>
          </cell>
          <cell r="J38">
            <v>20.97</v>
          </cell>
          <cell r="K38">
            <v>37.441000000000003</v>
          </cell>
          <cell r="L38">
            <v>39.917538</v>
          </cell>
          <cell r="M38">
            <v>42.579000000000001</v>
          </cell>
          <cell r="N38">
            <v>-2.6614620000000002</v>
          </cell>
          <cell r="O38">
            <v>17.597000000000001</v>
          </cell>
          <cell r="P38">
            <v>19.939993999999999</v>
          </cell>
          <cell r="Q38">
            <v>20.630762674112713</v>
          </cell>
          <cell r="R38">
            <v>-0.69076867411271436</v>
          </cell>
          <cell r="S38">
            <v>55.038000000000004</v>
          </cell>
          <cell r="T38">
            <v>59.857531999999999</v>
          </cell>
          <cell r="U38">
            <v>63.20976267411271</v>
          </cell>
          <cell r="V38">
            <v>-3.352230674112711</v>
          </cell>
          <cell r="W38">
            <v>62.591999999999999</v>
          </cell>
          <cell r="X38">
            <v>63.164684999999992</v>
          </cell>
          <cell r="Y38">
            <v>63.507966719791945</v>
          </cell>
          <cell r="Z38">
            <v>-0.34328171979195332</v>
          </cell>
          <cell r="AA38">
            <v>117.63</v>
          </cell>
          <cell r="AB38">
            <v>123.02221699999998</v>
          </cell>
          <cell r="AC38">
            <v>126.71772939390465</v>
          </cell>
          <cell r="AD38">
            <v>-3.6955123939046643</v>
          </cell>
        </row>
        <row r="39">
          <cell r="B39" t="str">
            <v>4132959</v>
          </cell>
          <cell r="C39" t="str">
            <v>2959</v>
          </cell>
          <cell r="D39">
            <v>413</v>
          </cell>
          <cell r="E39">
            <v>7.1969999999999992</v>
          </cell>
          <cell r="F39">
            <v>11.429589</v>
          </cell>
          <cell r="G39">
            <v>13.021999999999998</v>
          </cell>
          <cell r="H39">
            <v>14.774999999999999</v>
          </cell>
          <cell r="I39">
            <v>9.9869130000000013</v>
          </cell>
          <cell r="J39">
            <v>15.256</v>
          </cell>
          <cell r="K39">
            <v>21.971999999999994</v>
          </cell>
          <cell r="L39">
            <v>21.416502000000001</v>
          </cell>
          <cell r="M39">
            <v>28.277999999999999</v>
          </cell>
          <cell r="N39">
            <v>6.8614979999999974</v>
          </cell>
          <cell r="O39">
            <v>7.514999999999997</v>
          </cell>
          <cell r="P39">
            <v>9.3874230000000018</v>
          </cell>
          <cell r="Q39">
            <v>13.292569941794344</v>
          </cell>
          <cell r="R39">
            <v>3.9051469417943423</v>
          </cell>
          <cell r="S39">
            <v>29.486999999999988</v>
          </cell>
          <cell r="T39">
            <v>30.803925</v>
          </cell>
          <cell r="U39">
            <v>41.570569941794346</v>
          </cell>
          <cell r="V39">
            <v>10.766644941794347</v>
          </cell>
          <cell r="W39">
            <v>22.558999999999997</v>
          </cell>
          <cell r="X39">
            <v>29.10126600000001</v>
          </cell>
          <cell r="Y39">
            <v>32.845964710942745</v>
          </cell>
          <cell r="Z39">
            <v>3.7446987109427354</v>
          </cell>
          <cell r="AA39">
            <v>52.045999999999992</v>
          </cell>
          <cell r="AB39">
            <v>59.90519100000003</v>
          </cell>
          <cell r="AC39">
            <v>74.416534652737113</v>
          </cell>
          <cell r="AD39">
            <v>14.511343652737082</v>
          </cell>
        </row>
        <row r="40">
          <cell r="B40" t="str">
            <v>413F974</v>
          </cell>
          <cell r="C40" t="str">
            <v>F974</v>
          </cell>
          <cell r="D40">
            <v>413</v>
          </cell>
          <cell r="E40">
            <v>-1.9239999999999999</v>
          </cell>
          <cell r="F40">
            <v>-2.9518299999999997</v>
          </cell>
          <cell r="G40">
            <v>-2.4359999999999999</v>
          </cell>
          <cell r="H40">
            <v>-1.931</v>
          </cell>
          <cell r="I40">
            <v>-2.8988299999999998</v>
          </cell>
          <cell r="J40">
            <v>-3.169</v>
          </cell>
          <cell r="K40">
            <v>-3.855</v>
          </cell>
          <cell r="L40">
            <v>-5.8506599999999995</v>
          </cell>
          <cell r="M40">
            <v>-5.6050000000000004</v>
          </cell>
          <cell r="N40">
            <v>0.2456599999999991</v>
          </cell>
          <cell r="O40">
            <v>-2.343</v>
          </cell>
          <cell r="P40">
            <v>-2.97282</v>
          </cell>
          <cell r="Q40">
            <v>-1.9153258186318765</v>
          </cell>
          <cell r="R40">
            <v>1.0574941813681236</v>
          </cell>
          <cell r="S40">
            <v>-6.1980000000000004</v>
          </cell>
          <cell r="T40">
            <v>-8.82348</v>
          </cell>
          <cell r="U40">
            <v>-7.5203258186318767</v>
          </cell>
          <cell r="V40">
            <v>1.3031541813681233</v>
          </cell>
          <cell r="W40">
            <v>-8.141</v>
          </cell>
          <cell r="X40">
            <v>-8.7924100000000003</v>
          </cell>
          <cell r="Y40">
            <v>-5.5392319380399755</v>
          </cell>
          <cell r="Z40">
            <v>3.2531780619600248</v>
          </cell>
          <cell r="AA40">
            <v>-14.339</v>
          </cell>
          <cell r="AB40">
            <v>-17.61589</v>
          </cell>
          <cell r="AC40">
            <v>-13.059557756671852</v>
          </cell>
          <cell r="AD40">
            <v>4.5563322433281481</v>
          </cell>
        </row>
        <row r="41">
          <cell r="B41" t="str">
            <v>4130</v>
          </cell>
          <cell r="C41">
            <v>0</v>
          </cell>
          <cell r="D41">
            <v>413</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row>
        <row r="42">
          <cell r="B42" t="str">
            <v>413F986</v>
          </cell>
          <cell r="C42" t="str">
            <v>F986</v>
          </cell>
          <cell r="D42">
            <v>413</v>
          </cell>
          <cell r="E42">
            <v>1.546</v>
          </cell>
          <cell r="F42">
            <v>-0.125</v>
          </cell>
          <cell r="G42">
            <v>-0.92800000000000005</v>
          </cell>
          <cell r="H42">
            <v>-7.3570000000000002</v>
          </cell>
          <cell r="I42">
            <v>-3.2000000000000001E-2</v>
          </cell>
          <cell r="J42">
            <v>-4.6159999999999997</v>
          </cell>
          <cell r="K42">
            <v>-5.8109999999999999</v>
          </cell>
          <cell r="L42">
            <v>-0.157</v>
          </cell>
          <cell r="M42">
            <v>-5.5439999999999996</v>
          </cell>
          <cell r="N42">
            <v>-5.3869999999999996</v>
          </cell>
          <cell r="O42">
            <v>-1.0269999999999999</v>
          </cell>
          <cell r="P42">
            <v>-6.3E-2</v>
          </cell>
          <cell r="Q42">
            <v>-6.8240896021166968</v>
          </cell>
          <cell r="R42">
            <v>-6.7610896021166971</v>
          </cell>
          <cell r="S42">
            <v>-6.8380000000000001</v>
          </cell>
          <cell r="T42">
            <v>-0.22</v>
          </cell>
          <cell r="U42">
            <v>-12.368089602116697</v>
          </cell>
          <cell r="V42">
            <v>-12.148089602116697</v>
          </cell>
          <cell r="W42">
            <v>-0.6030000000000002</v>
          </cell>
          <cell r="X42">
            <v>-0.184</v>
          </cell>
          <cell r="Y42">
            <v>-4.0285749663303871</v>
          </cell>
          <cell r="Z42">
            <v>-3.844574966330387</v>
          </cell>
          <cell r="AA42">
            <v>-7.4410000000000007</v>
          </cell>
          <cell r="AB42">
            <v>-0.40400000000000003</v>
          </cell>
          <cell r="AC42">
            <v>-16.396664568447086</v>
          </cell>
          <cell r="AD42">
            <v>-15.992664568447086</v>
          </cell>
        </row>
        <row r="43">
          <cell r="B43" t="str">
            <v>4132985</v>
          </cell>
          <cell r="C43" t="str">
            <v>2985</v>
          </cell>
          <cell r="D43">
            <v>413</v>
          </cell>
          <cell r="E43">
            <v>6.819</v>
          </cell>
          <cell r="F43">
            <v>8.3527590000000007</v>
          </cell>
          <cell r="G43">
            <v>9.6579999999999977</v>
          </cell>
          <cell r="H43">
            <v>5.4869999999999974</v>
          </cell>
          <cell r="I43">
            <v>7.056083000000001</v>
          </cell>
          <cell r="J43">
            <v>7.4710000000000001</v>
          </cell>
          <cell r="K43">
            <v>12.305999999999994</v>
          </cell>
          <cell r="L43">
            <v>15.408842000000002</v>
          </cell>
          <cell r="M43">
            <v>17.128999999999998</v>
          </cell>
          <cell r="N43">
            <v>1.7201579999999961</v>
          </cell>
          <cell r="O43">
            <v>4.1449999999999969</v>
          </cell>
          <cell r="P43">
            <v>6.3516030000000017</v>
          </cell>
          <cell r="Q43">
            <v>4.5531545210457711</v>
          </cell>
          <cell r="R43">
            <v>-1.7984484789542305</v>
          </cell>
          <cell r="S43">
            <v>16.450999999999986</v>
          </cell>
          <cell r="T43">
            <v>21.760445000000001</v>
          </cell>
          <cell r="U43">
            <v>21.682154521045774</v>
          </cell>
          <cell r="V43">
            <v>-7.8290478954226472E-2</v>
          </cell>
          <cell r="W43">
            <v>13.814999999999998</v>
          </cell>
          <cell r="X43">
            <v>20.124856000000008</v>
          </cell>
          <cell r="Y43">
            <v>23.278157806572381</v>
          </cell>
          <cell r="Z43">
            <v>3.1533018065723724</v>
          </cell>
          <cell r="AA43">
            <v>30.265999999999991</v>
          </cell>
          <cell r="AB43">
            <v>41.885301000000027</v>
          </cell>
          <cell r="AC43">
            <v>44.960312327618176</v>
          </cell>
          <cell r="AD43">
            <v>3.0750113276181494</v>
          </cell>
        </row>
        <row r="44">
          <cell r="B44" t="str">
            <v>4132999</v>
          </cell>
          <cell r="C44" t="str">
            <v>2999</v>
          </cell>
          <cell r="D44">
            <v>413</v>
          </cell>
          <cell r="E44">
            <v>4.2779999999999996</v>
          </cell>
          <cell r="F44">
            <v>6.6797589999999998</v>
          </cell>
          <cell r="G44">
            <v>6.9029999999999996</v>
          </cell>
          <cell r="H44">
            <v>3.984</v>
          </cell>
          <cell r="I44">
            <v>5.3330829999999994</v>
          </cell>
          <cell r="J44">
            <v>5.4180000000000001</v>
          </cell>
          <cell r="K44">
            <v>8.2620000000000005</v>
          </cell>
          <cell r="L44">
            <v>12.012841999999999</v>
          </cell>
          <cell r="M44">
            <v>12.321</v>
          </cell>
          <cell r="N44">
            <v>0.3081580000000006</v>
          </cell>
          <cell r="O44">
            <v>4.0090000000000003</v>
          </cell>
          <cell r="P44">
            <v>4.7746029999999999</v>
          </cell>
          <cell r="Q44">
            <v>3.5305227734410463</v>
          </cell>
          <cell r="R44">
            <v>-1.2440802265589537</v>
          </cell>
          <cell r="S44">
            <v>12.271000000000001</v>
          </cell>
          <cell r="T44">
            <v>16.787444999999998</v>
          </cell>
          <cell r="U44">
            <v>15.851522773441046</v>
          </cell>
          <cell r="V44">
            <v>-0.93592222655895263</v>
          </cell>
          <cell r="W44">
            <v>18.992000000000001</v>
          </cell>
          <cell r="X44">
            <v>19.382856</v>
          </cell>
          <cell r="Y44">
            <v>24.072112081612431</v>
          </cell>
          <cell r="Z44">
            <v>4.6892560816124309</v>
          </cell>
          <cell r="AA44">
            <v>31.263000000000002</v>
          </cell>
          <cell r="AB44">
            <v>36.170300999999995</v>
          </cell>
          <cell r="AC44">
            <v>39.923634855053479</v>
          </cell>
          <cell r="AD44">
            <v>3.7533338550534836</v>
          </cell>
        </row>
        <row r="45">
          <cell r="B45" t="str">
            <v>4130804</v>
          </cell>
          <cell r="C45" t="str">
            <v>0804</v>
          </cell>
          <cell r="D45">
            <v>413</v>
          </cell>
          <cell r="E45">
            <v>158.06700000000001</v>
          </cell>
          <cell r="F45">
            <v>142.03</v>
          </cell>
          <cell r="G45">
            <v>177.11700000000002</v>
          </cell>
          <cell r="H45">
            <v>156.02199999999999</v>
          </cell>
          <cell r="I45">
            <v>146.59700000000001</v>
          </cell>
          <cell r="J45">
            <v>197.185</v>
          </cell>
          <cell r="K45">
            <v>156.02199999999999</v>
          </cell>
          <cell r="L45">
            <v>146.59700000000001</v>
          </cell>
          <cell r="M45">
            <v>197.185</v>
          </cell>
          <cell r="N45">
            <v>50.587999999999994</v>
          </cell>
          <cell r="O45">
            <v>0</v>
          </cell>
          <cell r="P45">
            <v>0</v>
          </cell>
          <cell r="Q45">
            <v>0</v>
          </cell>
          <cell r="R45">
            <v>0</v>
          </cell>
          <cell r="S45">
            <v>168.648</v>
          </cell>
          <cell r="T45">
            <v>150.12899999999999</v>
          </cell>
          <cell r="U45">
            <v>186.15988501970796</v>
          </cell>
          <cell r="V45">
            <v>36.030885019707966</v>
          </cell>
          <cell r="W45">
            <v>143.447</v>
          </cell>
          <cell r="X45">
            <v>124.57400000000001</v>
          </cell>
          <cell r="Y45">
            <v>150.92690999999999</v>
          </cell>
          <cell r="Z45">
            <v>26.35290999999998</v>
          </cell>
          <cell r="AA45">
            <v>0</v>
          </cell>
          <cell r="AB45">
            <v>0</v>
          </cell>
          <cell r="AC45">
            <v>0</v>
          </cell>
          <cell r="AD45">
            <v>0</v>
          </cell>
        </row>
        <row r="46">
          <cell r="B46" t="str">
            <v>4130834</v>
          </cell>
          <cell r="C46" t="str">
            <v>0834</v>
          </cell>
          <cell r="D46">
            <v>413</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t="str">
            <v xml:space="preserve"> </v>
          </cell>
          <cell r="AC46">
            <v>0</v>
          </cell>
          <cell r="AD46">
            <v>0</v>
          </cell>
        </row>
        <row r="47">
          <cell r="B47" t="str">
            <v>413BSJ OR/AP/MS</v>
          </cell>
          <cell r="C47" t="str">
            <v>BSJ OR/AP/MS</v>
          </cell>
          <cell r="D47">
            <v>413</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123.02221699999998</v>
          </cell>
          <cell r="AC47">
            <v>126.71772939390465</v>
          </cell>
          <cell r="AD47">
            <v>3.6955123939046643</v>
          </cell>
        </row>
        <row r="48">
          <cell r="B48" t="str">
            <v>413F737</v>
          </cell>
          <cell r="C48" t="str">
            <v>F737</v>
          </cell>
          <cell r="D48">
            <v>413</v>
          </cell>
          <cell r="E48">
            <v>376.13</v>
          </cell>
          <cell r="F48">
            <v>400.44099999999997</v>
          </cell>
          <cell r="G48">
            <v>421.52300000000002</v>
          </cell>
          <cell r="H48">
            <v>369.67500000000001</v>
          </cell>
          <cell r="I48">
            <v>402.21199999999999</v>
          </cell>
          <cell r="J48">
            <v>409.58199999999999</v>
          </cell>
          <cell r="K48">
            <v>369.67500000000001</v>
          </cell>
          <cell r="L48">
            <v>402.21199999999999</v>
          </cell>
          <cell r="M48">
            <v>409.58199999999999</v>
          </cell>
          <cell r="N48">
            <v>7.3700000000000045</v>
          </cell>
          <cell r="O48">
            <v>0</v>
          </cell>
          <cell r="P48">
            <v>0</v>
          </cell>
          <cell r="Q48">
            <v>0</v>
          </cell>
          <cell r="R48">
            <v>0</v>
          </cell>
          <cell r="S48">
            <v>395.2</v>
          </cell>
          <cell r="T48">
            <v>405.8</v>
          </cell>
          <cell r="U48">
            <v>343.2</v>
          </cell>
          <cell r="V48">
            <v>-62.600000000000023</v>
          </cell>
          <cell r="W48">
            <v>444.6</v>
          </cell>
          <cell r="X48">
            <v>379.2</v>
          </cell>
          <cell r="Y48">
            <v>329.2</v>
          </cell>
          <cell r="Z48">
            <v>-50</v>
          </cell>
          <cell r="AA48">
            <v>0</v>
          </cell>
          <cell r="AB48">
            <v>0</v>
          </cell>
          <cell r="AC48">
            <v>0</v>
          </cell>
          <cell r="AD48">
            <v>0</v>
          </cell>
        </row>
        <row r="49">
          <cell r="B49" t="str">
            <v>413ABS</v>
          </cell>
          <cell r="C49" t="str">
            <v>ABS</v>
          </cell>
          <cell r="D49">
            <v>413</v>
          </cell>
          <cell r="O49">
            <v>0</v>
          </cell>
          <cell r="P49">
            <v>0</v>
          </cell>
          <cell r="Q49">
            <v>0</v>
          </cell>
          <cell r="R49">
            <v>0</v>
          </cell>
        </row>
        <row r="50">
          <cell r="B50" t="str">
            <v>4012925</v>
          </cell>
          <cell r="C50" t="str">
            <v>2925</v>
          </cell>
          <cell r="D50">
            <v>401</v>
          </cell>
          <cell r="E50">
            <v>249.50299999999999</v>
          </cell>
          <cell r="F50">
            <v>267.69600000000003</v>
          </cell>
          <cell r="G50">
            <v>262.27</v>
          </cell>
          <cell r="H50">
            <v>268.16500000000002</v>
          </cell>
          <cell r="I50">
            <v>284.17399999999998</v>
          </cell>
          <cell r="J50">
            <v>266.29300000000001</v>
          </cell>
          <cell r="K50">
            <v>517.66800000000001</v>
          </cell>
          <cell r="L50">
            <v>551.87</v>
          </cell>
          <cell r="M50">
            <v>528.56299999999999</v>
          </cell>
          <cell r="N50">
            <v>-23.307000000000016</v>
          </cell>
          <cell r="O50">
            <v>245.423</v>
          </cell>
          <cell r="P50">
            <v>261.77999999999997</v>
          </cell>
          <cell r="Q50">
            <v>247.61413200928848</v>
          </cell>
          <cell r="R50">
            <v>-14.16586799071149</v>
          </cell>
          <cell r="S50">
            <v>763.09100000000001</v>
          </cell>
          <cell r="T50">
            <v>813.65</v>
          </cell>
          <cell r="U50">
            <v>776.17713200928847</v>
          </cell>
          <cell r="V50">
            <v>-37.472867990711507</v>
          </cell>
          <cell r="W50">
            <v>771.46100000000001</v>
          </cell>
          <cell r="X50">
            <v>795.78800000000001</v>
          </cell>
          <cell r="Y50">
            <v>768.88319734288768</v>
          </cell>
          <cell r="Z50">
            <v>-26.904802657112327</v>
          </cell>
          <cell r="AA50">
            <v>1534.5520000000001</v>
          </cell>
          <cell r="AB50">
            <v>1609.4380000000001</v>
          </cell>
          <cell r="AC50">
            <v>1545.0603293521763</v>
          </cell>
          <cell r="AD50">
            <v>-64.377670647823834</v>
          </cell>
        </row>
        <row r="51">
          <cell r="B51" t="str">
            <v>4012937</v>
          </cell>
          <cell r="C51" t="str">
            <v>2937</v>
          </cell>
          <cell r="D51">
            <v>401</v>
          </cell>
          <cell r="E51">
            <v>96.754000000000005</v>
          </cell>
          <cell r="F51">
            <v>102.383</v>
          </cell>
          <cell r="G51">
            <v>101.69</v>
          </cell>
          <cell r="H51">
            <v>103.92</v>
          </cell>
          <cell r="I51">
            <v>108.45099999999999</v>
          </cell>
          <cell r="J51">
            <v>101.991</v>
          </cell>
          <cell r="K51">
            <v>200.67400000000001</v>
          </cell>
          <cell r="L51">
            <v>210.834</v>
          </cell>
          <cell r="M51">
            <v>203.68099999999998</v>
          </cell>
          <cell r="N51">
            <v>-7.15300000000002</v>
          </cell>
          <cell r="O51">
            <v>93.016000000000005</v>
          </cell>
          <cell r="P51">
            <v>100.06</v>
          </cell>
          <cell r="Q51">
            <v>93.758760232769475</v>
          </cell>
          <cell r="R51">
            <v>-6.3012397672305269</v>
          </cell>
          <cell r="S51">
            <v>293.69</v>
          </cell>
          <cell r="T51">
            <v>310.89400000000001</v>
          </cell>
          <cell r="U51">
            <v>297.43976023276946</v>
          </cell>
          <cell r="V51">
            <v>-13.454239767230547</v>
          </cell>
          <cell r="W51">
            <v>290.767</v>
          </cell>
          <cell r="X51">
            <v>301.54500000000002</v>
          </cell>
          <cell r="Y51">
            <v>291.27898969512142</v>
          </cell>
          <cell r="Z51">
            <v>-10.266010304878591</v>
          </cell>
          <cell r="AA51">
            <v>584.45699999999999</v>
          </cell>
          <cell r="AB51">
            <v>612.43900000000008</v>
          </cell>
          <cell r="AC51">
            <v>588.71874992789094</v>
          </cell>
          <cell r="AD51">
            <v>-23.720250072109138</v>
          </cell>
        </row>
        <row r="52">
          <cell r="B52" t="str">
            <v>4012958</v>
          </cell>
          <cell r="C52" t="str">
            <v>2958</v>
          </cell>
          <cell r="D52">
            <v>401</v>
          </cell>
          <cell r="E52">
            <v>83.456999999999994</v>
          </cell>
          <cell r="F52">
            <v>96.864999999999995</v>
          </cell>
          <cell r="G52">
            <v>94.951999999999998</v>
          </cell>
          <cell r="H52">
            <v>91.79</v>
          </cell>
          <cell r="I52">
            <v>98.83</v>
          </cell>
          <cell r="J52">
            <v>93.769000000000005</v>
          </cell>
          <cell r="K52">
            <v>175.24700000000001</v>
          </cell>
          <cell r="L52">
            <v>195.69499999999999</v>
          </cell>
          <cell r="M52">
            <v>188.721</v>
          </cell>
          <cell r="N52">
            <v>6.9739999999999895</v>
          </cell>
          <cell r="O52">
            <v>88.162999999999997</v>
          </cell>
          <cell r="P52">
            <v>94.230999999999995</v>
          </cell>
          <cell r="Q52">
            <v>91.307663042734646</v>
          </cell>
          <cell r="R52">
            <v>2.9233369572653487</v>
          </cell>
          <cell r="S52">
            <v>263.41000000000003</v>
          </cell>
          <cell r="T52">
            <v>289.92599999999999</v>
          </cell>
          <cell r="U52">
            <v>280.02866304273465</v>
          </cell>
          <cell r="V52">
            <v>9.8973369572653382</v>
          </cell>
          <cell r="W52">
            <v>267.68400000000003</v>
          </cell>
          <cell r="X52">
            <v>281.90099999999995</v>
          </cell>
          <cell r="Y52">
            <v>272.88814804769595</v>
          </cell>
          <cell r="Z52">
            <v>9.012851952304004</v>
          </cell>
          <cell r="AA52">
            <v>531.09400000000005</v>
          </cell>
          <cell r="AB52">
            <v>571.827</v>
          </cell>
          <cell r="AC52">
            <v>552.91681109043066</v>
          </cell>
          <cell r="AD52">
            <v>18.910188909569342</v>
          </cell>
        </row>
        <row r="53">
          <cell r="B53" t="str">
            <v>4012959</v>
          </cell>
          <cell r="C53" t="str">
            <v>2959</v>
          </cell>
          <cell r="D53">
            <v>401</v>
          </cell>
          <cell r="E53">
            <v>13.297000000000011</v>
          </cell>
          <cell r="F53">
            <v>5.5180000000000007</v>
          </cell>
          <cell r="G53">
            <v>6.7379999999999995</v>
          </cell>
          <cell r="H53">
            <v>12.129999999999995</v>
          </cell>
          <cell r="I53">
            <v>9.6209999999999951</v>
          </cell>
          <cell r="J53">
            <v>8.2219999999999942</v>
          </cell>
          <cell r="K53">
            <v>25.426999999999992</v>
          </cell>
          <cell r="L53">
            <v>15.13900000000001</v>
          </cell>
          <cell r="M53">
            <v>14.95999999999998</v>
          </cell>
          <cell r="N53">
            <v>-0.17900000000003047</v>
          </cell>
          <cell r="O53">
            <v>4.8530000000000086</v>
          </cell>
          <cell r="P53">
            <v>5.8290000000000077</v>
          </cell>
          <cell r="Q53">
            <v>2.4510971900348295</v>
          </cell>
          <cell r="R53">
            <v>-3.3779028099651782</v>
          </cell>
          <cell r="S53">
            <v>30.279999999999973</v>
          </cell>
          <cell r="T53">
            <v>20.968000000000018</v>
          </cell>
          <cell r="U53">
            <v>17.411097190034809</v>
          </cell>
          <cell r="V53">
            <v>-3.5569028099652087</v>
          </cell>
          <cell r="W53">
            <v>23.08299999999997</v>
          </cell>
          <cell r="X53">
            <v>19.644000000000062</v>
          </cell>
          <cell r="Y53">
            <v>18.390841647425475</v>
          </cell>
          <cell r="Z53">
            <v>-1.2531583525745873</v>
          </cell>
          <cell r="AA53">
            <v>53.362999999999943</v>
          </cell>
          <cell r="AB53">
            <v>40.61200000000008</v>
          </cell>
          <cell r="AC53">
            <v>35.801938837460284</v>
          </cell>
          <cell r="AD53">
            <v>-4.810061162539796</v>
          </cell>
        </row>
        <row r="54">
          <cell r="B54" t="str">
            <v>401F974</v>
          </cell>
          <cell r="C54" t="str">
            <v>F974</v>
          </cell>
          <cell r="D54">
            <v>401</v>
          </cell>
          <cell r="E54">
            <v>-1.196</v>
          </cell>
          <cell r="F54">
            <v>-0.97099999999999997</v>
          </cell>
          <cell r="G54">
            <v>-0.63200000000000001</v>
          </cell>
          <cell r="H54">
            <v>-1.21</v>
          </cell>
          <cell r="I54">
            <v>-1.0029999999999999</v>
          </cell>
          <cell r="J54">
            <v>-0.69</v>
          </cell>
          <cell r="K54">
            <v>-2.4059999999999997</v>
          </cell>
          <cell r="L54">
            <v>-1.9739999999999998</v>
          </cell>
          <cell r="M54">
            <v>-1.3220000000000001</v>
          </cell>
          <cell r="N54">
            <v>0.65199999999999969</v>
          </cell>
          <cell r="O54">
            <v>-1.115</v>
          </cell>
          <cell r="P54">
            <v>-0.98399999999999999</v>
          </cell>
          <cell r="Q54">
            <v>-0.71395102193750004</v>
          </cell>
          <cell r="R54">
            <v>0.27004897806249994</v>
          </cell>
          <cell r="S54">
            <v>-3.5209999999999999</v>
          </cell>
          <cell r="T54">
            <v>-2.9579999999999997</v>
          </cell>
          <cell r="U54">
            <v>-2.0359510219375001</v>
          </cell>
          <cell r="V54">
            <v>0.92204897806249964</v>
          </cell>
          <cell r="W54">
            <v>-3.0009999999999999</v>
          </cell>
          <cell r="X54">
            <v>-3.1079999999999997</v>
          </cell>
          <cell r="Y54">
            <v>-2.6081490658124999</v>
          </cell>
          <cell r="Z54">
            <v>0.49985093418749971</v>
          </cell>
          <cell r="AA54">
            <v>-6.5220000000000002</v>
          </cell>
          <cell r="AB54">
            <v>-6.0659999999999989</v>
          </cell>
          <cell r="AC54">
            <v>-4.64410008775</v>
          </cell>
          <cell r="AD54">
            <v>1.4218999122499989</v>
          </cell>
        </row>
        <row r="55">
          <cell r="B55" t="str">
            <v>4010</v>
          </cell>
          <cell r="C55">
            <v>0</v>
          </cell>
          <cell r="D55">
            <v>401</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row>
        <row r="56">
          <cell r="B56" t="str">
            <v>401F986</v>
          </cell>
          <cell r="C56" t="str">
            <v>F986</v>
          </cell>
          <cell r="D56">
            <v>401</v>
          </cell>
          <cell r="E56">
            <v>0.745</v>
          </cell>
          <cell r="F56">
            <v>-4.3999999999999997E-2</v>
          </cell>
          <cell r="G56">
            <v>3.7999999999999999E-2</v>
          </cell>
          <cell r="H56">
            <v>0.78400000000000003</v>
          </cell>
          <cell r="I56">
            <v>-3.3000000000000002E-2</v>
          </cell>
          <cell r="J56">
            <v>-0.14499999999999999</v>
          </cell>
          <cell r="K56">
            <v>1.5289999999999999</v>
          </cell>
          <cell r="L56">
            <v>-7.6999999999999999E-2</v>
          </cell>
          <cell r="M56">
            <v>-0.10699999999999998</v>
          </cell>
          <cell r="N56">
            <v>-2.9999999999999985E-2</v>
          </cell>
          <cell r="O56">
            <v>-0.53700000000000003</v>
          </cell>
          <cell r="P56">
            <v>-3.3000000000000002E-2</v>
          </cell>
          <cell r="Q56">
            <v>-3.3506757666947773E-2</v>
          </cell>
          <cell r="R56">
            <v>-5.0675766694777136E-4</v>
          </cell>
          <cell r="S56">
            <v>0.99199999999999988</v>
          </cell>
          <cell r="T56">
            <v>-0.11</v>
          </cell>
          <cell r="U56">
            <v>-0.14050675766694776</v>
          </cell>
          <cell r="V56">
            <v>-3.0506757666947756E-2</v>
          </cell>
          <cell r="W56">
            <v>6.4719999999999995</v>
          </cell>
          <cell r="X56">
            <v>-9.8000000000000004E-2</v>
          </cell>
          <cell r="Y56">
            <v>-9.5979144315539333E-2</v>
          </cell>
          <cell r="Z56">
            <v>2.0208556844606707E-3</v>
          </cell>
          <cell r="AA56">
            <v>7.4639999999999995</v>
          </cell>
          <cell r="AB56">
            <v>-0.20800000000000002</v>
          </cell>
          <cell r="AC56">
            <v>-0.23648590198248709</v>
          </cell>
          <cell r="AD56">
            <v>-2.8485901982487072E-2</v>
          </cell>
        </row>
        <row r="57">
          <cell r="B57" t="str">
            <v>4012985</v>
          </cell>
          <cell r="C57" t="str">
            <v>2985</v>
          </cell>
          <cell r="D57">
            <v>401</v>
          </cell>
          <cell r="E57">
            <v>12.846000000000011</v>
          </cell>
          <cell r="F57">
            <v>4.503000000000001</v>
          </cell>
          <cell r="G57">
            <v>6.1440000000000001</v>
          </cell>
          <cell r="H57">
            <v>11.703999999999995</v>
          </cell>
          <cell r="I57">
            <v>8.5849999999999955</v>
          </cell>
          <cell r="J57">
            <v>7.3869999999999951</v>
          </cell>
          <cell r="K57">
            <v>24.549999999999994</v>
          </cell>
          <cell r="L57">
            <v>13.08800000000001</v>
          </cell>
          <cell r="M57">
            <v>13.530999999999981</v>
          </cell>
          <cell r="N57">
            <v>0.44299999999997119</v>
          </cell>
          <cell r="O57">
            <v>3.2010000000000085</v>
          </cell>
          <cell r="P57">
            <v>4.8120000000000074</v>
          </cell>
          <cell r="Q57">
            <v>1.7036394104303816</v>
          </cell>
          <cell r="R57">
            <v>-3.1083605895696258</v>
          </cell>
          <cell r="S57">
            <v>27.750999999999973</v>
          </cell>
          <cell r="T57">
            <v>17.90000000000002</v>
          </cell>
          <cell r="U57">
            <v>15.234639410430361</v>
          </cell>
          <cell r="V57">
            <v>-2.6653605895696586</v>
          </cell>
          <cell r="W57">
            <v>26.553999999999967</v>
          </cell>
          <cell r="X57">
            <v>16.438000000000063</v>
          </cell>
          <cell r="Y57">
            <v>15.686713437297437</v>
          </cell>
          <cell r="Z57">
            <v>-0.75128656270262617</v>
          </cell>
          <cell r="AA57">
            <v>54.304999999999943</v>
          </cell>
          <cell r="AB57">
            <v>34.338000000000079</v>
          </cell>
          <cell r="AC57">
            <v>30.921352847727796</v>
          </cell>
          <cell r="AD57">
            <v>-3.416647152272283</v>
          </cell>
        </row>
        <row r="58">
          <cell r="B58" t="str">
            <v>4012999</v>
          </cell>
          <cell r="C58" t="str">
            <v>2999</v>
          </cell>
          <cell r="D58">
            <v>401</v>
          </cell>
          <cell r="E58">
            <v>7.0670000000000002</v>
          </cell>
          <cell r="F58">
            <v>2.7589999999999999</v>
          </cell>
          <cell r="G58">
            <v>2.839</v>
          </cell>
          <cell r="H58">
            <v>6.12</v>
          </cell>
          <cell r="I58">
            <v>5.23</v>
          </cell>
          <cell r="J58">
            <v>5.6020000000000003</v>
          </cell>
          <cell r="K58">
            <v>13.187000000000001</v>
          </cell>
          <cell r="L58">
            <v>7.9890000000000008</v>
          </cell>
          <cell r="M58">
            <v>8.4410000000000007</v>
          </cell>
          <cell r="N58">
            <v>0.45199999999999996</v>
          </cell>
          <cell r="O58">
            <v>1.7909999999999999</v>
          </cell>
          <cell r="P58">
            <v>2.9609999999999999</v>
          </cell>
          <cell r="Q58">
            <v>1.0483117818546035</v>
          </cell>
          <cell r="R58">
            <v>-1.9126882181453964</v>
          </cell>
          <cell r="S58">
            <v>14.978000000000002</v>
          </cell>
          <cell r="T58">
            <v>10.950000000000001</v>
          </cell>
          <cell r="U58">
            <v>9.4893117818546049</v>
          </cell>
          <cell r="V58">
            <v>-1.4606882181453962</v>
          </cell>
          <cell r="W58">
            <v>14.619</v>
          </cell>
          <cell r="X58">
            <v>10.037000000000001</v>
          </cell>
          <cell r="Y58">
            <v>9.5782663809559416</v>
          </cell>
          <cell r="Z58">
            <v>-0.45873361904405918</v>
          </cell>
          <cell r="AA58">
            <v>29.597000000000001</v>
          </cell>
          <cell r="AB58">
            <v>20.987000000000002</v>
          </cell>
          <cell r="AC58">
            <v>19.067578162810548</v>
          </cell>
          <cell r="AD58">
            <v>-1.9194218371894536</v>
          </cell>
        </row>
        <row r="59">
          <cell r="B59" t="str">
            <v>4010804</v>
          </cell>
          <cell r="C59" t="str">
            <v>0804</v>
          </cell>
          <cell r="D59">
            <v>401</v>
          </cell>
          <cell r="E59">
            <v>228.16500000000002</v>
          </cell>
          <cell r="F59">
            <v>281.29899999999998</v>
          </cell>
          <cell r="G59">
            <v>293.52500000000003</v>
          </cell>
          <cell r="H59">
            <v>233.25900000000001</v>
          </cell>
          <cell r="I59">
            <v>287.82599999999996</v>
          </cell>
          <cell r="J59">
            <v>291.18299999999999</v>
          </cell>
          <cell r="K59">
            <v>233.25900000000001</v>
          </cell>
          <cell r="L59">
            <v>287.82599999999996</v>
          </cell>
          <cell r="M59">
            <v>291.18299999999999</v>
          </cell>
          <cell r="N59">
            <v>3.3570000000000277</v>
          </cell>
          <cell r="O59">
            <v>0</v>
          </cell>
          <cell r="P59">
            <v>0</v>
          </cell>
          <cell r="Q59">
            <v>0</v>
          </cell>
          <cell r="R59">
            <v>0</v>
          </cell>
          <cell r="S59">
            <v>235.73199999999997</v>
          </cell>
          <cell r="T59">
            <v>287.83299999999997</v>
          </cell>
          <cell r="U59">
            <v>291.37300000000005</v>
          </cell>
          <cell r="V59">
            <v>3.5400000000000773</v>
          </cell>
          <cell r="W59">
            <v>214.917</v>
          </cell>
          <cell r="X59">
            <v>281.46200000000005</v>
          </cell>
          <cell r="Y59">
            <v>286.96013453646094</v>
          </cell>
          <cell r="Z59">
            <v>5.4981345364608956</v>
          </cell>
          <cell r="AA59">
            <v>0</v>
          </cell>
          <cell r="AB59">
            <v>0</v>
          </cell>
          <cell r="AC59">
            <v>0</v>
          </cell>
          <cell r="AD59">
            <v>0</v>
          </cell>
        </row>
        <row r="60">
          <cell r="B60" t="str">
            <v>4010834</v>
          </cell>
          <cell r="C60" t="str">
            <v>0834</v>
          </cell>
          <cell r="D60">
            <v>401</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t="str">
            <v xml:space="preserve"> </v>
          </cell>
          <cell r="AC60">
            <v>0</v>
          </cell>
          <cell r="AD60">
            <v>0</v>
          </cell>
        </row>
        <row r="61">
          <cell r="B61" t="str">
            <v>401BSJ OR/AP/MS</v>
          </cell>
          <cell r="C61" t="str">
            <v>BSJ OR/AP/MS</v>
          </cell>
          <cell r="D61">
            <v>401</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row>
        <row r="62">
          <cell r="B62" t="str">
            <v>401F737</v>
          </cell>
          <cell r="C62" t="str">
            <v>F737</v>
          </cell>
          <cell r="D62">
            <v>401</v>
          </cell>
          <cell r="E62">
            <v>248.798</v>
          </cell>
          <cell r="F62">
            <v>313.74799999999999</v>
          </cell>
          <cell r="G62">
            <v>276.28300000000002</v>
          </cell>
          <cell r="H62">
            <v>239.761</v>
          </cell>
          <cell r="I62">
            <v>345.13799999999998</v>
          </cell>
          <cell r="J62">
            <v>292.23399999999998</v>
          </cell>
          <cell r="K62">
            <v>239.761</v>
          </cell>
          <cell r="L62">
            <v>345.13799999999998</v>
          </cell>
          <cell r="M62">
            <v>292.23399999999998</v>
          </cell>
          <cell r="N62">
            <v>-52.903999999999996</v>
          </cell>
          <cell r="O62">
            <v>0</v>
          </cell>
          <cell r="P62">
            <v>0</v>
          </cell>
          <cell r="Q62">
            <v>0</v>
          </cell>
          <cell r="R62">
            <v>0</v>
          </cell>
          <cell r="S62">
            <v>246.72200000000001</v>
          </cell>
          <cell r="T62">
            <v>325.06</v>
          </cell>
          <cell r="U62">
            <v>280.10000000000002</v>
          </cell>
          <cell r="V62">
            <v>-44.95999999999998</v>
          </cell>
          <cell r="W62">
            <v>204.6</v>
          </cell>
          <cell r="X62">
            <v>298.017</v>
          </cell>
          <cell r="Y62">
            <v>263</v>
          </cell>
          <cell r="Z62">
            <v>-35.016999999999996</v>
          </cell>
          <cell r="AA62">
            <v>0</v>
          </cell>
          <cell r="AB62">
            <v>0</v>
          </cell>
          <cell r="AC62">
            <v>0</v>
          </cell>
          <cell r="AD62">
            <v>0</v>
          </cell>
        </row>
        <row r="63">
          <cell r="B63" t="str">
            <v>401ABS</v>
          </cell>
          <cell r="C63" t="str">
            <v>ABS</v>
          </cell>
          <cell r="D63">
            <v>401</v>
          </cell>
          <cell r="E63">
            <v>0</v>
          </cell>
          <cell r="F63">
            <v>0</v>
          </cell>
          <cell r="G63">
            <v>0</v>
          </cell>
          <cell r="H63">
            <v>300</v>
          </cell>
          <cell r="I63">
            <v>350</v>
          </cell>
          <cell r="J63">
            <v>373</v>
          </cell>
          <cell r="K63">
            <v>300</v>
          </cell>
          <cell r="L63">
            <v>350</v>
          </cell>
          <cell r="M63">
            <v>373</v>
          </cell>
          <cell r="N63">
            <v>23</v>
          </cell>
          <cell r="O63">
            <v>0</v>
          </cell>
          <cell r="P63">
            <v>0</v>
          </cell>
          <cell r="Q63">
            <v>0</v>
          </cell>
          <cell r="R63">
            <v>0</v>
          </cell>
          <cell r="S63">
            <v>300</v>
          </cell>
          <cell r="T63">
            <v>350</v>
          </cell>
          <cell r="U63">
            <v>350</v>
          </cell>
          <cell r="V63">
            <v>0</v>
          </cell>
          <cell r="W63">
            <v>346</v>
          </cell>
          <cell r="X63">
            <v>350</v>
          </cell>
          <cell r="Y63">
            <v>350</v>
          </cell>
          <cell r="Z63">
            <v>0</v>
          </cell>
          <cell r="AA63">
            <v>0</v>
          </cell>
          <cell r="AB63">
            <v>0</v>
          </cell>
          <cell r="AC63">
            <v>0</v>
          </cell>
          <cell r="AD63">
            <v>0</v>
          </cell>
        </row>
        <row r="64">
          <cell r="B64" t="str">
            <v>CorpWITHTask2925</v>
          </cell>
          <cell r="C64" t="str">
            <v>2925</v>
          </cell>
          <cell r="D64" t="str">
            <v>CorpWITHTask</v>
          </cell>
          <cell r="E64">
            <v>-123.105</v>
          </cell>
          <cell r="F64">
            <v>-157.38388800000001</v>
          </cell>
          <cell r="G64">
            <v>-135.12899999999999</v>
          </cell>
          <cell r="H64">
            <v>-130.81899999999999</v>
          </cell>
          <cell r="I64">
            <v>-153.08556799999999</v>
          </cell>
          <cell r="J64">
            <v>-137.51599999999999</v>
          </cell>
          <cell r="K64">
            <v>-253.92399999999998</v>
          </cell>
          <cell r="L64">
            <v>-310.46945600000004</v>
          </cell>
          <cell r="M64">
            <v>-272.64499999999998</v>
          </cell>
          <cell r="N64">
            <v>37.824456000000055</v>
          </cell>
          <cell r="O64">
            <v>-117.65900000000001</v>
          </cell>
          <cell r="P64">
            <v>-167.04373800000002</v>
          </cell>
          <cell r="Q64">
            <v>-167.04373800000002</v>
          </cell>
          <cell r="R64">
            <v>0</v>
          </cell>
          <cell r="S64">
            <v>-371.58299999999997</v>
          </cell>
          <cell r="T64">
            <v>-477.51319400000006</v>
          </cell>
          <cell r="U64">
            <v>-439.688738</v>
          </cell>
          <cell r="V64">
            <v>37.824456000000055</v>
          </cell>
          <cell r="W64">
            <v>-380.49200000000002</v>
          </cell>
          <cell r="X64">
            <v>-451.50389700000005</v>
          </cell>
          <cell r="Y64">
            <v>-451.50389700000005</v>
          </cell>
          <cell r="Z64">
            <v>0</v>
          </cell>
          <cell r="AA64">
            <v>-752.07500000000005</v>
          </cell>
          <cell r="AB64">
            <v>-929.01709100000016</v>
          </cell>
          <cell r="AC64">
            <v>-891.19263500000011</v>
          </cell>
          <cell r="AD64">
            <v>37.824456000000055</v>
          </cell>
        </row>
        <row r="65">
          <cell r="B65" t="str">
            <v>CorpWITHTask2937</v>
          </cell>
          <cell r="C65" t="str">
            <v>2937</v>
          </cell>
          <cell r="D65" t="str">
            <v>CorpWITHTask</v>
          </cell>
          <cell r="E65">
            <v>-2.427</v>
          </cell>
          <cell r="F65">
            <v>-1.3809179999999996</v>
          </cell>
          <cell r="G65">
            <v>8.8999999999999996E-2</v>
          </cell>
          <cell r="H65">
            <v>-3.3860000000000001</v>
          </cell>
          <cell r="I65">
            <v>0.39888200000000007</v>
          </cell>
          <cell r="J65">
            <v>0.31900000000000001</v>
          </cell>
          <cell r="K65">
            <v>-5.8130000000000006</v>
          </cell>
          <cell r="L65">
            <v>-0.98203599999999958</v>
          </cell>
          <cell r="M65">
            <v>0.40800000000000003</v>
          </cell>
          <cell r="N65">
            <v>1.3900359999999996</v>
          </cell>
          <cell r="O65">
            <v>-3.177</v>
          </cell>
          <cell r="P65">
            <v>0.52407200000000009</v>
          </cell>
          <cell r="Q65">
            <v>0.52407200000000009</v>
          </cell>
          <cell r="R65">
            <v>0</v>
          </cell>
          <cell r="S65">
            <v>-8.99</v>
          </cell>
          <cell r="T65">
            <v>-0.45796399999999948</v>
          </cell>
          <cell r="U65">
            <v>0.93207200000000012</v>
          </cell>
          <cell r="V65">
            <v>1.3900359999999996</v>
          </cell>
          <cell r="W65">
            <v>-0.66199999999999992</v>
          </cell>
          <cell r="X65">
            <v>1.259593</v>
          </cell>
          <cell r="Y65">
            <v>13.259593000000001</v>
          </cell>
          <cell r="Z65">
            <v>12</v>
          </cell>
          <cell r="AA65">
            <v>-9.652000000000001</v>
          </cell>
          <cell r="AB65">
            <v>0.80162900000000048</v>
          </cell>
          <cell r="AC65">
            <v>14.191665</v>
          </cell>
          <cell r="AD65">
            <v>13.390036</v>
          </cell>
        </row>
        <row r="66">
          <cell r="B66" t="str">
            <v>CorpWITHTask2958</v>
          </cell>
          <cell r="C66" t="str">
            <v>2958</v>
          </cell>
          <cell r="D66" t="str">
            <v>CorpWITHTask</v>
          </cell>
          <cell r="E66">
            <v>-0.86799999999999999</v>
          </cell>
          <cell r="F66">
            <v>0.55530600000000008</v>
          </cell>
          <cell r="G66">
            <v>-1.976</v>
          </cell>
          <cell r="H66">
            <v>0.25</v>
          </cell>
          <cell r="I66">
            <v>-1.0898950000000001</v>
          </cell>
          <cell r="J66">
            <v>-3.2040000000000002</v>
          </cell>
          <cell r="K66">
            <v>-0.61799999999999999</v>
          </cell>
          <cell r="L66">
            <v>-0.53458899999999998</v>
          </cell>
          <cell r="M66">
            <v>-5.18</v>
          </cell>
          <cell r="N66">
            <v>4.6454109999999993</v>
          </cell>
          <cell r="O66">
            <v>0.56299999999999994</v>
          </cell>
          <cell r="P66">
            <v>3.5302000000000076E-2</v>
          </cell>
          <cell r="Q66">
            <v>3.5302000000000076E-2</v>
          </cell>
          <cell r="R66">
            <v>0</v>
          </cell>
          <cell r="S66">
            <v>-5.5000000000000049E-2</v>
          </cell>
          <cell r="T66">
            <v>-0.49928699999999993</v>
          </cell>
          <cell r="U66">
            <v>-5.144698</v>
          </cell>
          <cell r="V66">
            <v>4.6454110000000002</v>
          </cell>
          <cell r="W66">
            <v>8.73</v>
          </cell>
          <cell r="X66">
            <v>3.9964000000000305E-2</v>
          </cell>
          <cell r="Y66">
            <v>-25.5</v>
          </cell>
          <cell r="Z66">
            <v>25.539964000000001</v>
          </cell>
          <cell r="AA66">
            <v>8.6750000000000007</v>
          </cell>
          <cell r="AB66">
            <v>-0.45932299999999959</v>
          </cell>
          <cell r="AC66">
            <v>-30.644697999999998</v>
          </cell>
          <cell r="AD66">
            <v>30.185374999999997</v>
          </cell>
        </row>
        <row r="67">
          <cell r="B67" t="str">
            <v>CorpWITHTask2959</v>
          </cell>
          <cell r="C67" t="str">
            <v>2959</v>
          </cell>
          <cell r="D67" t="str">
            <v>CorpWITHTask</v>
          </cell>
          <cell r="E67">
            <v>-1.5590000000000002</v>
          </cell>
          <cell r="F67">
            <v>-1.9362239999999997</v>
          </cell>
          <cell r="G67">
            <v>2.0649999999999999</v>
          </cell>
          <cell r="H67">
            <v>-3.6360000000000001</v>
          </cell>
          <cell r="I67">
            <v>1.4887770000000002</v>
          </cell>
          <cell r="J67">
            <v>3.5230000000000001</v>
          </cell>
          <cell r="K67">
            <v>-5.1950000000000003</v>
          </cell>
          <cell r="L67">
            <v>-0.4474469999999996</v>
          </cell>
          <cell r="M67">
            <v>5.5880000000000001</v>
          </cell>
          <cell r="N67">
            <v>6.0354469999999996</v>
          </cell>
          <cell r="O67">
            <v>-3.74</v>
          </cell>
          <cell r="P67">
            <v>0.48877000000000004</v>
          </cell>
          <cell r="Q67">
            <v>0.48877000000000004</v>
          </cell>
          <cell r="R67">
            <v>0</v>
          </cell>
          <cell r="S67">
            <v>-8.9350000000000005</v>
          </cell>
          <cell r="T67">
            <v>4.1323000000000443E-2</v>
          </cell>
          <cell r="U67">
            <v>6.0767699999999998</v>
          </cell>
          <cell r="V67">
            <v>6.0354469999999996</v>
          </cell>
          <cell r="W67">
            <v>-9.3919999999999995</v>
          </cell>
          <cell r="X67">
            <v>1.2196289999999996</v>
          </cell>
          <cell r="Y67">
            <v>38.759593000000002</v>
          </cell>
          <cell r="Z67">
            <v>37.539964000000005</v>
          </cell>
          <cell r="AA67">
            <v>-18.327000000000002</v>
          </cell>
          <cell r="AB67">
            <v>1.2609520000000001</v>
          </cell>
          <cell r="AC67">
            <v>44.836362999999999</v>
          </cell>
          <cell r="AD67">
            <v>43.575410999999995</v>
          </cell>
        </row>
        <row r="68">
          <cell r="B68" t="str">
            <v>CorpWITHTaskF974</v>
          </cell>
          <cell r="C68" t="str">
            <v>F974</v>
          </cell>
          <cell r="D68" t="str">
            <v>CorpWITHTask</v>
          </cell>
          <cell r="E68">
            <v>-4.8120000000000003</v>
          </cell>
          <cell r="F68">
            <v>-4.1929999999999996</v>
          </cell>
          <cell r="G68">
            <v>-4.117</v>
          </cell>
          <cell r="H68">
            <v>-4.74</v>
          </cell>
          <cell r="I68">
            <v>-4.4260000000000002</v>
          </cell>
          <cell r="J68">
            <v>-4.0679999999999996</v>
          </cell>
          <cell r="K68">
            <v>-9.5519999999999996</v>
          </cell>
          <cell r="L68">
            <v>-8.6189999999999998</v>
          </cell>
          <cell r="M68">
            <v>-8.1849999999999987</v>
          </cell>
          <cell r="N68">
            <v>0.43400000000000105</v>
          </cell>
          <cell r="O68">
            <v>-3.4870000000000001</v>
          </cell>
          <cell r="P68">
            <v>-4.18</v>
          </cell>
          <cell r="Q68">
            <v>-4.18</v>
          </cell>
          <cell r="R68">
            <v>0</v>
          </cell>
          <cell r="S68">
            <v>-13.039</v>
          </cell>
          <cell r="T68">
            <v>-12.798999999999999</v>
          </cell>
          <cell r="U68">
            <v>-12.364999999999998</v>
          </cell>
          <cell r="V68">
            <v>0.43400000000000105</v>
          </cell>
          <cell r="W68">
            <v>-17.23</v>
          </cell>
          <cell r="X68">
            <v>-13.042999999999999</v>
          </cell>
          <cell r="Y68">
            <v>-13.042999999999999</v>
          </cell>
          <cell r="Z68">
            <v>0</v>
          </cell>
          <cell r="AA68">
            <v>-30.268999999999998</v>
          </cell>
          <cell r="AB68">
            <v>-25.841999999999999</v>
          </cell>
          <cell r="AC68">
            <v>-25.407999999999998</v>
          </cell>
          <cell r="AD68">
            <v>0.43400000000000105</v>
          </cell>
        </row>
        <row r="69">
          <cell r="B69" t="str">
            <v>CorpWITHTask0</v>
          </cell>
          <cell r="C69">
            <v>0</v>
          </cell>
          <cell r="D69" t="str">
            <v>CorpWITHTask</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row>
        <row r="70">
          <cell r="B70" t="str">
            <v>CorpWITHTaskF986</v>
          </cell>
          <cell r="C70" t="str">
            <v>F986</v>
          </cell>
          <cell r="D70" t="str">
            <v>CorpWITHTask</v>
          </cell>
          <cell r="E70">
            <v>-0.23799999999999999</v>
          </cell>
          <cell r="F70">
            <v>-1.7000000000000001E-2</v>
          </cell>
          <cell r="G70">
            <v>-2.8000000000000001E-2</v>
          </cell>
          <cell r="H70">
            <v>0.1</v>
          </cell>
          <cell r="I70">
            <v>-1.7000000000000001E-2</v>
          </cell>
          <cell r="J70">
            <v>-2.7E-2</v>
          </cell>
          <cell r="K70">
            <v>-0.13799999999999998</v>
          </cell>
          <cell r="L70">
            <v>-3.4000000000000002E-2</v>
          </cell>
          <cell r="M70">
            <v>-5.5E-2</v>
          </cell>
          <cell r="N70">
            <v>-2.0999999999999998E-2</v>
          </cell>
          <cell r="O70">
            <v>3.3149999999999999</v>
          </cell>
          <cell r="P70">
            <v>-1.7000000000000001E-2</v>
          </cell>
          <cell r="Q70">
            <v>-1.7000000000000001E-2</v>
          </cell>
          <cell r="R70">
            <v>0</v>
          </cell>
          <cell r="S70">
            <v>3.177</v>
          </cell>
          <cell r="T70">
            <v>-5.1000000000000004E-2</v>
          </cell>
          <cell r="U70">
            <v>-7.2000000000000008E-2</v>
          </cell>
          <cell r="V70">
            <v>-2.1000000000000005E-2</v>
          </cell>
          <cell r="W70">
            <v>0.311</v>
          </cell>
          <cell r="X70">
            <v>-5.1000000000000004E-2</v>
          </cell>
          <cell r="Y70">
            <v>-5.1000000000000004E-2</v>
          </cell>
          <cell r="Z70">
            <v>0</v>
          </cell>
          <cell r="AA70">
            <v>3.488</v>
          </cell>
          <cell r="AB70">
            <v>-0.10200000000000001</v>
          </cell>
          <cell r="AC70">
            <v>-0.12300000000000001</v>
          </cell>
          <cell r="AD70">
            <v>-2.1000000000000005E-2</v>
          </cell>
        </row>
        <row r="71">
          <cell r="B71" t="str">
            <v>CorpWITHTask2985</v>
          </cell>
          <cell r="C71" t="str">
            <v>2985</v>
          </cell>
          <cell r="D71" t="str">
            <v>CorpWITHTask</v>
          </cell>
          <cell r="E71">
            <v>-6.609</v>
          </cell>
          <cell r="F71">
            <v>-6.1462239999999992</v>
          </cell>
          <cell r="G71">
            <v>-2.08</v>
          </cell>
          <cell r="H71">
            <v>-8.2760000000000016</v>
          </cell>
          <cell r="I71">
            <v>-2.9542229999999998</v>
          </cell>
          <cell r="J71">
            <v>-0.57199999999999951</v>
          </cell>
          <cell r="K71">
            <v>-14.885</v>
          </cell>
          <cell r="L71">
            <v>-9.1004470000000008</v>
          </cell>
          <cell r="M71">
            <v>-2.6519999999999988</v>
          </cell>
          <cell r="N71">
            <v>6.4484470000000016</v>
          </cell>
          <cell r="O71">
            <v>-3.9120000000000004</v>
          </cell>
          <cell r="P71">
            <v>-3.7082299999999995</v>
          </cell>
          <cell r="Q71">
            <v>-3.7082299999999995</v>
          </cell>
          <cell r="R71">
            <v>0</v>
          </cell>
          <cell r="S71">
            <v>-18.797000000000001</v>
          </cell>
          <cell r="T71">
            <v>-12.808676999999999</v>
          </cell>
          <cell r="U71">
            <v>-6.3602299999999987</v>
          </cell>
          <cell r="V71">
            <v>6.4484470000000007</v>
          </cell>
          <cell r="W71">
            <v>-26.311</v>
          </cell>
          <cell r="X71">
            <v>-11.874371</v>
          </cell>
          <cell r="Y71">
            <v>25.665593000000001</v>
          </cell>
          <cell r="Z71">
            <v>37.539963999999998</v>
          </cell>
          <cell r="AA71">
            <v>-45.108000000000004</v>
          </cell>
          <cell r="AB71">
            <v>-24.683047999999999</v>
          </cell>
          <cell r="AC71">
            <v>19.305363</v>
          </cell>
          <cell r="AD71">
            <v>43.988410999999999</v>
          </cell>
        </row>
        <row r="72">
          <cell r="B72" t="str">
            <v>CorpWITHTask2999</v>
          </cell>
          <cell r="C72" t="str">
            <v>2999</v>
          </cell>
          <cell r="D72" t="str">
            <v>CorpWITHTask</v>
          </cell>
          <cell r="E72">
            <v>-3.9510000000000001</v>
          </cell>
          <cell r="F72">
            <v>-3.8845020000000003</v>
          </cell>
          <cell r="G72">
            <v>-1.115</v>
          </cell>
          <cell r="H72">
            <v>-4.4169999999999998</v>
          </cell>
          <cell r="I72">
            <v>-1.9315009999999999</v>
          </cell>
          <cell r="J72">
            <v>-3.3730000000000002</v>
          </cell>
          <cell r="K72">
            <v>-8.3680000000000003</v>
          </cell>
          <cell r="L72">
            <v>-5.8160030000000003</v>
          </cell>
          <cell r="M72">
            <v>-4.4880000000000004</v>
          </cell>
          <cell r="N72">
            <v>1.3280029999999998</v>
          </cell>
          <cell r="O72">
            <v>-2.2970000000000002</v>
          </cell>
          <cell r="P72">
            <v>-2.3935070000000001</v>
          </cell>
          <cell r="Q72">
            <v>-2.3935070000000001</v>
          </cell>
          <cell r="R72">
            <v>0</v>
          </cell>
          <cell r="S72">
            <v>-10.665000000000001</v>
          </cell>
          <cell r="T72">
            <v>-8.2095099999999999</v>
          </cell>
          <cell r="U72">
            <v>-6.8815070000000009</v>
          </cell>
          <cell r="V72">
            <v>1.3280029999999989</v>
          </cell>
          <cell r="W72">
            <v>-18.317</v>
          </cell>
          <cell r="X72">
            <v>-6.7842060000000011</v>
          </cell>
          <cell r="Y72">
            <v>14.663569971340634</v>
          </cell>
          <cell r="Z72">
            <v>21.447775971340633</v>
          </cell>
          <cell r="AA72">
            <v>-28.981999999999999</v>
          </cell>
          <cell r="AB72">
            <v>-14.993716000000001</v>
          </cell>
          <cell r="AC72">
            <v>7.7820629713406326</v>
          </cell>
          <cell r="AD72">
            <v>22.775778971340635</v>
          </cell>
        </row>
        <row r="73">
          <cell r="B73" t="str">
            <v>CorpWITHTask0804</v>
          </cell>
          <cell r="C73" t="str">
            <v>0804</v>
          </cell>
          <cell r="D73" t="str">
            <v>CorpWITHTask</v>
          </cell>
          <cell r="E73">
            <v>-109.07600000000001</v>
          </cell>
          <cell r="F73">
            <v>-103.413</v>
          </cell>
          <cell r="G73">
            <v>-113.56099999999999</v>
          </cell>
          <cell r="H73">
            <v>-107.11999999999999</v>
          </cell>
          <cell r="I73">
            <v>-103.413</v>
          </cell>
          <cell r="J73">
            <v>-113.56099999999999</v>
          </cell>
          <cell r="K73">
            <v>-107.11999999999999</v>
          </cell>
          <cell r="L73">
            <v>-103.413</v>
          </cell>
          <cell r="M73">
            <v>-113.56099999999999</v>
          </cell>
          <cell r="N73">
            <v>-10.147999999999996</v>
          </cell>
          <cell r="O73">
            <v>0</v>
          </cell>
          <cell r="P73">
            <v>0</v>
          </cell>
          <cell r="Q73">
            <v>0</v>
          </cell>
          <cell r="R73">
            <v>0</v>
          </cell>
          <cell r="S73">
            <v>-107.038</v>
          </cell>
          <cell r="T73">
            <v>-103.413</v>
          </cell>
          <cell r="U73">
            <v>-103.413</v>
          </cell>
          <cell r="V73">
            <v>0</v>
          </cell>
          <cell r="W73">
            <v>-98.819000000000003</v>
          </cell>
          <cell r="X73">
            <v>-104.512</v>
          </cell>
          <cell r="Y73">
            <v>-104.512</v>
          </cell>
          <cell r="Z73">
            <v>0</v>
          </cell>
          <cell r="AA73">
            <v>0</v>
          </cell>
          <cell r="AB73">
            <v>0</v>
          </cell>
          <cell r="AC73">
            <v>0</v>
          </cell>
          <cell r="AD73">
            <v>0</v>
          </cell>
        </row>
        <row r="74">
          <cell r="B74" t="str">
            <v>CorpWITHTask0834</v>
          </cell>
          <cell r="C74" t="str">
            <v>0834</v>
          </cell>
          <cell r="D74" t="str">
            <v>CorpWITHTask</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t="str">
            <v xml:space="preserve"> </v>
          </cell>
          <cell r="AC74">
            <v>0</v>
          </cell>
          <cell r="AD74">
            <v>0</v>
          </cell>
        </row>
        <row r="75">
          <cell r="B75" t="str">
            <v>CorpWITHTaskBSJ OR/AP/MS</v>
          </cell>
          <cell r="C75" t="str">
            <v>BSJ OR/AP/MS</v>
          </cell>
          <cell r="D75" t="str">
            <v>CorpWITHTask</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row>
        <row r="76">
          <cell r="B76" t="str">
            <v>CorpWITHTaskF737</v>
          </cell>
          <cell r="C76" t="str">
            <v>F737</v>
          </cell>
          <cell r="D76" t="str">
            <v>CorpWITHTask</v>
          </cell>
          <cell r="E76">
            <v>2028.0830000000001</v>
          </cell>
          <cell r="F76">
            <v>2001.701</v>
          </cell>
          <cell r="G76">
            <v>1913.433</v>
          </cell>
          <cell r="H76">
            <v>2031.183</v>
          </cell>
          <cell r="I76">
            <v>2023.8119999999999</v>
          </cell>
          <cell r="J76">
            <v>1922.46</v>
          </cell>
          <cell r="K76">
            <v>2031.183</v>
          </cell>
          <cell r="L76">
            <v>2023.8119999999999</v>
          </cell>
          <cell r="M76">
            <v>1922.46</v>
          </cell>
          <cell r="N76">
            <v>-101.35199999999986</v>
          </cell>
          <cell r="O76">
            <v>0</v>
          </cell>
          <cell r="P76">
            <v>0</v>
          </cell>
          <cell r="Q76">
            <v>0</v>
          </cell>
          <cell r="R76">
            <v>0</v>
          </cell>
          <cell r="S76">
            <v>2031.3</v>
          </cell>
          <cell r="T76">
            <v>1992.6</v>
          </cell>
          <cell r="U76">
            <v>1902.6</v>
          </cell>
          <cell r="V76">
            <v>-90</v>
          </cell>
          <cell r="W76">
            <v>1987.6</v>
          </cell>
          <cell r="X76">
            <v>1899.3</v>
          </cell>
          <cell r="Y76">
            <v>1839.3</v>
          </cell>
          <cell r="Z76">
            <v>-60</v>
          </cell>
          <cell r="AA76">
            <v>0</v>
          </cell>
          <cell r="AB76" t="str">
            <v xml:space="preserve"> </v>
          </cell>
          <cell r="AC76">
            <v>0</v>
          </cell>
          <cell r="AD76">
            <v>0</v>
          </cell>
        </row>
        <row r="77">
          <cell r="B77" t="str">
            <v>CorpWITHTaskABS</v>
          </cell>
          <cell r="C77" t="str">
            <v>ABS</v>
          </cell>
          <cell r="D77" t="str">
            <v>CorpWITHTask</v>
          </cell>
        </row>
        <row r="78">
          <cell r="B78" t="str">
            <v>4202925</v>
          </cell>
          <cell r="C78" t="str">
            <v>2925</v>
          </cell>
          <cell r="D78">
            <v>420</v>
          </cell>
          <cell r="E78">
            <v>1020.1559999999999</v>
          </cell>
          <cell r="F78">
            <v>1151.288037669083</v>
          </cell>
          <cell r="G78">
            <v>1129.7950000000001</v>
          </cell>
          <cell r="H78">
            <v>1187.011</v>
          </cell>
          <cell r="I78">
            <v>1246.714993035516</v>
          </cell>
          <cell r="J78">
            <v>1168.9370000000001</v>
          </cell>
          <cell r="K78">
            <v>2207.1669999999999</v>
          </cell>
          <cell r="L78">
            <v>2398.003030704599</v>
          </cell>
          <cell r="M78">
            <v>2298.732</v>
          </cell>
          <cell r="N78">
            <v>-99.271030704598957</v>
          </cell>
          <cell r="O78">
            <v>1053.5219999999999</v>
          </cell>
          <cell r="P78">
            <v>1220.7228499883629</v>
          </cell>
          <cell r="Q78">
            <v>1167.3569148692306</v>
          </cell>
          <cell r="R78">
            <v>-53.365935119132246</v>
          </cell>
          <cell r="S78">
            <v>3260.6889999999994</v>
          </cell>
          <cell r="T78">
            <v>3618.7258806929617</v>
          </cell>
          <cell r="U78">
            <v>3466.0889148692308</v>
          </cell>
          <cell r="V78">
            <v>-152.6369658237312</v>
          </cell>
          <cell r="W78">
            <v>3243.4720000000002</v>
          </cell>
          <cell r="X78">
            <v>3529.015533537693</v>
          </cell>
          <cell r="Y78">
            <v>3387.0618031362387</v>
          </cell>
          <cell r="Z78">
            <v>-141.95373040145421</v>
          </cell>
          <cell r="AA78">
            <v>6504.1610000000001</v>
          </cell>
          <cell r="AB78">
            <v>7147.7414142306552</v>
          </cell>
          <cell r="AC78">
            <v>6853.1507180054705</v>
          </cell>
          <cell r="AD78">
            <v>-294.59069622518541</v>
          </cell>
        </row>
        <row r="79">
          <cell r="B79" t="str">
            <v>4202937</v>
          </cell>
          <cell r="C79" t="str">
            <v>2937</v>
          </cell>
          <cell r="D79">
            <v>420</v>
          </cell>
          <cell r="E79">
            <v>265.07799999999997</v>
          </cell>
          <cell r="F79">
            <v>297.246585004449</v>
          </cell>
          <cell r="G79">
            <v>275.75800000000004</v>
          </cell>
          <cell r="H79">
            <v>353.36400000000003</v>
          </cell>
          <cell r="I79">
            <v>335.70089400971597</v>
          </cell>
          <cell r="J79">
            <v>284.29500000000002</v>
          </cell>
          <cell r="K79">
            <v>618.44200000000001</v>
          </cell>
          <cell r="L79">
            <v>632.94747901416497</v>
          </cell>
          <cell r="M79">
            <v>560.053</v>
          </cell>
          <cell r="N79">
            <v>-72.894479014164972</v>
          </cell>
          <cell r="O79">
            <v>301.45100000000002</v>
          </cell>
          <cell r="P79">
            <v>332.59385999822905</v>
          </cell>
          <cell r="Q79">
            <v>271.89118325934663</v>
          </cell>
          <cell r="R79">
            <v>-60.702676738882367</v>
          </cell>
          <cell r="S79">
            <v>919.89300000000003</v>
          </cell>
          <cell r="T79">
            <v>965.54133901239402</v>
          </cell>
          <cell r="U79">
            <v>831.94418325934669</v>
          </cell>
          <cell r="V79">
            <v>-133.59715575304733</v>
          </cell>
          <cell r="W79">
            <v>876.32799999999997</v>
          </cell>
          <cell r="X79">
            <v>967.902930778832</v>
          </cell>
          <cell r="Y79">
            <v>802.56054878562588</v>
          </cell>
          <cell r="Z79">
            <v>-165.34238199320612</v>
          </cell>
          <cell r="AA79">
            <v>1796.221</v>
          </cell>
          <cell r="AB79">
            <v>1933.4442697912259</v>
          </cell>
          <cell r="AC79">
            <v>1634.5047320449726</v>
          </cell>
          <cell r="AD79">
            <v>-298.93953774625334</v>
          </cell>
        </row>
        <row r="80">
          <cell r="B80" t="str">
            <v>4202958</v>
          </cell>
          <cell r="C80" t="str">
            <v>2958</v>
          </cell>
          <cell r="D80">
            <v>420</v>
          </cell>
          <cell r="E80">
            <v>251.09199999999998</v>
          </cell>
          <cell r="F80">
            <v>277.57482324608998</v>
          </cell>
          <cell r="G80">
            <v>276.06200000000001</v>
          </cell>
          <cell r="H80">
            <v>266.96300000000002</v>
          </cell>
          <cell r="I80">
            <v>279.89187398369302</v>
          </cell>
          <cell r="J80">
            <v>268.03199999999998</v>
          </cell>
          <cell r="K80">
            <v>518.05500000000006</v>
          </cell>
          <cell r="L80">
            <v>557.46669722978299</v>
          </cell>
          <cell r="M80">
            <v>544.09400000000005</v>
          </cell>
          <cell r="N80">
            <v>13.372697229782947</v>
          </cell>
          <cell r="O80">
            <v>252.41200000000001</v>
          </cell>
          <cell r="P80">
            <v>282.74903489794798</v>
          </cell>
          <cell r="Q80">
            <v>278.74532377433667</v>
          </cell>
          <cell r="R80">
            <v>4.0037111236113283</v>
          </cell>
          <cell r="S80">
            <v>770.46699999999998</v>
          </cell>
          <cell r="T80">
            <v>840.21573212773092</v>
          </cell>
          <cell r="U80">
            <v>822.83932377433666</v>
          </cell>
          <cell r="V80">
            <v>17.376408353394307</v>
          </cell>
          <cell r="W80">
            <v>771.60300000000007</v>
          </cell>
          <cell r="X80">
            <v>832.77993003872302</v>
          </cell>
          <cell r="Y80">
            <v>777.10227931443217</v>
          </cell>
          <cell r="Z80">
            <v>55.677650724290849</v>
          </cell>
          <cell r="AA80">
            <v>1542.07</v>
          </cell>
          <cell r="AB80">
            <v>1672.9956621664539</v>
          </cell>
          <cell r="AC80">
            <v>1599.9416030887687</v>
          </cell>
          <cell r="AD80">
            <v>73.054059077685139</v>
          </cell>
        </row>
        <row r="81">
          <cell r="B81" t="str">
            <v>4202959</v>
          </cell>
          <cell r="C81" t="str">
            <v>2959</v>
          </cell>
          <cell r="D81">
            <v>420</v>
          </cell>
          <cell r="E81">
            <v>13.986000000000011</v>
          </cell>
          <cell r="F81">
            <v>19.671761758359001</v>
          </cell>
          <cell r="G81">
            <v>-0.30400000000000205</v>
          </cell>
          <cell r="H81">
            <v>86.400999999999982</v>
          </cell>
          <cell r="I81">
            <v>55.809020026022978</v>
          </cell>
          <cell r="J81">
            <v>16.262999999999995</v>
          </cell>
          <cell r="K81">
            <v>100.387</v>
          </cell>
          <cell r="L81">
            <v>75.480781784382003</v>
          </cell>
          <cell r="M81">
            <v>15.958999999999989</v>
          </cell>
          <cell r="N81">
            <v>-59.521781784382021</v>
          </cell>
          <cell r="O81">
            <v>49.039000000000023</v>
          </cell>
          <cell r="P81">
            <v>49.844825100281014</v>
          </cell>
          <cell r="Q81">
            <v>-6.8541405149900285</v>
          </cell>
          <cell r="R81">
            <v>-56.698965615271042</v>
          </cell>
          <cell r="S81">
            <v>149.42600000000002</v>
          </cell>
          <cell r="T81">
            <v>125.32560688466299</v>
          </cell>
          <cell r="U81">
            <v>9.1048594850099818</v>
          </cell>
          <cell r="V81">
            <v>-116.22074739965301</v>
          </cell>
          <cell r="W81">
            <v>104.72499999999997</v>
          </cell>
          <cell r="X81">
            <v>135.12300074010903</v>
          </cell>
          <cell r="Y81">
            <v>25.458269471193788</v>
          </cell>
          <cell r="Z81">
            <v>-109.66473126891525</v>
          </cell>
          <cell r="AA81">
            <v>254.15100000000004</v>
          </cell>
          <cell r="AB81">
            <v>260.44860762477191</v>
          </cell>
          <cell r="AC81">
            <v>34.563128956203713</v>
          </cell>
          <cell r="AD81">
            <v>-225.8854786685682</v>
          </cell>
        </row>
        <row r="82">
          <cell r="B82" t="str">
            <v>420F974</v>
          </cell>
          <cell r="C82" t="str">
            <v>F974</v>
          </cell>
          <cell r="D82">
            <v>420</v>
          </cell>
          <cell r="E82">
            <v>-13.608000000000001</v>
          </cell>
          <cell r="F82">
            <v>-12.968830000000001</v>
          </cell>
          <cell r="G82">
            <v>-11.477</v>
          </cell>
          <cell r="H82">
            <v>-13.201000000000001</v>
          </cell>
          <cell r="I82">
            <v>-13.045829999999999</v>
          </cell>
          <cell r="J82">
            <v>-12.202</v>
          </cell>
          <cell r="K82">
            <v>-26.808999999999997</v>
          </cell>
          <cell r="L82">
            <v>-26.014659999999999</v>
          </cell>
          <cell r="M82">
            <v>-23.679000000000002</v>
          </cell>
          <cell r="N82">
            <v>2.335659999999999</v>
          </cell>
          <cell r="O82">
            <v>-11.609</v>
          </cell>
          <cell r="P82">
            <v>-12.85182</v>
          </cell>
          <cell r="Q82">
            <v>-11.771558840569377</v>
          </cell>
          <cell r="R82">
            <v>1.0802611594306235</v>
          </cell>
          <cell r="S82">
            <v>-38.417999999999999</v>
          </cell>
          <cell r="T82">
            <v>-38.866479999999996</v>
          </cell>
          <cell r="U82">
            <v>-35.450558840569379</v>
          </cell>
          <cell r="V82">
            <v>3.4159211594306242</v>
          </cell>
          <cell r="W82">
            <v>-43.489000000000004</v>
          </cell>
          <cell r="X82">
            <v>-38.058410000000002</v>
          </cell>
          <cell r="Y82">
            <v>-34.532427003852476</v>
          </cell>
          <cell r="Z82">
            <v>3.5259829961475253</v>
          </cell>
          <cell r="AA82">
            <v>-81.906999999999996</v>
          </cell>
          <cell r="AB82">
            <v>-76.924889999999991</v>
          </cell>
          <cell r="AC82">
            <v>-69.982985844421847</v>
          </cell>
          <cell r="AD82">
            <v>6.9419041555781504</v>
          </cell>
        </row>
        <row r="83">
          <cell r="B83" t="str">
            <v>4200</v>
          </cell>
          <cell r="C83">
            <v>0</v>
          </cell>
          <cell r="D83">
            <v>420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row>
        <row r="84">
          <cell r="B84" t="str">
            <v>420F986</v>
          </cell>
          <cell r="C84" t="str">
            <v>F986</v>
          </cell>
          <cell r="D84">
            <v>420</v>
          </cell>
          <cell r="E84">
            <v>-1.46</v>
          </cell>
          <cell r="F84">
            <v>-3.4729999999999999</v>
          </cell>
          <cell r="G84">
            <v>-4.0969999999999995</v>
          </cell>
          <cell r="H84">
            <v>-12.726000000000001</v>
          </cell>
          <cell r="I84">
            <v>-3.3679999999999999</v>
          </cell>
          <cell r="J84">
            <v>-6.5919999999999996</v>
          </cell>
          <cell r="K84">
            <v>-14.186</v>
          </cell>
          <cell r="L84">
            <v>-6.8409999999999993</v>
          </cell>
          <cell r="M84">
            <v>-10.689</v>
          </cell>
          <cell r="N84">
            <v>-3.8479999999999994</v>
          </cell>
          <cell r="O84">
            <v>-9.9160000000000004</v>
          </cell>
          <cell r="P84">
            <v>-3.7930000000000001</v>
          </cell>
          <cell r="Q84">
            <v>-10.968596359783644</v>
          </cell>
          <cell r="R84">
            <v>-7.1755963597836443</v>
          </cell>
          <cell r="S84">
            <v>-24.102000000000004</v>
          </cell>
          <cell r="T84">
            <v>-10.634</v>
          </cell>
          <cell r="U84">
            <v>-21.657596359783646</v>
          </cell>
          <cell r="V84">
            <v>-11.023596359783646</v>
          </cell>
          <cell r="W84">
            <v>-8.234</v>
          </cell>
          <cell r="X84">
            <v>-13.628000000000002</v>
          </cell>
          <cell r="Y84">
            <v>-17.687554110645927</v>
          </cell>
          <cell r="Z84">
            <v>-4.0595541106459265</v>
          </cell>
          <cell r="AA84">
            <v>-32.336000000000006</v>
          </cell>
          <cell r="AB84">
            <v>-24.262</v>
          </cell>
          <cell r="AC84">
            <v>-39.345150470429573</v>
          </cell>
          <cell r="AD84">
            <v>-15.083150470429572</v>
          </cell>
        </row>
        <row r="85">
          <cell r="B85" t="str">
            <v>4202985</v>
          </cell>
          <cell r="C85" t="str">
            <v>2985</v>
          </cell>
          <cell r="D85">
            <v>420</v>
          </cell>
          <cell r="E85">
            <v>-1.0819999999999865</v>
          </cell>
          <cell r="F85">
            <v>3.229931758359001</v>
          </cell>
          <cell r="G85">
            <v>-15.877999999999998</v>
          </cell>
          <cell r="H85">
            <v>60.47399999999999</v>
          </cell>
          <cell r="I85">
            <v>39.395190026022981</v>
          </cell>
          <cell r="J85">
            <v>-2.5310000000000032</v>
          </cell>
          <cell r="K85">
            <v>59.39200000000001</v>
          </cell>
          <cell r="L85">
            <v>42.62512178438201</v>
          </cell>
          <cell r="M85">
            <v>-18.40900000000001</v>
          </cell>
          <cell r="N85">
            <v>-61.034121784382023</v>
          </cell>
          <cell r="O85">
            <v>27.514000000000017</v>
          </cell>
          <cell r="P85">
            <v>33.200005100281018</v>
          </cell>
          <cell r="Q85">
            <v>-29.594295715343073</v>
          </cell>
          <cell r="R85">
            <v>-62.794300815624084</v>
          </cell>
          <cell r="S85">
            <v>86.906000000000006</v>
          </cell>
          <cell r="T85">
            <v>75.825126884662993</v>
          </cell>
          <cell r="U85">
            <v>-48.003295715343043</v>
          </cell>
          <cell r="V85">
            <v>-123.82842260000604</v>
          </cell>
          <cell r="W85">
            <v>53.001999999999953</v>
          </cell>
          <cell r="X85">
            <v>83.43659074010904</v>
          </cell>
          <cell r="Y85">
            <v>-26.761711643304608</v>
          </cell>
          <cell r="Z85">
            <v>-110.19830238341362</v>
          </cell>
          <cell r="AA85">
            <v>139.90800000000002</v>
          </cell>
          <cell r="AB85">
            <v>159.2617176247719</v>
          </cell>
          <cell r="AC85">
            <v>-74.765007358647708</v>
          </cell>
          <cell r="AD85">
            <v>-234.02672498341963</v>
          </cell>
        </row>
        <row r="86">
          <cell r="B86" t="str">
            <v>4202999</v>
          </cell>
          <cell r="C86" t="str">
            <v>2999</v>
          </cell>
          <cell r="D86">
            <v>420</v>
          </cell>
          <cell r="E86">
            <v>1.6790000000000003</v>
          </cell>
          <cell r="F86">
            <v>3.9592057895590003</v>
          </cell>
          <cell r="G86">
            <v>-6.5970000000000004</v>
          </cell>
          <cell r="H86">
            <v>40.614000000000004</v>
          </cell>
          <cell r="I86">
            <v>25.3947443272227</v>
          </cell>
          <cell r="J86">
            <v>-0.49800000000000055</v>
          </cell>
          <cell r="K86">
            <v>42.293000000000006</v>
          </cell>
          <cell r="L86">
            <v>29.3539501167817</v>
          </cell>
          <cell r="M86">
            <v>-7.0949999999999989</v>
          </cell>
          <cell r="N86">
            <v>-36.448950116781702</v>
          </cell>
          <cell r="O86">
            <v>20.021999999999998</v>
          </cell>
          <cell r="P86">
            <v>22.074657828380872</v>
          </cell>
          <cell r="Q86">
            <v>-18.755134240760089</v>
          </cell>
          <cell r="R86">
            <v>-40.829792069140964</v>
          </cell>
          <cell r="S86">
            <v>62.315000000000005</v>
          </cell>
          <cell r="T86">
            <v>51.428607945162568</v>
          </cell>
          <cell r="U86">
            <v>-25.850134240760092</v>
          </cell>
          <cell r="V86">
            <v>-77.278742185922653</v>
          </cell>
          <cell r="W86">
            <v>45.551000000000002</v>
          </cell>
          <cell r="X86">
            <v>60.854575330909519</v>
          </cell>
          <cell r="Y86">
            <v>-10.842863036214624</v>
          </cell>
          <cell r="Z86">
            <v>-71.697438367124136</v>
          </cell>
          <cell r="AA86">
            <v>107.866</v>
          </cell>
          <cell r="AB86">
            <v>112.28318327607209</v>
          </cell>
          <cell r="AC86">
            <v>-36.692997276974715</v>
          </cell>
          <cell r="AD86">
            <v>-148.97618055304679</v>
          </cell>
        </row>
        <row r="87">
          <cell r="B87" t="str">
            <v>4200804</v>
          </cell>
          <cell r="C87" t="str">
            <v>0804</v>
          </cell>
          <cell r="D87">
            <v>420</v>
          </cell>
          <cell r="E87">
            <v>1318.623</v>
          </cell>
          <cell r="F87">
            <v>1315.9000319669999</v>
          </cell>
          <cell r="G87">
            <v>1399.9040000000002</v>
          </cell>
          <cell r="H87">
            <v>1274.2049999999999</v>
          </cell>
          <cell r="I87">
            <v>1311.8942654069999</v>
          </cell>
          <cell r="J87">
            <v>1423.923</v>
          </cell>
          <cell r="K87">
            <v>1274.2049999999999</v>
          </cell>
          <cell r="L87">
            <v>1311.8942654069999</v>
          </cell>
          <cell r="M87">
            <v>1423.923</v>
          </cell>
          <cell r="N87">
            <v>112.02873459300008</v>
          </cell>
          <cell r="O87">
            <v>0</v>
          </cell>
          <cell r="P87">
            <v>0</v>
          </cell>
          <cell r="Q87">
            <v>0</v>
          </cell>
          <cell r="R87">
            <v>0</v>
          </cell>
          <cell r="S87">
            <v>1268.95</v>
          </cell>
          <cell r="T87">
            <v>1286.2832472929999</v>
          </cell>
          <cell r="U87">
            <v>1448.6112350980811</v>
          </cell>
          <cell r="V87">
            <v>162.32798780508125</v>
          </cell>
          <cell r="W87">
            <v>1172.2250000000001</v>
          </cell>
          <cell r="X87">
            <v>1235.599917951</v>
          </cell>
          <cell r="Y87">
            <v>1351.7886569023035</v>
          </cell>
          <cell r="Z87">
            <v>116.18873895130365</v>
          </cell>
          <cell r="AA87">
            <v>0</v>
          </cell>
          <cell r="AB87">
            <v>0</v>
          </cell>
          <cell r="AC87">
            <v>0</v>
          </cell>
          <cell r="AD87">
            <v>0</v>
          </cell>
        </row>
        <row r="88">
          <cell r="B88" t="str">
            <v>4200834</v>
          </cell>
          <cell r="C88" t="str">
            <v>0834</v>
          </cell>
          <cell r="D88">
            <v>420</v>
          </cell>
          <cell r="E88">
            <v>177.8955</v>
          </cell>
          <cell r="F88">
            <v>183.55660525000002</v>
          </cell>
          <cell r="G88">
            <v>200.50375</v>
          </cell>
          <cell r="H88">
            <v>166.47</v>
          </cell>
          <cell r="I88">
            <v>175.77657174999999</v>
          </cell>
          <cell r="J88">
            <v>204.673</v>
          </cell>
          <cell r="K88">
            <v>166.47</v>
          </cell>
          <cell r="L88">
            <v>175.77657174999999</v>
          </cell>
          <cell r="M88">
            <v>204.673</v>
          </cell>
          <cell r="N88">
            <v>28.896428250000014</v>
          </cell>
          <cell r="O88">
            <v>0</v>
          </cell>
          <cell r="P88">
            <v>0</v>
          </cell>
          <cell r="Q88">
            <v>0</v>
          </cell>
          <cell r="R88">
            <v>0</v>
          </cell>
          <cell r="S88">
            <v>155.25</v>
          </cell>
          <cell r="T88">
            <v>169.42500000000001</v>
          </cell>
          <cell r="U88">
            <v>211.65213974523419</v>
          </cell>
          <cell r="V88">
            <v>42.227139745234183</v>
          </cell>
          <cell r="W88">
            <v>155.25</v>
          </cell>
          <cell r="X88">
            <v>168.42500000000001</v>
          </cell>
          <cell r="Y88">
            <v>197.70265411320344</v>
          </cell>
          <cell r="Z88">
            <v>29.277654113203425</v>
          </cell>
          <cell r="AA88">
            <v>0</v>
          </cell>
          <cell r="AB88" t="e">
            <v>#VALUE!</v>
          </cell>
          <cell r="AC88">
            <v>0</v>
          </cell>
          <cell r="AD88">
            <v>0</v>
          </cell>
        </row>
        <row r="89">
          <cell r="B89" t="str">
            <v>420BSJ OR/AP/MS</v>
          </cell>
          <cell r="C89" t="str">
            <v>BSJ OR/AP/MS</v>
          </cell>
          <cell r="D89">
            <v>420</v>
          </cell>
          <cell r="E89">
            <v>32.5847322554947</v>
          </cell>
          <cell r="F89">
            <v>56.144729909741798</v>
          </cell>
          <cell r="G89">
            <v>51.431098041642194</v>
          </cell>
          <cell r="H89">
            <v>32.0902688399011</v>
          </cell>
          <cell r="I89">
            <v>56.251087389806898</v>
          </cell>
          <cell r="J89">
            <v>38.086729848113798</v>
          </cell>
          <cell r="K89">
            <v>64.6750010953958</v>
          </cell>
          <cell r="L89">
            <v>112.3958172995487</v>
          </cell>
          <cell r="M89">
            <v>89.517827889755992</v>
          </cell>
          <cell r="N89">
            <v>-22.877989409792704</v>
          </cell>
          <cell r="O89">
            <v>0</v>
          </cell>
          <cell r="P89">
            <v>0</v>
          </cell>
          <cell r="Q89">
            <v>0</v>
          </cell>
          <cell r="R89">
            <v>0</v>
          </cell>
          <cell r="S89">
            <v>31.290815350694899</v>
          </cell>
          <cell r="T89">
            <v>56.492726612092007</v>
          </cell>
          <cell r="U89">
            <v>39.8602815819822</v>
          </cell>
          <cell r="V89">
            <v>-16.632445030109807</v>
          </cell>
          <cell r="W89">
            <v>39.1100627055256</v>
          </cell>
          <cell r="X89">
            <v>58.937960736283699</v>
          </cell>
          <cell r="Y89">
            <v>41.028965934767001</v>
          </cell>
          <cell r="Z89">
            <v>-17.908994801516698</v>
          </cell>
          <cell r="AA89">
            <v>0</v>
          </cell>
          <cell r="AB89">
            <v>123.02221699999998</v>
          </cell>
          <cell r="AC89">
            <v>126.71772939390465</v>
          </cell>
          <cell r="AD89">
            <v>3.6955123939046643</v>
          </cell>
        </row>
        <row r="90">
          <cell r="B90" t="str">
            <v>420F737</v>
          </cell>
          <cell r="C90" t="str">
            <v>F737</v>
          </cell>
          <cell r="D90">
            <v>420</v>
          </cell>
          <cell r="E90">
            <v>3115.8850000000002</v>
          </cell>
          <cell r="F90">
            <v>3252.4530909999999</v>
          </cell>
          <cell r="G90">
            <v>3163.6789999999996</v>
          </cell>
          <cell r="H90">
            <v>3152.6390000000001</v>
          </cell>
          <cell r="I90">
            <v>3357.3860909999999</v>
          </cell>
          <cell r="J90">
            <v>3246.2820000000002</v>
          </cell>
          <cell r="K90">
            <v>3152.6390000000001</v>
          </cell>
          <cell r="L90">
            <v>3357.3860909999999</v>
          </cell>
          <cell r="M90">
            <v>3246.2820000000002</v>
          </cell>
          <cell r="N90">
            <v>-224.6540909999998</v>
          </cell>
          <cell r="O90">
            <v>0</v>
          </cell>
          <cell r="P90">
            <v>0</v>
          </cell>
          <cell r="Q90">
            <v>0</v>
          </cell>
          <cell r="R90">
            <v>0</v>
          </cell>
          <cell r="S90">
            <v>3118.3419999999996</v>
          </cell>
          <cell r="T90">
            <v>3310.8630909999997</v>
          </cell>
          <cell r="U90">
            <v>3103.2999999999997</v>
          </cell>
          <cell r="V90">
            <v>-227.59509099999994</v>
          </cell>
          <cell r="W90">
            <v>2924.7419999999997</v>
          </cell>
          <cell r="X90">
            <v>3008.8030909999998</v>
          </cell>
          <cell r="Y90">
            <v>2909.6</v>
          </cell>
          <cell r="Z90">
            <v>-139.17509099999995</v>
          </cell>
          <cell r="AA90">
            <v>0</v>
          </cell>
          <cell r="AB90" t="e">
            <v>#VALUE!</v>
          </cell>
          <cell r="AC90">
            <v>0</v>
          </cell>
          <cell r="AD90">
            <v>0</v>
          </cell>
        </row>
        <row r="91">
          <cell r="B91" t="str">
            <v>420ABS</v>
          </cell>
          <cell r="C91" t="str">
            <v>ABS</v>
          </cell>
          <cell r="D91">
            <v>420</v>
          </cell>
          <cell r="E91">
            <v>0</v>
          </cell>
          <cell r="F91">
            <v>0</v>
          </cell>
          <cell r="G91">
            <v>0</v>
          </cell>
          <cell r="H91">
            <v>952.74076600000001</v>
          </cell>
          <cell r="I91">
            <v>1116.7</v>
          </cell>
          <cell r="J91">
            <v>1066.9489999999998</v>
          </cell>
          <cell r="K91">
            <v>952.74076600000001</v>
          </cell>
          <cell r="L91">
            <v>1116.7</v>
          </cell>
          <cell r="M91">
            <v>1066.9489999999998</v>
          </cell>
          <cell r="N91">
            <v>-49.751000000000005</v>
          </cell>
          <cell r="O91">
            <v>0</v>
          </cell>
          <cell r="P91">
            <v>0</v>
          </cell>
          <cell r="Q91">
            <v>0</v>
          </cell>
          <cell r="R91">
            <v>0</v>
          </cell>
          <cell r="S91">
            <v>956.59999999999991</v>
          </cell>
          <cell r="T91">
            <v>1132.2</v>
          </cell>
          <cell r="U91">
            <v>1112.2</v>
          </cell>
          <cell r="V91">
            <v>-20</v>
          </cell>
          <cell r="W91">
            <v>972</v>
          </cell>
          <cell r="X91">
            <v>1090.0999999999999</v>
          </cell>
          <cell r="Y91">
            <v>1070.0999999999999</v>
          </cell>
          <cell r="Z91">
            <v>-20</v>
          </cell>
          <cell r="AA91">
            <v>0</v>
          </cell>
          <cell r="AB91">
            <v>0</v>
          </cell>
          <cell r="AC91">
            <v>0</v>
          </cell>
          <cell r="AD91">
            <v>0</v>
          </cell>
        </row>
        <row r="92">
          <cell r="B92" t="str">
            <v>LegalParts2925</v>
          </cell>
          <cell r="C92" t="str">
            <v>2925</v>
          </cell>
          <cell r="D92" t="str">
            <v>LegalParts</v>
          </cell>
          <cell r="E92">
            <v>8.0140000000000011</v>
          </cell>
          <cell r="F92">
            <v>8.6149999999999967</v>
          </cell>
          <cell r="G92">
            <v>7.2650000000000006</v>
          </cell>
          <cell r="H92">
            <v>6.7110000000000003</v>
          </cell>
          <cell r="I92">
            <v>7.1009999999999991</v>
          </cell>
          <cell r="J92">
            <v>7.2850000000000019</v>
          </cell>
          <cell r="K92">
            <v>14.724999999999998</v>
          </cell>
          <cell r="L92">
            <v>15.716000000000001</v>
          </cell>
          <cell r="M92">
            <v>14.549999999999997</v>
          </cell>
          <cell r="N92">
            <v>-1.1660000000000039</v>
          </cell>
          <cell r="O92">
            <v>8.0680000000000014</v>
          </cell>
          <cell r="P92">
            <v>8.3620000000000001</v>
          </cell>
          <cell r="Q92">
            <v>8.3620000000000001</v>
          </cell>
          <cell r="R92">
            <v>0</v>
          </cell>
          <cell r="S92">
            <v>22.792999999999999</v>
          </cell>
          <cell r="T92">
            <v>24.078000000000003</v>
          </cell>
          <cell r="U92">
            <v>22.911999999999999</v>
          </cell>
          <cell r="V92">
            <v>-1.1660000000000039</v>
          </cell>
          <cell r="W92">
            <v>28.001000000000005</v>
          </cell>
          <cell r="X92">
            <v>35.911000000000001</v>
          </cell>
          <cell r="Y92">
            <v>35.911000000000001</v>
          </cell>
          <cell r="Z92">
            <v>0</v>
          </cell>
          <cell r="AA92">
            <v>50.794000000000011</v>
          </cell>
          <cell r="AB92">
            <v>59.989000000000004</v>
          </cell>
          <cell r="AC92">
            <v>58.823</v>
          </cell>
          <cell r="AD92">
            <v>-1.1660000000000039</v>
          </cell>
        </row>
        <row r="93">
          <cell r="B93" t="str">
            <v>LegalParts2937</v>
          </cell>
          <cell r="C93" t="str">
            <v>2937</v>
          </cell>
          <cell r="D93" t="str">
            <v>LegalParts</v>
          </cell>
          <cell r="E93">
            <v>0.83399999999999996</v>
          </cell>
          <cell r="F93">
            <v>4.0549999999999997</v>
          </cell>
          <cell r="G93">
            <v>4.617</v>
          </cell>
          <cell r="H93">
            <v>2.6840000000000002</v>
          </cell>
          <cell r="I93">
            <v>4.0909999999999993</v>
          </cell>
          <cell r="J93">
            <v>4.84</v>
          </cell>
          <cell r="K93">
            <v>3.5179999999999998</v>
          </cell>
          <cell r="L93">
            <v>8.1460000000000008</v>
          </cell>
          <cell r="M93">
            <v>9.4570000000000007</v>
          </cell>
          <cell r="N93">
            <v>1.3109999999999999</v>
          </cell>
          <cell r="O93">
            <v>4.2460000000000004</v>
          </cell>
          <cell r="P93">
            <v>4.468</v>
          </cell>
          <cell r="Q93">
            <v>4.468</v>
          </cell>
          <cell r="R93">
            <v>0</v>
          </cell>
          <cell r="S93">
            <v>7.7640000000000002</v>
          </cell>
          <cell r="T93">
            <v>12.614000000000001</v>
          </cell>
          <cell r="U93">
            <v>13.925000000000001</v>
          </cell>
          <cell r="V93">
            <v>1.3109999999999999</v>
          </cell>
          <cell r="W93">
            <v>14.883999999999999</v>
          </cell>
          <cell r="X93">
            <v>17.123000000000001</v>
          </cell>
          <cell r="Y93">
            <v>17.123000000000001</v>
          </cell>
          <cell r="Z93">
            <v>0</v>
          </cell>
          <cell r="AA93">
            <v>22.648000000000003</v>
          </cell>
          <cell r="AB93">
            <v>29.736999999999998</v>
          </cell>
          <cell r="AC93">
            <v>31.048000000000002</v>
          </cell>
          <cell r="AD93">
            <v>1.3110000000000035</v>
          </cell>
        </row>
        <row r="94">
          <cell r="B94" t="str">
            <v>LegalParts2958</v>
          </cell>
          <cell r="C94" t="str">
            <v>2958</v>
          </cell>
          <cell r="D94" t="str">
            <v>LegalParts</v>
          </cell>
          <cell r="E94">
            <v>2.4540000000000002</v>
          </cell>
          <cell r="F94">
            <v>3.6479999999999997</v>
          </cell>
          <cell r="G94">
            <v>4.29</v>
          </cell>
          <cell r="H94">
            <v>2.117</v>
          </cell>
          <cell r="I94">
            <v>3.145</v>
          </cell>
          <cell r="J94">
            <v>2.8780000000000001</v>
          </cell>
          <cell r="K94">
            <v>4.5709999999999997</v>
          </cell>
          <cell r="L94">
            <v>6.7930000000000001</v>
          </cell>
          <cell r="M94">
            <v>7.1680000000000001</v>
          </cell>
          <cell r="N94">
            <v>0.375</v>
          </cell>
          <cell r="O94">
            <v>2.577</v>
          </cell>
          <cell r="P94">
            <v>3.6520000000000001</v>
          </cell>
          <cell r="Q94">
            <v>3.6520000000000001</v>
          </cell>
          <cell r="R94">
            <v>0</v>
          </cell>
          <cell r="S94">
            <v>7.1479999999999997</v>
          </cell>
          <cell r="T94">
            <v>10.445</v>
          </cell>
          <cell r="U94">
            <v>10.82</v>
          </cell>
          <cell r="V94">
            <v>-0.375</v>
          </cell>
          <cell r="W94">
            <v>10.72</v>
          </cell>
          <cell r="X94">
            <v>10.608000000000001</v>
          </cell>
          <cell r="Y94">
            <v>10.608000000000001</v>
          </cell>
          <cell r="Z94">
            <v>0</v>
          </cell>
          <cell r="AA94">
            <v>17.868000000000002</v>
          </cell>
          <cell r="AB94">
            <v>21.053000000000001</v>
          </cell>
          <cell r="AC94">
            <v>21.428000000000001</v>
          </cell>
          <cell r="AD94">
            <v>-0.375</v>
          </cell>
        </row>
        <row r="95">
          <cell r="B95" t="str">
            <v>LegalParts2959</v>
          </cell>
          <cell r="C95" t="str">
            <v>2959</v>
          </cell>
          <cell r="D95" t="str">
            <v>LegalParts</v>
          </cell>
          <cell r="E95">
            <v>-1.62</v>
          </cell>
          <cell r="F95">
            <v>0.40700000000000003</v>
          </cell>
          <cell r="G95">
            <v>0.32699999999999996</v>
          </cell>
          <cell r="H95">
            <v>0.56700000000000017</v>
          </cell>
          <cell r="I95">
            <v>0.94599999999999929</v>
          </cell>
          <cell r="J95">
            <v>1.9619999999999997</v>
          </cell>
          <cell r="K95">
            <v>-1.0529999999999999</v>
          </cell>
          <cell r="L95">
            <v>1.3530000000000006</v>
          </cell>
          <cell r="M95">
            <v>2.2890000000000006</v>
          </cell>
          <cell r="N95">
            <v>0.93599999999999994</v>
          </cell>
          <cell r="O95">
            <v>1.6690000000000005</v>
          </cell>
          <cell r="P95">
            <v>0.81599999999999984</v>
          </cell>
          <cell r="Q95">
            <v>0.81599999999999984</v>
          </cell>
          <cell r="R95">
            <v>0</v>
          </cell>
          <cell r="S95">
            <v>0.61600000000000055</v>
          </cell>
          <cell r="T95">
            <v>2.1690000000000005</v>
          </cell>
          <cell r="U95">
            <v>3.1050000000000004</v>
          </cell>
          <cell r="V95">
            <v>0.93599999999999994</v>
          </cell>
          <cell r="W95">
            <v>4.1639999999999979</v>
          </cell>
          <cell r="X95">
            <v>6.5150000000000006</v>
          </cell>
          <cell r="Y95">
            <v>6.5150000000000006</v>
          </cell>
          <cell r="Z95">
            <v>0</v>
          </cell>
          <cell r="AA95">
            <v>4.7800000000000011</v>
          </cell>
          <cell r="AB95">
            <v>8.6839999999999975</v>
          </cell>
          <cell r="AC95">
            <v>9.620000000000001</v>
          </cell>
          <cell r="AD95">
            <v>0.9360000000000035</v>
          </cell>
        </row>
        <row r="96">
          <cell r="B96" t="str">
            <v>LegalPartsF974</v>
          </cell>
          <cell r="C96" t="str">
            <v>F974</v>
          </cell>
          <cell r="D96" t="str">
            <v>LegalParts</v>
          </cell>
          <cell r="E96">
            <v>0.155</v>
          </cell>
          <cell r="F96">
            <v>0.158</v>
          </cell>
          <cell r="G96">
            <v>0.16599999999999998</v>
          </cell>
          <cell r="H96">
            <v>0.13800000000000001</v>
          </cell>
          <cell r="I96">
            <v>0.152</v>
          </cell>
          <cell r="J96">
            <v>0.193</v>
          </cell>
          <cell r="K96">
            <v>0.29299999999999998</v>
          </cell>
          <cell r="L96">
            <v>0.31</v>
          </cell>
          <cell r="M96">
            <v>0.35899999999999999</v>
          </cell>
          <cell r="N96">
            <v>4.8999999999999988E-2</v>
          </cell>
          <cell r="O96">
            <v>0.155</v>
          </cell>
          <cell r="P96">
            <v>0.15000000000000002</v>
          </cell>
          <cell r="Q96">
            <v>0.15000000000000002</v>
          </cell>
          <cell r="R96">
            <v>0</v>
          </cell>
          <cell r="S96">
            <v>0.44799999999999995</v>
          </cell>
          <cell r="T96">
            <v>0.46</v>
          </cell>
          <cell r="U96">
            <v>0.50900000000000001</v>
          </cell>
          <cell r="V96">
            <v>4.8999999999999988E-2</v>
          </cell>
          <cell r="W96">
            <v>0.63100000000000001</v>
          </cell>
          <cell r="X96">
            <v>0.46700000000000003</v>
          </cell>
          <cell r="Y96">
            <v>0.46700000000000003</v>
          </cell>
          <cell r="Z96">
            <v>0</v>
          </cell>
          <cell r="AA96">
            <v>1.079</v>
          </cell>
          <cell r="AB96">
            <v>0.92700000000000005</v>
          </cell>
          <cell r="AC96">
            <v>0.97599999999999998</v>
          </cell>
          <cell r="AD96">
            <v>4.8999999999999932E-2</v>
          </cell>
        </row>
        <row r="97">
          <cell r="B97" t="str">
            <v>LegalParts0</v>
          </cell>
          <cell r="C97">
            <v>0</v>
          </cell>
          <cell r="D97" t="str">
            <v>LegalParts</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row>
        <row r="98">
          <cell r="B98" t="str">
            <v>LegalPartsF986</v>
          </cell>
          <cell r="C98" t="str">
            <v>F986</v>
          </cell>
          <cell r="D98" t="str">
            <v>LegalParts</v>
          </cell>
          <cell r="E98">
            <v>-3.7999999999999999E-2</v>
          </cell>
          <cell r="F98">
            <v>3.2000000000000001E-2</v>
          </cell>
          <cell r="G98">
            <v>2.4E-2</v>
          </cell>
          <cell r="H98">
            <v>2.0999999999999998E-2</v>
          </cell>
          <cell r="I98">
            <v>3.2000000000000001E-2</v>
          </cell>
          <cell r="J98">
            <v>-9.5000000000000001E-2</v>
          </cell>
          <cell r="K98">
            <v>-1.7000000000000001E-2</v>
          </cell>
          <cell r="L98">
            <v>6.4000000000000001E-2</v>
          </cell>
          <cell r="M98">
            <v>-7.1000000000000008E-2</v>
          </cell>
          <cell r="N98">
            <v>-0.13500000000000001</v>
          </cell>
          <cell r="O98">
            <v>-6.3E-2</v>
          </cell>
          <cell r="P98">
            <v>-8.4000000000000005E-2</v>
          </cell>
          <cell r="Q98">
            <v>-8.4000000000000005E-2</v>
          </cell>
          <cell r="R98">
            <v>0</v>
          </cell>
          <cell r="S98">
            <v>-0.08</v>
          </cell>
          <cell r="T98">
            <v>-2.0000000000000004E-2</v>
          </cell>
          <cell r="U98">
            <v>-0.15500000000000003</v>
          </cell>
          <cell r="V98">
            <v>-0.13500000000000001</v>
          </cell>
          <cell r="W98">
            <v>-0.46899999999999997</v>
          </cell>
          <cell r="X98">
            <v>9.6000000000000002E-2</v>
          </cell>
          <cell r="Y98">
            <v>9.6000000000000002E-2</v>
          </cell>
          <cell r="Z98">
            <v>0</v>
          </cell>
          <cell r="AA98">
            <v>-0.54899999999999993</v>
          </cell>
          <cell r="AB98">
            <v>7.5999999999999998E-2</v>
          </cell>
          <cell r="AC98">
            <v>-5.9000000000000025E-2</v>
          </cell>
          <cell r="AD98">
            <v>-0.13500000000000001</v>
          </cell>
        </row>
        <row r="99">
          <cell r="B99" t="str">
            <v>LegalParts2985</v>
          </cell>
          <cell r="C99" t="str">
            <v>2985</v>
          </cell>
          <cell r="D99" t="str">
            <v>LegalParts</v>
          </cell>
          <cell r="E99">
            <v>-1.5030000000000001</v>
          </cell>
          <cell r="F99">
            <v>0.59700000000000009</v>
          </cell>
          <cell r="G99">
            <v>0.5169999999999999</v>
          </cell>
          <cell r="H99">
            <v>0.7260000000000002</v>
          </cell>
          <cell r="I99">
            <v>1.1299999999999992</v>
          </cell>
          <cell r="J99">
            <v>2.0599999999999996</v>
          </cell>
          <cell r="K99">
            <v>-0.77700000000000002</v>
          </cell>
          <cell r="L99">
            <v>1.7270000000000008</v>
          </cell>
          <cell r="M99">
            <v>2.5770000000000004</v>
          </cell>
          <cell r="N99">
            <v>0.84999999999999964</v>
          </cell>
          <cell r="O99">
            <v>1.7610000000000006</v>
          </cell>
          <cell r="P99">
            <v>0.8819999999999999</v>
          </cell>
          <cell r="Q99">
            <v>0.8819999999999999</v>
          </cell>
          <cell r="R99">
            <v>0</v>
          </cell>
          <cell r="S99">
            <v>0.98400000000000054</v>
          </cell>
          <cell r="T99">
            <v>2.6090000000000004</v>
          </cell>
          <cell r="U99">
            <v>3.4590000000000005</v>
          </cell>
          <cell r="V99">
            <v>0.85000000000000009</v>
          </cell>
          <cell r="W99">
            <v>4.3259999999999978</v>
          </cell>
          <cell r="X99">
            <v>7.0780000000000003</v>
          </cell>
          <cell r="Y99">
            <v>7.0780000000000003</v>
          </cell>
          <cell r="Z99">
            <v>0</v>
          </cell>
          <cell r="AA99">
            <v>5.3100000000000005</v>
          </cell>
          <cell r="AB99">
            <v>9.6869999999999976</v>
          </cell>
          <cell r="AC99">
            <v>10.537000000000001</v>
          </cell>
          <cell r="AD99">
            <v>0.8500000000000032</v>
          </cell>
        </row>
        <row r="100">
          <cell r="B100" t="str">
            <v>LegalParts2999</v>
          </cell>
          <cell r="C100" t="str">
            <v>2999</v>
          </cell>
          <cell r="D100" t="str">
            <v>LegalParts</v>
          </cell>
          <cell r="E100">
            <v>-1.208</v>
          </cell>
          <cell r="F100">
            <v>0.42100000000000004</v>
          </cell>
          <cell r="G100">
            <v>0.14199999999999996</v>
          </cell>
          <cell r="H100">
            <v>0.76300000000000001</v>
          </cell>
          <cell r="I100">
            <v>0.76300000000000001</v>
          </cell>
          <cell r="J100">
            <v>1.2370000000000001</v>
          </cell>
          <cell r="K100">
            <v>-0.44500000000000001</v>
          </cell>
          <cell r="L100">
            <v>1.1840000000000002</v>
          </cell>
          <cell r="M100">
            <v>1.379</v>
          </cell>
          <cell r="N100">
            <v>0.19499999999999984</v>
          </cell>
          <cell r="O100">
            <v>1.5430000000000001</v>
          </cell>
          <cell r="P100">
            <v>0.6</v>
          </cell>
          <cell r="Q100">
            <v>0.6</v>
          </cell>
          <cell r="R100">
            <v>0</v>
          </cell>
          <cell r="S100">
            <v>1.0980000000000001</v>
          </cell>
          <cell r="T100">
            <v>1.784</v>
          </cell>
          <cell r="U100">
            <v>1.9790000000000001</v>
          </cell>
          <cell r="V100">
            <v>0.19500000000000006</v>
          </cell>
          <cell r="W100">
            <v>3.5289999999999999</v>
          </cell>
          <cell r="X100">
            <v>5.1989999999999998</v>
          </cell>
          <cell r="Y100">
            <v>5.1989999999999998</v>
          </cell>
          <cell r="Z100">
            <v>0</v>
          </cell>
          <cell r="AA100">
            <v>4.6270000000000007</v>
          </cell>
          <cell r="AB100">
            <v>6.9830000000000005</v>
          </cell>
          <cell r="AC100">
            <v>7.1779999999999999</v>
          </cell>
          <cell r="AD100">
            <v>0.1949999999999994</v>
          </cell>
        </row>
        <row r="101">
          <cell r="B101" t="str">
            <v>LegalParts0804</v>
          </cell>
          <cell r="C101" t="str">
            <v>0804</v>
          </cell>
          <cell r="D101" t="str">
            <v>LegalParts</v>
          </cell>
          <cell r="E101">
            <v>8.9260000000000002</v>
          </cell>
          <cell r="F101">
            <v>18.45</v>
          </cell>
          <cell r="G101">
            <v>17.617000000000001</v>
          </cell>
          <cell r="H101">
            <v>7.56</v>
          </cell>
          <cell r="I101">
            <v>17.404</v>
          </cell>
          <cell r="J101">
            <v>18.212</v>
          </cell>
          <cell r="K101">
            <v>7.56</v>
          </cell>
          <cell r="L101">
            <v>17.404</v>
          </cell>
          <cell r="M101">
            <v>18.212</v>
          </cell>
          <cell r="N101">
            <v>0.80799999999999983</v>
          </cell>
          <cell r="O101">
            <v>0</v>
          </cell>
          <cell r="P101">
            <v>0</v>
          </cell>
          <cell r="Q101">
            <v>0</v>
          </cell>
          <cell r="R101">
            <v>0</v>
          </cell>
          <cell r="S101">
            <v>7.6789999999999994</v>
          </cell>
          <cell r="T101">
            <v>16.64</v>
          </cell>
          <cell r="U101">
            <v>16.64</v>
          </cell>
          <cell r="V101">
            <v>0</v>
          </cell>
          <cell r="W101">
            <v>11.268000000000001</v>
          </cell>
          <cell r="X101">
            <v>11.24</v>
          </cell>
          <cell r="Y101">
            <v>11.24</v>
          </cell>
          <cell r="Z101">
            <v>0</v>
          </cell>
          <cell r="AA101">
            <v>0</v>
          </cell>
          <cell r="AB101">
            <v>0</v>
          </cell>
          <cell r="AC101">
            <v>0</v>
          </cell>
          <cell r="AD101">
            <v>0</v>
          </cell>
        </row>
        <row r="102">
          <cell r="B102" t="str">
            <v>LegalParts0834</v>
          </cell>
          <cell r="C102" t="str">
            <v>0834</v>
          </cell>
          <cell r="D102" t="str">
            <v>LegalParts</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t="str">
            <v xml:space="preserve"> </v>
          </cell>
          <cell r="AC102">
            <v>0</v>
          </cell>
          <cell r="AD102">
            <v>0</v>
          </cell>
        </row>
        <row r="103">
          <cell r="B103" t="str">
            <v>LegalPartsBSJ OR/AP/MS</v>
          </cell>
          <cell r="C103" t="str">
            <v>BSJ OR/AP/MS</v>
          </cell>
          <cell r="D103" t="str">
            <v>LegalParts</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row>
        <row r="104">
          <cell r="B104" t="str">
            <v>LegalPartsF737</v>
          </cell>
          <cell r="C104" t="str">
            <v>F737</v>
          </cell>
          <cell r="D104" t="str">
            <v>LegalParts</v>
          </cell>
          <cell r="E104">
            <v>2.9780000000000002</v>
          </cell>
          <cell r="F104">
            <v>0.65</v>
          </cell>
          <cell r="G104">
            <v>0</v>
          </cell>
          <cell r="H104">
            <v>2.7360000000000002</v>
          </cell>
          <cell r="I104">
            <v>0.65</v>
          </cell>
          <cell r="J104">
            <v>0</v>
          </cell>
          <cell r="K104">
            <v>2.7360000000000002</v>
          </cell>
          <cell r="L104">
            <v>0.65</v>
          </cell>
          <cell r="M104">
            <v>0</v>
          </cell>
          <cell r="N104">
            <v>-0.65</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row>
        <row r="105">
          <cell r="B105" t="str">
            <v>LegalPartsABS</v>
          </cell>
          <cell r="C105" t="str">
            <v>ABS</v>
          </cell>
          <cell r="D105" t="str">
            <v>LegalParts</v>
          </cell>
        </row>
        <row r="106">
          <cell r="B106" t="str">
            <v>4992925</v>
          </cell>
          <cell r="C106" t="str">
            <v>2925</v>
          </cell>
          <cell r="D106" t="str">
            <v>499</v>
          </cell>
          <cell r="E106">
            <v>1028.1699999999998</v>
          </cell>
          <cell r="F106">
            <v>1159.903037669083</v>
          </cell>
          <cell r="G106">
            <v>1137.0600000000002</v>
          </cell>
          <cell r="H106">
            <v>1193.722</v>
          </cell>
          <cell r="I106">
            <v>1253.8159930355159</v>
          </cell>
          <cell r="J106">
            <v>1176.2220000000002</v>
          </cell>
          <cell r="K106">
            <v>2221.8919999999998</v>
          </cell>
          <cell r="L106">
            <v>2413.7190307045989</v>
          </cell>
          <cell r="M106">
            <v>2313.2820000000002</v>
          </cell>
          <cell r="N106">
            <v>-100.43703070459895</v>
          </cell>
          <cell r="O106">
            <v>1061.5899999999999</v>
          </cell>
          <cell r="P106">
            <v>1229.084849988363</v>
          </cell>
          <cell r="Q106">
            <v>1175.7189148692307</v>
          </cell>
          <cell r="R106">
            <v>-53.365935119132246</v>
          </cell>
          <cell r="S106">
            <v>3283.4819999999995</v>
          </cell>
          <cell r="T106">
            <v>3642.8038806929617</v>
          </cell>
          <cell r="U106">
            <v>3489.0009148692307</v>
          </cell>
          <cell r="V106">
            <v>-153.8029658237312</v>
          </cell>
          <cell r="W106">
            <v>3271.4730000000004</v>
          </cell>
          <cell r="X106">
            <v>3564.9265335376931</v>
          </cell>
          <cell r="Y106">
            <v>3422.9728031362388</v>
          </cell>
          <cell r="Z106">
            <v>-141.95373040145421</v>
          </cell>
          <cell r="AA106">
            <v>6554.9549999999999</v>
          </cell>
          <cell r="AB106">
            <v>7207.7304142306548</v>
          </cell>
          <cell r="AC106">
            <v>6911.9737180054708</v>
          </cell>
          <cell r="AD106">
            <v>-295.75669622518541</v>
          </cell>
        </row>
        <row r="107">
          <cell r="B107" t="str">
            <v>4992937</v>
          </cell>
          <cell r="C107" t="str">
            <v>2937</v>
          </cell>
          <cell r="D107" t="str">
            <v>499</v>
          </cell>
          <cell r="E107">
            <v>265.91199999999998</v>
          </cell>
          <cell r="F107">
            <v>301.30158500444901</v>
          </cell>
          <cell r="G107">
            <v>280.37500000000006</v>
          </cell>
          <cell r="H107">
            <v>356.04800000000006</v>
          </cell>
          <cell r="I107">
            <v>339.79189400971597</v>
          </cell>
          <cell r="J107">
            <v>289.13499999999999</v>
          </cell>
          <cell r="K107">
            <v>621.96</v>
          </cell>
          <cell r="L107">
            <v>641.09347901416493</v>
          </cell>
          <cell r="M107">
            <v>569.51</v>
          </cell>
          <cell r="N107">
            <v>-71.583479014164965</v>
          </cell>
          <cell r="O107">
            <v>305.697</v>
          </cell>
          <cell r="P107">
            <v>337.06185999822907</v>
          </cell>
          <cell r="Q107">
            <v>276.35918325934665</v>
          </cell>
          <cell r="R107">
            <v>-60.702676738882367</v>
          </cell>
          <cell r="S107">
            <v>927.65700000000004</v>
          </cell>
          <cell r="T107">
            <v>978.15533901239405</v>
          </cell>
          <cell r="U107">
            <v>845.86918325934664</v>
          </cell>
          <cell r="V107">
            <v>-132.28615575304732</v>
          </cell>
          <cell r="W107">
            <v>891.21199999999999</v>
          </cell>
          <cell r="X107">
            <v>985.02593077883205</v>
          </cell>
          <cell r="Y107">
            <v>819.68354878562593</v>
          </cell>
          <cell r="Z107">
            <v>-165.34238199320612</v>
          </cell>
          <cell r="AA107">
            <v>1818.8689999999999</v>
          </cell>
          <cell r="AB107">
            <v>1963.181269791226</v>
          </cell>
          <cell r="AC107">
            <v>1665.5527320449726</v>
          </cell>
          <cell r="AD107">
            <v>-297.62853774625336</v>
          </cell>
        </row>
        <row r="108">
          <cell r="B108" t="str">
            <v>4992958</v>
          </cell>
          <cell r="C108" t="str">
            <v>2958</v>
          </cell>
          <cell r="D108" t="str">
            <v>499</v>
          </cell>
          <cell r="E108">
            <v>253.54599999999999</v>
          </cell>
          <cell r="F108">
            <v>281.22282324609</v>
          </cell>
          <cell r="G108">
            <v>280.35200000000003</v>
          </cell>
          <cell r="H108">
            <v>269.08000000000004</v>
          </cell>
          <cell r="I108">
            <v>283.036873983693</v>
          </cell>
          <cell r="J108">
            <v>270.90999999999997</v>
          </cell>
          <cell r="K108">
            <v>522.62600000000009</v>
          </cell>
          <cell r="L108">
            <v>564.259697229783</v>
          </cell>
          <cell r="M108">
            <v>551.26200000000006</v>
          </cell>
          <cell r="N108">
            <v>13.747697229782947</v>
          </cell>
          <cell r="O108">
            <v>254.989</v>
          </cell>
          <cell r="P108">
            <v>286.40103489794797</v>
          </cell>
          <cell r="Q108">
            <v>282.39732377433666</v>
          </cell>
          <cell r="R108">
            <v>4.0037111236113283</v>
          </cell>
          <cell r="S108">
            <v>777.61500000000001</v>
          </cell>
          <cell r="T108">
            <v>850.66073212773097</v>
          </cell>
          <cell r="U108">
            <v>833.65932377433671</v>
          </cell>
          <cell r="V108">
            <v>17.001408353394307</v>
          </cell>
          <cell r="W108">
            <v>782.32300000000009</v>
          </cell>
          <cell r="X108">
            <v>843.38793003872297</v>
          </cell>
          <cell r="Y108">
            <v>787.71027931443211</v>
          </cell>
          <cell r="Z108">
            <v>55.677650724290849</v>
          </cell>
          <cell r="AA108">
            <v>1559.9379999999999</v>
          </cell>
          <cell r="AB108">
            <v>1694.0486621664541</v>
          </cell>
          <cell r="AC108">
            <v>1621.3696030887688</v>
          </cell>
          <cell r="AD108">
            <v>72.679059077685139</v>
          </cell>
        </row>
        <row r="109">
          <cell r="B109" t="str">
            <v>4992959</v>
          </cell>
          <cell r="C109" t="str">
            <v>2959</v>
          </cell>
          <cell r="D109" t="str">
            <v>499</v>
          </cell>
          <cell r="E109">
            <v>12.36600000000001</v>
          </cell>
          <cell r="F109">
            <v>20.078761758359001</v>
          </cell>
          <cell r="G109">
            <v>2.2999999999997911E-2</v>
          </cell>
          <cell r="H109">
            <v>86.967999999999989</v>
          </cell>
          <cell r="I109">
            <v>56.755020026022976</v>
          </cell>
          <cell r="J109">
            <v>18.224999999999994</v>
          </cell>
          <cell r="K109">
            <v>99.334000000000003</v>
          </cell>
          <cell r="L109">
            <v>76.833781784381998</v>
          </cell>
          <cell r="M109">
            <v>18.24799999999999</v>
          </cell>
          <cell r="N109">
            <v>-58.585781784382021</v>
          </cell>
          <cell r="O109">
            <v>50.708000000000027</v>
          </cell>
          <cell r="P109">
            <v>50.660825100281016</v>
          </cell>
          <cell r="Q109">
            <v>-6.0381405149900287</v>
          </cell>
          <cell r="R109">
            <v>-56.698965615271042</v>
          </cell>
          <cell r="S109">
            <v>150.04200000000003</v>
          </cell>
          <cell r="T109">
            <v>127.49460688466299</v>
          </cell>
          <cell r="U109">
            <v>12.209859485009982</v>
          </cell>
          <cell r="V109">
            <v>-115.28474739965301</v>
          </cell>
          <cell r="W109">
            <v>108.88899999999997</v>
          </cell>
          <cell r="X109">
            <v>141.63800074010902</v>
          </cell>
          <cell r="Y109">
            <v>31.973269471193788</v>
          </cell>
          <cell r="Z109">
            <v>-109.66473126891525</v>
          </cell>
          <cell r="AA109">
            <v>258.93100000000004</v>
          </cell>
          <cell r="AB109">
            <v>269.13260762477194</v>
          </cell>
          <cell r="AC109">
            <v>44.183128956203717</v>
          </cell>
          <cell r="AD109">
            <v>-224.94947866856819</v>
          </cell>
        </row>
        <row r="110">
          <cell r="B110" t="str">
            <v>499F974</v>
          </cell>
          <cell r="C110" t="str">
            <v>F974</v>
          </cell>
          <cell r="D110" t="str">
            <v>499</v>
          </cell>
          <cell r="E110">
            <v>-13.453000000000001</v>
          </cell>
          <cell r="F110">
            <v>-12.810830000000001</v>
          </cell>
          <cell r="G110">
            <v>-11.311</v>
          </cell>
          <cell r="H110">
            <v>-13.063000000000001</v>
          </cell>
          <cell r="I110">
            <v>-12.893829999999999</v>
          </cell>
          <cell r="J110">
            <v>-12.009</v>
          </cell>
          <cell r="K110">
            <v>-26.515999999999998</v>
          </cell>
          <cell r="L110">
            <v>-25.704660000000001</v>
          </cell>
          <cell r="M110">
            <v>-23.32</v>
          </cell>
          <cell r="N110">
            <v>2.3846599999999989</v>
          </cell>
          <cell r="O110">
            <v>-11.454000000000001</v>
          </cell>
          <cell r="P110">
            <v>-12.70182</v>
          </cell>
          <cell r="Q110">
            <v>-11.621558840569376</v>
          </cell>
          <cell r="R110">
            <v>1.0802611594306235</v>
          </cell>
          <cell r="S110">
            <v>-37.97</v>
          </cell>
          <cell r="T110">
            <v>-38.406479999999995</v>
          </cell>
          <cell r="U110">
            <v>-34.941558840569378</v>
          </cell>
          <cell r="V110">
            <v>3.4649211594306242</v>
          </cell>
          <cell r="W110">
            <v>-42.858000000000004</v>
          </cell>
          <cell r="X110">
            <v>-37.591410000000003</v>
          </cell>
          <cell r="Y110">
            <v>-34.065427003852477</v>
          </cell>
          <cell r="Z110">
            <v>3.5259829961475253</v>
          </cell>
          <cell r="AA110">
            <v>-80.828000000000003</v>
          </cell>
          <cell r="AB110">
            <v>-75.997889999999984</v>
          </cell>
          <cell r="AC110">
            <v>-69.006985844421848</v>
          </cell>
          <cell r="AD110">
            <v>6.9909041555781499</v>
          </cell>
        </row>
        <row r="111">
          <cell r="B111" t="str">
            <v>4990</v>
          </cell>
          <cell r="C111">
            <v>0</v>
          </cell>
          <cell r="D111" t="str">
            <v>499</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row>
        <row r="112">
          <cell r="B112" t="str">
            <v>499F986</v>
          </cell>
          <cell r="C112" t="str">
            <v>F986</v>
          </cell>
          <cell r="D112" t="str">
            <v>499</v>
          </cell>
          <cell r="E112">
            <v>-1.498</v>
          </cell>
          <cell r="F112">
            <v>-3.4409999999999998</v>
          </cell>
          <cell r="G112">
            <v>-4.0729999999999995</v>
          </cell>
          <cell r="H112">
            <v>-12.705</v>
          </cell>
          <cell r="I112">
            <v>-3.3359999999999999</v>
          </cell>
          <cell r="J112">
            <v>-6.6869999999999994</v>
          </cell>
          <cell r="K112">
            <v>-14.202999999999999</v>
          </cell>
          <cell r="L112">
            <v>-6.7769999999999992</v>
          </cell>
          <cell r="M112">
            <v>-10.76</v>
          </cell>
          <cell r="N112">
            <v>-3.9829999999999997</v>
          </cell>
          <cell r="O112">
            <v>-9.979000000000001</v>
          </cell>
          <cell r="P112">
            <v>-3.8770000000000002</v>
          </cell>
          <cell r="Q112">
            <v>-11.052596359783644</v>
          </cell>
          <cell r="R112">
            <v>-7.1755963597836443</v>
          </cell>
          <cell r="S112">
            <v>-24.182000000000002</v>
          </cell>
          <cell r="T112">
            <v>-10.654</v>
          </cell>
          <cell r="U112">
            <v>-21.812596359783647</v>
          </cell>
          <cell r="V112">
            <v>-11.158596359783646</v>
          </cell>
          <cell r="W112">
            <v>-8.7029999999999994</v>
          </cell>
          <cell r="X112">
            <v>-13.532000000000002</v>
          </cell>
          <cell r="Y112">
            <v>-17.591554110645927</v>
          </cell>
          <cell r="Z112">
            <v>-4.0595541106459265</v>
          </cell>
          <cell r="AA112">
            <v>-32.885000000000005</v>
          </cell>
          <cell r="AB112">
            <v>-24.186</v>
          </cell>
          <cell r="AC112">
            <v>-39.40415047042957</v>
          </cell>
          <cell r="AD112">
            <v>-15.218150470429572</v>
          </cell>
        </row>
        <row r="113">
          <cell r="B113" t="str">
            <v>4992985</v>
          </cell>
          <cell r="C113" t="str">
            <v>2985</v>
          </cell>
          <cell r="D113" t="str">
            <v>499</v>
          </cell>
          <cell r="E113">
            <v>-2.5849999999999866</v>
          </cell>
          <cell r="F113">
            <v>3.826931758359001</v>
          </cell>
          <cell r="G113">
            <v>-15.360999999999999</v>
          </cell>
          <cell r="H113">
            <v>61.199999999999989</v>
          </cell>
          <cell r="I113">
            <v>40.525190026022983</v>
          </cell>
          <cell r="J113">
            <v>-0.47100000000000364</v>
          </cell>
          <cell r="K113">
            <v>58.615000000000009</v>
          </cell>
          <cell r="L113">
            <v>44.352121784382014</v>
          </cell>
          <cell r="M113">
            <v>-15.83200000000001</v>
          </cell>
          <cell r="N113">
            <v>-60.184121784382022</v>
          </cell>
          <cell r="O113">
            <v>29.275000000000016</v>
          </cell>
          <cell r="P113">
            <v>34.082005100281016</v>
          </cell>
          <cell r="Q113">
            <v>-28.712295715343071</v>
          </cell>
          <cell r="R113">
            <v>-62.794300815624084</v>
          </cell>
          <cell r="S113">
            <v>87.89</v>
          </cell>
          <cell r="T113">
            <v>78.434126884662987</v>
          </cell>
          <cell r="U113">
            <v>-44.54429571534304</v>
          </cell>
          <cell r="V113">
            <v>-122.97842260000604</v>
          </cell>
          <cell r="W113">
            <v>57.327999999999953</v>
          </cell>
          <cell r="X113">
            <v>90.514590740109043</v>
          </cell>
          <cell r="Y113">
            <v>-19.683711643304608</v>
          </cell>
          <cell r="Z113">
            <v>-110.19830238341362</v>
          </cell>
          <cell r="AA113">
            <v>145.21800000000002</v>
          </cell>
          <cell r="AB113">
            <v>168.94871762477192</v>
          </cell>
          <cell r="AC113">
            <v>-64.228007358647702</v>
          </cell>
          <cell r="AD113">
            <v>-233.17672498341963</v>
          </cell>
        </row>
        <row r="114">
          <cell r="B114" t="str">
            <v>4992999</v>
          </cell>
          <cell r="C114" t="str">
            <v>2999</v>
          </cell>
          <cell r="D114" t="str">
            <v>499</v>
          </cell>
          <cell r="E114">
            <v>0.47100000000000031</v>
          </cell>
          <cell r="F114">
            <v>4.3802057895590005</v>
          </cell>
          <cell r="G114">
            <v>-6.4550000000000001</v>
          </cell>
          <cell r="H114">
            <v>41.377000000000002</v>
          </cell>
          <cell r="I114">
            <v>26.157744327222701</v>
          </cell>
          <cell r="J114">
            <v>0.73899999999999955</v>
          </cell>
          <cell r="K114">
            <v>41.848000000000006</v>
          </cell>
          <cell r="L114">
            <v>30.537950116781701</v>
          </cell>
          <cell r="M114">
            <v>-5.7159999999999993</v>
          </cell>
          <cell r="N114">
            <v>-36.253950116781702</v>
          </cell>
          <cell r="O114">
            <v>21.564999999999998</v>
          </cell>
          <cell r="P114">
            <v>22.674657828380873</v>
          </cell>
          <cell r="Q114">
            <v>-18.155134240760088</v>
          </cell>
          <cell r="R114">
            <v>-40.829792069140964</v>
          </cell>
          <cell r="S114">
            <v>63.413000000000004</v>
          </cell>
          <cell r="T114">
            <v>53.212607945162567</v>
          </cell>
          <cell r="U114">
            <v>-23.871134240760092</v>
          </cell>
          <cell r="V114">
            <v>-77.083742185922659</v>
          </cell>
          <cell r="W114">
            <v>49.08</v>
          </cell>
          <cell r="X114">
            <v>66.053575330909524</v>
          </cell>
          <cell r="Y114">
            <v>-5.6438630362146238</v>
          </cell>
          <cell r="Z114">
            <v>-71.697438367124136</v>
          </cell>
          <cell r="AA114">
            <v>112.49299999999999</v>
          </cell>
          <cell r="AB114">
            <v>119.2661832760721</v>
          </cell>
          <cell r="AC114">
            <v>-29.514997276974714</v>
          </cell>
          <cell r="AD114">
            <v>-148.7811805530468</v>
          </cell>
        </row>
        <row r="115">
          <cell r="B115" t="str">
            <v>4990804</v>
          </cell>
          <cell r="C115" t="str">
            <v>0804</v>
          </cell>
          <cell r="D115" t="str">
            <v>499</v>
          </cell>
          <cell r="E115">
            <v>1327.549</v>
          </cell>
          <cell r="F115">
            <v>1334.3500319669999</v>
          </cell>
          <cell r="G115">
            <v>1417.5210000000002</v>
          </cell>
          <cell r="H115">
            <v>1281.7649999999999</v>
          </cell>
          <cell r="I115">
            <v>1329.2982654069999</v>
          </cell>
          <cell r="J115">
            <v>1442.135</v>
          </cell>
          <cell r="K115">
            <v>1281.7649999999999</v>
          </cell>
          <cell r="L115">
            <v>1329.2982654069999</v>
          </cell>
          <cell r="M115">
            <v>1442.135</v>
          </cell>
          <cell r="N115">
            <v>112.83673459300007</v>
          </cell>
          <cell r="O115">
            <v>0</v>
          </cell>
          <cell r="P115">
            <v>0</v>
          </cell>
          <cell r="Q115">
            <v>0</v>
          </cell>
          <cell r="R115">
            <v>0</v>
          </cell>
          <cell r="S115">
            <v>1276.6290000000001</v>
          </cell>
          <cell r="T115">
            <v>1302.923247293</v>
          </cell>
          <cell r="U115">
            <v>1465.2512350980812</v>
          </cell>
          <cell r="V115">
            <v>162.32798780508125</v>
          </cell>
          <cell r="W115">
            <v>1183.4930000000002</v>
          </cell>
          <cell r="X115">
            <v>1246.839917951</v>
          </cell>
          <cell r="Y115">
            <v>1363.0286569023035</v>
          </cell>
          <cell r="Z115">
            <v>116.18873895130365</v>
          </cell>
          <cell r="AA115">
            <v>0</v>
          </cell>
          <cell r="AB115">
            <v>0</v>
          </cell>
          <cell r="AC115">
            <v>0</v>
          </cell>
          <cell r="AD115">
            <v>0</v>
          </cell>
        </row>
        <row r="116">
          <cell r="B116" t="str">
            <v>4990834</v>
          </cell>
          <cell r="C116" t="str">
            <v>0834</v>
          </cell>
          <cell r="D116" t="str">
            <v>499</v>
          </cell>
          <cell r="E116">
            <v>177.8955</v>
          </cell>
          <cell r="F116">
            <v>183.55660525000002</v>
          </cell>
          <cell r="G116">
            <v>200.50375</v>
          </cell>
          <cell r="H116">
            <v>166.47</v>
          </cell>
          <cell r="I116">
            <v>175.77657174999999</v>
          </cell>
          <cell r="J116">
            <v>204.673</v>
          </cell>
          <cell r="K116">
            <v>166.47</v>
          </cell>
          <cell r="L116">
            <v>175.77657174999999</v>
          </cell>
          <cell r="M116">
            <v>204.673</v>
          </cell>
          <cell r="N116">
            <v>28.896428250000014</v>
          </cell>
          <cell r="O116">
            <v>0</v>
          </cell>
          <cell r="P116">
            <v>0</v>
          </cell>
          <cell r="Q116">
            <v>0</v>
          </cell>
          <cell r="R116">
            <v>0</v>
          </cell>
          <cell r="S116">
            <v>155.25</v>
          </cell>
          <cell r="T116">
            <v>169.42500000000001</v>
          </cell>
          <cell r="U116">
            <v>211.65213974523419</v>
          </cell>
          <cell r="V116">
            <v>42.227139745234183</v>
          </cell>
          <cell r="W116">
            <v>155.25</v>
          </cell>
          <cell r="X116">
            <v>168.42500000000001</v>
          </cell>
          <cell r="Y116">
            <v>197.70265411320344</v>
          </cell>
          <cell r="Z116">
            <v>29.277654113203425</v>
          </cell>
          <cell r="AA116">
            <v>0</v>
          </cell>
          <cell r="AB116" t="e">
            <v>#VALUE!</v>
          </cell>
          <cell r="AC116">
            <v>0</v>
          </cell>
          <cell r="AD116">
            <v>0</v>
          </cell>
        </row>
        <row r="117">
          <cell r="B117" t="str">
            <v>499BSJ OR/AP/MS</v>
          </cell>
          <cell r="C117" t="str">
            <v>BSJ OR/AP/MS</v>
          </cell>
          <cell r="D117" t="str">
            <v>499</v>
          </cell>
          <cell r="E117">
            <v>32.5847322554947</v>
          </cell>
          <cell r="F117">
            <v>56.144729909741798</v>
          </cell>
          <cell r="G117">
            <v>51.431098041642194</v>
          </cell>
          <cell r="H117">
            <v>32.0902688399011</v>
          </cell>
          <cell r="I117">
            <v>56.251087389806898</v>
          </cell>
          <cell r="J117">
            <v>38.086729848113798</v>
          </cell>
          <cell r="K117">
            <v>64.6750010953958</v>
          </cell>
          <cell r="L117">
            <v>112.3958172995487</v>
          </cell>
          <cell r="M117">
            <v>89.517827889755992</v>
          </cell>
          <cell r="N117">
            <v>-22.877989409792704</v>
          </cell>
          <cell r="O117">
            <v>0</v>
          </cell>
          <cell r="P117">
            <v>0</v>
          </cell>
          <cell r="Q117">
            <v>0</v>
          </cell>
          <cell r="R117">
            <v>0</v>
          </cell>
          <cell r="S117">
            <v>31.290815350694899</v>
          </cell>
          <cell r="T117">
            <v>56.492726612092007</v>
          </cell>
          <cell r="U117">
            <v>39.8602815819822</v>
          </cell>
          <cell r="V117">
            <v>-16.632445030109807</v>
          </cell>
          <cell r="W117">
            <v>39.1100627055256</v>
          </cell>
          <cell r="X117">
            <v>58.937960736283699</v>
          </cell>
          <cell r="Y117">
            <v>41.028965934767001</v>
          </cell>
          <cell r="Z117">
            <v>-17.908994801516698</v>
          </cell>
          <cell r="AA117">
            <v>0</v>
          </cell>
          <cell r="AB117">
            <v>123.02221699999998</v>
          </cell>
          <cell r="AC117">
            <v>126.71772939390465</v>
          </cell>
          <cell r="AD117">
            <v>3.6955123939046643</v>
          </cell>
        </row>
        <row r="118">
          <cell r="B118" t="str">
            <v>499F737</v>
          </cell>
          <cell r="C118" t="str">
            <v>F737</v>
          </cell>
          <cell r="D118" t="str">
            <v>499</v>
          </cell>
          <cell r="E118">
            <v>3118.8630000000003</v>
          </cell>
          <cell r="F118">
            <v>3253.1030909999999</v>
          </cell>
          <cell r="G118">
            <v>3163.6789999999996</v>
          </cell>
          <cell r="H118">
            <v>3155.375</v>
          </cell>
          <cell r="I118">
            <v>3358.0360909999999</v>
          </cell>
          <cell r="J118">
            <v>3246.2820000000002</v>
          </cell>
          <cell r="K118">
            <v>3155.375</v>
          </cell>
          <cell r="L118">
            <v>3358.0360909999999</v>
          </cell>
          <cell r="M118">
            <v>3246.2820000000002</v>
          </cell>
          <cell r="N118">
            <v>-225.3040909999998</v>
          </cell>
          <cell r="O118">
            <v>0</v>
          </cell>
          <cell r="P118">
            <v>0</v>
          </cell>
          <cell r="Q118">
            <v>0</v>
          </cell>
          <cell r="R118">
            <v>0</v>
          </cell>
          <cell r="S118">
            <v>3118.3419999999996</v>
          </cell>
          <cell r="T118">
            <v>3310.8630909999997</v>
          </cell>
          <cell r="U118">
            <v>3103.2999999999997</v>
          </cell>
          <cell r="V118">
            <v>-227.59509099999994</v>
          </cell>
          <cell r="W118">
            <v>2924.7419999999997</v>
          </cell>
          <cell r="X118">
            <v>3008.8030909999998</v>
          </cell>
          <cell r="Y118">
            <v>2909.6</v>
          </cell>
          <cell r="Z118">
            <v>-139.17509099999995</v>
          </cell>
          <cell r="AA118">
            <v>0</v>
          </cell>
          <cell r="AB118" t="e">
            <v>#VALUE!</v>
          </cell>
          <cell r="AC118">
            <v>0</v>
          </cell>
          <cell r="AD118">
            <v>0</v>
          </cell>
        </row>
        <row r="119">
          <cell r="B119" t="str">
            <v>499ABS</v>
          </cell>
          <cell r="C119" t="str">
            <v>ABS</v>
          </cell>
          <cell r="D119" t="str">
            <v>499</v>
          </cell>
          <cell r="E119">
            <v>0</v>
          </cell>
          <cell r="F119">
            <v>0</v>
          </cell>
          <cell r="G119">
            <v>0</v>
          </cell>
          <cell r="H119">
            <v>952.74076600000001</v>
          </cell>
          <cell r="I119">
            <v>1116.7</v>
          </cell>
          <cell r="J119">
            <v>1066.9489999999998</v>
          </cell>
          <cell r="K119">
            <v>952.74076600000001</v>
          </cell>
          <cell r="L119">
            <v>1116.7</v>
          </cell>
          <cell r="M119">
            <v>1066.9489999999998</v>
          </cell>
          <cell r="N119">
            <v>-49.751000000000005</v>
          </cell>
          <cell r="O119">
            <v>0</v>
          </cell>
          <cell r="P119">
            <v>0</v>
          </cell>
          <cell r="Q119">
            <v>0</v>
          </cell>
          <cell r="R119">
            <v>0</v>
          </cell>
          <cell r="S119">
            <v>956.59999999999991</v>
          </cell>
          <cell r="T119">
            <v>1132.2</v>
          </cell>
          <cell r="U119">
            <v>1112.2</v>
          </cell>
          <cell r="V119">
            <v>-20</v>
          </cell>
          <cell r="W119">
            <v>972</v>
          </cell>
          <cell r="X119">
            <v>1090.0999999999999</v>
          </cell>
          <cell r="Y119">
            <v>1070.0999999999999</v>
          </cell>
          <cell r="Z119">
            <v>-20</v>
          </cell>
          <cell r="AA119">
            <v>0</v>
          </cell>
          <cell r="AB119">
            <v>0</v>
          </cell>
          <cell r="AC119">
            <v>0</v>
          </cell>
          <cell r="AD119">
            <v>0</v>
          </cell>
        </row>
      </sheetData>
      <sheetData sheetId="15"/>
      <sheetData sheetId="16"/>
      <sheetData sheetId="17"/>
      <sheetData sheetId="18" refreshError="1">
        <row r="5">
          <cell r="B5" t="str">
            <v>406SVPrice</v>
          </cell>
          <cell r="C5" t="str">
            <v>SVPrice</v>
          </cell>
          <cell r="D5">
            <v>406</v>
          </cell>
          <cell r="E5">
            <v>122.71952</v>
          </cell>
          <cell r="F5">
            <v>92.099679999999978</v>
          </cell>
          <cell r="G5">
            <v>113.50949999999999</v>
          </cell>
          <cell r="H5">
            <v>76.861399999999989</v>
          </cell>
          <cell r="I5">
            <v>236.22901999999999</v>
          </cell>
          <cell r="J5">
            <v>168.96107999999998</v>
          </cell>
        </row>
        <row r="6">
          <cell r="B6" t="str">
            <v>406SVVolume</v>
          </cell>
          <cell r="C6" t="str">
            <v>SVVolume</v>
          </cell>
          <cell r="D6">
            <v>406</v>
          </cell>
          <cell r="E6">
            <v>4.6614999999999931</v>
          </cell>
          <cell r="F6">
            <v>-18.189560000000018</v>
          </cell>
          <cell r="G6">
            <v>-92.400800000000004</v>
          </cell>
          <cell r="H6">
            <v>-80.483560000000011</v>
          </cell>
          <cell r="I6">
            <v>-87.739300000000014</v>
          </cell>
          <cell r="J6">
            <v>-98.673120000000026</v>
          </cell>
        </row>
        <row r="7">
          <cell r="B7" t="str">
            <v>406SVER</v>
          </cell>
          <cell r="C7" t="str">
            <v>SVER</v>
          </cell>
          <cell r="D7">
            <v>406</v>
          </cell>
          <cell r="E7">
            <v>0.2</v>
          </cell>
          <cell r="F7">
            <v>0.2</v>
          </cell>
          <cell r="G7">
            <v>-0.2</v>
          </cell>
          <cell r="H7">
            <v>0</v>
          </cell>
          <cell r="I7">
            <v>0</v>
          </cell>
          <cell r="J7">
            <v>0.2</v>
          </cell>
        </row>
        <row r="8">
          <cell r="B8" t="str">
            <v>406SVMix</v>
          </cell>
          <cell r="C8" t="str">
            <v>SVMix</v>
          </cell>
          <cell r="D8">
            <v>406</v>
          </cell>
          <cell r="E8">
            <v>-14.373148467999982</v>
          </cell>
          <cell r="F8">
            <v>-13.755698996699977</v>
          </cell>
          <cell r="G8">
            <v>6.8295302240998943</v>
          </cell>
          <cell r="H8">
            <v>-3.5175582002000141</v>
          </cell>
          <cell r="I8">
            <v>-7.5436182438999708</v>
          </cell>
          <cell r="J8">
            <v>-17.273257196900005</v>
          </cell>
        </row>
        <row r="9">
          <cell r="B9" t="str">
            <v>406SVTotal</v>
          </cell>
          <cell r="C9" t="str">
            <v>SVTotal</v>
          </cell>
          <cell r="D9">
            <v>406</v>
          </cell>
          <cell r="E9">
            <v>113.20787153200001</v>
          </cell>
          <cell r="F9">
            <v>60.35442100329999</v>
          </cell>
          <cell r="G9">
            <v>27.73823022409988</v>
          </cell>
          <cell r="H9">
            <v>-7.1397182002000363</v>
          </cell>
          <cell r="I9">
            <v>140.94610175610001</v>
          </cell>
          <cell r="J9">
            <v>53.214702803099954</v>
          </cell>
        </row>
        <row r="10">
          <cell r="B10" t="str">
            <v>4060</v>
          </cell>
          <cell r="C10">
            <v>0</v>
          </cell>
          <cell r="D10">
            <v>406</v>
          </cell>
          <cell r="E10">
            <v>0</v>
          </cell>
          <cell r="F10">
            <v>0</v>
          </cell>
          <cell r="G10">
            <v>0</v>
          </cell>
          <cell r="H10">
            <v>0</v>
          </cell>
          <cell r="I10">
            <v>0</v>
          </cell>
          <cell r="J10">
            <v>0</v>
          </cell>
        </row>
        <row r="11">
          <cell r="B11" t="str">
            <v>4060</v>
          </cell>
          <cell r="C11">
            <v>0</v>
          </cell>
          <cell r="D11">
            <v>406</v>
          </cell>
          <cell r="E11" t="str">
            <v>Vs Prior YR</v>
          </cell>
          <cell r="F11" t="str">
            <v>Vs Budget</v>
          </cell>
          <cell r="G11" t="str">
            <v>Vs Prior YR</v>
          </cell>
          <cell r="H11" t="str">
            <v>Vs Budget</v>
          </cell>
          <cell r="I11" t="str">
            <v>Vs Prior YR</v>
          </cell>
          <cell r="J11" t="str">
            <v>Vs Budget</v>
          </cell>
        </row>
        <row r="12">
          <cell r="B12" t="str">
            <v>406GPSP</v>
          </cell>
          <cell r="C12" t="str">
            <v>GPSP</v>
          </cell>
          <cell r="D12">
            <v>406</v>
          </cell>
          <cell r="E12">
            <v>122.71952</v>
          </cell>
          <cell r="F12">
            <v>92.099679999999978</v>
          </cell>
          <cell r="G12">
            <v>113.50949999999999</v>
          </cell>
          <cell r="H12">
            <v>76.861399999999989</v>
          </cell>
          <cell r="I12">
            <v>236.22901999999999</v>
          </cell>
          <cell r="J12">
            <v>168.96107999999998</v>
          </cell>
        </row>
        <row r="13">
          <cell r="B13" t="str">
            <v>406GPSV</v>
          </cell>
          <cell r="C13" t="str">
            <v>GPSV</v>
          </cell>
          <cell r="D13">
            <v>406</v>
          </cell>
          <cell r="E13">
            <v>2.1181999999999999</v>
          </cell>
          <cell r="F13">
            <v>-1.4745999999999999</v>
          </cell>
          <cell r="G13">
            <v>-18.467099999999999</v>
          </cell>
          <cell r="H13">
            <v>-9.4370000000000012</v>
          </cell>
          <cell r="I13">
            <v>-16.3489</v>
          </cell>
          <cell r="J13">
            <v>-10.911600000000002</v>
          </cell>
        </row>
        <row r="14">
          <cell r="B14" t="str">
            <v>406GPRM</v>
          </cell>
          <cell r="C14" t="str">
            <v>GPRM</v>
          </cell>
          <cell r="D14">
            <v>406</v>
          </cell>
          <cell r="E14">
            <v>-126.47199999999999</v>
          </cell>
          <cell r="F14">
            <v>-99.23599999999999</v>
          </cell>
          <cell r="G14">
            <v>-106.73999999999998</v>
          </cell>
          <cell r="H14">
            <v>-72.97999999999999</v>
          </cell>
          <cell r="I14">
            <v>-233.21199999999999</v>
          </cell>
          <cell r="J14">
            <v>-172.21599999999998</v>
          </cell>
        </row>
        <row r="15">
          <cell r="B15" t="str">
            <v>406GPDepr</v>
          </cell>
          <cell r="C15" t="str">
            <v>GPDepr</v>
          </cell>
          <cell r="D15">
            <v>406</v>
          </cell>
          <cell r="E15">
            <v>-0.29999999999999993</v>
          </cell>
          <cell r="F15">
            <v>0.6</v>
          </cell>
          <cell r="G15">
            <v>-0.4</v>
          </cell>
          <cell r="H15">
            <v>0.1</v>
          </cell>
          <cell r="I15">
            <v>-0.7</v>
          </cell>
          <cell r="J15">
            <v>0.7</v>
          </cell>
        </row>
        <row r="16">
          <cell r="B16" t="str">
            <v>406GPConvCost</v>
          </cell>
          <cell r="C16" t="str">
            <v>GPConvCost</v>
          </cell>
          <cell r="D16">
            <v>406</v>
          </cell>
          <cell r="E16">
            <v>-6.7500000000000027</v>
          </cell>
          <cell r="F16">
            <v>-0.76253622842808011</v>
          </cell>
          <cell r="G16">
            <v>3.7600000000000029</v>
          </cell>
          <cell r="H16">
            <v>-1.2533356079272955</v>
          </cell>
          <cell r="I16">
            <v>-2.9899999999999998</v>
          </cell>
          <cell r="J16">
            <v>-2.0158718363553758</v>
          </cell>
        </row>
        <row r="17">
          <cell r="B17" t="str">
            <v>406GPER</v>
          </cell>
          <cell r="C17" t="str">
            <v>GPER</v>
          </cell>
          <cell r="D17">
            <v>406</v>
          </cell>
          <cell r="E17">
            <v>-1</v>
          </cell>
          <cell r="F17">
            <v>-0.6</v>
          </cell>
          <cell r="G17">
            <v>-0.6</v>
          </cell>
          <cell r="H17">
            <v>-0.5</v>
          </cell>
          <cell r="I17">
            <v>-1.6</v>
          </cell>
          <cell r="J17">
            <v>-1.1000000000000001</v>
          </cell>
        </row>
        <row r="18">
          <cell r="B18" t="str">
            <v>406GPMix</v>
          </cell>
          <cell r="C18" t="str">
            <v>GPMix</v>
          </cell>
          <cell r="D18">
            <v>406</v>
          </cell>
          <cell r="E18">
            <v>-10.404720000000006</v>
          </cell>
          <cell r="F18">
            <v>-2.2872550495719199</v>
          </cell>
          <cell r="G18">
            <v>-14.217400000000024</v>
          </cell>
          <cell r="H18">
            <v>-3.894036895972711</v>
          </cell>
          <cell r="I18">
            <v>-24.622120000000031</v>
          </cell>
          <cell r="J18">
            <v>-6.1812919455446309</v>
          </cell>
        </row>
        <row r="19">
          <cell r="B19" t="str">
            <v>406GpTotal</v>
          </cell>
          <cell r="C19" t="str">
            <v>GpTotal</v>
          </cell>
          <cell r="D19">
            <v>406</v>
          </cell>
          <cell r="E19">
            <v>-20.088999999999999</v>
          </cell>
          <cell r="F19">
            <v>-11.660711278000008</v>
          </cell>
          <cell r="G19">
            <v>-23.155000000000015</v>
          </cell>
          <cell r="H19">
            <v>-11.102972503900006</v>
          </cell>
          <cell r="I19">
            <v>-43.244000000000028</v>
          </cell>
          <cell r="J19">
            <v>-22.763683781899999</v>
          </cell>
        </row>
        <row r="20">
          <cell r="B20" t="str">
            <v>4060</v>
          </cell>
          <cell r="C20">
            <v>0</v>
          </cell>
          <cell r="D20">
            <v>406</v>
          </cell>
          <cell r="E20">
            <v>0</v>
          </cell>
          <cell r="F20">
            <v>0</v>
          </cell>
          <cell r="G20">
            <v>0</v>
          </cell>
          <cell r="H20">
            <v>0</v>
          </cell>
          <cell r="I20">
            <v>0</v>
          </cell>
          <cell r="J20">
            <v>0</v>
          </cell>
        </row>
        <row r="21">
          <cell r="B21" t="str">
            <v>4060</v>
          </cell>
          <cell r="C21">
            <v>0</v>
          </cell>
          <cell r="D21">
            <v>406</v>
          </cell>
          <cell r="E21" t="str">
            <v>Vs Prior YR</v>
          </cell>
          <cell r="F21" t="str">
            <v>Vs Budget</v>
          </cell>
          <cell r="G21" t="str">
            <v>Vs Prior YR</v>
          </cell>
          <cell r="H21" t="str">
            <v>Vs Budget</v>
          </cell>
          <cell r="I21" t="str">
            <v>Vs Prior YR</v>
          </cell>
          <cell r="J21" t="str">
            <v>Vs Budget</v>
          </cell>
        </row>
        <row r="22">
          <cell r="B22" t="str">
            <v>406OPExDepr</v>
          </cell>
          <cell r="C22" t="str">
            <v>OPExDepr</v>
          </cell>
          <cell r="D22">
            <v>406</v>
          </cell>
          <cell r="E22">
            <v>2.2000000000000002</v>
          </cell>
          <cell r="F22">
            <v>-0.4</v>
          </cell>
          <cell r="G22">
            <v>1.4</v>
          </cell>
          <cell r="H22">
            <v>0</v>
          </cell>
          <cell r="I22">
            <v>3.6</v>
          </cell>
          <cell r="J22">
            <v>-0.4</v>
          </cell>
        </row>
        <row r="23">
          <cell r="B23" t="str">
            <v>406OPEXSV</v>
          </cell>
          <cell r="C23" t="str">
            <v>OPEXSV</v>
          </cell>
          <cell r="D23">
            <v>406</v>
          </cell>
          <cell r="E23">
            <v>4.5399999999999991</v>
          </cell>
          <cell r="F23">
            <v>-7.0839999999999996</v>
          </cell>
          <cell r="G23">
            <v>0.36600000000000005</v>
          </cell>
          <cell r="H23">
            <v>0.1</v>
          </cell>
          <cell r="I23">
            <v>4.9059999999999988</v>
          </cell>
          <cell r="J23">
            <v>-6.984</v>
          </cell>
        </row>
        <row r="24">
          <cell r="B24" t="str">
            <v>406OPExOther</v>
          </cell>
          <cell r="C24" t="str">
            <v>OPExOther</v>
          </cell>
          <cell r="D24">
            <v>406</v>
          </cell>
          <cell r="E24">
            <v>-15.586272000000012</v>
          </cell>
          <cell r="F24">
            <v>0.36829616489999317</v>
          </cell>
          <cell r="G24">
            <v>0.65283589999997638</v>
          </cell>
          <cell r="H24">
            <v>2.141795654499981</v>
          </cell>
          <cell r="I24">
            <v>-14.933436100000035</v>
          </cell>
          <cell r="J24">
            <v>2.5100918193999604</v>
          </cell>
        </row>
        <row r="25">
          <cell r="B25" t="str">
            <v>406OPEXTotal</v>
          </cell>
          <cell r="C25" t="str">
            <v>OPEXTotal</v>
          </cell>
          <cell r="D25">
            <v>406</v>
          </cell>
          <cell r="E25">
            <v>-8.8462720000000132</v>
          </cell>
          <cell r="F25">
            <v>-7.1157038351000068</v>
          </cell>
          <cell r="G25">
            <v>2.4188358999999764</v>
          </cell>
          <cell r="H25">
            <v>2.2417956544999811</v>
          </cell>
          <cell r="I25">
            <v>-6.4274361000000511</v>
          </cell>
          <cell r="J25">
            <v>-4.8739081806000399</v>
          </cell>
        </row>
        <row r="26">
          <cell r="B26" t="str">
            <v>4060</v>
          </cell>
          <cell r="C26">
            <v>0</v>
          </cell>
          <cell r="D26">
            <v>406</v>
          </cell>
          <cell r="E26">
            <v>0</v>
          </cell>
          <cell r="F26">
            <v>0</v>
          </cell>
          <cell r="G26">
            <v>0</v>
          </cell>
          <cell r="H26">
            <v>0</v>
          </cell>
          <cell r="I26">
            <v>0</v>
          </cell>
          <cell r="J26">
            <v>0</v>
          </cell>
        </row>
        <row r="27">
          <cell r="B27" t="str">
            <v>406OPTotal</v>
          </cell>
          <cell r="C27" t="str">
            <v>OPTotal</v>
          </cell>
          <cell r="D27">
            <v>406</v>
          </cell>
          <cell r="E27">
            <v>-28.935272000000012</v>
          </cell>
          <cell r="F27">
            <v>-18.776415113100015</v>
          </cell>
          <cell r="G27">
            <v>-20.736164100000039</v>
          </cell>
          <cell r="H27">
            <v>-8.8611768494000245</v>
          </cell>
          <cell r="I27">
            <v>-49.671436100000079</v>
          </cell>
          <cell r="J27">
            <v>-27.637591962500039</v>
          </cell>
        </row>
        <row r="28">
          <cell r="B28" t="str">
            <v>391SVPrice</v>
          </cell>
          <cell r="C28" t="str">
            <v>SVPrice</v>
          </cell>
          <cell r="D28">
            <v>391</v>
          </cell>
          <cell r="E28">
            <v>86.197027494050104</v>
          </cell>
          <cell r="F28">
            <v>-7.8676738676016509</v>
          </cell>
          <cell r="G28">
            <v>126.21793909884076</v>
          </cell>
          <cell r="H28">
            <v>-11.601712527818606</v>
          </cell>
          <cell r="I28">
            <v>212.41496659289086</v>
          </cell>
          <cell r="J28">
            <v>-19.469386395420258</v>
          </cell>
        </row>
        <row r="29">
          <cell r="B29" t="str">
            <v>391SVVolume</v>
          </cell>
          <cell r="C29" t="str">
            <v>SVVolume</v>
          </cell>
          <cell r="D29">
            <v>391</v>
          </cell>
          <cell r="E29">
            <v>-102.92476863929056</v>
          </cell>
          <cell r="F29">
            <v>-184.44257491379733</v>
          </cell>
          <cell r="G29">
            <v>-17.348287511343713</v>
          </cell>
          <cell r="H29">
            <v>-42.632382562950724</v>
          </cell>
          <cell r="I29">
            <v>-120.27305615063428</v>
          </cell>
          <cell r="J29">
            <v>-227.07495747674807</v>
          </cell>
        </row>
        <row r="30">
          <cell r="B30" t="str">
            <v>391SVER</v>
          </cell>
          <cell r="C30" t="str">
            <v>SVER</v>
          </cell>
          <cell r="D30">
            <v>391</v>
          </cell>
          <cell r="E30">
            <v>4</v>
          </cell>
          <cell r="F30">
            <v>0</v>
          </cell>
          <cell r="G30">
            <v>2</v>
          </cell>
          <cell r="H30">
            <v>0</v>
          </cell>
          <cell r="I30">
            <v>6</v>
          </cell>
          <cell r="J30">
            <v>0</v>
          </cell>
        </row>
        <row r="31">
          <cell r="B31" t="str">
            <v>391SVMix</v>
          </cell>
          <cell r="C31" t="str">
            <v>SVMix</v>
          </cell>
          <cell r="D31">
            <v>391</v>
          </cell>
          <cell r="E31">
            <v>57.730472721878328</v>
          </cell>
          <cell r="F31">
            <v>-19.537076806225286</v>
          </cell>
          <cell r="G31">
            <v>12.498482553066097</v>
          </cell>
          <cell r="H31">
            <v>-39.241112882060307</v>
          </cell>
          <cell r="I31">
            <v>70.228955274944425</v>
          </cell>
          <cell r="J31">
            <v>-58.778189688285593</v>
          </cell>
        </row>
        <row r="32">
          <cell r="B32" t="str">
            <v>391SVTotal</v>
          </cell>
          <cell r="C32" t="str">
            <v>SVTotal</v>
          </cell>
          <cell r="D32">
            <v>391</v>
          </cell>
          <cell r="E32">
            <v>45.002731576637871</v>
          </cell>
          <cell r="F32">
            <v>-211.84732558762425</v>
          </cell>
          <cell r="G32">
            <v>123.36813414056314</v>
          </cell>
          <cell r="H32">
            <v>-93.475207972829637</v>
          </cell>
          <cell r="I32">
            <v>168.37086571720101</v>
          </cell>
          <cell r="J32">
            <v>-305.32253356045391</v>
          </cell>
        </row>
        <row r="33">
          <cell r="B33" t="str">
            <v>3910</v>
          </cell>
          <cell r="C33">
            <v>0</v>
          </cell>
          <cell r="D33">
            <v>391</v>
          </cell>
          <cell r="E33">
            <v>0</v>
          </cell>
          <cell r="F33">
            <v>0</v>
          </cell>
          <cell r="G33">
            <v>0</v>
          </cell>
          <cell r="H33">
            <v>0</v>
          </cell>
          <cell r="I33">
            <v>0</v>
          </cell>
          <cell r="J33">
            <v>0</v>
          </cell>
        </row>
        <row r="34">
          <cell r="B34" t="str">
            <v>3910</v>
          </cell>
          <cell r="C34">
            <v>0</v>
          </cell>
          <cell r="D34">
            <v>391</v>
          </cell>
          <cell r="E34" t="str">
            <v>Vs Prior YR</v>
          </cell>
          <cell r="F34" t="str">
            <v>Vs Budget</v>
          </cell>
          <cell r="G34" t="str">
            <v>Vs Prior YR</v>
          </cell>
          <cell r="H34" t="str">
            <v>Vs Budget</v>
          </cell>
          <cell r="I34" t="str">
            <v>Vs Prior YR</v>
          </cell>
          <cell r="J34" t="str">
            <v>Vs Budget</v>
          </cell>
        </row>
        <row r="35">
          <cell r="B35" t="str">
            <v>391GPSP</v>
          </cell>
          <cell r="C35" t="str">
            <v>GPSP</v>
          </cell>
          <cell r="D35">
            <v>391</v>
          </cell>
          <cell r="E35">
            <v>86.197027494050104</v>
          </cell>
          <cell r="F35">
            <v>-7.8676738676016509</v>
          </cell>
          <cell r="G35">
            <v>126.21793909884076</v>
          </cell>
          <cell r="H35">
            <v>-11.601712527818606</v>
          </cell>
          <cell r="I35">
            <v>212.41496659289086</v>
          </cell>
          <cell r="J35">
            <v>-19.469386395420258</v>
          </cell>
        </row>
        <row r="36">
          <cell r="B36" t="str">
            <v>391GPSV</v>
          </cell>
          <cell r="C36" t="str">
            <v>GPSV</v>
          </cell>
          <cell r="D36">
            <v>391</v>
          </cell>
          <cell r="E36">
            <v>-18.901036552130439</v>
          </cell>
          <cell r="F36">
            <v>-29.45564480104953</v>
          </cell>
          <cell r="G36">
            <v>-9.0360638191292786</v>
          </cell>
          <cell r="H36">
            <v>-5.3217426251314359</v>
          </cell>
          <cell r="I36">
            <v>-27.937100371259717</v>
          </cell>
          <cell r="J36">
            <v>-34.777387426180965</v>
          </cell>
        </row>
        <row r="37">
          <cell r="B37" t="str">
            <v>391GPRM</v>
          </cell>
          <cell r="C37" t="str">
            <v>GPRM</v>
          </cell>
          <cell r="D37">
            <v>391</v>
          </cell>
          <cell r="E37">
            <v>-198.75095066616294</v>
          </cell>
          <cell r="F37">
            <v>-60.798882644502918</v>
          </cell>
          <cell r="G37">
            <v>-208.81763599406946</v>
          </cell>
          <cell r="H37">
            <v>-87.198585542501036</v>
          </cell>
          <cell r="I37">
            <v>-407.56858666023243</v>
          </cell>
          <cell r="J37">
            <v>-147.99746818700396</v>
          </cell>
        </row>
        <row r="38">
          <cell r="B38" t="str">
            <v>391GPDepr</v>
          </cell>
          <cell r="C38" t="str">
            <v>GPDepr</v>
          </cell>
          <cell r="D38">
            <v>391</v>
          </cell>
          <cell r="E38">
            <v>-6.5799105958004169</v>
          </cell>
          <cell r="F38">
            <v>0.72600000000000009</v>
          </cell>
          <cell r="G38">
            <v>-8.3114436872339876</v>
          </cell>
          <cell r="H38">
            <v>9.2316395757334246E-2</v>
          </cell>
          <cell r="I38">
            <v>-14.891354283034405</v>
          </cell>
          <cell r="J38">
            <v>0.81831639575733428</v>
          </cell>
        </row>
        <row r="39">
          <cell r="B39" t="str">
            <v>391GPConvCost</v>
          </cell>
          <cell r="C39" t="str">
            <v>GPConvCost</v>
          </cell>
          <cell r="D39">
            <v>391</v>
          </cell>
          <cell r="E39">
            <v>-33.84282065765268</v>
          </cell>
          <cell r="F39">
            <v>-26.817</v>
          </cell>
          <cell r="G39">
            <v>-59.985918550232945</v>
          </cell>
          <cell r="H39">
            <v>-49.789000000000001</v>
          </cell>
          <cell r="I39">
            <v>-93.828739207885633</v>
          </cell>
          <cell r="J39">
            <v>-76.605999999999995</v>
          </cell>
        </row>
        <row r="40">
          <cell r="B40" t="str">
            <v>391GPER</v>
          </cell>
          <cell r="C40" t="str">
            <v>GPER</v>
          </cell>
          <cell r="D40">
            <v>391</v>
          </cell>
          <cell r="E40">
            <v>1.1284995243550089</v>
          </cell>
          <cell r="F40">
            <v>-0.13909885087683313</v>
          </cell>
          <cell r="G40">
            <v>0.6447486986195422</v>
          </cell>
          <cell r="H40">
            <v>-1.1641532182693481E-16</v>
          </cell>
          <cell r="I40">
            <v>1.773248222974551</v>
          </cell>
          <cell r="J40">
            <v>-0.13909885087683324</v>
          </cell>
        </row>
        <row r="41">
          <cell r="B41" t="str">
            <v>391GPMix</v>
          </cell>
          <cell r="C41" t="str">
            <v>GPMix</v>
          </cell>
          <cell r="D41">
            <v>391</v>
          </cell>
          <cell r="E41">
            <v>68.962209864011498</v>
          </cell>
          <cell r="F41">
            <v>0.36118384030713457</v>
          </cell>
          <cell r="G41">
            <v>83.039408912975176</v>
          </cell>
          <cell r="H41">
            <v>-6.2426553154684541</v>
          </cell>
          <cell r="I41">
            <v>152.00161877698679</v>
          </cell>
          <cell r="J41">
            <v>-5.8814714751612769</v>
          </cell>
        </row>
        <row r="42">
          <cell r="B42" t="str">
            <v>391GpTotal</v>
          </cell>
          <cell r="C42" t="str">
            <v>GpTotal</v>
          </cell>
          <cell r="D42">
            <v>391</v>
          </cell>
          <cell r="E42">
            <v>-101.78698158932986</v>
          </cell>
          <cell r="F42">
            <v>-123.99111632372382</v>
          </cell>
          <cell r="G42">
            <v>-76.2489653402302</v>
          </cell>
          <cell r="H42">
            <v>-160.0613796151622</v>
          </cell>
          <cell r="I42">
            <v>-178.03594692956005</v>
          </cell>
          <cell r="J42">
            <v>-284.05249593888595</v>
          </cell>
        </row>
        <row r="43">
          <cell r="B43" t="str">
            <v>3910</v>
          </cell>
          <cell r="C43">
            <v>0</v>
          </cell>
          <cell r="D43">
            <v>391</v>
          </cell>
          <cell r="E43">
            <v>0</v>
          </cell>
          <cell r="F43">
            <v>0</v>
          </cell>
          <cell r="G43">
            <v>0</v>
          </cell>
          <cell r="H43">
            <v>0</v>
          </cell>
          <cell r="I43">
            <v>0</v>
          </cell>
          <cell r="J43">
            <v>0</v>
          </cell>
        </row>
        <row r="44">
          <cell r="B44" t="str">
            <v>3910</v>
          </cell>
          <cell r="C44">
            <v>0</v>
          </cell>
          <cell r="D44">
            <v>391</v>
          </cell>
          <cell r="E44" t="str">
            <v>Vs Prior YR</v>
          </cell>
          <cell r="F44" t="str">
            <v>Vs Budget</v>
          </cell>
          <cell r="G44" t="str">
            <v>Vs Prior YR</v>
          </cell>
          <cell r="H44" t="str">
            <v>Vs Budget</v>
          </cell>
          <cell r="I44" t="str">
            <v>Vs Prior YR</v>
          </cell>
          <cell r="J44" t="str">
            <v>Vs Budget</v>
          </cell>
        </row>
        <row r="45">
          <cell r="B45" t="str">
            <v>391OPExDepr</v>
          </cell>
          <cell r="C45" t="str">
            <v>OPExDepr</v>
          </cell>
          <cell r="D45">
            <v>391</v>
          </cell>
          <cell r="E45">
            <v>5.4175499999999994E-2</v>
          </cell>
          <cell r="F45">
            <v>5.6224500000000004E-2</v>
          </cell>
          <cell r="G45">
            <v>0.55417550000000004</v>
          </cell>
          <cell r="H45">
            <v>0</v>
          </cell>
          <cell r="I45">
            <v>0.60835100000000009</v>
          </cell>
          <cell r="J45">
            <v>5.6224500000000004E-2</v>
          </cell>
        </row>
        <row r="46">
          <cell r="B46" t="str">
            <v>391OPEXSV</v>
          </cell>
          <cell r="C46" t="str">
            <v>OPEXSV</v>
          </cell>
          <cell r="D46">
            <v>391</v>
          </cell>
          <cell r="E46">
            <v>-1.734419992058631</v>
          </cell>
          <cell r="F46">
            <v>-0.2770181511045009</v>
          </cell>
          <cell r="G46">
            <v>1.0497751187641313</v>
          </cell>
          <cell r="H46">
            <v>-0.4076267221899984</v>
          </cell>
          <cell r="I46">
            <v>-0.68464487329449963</v>
          </cell>
          <cell r="J46">
            <v>-0.6846448732944993</v>
          </cell>
        </row>
        <row r="47">
          <cell r="B47" t="str">
            <v>391OPExOther</v>
          </cell>
          <cell r="C47" t="str">
            <v>OPExOther</v>
          </cell>
          <cell r="D47">
            <v>391</v>
          </cell>
          <cell r="E47">
            <v>-22.145079565430724</v>
          </cell>
          <cell r="F47">
            <v>13.522388556446188</v>
          </cell>
          <cell r="G47">
            <v>-37.631951065708321</v>
          </cell>
          <cell r="H47">
            <v>19.633947559468819</v>
          </cell>
          <cell r="I47">
            <v>-59.777030631139041</v>
          </cell>
          <cell r="J47">
            <v>33.156336115915011</v>
          </cell>
        </row>
        <row r="48">
          <cell r="B48" t="str">
            <v>391OPEXTotal</v>
          </cell>
          <cell r="C48" t="str">
            <v>OPEXTotal</v>
          </cell>
          <cell r="D48">
            <v>391</v>
          </cell>
          <cell r="E48">
            <v>-23.825324057489354</v>
          </cell>
          <cell r="F48">
            <v>13.301594905341688</v>
          </cell>
          <cell r="G48">
            <v>-36.028000446944191</v>
          </cell>
          <cell r="H48">
            <v>19.22632083727882</v>
          </cell>
          <cell r="I48">
            <v>-59.853324504433658</v>
          </cell>
          <cell r="J48">
            <v>32.527915742620507</v>
          </cell>
        </row>
        <row r="49">
          <cell r="B49" t="str">
            <v>3910</v>
          </cell>
          <cell r="C49">
            <v>0</v>
          </cell>
          <cell r="D49">
            <v>391</v>
          </cell>
          <cell r="E49">
            <v>0</v>
          </cell>
          <cell r="F49">
            <v>0</v>
          </cell>
          <cell r="G49">
            <v>0</v>
          </cell>
          <cell r="H49">
            <v>0</v>
          </cell>
          <cell r="I49">
            <v>0</v>
          </cell>
          <cell r="J49">
            <v>0</v>
          </cell>
        </row>
        <row r="50">
          <cell r="B50" t="str">
            <v>391OPTotal</v>
          </cell>
          <cell r="C50" t="str">
            <v>OPTotal</v>
          </cell>
          <cell r="D50">
            <v>391</v>
          </cell>
          <cell r="E50">
            <v>-125.61230564681921</v>
          </cell>
          <cell r="F50">
            <v>-110.68952141838213</v>
          </cell>
          <cell r="G50">
            <v>-112.27696578717439</v>
          </cell>
          <cell r="H50">
            <v>-140.83505877788338</v>
          </cell>
          <cell r="I50">
            <v>-237.88927143399371</v>
          </cell>
          <cell r="J50">
            <v>-251.52458019626545</v>
          </cell>
        </row>
        <row r="51">
          <cell r="B51" t="str">
            <v>413SVPrice</v>
          </cell>
          <cell r="C51" t="str">
            <v>SVPrice</v>
          </cell>
          <cell r="D51">
            <v>413</v>
          </cell>
          <cell r="E51">
            <v>74.193844025896041</v>
          </cell>
          <cell r="F51">
            <v>-2.0101915320880539</v>
          </cell>
          <cell r="G51">
            <v>72.4430228878105</v>
          </cell>
          <cell r="H51">
            <v>0.3806645225341887</v>
          </cell>
          <cell r="I51">
            <v>146.63686691370654</v>
          </cell>
          <cell r="J51">
            <v>-1.6295270095538652</v>
          </cell>
        </row>
        <row r="52">
          <cell r="B52" t="str">
            <v>413SVVolume</v>
          </cell>
          <cell r="C52" t="str">
            <v>SVVolume</v>
          </cell>
          <cell r="D52">
            <v>413</v>
          </cell>
          <cell r="E52">
            <v>-0.69253965552793595</v>
          </cell>
          <cell r="F52">
            <v>-47.862041770349919</v>
          </cell>
          <cell r="G52">
            <v>-1.202331309158593</v>
          </cell>
          <cell r="H52">
            <v>-37.727075115296756</v>
          </cell>
          <cell r="I52">
            <v>-1.8948709646865289</v>
          </cell>
          <cell r="J52">
            <v>-85.589116885646675</v>
          </cell>
        </row>
        <row r="53">
          <cell r="B53" t="str">
            <v>413SVER</v>
          </cell>
          <cell r="C53" t="str">
            <v>SVER</v>
          </cell>
          <cell r="D53">
            <v>413</v>
          </cell>
          <cell r="E53">
            <v>36.270257077003443</v>
          </cell>
          <cell r="F53">
            <v>38.556636120300297</v>
          </cell>
          <cell r="G53">
            <v>5.6470459875264316</v>
          </cell>
          <cell r="H53">
            <v>18.203653841941712</v>
          </cell>
          <cell r="I53">
            <v>41.917303064529875</v>
          </cell>
          <cell r="J53">
            <v>56.760289962242013</v>
          </cell>
        </row>
        <row r="54">
          <cell r="B54" t="str">
            <v>413SVMix</v>
          </cell>
          <cell r="C54" t="str">
            <v>SVMix</v>
          </cell>
          <cell r="D54">
            <v>413</v>
          </cell>
          <cell r="E54">
            <v>-7.5626436960669707</v>
          </cell>
          <cell r="F54">
            <v>9.8199479334421866</v>
          </cell>
          <cell r="G54">
            <v>-10.814599137490418</v>
          </cell>
          <cell r="H54">
            <v>4.7087551795088309</v>
          </cell>
          <cell r="I54">
            <v>-18.377242833557233</v>
          </cell>
          <cell r="J54">
            <v>14.528703112951248</v>
          </cell>
        </row>
        <row r="55">
          <cell r="B55" t="str">
            <v>413SVTotal</v>
          </cell>
          <cell r="C55" t="str">
            <v>SVTotal</v>
          </cell>
          <cell r="D55">
            <v>413</v>
          </cell>
          <cell r="E55">
            <v>102.20891775130457</v>
          </cell>
          <cell r="F55">
            <v>-1.4956492486954858</v>
          </cell>
          <cell r="G55">
            <v>66.073138428687912</v>
          </cell>
          <cell r="H55">
            <v>-14.434001571312024</v>
          </cell>
          <cell r="I55">
            <v>168.28205617999265</v>
          </cell>
          <cell r="J55">
            <v>-15.929650820007282</v>
          </cell>
        </row>
        <row r="56">
          <cell r="B56" t="str">
            <v>4130</v>
          </cell>
          <cell r="C56">
            <v>0</v>
          </cell>
          <cell r="D56">
            <v>413</v>
          </cell>
          <cell r="E56">
            <v>0</v>
          </cell>
          <cell r="F56">
            <v>0</v>
          </cell>
          <cell r="G56">
            <v>0</v>
          </cell>
          <cell r="H56">
            <v>0</v>
          </cell>
          <cell r="I56">
            <v>0</v>
          </cell>
          <cell r="J56">
            <v>0</v>
          </cell>
        </row>
        <row r="57">
          <cell r="B57" t="str">
            <v>4130</v>
          </cell>
          <cell r="C57">
            <v>0</v>
          </cell>
          <cell r="D57">
            <v>413</v>
          </cell>
          <cell r="E57" t="str">
            <v>Vs Prior YR</v>
          </cell>
          <cell r="F57" t="str">
            <v>Vs Budget</v>
          </cell>
          <cell r="G57" t="str">
            <v>Vs Prior YR</v>
          </cell>
          <cell r="H57" t="str">
            <v>Vs Budget</v>
          </cell>
          <cell r="I57" t="str">
            <v>Vs Prior YR</v>
          </cell>
          <cell r="J57" t="str">
            <v>Vs Budget</v>
          </cell>
        </row>
        <row r="58">
          <cell r="B58" t="str">
            <v>413GPSP</v>
          </cell>
          <cell r="C58" t="str">
            <v>GPSP</v>
          </cell>
          <cell r="D58">
            <v>413</v>
          </cell>
          <cell r="E58">
            <v>74.193844025896041</v>
          </cell>
          <cell r="F58">
            <v>-2.0101915320880539</v>
          </cell>
          <cell r="G58">
            <v>72.4430228878105</v>
          </cell>
          <cell r="H58">
            <v>0.3806645225341887</v>
          </cell>
          <cell r="I58">
            <v>146.63686691370654</v>
          </cell>
          <cell r="J58">
            <v>-1.6295270095538652</v>
          </cell>
        </row>
        <row r="59">
          <cell r="B59" t="str">
            <v>413GPSV</v>
          </cell>
          <cell r="C59" t="str">
            <v>GPSV</v>
          </cell>
          <cell r="D59">
            <v>413</v>
          </cell>
          <cell r="E59">
            <v>0.92125829204877041</v>
          </cell>
          <cell r="F59">
            <v>-7.0641141669611791</v>
          </cell>
          <cell r="G59">
            <v>-2.4522915686606392</v>
          </cell>
          <cell r="H59">
            <v>-7.8397703234227283</v>
          </cell>
          <cell r="I59">
            <v>-1.5310332766118688</v>
          </cell>
          <cell r="J59">
            <v>-14.903884490383907</v>
          </cell>
        </row>
        <row r="60">
          <cell r="B60" t="str">
            <v>413GPRM</v>
          </cell>
          <cell r="C60" t="str">
            <v>GPRM</v>
          </cell>
          <cell r="D60">
            <v>413</v>
          </cell>
          <cell r="E60">
            <v>-44.642993445402865</v>
          </cell>
          <cell r="F60">
            <v>-11.153873256960498</v>
          </cell>
          <cell r="G60">
            <v>-50.240808965000753</v>
          </cell>
          <cell r="H60">
            <v>-11.312433080239911</v>
          </cell>
          <cell r="I60">
            <v>-94.883802410403618</v>
          </cell>
          <cell r="J60">
            <v>-22.466306337200407</v>
          </cell>
        </row>
        <row r="61">
          <cell r="B61" t="str">
            <v>413GPDepr</v>
          </cell>
          <cell r="C61" t="str">
            <v>GPDepr</v>
          </cell>
          <cell r="D61">
            <v>413</v>
          </cell>
          <cell r="E61">
            <v>-0.34625416736076453</v>
          </cell>
          <cell r="F61">
            <v>-0.5473573859758305</v>
          </cell>
          <cell r="G61">
            <v>5.2833059548992107</v>
          </cell>
          <cell r="H61">
            <v>-1.5969005650697234E-2</v>
          </cell>
          <cell r="I61">
            <v>4.9370517875384463</v>
          </cell>
          <cell r="J61">
            <v>-0.56332639162652776</v>
          </cell>
        </row>
        <row r="62">
          <cell r="B62" t="str">
            <v>413GPConvCost</v>
          </cell>
          <cell r="C62" t="str">
            <v>GPConvCost</v>
          </cell>
          <cell r="D62">
            <v>413</v>
          </cell>
          <cell r="E62">
            <v>0.15371484579101347</v>
          </cell>
          <cell r="F62">
            <v>13.205299587602481</v>
          </cell>
          <cell r="G62">
            <v>1.5780607035028655</v>
          </cell>
          <cell r="H62">
            <v>17.462975680530533</v>
          </cell>
          <cell r="I62">
            <v>1.7317755492938791</v>
          </cell>
          <cell r="J62">
            <v>30.668275268133016</v>
          </cell>
        </row>
        <row r="63">
          <cell r="B63" t="str">
            <v>413GPER</v>
          </cell>
          <cell r="C63" t="str">
            <v>GPER</v>
          </cell>
          <cell r="D63">
            <v>413</v>
          </cell>
          <cell r="E63">
            <v>-4.753423257426908</v>
          </cell>
          <cell r="F63">
            <v>14.929487000793525</v>
          </cell>
          <cell r="G63">
            <v>-4.1279286772140225</v>
          </cell>
          <cell r="H63">
            <v>17.977175552502093</v>
          </cell>
          <cell r="I63">
            <v>-8.8813519346409304</v>
          </cell>
          <cell r="J63">
            <v>32.906662553295618</v>
          </cell>
        </row>
        <row r="64">
          <cell r="B64" t="str">
            <v>413GPMix</v>
          </cell>
          <cell r="C64" t="str">
            <v>GPMix</v>
          </cell>
          <cell r="D64">
            <v>413</v>
          </cell>
          <cell r="E64">
            <v>-5.2708136776382304</v>
          </cell>
          <cell r="F64">
            <v>6.7596253694966126</v>
          </cell>
          <cell r="G64">
            <v>-11.280428904602466</v>
          </cell>
          <cell r="H64">
            <v>-12.564662915518792</v>
          </cell>
          <cell r="I64">
            <v>-16.551242582240697</v>
          </cell>
          <cell r="J64">
            <v>-5.805037546022179</v>
          </cell>
        </row>
        <row r="65">
          <cell r="B65" t="str">
            <v>413GpTotal</v>
          </cell>
          <cell r="C65" t="str">
            <v>GpTotal</v>
          </cell>
          <cell r="D65">
            <v>413</v>
          </cell>
          <cell r="E65">
            <v>20.255332615907065</v>
          </cell>
          <cell r="F65">
            <v>14.118875615907058</v>
          </cell>
          <cell r="G65">
            <v>11.202931430734694</v>
          </cell>
          <cell r="H65">
            <v>4.0879804307346888</v>
          </cell>
          <cell r="I65">
            <v>31.458264046641773</v>
          </cell>
          <cell r="J65">
            <v>18.206856046641747</v>
          </cell>
        </row>
        <row r="66">
          <cell r="B66" t="str">
            <v>4130</v>
          </cell>
          <cell r="C66">
            <v>0</v>
          </cell>
          <cell r="D66">
            <v>413</v>
          </cell>
          <cell r="E66">
            <v>0</v>
          </cell>
          <cell r="F66">
            <v>0</v>
          </cell>
          <cell r="G66">
            <v>0</v>
          </cell>
          <cell r="H66">
            <v>0</v>
          </cell>
          <cell r="I66">
            <v>0</v>
          </cell>
          <cell r="J66">
            <v>0</v>
          </cell>
        </row>
        <row r="67">
          <cell r="B67" t="str">
            <v>4130</v>
          </cell>
          <cell r="C67">
            <v>0</v>
          </cell>
          <cell r="D67">
            <v>413</v>
          </cell>
          <cell r="E67" t="str">
            <v>Vs Prior YR</v>
          </cell>
          <cell r="F67" t="str">
            <v>Vs Budget</v>
          </cell>
          <cell r="G67" t="str">
            <v>Vs Prior YR</v>
          </cell>
          <cell r="H67" t="str">
            <v>Vs Budget</v>
          </cell>
          <cell r="I67" t="str">
            <v>Vs Prior YR</v>
          </cell>
          <cell r="J67" t="str">
            <v>Vs Budget</v>
          </cell>
        </row>
        <row r="68">
          <cell r="B68" t="str">
            <v>413OPExDepr</v>
          </cell>
          <cell r="C68" t="str">
            <v>OPExDepr</v>
          </cell>
          <cell r="D68">
            <v>413</v>
          </cell>
          <cell r="E68">
            <v>-8.347654557388888E-2</v>
          </cell>
          <cell r="F68">
            <v>-2.240623037906685E-2</v>
          </cell>
          <cell r="G68">
            <v>9.4967334978333359E-2</v>
          </cell>
          <cell r="H68">
            <v>-4.0629012074191818E-2</v>
          </cell>
          <cell r="I68">
            <v>1.1490789404444479E-2</v>
          </cell>
          <cell r="J68">
            <v>-6.3035242453258672E-2</v>
          </cell>
        </row>
        <row r="69">
          <cell r="B69" t="str">
            <v>413OPEXSV</v>
          </cell>
          <cell r="C69" t="str">
            <v>OPEXSV</v>
          </cell>
          <cell r="D69">
            <v>413</v>
          </cell>
          <cell r="E69">
            <v>-2.4045217494650384E-2</v>
          </cell>
          <cell r="F69">
            <v>1.1852480570295716</v>
          </cell>
          <cell r="G69">
            <v>0.30671967959708396</v>
          </cell>
          <cell r="H69">
            <v>1.0251458262682642</v>
          </cell>
          <cell r="I69">
            <v>0.28267446210243358</v>
          </cell>
          <cell r="J69">
            <v>2.2103938832978356</v>
          </cell>
        </row>
        <row r="70">
          <cell r="B70" t="str">
            <v>413OPExOther</v>
          </cell>
          <cell r="C70" t="str">
            <v>OPExOther</v>
          </cell>
          <cell r="D70">
            <v>413</v>
          </cell>
          <cell r="E70">
            <v>-8.0642409110441662</v>
          </cell>
          <cell r="F70">
            <v>-4.5150725007632158</v>
          </cell>
          <cell r="G70">
            <v>-1.3176537343673633</v>
          </cell>
          <cell r="H70">
            <v>-1.3277985339860257</v>
          </cell>
          <cell r="I70">
            <v>-9.3818946454115295</v>
          </cell>
          <cell r="J70">
            <v>-5.8428710347492414</v>
          </cell>
        </row>
        <row r="71">
          <cell r="B71" t="str">
            <v>413OPEXTotal</v>
          </cell>
          <cell r="C71" t="str">
            <v>OPEXTotal</v>
          </cell>
          <cell r="D71">
            <v>413</v>
          </cell>
          <cell r="E71">
            <v>-8.1717626741127063</v>
          </cell>
          <cell r="F71">
            <v>-3.352230674112711</v>
          </cell>
          <cell r="G71">
            <v>-0.9159667197919461</v>
          </cell>
          <cell r="H71">
            <v>-0.34328171979195332</v>
          </cell>
          <cell r="I71">
            <v>-9.0877293939046524</v>
          </cell>
          <cell r="J71">
            <v>-3.6955123939046643</v>
          </cell>
        </row>
        <row r="72">
          <cell r="B72" t="str">
            <v>4130</v>
          </cell>
          <cell r="C72">
            <v>0</v>
          </cell>
          <cell r="D72">
            <v>413</v>
          </cell>
          <cell r="E72">
            <v>0</v>
          </cell>
          <cell r="F72">
            <v>0</v>
          </cell>
          <cell r="G72">
            <v>0</v>
          </cell>
          <cell r="H72">
            <v>0</v>
          </cell>
          <cell r="I72">
            <v>0</v>
          </cell>
          <cell r="J72">
            <v>0</v>
          </cell>
        </row>
        <row r="73">
          <cell r="B73" t="str">
            <v>413OPTotal</v>
          </cell>
          <cell r="C73" t="str">
            <v>OPTotal</v>
          </cell>
          <cell r="D73">
            <v>413</v>
          </cell>
          <cell r="E73">
            <v>12.083569941794359</v>
          </cell>
          <cell r="F73">
            <v>10.766644941794347</v>
          </cell>
          <cell r="G73">
            <v>10.286964710942748</v>
          </cell>
          <cell r="H73">
            <v>3.7446987109427354</v>
          </cell>
          <cell r="I73">
            <v>22.37053465273712</v>
          </cell>
          <cell r="J73">
            <v>14.511343652737082</v>
          </cell>
        </row>
        <row r="74">
          <cell r="B74" t="str">
            <v>401SVPrice</v>
          </cell>
          <cell r="C74" t="str">
            <v>SVPrice</v>
          </cell>
          <cell r="D74">
            <v>401</v>
          </cell>
          <cell r="E74">
            <v>30.581129546741124</v>
          </cell>
          <cell r="F74">
            <v>11.767283628818191</v>
          </cell>
          <cell r="G74">
            <v>25.00917871143848</v>
          </cell>
          <cell r="H74">
            <v>11.655413247253705</v>
          </cell>
          <cell r="I74">
            <v>55.590308258179604</v>
          </cell>
          <cell r="J74">
            <v>23.422696876071896</v>
          </cell>
        </row>
        <row r="75">
          <cell r="B75" t="str">
            <v>401SVVolume</v>
          </cell>
          <cell r="C75" t="str">
            <v>SVVolume</v>
          </cell>
          <cell r="D75">
            <v>401</v>
          </cell>
          <cell r="E75">
            <v>-16.86161316493121</v>
          </cell>
          <cell r="F75">
            <v>-27.92619508519488</v>
          </cell>
          <cell r="G75">
            <v>-20.743229296506318</v>
          </cell>
          <cell r="H75">
            <v>-23.477105850782124</v>
          </cell>
          <cell r="I75">
            <v>-37.604842461437528</v>
          </cell>
          <cell r="J75">
            <v>-51.403300935977001</v>
          </cell>
        </row>
        <row r="76">
          <cell r="B76" t="str">
            <v>401SVER</v>
          </cell>
          <cell r="C76" t="str">
            <v>SVER</v>
          </cell>
          <cell r="D76">
            <v>401</v>
          </cell>
          <cell r="E76">
            <v>0</v>
          </cell>
          <cell r="F76">
            <v>0</v>
          </cell>
          <cell r="G76">
            <v>0</v>
          </cell>
          <cell r="H76">
            <v>0</v>
          </cell>
          <cell r="I76">
            <v>0</v>
          </cell>
          <cell r="J76">
            <v>0</v>
          </cell>
        </row>
        <row r="77">
          <cell r="B77" t="str">
            <v>401SVMix</v>
          </cell>
          <cell r="C77" t="str">
            <v>SVMix</v>
          </cell>
          <cell r="D77">
            <v>401</v>
          </cell>
          <cell r="E77">
            <v>-0.63338437252145141</v>
          </cell>
          <cell r="F77">
            <v>-21.313956534334817</v>
          </cell>
          <cell r="G77">
            <v>-6.8437520720444915</v>
          </cell>
          <cell r="H77">
            <v>-15.083110053583908</v>
          </cell>
          <cell r="I77">
            <v>-7.477136444565943</v>
          </cell>
          <cell r="J77">
            <v>-36.397066587918729</v>
          </cell>
        </row>
        <row r="78">
          <cell r="B78" t="str">
            <v>401SVTotal</v>
          </cell>
          <cell r="C78" t="str">
            <v>SVTotal</v>
          </cell>
          <cell r="D78">
            <v>401</v>
          </cell>
          <cell r="E78">
            <v>13.086132009288463</v>
          </cell>
          <cell r="F78">
            <v>-37.472867990711507</v>
          </cell>
          <cell r="G78">
            <v>-2.5778026571123291</v>
          </cell>
          <cell r="H78">
            <v>-26.904802657112327</v>
          </cell>
          <cell r="I78">
            <v>10.508329352176133</v>
          </cell>
          <cell r="J78">
            <v>-64.377670647823834</v>
          </cell>
        </row>
        <row r="79">
          <cell r="B79" t="str">
            <v>4010</v>
          </cell>
          <cell r="C79">
            <v>0</v>
          </cell>
          <cell r="D79">
            <v>401</v>
          </cell>
          <cell r="E79">
            <v>0</v>
          </cell>
          <cell r="F79">
            <v>0</v>
          </cell>
          <cell r="G79">
            <v>0</v>
          </cell>
          <cell r="H79">
            <v>0</v>
          </cell>
          <cell r="I79">
            <v>0</v>
          </cell>
          <cell r="J79">
            <v>0</v>
          </cell>
        </row>
        <row r="80">
          <cell r="B80" t="str">
            <v>4010</v>
          </cell>
          <cell r="C80">
            <v>0</v>
          </cell>
          <cell r="D80">
            <v>401</v>
          </cell>
          <cell r="E80" t="str">
            <v>Vs Prior YR</v>
          </cell>
          <cell r="F80" t="str">
            <v>Vs Budget</v>
          </cell>
          <cell r="G80" t="str">
            <v>Vs Prior YR</v>
          </cell>
          <cell r="H80" t="str">
            <v>Vs Budget</v>
          </cell>
          <cell r="I80" t="str">
            <v>Vs Prior YR</v>
          </cell>
          <cell r="J80" t="str">
            <v>Vs Budget</v>
          </cell>
        </row>
        <row r="81">
          <cell r="B81" t="str">
            <v>401GPSP</v>
          </cell>
          <cell r="C81" t="str">
            <v>GPSP</v>
          </cell>
          <cell r="D81">
            <v>401</v>
          </cell>
          <cell r="E81">
            <v>30.581129546741124</v>
          </cell>
          <cell r="F81">
            <v>11.767283628818191</v>
          </cell>
          <cell r="G81">
            <v>25.00917871143848</v>
          </cell>
          <cell r="H81">
            <v>11.655413247253705</v>
          </cell>
          <cell r="I81">
            <v>55.590308258179604</v>
          </cell>
          <cell r="J81">
            <v>23.422696876071896</v>
          </cell>
        </row>
        <row r="82">
          <cell r="B82" t="str">
            <v>401GPSV</v>
          </cell>
          <cell r="C82" t="str">
            <v>GPSV</v>
          </cell>
          <cell r="D82">
            <v>401</v>
          </cell>
          <cell r="E82">
            <v>-7.0977827142794379</v>
          </cell>
          <cell r="F82">
            <v>-8.0139433421269182</v>
          </cell>
          <cell r="G82">
            <v>-5.4233744546848284</v>
          </cell>
          <cell r="H82">
            <v>-6.1580787812562248</v>
          </cell>
          <cell r="I82">
            <v>-12.521157168964265</v>
          </cell>
          <cell r="J82">
            <v>-14.172022123383144</v>
          </cell>
        </row>
        <row r="83">
          <cell r="B83" t="str">
            <v>401GPRM</v>
          </cell>
          <cell r="C83" t="str">
            <v>GPRM</v>
          </cell>
          <cell r="D83">
            <v>401</v>
          </cell>
          <cell r="E83">
            <v>-25.848786435905492</v>
          </cell>
          <cell r="F83">
            <v>-5.7859466267839625</v>
          </cell>
          <cell r="G83">
            <v>-17.944659037620276</v>
          </cell>
          <cell r="H83">
            <v>-7.5360599358756941</v>
          </cell>
          <cell r="I83">
            <v>-43.793445473525765</v>
          </cell>
          <cell r="J83">
            <v>-13.322006562659656</v>
          </cell>
        </row>
        <row r="84">
          <cell r="B84" t="str">
            <v>401GPDepr</v>
          </cell>
          <cell r="C84" t="str">
            <v>GPDepr</v>
          </cell>
          <cell r="D84">
            <v>401</v>
          </cell>
          <cell r="E84">
            <v>0</v>
          </cell>
          <cell r="F84">
            <v>0</v>
          </cell>
          <cell r="G84">
            <v>0</v>
          </cell>
          <cell r="H84">
            <v>0</v>
          </cell>
          <cell r="I84">
            <v>0</v>
          </cell>
          <cell r="J84">
            <v>0</v>
          </cell>
        </row>
        <row r="85">
          <cell r="B85" t="str">
            <v>401GPConvCost</v>
          </cell>
          <cell r="C85" t="str">
            <v>GPConvCost</v>
          </cell>
          <cell r="D85">
            <v>401</v>
          </cell>
          <cell r="E85">
            <v>0</v>
          </cell>
          <cell r="F85">
            <v>0</v>
          </cell>
          <cell r="G85">
            <v>0</v>
          </cell>
          <cell r="H85">
            <v>0</v>
          </cell>
          <cell r="I85">
            <v>0</v>
          </cell>
          <cell r="J85">
            <v>0</v>
          </cell>
        </row>
        <row r="86">
          <cell r="B86" t="str">
            <v>401GPER</v>
          </cell>
          <cell r="C86" t="str">
            <v>GPER</v>
          </cell>
          <cell r="D86">
            <v>401</v>
          </cell>
          <cell r="E86">
            <v>0</v>
          </cell>
          <cell r="F86">
            <v>0</v>
          </cell>
          <cell r="G86">
            <v>0</v>
          </cell>
          <cell r="H86">
            <v>0</v>
          </cell>
          <cell r="I86">
            <v>0</v>
          </cell>
          <cell r="J86">
            <v>0</v>
          </cell>
        </row>
        <row r="87">
          <cell r="B87" t="str">
            <v>401GPMix</v>
          </cell>
          <cell r="C87" t="str">
            <v>GPMix</v>
          </cell>
          <cell r="D87">
            <v>401</v>
          </cell>
          <cell r="E87">
            <v>6.115199836213268</v>
          </cell>
          <cell r="F87">
            <v>-11.421633427137857</v>
          </cell>
          <cell r="G87">
            <v>-1.1291555240119457</v>
          </cell>
          <cell r="H87">
            <v>-8.2272848350003773</v>
          </cell>
          <cell r="I87">
            <v>4.9860443122013223</v>
          </cell>
          <cell r="J87">
            <v>-19.648918262138235</v>
          </cell>
        </row>
        <row r="88">
          <cell r="B88" t="str">
            <v>401GpTotal</v>
          </cell>
          <cell r="C88" t="str">
            <v>GpTotal</v>
          </cell>
          <cell r="D88">
            <v>401</v>
          </cell>
          <cell r="E88">
            <v>3.7497602327694608</v>
          </cell>
          <cell r="F88">
            <v>-13.454239767230547</v>
          </cell>
          <cell r="G88">
            <v>0.51198969512142867</v>
          </cell>
          <cell r="H88">
            <v>-10.266010304878591</v>
          </cell>
          <cell r="I88">
            <v>4.2617499278909463</v>
          </cell>
          <cell r="J88">
            <v>-23.720250072109138</v>
          </cell>
        </row>
        <row r="89">
          <cell r="B89" t="str">
            <v>4010</v>
          </cell>
          <cell r="C89">
            <v>0</v>
          </cell>
          <cell r="D89">
            <v>401</v>
          </cell>
          <cell r="E89">
            <v>0</v>
          </cell>
          <cell r="F89">
            <v>0</v>
          </cell>
          <cell r="G89">
            <v>0</v>
          </cell>
          <cell r="H89">
            <v>0</v>
          </cell>
          <cell r="I89">
            <v>0</v>
          </cell>
          <cell r="J89">
            <v>0</v>
          </cell>
        </row>
        <row r="90">
          <cell r="B90" t="str">
            <v>4010</v>
          </cell>
          <cell r="C90">
            <v>0</v>
          </cell>
          <cell r="D90">
            <v>401</v>
          </cell>
          <cell r="E90" t="str">
            <v>Vs Prior YR</v>
          </cell>
          <cell r="F90" t="str">
            <v>Vs Budget</v>
          </cell>
          <cell r="G90" t="str">
            <v>Vs Prior YR</v>
          </cell>
          <cell r="H90" t="str">
            <v>Vs Budget</v>
          </cell>
          <cell r="I90" t="str">
            <v>Vs Prior YR</v>
          </cell>
          <cell r="J90" t="str">
            <v>Vs Budget</v>
          </cell>
        </row>
        <row r="91">
          <cell r="B91" t="str">
            <v>401OPExDepr</v>
          </cell>
          <cell r="C91" t="str">
            <v>OPExDepr</v>
          </cell>
          <cell r="D91">
            <v>401</v>
          </cell>
          <cell r="E91">
            <v>0</v>
          </cell>
          <cell r="F91">
            <v>0</v>
          </cell>
          <cell r="G91">
            <v>0</v>
          </cell>
          <cell r="H91">
            <v>0</v>
          </cell>
          <cell r="I91">
            <v>0</v>
          </cell>
          <cell r="J91">
            <v>0</v>
          </cell>
        </row>
        <row r="92">
          <cell r="B92" t="str">
            <v>401OPEXSV</v>
          </cell>
          <cell r="C92" t="str">
            <v>OPEXSV</v>
          </cell>
          <cell r="D92">
            <v>401</v>
          </cell>
          <cell r="E92">
            <v>0</v>
          </cell>
          <cell r="F92">
            <v>0</v>
          </cell>
          <cell r="G92">
            <v>0</v>
          </cell>
          <cell r="H92">
            <v>0</v>
          </cell>
          <cell r="I92">
            <v>0</v>
          </cell>
          <cell r="J92">
            <v>0</v>
          </cell>
        </row>
        <row r="93">
          <cell r="B93" t="str">
            <v>401OPExOther</v>
          </cell>
          <cell r="C93" t="str">
            <v>OPExOther</v>
          </cell>
          <cell r="D93">
            <v>401</v>
          </cell>
          <cell r="E93">
            <v>-16.618663042734624</v>
          </cell>
          <cell r="F93">
            <v>9.8973369572653382</v>
          </cell>
          <cell r="G93">
            <v>-5.2041480476959237</v>
          </cell>
          <cell r="H93">
            <v>9.012851952304004</v>
          </cell>
          <cell r="I93">
            <v>-21.822811090430548</v>
          </cell>
          <cell r="J93">
            <v>18.910188909569342</v>
          </cell>
        </row>
        <row r="94">
          <cell r="B94" t="str">
            <v>401OPEXTotal</v>
          </cell>
          <cell r="C94" t="str">
            <v>OPEXTotal</v>
          </cell>
          <cell r="D94">
            <v>401</v>
          </cell>
          <cell r="E94">
            <v>-16.618663042734624</v>
          </cell>
          <cell r="F94">
            <v>9.8973369572653382</v>
          </cell>
          <cell r="G94">
            <v>-5.2041480476959237</v>
          </cell>
          <cell r="H94">
            <v>9.012851952304004</v>
          </cell>
          <cell r="I94">
            <v>-21.822811090430605</v>
          </cell>
          <cell r="J94">
            <v>18.910188909569342</v>
          </cell>
        </row>
        <row r="95">
          <cell r="B95" t="str">
            <v>4010</v>
          </cell>
          <cell r="C95">
            <v>0</v>
          </cell>
          <cell r="D95">
            <v>401</v>
          </cell>
          <cell r="E95">
            <v>0</v>
          </cell>
          <cell r="F95">
            <v>0</v>
          </cell>
          <cell r="G95">
            <v>0</v>
          </cell>
          <cell r="H95">
            <v>0</v>
          </cell>
          <cell r="I95">
            <v>0</v>
          </cell>
          <cell r="J95">
            <v>0</v>
          </cell>
        </row>
        <row r="96">
          <cell r="B96" t="str">
            <v>401OPTotal</v>
          </cell>
          <cell r="C96" t="str">
            <v>OPTotal</v>
          </cell>
          <cell r="D96">
            <v>401</v>
          </cell>
          <cell r="E96">
            <v>-12.868902809965164</v>
          </cell>
          <cell r="F96">
            <v>-3.5569028099652087</v>
          </cell>
          <cell r="G96">
            <v>-4.692158352574495</v>
          </cell>
          <cell r="H96">
            <v>-1.2531583525745873</v>
          </cell>
          <cell r="I96">
            <v>-17.561061162539659</v>
          </cell>
          <cell r="J96">
            <v>-4.810061162539796</v>
          </cell>
        </row>
        <row r="97">
          <cell r="B97" t="str">
            <v>CorpWITHTaskSVPrice</v>
          </cell>
          <cell r="C97" t="str">
            <v>SVPrice</v>
          </cell>
          <cell r="D97" t="str">
            <v>CorpWITHTask</v>
          </cell>
          <cell r="E97">
            <v>-76.208786435905481</v>
          </cell>
          <cell r="F97">
            <v>-31.705946626783962</v>
          </cell>
          <cell r="G97">
            <v>-76.164659037620282</v>
          </cell>
          <cell r="H97">
            <v>-41.25605993587569</v>
          </cell>
          <cell r="I97">
            <v>-152.37344547352575</v>
          </cell>
          <cell r="J97">
            <v>-72.962006562659653</v>
          </cell>
        </row>
        <row r="98">
          <cell r="B98" t="str">
            <v>CorpWITHTaskSVVolume</v>
          </cell>
          <cell r="C98" t="str">
            <v>SVVolume</v>
          </cell>
          <cell r="D98" t="str">
            <v>CorpWITHTask</v>
          </cell>
          <cell r="E98">
            <v>5.0584839494793634</v>
          </cell>
          <cell r="F98">
            <v>8.3778585255584641</v>
          </cell>
          <cell r="G98">
            <v>6.2229687889518956</v>
          </cell>
          <cell r="H98">
            <v>7.0431317552346364</v>
          </cell>
          <cell r="I98">
            <v>11.281452738431259</v>
          </cell>
          <cell r="J98">
            <v>15.420990280793101</v>
          </cell>
        </row>
        <row r="99">
          <cell r="B99" t="str">
            <v>CorpWITHTaskSVER</v>
          </cell>
          <cell r="C99" t="str">
            <v>SVER</v>
          </cell>
          <cell r="D99" t="str">
            <v>CorpWITHTask</v>
          </cell>
          <cell r="E99">
            <v>0</v>
          </cell>
          <cell r="F99">
            <v>0</v>
          </cell>
          <cell r="G99">
            <v>0</v>
          </cell>
          <cell r="H99">
            <v>0</v>
          </cell>
          <cell r="I99">
            <v>0</v>
          </cell>
          <cell r="J99">
            <v>0</v>
          </cell>
        </row>
        <row r="100">
          <cell r="B100" t="str">
            <v>CorpWITHTaskSVMix</v>
          </cell>
          <cell r="C100" t="str">
            <v>SVMix</v>
          </cell>
          <cell r="D100" t="str">
            <v>CorpWITHTask</v>
          </cell>
          <cell r="E100">
            <v>3.0445644864260828</v>
          </cell>
          <cell r="F100">
            <v>61.152544101225551</v>
          </cell>
          <cell r="G100">
            <v>-1.0702067513316535</v>
          </cell>
          <cell r="H100">
            <v>34.212928180641057</v>
          </cell>
          <cell r="I100">
            <v>1.9743577350944292</v>
          </cell>
          <cell r="J100">
            <v>95.365472281866602</v>
          </cell>
        </row>
        <row r="101">
          <cell r="B101" t="str">
            <v>CorpWITHTaskSVTotal</v>
          </cell>
          <cell r="C101" t="str">
            <v>SVTotal</v>
          </cell>
          <cell r="D101" t="str">
            <v>CorpWITHTask</v>
          </cell>
          <cell r="E101">
            <v>-68.105738000000031</v>
          </cell>
          <cell r="F101">
            <v>37.824456000000055</v>
          </cell>
          <cell r="G101">
            <v>-71.011897000000033</v>
          </cell>
          <cell r="H101">
            <v>0</v>
          </cell>
          <cell r="I101">
            <v>-139.11763500000006</v>
          </cell>
          <cell r="J101">
            <v>37.824456000000055</v>
          </cell>
        </row>
        <row r="102">
          <cell r="B102" t="str">
            <v>CorpWITHTask0</v>
          </cell>
          <cell r="C102">
            <v>0</v>
          </cell>
          <cell r="D102" t="str">
            <v>CorpWITHTask</v>
          </cell>
          <cell r="E102">
            <v>0</v>
          </cell>
          <cell r="F102">
            <v>0</v>
          </cell>
          <cell r="G102">
            <v>0</v>
          </cell>
          <cell r="H102">
            <v>0</v>
          </cell>
          <cell r="I102">
            <v>0</v>
          </cell>
          <cell r="J102">
            <v>0</v>
          </cell>
        </row>
        <row r="103">
          <cell r="B103" t="str">
            <v>CorpWITHTask0</v>
          </cell>
          <cell r="C103">
            <v>0</v>
          </cell>
          <cell r="D103" t="str">
            <v>CorpWITHTask</v>
          </cell>
          <cell r="E103" t="str">
            <v>Vs Prior YR</v>
          </cell>
          <cell r="F103" t="str">
            <v>Vs Budget</v>
          </cell>
          <cell r="G103" t="str">
            <v>Vs Prior YR</v>
          </cell>
          <cell r="H103" t="str">
            <v>Vs Budget</v>
          </cell>
          <cell r="I103" t="str">
            <v>Vs Prior YR</v>
          </cell>
          <cell r="J103" t="str">
            <v>Vs Budget</v>
          </cell>
        </row>
        <row r="104">
          <cell r="B104" t="str">
            <v>CorpWITHTaskGPSP</v>
          </cell>
          <cell r="C104" t="str">
            <v>GPSP</v>
          </cell>
          <cell r="D104" t="str">
            <v>CorpWITHTask</v>
          </cell>
          <cell r="E104">
            <v>-76.208786435905481</v>
          </cell>
          <cell r="F104">
            <v>-31.705946626783962</v>
          </cell>
          <cell r="G104">
            <v>-76.164659037620282</v>
          </cell>
          <cell r="H104">
            <v>-41.25605993587569</v>
          </cell>
          <cell r="I104">
            <v>-152.37344547352575</v>
          </cell>
          <cell r="J104">
            <v>-72.962006562659653</v>
          </cell>
        </row>
        <row r="105">
          <cell r="B105" t="str">
            <v>CorpWITHTaskGPSV</v>
          </cell>
          <cell r="C105" t="str">
            <v>GPSV</v>
          </cell>
          <cell r="D105" t="str">
            <v>CorpWITHTask</v>
          </cell>
          <cell r="E105">
            <v>3.7938629621095226</v>
          </cell>
          <cell r="F105">
            <v>6.2833938941688476</v>
          </cell>
          <cell r="G105">
            <v>4.6672265917139217</v>
          </cell>
          <cell r="H105">
            <v>5.2823488164259773</v>
          </cell>
          <cell r="I105">
            <v>8.4610895538234452</v>
          </cell>
          <cell r="J105">
            <v>11.565742710594826</v>
          </cell>
        </row>
        <row r="106">
          <cell r="B106" t="str">
            <v>CorpWITHTaskGPRM</v>
          </cell>
          <cell r="C106" t="str">
            <v>GPRM</v>
          </cell>
          <cell r="D106" t="str">
            <v>CorpWITHTask</v>
          </cell>
          <cell r="E106">
            <v>75.708786435905481</v>
          </cell>
          <cell r="F106">
            <v>31.705946626783962</v>
          </cell>
          <cell r="G106">
            <v>75.664659037620282</v>
          </cell>
          <cell r="H106">
            <v>41.25605993587569</v>
          </cell>
          <cell r="I106">
            <v>151.37344547352575</v>
          </cell>
          <cell r="J106">
            <v>72.962006562659653</v>
          </cell>
        </row>
        <row r="107">
          <cell r="B107" t="str">
            <v>CorpWITHTaskGPDepr</v>
          </cell>
          <cell r="C107" t="str">
            <v>GPDepr</v>
          </cell>
          <cell r="D107" t="str">
            <v>CorpWITHTask</v>
          </cell>
          <cell r="E107">
            <v>0</v>
          </cell>
          <cell r="F107">
            <v>0</v>
          </cell>
          <cell r="G107">
            <v>0</v>
          </cell>
          <cell r="H107">
            <v>0</v>
          </cell>
          <cell r="I107">
            <v>0</v>
          </cell>
          <cell r="J107">
            <v>0</v>
          </cell>
        </row>
        <row r="108">
          <cell r="B108" t="str">
            <v>CorpWITHTaskGPConvCost</v>
          </cell>
          <cell r="C108" t="str">
            <v>GPConvCost</v>
          </cell>
          <cell r="D108" t="str">
            <v>CorpWITHTask</v>
          </cell>
          <cell r="E108">
            <v>0</v>
          </cell>
          <cell r="F108">
            <v>0</v>
          </cell>
          <cell r="G108">
            <v>0</v>
          </cell>
          <cell r="H108">
            <v>0</v>
          </cell>
          <cell r="I108">
            <v>0</v>
          </cell>
          <cell r="J108">
            <v>0</v>
          </cell>
        </row>
        <row r="109">
          <cell r="B109" t="str">
            <v>CorpWITHTaskGPER</v>
          </cell>
          <cell r="C109" t="str">
            <v>GPER</v>
          </cell>
          <cell r="D109" t="str">
            <v>CorpWITHTask</v>
          </cell>
          <cell r="E109">
            <v>0</v>
          </cell>
          <cell r="F109">
            <v>0</v>
          </cell>
          <cell r="G109">
            <v>0</v>
          </cell>
          <cell r="H109">
            <v>0</v>
          </cell>
          <cell r="I109">
            <v>0</v>
          </cell>
          <cell r="J109">
            <v>0</v>
          </cell>
        </row>
        <row r="110">
          <cell r="B110" t="str">
            <v>CorpWITHTaskGPMix</v>
          </cell>
          <cell r="C110" t="str">
            <v>GPMix</v>
          </cell>
          <cell r="D110" t="str">
            <v>CorpWITHTask</v>
          </cell>
          <cell r="E110">
            <v>6.6282090378904712</v>
          </cell>
          <cell r="F110">
            <v>-4.8933578941688465</v>
          </cell>
          <cell r="G110">
            <v>9.7543664082860744</v>
          </cell>
          <cell r="H110">
            <v>6.71765118357402</v>
          </cell>
          <cell r="I110">
            <v>16.382575446176546</v>
          </cell>
          <cell r="J110">
            <v>1.8242932894051744</v>
          </cell>
        </row>
        <row r="111">
          <cell r="B111" t="str">
            <v>CorpWITHTaskGpTotal</v>
          </cell>
          <cell r="C111" t="str">
            <v>GpTotal</v>
          </cell>
          <cell r="D111" t="str">
            <v>CorpWITHTask</v>
          </cell>
          <cell r="E111">
            <v>9.922072</v>
          </cell>
          <cell r="F111">
            <v>1.3900359999999996</v>
          </cell>
          <cell r="G111">
            <v>13.921593000000001</v>
          </cell>
          <cell r="H111">
            <v>12</v>
          </cell>
          <cell r="I111">
            <v>23.843665000000001</v>
          </cell>
          <cell r="J111">
            <v>13.390036</v>
          </cell>
        </row>
        <row r="112">
          <cell r="B112" t="str">
            <v>CorpWITHTask0</v>
          </cell>
          <cell r="C112">
            <v>0</v>
          </cell>
          <cell r="D112" t="str">
            <v>CorpWITHTask</v>
          </cell>
          <cell r="E112">
            <v>0</v>
          </cell>
          <cell r="F112">
            <v>0</v>
          </cell>
          <cell r="G112">
            <v>0</v>
          </cell>
          <cell r="H112">
            <v>0</v>
          </cell>
          <cell r="I112">
            <v>0</v>
          </cell>
          <cell r="J112">
            <v>0</v>
          </cell>
        </row>
        <row r="113">
          <cell r="B113" t="str">
            <v>CorpWITHTask0</v>
          </cell>
          <cell r="C113">
            <v>0</v>
          </cell>
          <cell r="D113" t="str">
            <v>CorpWITHTask</v>
          </cell>
          <cell r="E113" t="str">
            <v>Vs Prior YR</v>
          </cell>
          <cell r="F113" t="str">
            <v>Vs Budget</v>
          </cell>
          <cell r="G113" t="str">
            <v>Vs Prior YR</v>
          </cell>
          <cell r="H113" t="str">
            <v>Vs Budget</v>
          </cell>
          <cell r="I113" t="str">
            <v>Vs Prior YR</v>
          </cell>
          <cell r="J113" t="str">
            <v>Vs Budget</v>
          </cell>
        </row>
        <row r="114">
          <cell r="B114" t="str">
            <v>CorpWITHTaskOPExDepr</v>
          </cell>
          <cell r="C114" t="str">
            <v>OPExDepr</v>
          </cell>
          <cell r="D114" t="str">
            <v>CorpWITHTask</v>
          </cell>
          <cell r="E114">
            <v>0</v>
          </cell>
          <cell r="F114">
            <v>0</v>
          </cell>
          <cell r="G114">
            <v>0</v>
          </cell>
          <cell r="H114">
            <v>0</v>
          </cell>
          <cell r="I114">
            <v>0</v>
          </cell>
          <cell r="J114">
            <v>0</v>
          </cell>
        </row>
        <row r="115">
          <cell r="B115" t="str">
            <v>CorpWITHTaskOPEXSV</v>
          </cell>
          <cell r="C115" t="str">
            <v>OPEXSV</v>
          </cell>
          <cell r="D115" t="str">
            <v>CorpWITHTask</v>
          </cell>
          <cell r="E115">
            <v>0</v>
          </cell>
          <cell r="F115">
            <v>0</v>
          </cell>
          <cell r="G115">
            <v>0</v>
          </cell>
          <cell r="H115">
            <v>0</v>
          </cell>
          <cell r="I115">
            <v>0</v>
          </cell>
          <cell r="J115">
            <v>0</v>
          </cell>
        </row>
        <row r="116">
          <cell r="B116" t="str">
            <v>CorpWITHTaskOPExOther</v>
          </cell>
          <cell r="C116" t="str">
            <v>OPExOther</v>
          </cell>
          <cell r="D116" t="str">
            <v>CorpWITHTask</v>
          </cell>
          <cell r="E116">
            <v>5.0896980000000003</v>
          </cell>
          <cell r="F116">
            <v>4.6454110000000002</v>
          </cell>
          <cell r="G116">
            <v>34.230000000000004</v>
          </cell>
          <cell r="H116">
            <v>25.539964000000001</v>
          </cell>
          <cell r="I116">
            <v>39.319698000000002</v>
          </cell>
          <cell r="J116">
            <v>30.185374999999997</v>
          </cell>
        </row>
        <row r="117">
          <cell r="B117" t="str">
            <v>CorpWITHTaskOPEXTotal</v>
          </cell>
          <cell r="C117" t="str">
            <v>OPEXTotal</v>
          </cell>
          <cell r="D117" t="str">
            <v>CorpWITHTask</v>
          </cell>
          <cell r="E117">
            <v>5.0896980000000003</v>
          </cell>
          <cell r="F117">
            <v>4.6454110000000002</v>
          </cell>
          <cell r="G117">
            <v>34.230000000000004</v>
          </cell>
          <cell r="H117">
            <v>25.539964000000001</v>
          </cell>
          <cell r="I117">
            <v>39.319698000000002</v>
          </cell>
          <cell r="J117">
            <v>30.185374999999997</v>
          </cell>
        </row>
        <row r="118">
          <cell r="B118" t="str">
            <v>CorpWITHTask0</v>
          </cell>
          <cell r="C118">
            <v>0</v>
          </cell>
          <cell r="D118" t="str">
            <v>CorpWITHTask</v>
          </cell>
          <cell r="E118">
            <v>0</v>
          </cell>
          <cell r="F118">
            <v>0</v>
          </cell>
          <cell r="G118">
            <v>0</v>
          </cell>
          <cell r="H118">
            <v>0</v>
          </cell>
          <cell r="I118">
            <v>0</v>
          </cell>
          <cell r="J118">
            <v>0</v>
          </cell>
        </row>
        <row r="119">
          <cell r="B119" t="str">
            <v>CorpWITHTaskOPTotal</v>
          </cell>
          <cell r="C119" t="str">
            <v>OPTotal</v>
          </cell>
          <cell r="D119" t="str">
            <v>CorpWITHTask</v>
          </cell>
          <cell r="E119">
            <v>15.01177</v>
          </cell>
          <cell r="F119">
            <v>6.0354469999999996</v>
          </cell>
          <cell r="G119">
            <v>48.151593000000005</v>
          </cell>
          <cell r="H119">
            <v>37.539964000000005</v>
          </cell>
          <cell r="I119">
            <v>63.163363000000004</v>
          </cell>
          <cell r="J119">
            <v>43.575410999999995</v>
          </cell>
        </row>
        <row r="120">
          <cell r="B120" t="str">
            <v>420SVPrice</v>
          </cell>
          <cell r="C120" t="str">
            <v>SVPrice</v>
          </cell>
          <cell r="D120">
            <v>420</v>
          </cell>
          <cell r="E120">
            <v>237.48273463078181</v>
          </cell>
          <cell r="F120">
            <v>62.283151602344503</v>
          </cell>
          <cell r="G120">
            <v>261.01498166046946</v>
          </cell>
          <cell r="H120">
            <v>36.039705306093587</v>
          </cell>
          <cell r="I120">
            <v>498.49771629125127</v>
          </cell>
          <cell r="J120">
            <v>98.322856908438098</v>
          </cell>
        </row>
        <row r="121">
          <cell r="B121" t="str">
            <v>420SVVolume</v>
          </cell>
          <cell r="C121" t="str">
            <v>SVVolume</v>
          </cell>
          <cell r="D121">
            <v>420</v>
          </cell>
          <cell r="E121">
            <v>-110.75893751027036</v>
          </cell>
          <cell r="F121">
            <v>-270.04251324378367</v>
          </cell>
          <cell r="G121">
            <v>-125.47167932805672</v>
          </cell>
          <cell r="H121">
            <v>-177.27699177379498</v>
          </cell>
          <cell r="I121">
            <v>-236.23061683832708</v>
          </cell>
          <cell r="J121">
            <v>-447.31950501757865</v>
          </cell>
        </row>
        <row r="122">
          <cell r="B122" t="str">
            <v>420SVER</v>
          </cell>
          <cell r="C122" t="str">
            <v>SVER</v>
          </cell>
          <cell r="D122">
            <v>420</v>
          </cell>
          <cell r="E122">
            <v>40.470257077003446</v>
          </cell>
          <cell r="F122">
            <v>38.7566361203003</v>
          </cell>
          <cell r="G122">
            <v>7.4470459875264314</v>
          </cell>
          <cell r="H122">
            <v>18.203653841941712</v>
          </cell>
          <cell r="I122">
            <v>47.917303064529875</v>
          </cell>
          <cell r="J122">
            <v>56.960289962242015</v>
          </cell>
        </row>
        <row r="123">
          <cell r="B123" t="str">
            <v>420SVMix</v>
          </cell>
          <cell r="C123" t="str">
            <v>SVMix</v>
          </cell>
          <cell r="D123">
            <v>420</v>
          </cell>
          <cell r="E123">
            <v>38.20586067171601</v>
          </cell>
          <cell r="F123">
            <v>16.365759697407661</v>
          </cell>
          <cell r="G123">
            <v>0.59945481629942776</v>
          </cell>
          <cell r="H123">
            <v>-18.920097775694341</v>
          </cell>
          <cell r="I123">
            <v>38.805315488015708</v>
          </cell>
          <cell r="J123">
            <v>-2.5543380782864773</v>
          </cell>
        </row>
        <row r="124">
          <cell r="B124" t="str">
            <v>420SVTotal</v>
          </cell>
          <cell r="C124" t="str">
            <v>SVTotal</v>
          </cell>
          <cell r="D124">
            <v>420</v>
          </cell>
          <cell r="E124">
            <v>205.39991486923088</v>
          </cell>
          <cell r="F124">
            <v>-152.6369658237312</v>
          </cell>
          <cell r="G124">
            <v>143.58980313623857</v>
          </cell>
          <cell r="H124">
            <v>-141.95373040145404</v>
          </cell>
          <cell r="I124">
            <v>348.98971800546974</v>
          </cell>
          <cell r="J124">
            <v>-294.59069622518501</v>
          </cell>
        </row>
        <row r="125">
          <cell r="B125" t="str">
            <v>4200</v>
          </cell>
          <cell r="C125">
            <v>0</v>
          </cell>
          <cell r="D125">
            <v>420</v>
          </cell>
          <cell r="E125">
            <v>0</v>
          </cell>
          <cell r="F125">
            <v>0</v>
          </cell>
          <cell r="G125">
            <v>0</v>
          </cell>
          <cell r="H125">
            <v>0</v>
          </cell>
          <cell r="I125">
            <v>0</v>
          </cell>
          <cell r="J125">
            <v>0</v>
          </cell>
        </row>
        <row r="126">
          <cell r="B126" t="str">
            <v>4200</v>
          </cell>
          <cell r="C126">
            <v>0</v>
          </cell>
          <cell r="D126">
            <v>420</v>
          </cell>
          <cell r="E126" t="e">
            <v>#VALUE!</v>
          </cell>
          <cell r="F126" t="e">
            <v>#VALUE!</v>
          </cell>
          <cell r="G126" t="e">
            <v>#VALUE!</v>
          </cell>
          <cell r="H126" t="e">
            <v>#VALUE!</v>
          </cell>
          <cell r="I126" t="e">
            <v>#VALUE!</v>
          </cell>
          <cell r="J126" t="e">
            <v>#VALUE!</v>
          </cell>
        </row>
        <row r="127">
          <cell r="B127" t="str">
            <v>420GPSP</v>
          </cell>
          <cell r="C127" t="str">
            <v>GPSP</v>
          </cell>
          <cell r="D127">
            <v>420</v>
          </cell>
          <cell r="E127">
            <v>237.48273463078181</v>
          </cell>
          <cell r="F127">
            <v>62.283151602344503</v>
          </cell>
          <cell r="G127">
            <v>261.01498166046946</v>
          </cell>
          <cell r="H127">
            <v>36.039705306093587</v>
          </cell>
          <cell r="I127">
            <v>498.49771629125127</v>
          </cell>
          <cell r="J127">
            <v>98.322856908438098</v>
          </cell>
        </row>
        <row r="128">
          <cell r="B128" t="str">
            <v>420GPSV</v>
          </cell>
          <cell r="C128" t="str">
            <v>GPSV</v>
          </cell>
          <cell r="D128">
            <v>420</v>
          </cell>
          <cell r="E128">
            <v>-19.165498012251582</v>
          </cell>
          <cell r="F128">
            <v>-39.724908415968784</v>
          </cell>
          <cell r="G128">
            <v>-30.711603250760824</v>
          </cell>
          <cell r="H128">
            <v>-23.474242913384412</v>
          </cell>
          <cell r="I128">
            <v>-49.877101263012406</v>
          </cell>
          <cell r="J128">
            <v>-63.199151329353192</v>
          </cell>
        </row>
        <row r="129">
          <cell r="B129" t="str">
            <v>420GPRM</v>
          </cell>
          <cell r="C129" t="str">
            <v>GPRM</v>
          </cell>
          <cell r="D129">
            <v>420</v>
          </cell>
          <cell r="E129">
            <v>-320.00594411156578</v>
          </cell>
          <cell r="F129">
            <v>-145.26875590146341</v>
          </cell>
          <cell r="G129">
            <v>-308.07844495907023</v>
          </cell>
          <cell r="H129">
            <v>-137.77101862274094</v>
          </cell>
          <cell r="I129">
            <v>-628.08438907063601</v>
          </cell>
          <cell r="J129">
            <v>-283.03977452420435</v>
          </cell>
        </row>
        <row r="130">
          <cell r="B130" t="str">
            <v>420GPDepr</v>
          </cell>
          <cell r="C130" t="str">
            <v>GPDepr</v>
          </cell>
          <cell r="D130">
            <v>420</v>
          </cell>
          <cell r="E130">
            <v>-7.2261647631611812</v>
          </cell>
          <cell r="F130">
            <v>0.77864261402416957</v>
          </cell>
          <cell r="G130">
            <v>-3.4281377323347768</v>
          </cell>
          <cell r="H130">
            <v>0.17634739010663703</v>
          </cell>
          <cell r="I130">
            <v>-10.654302495495958</v>
          </cell>
          <cell r="J130">
            <v>0.95499000413080648</v>
          </cell>
        </row>
        <row r="131">
          <cell r="B131" t="str">
            <v>420GPConvCost</v>
          </cell>
          <cell r="C131" t="str">
            <v>GPConvCost</v>
          </cell>
          <cell r="D131">
            <v>420</v>
          </cell>
          <cell r="E131">
            <v>-40.439105811861666</v>
          </cell>
          <cell r="F131">
            <v>-14.3742366408256</v>
          </cell>
          <cell r="G131">
            <v>-54.647857846730076</v>
          </cell>
          <cell r="H131">
            <v>-33.579359927396766</v>
          </cell>
          <cell r="I131">
            <v>-95.086963658591742</v>
          </cell>
          <cell r="J131">
            <v>-47.953596568222352</v>
          </cell>
        </row>
        <row r="132">
          <cell r="B132" t="str">
            <v>420GPER</v>
          </cell>
          <cell r="C132" t="str">
            <v>GPER</v>
          </cell>
          <cell r="D132">
            <v>420</v>
          </cell>
          <cell r="E132">
            <v>-4.6249237330718991</v>
          </cell>
          <cell r="F132">
            <v>14.190388149916693</v>
          </cell>
          <cell r="G132">
            <v>-4.0831799785944805</v>
          </cell>
          <cell r="H132">
            <v>17.477175552502093</v>
          </cell>
          <cell r="I132">
            <v>-8.7081037116663786</v>
          </cell>
          <cell r="J132">
            <v>31.667563702418782</v>
          </cell>
        </row>
        <row r="133">
          <cell r="B133" t="str">
            <v>420GPMix</v>
          </cell>
          <cell r="C133" t="str">
            <v>GPMix</v>
          </cell>
          <cell r="D133">
            <v>420</v>
          </cell>
          <cell r="E133">
            <v>66.030085060476992</v>
          </cell>
          <cell r="F133">
            <v>-11.481437161074876</v>
          </cell>
          <cell r="G133">
            <v>66.166790892646816</v>
          </cell>
          <cell r="H133">
            <v>-24.210988778386316</v>
          </cell>
          <cell r="I133">
            <v>132.19687595312394</v>
          </cell>
          <cell r="J133">
            <v>-35.692425939461145</v>
          </cell>
        </row>
        <row r="134">
          <cell r="B134" t="str">
            <v>420GpTotal</v>
          </cell>
          <cell r="C134" t="str">
            <v>GpTotal</v>
          </cell>
          <cell r="D134">
            <v>420</v>
          </cell>
          <cell r="E134">
            <v>-87.948816740653328</v>
          </cell>
          <cell r="F134">
            <v>-133.59715575304733</v>
          </cell>
          <cell r="G134">
            <v>-73.767451214374091</v>
          </cell>
          <cell r="H134">
            <v>-165.34238199320612</v>
          </cell>
          <cell r="I134">
            <v>-161.71626795502738</v>
          </cell>
          <cell r="J134">
            <v>-298.93953774625334</v>
          </cell>
        </row>
        <row r="135">
          <cell r="B135" t="str">
            <v>4200</v>
          </cell>
          <cell r="C135">
            <v>0</v>
          </cell>
          <cell r="D135">
            <v>420</v>
          </cell>
          <cell r="E135">
            <v>0</v>
          </cell>
          <cell r="F135">
            <v>0</v>
          </cell>
          <cell r="G135">
            <v>0</v>
          </cell>
          <cell r="H135">
            <v>0</v>
          </cell>
          <cell r="I135">
            <v>0</v>
          </cell>
          <cell r="J135">
            <v>0</v>
          </cell>
        </row>
        <row r="136">
          <cell r="B136" t="str">
            <v>4200</v>
          </cell>
          <cell r="C136">
            <v>0</v>
          </cell>
          <cell r="D136">
            <v>420</v>
          </cell>
          <cell r="E136" t="e">
            <v>#VALUE!</v>
          </cell>
          <cell r="F136" t="e">
            <v>#VALUE!</v>
          </cell>
          <cell r="G136" t="e">
            <v>#VALUE!</v>
          </cell>
          <cell r="H136" t="e">
            <v>#VALUE!</v>
          </cell>
          <cell r="I136" t="e">
            <v>#VALUE!</v>
          </cell>
          <cell r="J136" t="e">
            <v>#VALUE!</v>
          </cell>
        </row>
        <row r="137">
          <cell r="B137" t="str">
            <v>420OPExDepr</v>
          </cell>
          <cell r="C137" t="str">
            <v>OPExDepr</v>
          </cell>
          <cell r="D137">
            <v>420</v>
          </cell>
          <cell r="E137">
            <v>2.1706989544261113</v>
          </cell>
          <cell r="F137">
            <v>-0.36618173037906687</v>
          </cell>
          <cell r="G137">
            <v>2.0491428349783334</v>
          </cell>
          <cell r="H137">
            <v>-4.0629012074191818E-2</v>
          </cell>
          <cell r="I137">
            <v>4.2198417894044447</v>
          </cell>
          <cell r="J137">
            <v>-0.40681074245325871</v>
          </cell>
        </row>
        <row r="138">
          <cell r="B138" t="str">
            <v>420OPEXSV</v>
          </cell>
          <cell r="C138" t="str">
            <v>OPEXSV</v>
          </cell>
          <cell r="D138">
            <v>420</v>
          </cell>
          <cell r="E138">
            <v>2.7815347904467176</v>
          </cell>
          <cell r="F138">
            <v>-6.1757700940749292</v>
          </cell>
          <cell r="G138">
            <v>1.7224947983612153</v>
          </cell>
          <cell r="H138">
            <v>0.7175191040782658</v>
          </cell>
          <cell r="I138">
            <v>4.5040295888079331</v>
          </cell>
          <cell r="J138">
            <v>-5.4582509899966638</v>
          </cell>
        </row>
        <row r="139">
          <cell r="B139" t="str">
            <v>420OPExOther</v>
          </cell>
          <cell r="C139" t="str">
            <v>OPExOther</v>
          </cell>
          <cell r="D139">
            <v>420</v>
          </cell>
          <cell r="E139">
            <v>-57.32455751920952</v>
          </cell>
          <cell r="F139">
            <v>23.918360177848307</v>
          </cell>
          <cell r="G139">
            <v>-9.2709169477716262</v>
          </cell>
          <cell r="H139">
            <v>55.000760632286777</v>
          </cell>
          <cell r="I139">
            <v>-66.595474466981145</v>
          </cell>
          <cell r="J139">
            <v>78.919120810135055</v>
          </cell>
        </row>
        <row r="140">
          <cell r="B140" t="str">
            <v>420OPEXTotal</v>
          </cell>
          <cell r="C140" t="str">
            <v>OPEXTotal</v>
          </cell>
          <cell r="D140">
            <v>420</v>
          </cell>
          <cell r="E140">
            <v>-52.372323774336699</v>
          </cell>
          <cell r="F140">
            <v>17.376408353394307</v>
          </cell>
          <cell r="G140">
            <v>-5.49927931443208</v>
          </cell>
          <cell r="H140">
            <v>55.677650724290849</v>
          </cell>
          <cell r="I140">
            <v>-57.871603088768964</v>
          </cell>
          <cell r="J140">
            <v>73.054059077685139</v>
          </cell>
        </row>
        <row r="141">
          <cell r="B141" t="str">
            <v>4200</v>
          </cell>
          <cell r="C141">
            <v>0</v>
          </cell>
          <cell r="D141">
            <v>420</v>
          </cell>
          <cell r="E141">
            <v>0</v>
          </cell>
          <cell r="F141">
            <v>0</v>
          </cell>
          <cell r="G141">
            <v>0</v>
          </cell>
          <cell r="H141">
            <v>0</v>
          </cell>
          <cell r="I141">
            <v>0</v>
          </cell>
          <cell r="J141">
            <v>0</v>
          </cell>
        </row>
        <row r="142">
          <cell r="B142" t="str">
            <v>420OPTotal</v>
          </cell>
          <cell r="C142" t="str">
            <v>OPTotal</v>
          </cell>
          <cell r="D142">
            <v>420</v>
          </cell>
          <cell r="E142">
            <v>-140.32114051499002</v>
          </cell>
          <cell r="F142">
            <v>-116.22074739965301</v>
          </cell>
          <cell r="G142">
            <v>-79.266730528806164</v>
          </cell>
          <cell r="H142">
            <v>-109.66473126891525</v>
          </cell>
          <cell r="I142">
            <v>-219.58787104379633</v>
          </cell>
          <cell r="J142">
            <v>-225.8854786685682</v>
          </cell>
        </row>
        <row r="143">
          <cell r="B143" t="str">
            <v>LegalPartsSVPrice</v>
          </cell>
          <cell r="C143" t="str">
            <v>SVPrice</v>
          </cell>
          <cell r="D143" t="str">
            <v>LegalParts</v>
          </cell>
          <cell r="E143">
            <v>0.6</v>
          </cell>
          <cell r="F143">
            <v>0</v>
          </cell>
          <cell r="G143">
            <v>0.95</v>
          </cell>
          <cell r="H143">
            <v>0</v>
          </cell>
          <cell r="I143">
            <v>1.5499999999999998</v>
          </cell>
          <cell r="J143">
            <v>0</v>
          </cell>
        </row>
        <row r="144">
          <cell r="B144" t="str">
            <v>LegalPartsSVVolume</v>
          </cell>
          <cell r="C144" t="str">
            <v>SVVolume</v>
          </cell>
          <cell r="D144" t="str">
            <v>LegalParts</v>
          </cell>
          <cell r="E144">
            <v>-0.1</v>
          </cell>
          <cell r="F144">
            <v>0</v>
          </cell>
          <cell r="G144">
            <v>-3.1</v>
          </cell>
          <cell r="H144">
            <v>0</v>
          </cell>
          <cell r="I144">
            <v>-3.2</v>
          </cell>
          <cell r="J144">
            <v>0</v>
          </cell>
        </row>
        <row r="145">
          <cell r="B145" t="str">
            <v>LegalPartsSVER</v>
          </cell>
          <cell r="C145" t="str">
            <v>SVER</v>
          </cell>
          <cell r="D145" t="str">
            <v>LegalParts</v>
          </cell>
          <cell r="E145">
            <v>0</v>
          </cell>
          <cell r="F145">
            <v>0</v>
          </cell>
          <cell r="G145">
            <v>0</v>
          </cell>
          <cell r="H145">
            <v>0</v>
          </cell>
          <cell r="I145">
            <v>0</v>
          </cell>
          <cell r="J145">
            <v>0</v>
          </cell>
        </row>
        <row r="146">
          <cell r="B146" t="str">
            <v>LegalPartsSVMix</v>
          </cell>
          <cell r="C146" t="str">
            <v>SVMix</v>
          </cell>
          <cell r="D146" t="str">
            <v>LegalParts</v>
          </cell>
          <cell r="E146">
            <v>-0.38100000000000023</v>
          </cell>
          <cell r="F146">
            <v>-1.1660000000000039</v>
          </cell>
          <cell r="G146">
            <v>10.059999999999997</v>
          </cell>
          <cell r="H146">
            <v>0</v>
          </cell>
          <cell r="I146">
            <v>9.6789999999999896</v>
          </cell>
          <cell r="J146">
            <v>-1.1660000000000039</v>
          </cell>
        </row>
        <row r="147">
          <cell r="B147" t="str">
            <v>LegalPartsSVTotal</v>
          </cell>
          <cell r="C147" t="str">
            <v>SVTotal</v>
          </cell>
          <cell r="D147" t="str">
            <v>LegalParts</v>
          </cell>
          <cell r="E147">
            <v>0.11899999999999977</v>
          </cell>
          <cell r="F147">
            <v>-1.1660000000000039</v>
          </cell>
          <cell r="G147">
            <v>7.9099999999999966</v>
          </cell>
          <cell r="H147">
            <v>0</v>
          </cell>
          <cell r="I147">
            <v>8.0289999999999893</v>
          </cell>
          <cell r="J147">
            <v>-1.1660000000000039</v>
          </cell>
        </row>
        <row r="148">
          <cell r="B148" t="str">
            <v>LegalParts0</v>
          </cell>
          <cell r="C148">
            <v>0</v>
          </cell>
          <cell r="D148" t="str">
            <v>LegalParts</v>
          </cell>
          <cell r="E148">
            <v>0</v>
          </cell>
          <cell r="F148">
            <v>0</v>
          </cell>
          <cell r="G148">
            <v>0</v>
          </cell>
          <cell r="H148">
            <v>0</v>
          </cell>
          <cell r="I148">
            <v>0</v>
          </cell>
          <cell r="J148">
            <v>0</v>
          </cell>
        </row>
        <row r="149">
          <cell r="B149" t="str">
            <v>LegalParts0</v>
          </cell>
          <cell r="C149">
            <v>0</v>
          </cell>
          <cell r="D149" t="str">
            <v>LegalParts</v>
          </cell>
          <cell r="E149" t="str">
            <v>Vs Prior YR</v>
          </cell>
          <cell r="F149" t="str">
            <v>Vs Budget</v>
          </cell>
          <cell r="G149" t="str">
            <v>Vs Prior YR</v>
          </cell>
          <cell r="H149" t="str">
            <v>Vs Budget</v>
          </cell>
          <cell r="I149" t="str">
            <v>Vs Prior YR</v>
          </cell>
          <cell r="J149" t="str">
            <v>Vs Budget</v>
          </cell>
        </row>
        <row r="150">
          <cell r="B150" t="str">
            <v>LegalPartsGPSP</v>
          </cell>
          <cell r="C150" t="str">
            <v>GPSP</v>
          </cell>
          <cell r="D150" t="str">
            <v>LegalParts</v>
          </cell>
          <cell r="E150">
            <v>0.6</v>
          </cell>
          <cell r="F150">
            <v>0</v>
          </cell>
          <cell r="G150">
            <v>0.95</v>
          </cell>
          <cell r="H150">
            <v>0</v>
          </cell>
          <cell r="I150">
            <v>1.5499999999999998</v>
          </cell>
          <cell r="J150">
            <v>0</v>
          </cell>
        </row>
        <row r="151">
          <cell r="B151" t="str">
            <v>LegalPartsGPSV</v>
          </cell>
          <cell r="C151" t="str">
            <v>GPSV</v>
          </cell>
          <cell r="D151" t="str">
            <v>LegalParts</v>
          </cell>
          <cell r="E151">
            <v>0</v>
          </cell>
          <cell r="F151">
            <v>0</v>
          </cell>
          <cell r="G151">
            <v>-1.1399999999999999</v>
          </cell>
          <cell r="H151">
            <v>0</v>
          </cell>
          <cell r="I151">
            <v>-1.1399999999999999</v>
          </cell>
          <cell r="J151">
            <v>0</v>
          </cell>
        </row>
        <row r="152">
          <cell r="B152" t="str">
            <v>LegalPartsGPRM</v>
          </cell>
          <cell r="C152" t="str">
            <v>GPRM</v>
          </cell>
          <cell r="D152" t="str">
            <v>LegalParts</v>
          </cell>
          <cell r="E152">
            <v>-4.5999999999999996</v>
          </cell>
          <cell r="F152">
            <v>0</v>
          </cell>
          <cell r="G152">
            <v>-2.8</v>
          </cell>
          <cell r="H152">
            <v>0</v>
          </cell>
          <cell r="I152">
            <v>-7.3999999999999995</v>
          </cell>
          <cell r="J152">
            <v>0</v>
          </cell>
        </row>
        <row r="153">
          <cell r="B153" t="str">
            <v>LegalPartsGPDepr</v>
          </cell>
          <cell r="C153" t="str">
            <v>GPDepr</v>
          </cell>
          <cell r="D153" t="str">
            <v>LegalParts</v>
          </cell>
          <cell r="E153">
            <v>0</v>
          </cell>
          <cell r="F153">
            <v>0</v>
          </cell>
          <cell r="G153">
            <v>0</v>
          </cell>
          <cell r="H153">
            <v>0</v>
          </cell>
          <cell r="I153">
            <v>0</v>
          </cell>
          <cell r="J153">
            <v>0</v>
          </cell>
        </row>
        <row r="154">
          <cell r="B154" t="str">
            <v>LegalPartsGPConvCost</v>
          </cell>
          <cell r="C154" t="str">
            <v>GPConvCost</v>
          </cell>
          <cell r="D154" t="str">
            <v>LegalParts</v>
          </cell>
          <cell r="E154">
            <v>0</v>
          </cell>
          <cell r="F154">
            <v>0</v>
          </cell>
          <cell r="G154">
            <v>0</v>
          </cell>
          <cell r="H154">
            <v>0</v>
          </cell>
          <cell r="I154">
            <v>0</v>
          </cell>
          <cell r="J154">
            <v>0</v>
          </cell>
        </row>
        <row r="155">
          <cell r="B155" t="str">
            <v>LegalPartsGPER</v>
          </cell>
          <cell r="C155" t="str">
            <v>GPER</v>
          </cell>
          <cell r="D155" t="str">
            <v>LegalParts</v>
          </cell>
          <cell r="E155">
            <v>0</v>
          </cell>
          <cell r="F155">
            <v>0</v>
          </cell>
          <cell r="G155">
            <v>0</v>
          </cell>
          <cell r="H155">
            <v>0</v>
          </cell>
          <cell r="I155">
            <v>0</v>
          </cell>
          <cell r="J155">
            <v>0</v>
          </cell>
        </row>
        <row r="156">
          <cell r="B156" t="str">
            <v>LegalPartsGPMix</v>
          </cell>
          <cell r="C156" t="str">
            <v>GPMix</v>
          </cell>
          <cell r="D156" t="str">
            <v>LegalParts</v>
          </cell>
          <cell r="E156">
            <v>10.161</v>
          </cell>
          <cell r="F156">
            <v>1.3109999999999999</v>
          </cell>
          <cell r="G156">
            <v>5.2290000000000028</v>
          </cell>
          <cell r="H156">
            <v>0</v>
          </cell>
          <cell r="I156">
            <v>15.390000000000002</v>
          </cell>
          <cell r="J156">
            <v>1.3109999999999999</v>
          </cell>
        </row>
        <row r="157">
          <cell r="B157" t="str">
            <v>LegalPartsGpTotal</v>
          </cell>
          <cell r="C157" t="str">
            <v>GpTotal</v>
          </cell>
          <cell r="D157" t="str">
            <v>LegalParts</v>
          </cell>
          <cell r="E157">
            <v>6.1610000000000005</v>
          </cell>
          <cell r="F157">
            <v>1.3109999999999999</v>
          </cell>
          <cell r="G157">
            <v>2.2390000000000025</v>
          </cell>
          <cell r="H157">
            <v>0</v>
          </cell>
          <cell r="I157">
            <v>8.3999999999999986</v>
          </cell>
          <cell r="J157">
            <v>1.3110000000000035</v>
          </cell>
        </row>
        <row r="158">
          <cell r="B158" t="str">
            <v>LegalParts0</v>
          </cell>
          <cell r="C158">
            <v>0</v>
          </cell>
          <cell r="D158" t="str">
            <v>LegalParts</v>
          </cell>
          <cell r="E158">
            <v>0</v>
          </cell>
          <cell r="F158">
            <v>0</v>
          </cell>
          <cell r="G158">
            <v>0</v>
          </cell>
          <cell r="H158">
            <v>0</v>
          </cell>
          <cell r="I158">
            <v>0</v>
          </cell>
          <cell r="J158">
            <v>0</v>
          </cell>
        </row>
        <row r="159">
          <cell r="B159" t="str">
            <v>LegalParts0</v>
          </cell>
          <cell r="C159">
            <v>0</v>
          </cell>
          <cell r="D159" t="str">
            <v>LegalParts</v>
          </cell>
          <cell r="E159" t="str">
            <v>Vs Prior YR</v>
          </cell>
          <cell r="F159" t="str">
            <v>Vs Budget</v>
          </cell>
          <cell r="G159" t="str">
            <v>Vs Prior YR</v>
          </cell>
          <cell r="H159" t="str">
            <v>Vs Budget</v>
          </cell>
          <cell r="I159" t="str">
            <v>Vs Prior YR</v>
          </cell>
          <cell r="J159" t="str">
            <v>Vs Budget</v>
          </cell>
        </row>
        <row r="160">
          <cell r="B160" t="str">
            <v>LegalPartsOPExDepr</v>
          </cell>
          <cell r="C160" t="str">
            <v>OPExDepr</v>
          </cell>
          <cell r="D160" t="str">
            <v>LegalParts</v>
          </cell>
          <cell r="E160">
            <v>0</v>
          </cell>
          <cell r="F160">
            <v>0</v>
          </cell>
          <cell r="G160">
            <v>0</v>
          </cell>
          <cell r="H160">
            <v>0</v>
          </cell>
          <cell r="I160">
            <v>0</v>
          </cell>
          <cell r="J160">
            <v>0</v>
          </cell>
        </row>
        <row r="161">
          <cell r="B161" t="str">
            <v>LegalPartsOPEXSV</v>
          </cell>
          <cell r="C161" t="str">
            <v>OPEXSV</v>
          </cell>
          <cell r="D161" t="str">
            <v>LegalParts</v>
          </cell>
          <cell r="E161">
            <v>0</v>
          </cell>
          <cell r="F161">
            <v>0</v>
          </cell>
          <cell r="G161">
            <v>0</v>
          </cell>
          <cell r="H161">
            <v>0</v>
          </cell>
          <cell r="I161">
            <v>0</v>
          </cell>
          <cell r="J161">
            <v>0</v>
          </cell>
        </row>
        <row r="162">
          <cell r="B162" t="str">
            <v>LegalPartsOPExOther</v>
          </cell>
          <cell r="C162" t="str">
            <v>OPExOther</v>
          </cell>
          <cell r="D162" t="str">
            <v>LegalParts</v>
          </cell>
          <cell r="E162">
            <v>-3.6720000000000006</v>
          </cell>
          <cell r="F162">
            <v>-0.375</v>
          </cell>
          <cell r="G162">
            <v>0.1120000000000001</v>
          </cell>
          <cell r="H162">
            <v>0</v>
          </cell>
          <cell r="I162">
            <v>-3.5600000000000005</v>
          </cell>
          <cell r="J162">
            <v>-0.375</v>
          </cell>
        </row>
        <row r="163">
          <cell r="B163" t="str">
            <v>LegalPartsOPEXTotal</v>
          </cell>
          <cell r="C163" t="str">
            <v>OPEXTotal</v>
          </cell>
          <cell r="D163" t="str">
            <v>LegalParts</v>
          </cell>
          <cell r="E163">
            <v>-3.6720000000000006</v>
          </cell>
          <cell r="F163">
            <v>-0.375</v>
          </cell>
          <cell r="G163">
            <v>0.1120000000000001</v>
          </cell>
          <cell r="H163">
            <v>0</v>
          </cell>
          <cell r="I163">
            <v>-3.5599999999999987</v>
          </cell>
          <cell r="J163">
            <v>-0.375</v>
          </cell>
        </row>
        <row r="164">
          <cell r="B164" t="str">
            <v>LegalParts0</v>
          </cell>
          <cell r="C164">
            <v>0</v>
          </cell>
          <cell r="D164" t="str">
            <v>LegalParts</v>
          </cell>
          <cell r="E164">
            <v>0</v>
          </cell>
          <cell r="F164">
            <v>0</v>
          </cell>
          <cell r="G164">
            <v>0</v>
          </cell>
          <cell r="H164">
            <v>0</v>
          </cell>
          <cell r="I164">
            <v>0</v>
          </cell>
          <cell r="J164">
            <v>0</v>
          </cell>
        </row>
        <row r="165">
          <cell r="B165" t="str">
            <v>LegalPartsOPTotal</v>
          </cell>
          <cell r="C165" t="str">
            <v>OPTotal</v>
          </cell>
          <cell r="D165" t="str">
            <v>LegalParts</v>
          </cell>
          <cell r="E165">
            <v>2.4889999999999999</v>
          </cell>
          <cell r="F165">
            <v>0.93599999999999994</v>
          </cell>
          <cell r="G165">
            <v>2.3510000000000026</v>
          </cell>
          <cell r="H165">
            <v>0</v>
          </cell>
          <cell r="I165">
            <v>4.84</v>
          </cell>
          <cell r="J165">
            <v>0.9360000000000035</v>
          </cell>
        </row>
        <row r="166">
          <cell r="B166" t="str">
            <v>499SVPrice</v>
          </cell>
          <cell r="C166" t="str">
            <v>SVPrice</v>
          </cell>
          <cell r="D166">
            <v>499</v>
          </cell>
          <cell r="E166">
            <v>238.0827346307818</v>
          </cell>
          <cell r="F166">
            <v>62.283151602344503</v>
          </cell>
          <cell r="G166">
            <v>261.96498166046945</v>
          </cell>
          <cell r="H166">
            <v>36.039705306093587</v>
          </cell>
          <cell r="I166">
            <v>500.04771629125128</v>
          </cell>
          <cell r="J166">
            <v>98.322856908438098</v>
          </cell>
        </row>
        <row r="167">
          <cell r="B167" t="str">
            <v>499SVVolume</v>
          </cell>
          <cell r="C167" t="str">
            <v>SVVolume</v>
          </cell>
          <cell r="D167">
            <v>499</v>
          </cell>
          <cell r="E167">
            <v>-110.85893751027035</v>
          </cell>
          <cell r="F167">
            <v>-270.04251324378367</v>
          </cell>
          <cell r="G167">
            <v>-128.57167932805672</v>
          </cell>
          <cell r="H167">
            <v>-177.27699177379498</v>
          </cell>
          <cell r="I167">
            <v>-239.43061683832707</v>
          </cell>
          <cell r="J167">
            <v>-447.31950501757865</v>
          </cell>
        </row>
        <row r="168">
          <cell r="B168" t="str">
            <v>499SVER</v>
          </cell>
          <cell r="C168" t="str">
            <v>SVER</v>
          </cell>
          <cell r="D168">
            <v>499</v>
          </cell>
          <cell r="E168">
            <v>40.470257077003446</v>
          </cell>
          <cell r="F168">
            <v>38.7566361203003</v>
          </cell>
          <cell r="G168">
            <v>7.4470459875264314</v>
          </cell>
          <cell r="H168">
            <v>18.203653841941712</v>
          </cell>
          <cell r="I168">
            <v>47.917303064529875</v>
          </cell>
          <cell r="J168">
            <v>56.960289962242015</v>
          </cell>
        </row>
        <row r="169">
          <cell r="B169" t="str">
            <v>499SVMix</v>
          </cell>
          <cell r="C169" t="str">
            <v>SVMix</v>
          </cell>
          <cell r="D169">
            <v>499</v>
          </cell>
          <cell r="E169">
            <v>37.82486067171601</v>
          </cell>
          <cell r="F169">
            <v>15.199759697407657</v>
          </cell>
          <cell r="G169">
            <v>10.659454816299425</v>
          </cell>
          <cell r="H169">
            <v>-18.920097775694341</v>
          </cell>
          <cell r="I169">
            <v>48.484315488015696</v>
          </cell>
          <cell r="J169">
            <v>-3.7203380782864812</v>
          </cell>
        </row>
        <row r="170">
          <cell r="B170" t="str">
            <v>499SVTotal</v>
          </cell>
          <cell r="C170" t="str">
            <v>SVTotal</v>
          </cell>
          <cell r="D170">
            <v>499</v>
          </cell>
          <cell r="E170">
            <v>205.51891486923088</v>
          </cell>
          <cell r="F170">
            <v>-153.8029658237312</v>
          </cell>
          <cell r="G170">
            <v>151.49980313623857</v>
          </cell>
          <cell r="H170">
            <v>-141.95373040145404</v>
          </cell>
          <cell r="I170">
            <v>357.01871800546974</v>
          </cell>
          <cell r="J170">
            <v>-295.75669622518501</v>
          </cell>
        </row>
        <row r="171">
          <cell r="B171" t="str">
            <v>4990</v>
          </cell>
          <cell r="C171">
            <v>0</v>
          </cell>
          <cell r="D171">
            <v>499</v>
          </cell>
          <cell r="E171">
            <v>0</v>
          </cell>
          <cell r="F171">
            <v>0</v>
          </cell>
          <cell r="G171">
            <v>0</v>
          </cell>
          <cell r="H171">
            <v>0</v>
          </cell>
          <cell r="I171">
            <v>0</v>
          </cell>
          <cell r="J171">
            <v>0</v>
          </cell>
        </row>
        <row r="172">
          <cell r="B172" t="str">
            <v>4990</v>
          </cell>
          <cell r="C172">
            <v>0</v>
          </cell>
          <cell r="D172">
            <v>499</v>
          </cell>
        </row>
        <row r="173">
          <cell r="B173" t="str">
            <v>499GPSP</v>
          </cell>
          <cell r="C173" t="str">
            <v>GPSP</v>
          </cell>
          <cell r="D173">
            <v>499</v>
          </cell>
          <cell r="E173">
            <v>238.0827346307818</v>
          </cell>
          <cell r="F173">
            <v>62.283151602344503</v>
          </cell>
          <cell r="G173">
            <v>261.96498166046945</v>
          </cell>
          <cell r="H173">
            <v>36.039705306093587</v>
          </cell>
          <cell r="I173">
            <v>500.04771629125128</v>
          </cell>
          <cell r="J173">
            <v>98.322856908438098</v>
          </cell>
        </row>
        <row r="174">
          <cell r="B174" t="str">
            <v>499GPSV</v>
          </cell>
          <cell r="C174" t="str">
            <v>GPSV</v>
          </cell>
          <cell r="D174">
            <v>499</v>
          </cell>
          <cell r="E174">
            <v>-19.165498012251582</v>
          </cell>
          <cell r="F174">
            <v>-39.724908415968784</v>
          </cell>
          <cell r="G174">
            <v>-31.851603250760824</v>
          </cell>
          <cell r="H174">
            <v>-23.474242913384412</v>
          </cell>
          <cell r="I174">
            <v>-51.017101263012407</v>
          </cell>
          <cell r="J174">
            <v>-63.199151329353192</v>
          </cell>
        </row>
        <row r="175">
          <cell r="B175" t="str">
            <v>499GPRM</v>
          </cell>
          <cell r="C175" t="str">
            <v>GPRM</v>
          </cell>
          <cell r="D175">
            <v>499</v>
          </cell>
          <cell r="E175">
            <v>-324.6059441115658</v>
          </cell>
          <cell r="F175">
            <v>-145.26875590146341</v>
          </cell>
          <cell r="G175">
            <v>-310.87844495907024</v>
          </cell>
          <cell r="H175">
            <v>-137.77101862274094</v>
          </cell>
          <cell r="I175">
            <v>-635.48438907063598</v>
          </cell>
          <cell r="J175">
            <v>-283.03977452420435</v>
          </cell>
        </row>
        <row r="176">
          <cell r="B176" t="str">
            <v>499GPDepr</v>
          </cell>
          <cell r="C176" t="str">
            <v>GPDepr</v>
          </cell>
          <cell r="D176">
            <v>499</v>
          </cell>
          <cell r="E176">
            <v>-7.2261647631611812</v>
          </cell>
          <cell r="F176">
            <v>0.77864261402416957</v>
          </cell>
          <cell r="G176">
            <v>-3.4281377323347768</v>
          </cell>
          <cell r="H176">
            <v>0.17634739010663703</v>
          </cell>
          <cell r="I176">
            <v>-10.654302495495958</v>
          </cell>
          <cell r="J176">
            <v>0.95499000413080648</v>
          </cell>
        </row>
        <row r="177">
          <cell r="B177" t="str">
            <v>499GPConvCost</v>
          </cell>
          <cell r="C177" t="str">
            <v>GPConvCost</v>
          </cell>
          <cell r="D177">
            <v>499</v>
          </cell>
          <cell r="E177">
            <v>-40.439105811861666</v>
          </cell>
          <cell r="F177">
            <v>-14.3742366408256</v>
          </cell>
          <cell r="G177">
            <v>-54.647857846730076</v>
          </cell>
          <cell r="H177">
            <v>-33.579359927396766</v>
          </cell>
          <cell r="I177">
            <v>-95.086963658591742</v>
          </cell>
          <cell r="J177">
            <v>-47.953596568222352</v>
          </cell>
        </row>
        <row r="178">
          <cell r="B178" t="str">
            <v>499GPER</v>
          </cell>
          <cell r="C178" t="str">
            <v>GPER</v>
          </cell>
          <cell r="D178">
            <v>499</v>
          </cell>
          <cell r="E178">
            <v>-4.6249237330718991</v>
          </cell>
          <cell r="F178">
            <v>14.190388149916693</v>
          </cell>
          <cell r="G178">
            <v>-4.0831799785944805</v>
          </cell>
          <cell r="H178">
            <v>17.477175552502093</v>
          </cell>
          <cell r="I178">
            <v>-8.7081037116663786</v>
          </cell>
          <cell r="J178">
            <v>31.667563702418782</v>
          </cell>
        </row>
        <row r="179">
          <cell r="B179" t="str">
            <v>499GPMix</v>
          </cell>
          <cell r="C179" t="str">
            <v>GPMix</v>
          </cell>
          <cell r="D179">
            <v>499</v>
          </cell>
          <cell r="E179">
            <v>76.191085060476993</v>
          </cell>
          <cell r="F179">
            <v>-10.170437161074876</v>
          </cell>
          <cell r="G179">
            <v>71.395790892646815</v>
          </cell>
          <cell r="H179">
            <v>-24.210988778386316</v>
          </cell>
          <cell r="I179">
            <v>147.58687595312395</v>
          </cell>
          <cell r="J179">
            <v>-34.381425939461145</v>
          </cell>
        </row>
        <row r="180">
          <cell r="B180" t="str">
            <v>499GpTotal</v>
          </cell>
          <cell r="C180" t="str">
            <v>GpTotal</v>
          </cell>
          <cell r="D180">
            <v>499</v>
          </cell>
          <cell r="E180">
            <v>-81.787816740653327</v>
          </cell>
          <cell r="F180">
            <v>-132.28615575304732</v>
          </cell>
          <cell r="G180">
            <v>-71.528451214374087</v>
          </cell>
          <cell r="H180">
            <v>-165.34238199320612</v>
          </cell>
          <cell r="I180">
            <v>-153.31626795502737</v>
          </cell>
          <cell r="J180">
            <v>-297.62853774625336</v>
          </cell>
        </row>
        <row r="181">
          <cell r="B181" t="str">
            <v>4990</v>
          </cell>
          <cell r="C181">
            <v>0</v>
          </cell>
          <cell r="D181">
            <v>499</v>
          </cell>
          <cell r="E181">
            <v>0</v>
          </cell>
          <cell r="F181">
            <v>0</v>
          </cell>
          <cell r="G181">
            <v>0</v>
          </cell>
          <cell r="H181">
            <v>0</v>
          </cell>
          <cell r="I181">
            <v>0</v>
          </cell>
          <cell r="J181">
            <v>0</v>
          </cell>
        </row>
        <row r="182">
          <cell r="B182" t="str">
            <v>4990</v>
          </cell>
          <cell r="C182">
            <v>0</v>
          </cell>
          <cell r="D182">
            <v>499</v>
          </cell>
        </row>
        <row r="183">
          <cell r="B183" t="str">
            <v>499OPExDepr</v>
          </cell>
          <cell r="C183" t="str">
            <v>OPExDepr</v>
          </cell>
          <cell r="D183">
            <v>499</v>
          </cell>
          <cell r="E183">
            <v>2.1706989544261113</v>
          </cell>
          <cell r="F183">
            <v>-0.36618173037906687</v>
          </cell>
          <cell r="G183">
            <v>2.0491428349783334</v>
          </cell>
          <cell r="H183">
            <v>-4.0629012074191818E-2</v>
          </cell>
          <cell r="I183">
            <v>4.2198417894044447</v>
          </cell>
          <cell r="J183">
            <v>-0.40681074245325871</v>
          </cell>
        </row>
        <row r="184">
          <cell r="B184" t="str">
            <v>499OPEXSV</v>
          </cell>
          <cell r="C184" t="str">
            <v>OPEXSV</v>
          </cell>
          <cell r="D184">
            <v>499</v>
          </cell>
          <cell r="E184">
            <v>2.7815347904467176</v>
          </cell>
          <cell r="F184">
            <v>-6.1757700940749292</v>
          </cell>
          <cell r="G184">
            <v>1.7224947983612153</v>
          </cell>
          <cell r="H184">
            <v>0.7175191040782658</v>
          </cell>
          <cell r="I184">
            <v>4.5040295888079331</v>
          </cell>
          <cell r="J184">
            <v>-5.4582509899966638</v>
          </cell>
        </row>
        <row r="185">
          <cell r="B185" t="str">
            <v>499OPExOther</v>
          </cell>
          <cell r="C185" t="str">
            <v>OPExOther</v>
          </cell>
          <cell r="D185">
            <v>499</v>
          </cell>
          <cell r="E185">
            <v>-60.996557519209517</v>
          </cell>
          <cell r="F185">
            <v>23.543360177848307</v>
          </cell>
          <cell r="G185">
            <v>-9.1589169477716261</v>
          </cell>
          <cell r="H185">
            <v>55.000760632286777</v>
          </cell>
          <cell r="I185">
            <v>-70.155474466981147</v>
          </cell>
          <cell r="J185">
            <v>78.544120810135055</v>
          </cell>
        </row>
        <row r="186">
          <cell r="B186" t="str">
            <v>499OPEXTotal</v>
          </cell>
          <cell r="C186" t="str">
            <v>OPEXTotal</v>
          </cell>
          <cell r="D186">
            <v>499</v>
          </cell>
          <cell r="E186">
            <v>-56.044323774336704</v>
          </cell>
          <cell r="F186">
            <v>17.001408353394307</v>
          </cell>
          <cell r="G186">
            <v>-5.3872793144320799</v>
          </cell>
          <cell r="H186">
            <v>55.677650724290849</v>
          </cell>
          <cell r="I186">
            <v>-61.431603088768966</v>
          </cell>
          <cell r="J186">
            <v>72.679059077685139</v>
          </cell>
        </row>
        <row r="187">
          <cell r="B187" t="str">
            <v>4990</v>
          </cell>
          <cell r="C187">
            <v>0</v>
          </cell>
          <cell r="D187">
            <v>499</v>
          </cell>
          <cell r="E187">
            <v>0</v>
          </cell>
          <cell r="F187">
            <v>0</v>
          </cell>
          <cell r="G187">
            <v>0</v>
          </cell>
          <cell r="H187">
            <v>0</v>
          </cell>
          <cell r="I187">
            <v>0</v>
          </cell>
          <cell r="J187">
            <v>0</v>
          </cell>
        </row>
        <row r="188">
          <cell r="B188" t="str">
            <v>499OPTotal</v>
          </cell>
          <cell r="C188" t="str">
            <v>OPTotal</v>
          </cell>
          <cell r="D188">
            <v>499</v>
          </cell>
          <cell r="E188">
            <v>-137.83214051499002</v>
          </cell>
          <cell r="F188">
            <v>-115.28474739965301</v>
          </cell>
          <cell r="G188">
            <v>-76.915730528806165</v>
          </cell>
          <cell r="H188">
            <v>-109.66473126891525</v>
          </cell>
          <cell r="I188">
            <v>-214.74787104379632</v>
          </cell>
          <cell r="J188">
            <v>-224.94947866856819</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sheetName val="Actual Data"/>
      <sheetName val="Budget Data"/>
      <sheetName val="Prior Year Data"/>
      <sheetName val="Summary"/>
      <sheetName val="Calendarized"/>
      <sheetName val="TOTAL ENTITY"/>
    </sheetNames>
    <sheetDataSet>
      <sheetData sheetId="0" refreshError="1">
        <row r="9">
          <cell r="C9">
            <v>10.465116279069768</v>
          </cell>
        </row>
        <row r="10">
          <cell r="C10">
            <v>10195.930232558139</v>
          </cell>
        </row>
      </sheetData>
      <sheetData sheetId="1" refreshError="1"/>
      <sheetData sheetId="2" refreshError="1">
        <row r="3">
          <cell r="B3">
            <v>1</v>
          </cell>
          <cell r="G3" t="str">
            <v>JANUARY</v>
          </cell>
          <cell r="H3" t="str">
            <v>FEBRUARY</v>
          </cell>
          <cell r="I3" t="str">
            <v>MARCH</v>
          </cell>
          <cell r="J3" t="str">
            <v>APRIL</v>
          </cell>
          <cell r="K3" t="str">
            <v>MAY</v>
          </cell>
          <cell r="L3" t="str">
            <v>JUNE</v>
          </cell>
          <cell r="M3" t="str">
            <v>JULY</v>
          </cell>
          <cell r="N3" t="str">
            <v>AUGUST</v>
          </cell>
          <cell r="O3" t="str">
            <v>SEPTEMBER</v>
          </cell>
          <cell r="P3" t="str">
            <v>OCTOBER</v>
          </cell>
          <cell r="Q3" t="str">
            <v>NOVEMBER</v>
          </cell>
          <cell r="R3" t="str">
            <v>DECEMBER</v>
          </cell>
          <cell r="S3" t="str">
            <v>FULL YEAR</v>
          </cell>
          <cell r="T3" t="str">
            <v>CUMULATIVE</v>
          </cell>
          <cell r="U3" t="str">
            <v>1ST HALF</v>
          </cell>
          <cell r="V3" t="str">
            <v>2ND HALF</v>
          </cell>
        </row>
        <row r="4">
          <cell r="B4">
            <v>2</v>
          </cell>
        </row>
        <row r="5">
          <cell r="B5">
            <v>3</v>
          </cell>
          <cell r="C5" t="str">
            <v>Working Days</v>
          </cell>
          <cell r="F5" t="str">
            <v>Days</v>
          </cell>
          <cell r="G5">
            <v>18</v>
          </cell>
          <cell r="H5">
            <v>19</v>
          </cell>
          <cell r="I5">
            <v>22</v>
          </cell>
          <cell r="J5">
            <v>19</v>
          </cell>
          <cell r="K5">
            <v>20</v>
          </cell>
          <cell r="L5">
            <v>21</v>
          </cell>
          <cell r="M5">
            <v>22</v>
          </cell>
          <cell r="N5">
            <v>0</v>
          </cell>
          <cell r="O5">
            <v>20</v>
          </cell>
          <cell r="P5">
            <v>19</v>
          </cell>
          <cell r="Q5">
            <v>21</v>
          </cell>
          <cell r="R5">
            <v>18</v>
          </cell>
          <cell r="S5">
            <v>219</v>
          </cell>
          <cell r="T5">
            <v>219</v>
          </cell>
          <cell r="U5">
            <v>119</v>
          </cell>
          <cell r="V5">
            <v>100</v>
          </cell>
        </row>
        <row r="6">
          <cell r="B6">
            <v>4</v>
          </cell>
          <cell r="D6" t="str">
            <v xml:space="preserve">Budget - </v>
          </cell>
          <cell r="F6" t="str">
            <v>Tons</v>
          </cell>
          <cell r="G6">
            <v>196.13900000000001</v>
          </cell>
          <cell r="H6">
            <v>207.06800000000001</v>
          </cell>
          <cell r="I6">
            <v>239.77199999999999</v>
          </cell>
          <cell r="J6">
            <v>207.06800000000001</v>
          </cell>
          <cell r="K6">
            <v>217.99799999999999</v>
          </cell>
          <cell r="L6">
            <v>228.84299999999999</v>
          </cell>
          <cell r="M6">
            <v>239.809</v>
          </cell>
          <cell r="N6">
            <v>0</v>
          </cell>
          <cell r="O6">
            <v>218.03100000000001</v>
          </cell>
          <cell r="P6">
            <v>207.1</v>
          </cell>
          <cell r="Q6">
            <v>228.87799999999999</v>
          </cell>
          <cell r="R6">
            <v>196.16900000000001</v>
          </cell>
          <cell r="S6">
            <v>2386.875</v>
          </cell>
          <cell r="T6">
            <v>2386.875</v>
          </cell>
          <cell r="U6">
            <v>1296.8880000000001</v>
          </cell>
          <cell r="V6">
            <v>1089.9870000000001</v>
          </cell>
        </row>
        <row r="7">
          <cell r="B7">
            <v>5</v>
          </cell>
          <cell r="D7" t="str">
            <v xml:space="preserve">Ticket - </v>
          </cell>
          <cell r="F7" t="str">
            <v>Pieces</v>
          </cell>
          <cell r="S7">
            <v>0</v>
          </cell>
          <cell r="T7">
            <v>0</v>
          </cell>
          <cell r="U7">
            <v>0</v>
          </cell>
          <cell r="V7">
            <v>0</v>
          </cell>
        </row>
        <row r="8">
          <cell r="B8">
            <v>6</v>
          </cell>
          <cell r="F8" t="str">
            <v>Tons</v>
          </cell>
          <cell r="S8">
            <v>0</v>
          </cell>
          <cell r="T8">
            <v>0</v>
          </cell>
          <cell r="U8">
            <v>0</v>
          </cell>
          <cell r="V8">
            <v>0</v>
          </cell>
        </row>
        <row r="9">
          <cell r="B9">
            <v>7</v>
          </cell>
          <cell r="S9">
            <v>0</v>
          </cell>
          <cell r="T9">
            <v>0</v>
          </cell>
          <cell r="U9">
            <v>0</v>
          </cell>
          <cell r="V9">
            <v>0</v>
          </cell>
        </row>
        <row r="10">
          <cell r="B10">
            <v>8</v>
          </cell>
          <cell r="S10">
            <v>0</v>
          </cell>
          <cell r="T10">
            <v>0</v>
          </cell>
          <cell r="U10">
            <v>0</v>
          </cell>
          <cell r="V10">
            <v>0</v>
          </cell>
        </row>
        <row r="11">
          <cell r="B11">
            <v>9</v>
          </cell>
          <cell r="S11">
            <v>0</v>
          </cell>
          <cell r="T11">
            <v>0</v>
          </cell>
          <cell r="U11">
            <v>0</v>
          </cell>
          <cell r="V11">
            <v>0</v>
          </cell>
        </row>
        <row r="12">
          <cell r="B12">
            <v>10</v>
          </cell>
          <cell r="S12">
            <v>0</v>
          </cell>
          <cell r="T12">
            <v>0</v>
          </cell>
          <cell r="U12">
            <v>0</v>
          </cell>
          <cell r="V12">
            <v>0</v>
          </cell>
        </row>
        <row r="13">
          <cell r="B13">
            <v>11</v>
          </cell>
          <cell r="S13">
            <v>0</v>
          </cell>
          <cell r="T13">
            <v>0</v>
          </cell>
          <cell r="U13">
            <v>0</v>
          </cell>
          <cell r="V13">
            <v>0</v>
          </cell>
        </row>
        <row r="14">
          <cell r="B14">
            <v>12</v>
          </cell>
          <cell r="D14" t="str">
            <v xml:space="preserve">Budget - </v>
          </cell>
          <cell r="E14" t="str">
            <v>Pieces</v>
          </cell>
          <cell r="F14" t="str">
            <v>Pieces</v>
          </cell>
          <cell r="G14">
            <v>2333</v>
          </cell>
          <cell r="H14">
            <v>2463</v>
          </cell>
          <cell r="I14">
            <v>2852</v>
          </cell>
          <cell r="J14">
            <v>2463</v>
          </cell>
          <cell r="K14">
            <v>2593</v>
          </cell>
          <cell r="L14">
            <v>2722</v>
          </cell>
          <cell r="M14">
            <v>2852</v>
          </cell>
          <cell r="N14">
            <v>0</v>
          </cell>
          <cell r="O14">
            <v>2593</v>
          </cell>
          <cell r="P14">
            <v>2463</v>
          </cell>
          <cell r="Q14">
            <v>2722</v>
          </cell>
          <cell r="R14">
            <v>2333</v>
          </cell>
          <cell r="S14">
            <v>28389</v>
          </cell>
          <cell r="T14">
            <v>28389</v>
          </cell>
          <cell r="U14">
            <v>15426</v>
          </cell>
          <cell r="V14">
            <v>12963</v>
          </cell>
        </row>
        <row r="15">
          <cell r="B15">
            <v>13</v>
          </cell>
          <cell r="C15" t="str">
            <v>Production</v>
          </cell>
          <cell r="E15" t="str">
            <v>Tons</v>
          </cell>
          <cell r="F15" t="str">
            <v>Tons</v>
          </cell>
          <cell r="G15">
            <v>196.13900000000001</v>
          </cell>
          <cell r="H15">
            <v>207.06800000000001</v>
          </cell>
          <cell r="I15">
            <v>239.77199999999999</v>
          </cell>
          <cell r="J15">
            <v>207.06800000000001</v>
          </cell>
          <cell r="K15">
            <v>217.99799999999999</v>
          </cell>
          <cell r="L15">
            <v>228.84299999999999</v>
          </cell>
          <cell r="M15">
            <v>239.809</v>
          </cell>
          <cell r="N15">
            <v>0</v>
          </cell>
          <cell r="O15">
            <v>218.03100000000001</v>
          </cell>
          <cell r="P15">
            <v>207.1</v>
          </cell>
          <cell r="Q15">
            <v>228.87799999999999</v>
          </cell>
          <cell r="R15">
            <v>196.16900000000001</v>
          </cell>
          <cell r="S15">
            <v>2386.875</v>
          </cell>
          <cell r="T15">
            <v>2386.875</v>
          </cell>
          <cell r="U15">
            <v>1296.8880000000001</v>
          </cell>
          <cell r="V15">
            <v>1089.9870000000001</v>
          </cell>
        </row>
        <row r="16">
          <cell r="B16">
            <v>14</v>
          </cell>
          <cell r="C16" t="str">
            <v>Volume</v>
          </cell>
          <cell r="S16">
            <v>0</v>
          </cell>
          <cell r="T16">
            <v>0</v>
          </cell>
          <cell r="U16">
            <v>0</v>
          </cell>
          <cell r="V16">
            <v>0</v>
          </cell>
        </row>
        <row r="17">
          <cell r="B17">
            <v>15</v>
          </cell>
          <cell r="S17">
            <v>0</v>
          </cell>
          <cell r="T17">
            <v>0</v>
          </cell>
          <cell r="U17">
            <v>0</v>
          </cell>
          <cell r="V17">
            <v>0</v>
          </cell>
        </row>
        <row r="18">
          <cell r="B18">
            <v>16</v>
          </cell>
          <cell r="S18">
            <v>0</v>
          </cell>
          <cell r="T18">
            <v>0</v>
          </cell>
          <cell r="U18">
            <v>0</v>
          </cell>
          <cell r="V18">
            <v>0</v>
          </cell>
        </row>
        <row r="19">
          <cell r="B19">
            <v>17</v>
          </cell>
          <cell r="S19">
            <v>0</v>
          </cell>
          <cell r="T19">
            <v>0</v>
          </cell>
          <cell r="U19">
            <v>0</v>
          </cell>
          <cell r="V19">
            <v>0</v>
          </cell>
        </row>
        <row r="20">
          <cell r="B20">
            <v>18</v>
          </cell>
          <cell r="D20" t="str">
            <v>Electricity</v>
          </cell>
          <cell r="F20" t="str">
            <v>KWH/Ton</v>
          </cell>
          <cell r="G20">
            <v>146</v>
          </cell>
          <cell r="H20">
            <v>146</v>
          </cell>
          <cell r="I20">
            <v>119</v>
          </cell>
          <cell r="J20">
            <v>113</v>
          </cell>
          <cell r="K20">
            <v>108</v>
          </cell>
          <cell r="L20">
            <v>108</v>
          </cell>
          <cell r="M20">
            <v>109</v>
          </cell>
          <cell r="N20">
            <v>0</v>
          </cell>
          <cell r="O20">
            <v>118</v>
          </cell>
          <cell r="P20">
            <v>120</v>
          </cell>
          <cell r="Q20">
            <v>120</v>
          </cell>
          <cell r="R20">
            <v>152</v>
          </cell>
          <cell r="S20">
            <v>122.77999015449073</v>
          </cell>
          <cell r="T20">
            <v>122.77999015449073</v>
          </cell>
          <cell r="U20">
            <v>122.64636730388438</v>
          </cell>
          <cell r="V20">
            <v>122.93897725385716</v>
          </cell>
        </row>
        <row r="21">
          <cell r="B21">
            <v>19</v>
          </cell>
          <cell r="C21" t="str">
            <v>Energy</v>
          </cell>
          <cell r="D21" t="str">
            <v>Gas</v>
          </cell>
          <cell r="F21" t="str">
            <v>M3/Ton</v>
          </cell>
          <cell r="G21">
            <v>139</v>
          </cell>
          <cell r="H21">
            <v>139</v>
          </cell>
          <cell r="I21">
            <v>132</v>
          </cell>
          <cell r="J21">
            <v>132</v>
          </cell>
          <cell r="K21">
            <v>127</v>
          </cell>
          <cell r="L21">
            <v>127</v>
          </cell>
          <cell r="M21">
            <v>122</v>
          </cell>
          <cell r="N21">
            <v>0</v>
          </cell>
          <cell r="O21">
            <v>122</v>
          </cell>
          <cell r="P21">
            <v>128</v>
          </cell>
          <cell r="Q21">
            <v>128</v>
          </cell>
          <cell r="R21">
            <v>135</v>
          </cell>
          <cell r="S21">
            <v>129.84422686567163</v>
          </cell>
          <cell r="T21">
            <v>129.84422686567163</v>
          </cell>
          <cell r="U21">
            <v>132.45358118819817</v>
          </cell>
          <cell r="V21">
            <v>126.7395657012423</v>
          </cell>
        </row>
        <row r="22">
          <cell r="B22">
            <v>20</v>
          </cell>
          <cell r="C22" t="str">
            <v xml:space="preserve">          </v>
          </cell>
          <cell r="D22" t="str">
            <v>Oil</v>
          </cell>
          <cell r="F22" t="str">
            <v>KL/Ton</v>
          </cell>
          <cell r="S22">
            <v>0</v>
          </cell>
          <cell r="T22">
            <v>0</v>
          </cell>
          <cell r="U22">
            <v>0</v>
          </cell>
          <cell r="V22">
            <v>0</v>
          </cell>
        </row>
        <row r="23">
          <cell r="B23">
            <v>21</v>
          </cell>
          <cell r="D23" t="str">
            <v xml:space="preserve">  Total</v>
          </cell>
          <cell r="F23" t="str">
            <v>KWH/Ton</v>
          </cell>
          <cell r="G23">
            <v>1600.6511627906978</v>
          </cell>
          <cell r="H23">
            <v>1600.6511627906978</v>
          </cell>
          <cell r="I23">
            <v>1500.3953488372094</v>
          </cell>
          <cell r="J23">
            <v>1494.3953488372094</v>
          </cell>
          <cell r="K23">
            <v>1437.0697674418607</v>
          </cell>
          <cell r="L23">
            <v>1437.0697674418607</v>
          </cell>
          <cell r="M23">
            <v>1385.7441860465117</v>
          </cell>
          <cell r="N23">
            <v>0</v>
          </cell>
          <cell r="O23">
            <v>1394.7441860465117</v>
          </cell>
          <cell r="P23">
            <v>1459.5348837209303</v>
          </cell>
          <cell r="Q23">
            <v>1459.5348837209303</v>
          </cell>
          <cell r="R23">
            <v>1564.7906976744187</v>
          </cell>
          <cell r="S23">
            <v>1481.6149224696589</v>
          </cell>
          <cell r="T23">
            <v>1481.6149224696589</v>
          </cell>
          <cell r="U23">
            <v>1508.7884960175861</v>
          </cell>
          <cell r="V23">
            <v>1449.2832694761605</v>
          </cell>
        </row>
        <row r="24">
          <cell r="B24">
            <v>22</v>
          </cell>
          <cell r="D24" t="str">
            <v>Clock Direct</v>
          </cell>
          <cell r="F24" t="str">
            <v>Person</v>
          </cell>
          <cell r="G24">
            <v>22</v>
          </cell>
          <cell r="H24">
            <v>22</v>
          </cell>
          <cell r="I24">
            <v>22</v>
          </cell>
          <cell r="J24">
            <v>22</v>
          </cell>
          <cell r="K24">
            <v>22</v>
          </cell>
          <cell r="L24">
            <v>22</v>
          </cell>
          <cell r="M24">
            <v>22</v>
          </cell>
          <cell r="N24">
            <v>22</v>
          </cell>
          <cell r="O24">
            <v>22</v>
          </cell>
          <cell r="P24">
            <v>22</v>
          </cell>
          <cell r="Q24">
            <v>22</v>
          </cell>
          <cell r="R24">
            <v>22</v>
          </cell>
          <cell r="S24">
            <v>22</v>
          </cell>
          <cell r="T24">
            <v>22</v>
          </cell>
          <cell r="U24">
            <v>22</v>
          </cell>
          <cell r="V24">
            <v>22</v>
          </cell>
        </row>
        <row r="25">
          <cell r="B25">
            <v>23</v>
          </cell>
          <cell r="D25" t="str">
            <v>Clock Indirect</v>
          </cell>
          <cell r="F25" t="str">
            <v>"</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row>
        <row r="26">
          <cell r="B26">
            <v>24</v>
          </cell>
          <cell r="D26" t="str">
            <v>Salary</v>
          </cell>
          <cell r="F26" t="str">
            <v>"</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row>
        <row r="27">
          <cell r="B27">
            <v>25</v>
          </cell>
          <cell r="D27" t="str">
            <v>Long Term Abseent.(30-90)</v>
          </cell>
          <cell r="F27" t="str">
            <v>"</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row>
        <row r="28">
          <cell r="B28">
            <v>26</v>
          </cell>
          <cell r="C28" t="str">
            <v>Enrollment</v>
          </cell>
          <cell r="E28" t="str">
            <v>Direct</v>
          </cell>
          <cell r="F28" t="str">
            <v>"</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row>
        <row r="29">
          <cell r="B29">
            <v>27</v>
          </cell>
          <cell r="C29" t="str">
            <v>Total</v>
          </cell>
          <cell r="E29" t="str">
            <v>Indirect</v>
          </cell>
          <cell r="F29" t="str">
            <v>"</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row>
        <row r="30">
          <cell r="B30">
            <v>28</v>
          </cell>
          <cell r="E30" t="str">
            <v>Salary</v>
          </cell>
          <cell r="F30" t="str">
            <v>"</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row>
        <row r="31">
          <cell r="B31">
            <v>29</v>
          </cell>
          <cell r="D31" t="str">
            <v xml:space="preserve">  Total  Active</v>
          </cell>
          <cell r="F31" t="str">
            <v>"</v>
          </cell>
          <cell r="G31">
            <v>22</v>
          </cell>
          <cell r="H31">
            <v>22</v>
          </cell>
          <cell r="I31">
            <v>22</v>
          </cell>
          <cell r="J31">
            <v>22</v>
          </cell>
          <cell r="K31">
            <v>22</v>
          </cell>
          <cell r="L31">
            <v>22</v>
          </cell>
          <cell r="M31">
            <v>22</v>
          </cell>
          <cell r="N31">
            <v>22</v>
          </cell>
          <cell r="O31">
            <v>22</v>
          </cell>
          <cell r="P31">
            <v>22</v>
          </cell>
          <cell r="Q31">
            <v>22</v>
          </cell>
          <cell r="R31">
            <v>22</v>
          </cell>
          <cell r="S31">
            <v>22</v>
          </cell>
          <cell r="T31">
            <v>22</v>
          </cell>
          <cell r="U31">
            <v>22</v>
          </cell>
          <cell r="V31">
            <v>22</v>
          </cell>
        </row>
        <row r="32">
          <cell r="B32">
            <v>30</v>
          </cell>
          <cell r="D32" t="str">
            <v>Factory Distribution</v>
          </cell>
          <cell r="F32" t="str">
            <v>"</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row>
        <row r="33">
          <cell r="B33">
            <v>31</v>
          </cell>
          <cell r="D33" t="str">
            <v>Manufacturing Mgment.</v>
          </cell>
          <cell r="F33" t="str">
            <v>"</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row>
        <row r="34">
          <cell r="B34">
            <v>32</v>
          </cell>
          <cell r="C34" t="str">
            <v>Holding Department</v>
          </cell>
          <cell r="F34" t="str">
            <v>"</v>
          </cell>
          <cell r="G34">
            <v>2</v>
          </cell>
          <cell r="H34">
            <v>2</v>
          </cell>
          <cell r="I34">
            <v>2</v>
          </cell>
          <cell r="J34">
            <v>2</v>
          </cell>
          <cell r="K34">
            <v>2</v>
          </cell>
          <cell r="L34">
            <v>2</v>
          </cell>
          <cell r="M34">
            <v>2</v>
          </cell>
          <cell r="N34">
            <v>2</v>
          </cell>
          <cell r="O34">
            <v>2</v>
          </cell>
          <cell r="P34">
            <v>2</v>
          </cell>
          <cell r="Q34">
            <v>2</v>
          </cell>
          <cell r="R34">
            <v>2</v>
          </cell>
          <cell r="S34">
            <v>2</v>
          </cell>
          <cell r="T34">
            <v>2</v>
          </cell>
          <cell r="U34">
            <v>2</v>
          </cell>
          <cell r="V34">
            <v>2</v>
          </cell>
        </row>
        <row r="35">
          <cell r="B35">
            <v>33</v>
          </cell>
          <cell r="C35" t="str">
            <v>Grand Total Enrollment</v>
          </cell>
          <cell r="F35" t="str">
            <v>"</v>
          </cell>
          <cell r="G35">
            <v>24</v>
          </cell>
          <cell r="H35">
            <v>24</v>
          </cell>
          <cell r="I35">
            <v>24</v>
          </cell>
          <cell r="J35">
            <v>24</v>
          </cell>
          <cell r="K35">
            <v>24</v>
          </cell>
          <cell r="L35">
            <v>24</v>
          </cell>
          <cell r="M35">
            <v>24</v>
          </cell>
          <cell r="N35">
            <v>24</v>
          </cell>
          <cell r="O35">
            <v>24</v>
          </cell>
          <cell r="P35">
            <v>24</v>
          </cell>
          <cell r="Q35">
            <v>24</v>
          </cell>
          <cell r="R35">
            <v>24</v>
          </cell>
          <cell r="S35">
            <v>24</v>
          </cell>
          <cell r="T35">
            <v>24</v>
          </cell>
          <cell r="U35">
            <v>24</v>
          </cell>
          <cell r="V35">
            <v>24</v>
          </cell>
        </row>
        <row r="36">
          <cell r="B36">
            <v>34</v>
          </cell>
          <cell r="C36" t="str">
            <v>Enrollment Evolution Inc/(Dec)</v>
          </cell>
          <cell r="F36" t="str">
            <v>"</v>
          </cell>
          <cell r="G36">
            <v>-12</v>
          </cell>
          <cell r="H36">
            <v>0</v>
          </cell>
          <cell r="I36">
            <v>0</v>
          </cell>
          <cell r="J36">
            <v>0</v>
          </cell>
          <cell r="K36">
            <v>0</v>
          </cell>
          <cell r="L36">
            <v>0</v>
          </cell>
          <cell r="M36">
            <v>0</v>
          </cell>
          <cell r="N36">
            <v>0</v>
          </cell>
          <cell r="O36">
            <v>0</v>
          </cell>
          <cell r="P36">
            <v>0</v>
          </cell>
          <cell r="Q36">
            <v>0</v>
          </cell>
          <cell r="R36">
            <v>0</v>
          </cell>
          <cell r="S36">
            <v>-12</v>
          </cell>
          <cell r="T36">
            <v>-12</v>
          </cell>
          <cell r="U36">
            <v>-12</v>
          </cell>
          <cell r="V36">
            <v>0</v>
          </cell>
        </row>
        <row r="37">
          <cell r="B37">
            <v>35</v>
          </cell>
          <cell r="D37" t="str">
            <v>Clock Direct</v>
          </cell>
          <cell r="F37" t="str">
            <v>Person</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row>
        <row r="38">
          <cell r="B38">
            <v>36</v>
          </cell>
          <cell r="D38" t="str">
            <v>Clock Indirect</v>
          </cell>
          <cell r="F38" t="str">
            <v>"</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row>
        <row r="39">
          <cell r="B39">
            <v>37</v>
          </cell>
          <cell r="D39" t="str">
            <v>Salary</v>
          </cell>
          <cell r="F39" t="str">
            <v>"</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row>
        <row r="40">
          <cell r="B40">
            <v>38</v>
          </cell>
          <cell r="D40" t="str">
            <v>Interinity (LTA)</v>
          </cell>
          <cell r="F40" t="str">
            <v>"</v>
          </cell>
          <cell r="G40">
            <v>1</v>
          </cell>
          <cell r="H40">
            <v>1</v>
          </cell>
          <cell r="I40">
            <v>1</v>
          </cell>
          <cell r="J40">
            <v>1</v>
          </cell>
          <cell r="K40">
            <v>1</v>
          </cell>
          <cell r="L40">
            <v>1</v>
          </cell>
          <cell r="M40">
            <v>1</v>
          </cell>
          <cell r="N40">
            <v>1</v>
          </cell>
          <cell r="O40">
            <v>1</v>
          </cell>
          <cell r="P40">
            <v>1</v>
          </cell>
          <cell r="Q40">
            <v>1</v>
          </cell>
          <cell r="R40">
            <v>1</v>
          </cell>
          <cell r="S40">
            <v>1</v>
          </cell>
          <cell r="T40">
            <v>1</v>
          </cell>
          <cell r="U40">
            <v>1</v>
          </cell>
          <cell r="V40">
            <v>1</v>
          </cell>
        </row>
        <row r="41">
          <cell r="B41">
            <v>39</v>
          </cell>
          <cell r="C41" t="str">
            <v>Enrollment</v>
          </cell>
          <cell r="E41" t="str">
            <v>Direct</v>
          </cell>
          <cell r="F41" t="str">
            <v>"</v>
          </cell>
          <cell r="G41">
            <v>1</v>
          </cell>
          <cell r="H41">
            <v>1</v>
          </cell>
          <cell r="I41">
            <v>1</v>
          </cell>
          <cell r="J41">
            <v>1</v>
          </cell>
          <cell r="K41">
            <v>1</v>
          </cell>
          <cell r="L41">
            <v>1</v>
          </cell>
          <cell r="M41">
            <v>1</v>
          </cell>
          <cell r="N41">
            <v>1</v>
          </cell>
          <cell r="O41">
            <v>1</v>
          </cell>
          <cell r="P41">
            <v>1</v>
          </cell>
          <cell r="Q41">
            <v>1</v>
          </cell>
          <cell r="R41">
            <v>1</v>
          </cell>
          <cell r="S41">
            <v>1</v>
          </cell>
          <cell r="T41">
            <v>1</v>
          </cell>
          <cell r="U41">
            <v>1</v>
          </cell>
          <cell r="V41">
            <v>1</v>
          </cell>
        </row>
        <row r="42">
          <cell r="B42">
            <v>40</v>
          </cell>
          <cell r="C42" t="str">
            <v>Temporary</v>
          </cell>
          <cell r="E42" t="str">
            <v>Indirect</v>
          </cell>
          <cell r="F42" t="str">
            <v>"</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row>
        <row r="43">
          <cell r="B43">
            <v>41</v>
          </cell>
          <cell r="E43" t="str">
            <v>Salary</v>
          </cell>
          <cell r="F43" t="str">
            <v>"</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row>
        <row r="44">
          <cell r="B44">
            <v>42</v>
          </cell>
          <cell r="D44" t="str">
            <v xml:space="preserve">  Total  Active</v>
          </cell>
          <cell r="F44" t="str">
            <v>"</v>
          </cell>
          <cell r="G44">
            <v>1</v>
          </cell>
          <cell r="H44">
            <v>1</v>
          </cell>
          <cell r="I44">
            <v>1</v>
          </cell>
          <cell r="J44">
            <v>1</v>
          </cell>
          <cell r="K44">
            <v>1</v>
          </cell>
          <cell r="L44">
            <v>1</v>
          </cell>
          <cell r="M44">
            <v>1</v>
          </cell>
          <cell r="N44">
            <v>1</v>
          </cell>
          <cell r="O44">
            <v>1</v>
          </cell>
          <cell r="P44">
            <v>1</v>
          </cell>
          <cell r="Q44">
            <v>1</v>
          </cell>
          <cell r="R44">
            <v>1</v>
          </cell>
          <cell r="S44">
            <v>1</v>
          </cell>
          <cell r="T44">
            <v>1</v>
          </cell>
          <cell r="U44">
            <v>1</v>
          </cell>
          <cell r="V44">
            <v>1</v>
          </cell>
        </row>
        <row r="45">
          <cell r="B45">
            <v>43</v>
          </cell>
          <cell r="D45" t="str">
            <v>Factory Distribution</v>
          </cell>
          <cell r="F45" t="str">
            <v>"</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row>
        <row r="46">
          <cell r="B46">
            <v>44</v>
          </cell>
          <cell r="D46" t="str">
            <v>Manufacturing Mgment.</v>
          </cell>
          <cell r="F46" t="str">
            <v>"</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row>
        <row r="47">
          <cell r="B47">
            <v>45</v>
          </cell>
          <cell r="C47" t="str">
            <v>Temporary +Interiniry</v>
          </cell>
          <cell r="F47" t="str">
            <v>"</v>
          </cell>
          <cell r="G47">
            <v>1</v>
          </cell>
          <cell r="H47">
            <v>1</v>
          </cell>
          <cell r="I47">
            <v>1</v>
          </cell>
          <cell r="J47">
            <v>1</v>
          </cell>
          <cell r="K47">
            <v>1</v>
          </cell>
          <cell r="L47">
            <v>1</v>
          </cell>
          <cell r="M47">
            <v>1</v>
          </cell>
          <cell r="N47">
            <v>1</v>
          </cell>
          <cell r="O47">
            <v>1</v>
          </cell>
          <cell r="P47">
            <v>1</v>
          </cell>
          <cell r="Q47">
            <v>1</v>
          </cell>
          <cell r="R47">
            <v>1</v>
          </cell>
          <cell r="S47">
            <v>1</v>
          </cell>
          <cell r="T47">
            <v>1</v>
          </cell>
          <cell r="U47">
            <v>1</v>
          </cell>
          <cell r="V47">
            <v>1</v>
          </cell>
        </row>
        <row r="48">
          <cell r="B48">
            <v>46</v>
          </cell>
          <cell r="C48" t="str">
            <v>Holding Department</v>
          </cell>
          <cell r="F48" t="str">
            <v>"</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row>
        <row r="49">
          <cell r="B49">
            <v>47</v>
          </cell>
          <cell r="C49" t="str">
            <v>Normal Absenteeism</v>
          </cell>
          <cell r="F49" t="str">
            <v>%</v>
          </cell>
          <cell r="G49">
            <v>5</v>
          </cell>
          <cell r="H49">
            <v>5</v>
          </cell>
          <cell r="I49">
            <v>5</v>
          </cell>
          <cell r="J49">
            <v>5</v>
          </cell>
          <cell r="K49">
            <v>5</v>
          </cell>
          <cell r="L49">
            <v>5</v>
          </cell>
          <cell r="M49">
            <v>5</v>
          </cell>
          <cell r="N49">
            <v>5</v>
          </cell>
          <cell r="O49">
            <v>5</v>
          </cell>
          <cell r="P49">
            <v>5</v>
          </cell>
          <cell r="Q49">
            <v>5</v>
          </cell>
          <cell r="R49">
            <v>5</v>
          </cell>
          <cell r="S49">
            <v>5</v>
          </cell>
          <cell r="T49">
            <v>5</v>
          </cell>
          <cell r="U49">
            <v>5</v>
          </cell>
          <cell r="V49">
            <v>5</v>
          </cell>
        </row>
        <row r="50">
          <cell r="B50">
            <v>48</v>
          </cell>
          <cell r="D50" t="str">
            <v>mh - Direct</v>
          </cell>
          <cell r="F50" t="str">
            <v>mh</v>
          </cell>
          <cell r="G50">
            <v>3315.7902699336678</v>
          </cell>
          <cell r="H50">
            <v>3348.4192429145637</v>
          </cell>
          <cell r="I50">
            <v>3700.2898341997311</v>
          </cell>
          <cell r="J50">
            <v>3165.9628429145637</v>
          </cell>
          <cell r="K50">
            <v>3348.4653453672968</v>
          </cell>
          <cell r="L50">
            <v>3296.2331317469984</v>
          </cell>
          <cell r="M50">
            <v>3635.1737009599601</v>
          </cell>
          <cell r="N50">
            <v>0</v>
          </cell>
          <cell r="O50">
            <v>3472.3175300666444</v>
          </cell>
          <cell r="P50">
            <v>3003.0949509216844</v>
          </cell>
          <cell r="Q50">
            <v>3498.2810190543664</v>
          </cell>
          <cell r="R50">
            <v>2820.5881690160909</v>
          </cell>
          <cell r="S50">
            <v>36604.616037095562</v>
          </cell>
          <cell r="T50">
            <v>36604.616037095562</v>
          </cell>
          <cell r="U50">
            <v>20175.16066707682</v>
          </cell>
          <cell r="V50">
            <v>16429.455370018746</v>
          </cell>
        </row>
        <row r="51">
          <cell r="B51">
            <v>49</v>
          </cell>
          <cell r="D51" t="str">
            <v>mh -  Indirect</v>
          </cell>
          <cell r="F51" t="str">
            <v>mh</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row>
        <row r="52">
          <cell r="B52">
            <v>50</v>
          </cell>
          <cell r="D52" t="str">
            <v>mh -  Total</v>
          </cell>
          <cell r="F52" t="str">
            <v>mh</v>
          </cell>
          <cell r="G52">
            <v>3315.7902699336678</v>
          </cell>
          <cell r="H52">
            <v>3348.4192429145637</v>
          </cell>
          <cell r="I52">
            <v>3700.2898341997311</v>
          </cell>
          <cell r="J52">
            <v>3165.9628429145637</v>
          </cell>
          <cell r="K52">
            <v>3348.4653453672968</v>
          </cell>
          <cell r="L52">
            <v>3296.2331317469984</v>
          </cell>
          <cell r="M52">
            <v>3635.1737009599601</v>
          </cell>
          <cell r="N52">
            <v>0</v>
          </cell>
          <cell r="O52">
            <v>3472.3175300666444</v>
          </cell>
          <cell r="P52">
            <v>3003.0949509216844</v>
          </cell>
          <cell r="Q52">
            <v>3498.2810190543664</v>
          </cell>
          <cell r="R52">
            <v>2820.5881690160909</v>
          </cell>
          <cell r="S52">
            <v>36604.616037095562</v>
          </cell>
          <cell r="T52">
            <v>36604.616037095562</v>
          </cell>
          <cell r="U52">
            <v>20175.16066707682</v>
          </cell>
          <cell r="V52">
            <v>16429.455370018746</v>
          </cell>
        </row>
        <row r="53">
          <cell r="B53">
            <v>51</v>
          </cell>
          <cell r="D53" t="str">
            <v>Whsd Production only Tires</v>
          </cell>
          <cell r="F53" t="str">
            <v>Tons</v>
          </cell>
          <cell r="G53">
            <v>196.13900000000001</v>
          </cell>
          <cell r="H53">
            <v>207.06800000000001</v>
          </cell>
          <cell r="I53">
            <v>239.77199999999999</v>
          </cell>
          <cell r="J53">
            <v>207.06800000000001</v>
          </cell>
          <cell r="K53">
            <v>217.99799999999999</v>
          </cell>
          <cell r="L53">
            <v>228.84299999999999</v>
          </cell>
          <cell r="M53">
            <v>239.809</v>
          </cell>
          <cell r="N53">
            <v>0</v>
          </cell>
          <cell r="O53">
            <v>218.03100000000001</v>
          </cell>
          <cell r="P53">
            <v>207.1</v>
          </cell>
          <cell r="Q53">
            <v>228.87799999999999</v>
          </cell>
          <cell r="R53">
            <v>196.16900000000001</v>
          </cell>
          <cell r="S53">
            <v>2386.875</v>
          </cell>
          <cell r="T53">
            <v>2386.875</v>
          </cell>
          <cell r="U53">
            <v>1296.8880000000001</v>
          </cell>
          <cell r="V53">
            <v>1089.9870000000001</v>
          </cell>
        </row>
        <row r="54">
          <cell r="B54">
            <v>52</v>
          </cell>
          <cell r="D54" t="str">
            <v>[kg/mh] - Direct</v>
          </cell>
          <cell r="F54" t="str">
            <v>kg/mh</v>
          </cell>
          <cell r="G54">
            <v>59.153017541101519</v>
          </cell>
          <cell r="H54">
            <v>61.840523834692171</v>
          </cell>
          <cell r="I54">
            <v>64.798167371625894</v>
          </cell>
          <cell r="J54">
            <v>65.404431534444228</v>
          </cell>
          <cell r="K54">
            <v>65.10385430794642</v>
          </cell>
          <cell r="L54">
            <v>69.425611251808988</v>
          </cell>
          <cell r="M54">
            <v>65.969062203732477</v>
          </cell>
          <cell r="N54">
            <v>0</v>
          </cell>
          <cell r="O54">
            <v>62.791204465628269</v>
          </cell>
          <cell r="P54">
            <v>68.962188470410709</v>
          </cell>
          <cell r="Q54">
            <v>65.425847367136015</v>
          </cell>
          <cell r="R54">
            <v>69.548969308918956</v>
          </cell>
          <cell r="S54">
            <v>65.206939954816406</v>
          </cell>
          <cell r="T54">
            <v>65.206939954816406</v>
          </cell>
          <cell r="U54">
            <v>64.281421169366396</v>
          </cell>
          <cell r="V54">
            <v>66.343465163736369</v>
          </cell>
        </row>
        <row r="55">
          <cell r="B55">
            <v>53</v>
          </cell>
          <cell r="D55" t="str">
            <v>[kg/mh] - Indirect</v>
          </cell>
          <cell r="F55" t="str">
            <v>kg/mh</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row>
        <row r="56">
          <cell r="B56">
            <v>54</v>
          </cell>
          <cell r="C56" t="str">
            <v>Productivity</v>
          </cell>
          <cell r="D56" t="str">
            <v>[Kg/mh] - Total</v>
          </cell>
          <cell r="F56" t="str">
            <v>kg/mh</v>
          </cell>
          <cell r="G56">
            <v>59.153017541101519</v>
          </cell>
          <cell r="H56">
            <v>61.840523834692171</v>
          </cell>
          <cell r="I56">
            <v>64.798167371625894</v>
          </cell>
          <cell r="J56">
            <v>65.404431534444228</v>
          </cell>
          <cell r="K56">
            <v>65.10385430794642</v>
          </cell>
          <cell r="L56">
            <v>69.425611251808988</v>
          </cell>
          <cell r="M56">
            <v>65.969062203732477</v>
          </cell>
          <cell r="N56">
            <v>0</v>
          </cell>
          <cell r="O56">
            <v>62.791204465628269</v>
          </cell>
          <cell r="P56">
            <v>68.962188470410709</v>
          </cell>
          <cell r="Q56">
            <v>65.425847367136015</v>
          </cell>
          <cell r="R56">
            <v>69.548969308918956</v>
          </cell>
          <cell r="S56">
            <v>65.206939954816406</v>
          </cell>
          <cell r="T56">
            <v>65.206939954816406</v>
          </cell>
          <cell r="U56">
            <v>64.281421169366396</v>
          </cell>
          <cell r="V56">
            <v>66.343465163736369</v>
          </cell>
        </row>
        <row r="57">
          <cell r="B57">
            <v>55</v>
          </cell>
          <cell r="D57" t="str">
            <v>Indirect Ratio</v>
          </cell>
          <cell r="F57" t="str">
            <v>%</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row>
        <row r="58">
          <cell r="B58">
            <v>56</v>
          </cell>
          <cell r="D58" t="str">
            <v>Shojin</v>
          </cell>
          <cell r="F58" t="str">
            <v>Person</v>
          </cell>
          <cell r="S58">
            <v>0</v>
          </cell>
          <cell r="T58">
            <v>0</v>
          </cell>
          <cell r="U58">
            <v>0</v>
          </cell>
          <cell r="V58">
            <v>0</v>
          </cell>
        </row>
        <row r="59">
          <cell r="B59">
            <v>57</v>
          </cell>
          <cell r="D59" t="str">
            <v>Total Machine Breakdown</v>
          </cell>
          <cell r="F59" t="str">
            <v>Minutes</v>
          </cell>
          <cell r="S59">
            <v>0</v>
          </cell>
          <cell r="T59">
            <v>0</v>
          </cell>
          <cell r="U59">
            <v>0</v>
          </cell>
          <cell r="V59">
            <v>0</v>
          </cell>
        </row>
        <row r="60">
          <cell r="B60">
            <v>58</v>
          </cell>
          <cell r="D60" t="str">
            <v>Lost Day Cases</v>
          </cell>
          <cell r="F60" t="str">
            <v>Cases</v>
          </cell>
          <cell r="G60">
            <v>0</v>
          </cell>
          <cell r="H60">
            <v>1</v>
          </cell>
          <cell r="I60">
            <v>0</v>
          </cell>
          <cell r="J60">
            <v>0</v>
          </cell>
          <cell r="K60">
            <v>0</v>
          </cell>
          <cell r="L60">
            <v>0</v>
          </cell>
          <cell r="M60">
            <v>0</v>
          </cell>
          <cell r="N60">
            <v>0</v>
          </cell>
          <cell r="O60">
            <v>0</v>
          </cell>
          <cell r="P60">
            <v>1</v>
          </cell>
          <cell r="Q60">
            <v>0</v>
          </cell>
          <cell r="R60">
            <v>0</v>
          </cell>
          <cell r="S60">
            <v>2</v>
          </cell>
          <cell r="T60">
            <v>2</v>
          </cell>
          <cell r="U60">
            <v>1</v>
          </cell>
          <cell r="V60">
            <v>1</v>
          </cell>
        </row>
        <row r="61">
          <cell r="B61">
            <v>59</v>
          </cell>
          <cell r="D61" t="str">
            <v>Lost Day</v>
          </cell>
          <cell r="F61" t="str">
            <v>LD</v>
          </cell>
          <cell r="G61">
            <v>0</v>
          </cell>
          <cell r="H61">
            <v>14</v>
          </cell>
          <cell r="I61">
            <v>8</v>
          </cell>
          <cell r="J61">
            <v>0</v>
          </cell>
          <cell r="K61">
            <v>0</v>
          </cell>
          <cell r="L61">
            <v>0</v>
          </cell>
          <cell r="M61">
            <v>0</v>
          </cell>
          <cell r="N61">
            <v>0</v>
          </cell>
          <cell r="O61">
            <v>0</v>
          </cell>
          <cell r="P61">
            <v>15</v>
          </cell>
          <cell r="Q61">
            <v>7</v>
          </cell>
          <cell r="R61">
            <v>0</v>
          </cell>
          <cell r="S61">
            <v>44</v>
          </cell>
          <cell r="T61">
            <v>44</v>
          </cell>
          <cell r="U61">
            <v>22</v>
          </cell>
          <cell r="V61">
            <v>22</v>
          </cell>
        </row>
        <row r="62">
          <cell r="B62">
            <v>60</v>
          </cell>
          <cell r="D62" t="str">
            <v>Man Hours FOR Safety index</v>
          </cell>
          <cell r="F62" t="str">
            <v>mh</v>
          </cell>
          <cell r="G62">
            <v>3298</v>
          </cell>
          <cell r="H62">
            <v>3154</v>
          </cell>
          <cell r="I62">
            <v>3319</v>
          </cell>
          <cell r="J62">
            <v>2952</v>
          </cell>
          <cell r="K62">
            <v>3290</v>
          </cell>
          <cell r="L62">
            <v>2894</v>
          </cell>
          <cell r="M62">
            <v>3247</v>
          </cell>
          <cell r="N62">
            <v>0</v>
          </cell>
          <cell r="O62">
            <v>3269</v>
          </cell>
          <cell r="P62">
            <v>3406</v>
          </cell>
          <cell r="Q62">
            <v>3118</v>
          </cell>
          <cell r="R62">
            <v>2434</v>
          </cell>
          <cell r="S62">
            <v>34381</v>
          </cell>
          <cell r="T62">
            <v>34381</v>
          </cell>
          <cell r="U62">
            <v>18907</v>
          </cell>
          <cell r="V62">
            <v>15474</v>
          </cell>
        </row>
        <row r="63">
          <cell r="B63">
            <v>61</v>
          </cell>
          <cell r="C63" t="str">
            <v>Safety</v>
          </cell>
          <cell r="D63" t="str">
            <v>Frequency</v>
          </cell>
          <cell r="F63" t="str">
            <v>%</v>
          </cell>
          <cell r="G63">
            <v>0</v>
          </cell>
          <cell r="H63">
            <v>63.411540900443882</v>
          </cell>
          <cell r="I63">
            <v>0</v>
          </cell>
          <cell r="J63">
            <v>0</v>
          </cell>
          <cell r="K63">
            <v>0</v>
          </cell>
          <cell r="L63">
            <v>0</v>
          </cell>
          <cell r="M63">
            <v>0</v>
          </cell>
          <cell r="N63">
            <v>0</v>
          </cell>
          <cell r="O63">
            <v>0</v>
          </cell>
          <cell r="P63">
            <v>58.719906048150321</v>
          </cell>
          <cell r="Q63">
            <v>0</v>
          </cell>
          <cell r="R63">
            <v>0</v>
          </cell>
          <cell r="S63">
            <v>11.634332916436405</v>
          </cell>
          <cell r="T63">
            <v>11.634332916436405</v>
          </cell>
          <cell r="U63">
            <v>10.578092769873592</v>
          </cell>
          <cell r="V63">
            <v>12.924906294429366</v>
          </cell>
        </row>
        <row r="64">
          <cell r="B64">
            <v>62</v>
          </cell>
          <cell r="D64" t="str">
            <v>Severity</v>
          </cell>
          <cell r="F64" t="str">
            <v>%</v>
          </cell>
          <cell r="G64">
            <v>0</v>
          </cell>
          <cell r="H64">
            <v>887.76157260621437</v>
          </cell>
          <cell r="I64">
            <v>482.07291352817111</v>
          </cell>
          <cell r="J64">
            <v>0</v>
          </cell>
          <cell r="K64">
            <v>0</v>
          </cell>
          <cell r="L64">
            <v>0</v>
          </cell>
          <cell r="M64">
            <v>0</v>
          </cell>
          <cell r="N64">
            <v>0</v>
          </cell>
          <cell r="O64">
            <v>0</v>
          </cell>
          <cell r="P64">
            <v>880.79859072225486</v>
          </cell>
          <cell r="Q64">
            <v>449.00577293136627</v>
          </cell>
          <cell r="R64">
            <v>0</v>
          </cell>
          <cell r="S64">
            <v>255.95532416160088</v>
          </cell>
          <cell r="T64">
            <v>255.95532416160088</v>
          </cell>
          <cell r="U64">
            <v>232.71804093721903</v>
          </cell>
          <cell r="V64">
            <v>284.34793847744606</v>
          </cell>
        </row>
        <row r="65">
          <cell r="B65">
            <v>63</v>
          </cell>
          <cell r="C65" t="str">
            <v>Capital</v>
          </cell>
          <cell r="D65" t="str">
            <v>Equipment</v>
          </cell>
          <cell r="F65" t="str">
            <v>Euros/000</v>
          </cell>
          <cell r="G65">
            <v>7.5</v>
          </cell>
          <cell r="H65">
            <v>7.5</v>
          </cell>
          <cell r="I65">
            <v>7.5</v>
          </cell>
          <cell r="J65">
            <v>7.5</v>
          </cell>
          <cell r="K65">
            <v>7.5</v>
          </cell>
          <cell r="L65">
            <v>7.5</v>
          </cell>
          <cell r="M65">
            <v>7.5</v>
          </cell>
          <cell r="N65">
            <v>7.5</v>
          </cell>
          <cell r="O65">
            <v>7.5</v>
          </cell>
          <cell r="P65">
            <v>7.5</v>
          </cell>
          <cell r="Q65">
            <v>7.5</v>
          </cell>
          <cell r="R65">
            <v>7.5</v>
          </cell>
          <cell r="S65">
            <v>90</v>
          </cell>
          <cell r="T65">
            <v>82.5</v>
          </cell>
          <cell r="U65">
            <v>45</v>
          </cell>
          <cell r="V65">
            <v>37.5</v>
          </cell>
        </row>
        <row r="66">
          <cell r="B66">
            <v>64</v>
          </cell>
          <cell r="C66" t="str">
            <v>Investment</v>
          </cell>
          <cell r="D66" t="str">
            <v>Molds</v>
          </cell>
          <cell r="F66" t="str">
            <v>"</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row>
        <row r="67">
          <cell r="B67">
            <v>65</v>
          </cell>
          <cell r="F67" t="str">
            <v>%</v>
          </cell>
          <cell r="S67">
            <v>0</v>
          </cell>
          <cell r="T67">
            <v>0</v>
          </cell>
          <cell r="U67">
            <v>0</v>
          </cell>
          <cell r="V67">
            <v>0</v>
          </cell>
        </row>
        <row r="68">
          <cell r="B68">
            <v>66</v>
          </cell>
          <cell r="F68" t="str">
            <v>Units</v>
          </cell>
          <cell r="S68">
            <v>0</v>
          </cell>
          <cell r="T68">
            <v>0</v>
          </cell>
          <cell r="U68">
            <v>0</v>
          </cell>
          <cell r="V68">
            <v>0</v>
          </cell>
        </row>
        <row r="69">
          <cell r="B69">
            <v>67</v>
          </cell>
          <cell r="F69" t="str">
            <v>%</v>
          </cell>
          <cell r="S69">
            <v>0</v>
          </cell>
          <cell r="T69">
            <v>0</v>
          </cell>
          <cell r="U69">
            <v>0</v>
          </cell>
          <cell r="V69">
            <v>0</v>
          </cell>
        </row>
        <row r="70">
          <cell r="B70">
            <v>68</v>
          </cell>
          <cell r="F70" t="str">
            <v>"</v>
          </cell>
          <cell r="S70">
            <v>0</v>
          </cell>
          <cell r="T70">
            <v>0</v>
          </cell>
          <cell r="U70">
            <v>0</v>
          </cell>
          <cell r="V70">
            <v>0</v>
          </cell>
        </row>
        <row r="71">
          <cell r="B71">
            <v>69</v>
          </cell>
          <cell r="F71" t="str">
            <v>"</v>
          </cell>
          <cell r="S71">
            <v>0</v>
          </cell>
          <cell r="T71">
            <v>0</v>
          </cell>
          <cell r="U71">
            <v>0</v>
          </cell>
          <cell r="V71">
            <v>0</v>
          </cell>
        </row>
        <row r="72">
          <cell r="B72">
            <v>70</v>
          </cell>
          <cell r="C72" t="str">
            <v>Quality</v>
          </cell>
          <cell r="F72" t="str">
            <v>"</v>
          </cell>
          <cell r="S72">
            <v>0</v>
          </cell>
          <cell r="T72">
            <v>0</v>
          </cell>
          <cell r="U72">
            <v>0</v>
          </cell>
          <cell r="V72">
            <v>0</v>
          </cell>
        </row>
        <row r="73">
          <cell r="B73">
            <v>71</v>
          </cell>
          <cell r="F73" t="str">
            <v>"</v>
          </cell>
          <cell r="S73">
            <v>0</v>
          </cell>
          <cell r="T73">
            <v>0</v>
          </cell>
          <cell r="U73">
            <v>0</v>
          </cell>
          <cell r="V73">
            <v>0</v>
          </cell>
        </row>
        <row r="74">
          <cell r="B74">
            <v>72</v>
          </cell>
          <cell r="F74" t="str">
            <v>"</v>
          </cell>
          <cell r="S74">
            <v>0</v>
          </cell>
          <cell r="T74">
            <v>0</v>
          </cell>
          <cell r="U74">
            <v>0</v>
          </cell>
          <cell r="V74">
            <v>0</v>
          </cell>
        </row>
        <row r="75">
          <cell r="B75">
            <v>73</v>
          </cell>
          <cell r="F75" t="str">
            <v>"</v>
          </cell>
          <cell r="S75">
            <v>0</v>
          </cell>
          <cell r="T75">
            <v>0</v>
          </cell>
          <cell r="U75">
            <v>0</v>
          </cell>
          <cell r="V75">
            <v>0</v>
          </cell>
        </row>
        <row r="76">
          <cell r="B76">
            <v>74</v>
          </cell>
          <cell r="D76" t="str">
            <v>Scrap</v>
          </cell>
          <cell r="F76" t="str">
            <v>%</v>
          </cell>
          <cell r="G76">
            <v>0.06</v>
          </cell>
          <cell r="H76">
            <v>0.06</v>
          </cell>
          <cell r="I76">
            <v>0.06</v>
          </cell>
          <cell r="J76">
            <v>0.06</v>
          </cell>
          <cell r="K76">
            <v>0.06</v>
          </cell>
          <cell r="L76">
            <v>0.06</v>
          </cell>
          <cell r="M76">
            <v>0.06</v>
          </cell>
          <cell r="N76">
            <v>0.06</v>
          </cell>
          <cell r="O76">
            <v>0.06</v>
          </cell>
          <cell r="P76">
            <v>0.06</v>
          </cell>
          <cell r="Q76">
            <v>0.06</v>
          </cell>
          <cell r="R76">
            <v>0.06</v>
          </cell>
          <cell r="S76">
            <v>6.0000000000000005E-2</v>
          </cell>
          <cell r="T76">
            <v>6.0000000000000005E-2</v>
          </cell>
          <cell r="U76">
            <v>0.06</v>
          </cell>
          <cell r="V76">
            <v>0.06</v>
          </cell>
        </row>
        <row r="77">
          <cell r="B77">
            <v>75</v>
          </cell>
          <cell r="F77" t="str">
            <v>"</v>
          </cell>
          <cell r="S77">
            <v>0</v>
          </cell>
          <cell r="T77">
            <v>0</v>
          </cell>
          <cell r="U77">
            <v>0</v>
          </cell>
          <cell r="V77">
            <v>0</v>
          </cell>
        </row>
        <row r="78">
          <cell r="B78">
            <v>76</v>
          </cell>
          <cell r="D78" t="str">
            <v>OE Excess Scrap</v>
          </cell>
          <cell r="F78" t="str">
            <v>Units</v>
          </cell>
          <cell r="S78">
            <v>0</v>
          </cell>
          <cell r="T78">
            <v>0</v>
          </cell>
          <cell r="U78">
            <v>0</v>
          </cell>
          <cell r="V78">
            <v>0</v>
          </cell>
        </row>
        <row r="79">
          <cell r="B79">
            <v>77</v>
          </cell>
          <cell r="D79" t="str">
            <v>OE Yield</v>
          </cell>
          <cell r="F79" t="str">
            <v>%</v>
          </cell>
        </row>
        <row r="80">
          <cell r="B80">
            <v>78</v>
          </cell>
          <cell r="D80" t="str">
            <v>QPR's</v>
          </cell>
          <cell r="F80" t="str">
            <v>Units</v>
          </cell>
          <cell r="S80">
            <v>0</v>
          </cell>
          <cell r="T80">
            <v>0</v>
          </cell>
          <cell r="U80">
            <v>0</v>
          </cell>
          <cell r="V80">
            <v>0</v>
          </cell>
        </row>
        <row r="81">
          <cell r="B81">
            <v>79</v>
          </cell>
          <cell r="D81" t="str">
            <v>Direct Material</v>
          </cell>
          <cell r="F81" t="str">
            <v>Euros</v>
          </cell>
          <cell r="G81">
            <v>236683.49189530694</v>
          </cell>
          <cell r="H81">
            <v>249872.02759380956</v>
          </cell>
          <cell r="I81">
            <v>289336.18465732742</v>
          </cell>
          <cell r="J81">
            <v>249872.02759380956</v>
          </cell>
          <cell r="K81">
            <v>263060.56351921725</v>
          </cell>
          <cell r="L81">
            <v>276147.64895882481</v>
          </cell>
          <cell r="M81">
            <v>290083.60697718669</v>
          </cell>
          <cell r="N81">
            <v>0</v>
          </cell>
          <cell r="O81">
            <v>263740.10968376632</v>
          </cell>
          <cell r="P81">
            <v>250517.50487431182</v>
          </cell>
          <cell r="Q81">
            <v>276861.00216773222</v>
          </cell>
          <cell r="R81">
            <v>237294.90006485733</v>
          </cell>
          <cell r="S81">
            <v>2883469.0679861498</v>
          </cell>
          <cell r="T81">
            <v>2883469.0679861498</v>
          </cell>
          <cell r="U81">
            <v>1564971.9442182954</v>
          </cell>
          <cell r="V81">
            <v>1318497.1237678542</v>
          </cell>
        </row>
        <row r="82">
          <cell r="B82">
            <v>80</v>
          </cell>
          <cell r="E82" t="str">
            <v>Payroll</v>
          </cell>
          <cell r="F82" t="str">
            <v>"</v>
          </cell>
          <cell r="G82">
            <v>48030.553652968003</v>
          </cell>
          <cell r="H82">
            <v>50224.3190410959</v>
          </cell>
          <cell r="I82">
            <v>58613.385205479397</v>
          </cell>
          <cell r="J82">
            <v>49732.279041095899</v>
          </cell>
          <cell r="K82">
            <v>53322.984429223703</v>
          </cell>
          <cell r="L82">
            <v>55029.889817351599</v>
          </cell>
          <cell r="M82">
            <v>58620.525205479396</v>
          </cell>
          <cell r="N82">
            <v>279.66666666666703</v>
          </cell>
          <cell r="O82">
            <v>53325.454429223697</v>
          </cell>
          <cell r="P82">
            <v>51131.699041095897</v>
          </cell>
          <cell r="Q82">
            <v>55520.149817351601</v>
          </cell>
          <cell r="R82">
            <v>45692.453652967997</v>
          </cell>
          <cell r="S82">
            <v>579523.35999999987</v>
          </cell>
          <cell r="T82">
            <v>579243.69333333313</v>
          </cell>
          <cell r="U82">
            <v>314953.41118721449</v>
          </cell>
          <cell r="V82">
            <v>264290.28214611858</v>
          </cell>
        </row>
        <row r="83">
          <cell r="B83">
            <v>81</v>
          </cell>
          <cell r="E83" t="str">
            <v>Benefits</v>
          </cell>
          <cell r="F83" t="str">
            <v>"</v>
          </cell>
          <cell r="G83">
            <v>25308.609623287699</v>
          </cell>
          <cell r="H83">
            <v>26538.854463470299</v>
          </cell>
          <cell r="I83">
            <v>30939.768984018301</v>
          </cell>
          <cell r="J83">
            <v>26382.9844634703</v>
          </cell>
          <cell r="K83">
            <v>28132.179303653</v>
          </cell>
          <cell r="L83">
            <v>29266.394143835601</v>
          </cell>
          <cell r="M83">
            <v>30993.7089840183</v>
          </cell>
          <cell r="N83">
            <v>3022.4724999999999</v>
          </cell>
          <cell r="O83">
            <v>28152.649303653001</v>
          </cell>
          <cell r="P83">
            <v>26919.3744634703</v>
          </cell>
          <cell r="Q83">
            <v>29393.8141438356</v>
          </cell>
          <cell r="R83">
            <v>24670.999623287698</v>
          </cell>
          <cell r="S83">
            <v>309721.81000000017</v>
          </cell>
          <cell r="T83">
            <v>306699.33750000014</v>
          </cell>
          <cell r="U83">
            <v>166568.79098173522</v>
          </cell>
          <cell r="V83">
            <v>140130.54651826489</v>
          </cell>
        </row>
        <row r="84">
          <cell r="B84">
            <v>82</v>
          </cell>
          <cell r="E84" t="str">
            <v>S/T Pay &amp; Ben</v>
          </cell>
          <cell r="F84" t="str">
            <v>"</v>
          </cell>
          <cell r="G84">
            <v>73339.163276255698</v>
          </cell>
          <cell r="H84">
            <v>76763.173504566192</v>
          </cell>
          <cell r="I84">
            <v>89553.154189497698</v>
          </cell>
          <cell r="J84">
            <v>76115.263504566203</v>
          </cell>
          <cell r="K84">
            <v>81455.16373287671</v>
          </cell>
          <cell r="L84">
            <v>84296.283961187204</v>
          </cell>
          <cell r="M84">
            <v>89614.2341894977</v>
          </cell>
          <cell r="N84">
            <v>3302.1391666666668</v>
          </cell>
          <cell r="O84">
            <v>81478.103732876698</v>
          </cell>
          <cell r="P84">
            <v>78051.0735045662</v>
          </cell>
          <cell r="Q84">
            <v>84913.963961187197</v>
          </cell>
          <cell r="R84">
            <v>70363.453276255692</v>
          </cell>
          <cell r="S84">
            <v>889245.16999999993</v>
          </cell>
          <cell r="T84">
            <v>885943.03083333327</v>
          </cell>
          <cell r="U84">
            <v>481522.20216894976</v>
          </cell>
          <cell r="V84">
            <v>404420.82866438344</v>
          </cell>
        </row>
        <row r="85">
          <cell r="B85">
            <v>83</v>
          </cell>
          <cell r="E85" t="str">
            <v>Depreciation</v>
          </cell>
          <cell r="F85" t="str">
            <v>"</v>
          </cell>
          <cell r="G85">
            <v>21295.990119886101</v>
          </cell>
          <cell r="H85">
            <v>21345.990119886101</v>
          </cell>
          <cell r="I85">
            <v>21195.5201198861</v>
          </cell>
          <cell r="J85">
            <v>21195.5201198861</v>
          </cell>
          <cell r="K85">
            <v>21195.5201198861</v>
          </cell>
          <cell r="L85">
            <v>21174.4388698861</v>
          </cell>
          <cell r="M85">
            <v>21174.4388698861</v>
          </cell>
          <cell r="N85">
            <v>21129.3648698861</v>
          </cell>
          <cell r="O85">
            <v>21129.3648698861</v>
          </cell>
          <cell r="P85">
            <v>21129.3648698861</v>
          </cell>
          <cell r="Q85">
            <v>21173.3648698861</v>
          </cell>
          <cell r="R85">
            <v>21284.3648698861</v>
          </cell>
          <cell r="S85">
            <v>254423.24268863324</v>
          </cell>
          <cell r="T85">
            <v>233293.87781874713</v>
          </cell>
          <cell r="U85">
            <v>127402.9794693166</v>
          </cell>
          <cell r="V85">
            <v>105890.8983494305</v>
          </cell>
        </row>
        <row r="86">
          <cell r="B86">
            <v>84</v>
          </cell>
          <cell r="E86" t="str">
            <v>Mold Depreciation</v>
          </cell>
          <cell r="F86" t="str">
            <v>"</v>
          </cell>
          <cell r="G86">
            <v>4674.1487826987805</v>
          </cell>
          <cell r="H86">
            <v>4674.1487826987805</v>
          </cell>
          <cell r="I86">
            <v>4674.1487826987805</v>
          </cell>
          <cell r="J86">
            <v>4674.1487826987805</v>
          </cell>
          <cell r="K86">
            <v>4674.1487826987805</v>
          </cell>
          <cell r="L86">
            <v>13007.478782698781</v>
          </cell>
          <cell r="M86">
            <v>4674.1487826987805</v>
          </cell>
          <cell r="N86">
            <v>4674.1487826987805</v>
          </cell>
          <cell r="O86">
            <v>4674.1487826987805</v>
          </cell>
          <cell r="P86">
            <v>4674.1487826987805</v>
          </cell>
          <cell r="Q86">
            <v>4660.1395519295502</v>
          </cell>
          <cell r="R86">
            <v>12993.469551929549</v>
          </cell>
          <cell r="S86">
            <v>72728.426930846894</v>
          </cell>
          <cell r="T86">
            <v>68054.278148148122</v>
          </cell>
          <cell r="U86">
            <v>36378.222696192679</v>
          </cell>
          <cell r="V86">
            <v>31676.055451955443</v>
          </cell>
        </row>
        <row r="87">
          <cell r="B87">
            <v>85</v>
          </cell>
          <cell r="E87" t="str">
            <v>Maintenance</v>
          </cell>
          <cell r="F87" t="str">
            <v>"</v>
          </cell>
          <cell r="G87">
            <v>4659.0909090909099</v>
          </cell>
          <cell r="H87">
            <v>4659.0909090909099</v>
          </cell>
          <cell r="I87">
            <v>4659.0909090909099</v>
          </cell>
          <cell r="J87">
            <v>4659.0909090909099</v>
          </cell>
          <cell r="K87">
            <v>4659.0909090909099</v>
          </cell>
          <cell r="L87">
            <v>4659.0909090909099</v>
          </cell>
          <cell r="M87">
            <v>4659.0909090909099</v>
          </cell>
          <cell r="N87">
            <v>0</v>
          </cell>
          <cell r="O87">
            <v>4659.0909090909099</v>
          </cell>
          <cell r="P87">
            <v>4659.0909090909099</v>
          </cell>
          <cell r="Q87">
            <v>4659.0909090909099</v>
          </cell>
          <cell r="R87">
            <v>4659.0909090909099</v>
          </cell>
          <cell r="S87">
            <v>51250.000000000022</v>
          </cell>
          <cell r="T87">
            <v>51250.000000000022</v>
          </cell>
          <cell r="U87">
            <v>27954.545454545463</v>
          </cell>
          <cell r="V87">
            <v>23295.454545454551</v>
          </cell>
        </row>
        <row r="88">
          <cell r="B88">
            <v>86</v>
          </cell>
          <cell r="C88" t="str">
            <v>Factory</v>
          </cell>
          <cell r="D88" t="str">
            <v>Conversion</v>
          </cell>
          <cell r="E88" t="str">
            <v>Energy</v>
          </cell>
          <cell r="F88" t="str">
            <v>"</v>
          </cell>
          <cell r="G88">
            <v>5879.8523395402299</v>
          </cell>
          <cell r="H88">
            <v>6207.4909182544297</v>
          </cell>
          <cell r="I88">
            <v>6597.1819345570702</v>
          </cell>
          <cell r="J88">
            <v>5507.5098453949504</v>
          </cell>
          <cell r="K88">
            <v>5570.9562926402596</v>
          </cell>
          <cell r="L88">
            <v>5848.1076083944399</v>
          </cell>
          <cell r="M88">
            <v>5844.2462429052603</v>
          </cell>
          <cell r="N88">
            <v>0</v>
          </cell>
          <cell r="O88">
            <v>5408.7826352677303</v>
          </cell>
          <cell r="P88">
            <v>5320.6357571213903</v>
          </cell>
          <cell r="Q88">
            <v>5880.1341984914507</v>
          </cell>
          <cell r="R88">
            <v>5557.69792069298</v>
          </cell>
          <cell r="S88">
            <v>63622.595693260198</v>
          </cell>
          <cell r="T88">
            <v>63622.595693260198</v>
          </cell>
          <cell r="U88">
            <v>35611.098938781382</v>
          </cell>
          <cell r="V88">
            <v>28011.496754478809</v>
          </cell>
        </row>
        <row r="89">
          <cell r="B89">
            <v>87</v>
          </cell>
          <cell r="C89" t="str">
            <v>Cost</v>
          </cell>
          <cell r="E89" t="str">
            <v>Supp &amp; Exp.</v>
          </cell>
          <cell r="F89" t="str">
            <v>"</v>
          </cell>
          <cell r="G89">
            <v>3888</v>
          </cell>
          <cell r="H89">
            <v>3888</v>
          </cell>
          <cell r="I89">
            <v>3888</v>
          </cell>
          <cell r="J89">
            <v>3888</v>
          </cell>
          <cell r="K89">
            <v>3888</v>
          </cell>
          <cell r="L89">
            <v>5738</v>
          </cell>
          <cell r="M89">
            <v>4116.53</v>
          </cell>
          <cell r="N89">
            <v>0</v>
          </cell>
          <cell r="O89">
            <v>4573.58</v>
          </cell>
          <cell r="P89">
            <v>3888</v>
          </cell>
          <cell r="Q89">
            <v>3888</v>
          </cell>
          <cell r="R89">
            <v>3888</v>
          </cell>
          <cell r="S89">
            <v>45532.11</v>
          </cell>
          <cell r="T89">
            <v>45532.11</v>
          </cell>
          <cell r="U89">
            <v>25178</v>
          </cell>
          <cell r="V89">
            <v>20354.11</v>
          </cell>
        </row>
        <row r="90">
          <cell r="B90">
            <v>88</v>
          </cell>
          <cell r="E90" t="str">
            <v>Net Allocation</v>
          </cell>
          <cell r="F90" t="str">
            <v>"</v>
          </cell>
          <cell r="G90">
            <v>44223.5</v>
          </cell>
          <cell r="H90">
            <v>44223.5</v>
          </cell>
          <cell r="I90">
            <v>44223.5</v>
          </cell>
          <cell r="J90">
            <v>44223.5</v>
          </cell>
          <cell r="K90">
            <v>44223.5</v>
          </cell>
          <cell r="L90">
            <v>48605.34</v>
          </cell>
          <cell r="M90">
            <v>40669.796666666698</v>
          </cell>
          <cell r="N90">
            <v>37717.096666666701</v>
          </cell>
          <cell r="O90">
            <v>40669.796666666698</v>
          </cell>
          <cell r="P90">
            <v>40669.796666666698</v>
          </cell>
          <cell r="Q90">
            <v>40669.796666666698</v>
          </cell>
          <cell r="R90">
            <v>38101.946666666699</v>
          </cell>
          <cell r="S90">
            <v>508221.07000000012</v>
          </cell>
          <cell r="T90">
            <v>470503.97333333344</v>
          </cell>
          <cell r="U90">
            <v>269722.83999999997</v>
          </cell>
          <cell r="V90">
            <v>200781.13333333348</v>
          </cell>
        </row>
        <row r="91">
          <cell r="B91">
            <v>89</v>
          </cell>
          <cell r="C91" t="str">
            <v>Local</v>
          </cell>
          <cell r="E91" t="str">
            <v>Credit</v>
          </cell>
          <cell r="F91" t="str">
            <v>"</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row>
        <row r="92">
          <cell r="B92">
            <v>90</v>
          </cell>
          <cell r="C92" t="str">
            <v>Currency</v>
          </cell>
          <cell r="E92" t="str">
            <v>Others - Transf.</v>
          </cell>
          <cell r="F92" t="str">
            <v>"</v>
          </cell>
          <cell r="G92">
            <v>42230.697354802694</v>
          </cell>
          <cell r="H92">
            <v>44583.892170972584</v>
          </cell>
          <cell r="I92">
            <v>51625.352428588631</v>
          </cell>
          <cell r="J92">
            <v>44583.892170972584</v>
          </cell>
          <cell r="K92">
            <v>46937.066987142469</v>
          </cell>
          <cell r="L92">
            <v>62619.177612418745</v>
          </cell>
          <cell r="M92">
            <v>53844.161517103348</v>
          </cell>
          <cell r="N92">
            <v>0</v>
          </cell>
          <cell r="O92">
            <v>48954.384506959672</v>
          </cell>
          <cell r="P92">
            <v>46500.046934300684</v>
          </cell>
          <cell r="Q92">
            <v>51389.823944444361</v>
          </cell>
          <cell r="R92">
            <v>37659.279361641689</v>
          </cell>
          <cell r="S92">
            <v>530927.77498934744</v>
          </cell>
          <cell r="T92">
            <v>530927.77498934744</v>
          </cell>
          <cell r="U92">
            <v>292580.0787248977</v>
          </cell>
          <cell r="V92">
            <v>238347.69626444974</v>
          </cell>
        </row>
        <row r="93">
          <cell r="B93">
            <v>91</v>
          </cell>
          <cell r="E93" t="str">
            <v>Others - Svc. Dpt.</v>
          </cell>
          <cell r="F93" t="str">
            <v>"</v>
          </cell>
          <cell r="G93">
            <v>906.66545454545451</v>
          </cell>
          <cell r="H93">
            <v>906.66545454545451</v>
          </cell>
          <cell r="I93">
            <v>906.66545454545451</v>
          </cell>
          <cell r="J93">
            <v>906.66545454545451</v>
          </cell>
          <cell r="K93">
            <v>906.66545454545451</v>
          </cell>
          <cell r="L93">
            <v>906.66545454545451</v>
          </cell>
          <cell r="M93">
            <v>906.66545454545451</v>
          </cell>
          <cell r="N93">
            <v>906.67</v>
          </cell>
          <cell r="O93">
            <v>906.61545454545444</v>
          </cell>
          <cell r="P93">
            <v>906.66545454545451</v>
          </cell>
          <cell r="Q93">
            <v>906.66545454545451</v>
          </cell>
          <cell r="R93">
            <v>906.66545454545451</v>
          </cell>
          <cell r="S93">
            <v>10879.94</v>
          </cell>
          <cell r="T93">
            <v>9973.27</v>
          </cell>
          <cell r="U93">
            <v>5439.9927272727273</v>
          </cell>
          <cell r="V93">
            <v>4533.2772727272722</v>
          </cell>
        </row>
        <row r="94">
          <cell r="B94">
            <v>92</v>
          </cell>
          <cell r="E94" t="str">
            <v xml:space="preserve">  Total</v>
          </cell>
          <cell r="F94" t="str">
            <v>"</v>
          </cell>
          <cell r="G94">
            <v>201097.10823681988</v>
          </cell>
          <cell r="H94">
            <v>207251.95186001447</v>
          </cell>
          <cell r="I94">
            <v>227322.61381886466</v>
          </cell>
          <cell r="J94">
            <v>205753.59078715503</v>
          </cell>
          <cell r="K94">
            <v>213510.1122788807</v>
          </cell>
          <cell r="L94">
            <v>246854.58319822163</v>
          </cell>
          <cell r="M94">
            <v>225503.31263239426</v>
          </cell>
          <cell r="N94">
            <v>67729.419485918246</v>
          </cell>
          <cell r="O94">
            <v>212453.86755799205</v>
          </cell>
          <cell r="P94">
            <v>205798.82287887624</v>
          </cell>
          <cell r="Q94">
            <v>218140.97955624174</v>
          </cell>
          <cell r="R94">
            <v>195413.9680107091</v>
          </cell>
          <cell r="S94">
            <v>2426830.3303020881</v>
          </cell>
          <cell r="T94">
            <v>2359100.9108161698</v>
          </cell>
          <cell r="U94">
            <v>1301789.9601799562</v>
          </cell>
          <cell r="V94">
            <v>1057310.9506362132</v>
          </cell>
        </row>
        <row r="95">
          <cell r="B95">
            <v>93</v>
          </cell>
          <cell r="D95" t="str">
            <v>Waste &amp;</v>
          </cell>
          <cell r="E95" t="str">
            <v>Scrap Tire</v>
          </cell>
          <cell r="F95" t="str">
            <v>"</v>
          </cell>
          <cell r="G95">
            <v>143.76198917168134</v>
          </cell>
          <cell r="H95">
            <v>151.77273010280803</v>
          </cell>
          <cell r="I95">
            <v>175.74333181210253</v>
          </cell>
          <cell r="J95">
            <v>151.77273010280803</v>
          </cell>
          <cell r="K95">
            <v>159.78347103393472</v>
          </cell>
          <cell r="L95">
            <v>167.73259088097583</v>
          </cell>
          <cell r="M95">
            <v>176.20664641170634</v>
          </cell>
          <cell r="N95">
            <v>0</v>
          </cell>
          <cell r="O95">
            <v>160.20471042971758</v>
          </cell>
          <cell r="P95">
            <v>152.1728506704182</v>
          </cell>
          <cell r="Q95">
            <v>168.17478665240697</v>
          </cell>
          <cell r="R95">
            <v>144.14099091111882</v>
          </cell>
          <cell r="S95">
            <v>1751.4668281796785</v>
          </cell>
          <cell r="T95">
            <v>1751.4668281796785</v>
          </cell>
          <cell r="U95">
            <v>950.56684310431046</v>
          </cell>
          <cell r="V95">
            <v>800.89998507536791</v>
          </cell>
        </row>
        <row r="96">
          <cell r="B96">
            <v>94</v>
          </cell>
          <cell r="E96" t="str">
            <v>OE Excess Scrap</v>
          </cell>
          <cell r="F96" t="str">
            <v>"</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row>
        <row r="97">
          <cell r="B97">
            <v>95</v>
          </cell>
          <cell r="D97" t="str">
            <v>Scrap</v>
          </cell>
          <cell r="E97" t="str">
            <v>In Process Mat.</v>
          </cell>
          <cell r="F97" t="str">
            <v>"</v>
          </cell>
          <cell r="G97">
            <v>2283.6542748283191</v>
          </cell>
          <cell r="H97">
            <v>2410.9008378971921</v>
          </cell>
          <cell r="I97">
            <v>2791.6749401878974</v>
          </cell>
          <cell r="J97">
            <v>2410.9008378971921</v>
          </cell>
          <cell r="K97">
            <v>2538.1597769660652</v>
          </cell>
          <cell r="L97">
            <v>2664.4283771190244</v>
          </cell>
          <cell r="M97">
            <v>2563.3713695882934</v>
          </cell>
          <cell r="N97">
            <v>0</v>
          </cell>
          <cell r="O97">
            <v>2330.581433570283</v>
          </cell>
          <cell r="P97">
            <v>2213.7375493295817</v>
          </cell>
          <cell r="Q97">
            <v>2446.5274853475935</v>
          </cell>
          <cell r="R97">
            <v>2096.8936650888813</v>
          </cell>
          <cell r="S97">
            <v>26750.830547820322</v>
          </cell>
          <cell r="T97">
            <v>26750.830547820322</v>
          </cell>
          <cell r="U97">
            <v>15099.71904489569</v>
          </cell>
          <cell r="V97">
            <v>11651.111502924632</v>
          </cell>
        </row>
        <row r="98">
          <cell r="B98">
            <v>96</v>
          </cell>
          <cell r="E98" t="str">
            <v>Total</v>
          </cell>
          <cell r="F98" t="str">
            <v>"</v>
          </cell>
          <cell r="G98">
            <v>2427.4162640000004</v>
          </cell>
          <cell r="H98">
            <v>2562.6735680000002</v>
          </cell>
          <cell r="I98">
            <v>2967.4182719999999</v>
          </cell>
          <cell r="J98">
            <v>2562.6735680000002</v>
          </cell>
          <cell r="K98">
            <v>2697.943248</v>
          </cell>
          <cell r="L98">
            <v>2832.1609680000001</v>
          </cell>
          <cell r="M98">
            <v>2739.5780159999999</v>
          </cell>
          <cell r="N98">
            <v>0</v>
          </cell>
          <cell r="O98">
            <v>2490.7861440000006</v>
          </cell>
          <cell r="P98">
            <v>2365.9103999999998</v>
          </cell>
          <cell r="Q98">
            <v>2614.7022720000004</v>
          </cell>
          <cell r="R98">
            <v>2241.0346560000003</v>
          </cell>
          <cell r="S98">
            <v>28502.297376000006</v>
          </cell>
          <cell r="T98">
            <v>28502.297376000006</v>
          </cell>
          <cell r="U98">
            <v>16050.285888</v>
          </cell>
          <cell r="V98">
            <v>12452.011488</v>
          </cell>
        </row>
        <row r="99">
          <cell r="B99">
            <v>97</v>
          </cell>
          <cell r="D99" t="str">
            <v xml:space="preserve">  Grand Total</v>
          </cell>
          <cell r="F99" t="str">
            <v>"</v>
          </cell>
          <cell r="G99">
            <v>440208.01639612683</v>
          </cell>
          <cell r="H99">
            <v>459686.65302182402</v>
          </cell>
          <cell r="I99">
            <v>519626.21674819203</v>
          </cell>
          <cell r="J99">
            <v>458188.29194896464</v>
          </cell>
          <cell r="K99">
            <v>479268.61904609797</v>
          </cell>
          <cell r="L99">
            <v>525834.39312504639</v>
          </cell>
          <cell r="M99">
            <v>518326.49762558093</v>
          </cell>
          <cell r="N99">
            <v>67729.419485918246</v>
          </cell>
          <cell r="O99">
            <v>478684.76338575839</v>
          </cell>
          <cell r="P99">
            <v>458682.23815318808</v>
          </cell>
          <cell r="Q99">
            <v>497616.68399597402</v>
          </cell>
          <cell r="R99">
            <v>434949.9027315664</v>
          </cell>
          <cell r="S99">
            <v>5338801.6956642382</v>
          </cell>
          <cell r="T99">
            <v>5271072.2761783199</v>
          </cell>
          <cell r="U99">
            <v>2882812.1902862517</v>
          </cell>
          <cell r="V99">
            <v>2388260.0858920678</v>
          </cell>
        </row>
        <row r="100">
          <cell r="B100">
            <v>98</v>
          </cell>
          <cell r="C100" t="str">
            <v>Exchange</v>
          </cell>
          <cell r="D100" t="str">
            <v>Pts/ US $</v>
          </cell>
          <cell r="F100" t="str">
            <v>Ptas</v>
          </cell>
          <cell r="G100">
            <v>151.26</v>
          </cell>
          <cell r="H100">
            <v>151.26</v>
          </cell>
          <cell r="I100">
            <v>151.26</v>
          </cell>
          <cell r="J100">
            <v>151.26</v>
          </cell>
          <cell r="K100">
            <v>151.26</v>
          </cell>
          <cell r="L100">
            <v>151.26</v>
          </cell>
          <cell r="M100">
            <v>151.26</v>
          </cell>
          <cell r="N100">
            <v>151.26</v>
          </cell>
          <cell r="O100">
            <v>151.26</v>
          </cell>
          <cell r="P100">
            <v>151.26</v>
          </cell>
          <cell r="Q100">
            <v>151.26</v>
          </cell>
          <cell r="R100">
            <v>151.26</v>
          </cell>
          <cell r="U100">
            <v>436054171.90269846</v>
          </cell>
          <cell r="V100">
            <v>371492972.58347416</v>
          </cell>
        </row>
        <row r="101">
          <cell r="B101">
            <v>99</v>
          </cell>
          <cell r="C101" t="str">
            <v>Rate</v>
          </cell>
          <cell r="D101" t="str">
            <v>Euro / US $</v>
          </cell>
          <cell r="F101" t="str">
            <v>Euro</v>
          </cell>
          <cell r="G101">
            <v>1.1000000000000001</v>
          </cell>
          <cell r="H101">
            <v>1.1000000000000001</v>
          </cell>
          <cell r="I101">
            <v>1.1000000000000001</v>
          </cell>
          <cell r="J101">
            <v>1.1000000000000001</v>
          </cell>
          <cell r="K101">
            <v>1.1000000000000001</v>
          </cell>
          <cell r="L101">
            <v>1.1000000000000001</v>
          </cell>
          <cell r="M101">
            <v>1.1000000000000001</v>
          </cell>
          <cell r="N101">
            <v>1.1000000000000001</v>
          </cell>
          <cell r="O101">
            <v>1.1000000000000001</v>
          </cell>
          <cell r="P101">
            <v>1.1000000000000001</v>
          </cell>
          <cell r="Q101">
            <v>1.1000000000000001</v>
          </cell>
          <cell r="R101">
            <v>1.1000000000000001</v>
          </cell>
          <cell r="U101">
            <v>17326.050210271609</v>
          </cell>
          <cell r="V101">
            <v>14353.732200377843</v>
          </cell>
        </row>
        <row r="103">
          <cell r="G103">
            <v>1</v>
          </cell>
          <cell r="H103">
            <v>1</v>
          </cell>
          <cell r="I103">
            <v>1</v>
          </cell>
          <cell r="J103">
            <v>1</v>
          </cell>
          <cell r="K103">
            <v>1</v>
          </cell>
          <cell r="L103">
            <v>1</v>
          </cell>
          <cell r="M103">
            <v>1</v>
          </cell>
          <cell r="N103">
            <v>0</v>
          </cell>
          <cell r="O103">
            <v>1</v>
          </cell>
          <cell r="P103">
            <v>1</v>
          </cell>
          <cell r="Q103">
            <v>1</v>
          </cell>
          <cell r="R103">
            <v>1</v>
          </cell>
        </row>
      </sheetData>
      <sheetData sheetId="3" refreshError="1"/>
      <sheetData sheetId="4" refreshError="1"/>
      <sheetData sheetId="5" refreshError="1"/>
      <sheetData sheetId="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sheetName val="Actual Data"/>
      <sheetName val="Budget Data"/>
      <sheetName val="Prior Year Data"/>
      <sheetName val="Summary"/>
      <sheetName val="Calendarized"/>
      <sheetName val="MBS Bilbao Tire"/>
      <sheetName val="BIL"/>
      <sheetName val="A"/>
      <sheetName val="KG PMH"/>
      <sheetName val="PRODUCCION"/>
      <sheetName val="OccurOutAffairs_Value(1)"/>
      <sheetName val="Budget_Data"/>
      <sheetName val="Prior_Year_Data"/>
      <sheetName val="Actual_Data"/>
      <sheetName val="MBS_Bilbao_Tire"/>
      <sheetName val="Size &amp; group"/>
      <sheetName val="製造原価"/>
      <sheetName val="ABS"/>
      <sheetName val="getDataBSA"/>
      <sheetName val="2mth Act variance"/>
      <sheetName val="LLCUnits"/>
      <sheetName val="Net fin Inv "/>
      <sheetName val="Responded Data"/>
      <sheetName val="tables"/>
    </sheetNames>
    <sheetDataSet>
      <sheetData sheetId="0" refreshError="1">
        <row r="2">
          <cell r="C2">
            <v>1998</v>
          </cell>
        </row>
        <row r="12">
          <cell r="C12" t="str">
            <v>REVISED</v>
          </cell>
        </row>
      </sheetData>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 R2"/>
      <sheetName val="Format R3"/>
      <sheetName val="Guideline"/>
      <sheetName val="Dividend"/>
      <sheetName val="AP"/>
      <sheetName val="AR"/>
      <sheetName val="Inventory"/>
      <sheetName val="Rates"/>
      <sheetName val="Cover &amp; Parameters"/>
      <sheetName val="ACCOUNTS"/>
    </sheetNames>
    <sheetDataSet>
      <sheetData sheetId="0" refreshError="1"/>
      <sheetData sheetId="1" refreshError="1"/>
      <sheetData sheetId="2" refreshError="1">
        <row r="5">
          <cell r="B5" t="str">
            <v>2018.11 - NOV-18</v>
          </cell>
        </row>
        <row r="9">
          <cell r="B9" t="str">
            <v>D_ACT</v>
          </cell>
        </row>
        <row r="10">
          <cell r="B10" t="str">
            <v>2018.11</v>
          </cell>
        </row>
        <row r="11">
          <cell r="B11" t="str">
            <v>2018.10</v>
          </cell>
        </row>
        <row r="12">
          <cell r="B12" t="str">
            <v>2017.TOTAL</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 Read Me"/>
      <sheetName val="Submission List"/>
      <sheetName val="No.1"/>
      <sheetName val="No.2"/>
      <sheetName val="No.3"/>
      <sheetName val="No.4"/>
      <sheetName val="No.5"/>
      <sheetName val="No.6"/>
      <sheetName val="No.7"/>
      <sheetName val="No.8"/>
      <sheetName val="BPC&gt;&gt;"/>
      <sheetName val="ACT19"/>
      <sheetName val="OB19"/>
      <sheetName val="PY"/>
      <sheetName val="SalesVol"/>
      <sheetName val="Depn"/>
      <sheetName val="CAPEX_Flow"/>
      <sheetName val="CAPEX"/>
      <sheetName val="REF"/>
      <sheetName val="Manufacturing Category"/>
      <sheetName val="WPU06790918_Carbon Black"/>
      <sheetName val="PCU325199325199P_Chemicals"/>
      <sheetName val="PCU3149943149942_Cord"/>
      <sheetName val="Nat Rub RSS#3"/>
      <sheetName val="WPU0561_Crude Oil"/>
      <sheetName val="WPU101_Steel"/>
      <sheetName val="PCU325212325212P_Syn Rubber"/>
      <sheetName val="PCU332618332618_Wire"/>
      <sheetName val="cn fix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3">
          <cell r="B3" t="str">
            <v>E_APTC</v>
          </cell>
          <cell r="C3" t="str">
            <v>THB</v>
          </cell>
          <cell r="E3" t="str">
            <v>P_PSRG_TOTAL</v>
          </cell>
          <cell r="F3" t="str">
            <v>PSRG</v>
          </cell>
          <cell r="H3" t="str">
            <v>Y_OE_TOTAL</v>
          </cell>
          <cell r="I3" t="str">
            <v>OE</v>
          </cell>
          <cell r="K3" t="str">
            <v>F_ALL</v>
          </cell>
          <cell r="L3" t="str">
            <v>ALL</v>
          </cell>
          <cell r="N3" t="str">
            <v>I_ALL</v>
          </cell>
          <cell r="O3" t="str">
            <v>ALL</v>
          </cell>
        </row>
        <row r="4">
          <cell r="B4" t="str">
            <v>E_BSAL</v>
          </cell>
          <cell r="C4" t="str">
            <v>AUD</v>
          </cell>
          <cell r="E4" t="str">
            <v>P_TBRG_TOTAL</v>
          </cell>
          <cell r="F4" t="str">
            <v>TBRG</v>
          </cell>
          <cell r="H4" t="str">
            <v>Y_REP_TOTAL</v>
          </cell>
          <cell r="I4" t="str">
            <v>REP</v>
          </cell>
          <cell r="K4" t="str">
            <v>F_SRC_BSJ</v>
          </cell>
          <cell r="L4" t="str">
            <v>BSJ</v>
          </cell>
          <cell r="N4" t="str">
            <v>I_100000T500</v>
          </cell>
          <cell r="O4" t="str">
            <v>100000T500</v>
          </cell>
        </row>
        <row r="5">
          <cell r="B5" t="str">
            <v>E_BSAP</v>
          </cell>
          <cell r="C5" t="str">
            <v>USD</v>
          </cell>
          <cell r="E5" t="str">
            <v>P_TBS_TOTAL</v>
          </cell>
          <cell r="F5" t="str">
            <v>TBS</v>
          </cell>
          <cell r="H5" t="str">
            <v>Y_EXP_TOTAL</v>
          </cell>
          <cell r="I5" t="str">
            <v>EXP</v>
          </cell>
          <cell r="K5" t="str">
            <v>F_SRC_CN</v>
          </cell>
          <cell r="L5" t="str">
            <v>CN</v>
          </cell>
          <cell r="N5" t="str">
            <v>I_BSAP</v>
          </cell>
          <cell r="O5" t="str">
            <v>BSAP</v>
          </cell>
        </row>
        <row r="6">
          <cell r="B6" t="str">
            <v>E_BSFCTG</v>
          </cell>
          <cell r="C6" t="str">
            <v>TWD</v>
          </cell>
          <cell r="K6" t="str">
            <v>F_SRC_IMPORT</v>
          </cell>
          <cell r="L6" t="str">
            <v>IMPORT</v>
          </cell>
          <cell r="N6" t="str">
            <v>I_INTRACO</v>
          </cell>
          <cell r="O6" t="str">
            <v>INTRACO</v>
          </cell>
        </row>
        <row r="7">
          <cell r="B7" t="str">
            <v>E_BSID</v>
          </cell>
          <cell r="C7" t="str">
            <v>INR</v>
          </cell>
          <cell r="K7" t="str">
            <v>F_SRC_IN-HOUSE</v>
          </cell>
          <cell r="L7" t="str">
            <v>IN-HOUSE</v>
          </cell>
          <cell r="N7" t="str">
            <v>I_NONE</v>
          </cell>
          <cell r="O7" t="str">
            <v>NONE</v>
          </cell>
        </row>
        <row r="8">
          <cell r="B8" t="str">
            <v>E_BSIN</v>
          </cell>
          <cell r="C8" t="str">
            <v>IDR</v>
          </cell>
          <cell r="K8" t="str">
            <v>F_SRC_OTHER_SBU</v>
          </cell>
          <cell r="L8" t="str">
            <v>OTHER_SBU</v>
          </cell>
        </row>
        <row r="9">
          <cell r="B9" t="str">
            <v>E_BSTK</v>
          </cell>
          <cell r="C9" t="str">
            <v>KRW</v>
          </cell>
          <cell r="K9" t="str">
            <v>F_SRC_PSP</v>
          </cell>
          <cell r="L9" t="str">
            <v>PSP</v>
          </cell>
        </row>
        <row r="10">
          <cell r="B10" t="str">
            <v>E_BSTM</v>
          </cell>
          <cell r="C10" t="str">
            <v>MYR</v>
          </cell>
        </row>
        <row r="11">
          <cell r="B11" t="str">
            <v>E_BSTSG</v>
          </cell>
          <cell r="C11" t="str">
            <v>SGD</v>
          </cell>
        </row>
        <row r="12">
          <cell r="B12" t="str">
            <v>E_BSTVN</v>
          </cell>
          <cell r="C12" t="str">
            <v>VND</v>
          </cell>
        </row>
        <row r="13">
          <cell r="B13" t="str">
            <v>E_BTMT</v>
          </cell>
          <cell r="C13" t="str">
            <v>THB</v>
          </cell>
        </row>
        <row r="14">
          <cell r="B14" t="str">
            <v>E_BTMV</v>
          </cell>
          <cell r="C14" t="str">
            <v>USD</v>
          </cell>
        </row>
        <row r="15">
          <cell r="B15" t="str">
            <v>E_TBSCTG</v>
          </cell>
          <cell r="C15" t="str">
            <v>THB</v>
          </cell>
        </row>
        <row r="16">
          <cell r="B16" t="str">
            <v>E_BSCNTG</v>
          </cell>
          <cell r="C16" t="str">
            <v>CNY</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ppeles Aplicasa"/>
      <sheetName val="Rappeles def"/>
      <sheetName val="Rappeles"/>
      <sheetName val="Ventas Clientes 2003"/>
      <sheetName val="Ventas Clientesy codigos 2003"/>
      <sheetName val="Clientes"/>
      <sheetName val="CodigosYear03"/>
      <sheetName val="Ventas Cli y  cod2003 Madrid"/>
      <sheetName val="Ventas Cli y cod 2003 Sevilla"/>
      <sheetName val="負責人&amp;代號"/>
    </sheetNames>
    <sheetDataSet>
      <sheetData sheetId="0" refreshError="1"/>
      <sheetData sheetId="1" refreshError="1"/>
      <sheetData sheetId="2" refreshError="1"/>
      <sheetData sheetId="3" refreshError="1"/>
      <sheetData sheetId="4" refreshError="1"/>
      <sheetData sheetId="5" refreshError="1">
        <row r="4">
          <cell r="A4">
            <v>188417</v>
          </cell>
          <cell r="B4" t="str">
            <v>ACERALIA (FACTORIA VERIÑA)</v>
          </cell>
          <cell r="C4" t="str">
            <v>ES0002</v>
          </cell>
          <cell r="D4" t="str">
            <v>BIL001</v>
          </cell>
        </row>
        <row r="5">
          <cell r="A5">
            <v>188416</v>
          </cell>
          <cell r="B5" t="str">
            <v>ACERALIA (FACTORIA AVILES)</v>
          </cell>
          <cell r="C5" t="str">
            <v>ES0002</v>
          </cell>
          <cell r="D5" t="str">
            <v>BIL002</v>
          </cell>
        </row>
        <row r="6">
          <cell r="A6">
            <v>189451</v>
          </cell>
          <cell r="B6" t="str">
            <v>ACERALIA (FACTORIA VERIÑA-P.O.)</v>
          </cell>
          <cell r="C6" t="str">
            <v>ES0002</v>
          </cell>
          <cell r="D6" t="str">
            <v>BIL003</v>
          </cell>
        </row>
        <row r="7">
          <cell r="A7">
            <v>2362</v>
          </cell>
          <cell r="B7" t="str">
            <v>BRIDGESTONE HISPANIA S.A.</v>
          </cell>
          <cell r="C7" t="str">
            <v>ES0002</v>
          </cell>
          <cell r="D7" t="str">
            <v>BIL004</v>
          </cell>
        </row>
        <row r="8">
          <cell r="A8">
            <v>187274</v>
          </cell>
          <cell r="B8" t="str">
            <v>EMEINSA</v>
          </cell>
          <cell r="C8" t="str">
            <v>ES0002</v>
          </cell>
          <cell r="D8" t="str">
            <v>BIL005</v>
          </cell>
        </row>
        <row r="9">
          <cell r="A9">
            <v>187285</v>
          </cell>
          <cell r="B9" t="str">
            <v>E.B. H. I.</v>
          </cell>
          <cell r="C9" t="str">
            <v>ES0002</v>
          </cell>
          <cell r="D9" t="str">
            <v>BIL006</v>
          </cell>
        </row>
        <row r="10">
          <cell r="A10">
            <v>183785</v>
          </cell>
          <cell r="B10" t="str">
            <v>EVAYEN S.L.</v>
          </cell>
          <cell r="C10" t="str">
            <v>ES0002</v>
          </cell>
          <cell r="D10" t="str">
            <v>BIL007</v>
          </cell>
        </row>
        <row r="11">
          <cell r="A11">
            <v>187270</v>
          </cell>
          <cell r="B11" t="str">
            <v>FELGUERA PARQUES Y MINAS, S.A.</v>
          </cell>
          <cell r="C11" t="str">
            <v>ES0002</v>
          </cell>
          <cell r="D11" t="str">
            <v>BIL008</v>
          </cell>
        </row>
        <row r="12">
          <cell r="A12">
            <v>187280</v>
          </cell>
          <cell r="B12" t="str">
            <v>HUNOSA E N HULLERAS NORTE, S.A.</v>
          </cell>
          <cell r="C12" t="str">
            <v>ES0002</v>
          </cell>
          <cell r="D12" t="str">
            <v>BIL009</v>
          </cell>
        </row>
        <row r="13">
          <cell r="A13">
            <v>187249</v>
          </cell>
          <cell r="B13" t="str">
            <v>INDUS-AGAR, S.A.</v>
          </cell>
          <cell r="C13" t="str">
            <v>ES0002</v>
          </cell>
          <cell r="D13" t="str">
            <v>BIL010</v>
          </cell>
        </row>
        <row r="14">
          <cell r="A14">
            <v>187320</v>
          </cell>
          <cell r="B14" t="str">
            <v>JIMANCO, S.L.</v>
          </cell>
          <cell r="C14" t="str">
            <v>ES0002</v>
          </cell>
          <cell r="D14" t="str">
            <v>BIL011</v>
          </cell>
        </row>
        <row r="15">
          <cell r="A15">
            <v>184555</v>
          </cell>
          <cell r="B15" t="str">
            <v>MUVI, S.A.</v>
          </cell>
          <cell r="C15" t="str">
            <v>ES0002</v>
          </cell>
          <cell r="D15" t="str">
            <v>BIL012</v>
          </cell>
        </row>
        <row r="16">
          <cell r="A16">
            <v>187305</v>
          </cell>
          <cell r="B16" t="str">
            <v>TUNEL DE GUADARRAMA SUR UTE</v>
          </cell>
          <cell r="C16" t="str">
            <v>ES0002</v>
          </cell>
          <cell r="D16" t="str">
            <v>BIL013</v>
          </cell>
        </row>
        <row r="17">
          <cell r="A17">
            <v>192175</v>
          </cell>
          <cell r="B17" t="str">
            <v>UTE TUNELES DE GUADARRAMA</v>
          </cell>
          <cell r="C17" t="str">
            <v>ES0002</v>
          </cell>
          <cell r="D17" t="str">
            <v>BIL014</v>
          </cell>
        </row>
        <row r="18">
          <cell r="A18">
            <v>184026</v>
          </cell>
          <cell r="B18" t="str">
            <v>XIMENEZ Y CIA, S.A.-AÑORGA-</v>
          </cell>
          <cell r="C18" t="str">
            <v>ES0002</v>
          </cell>
          <cell r="D18" t="str">
            <v>BIL015</v>
          </cell>
        </row>
        <row r="19">
          <cell r="A19">
            <v>183838</v>
          </cell>
          <cell r="B19" t="str">
            <v>XIMENEZ Y CIA, S.A.-BASAURI-</v>
          </cell>
          <cell r="C19" t="str">
            <v>ES0002</v>
          </cell>
          <cell r="D19" t="str">
            <v>BIL016</v>
          </cell>
        </row>
        <row r="20">
          <cell r="A20">
            <v>184022</v>
          </cell>
          <cell r="B20" t="str">
            <v>XIMENEZ Y CIA, S.A.-BERIAIN-</v>
          </cell>
          <cell r="C20" t="str">
            <v>ES0002</v>
          </cell>
          <cell r="D20" t="str">
            <v>BIL017</v>
          </cell>
        </row>
        <row r="21">
          <cell r="A21">
            <v>187302</v>
          </cell>
          <cell r="B21" t="str">
            <v>ANTONIO HUESTAMENDIA Y CIA, S.R.C.</v>
          </cell>
          <cell r="C21" t="str">
            <v>ES0003</v>
          </cell>
          <cell r="D21" t="str">
            <v>MAD001</v>
          </cell>
        </row>
        <row r="22">
          <cell r="A22">
            <v>187296</v>
          </cell>
          <cell r="B22" t="str">
            <v>APLICACIONES DEL CAUCHO, S.A.</v>
          </cell>
          <cell r="C22" t="str">
            <v>ES0003</v>
          </cell>
          <cell r="D22" t="str">
            <v>MAD002</v>
          </cell>
        </row>
        <row r="23">
          <cell r="A23">
            <v>187356</v>
          </cell>
          <cell r="B23" t="str">
            <v>BENAVENT'S, TARP, S.L.</v>
          </cell>
          <cell r="C23" t="str">
            <v>ES0003</v>
          </cell>
          <cell r="D23" t="str">
            <v>MAD003</v>
          </cell>
        </row>
        <row r="24">
          <cell r="A24">
            <v>187357</v>
          </cell>
          <cell r="B24" t="str">
            <v>HERMANOS PUJANTE C.B.</v>
          </cell>
          <cell r="C24" t="str">
            <v>ES0003</v>
          </cell>
          <cell r="D24" t="str">
            <v>MAD004</v>
          </cell>
        </row>
        <row r="25">
          <cell r="A25">
            <v>187295</v>
          </cell>
          <cell r="B25" t="str">
            <v>IBERICA DE BANDAS Y CAUCHO, S.A.L.</v>
          </cell>
          <cell r="C25" t="str">
            <v>ES0003</v>
          </cell>
          <cell r="D25" t="str">
            <v>MAD005</v>
          </cell>
        </row>
        <row r="26">
          <cell r="A26">
            <v>187360</v>
          </cell>
          <cell r="B26" t="str">
            <v>KONZ IBERICA S.A.</v>
          </cell>
          <cell r="C26" t="str">
            <v>ES0003</v>
          </cell>
          <cell r="D26" t="str">
            <v>MAD006</v>
          </cell>
        </row>
        <row r="27">
          <cell r="A27">
            <v>187304</v>
          </cell>
          <cell r="B27" t="str">
            <v>LOBEJON MARTIN JUAN JOSE</v>
          </cell>
          <cell r="C27" t="str">
            <v>ES0003</v>
          </cell>
          <cell r="D27" t="str">
            <v>MAD007</v>
          </cell>
        </row>
        <row r="28">
          <cell r="A28">
            <v>184566</v>
          </cell>
          <cell r="B28" t="str">
            <v>MUVI, S.A.</v>
          </cell>
          <cell r="C28" t="str">
            <v>ES0003</v>
          </cell>
          <cell r="D28" t="str">
            <v>MAD008</v>
          </cell>
        </row>
        <row r="29">
          <cell r="A29">
            <v>187303</v>
          </cell>
          <cell r="B29" t="str">
            <v>POLIMAR 2000, S.A.</v>
          </cell>
          <cell r="C29" t="str">
            <v>ES0003</v>
          </cell>
          <cell r="D29" t="str">
            <v>MAD009</v>
          </cell>
        </row>
        <row r="30">
          <cell r="A30">
            <v>187306</v>
          </cell>
          <cell r="B30" t="str">
            <v>STHIM MAQUINARIA S.A.</v>
          </cell>
          <cell r="C30" t="str">
            <v>ES0003</v>
          </cell>
          <cell r="D30" t="str">
            <v>MAD010</v>
          </cell>
        </row>
        <row r="31">
          <cell r="A31">
            <v>184788</v>
          </cell>
          <cell r="B31" t="str">
            <v>A.B.A.S.A. PALMA</v>
          </cell>
          <cell r="C31" t="str">
            <v>ES0004</v>
          </cell>
          <cell r="D31" t="str">
            <v>BAR001</v>
          </cell>
        </row>
        <row r="32">
          <cell r="A32">
            <v>184768</v>
          </cell>
          <cell r="B32" t="str">
            <v>A.C.S.A. SANTANDER</v>
          </cell>
          <cell r="C32" t="str">
            <v>ES0004</v>
          </cell>
          <cell r="D32" t="str">
            <v>BAR002</v>
          </cell>
        </row>
        <row r="33">
          <cell r="A33">
            <v>184930</v>
          </cell>
          <cell r="B33" t="str">
            <v>A.C.S.A. TORTOSA</v>
          </cell>
          <cell r="C33" t="str">
            <v>ES0004</v>
          </cell>
          <cell r="D33" t="str">
            <v>BAR003</v>
          </cell>
        </row>
        <row r="34">
          <cell r="A34">
            <v>187314</v>
          </cell>
          <cell r="B34" t="str">
            <v>APLICACIONES DEL CAUCHO,SA.BARNA</v>
          </cell>
          <cell r="C34" t="str">
            <v>ES0004</v>
          </cell>
          <cell r="D34" t="str">
            <v>BAR004</v>
          </cell>
        </row>
        <row r="35">
          <cell r="A35">
            <v>187312</v>
          </cell>
          <cell r="B35" t="str">
            <v>BANDAS TRANSPORTADORAS, S.L.</v>
          </cell>
          <cell r="C35" t="str">
            <v>ES0004</v>
          </cell>
          <cell r="D35" t="str">
            <v>BAR005</v>
          </cell>
        </row>
        <row r="36">
          <cell r="A36">
            <v>187317</v>
          </cell>
          <cell r="B36" t="str">
            <v>CAUCHOS PUNTES, S.L.</v>
          </cell>
          <cell r="C36" t="str">
            <v>ES0004</v>
          </cell>
          <cell r="D36" t="str">
            <v>BAR006</v>
          </cell>
        </row>
        <row r="37">
          <cell r="A37">
            <v>185356</v>
          </cell>
          <cell r="B37" t="str">
            <v>COMERCIAL J. DELGADO</v>
          </cell>
          <cell r="C37" t="str">
            <v>ES0004</v>
          </cell>
          <cell r="D37" t="str">
            <v>BAR007</v>
          </cell>
        </row>
        <row r="38">
          <cell r="A38">
            <v>187316</v>
          </cell>
          <cell r="B38" t="str">
            <v>IBERPOTASH, S.A.(SURIA)</v>
          </cell>
          <cell r="C38" t="str">
            <v>ES0004</v>
          </cell>
          <cell r="D38" t="str">
            <v>BAR008</v>
          </cell>
        </row>
        <row r="39">
          <cell r="A39">
            <v>187266</v>
          </cell>
          <cell r="B39" t="str">
            <v>INDUSTRIAS MOREO  S A (IMSA)</v>
          </cell>
          <cell r="C39" t="str">
            <v>ES0004</v>
          </cell>
          <cell r="D39" t="str">
            <v>BAR009</v>
          </cell>
        </row>
        <row r="40">
          <cell r="A40">
            <v>187310</v>
          </cell>
          <cell r="B40" t="str">
            <v>MASANES SUMINISTROS INDUSTRIALES,SA</v>
          </cell>
          <cell r="C40" t="str">
            <v>ES0004</v>
          </cell>
          <cell r="D40" t="str">
            <v>BAR010</v>
          </cell>
        </row>
        <row r="41">
          <cell r="A41">
            <v>185134</v>
          </cell>
          <cell r="B41" t="str">
            <v>NEUMATICOS AMPOSTA, S.L.</v>
          </cell>
          <cell r="C41" t="str">
            <v>ES0004</v>
          </cell>
          <cell r="D41" t="str">
            <v>BAR011</v>
          </cell>
        </row>
        <row r="42">
          <cell r="A42">
            <v>187307</v>
          </cell>
          <cell r="B42" t="str">
            <v>NEUMATICOS DIAZ-SUBIAS, S.A.</v>
          </cell>
          <cell r="C42" t="str">
            <v>ES0004</v>
          </cell>
          <cell r="D42" t="str">
            <v>BAR012</v>
          </cell>
        </row>
        <row r="43">
          <cell r="A43">
            <v>187308</v>
          </cell>
          <cell r="B43" t="str">
            <v>PRATS-SALA, S.A.</v>
          </cell>
          <cell r="C43" t="str">
            <v>ES0004</v>
          </cell>
          <cell r="D43" t="str">
            <v>BAR013</v>
          </cell>
        </row>
        <row r="44">
          <cell r="A44">
            <v>189603</v>
          </cell>
          <cell r="B44" t="str">
            <v>RODI TR, S.L.</v>
          </cell>
          <cell r="C44" t="str">
            <v>ES0004</v>
          </cell>
          <cell r="D44" t="str">
            <v>BAR014</v>
          </cell>
        </row>
        <row r="45">
          <cell r="A45">
            <v>187289</v>
          </cell>
          <cell r="B45" t="str">
            <v>TAIM-TFG S.A.</v>
          </cell>
          <cell r="C45" t="str">
            <v>ES0004</v>
          </cell>
          <cell r="D45" t="str">
            <v>BAR015</v>
          </cell>
        </row>
        <row r="46">
          <cell r="A46">
            <v>187318</v>
          </cell>
          <cell r="B46" t="str">
            <v>VULCANIZADOS SEA, S.A.</v>
          </cell>
          <cell r="C46" t="str">
            <v>ES0004</v>
          </cell>
          <cell r="D46" t="str">
            <v>BAR016</v>
          </cell>
        </row>
        <row r="47">
          <cell r="A47">
            <v>185612</v>
          </cell>
          <cell r="B47" t="str">
            <v>AUTODISCO SUR, S.A. HUELVA</v>
          </cell>
          <cell r="C47" t="str">
            <v>ES0005</v>
          </cell>
          <cell r="D47" t="str">
            <v>SEV001</v>
          </cell>
        </row>
        <row r="48">
          <cell r="A48">
            <v>186244</v>
          </cell>
          <cell r="B48" t="str">
            <v>AUTODISCO SUR, S.A. GRANADA</v>
          </cell>
          <cell r="C48" t="str">
            <v>ES0005</v>
          </cell>
          <cell r="D48" t="str">
            <v>SEV002</v>
          </cell>
        </row>
        <row r="49">
          <cell r="A49">
            <v>185614</v>
          </cell>
          <cell r="B49" t="str">
            <v>AUTODISCO SUR, S.A. JEREZ</v>
          </cell>
          <cell r="C49" t="str">
            <v>ES0005</v>
          </cell>
          <cell r="D49" t="str">
            <v>SEV003</v>
          </cell>
        </row>
        <row r="50">
          <cell r="A50">
            <v>185598</v>
          </cell>
          <cell r="B50" t="str">
            <v>AUTODISCO SUR, S.A. SANTA TERESA</v>
          </cell>
          <cell r="C50" t="str">
            <v>ES0005</v>
          </cell>
          <cell r="D50" t="str">
            <v>SEV004</v>
          </cell>
        </row>
        <row r="51">
          <cell r="A51">
            <v>185616</v>
          </cell>
          <cell r="B51" t="str">
            <v>AUTODISCO SUR, S.A. K.CITY</v>
          </cell>
          <cell r="C51" t="str">
            <v>ES0005</v>
          </cell>
          <cell r="D51" t="str">
            <v>SEV005</v>
          </cell>
        </row>
        <row r="52">
          <cell r="A52">
            <v>185689</v>
          </cell>
          <cell r="B52" t="str">
            <v>AUTODISCO SUR, S.A. ALMERIA</v>
          </cell>
          <cell r="C52" t="str">
            <v>ES0005</v>
          </cell>
          <cell r="D52" t="str">
            <v>SEV006</v>
          </cell>
        </row>
        <row r="53">
          <cell r="A53">
            <v>185615</v>
          </cell>
          <cell r="B53" t="str">
            <v>AUTODISCO SUR, S.A. OSUNA</v>
          </cell>
          <cell r="C53" t="str">
            <v>ES0005</v>
          </cell>
          <cell r="D53" t="str">
            <v>SEV007</v>
          </cell>
        </row>
        <row r="54">
          <cell r="A54">
            <v>185569</v>
          </cell>
          <cell r="B54" t="str">
            <v>AUTODISCO SUR, S.A. CORTIJO REAL</v>
          </cell>
          <cell r="C54" t="str">
            <v>ES0005</v>
          </cell>
          <cell r="D54" t="str">
            <v>SEV008</v>
          </cell>
        </row>
        <row r="55">
          <cell r="A55">
            <v>185575</v>
          </cell>
          <cell r="B55" t="str">
            <v>AUTODISCO SUR, S.A. EL EJIDO</v>
          </cell>
          <cell r="C55" t="str">
            <v>ES0005</v>
          </cell>
          <cell r="D55" t="str">
            <v>SEV009</v>
          </cell>
        </row>
        <row r="56">
          <cell r="A56">
            <v>185820</v>
          </cell>
          <cell r="B56" t="str">
            <v>AUTODISCO, S.A. DON BENITO</v>
          </cell>
          <cell r="C56" t="str">
            <v>ES0005</v>
          </cell>
          <cell r="D56" t="str">
            <v>SEV010</v>
          </cell>
        </row>
        <row r="57">
          <cell r="A57">
            <v>185835</v>
          </cell>
          <cell r="B57" t="str">
            <v>AUTODISCO, S.A. CACERES</v>
          </cell>
          <cell r="C57" t="str">
            <v>ES0005</v>
          </cell>
          <cell r="D57" t="str">
            <v>SEV011</v>
          </cell>
        </row>
        <row r="58">
          <cell r="A58">
            <v>186353</v>
          </cell>
          <cell r="B58" t="str">
            <v>NEUMATICOS SANTA ANA, S.L.</v>
          </cell>
          <cell r="C58" t="str">
            <v>ES0005</v>
          </cell>
          <cell r="D58" t="str">
            <v>SEV012</v>
          </cell>
        </row>
        <row r="59">
          <cell r="A59">
            <v>187323</v>
          </cell>
          <cell r="B59" t="str">
            <v>COMERCIAL MARHUENDA S.L.</v>
          </cell>
          <cell r="C59" t="str">
            <v>ES0005</v>
          </cell>
          <cell r="D59" t="str">
            <v>SEV013</v>
          </cell>
        </row>
        <row r="60">
          <cell r="A60">
            <v>187326</v>
          </cell>
          <cell r="B60" t="str">
            <v>MIGUEL CERDAN ANDREU</v>
          </cell>
          <cell r="C60" t="str">
            <v>ES0005</v>
          </cell>
          <cell r="D60" t="str">
            <v>SEV014</v>
          </cell>
        </row>
        <row r="61">
          <cell r="A61">
            <v>186094</v>
          </cell>
          <cell r="B61" t="str">
            <v>AUTO RECAMBIOS VERA, S.L.</v>
          </cell>
          <cell r="C61" t="str">
            <v>ES0005</v>
          </cell>
          <cell r="D61" t="str">
            <v>SEV015</v>
          </cell>
        </row>
        <row r="62">
          <cell r="A62">
            <v>187328</v>
          </cell>
          <cell r="B62" t="str">
            <v xml:space="preserve">ANDALUZA DE PVC Y BANDAS, S.L. </v>
          </cell>
          <cell r="C62" t="str">
            <v>ES0005</v>
          </cell>
          <cell r="D62" t="str">
            <v>SEV016</v>
          </cell>
        </row>
        <row r="63">
          <cell r="A63">
            <v>187352</v>
          </cell>
          <cell r="B63" t="str">
            <v>TAMESUR S.A.L.</v>
          </cell>
          <cell r="C63" t="str">
            <v>ES0005</v>
          </cell>
          <cell r="D63" t="str">
            <v>SEV017</v>
          </cell>
        </row>
        <row r="64">
          <cell r="A64">
            <v>188766</v>
          </cell>
          <cell r="B64" t="str">
            <v>NAVAS BANDAS Y CINTAS TRANSP. SL</v>
          </cell>
          <cell r="C64" t="str">
            <v>ES0005</v>
          </cell>
          <cell r="D64" t="str">
            <v>SEV018</v>
          </cell>
        </row>
        <row r="65">
          <cell r="A65">
            <v>185688</v>
          </cell>
          <cell r="B65" t="str">
            <v>CASTRO RUIZ ILDEFONSO S.L</v>
          </cell>
          <cell r="C65" t="str">
            <v>ES0005</v>
          </cell>
          <cell r="D65" t="str">
            <v>SEV019</v>
          </cell>
        </row>
        <row r="66">
          <cell r="A66">
            <v>188423</v>
          </cell>
          <cell r="B66" t="str">
            <v>MASANES SUM. INDUST. S.A. (CORDOBA)</v>
          </cell>
          <cell r="C66" t="str">
            <v>ES0005</v>
          </cell>
          <cell r="D66" t="str">
            <v>SEV020</v>
          </cell>
        </row>
        <row r="67">
          <cell r="A67">
            <v>187319</v>
          </cell>
          <cell r="B67" t="str">
            <v>SUMINISTROS IND. J.SOLER FUENTES,SA</v>
          </cell>
          <cell r="C67" t="str">
            <v>ES0005</v>
          </cell>
          <cell r="D67" t="str">
            <v>SEV021</v>
          </cell>
        </row>
        <row r="68">
          <cell r="A68">
            <v>187340</v>
          </cell>
          <cell r="B68" t="str">
            <v>NEOPREN-CAUCHO S.A.</v>
          </cell>
          <cell r="C68" t="str">
            <v>ES0005</v>
          </cell>
          <cell r="D68" t="str">
            <v>SEV022</v>
          </cell>
        </row>
        <row r="69">
          <cell r="A69">
            <v>186363</v>
          </cell>
          <cell r="B69" t="str">
            <v>HIJOS DE MIGUEL CERDERA S.L.</v>
          </cell>
          <cell r="C69" t="str">
            <v>ES0005</v>
          </cell>
          <cell r="D69" t="str">
            <v>SEV023</v>
          </cell>
        </row>
        <row r="70">
          <cell r="A70">
            <v>186076</v>
          </cell>
          <cell r="B70" t="str">
            <v>REPUESTOS PUERTO LOPE, S.L.</v>
          </cell>
          <cell r="C70" t="str">
            <v>ES0005</v>
          </cell>
          <cell r="D70" t="str">
            <v>SEV024</v>
          </cell>
        </row>
        <row r="71">
          <cell r="A71">
            <v>187345</v>
          </cell>
          <cell r="B71" t="str">
            <v>RED VULCO, S.A. (GRANADA)</v>
          </cell>
          <cell r="C71" t="str">
            <v>ES0005</v>
          </cell>
          <cell r="D71" t="str">
            <v>SEV025</v>
          </cell>
        </row>
        <row r="72">
          <cell r="A72">
            <v>185921</v>
          </cell>
          <cell r="B72" t="str">
            <v>NEUMATICOS RIVERA S.L.</v>
          </cell>
          <cell r="C72" t="str">
            <v>ES0005</v>
          </cell>
          <cell r="D72" t="str">
            <v>SEV026</v>
          </cell>
        </row>
        <row r="73">
          <cell r="A73">
            <v>185986</v>
          </cell>
          <cell r="B73" t="str">
            <v>LOPEZ MARTINEZ MANUEL</v>
          </cell>
          <cell r="C73" t="str">
            <v>ES0005</v>
          </cell>
          <cell r="D73" t="str">
            <v>SEV027</v>
          </cell>
        </row>
        <row r="74">
          <cell r="A74">
            <v>187353</v>
          </cell>
          <cell r="B74" t="str">
            <v>RODILLOS, S.L.</v>
          </cell>
          <cell r="C74" t="str">
            <v>ES0005</v>
          </cell>
          <cell r="D74" t="str">
            <v>SEV028</v>
          </cell>
        </row>
        <row r="75">
          <cell r="A75">
            <v>187332</v>
          </cell>
          <cell r="B75" t="str">
            <v>CINTAS TRANSPORTADORAS LA UNION S.L</v>
          </cell>
          <cell r="C75" t="str">
            <v>ES0005</v>
          </cell>
          <cell r="D75" t="str">
            <v>SEV029</v>
          </cell>
        </row>
        <row r="76">
          <cell r="A76">
            <v>187347</v>
          </cell>
          <cell r="B76" t="str">
            <v>EXPORT AGRICOLA S.L.</v>
          </cell>
          <cell r="C76" t="str">
            <v>ES0005</v>
          </cell>
          <cell r="D76" t="str">
            <v>SEV030</v>
          </cell>
        </row>
        <row r="77">
          <cell r="A77">
            <v>187336</v>
          </cell>
          <cell r="B77" t="str">
            <v>PELLENC IBERICA, S.L.</v>
          </cell>
          <cell r="C77" t="str">
            <v>ES0005</v>
          </cell>
          <cell r="D77" t="str">
            <v>SEV031</v>
          </cell>
        </row>
        <row r="78">
          <cell r="A78">
            <v>187349</v>
          </cell>
          <cell r="B78" t="str">
            <v>METUBER, S.L.</v>
          </cell>
          <cell r="C78" t="str">
            <v>ES0005</v>
          </cell>
          <cell r="D78" t="str">
            <v>SEV032</v>
          </cell>
        </row>
        <row r="79">
          <cell r="A79">
            <v>187338</v>
          </cell>
          <cell r="B79" t="str">
            <v>FONMAR, S.A.</v>
          </cell>
          <cell r="C79" t="str">
            <v>ES0005</v>
          </cell>
          <cell r="D79" t="str">
            <v>SEV033</v>
          </cell>
        </row>
        <row r="80">
          <cell r="A80">
            <v>186237</v>
          </cell>
          <cell r="B80" t="str">
            <v>NEUMATICOS ORTEGA ZORRILLA S.L.</v>
          </cell>
          <cell r="C80" t="str">
            <v>ES0005</v>
          </cell>
          <cell r="D80" t="str">
            <v>SEV034</v>
          </cell>
        </row>
        <row r="81">
          <cell r="A81">
            <v>187344</v>
          </cell>
          <cell r="B81" t="str">
            <v>RED VULCO, S.A. (MALAGA)</v>
          </cell>
          <cell r="C81" t="str">
            <v>ES0005</v>
          </cell>
          <cell r="D81" t="str">
            <v>SEV035</v>
          </cell>
        </row>
        <row r="82">
          <cell r="A82">
            <v>187339</v>
          </cell>
          <cell r="B82" t="str">
            <v>DAVID MORAN S.A.</v>
          </cell>
          <cell r="C82" t="str">
            <v>ES0005</v>
          </cell>
          <cell r="D82" t="str">
            <v>SEV036</v>
          </cell>
        </row>
        <row r="83">
          <cell r="A83">
            <v>187327</v>
          </cell>
          <cell r="B83" t="str">
            <v>MANUEL BARRERA TORRES</v>
          </cell>
          <cell r="C83" t="str">
            <v>ES0005</v>
          </cell>
          <cell r="D83" t="str">
            <v>SEV037</v>
          </cell>
        </row>
        <row r="84">
          <cell r="A84">
            <v>186096</v>
          </cell>
          <cell r="B84" t="str">
            <v>NEUMATICOS LOS REMEDIOS S.L.</v>
          </cell>
          <cell r="C84" t="str">
            <v>ES0005</v>
          </cell>
          <cell r="D84" t="str">
            <v>SEV038</v>
          </cell>
        </row>
        <row r="85">
          <cell r="A85">
            <v>187355</v>
          </cell>
          <cell r="B85" t="str">
            <v>ITURRI S.A.-PROV 13080-</v>
          </cell>
          <cell r="C85" t="str">
            <v>ES0005</v>
          </cell>
          <cell r="D85" t="str">
            <v>SEV039</v>
          </cell>
        </row>
        <row r="86">
          <cell r="A86">
            <v>187351</v>
          </cell>
          <cell r="B86" t="str">
            <v>SUMINISTROS INDUSTRIALES INCOSA,S.L</v>
          </cell>
          <cell r="C86" t="str">
            <v>ES0005</v>
          </cell>
          <cell r="D86" t="str">
            <v>SEV040</v>
          </cell>
        </row>
        <row r="87">
          <cell r="A87">
            <v>187329</v>
          </cell>
          <cell r="B87" t="str">
            <v>ESPIRALES Y MAQ. DE TRANSPORTE,S.L.</v>
          </cell>
          <cell r="C87" t="str">
            <v>ES0005</v>
          </cell>
          <cell r="D87" t="str">
            <v>SEV041</v>
          </cell>
        </row>
        <row r="88">
          <cell r="A88">
            <v>187350</v>
          </cell>
          <cell r="B88" t="str">
            <v>TAPIZADOS DOYMAR, S.L.</v>
          </cell>
          <cell r="C88" t="str">
            <v>ES0005</v>
          </cell>
          <cell r="D88" t="str">
            <v>SEV042</v>
          </cell>
        </row>
        <row r="89">
          <cell r="A89">
            <v>187321</v>
          </cell>
          <cell r="B89" t="str">
            <v xml:space="preserve">ANDALUZA DE GOMAS, S.A. </v>
          </cell>
          <cell r="C89" t="str">
            <v>ES0005</v>
          </cell>
          <cell r="D89" t="str">
            <v>SEV043</v>
          </cell>
        </row>
        <row r="90">
          <cell r="A90">
            <v>186080</v>
          </cell>
          <cell r="B90" t="str">
            <v>PEREZ PEREZ MANUEL EL GATO NEGRO</v>
          </cell>
          <cell r="C90" t="str">
            <v>ES0005</v>
          </cell>
          <cell r="D90" t="str">
            <v>SEV044</v>
          </cell>
        </row>
        <row r="91">
          <cell r="A91">
            <v>187331</v>
          </cell>
          <cell r="B91" t="str">
            <v>BANTRAMER, S.L.</v>
          </cell>
          <cell r="C91" t="str">
            <v>ES0005</v>
          </cell>
          <cell r="D91" t="str">
            <v>SEV045</v>
          </cell>
        </row>
        <row r="92">
          <cell r="A92">
            <v>187343</v>
          </cell>
          <cell r="B92" t="str">
            <v>MONEXBA,S.L.</v>
          </cell>
          <cell r="C92" t="str">
            <v>ES0005</v>
          </cell>
          <cell r="D92" t="str">
            <v>SEV046</v>
          </cell>
        </row>
        <row r="93">
          <cell r="A93">
            <v>185920</v>
          </cell>
          <cell r="B93" t="str">
            <v>NTCOS BADAJOZ S.L.</v>
          </cell>
          <cell r="C93" t="str">
            <v>ES0005</v>
          </cell>
          <cell r="D93" t="str">
            <v>SEV047</v>
          </cell>
        </row>
        <row r="94">
          <cell r="A94">
            <v>185910</v>
          </cell>
          <cell r="B94" t="str">
            <v>NEUMATICOS HNOS. NIETO C.B.</v>
          </cell>
          <cell r="C94" t="str">
            <v>ES0005</v>
          </cell>
          <cell r="D94" t="str">
            <v>SEV048</v>
          </cell>
        </row>
        <row r="95">
          <cell r="A95">
            <v>190099</v>
          </cell>
          <cell r="B95" t="str">
            <v>APLICACIONES DEL CAUCHO, S.A.-SEVIL</v>
          </cell>
          <cell r="C95" t="str">
            <v>ES0005</v>
          </cell>
          <cell r="D95" t="str">
            <v>SEV049</v>
          </cell>
        </row>
        <row r="96">
          <cell r="A96">
            <v>187369</v>
          </cell>
          <cell r="B96" t="str">
            <v>BTG  CORUÑA</v>
          </cell>
          <cell r="C96" t="str">
            <v>ES0006</v>
          </cell>
          <cell r="D96" t="str">
            <v>COR001</v>
          </cell>
        </row>
        <row r="97">
          <cell r="A97">
            <v>187252</v>
          </cell>
          <cell r="B97" t="str">
            <v>B.T.G., S.A. OVIEDO</v>
          </cell>
          <cell r="C97" t="str">
            <v>ES0006</v>
          </cell>
          <cell r="D97" t="str">
            <v>COR002</v>
          </cell>
        </row>
        <row r="98">
          <cell r="A98">
            <v>187298</v>
          </cell>
          <cell r="B98" t="str">
            <v>ENDESA GENERACION S.A.</v>
          </cell>
          <cell r="C98" t="str">
            <v>ES0006</v>
          </cell>
          <cell r="D98" t="str">
            <v>COR003</v>
          </cell>
        </row>
        <row r="99">
          <cell r="A99">
            <v>187253</v>
          </cell>
          <cell r="B99" t="str">
            <v>SOCIEDAD ANONIMA TUDELA VEGUIN</v>
          </cell>
          <cell r="C99" t="str">
            <v>ES0006</v>
          </cell>
          <cell r="D99" t="str">
            <v>COR004</v>
          </cell>
        </row>
        <row r="100">
          <cell r="A100">
            <v>187370</v>
          </cell>
          <cell r="B100" t="str">
            <v>ITURRI, S.A. -PROV.13080-A CORUÑA-</v>
          </cell>
          <cell r="C100" t="str">
            <v>ES0006</v>
          </cell>
          <cell r="D100" t="str">
            <v>COR005</v>
          </cell>
        </row>
        <row r="101">
          <cell r="A101">
            <v>187277</v>
          </cell>
          <cell r="B101" t="str">
            <v>INGENIERIA MANT. ASTURIAS, S.A.</v>
          </cell>
          <cell r="C101" t="str">
            <v>ES0006</v>
          </cell>
          <cell r="D101" t="str">
            <v>COR006</v>
          </cell>
        </row>
        <row r="102">
          <cell r="A102">
            <v>187291</v>
          </cell>
          <cell r="B102" t="str">
            <v>VULCANIZADOS TRANCHO, S.A.</v>
          </cell>
          <cell r="C102" t="str">
            <v>ES0006</v>
          </cell>
          <cell r="D102" t="str">
            <v>COR007</v>
          </cell>
        </row>
        <row r="103">
          <cell r="A103">
            <v>187234</v>
          </cell>
          <cell r="B103" t="str">
            <v>ITURRI, S.A.-PROV 13080- GIJON</v>
          </cell>
          <cell r="C103" t="str">
            <v>ES0006</v>
          </cell>
          <cell r="D103" t="str">
            <v>COR008</v>
          </cell>
        </row>
      </sheetData>
      <sheetData sheetId="6" refreshError="1">
        <row r="1">
          <cell r="A1">
            <v>900765</v>
          </cell>
          <cell r="B1" t="str">
            <v>BANDA 400 EP250/2 2+1,5 ST CCSTD</v>
          </cell>
          <cell r="C1" t="str">
            <v>ATEX010</v>
          </cell>
          <cell r="D1" t="str">
            <v>Standard Lisas</v>
          </cell>
          <cell r="E1" t="str">
            <v>BL000001</v>
          </cell>
          <cell r="F1" t="str">
            <v>HPD-CB-TS</v>
          </cell>
          <cell r="G1" t="str">
            <v>IPBTEXSTANDAR020</v>
          </cell>
        </row>
        <row r="2">
          <cell r="A2">
            <v>900118</v>
          </cell>
          <cell r="B2" t="str">
            <v>BANDA 400 EP250/2 2+1,5 ST STD</v>
          </cell>
          <cell r="C2" t="str">
            <v>ATEX010</v>
          </cell>
          <cell r="D2" t="str">
            <v>Standard Lisas</v>
          </cell>
          <cell r="E2" t="str">
            <v>BL000002</v>
          </cell>
          <cell r="F2" t="str">
            <v>HPD-CB-TS</v>
          </cell>
          <cell r="G2" t="str">
            <v>IPBTEXSTANDAR020</v>
          </cell>
        </row>
        <row r="3">
          <cell r="A3">
            <v>900784</v>
          </cell>
          <cell r="B3" t="str">
            <v>BANDA 400 EP250/2 3+1,5 ST STD</v>
          </cell>
          <cell r="C3" t="str">
            <v>ATEX010</v>
          </cell>
          <cell r="D3" t="str">
            <v>Standard Lisas</v>
          </cell>
          <cell r="E3" t="str">
            <v>BL000003</v>
          </cell>
          <cell r="F3" t="str">
            <v>HPD-CB-TS</v>
          </cell>
          <cell r="G3" t="str">
            <v>IPBTEXSTANDAR020</v>
          </cell>
        </row>
        <row r="4">
          <cell r="A4">
            <v>900089</v>
          </cell>
          <cell r="B4" t="str">
            <v>BANDA 500 EP250/2 2+1,5 ST STD</v>
          </cell>
          <cell r="C4" t="str">
            <v>ATEX010</v>
          </cell>
          <cell r="D4" t="str">
            <v>Standard Lisas</v>
          </cell>
          <cell r="E4" t="str">
            <v>BL000004</v>
          </cell>
          <cell r="F4" t="str">
            <v>HPD-CB-TS</v>
          </cell>
          <cell r="G4" t="str">
            <v>IPBTEXSTANDAR020</v>
          </cell>
        </row>
        <row r="5">
          <cell r="A5">
            <v>900785</v>
          </cell>
          <cell r="B5" t="str">
            <v>BANDA 500 EP250/2 3+1,5 ST STD</v>
          </cell>
          <cell r="C5" t="str">
            <v>ATEX010</v>
          </cell>
          <cell r="D5" t="str">
            <v>Standard Lisas</v>
          </cell>
          <cell r="E5" t="str">
            <v>BL000005</v>
          </cell>
          <cell r="F5" t="str">
            <v>HPD-CB-TS</v>
          </cell>
          <cell r="G5" t="str">
            <v>IPBTEXSTANDAR020</v>
          </cell>
        </row>
        <row r="6">
          <cell r="A6">
            <v>900184</v>
          </cell>
          <cell r="B6" t="str">
            <v>BANDA 600 EP250/2 2+1,5 ST CCSTD</v>
          </cell>
          <cell r="C6" t="str">
            <v>ATEX010</v>
          </cell>
          <cell r="D6" t="str">
            <v>Standard Lisas</v>
          </cell>
          <cell r="E6" t="str">
            <v>BL000006</v>
          </cell>
          <cell r="F6" t="str">
            <v>HPD-CB-TS</v>
          </cell>
          <cell r="G6" t="str">
            <v>IPBTEXSTANDAR020</v>
          </cell>
        </row>
        <row r="7">
          <cell r="A7">
            <v>900023</v>
          </cell>
          <cell r="B7" t="str">
            <v>BANDA 600 EP250/2 2+1,5 ST STD</v>
          </cell>
          <cell r="C7" t="str">
            <v>ATEX010</v>
          </cell>
          <cell r="D7" t="str">
            <v>Standard Lisas</v>
          </cell>
          <cell r="E7" t="str">
            <v>BL000007</v>
          </cell>
          <cell r="F7" t="str">
            <v>HPD-CB-TS</v>
          </cell>
          <cell r="G7" t="str">
            <v>IPBTEXSTANDAR020</v>
          </cell>
        </row>
        <row r="8">
          <cell r="A8">
            <v>900786</v>
          </cell>
          <cell r="B8" t="str">
            <v>BANDA 600 EP250/2 3+1,5 ST STD</v>
          </cell>
          <cell r="C8" t="str">
            <v>ATEX010</v>
          </cell>
          <cell r="D8" t="str">
            <v>Standard Lisas</v>
          </cell>
          <cell r="E8" t="str">
            <v>BL000008</v>
          </cell>
          <cell r="F8" t="str">
            <v>HPD-CB-TS</v>
          </cell>
          <cell r="G8" t="str">
            <v>IPBTEXSTANDAR020</v>
          </cell>
        </row>
        <row r="9">
          <cell r="A9">
            <v>900010</v>
          </cell>
          <cell r="B9" t="str">
            <v>BANDA 400 EP400/3 3+1,5 ST STD</v>
          </cell>
          <cell r="C9" t="str">
            <v>ATEX010</v>
          </cell>
          <cell r="D9" t="str">
            <v>Standard Lisas</v>
          </cell>
          <cell r="E9" t="str">
            <v>BL000009</v>
          </cell>
          <cell r="F9" t="str">
            <v>HPD-CB-TS</v>
          </cell>
          <cell r="G9" t="str">
            <v>IPBTEXSTANDAR020</v>
          </cell>
        </row>
        <row r="10">
          <cell r="A10">
            <v>900001</v>
          </cell>
          <cell r="B10" t="str">
            <v>BANDA 500 EP400/3 3+1,5 ST STD</v>
          </cell>
          <cell r="C10" t="str">
            <v>ATEX010</v>
          </cell>
          <cell r="D10" t="str">
            <v>Standard Lisas</v>
          </cell>
          <cell r="E10" t="str">
            <v>BL000010</v>
          </cell>
          <cell r="F10" t="str">
            <v>HPD-CB-TS</v>
          </cell>
          <cell r="G10" t="str">
            <v>IPBTEXSTANDAR020</v>
          </cell>
        </row>
        <row r="11">
          <cell r="A11">
            <v>900002</v>
          </cell>
          <cell r="B11" t="str">
            <v>BANDA 600 EP400/3 3+1,5 ST STD</v>
          </cell>
          <cell r="C11" t="str">
            <v>ATEX010</v>
          </cell>
          <cell r="D11" t="str">
            <v>Standard Lisas</v>
          </cell>
          <cell r="E11" t="str">
            <v>BL000011</v>
          </cell>
          <cell r="F11" t="str">
            <v>HPD-CB-TS</v>
          </cell>
          <cell r="G11" t="str">
            <v>IPBTEXSTANDAR020</v>
          </cell>
        </row>
        <row r="12">
          <cell r="A12">
            <v>900027</v>
          </cell>
          <cell r="B12" t="str">
            <v>BANDA 650 EP400/3 3+1,5 ST STD</v>
          </cell>
          <cell r="C12" t="str">
            <v>ATEX010</v>
          </cell>
          <cell r="D12" t="str">
            <v>Standard Lisas</v>
          </cell>
          <cell r="E12" t="str">
            <v>BL000012</v>
          </cell>
          <cell r="F12" t="str">
            <v>HPD-CB-TS</v>
          </cell>
          <cell r="G12" t="str">
            <v>IPBTEXSTANDAR020</v>
          </cell>
        </row>
        <row r="13">
          <cell r="A13">
            <v>900004</v>
          </cell>
          <cell r="B13" t="str">
            <v>BANDA 800 EP400/3 3+1,5 ST STD</v>
          </cell>
          <cell r="C13" t="str">
            <v>ATEX010</v>
          </cell>
          <cell r="D13" t="str">
            <v>Standard Lisas</v>
          </cell>
          <cell r="E13" t="str">
            <v>BL000013</v>
          </cell>
          <cell r="F13" t="str">
            <v>HPD-CB-TS</v>
          </cell>
          <cell r="G13" t="str">
            <v>IPBTEXSTANDAR020</v>
          </cell>
        </row>
        <row r="14">
          <cell r="A14">
            <v>900058</v>
          </cell>
          <cell r="B14" t="str">
            <v>BANDA 500 EP500/4 4+2 ST STD</v>
          </cell>
          <cell r="C14" t="str">
            <v>ATEX010</v>
          </cell>
          <cell r="D14" t="str">
            <v>Standard Lisas</v>
          </cell>
          <cell r="E14" t="str">
            <v>BL000014</v>
          </cell>
          <cell r="F14" t="str">
            <v>HPD-CB-TS</v>
          </cell>
          <cell r="G14" t="str">
            <v>IPBTEXSTANDAR020</v>
          </cell>
        </row>
        <row r="15">
          <cell r="A15">
            <v>900012</v>
          </cell>
          <cell r="B15" t="str">
            <v>BANDA 600 EP500/4 4+2 ST STD</v>
          </cell>
          <cell r="C15" t="str">
            <v>ATEX010</v>
          </cell>
          <cell r="D15" t="str">
            <v>Standard Lisas</v>
          </cell>
          <cell r="E15" t="str">
            <v>BL000015</v>
          </cell>
          <cell r="F15" t="str">
            <v>HPD-CB-TS</v>
          </cell>
          <cell r="G15" t="str">
            <v>IPBTEXSTANDAR020</v>
          </cell>
        </row>
        <row r="16">
          <cell r="A16">
            <v>900031</v>
          </cell>
          <cell r="B16" t="str">
            <v>BANDA 650 EP500/4 4+2 ST STD</v>
          </cell>
          <cell r="C16" t="str">
            <v>ATEX010</v>
          </cell>
          <cell r="D16" t="str">
            <v>Standard Lisas</v>
          </cell>
          <cell r="E16" t="str">
            <v>BL000016</v>
          </cell>
          <cell r="F16" t="str">
            <v>HPD-CB-TS</v>
          </cell>
          <cell r="G16" t="str">
            <v>IPBTEXSTANDAR020</v>
          </cell>
        </row>
        <row r="17">
          <cell r="A17">
            <v>900397</v>
          </cell>
          <cell r="B17" t="str">
            <v>BANDA 650 EP500/4 4+2 ST STD</v>
          </cell>
          <cell r="C17" t="str">
            <v>ATEX010</v>
          </cell>
          <cell r="D17" t="str">
            <v>Standard Lisas</v>
          </cell>
          <cell r="E17" t="str">
            <v>BL000017</v>
          </cell>
          <cell r="F17" t="str">
            <v>HPD-CB-TS</v>
          </cell>
          <cell r="G17" t="str">
            <v>IPBTEXSTANDAR020</v>
          </cell>
        </row>
        <row r="18">
          <cell r="A18">
            <v>900051</v>
          </cell>
          <cell r="B18" t="str">
            <v>BANDA 800 EP500/4 4+2 ST STD</v>
          </cell>
          <cell r="C18" t="str">
            <v>ATEX010</v>
          </cell>
          <cell r="D18" t="str">
            <v>Standard Lisas</v>
          </cell>
          <cell r="E18" t="str">
            <v>BL000018</v>
          </cell>
          <cell r="F18" t="str">
            <v>HPD-CB-TS</v>
          </cell>
          <cell r="G18" t="str">
            <v>IPBTEXSTANDAR020</v>
          </cell>
        </row>
        <row r="19">
          <cell r="A19">
            <v>900192</v>
          </cell>
          <cell r="B19" t="str">
            <v>BANDA 900 EP500/4 4+2 ST STD</v>
          </cell>
          <cell r="C19" t="str">
            <v>ATEX010</v>
          </cell>
          <cell r="D19" t="str">
            <v>Standard Lisas</v>
          </cell>
          <cell r="E19" t="str">
            <v>BL000019</v>
          </cell>
          <cell r="F19" t="str">
            <v>HPD-CB-TS</v>
          </cell>
          <cell r="G19" t="str">
            <v>IPBTEXSTANDAR020</v>
          </cell>
        </row>
        <row r="20">
          <cell r="A20">
            <v>900074</v>
          </cell>
          <cell r="B20" t="str">
            <v>BANDA 1000 EP500/4 4+2 ST STD</v>
          </cell>
          <cell r="C20" t="str">
            <v>ATEX010</v>
          </cell>
          <cell r="D20" t="str">
            <v>Standard Lisas</v>
          </cell>
          <cell r="E20" t="str">
            <v>BL000020</v>
          </cell>
          <cell r="F20" t="str">
            <v>HPD-CB-TS</v>
          </cell>
          <cell r="G20" t="str">
            <v>IPBTEXSTANDAR020</v>
          </cell>
        </row>
        <row r="21">
          <cell r="A21">
            <v>900090</v>
          </cell>
          <cell r="B21" t="str">
            <v>BANDA 1200 EP500/4 4+2 ST STD</v>
          </cell>
          <cell r="C21" t="str">
            <v>ATEX010</v>
          </cell>
          <cell r="D21" t="str">
            <v>Standard Lisas</v>
          </cell>
          <cell r="E21" t="str">
            <v>BL000021</v>
          </cell>
          <cell r="F21" t="str">
            <v>HPD-CB-TS</v>
          </cell>
          <cell r="G21" t="str">
            <v>IPBTEXSTANDAR020</v>
          </cell>
        </row>
        <row r="22">
          <cell r="A22">
            <v>900073</v>
          </cell>
          <cell r="B22" t="str">
            <v>BANDA 1400 EP500/4 4+2 ST STD</v>
          </cell>
          <cell r="C22" t="str">
            <v>ATEX010</v>
          </cell>
          <cell r="D22" t="str">
            <v>Standard Lisas</v>
          </cell>
          <cell r="E22" t="str">
            <v>BL000022</v>
          </cell>
          <cell r="F22" t="str">
            <v>HPD-CB-TS</v>
          </cell>
          <cell r="G22" t="str">
            <v>IPBTEXSTANDAR020</v>
          </cell>
        </row>
        <row r="23">
          <cell r="A23">
            <v>901261</v>
          </cell>
          <cell r="B23" t="str">
            <v>BANDA 650 EP630/4 6+3 ST</v>
          </cell>
          <cell r="C23" t="str">
            <v>ATEX010</v>
          </cell>
          <cell r="D23" t="str">
            <v>Standard Lisas</v>
          </cell>
          <cell r="E23" t="str">
            <v>BL000023</v>
          </cell>
          <cell r="F23" t="str">
            <v>HPD-CB-TS</v>
          </cell>
          <cell r="G23" t="str">
            <v>IPBTEXSTANDAR020</v>
          </cell>
        </row>
        <row r="24">
          <cell r="A24">
            <v>900082</v>
          </cell>
          <cell r="B24" t="str">
            <v>BANDA 800 EP630/4 6+3 ST</v>
          </cell>
          <cell r="C24" t="str">
            <v>ATEX010</v>
          </cell>
          <cell r="D24" t="str">
            <v>Standard Lisas</v>
          </cell>
          <cell r="E24" t="str">
            <v>BL000024</v>
          </cell>
          <cell r="F24" t="str">
            <v>HPD-CB-TS</v>
          </cell>
          <cell r="G24" t="str">
            <v>IPBTEXSTANDAR020</v>
          </cell>
        </row>
        <row r="25">
          <cell r="A25">
            <v>900069</v>
          </cell>
          <cell r="B25" t="str">
            <v>BANDA 1000 EP630/4 6+3 ST</v>
          </cell>
          <cell r="C25" t="str">
            <v>ATEX010</v>
          </cell>
          <cell r="D25" t="str">
            <v>Standard Lisas</v>
          </cell>
          <cell r="E25" t="str">
            <v>BL000025</v>
          </cell>
          <cell r="F25" t="str">
            <v>HPD-CB-TS</v>
          </cell>
          <cell r="G25" t="str">
            <v>IPBTEXSTANDAR020</v>
          </cell>
        </row>
        <row r="26">
          <cell r="A26">
            <v>900087</v>
          </cell>
          <cell r="B26" t="str">
            <v>BANDA 1200 EP630/4 6+3 ST</v>
          </cell>
          <cell r="C26" t="str">
            <v>ATEX010</v>
          </cell>
          <cell r="D26" t="str">
            <v>Standard Lisas</v>
          </cell>
          <cell r="E26" t="str">
            <v>BL000026</v>
          </cell>
          <cell r="F26" t="str">
            <v>HPD-CB-TS</v>
          </cell>
          <cell r="G26" t="str">
            <v>IPBTEXSTANDAR020</v>
          </cell>
        </row>
        <row r="27">
          <cell r="A27">
            <v>901262</v>
          </cell>
          <cell r="B27" t="str">
            <v>BANDA 1400 EP630/4 6+3 ST</v>
          </cell>
          <cell r="C27" t="str">
            <v>ATEX010</v>
          </cell>
          <cell r="D27" t="str">
            <v>Standard Lisas</v>
          </cell>
          <cell r="E27" t="str">
            <v>BL000027</v>
          </cell>
          <cell r="F27" t="str">
            <v>HPD-CB-TS</v>
          </cell>
          <cell r="G27" t="str">
            <v>IPBTEXSTANDAR020</v>
          </cell>
        </row>
        <row r="28">
          <cell r="A28">
            <v>900062</v>
          </cell>
          <cell r="B28" t="str">
            <v>BANDA 400 EP250/2 2+1,5 ST NER</v>
          </cell>
          <cell r="C28" t="str">
            <v>ATEX011</v>
          </cell>
          <cell r="D28" t="str">
            <v>Standard Nervios</v>
          </cell>
          <cell r="E28" t="str">
            <v>BN000001</v>
          </cell>
          <cell r="F28" t="str">
            <v>HPD-CB-TC</v>
          </cell>
          <cell r="G28" t="str">
            <v>IPBTEXSTANDAR021</v>
          </cell>
        </row>
        <row r="29">
          <cell r="A29">
            <v>900035</v>
          </cell>
          <cell r="B29" t="str">
            <v>BANDA 500 EP250/2 2+1,5 ST NER</v>
          </cell>
          <cell r="C29" t="str">
            <v>ATEX011</v>
          </cell>
          <cell r="D29" t="str">
            <v>Standard Nervios</v>
          </cell>
          <cell r="E29" t="str">
            <v>BN000002</v>
          </cell>
          <cell r="F29" t="str">
            <v>HPD-CB-TC</v>
          </cell>
          <cell r="G29" t="str">
            <v>IPBTEXSTANDAR021</v>
          </cell>
        </row>
        <row r="30">
          <cell r="A30">
            <v>900088</v>
          </cell>
          <cell r="B30" t="str">
            <v>BANDA 600 EP250/2 2+1,5 ST NER</v>
          </cell>
          <cell r="C30" t="str">
            <v>ATEX011</v>
          </cell>
          <cell r="D30" t="str">
            <v>Standard Nervios</v>
          </cell>
          <cell r="E30" t="str">
            <v>BN000003</v>
          </cell>
          <cell r="F30" t="str">
            <v>HPD-CB-TC</v>
          </cell>
          <cell r="G30" t="str">
            <v>IPBTEXSTANDAR021</v>
          </cell>
        </row>
        <row r="31">
          <cell r="A31">
            <v>900120</v>
          </cell>
          <cell r="B31" t="str">
            <v>BANDA 400 EP400/3 3+1,5 ST NER</v>
          </cell>
          <cell r="C31" t="str">
            <v>ATEX011</v>
          </cell>
          <cell r="D31" t="str">
            <v>Standard Nervios</v>
          </cell>
          <cell r="E31" t="str">
            <v>BN000004</v>
          </cell>
          <cell r="F31" t="str">
            <v>HPD-CB-TC</v>
          </cell>
          <cell r="G31" t="str">
            <v>IPBTEXSTANDAR021</v>
          </cell>
        </row>
        <row r="32">
          <cell r="A32">
            <v>900104</v>
          </cell>
          <cell r="B32" t="str">
            <v>BANDA 500 EP400/3 3+1,5 ST NER</v>
          </cell>
          <cell r="C32" t="str">
            <v>ATEX011</v>
          </cell>
          <cell r="D32" t="str">
            <v>Standard Nervios</v>
          </cell>
          <cell r="E32" t="str">
            <v>BN000005</v>
          </cell>
          <cell r="F32" t="str">
            <v>HPD-CB-TC</v>
          </cell>
          <cell r="G32" t="str">
            <v>IPBTEXSTANDAR021</v>
          </cell>
        </row>
        <row r="33">
          <cell r="A33">
            <v>900684</v>
          </cell>
          <cell r="B33" t="str">
            <v>BANDA 500 EP400/3 3+1,5 A NER</v>
          </cell>
          <cell r="C33" t="str">
            <v>ATEX011</v>
          </cell>
          <cell r="D33" t="str">
            <v>Standard Nervios</v>
          </cell>
          <cell r="E33" t="str">
            <v>BN000006</v>
          </cell>
          <cell r="F33" t="str">
            <v>HPD-CB-TC</v>
          </cell>
          <cell r="G33" t="str">
            <v>IPBTEXSTANDAR021</v>
          </cell>
        </row>
        <row r="34">
          <cell r="A34">
            <v>900106</v>
          </cell>
          <cell r="B34" t="str">
            <v>BANDA 600 EP400/3 3+1,5 ST NER</v>
          </cell>
          <cell r="C34" t="str">
            <v>ATEX011</v>
          </cell>
          <cell r="D34" t="str">
            <v>Standard Nervios</v>
          </cell>
          <cell r="E34" t="str">
            <v>BN000007</v>
          </cell>
          <cell r="F34" t="str">
            <v>HPD-CB-TC</v>
          </cell>
          <cell r="G34" t="str">
            <v>IPBTEXSTANDAR021</v>
          </cell>
        </row>
        <row r="35">
          <cell r="A35">
            <v>900671</v>
          </cell>
          <cell r="B35" t="str">
            <v>BANDA 600 EP400/3 3+1,5 A NER</v>
          </cell>
          <cell r="C35" t="str">
            <v>ATEX011</v>
          </cell>
          <cell r="D35" t="str">
            <v>Standard Nervios</v>
          </cell>
          <cell r="E35" t="str">
            <v>BN000008</v>
          </cell>
          <cell r="F35" t="str">
            <v>HPD-CB-TC</v>
          </cell>
          <cell r="G35" t="str">
            <v>IPBTEXSTANDAR021</v>
          </cell>
        </row>
        <row r="36">
          <cell r="A36">
            <v>900093</v>
          </cell>
          <cell r="B36" t="str">
            <v>BANDA 650 EP400/3 3+1,5 ST NER</v>
          </cell>
          <cell r="C36" t="str">
            <v>ATEX011</v>
          </cell>
          <cell r="D36" t="str">
            <v>Standard Nervios</v>
          </cell>
          <cell r="E36" t="str">
            <v>BN000009</v>
          </cell>
          <cell r="F36" t="str">
            <v>HPD-CB-TC</v>
          </cell>
          <cell r="G36" t="str">
            <v>IPBTEXSTANDAR021</v>
          </cell>
        </row>
        <row r="37">
          <cell r="A37">
            <v>900096</v>
          </cell>
          <cell r="B37" t="str">
            <v>BANDA 800 EP400/3 3+1,5 ST NER</v>
          </cell>
          <cell r="C37" t="str">
            <v>ATEX011</v>
          </cell>
          <cell r="D37" t="str">
            <v>Standard Nervios</v>
          </cell>
          <cell r="E37" t="str">
            <v>BN000010</v>
          </cell>
          <cell r="F37" t="str">
            <v>HPD-CB-TC</v>
          </cell>
          <cell r="G37" t="str">
            <v>IPBTEXSTANDAR021</v>
          </cell>
        </row>
        <row r="38">
          <cell r="A38">
            <v>900912</v>
          </cell>
          <cell r="B38" t="str">
            <v>BANDA 800 EP400/3 4+2 ST NER</v>
          </cell>
          <cell r="C38" t="str">
            <v>ATEX011</v>
          </cell>
          <cell r="D38" t="str">
            <v>Standard Nervios</v>
          </cell>
          <cell r="E38" t="str">
            <v>BN000011</v>
          </cell>
          <cell r="F38" t="str">
            <v>HPD-CB-TC</v>
          </cell>
          <cell r="G38" t="str">
            <v>IPBTEXSTANDAR021</v>
          </cell>
        </row>
        <row r="39">
          <cell r="A39">
            <v>900913</v>
          </cell>
          <cell r="B39" t="str">
            <v>BANDA 1000 EP400/3 4+2 ST NER</v>
          </cell>
          <cell r="C39" t="str">
            <v>ATEX011</v>
          </cell>
          <cell r="D39" t="str">
            <v>Standard Nervios</v>
          </cell>
          <cell r="E39" t="str">
            <v>BN000012</v>
          </cell>
          <cell r="F39" t="str">
            <v>HPD-CB-TC</v>
          </cell>
          <cell r="G39" t="str">
            <v>IPBTEXSTANDAR021</v>
          </cell>
        </row>
        <row r="40">
          <cell r="A40">
            <v>900905</v>
          </cell>
          <cell r="B40" t="str">
            <v>BANDA 1000 EP500/4 4+2 ST NER</v>
          </cell>
          <cell r="C40" t="str">
            <v>ATEX011</v>
          </cell>
          <cell r="D40" t="str">
            <v>Standard Nervios</v>
          </cell>
          <cell r="E40" t="str">
            <v>BN000013</v>
          </cell>
          <cell r="F40" t="str">
            <v>HPD-CB-TC</v>
          </cell>
          <cell r="G40" t="str">
            <v>IPBTEXSTANDAR021</v>
          </cell>
        </row>
        <row r="41">
          <cell r="A41">
            <v>900906</v>
          </cell>
          <cell r="B41" t="str">
            <v>BANDA 1200 EP500/4 4+2 ST NER</v>
          </cell>
          <cell r="C41" t="str">
            <v>ATEX011</v>
          </cell>
          <cell r="D41" t="str">
            <v>Standard Nervios</v>
          </cell>
          <cell r="E41" t="str">
            <v>BN000014</v>
          </cell>
          <cell r="F41" t="str">
            <v>HPD-CB-TC</v>
          </cell>
          <cell r="G41" t="str">
            <v>IPBTEXSTANDAR021</v>
          </cell>
        </row>
        <row r="42">
          <cell r="A42">
            <v>900007</v>
          </cell>
          <cell r="B42" t="str">
            <v>BANDA 500 EP400/3 3+1,5 GM</v>
          </cell>
          <cell r="C42" t="str">
            <v>ATEX015</v>
          </cell>
          <cell r="D42" t="str">
            <v>Standarizadas R.Aceite</v>
          </cell>
          <cell r="E42" t="str">
            <v>OMRAS001</v>
          </cell>
          <cell r="F42" t="str">
            <v>HPD-CB-TT</v>
          </cell>
          <cell r="G42" t="str">
            <v>IPBTEXSTANDAR022</v>
          </cell>
        </row>
        <row r="43">
          <cell r="A43">
            <v>900313</v>
          </cell>
          <cell r="B43" t="str">
            <v>BANDA 600 EP400/3 3+1,5 GM</v>
          </cell>
          <cell r="C43" t="str">
            <v>ATEX015</v>
          </cell>
          <cell r="D43" t="str">
            <v>Standarizadas R.Aceite</v>
          </cell>
          <cell r="E43" t="str">
            <v>OMRAS002</v>
          </cell>
          <cell r="F43" t="str">
            <v>HPD-CB-TT</v>
          </cell>
          <cell r="G43" t="str">
            <v>IPBTEXSTANDAR022</v>
          </cell>
        </row>
        <row r="44">
          <cell r="A44">
            <v>900148</v>
          </cell>
          <cell r="B44" t="str">
            <v>BANDA 650 EP400/3 3+1,5 GM</v>
          </cell>
          <cell r="C44" t="str">
            <v>ATEX015</v>
          </cell>
          <cell r="D44" t="str">
            <v>Standarizadas R.Aceite</v>
          </cell>
          <cell r="E44" t="str">
            <v>OMRAS003</v>
          </cell>
          <cell r="F44" t="str">
            <v>HPD-CB-TT</v>
          </cell>
          <cell r="G44" t="str">
            <v>IPBTEXSTANDAR022</v>
          </cell>
        </row>
        <row r="45">
          <cell r="A45">
            <v>900133</v>
          </cell>
          <cell r="B45" t="str">
            <v>BANDA 500 EP400/3 4+2 CT15</v>
          </cell>
          <cell r="C45" t="str">
            <v>ATEX016</v>
          </cell>
          <cell r="D45" t="str">
            <v>Standarizadas R.Aceite</v>
          </cell>
          <cell r="E45" t="str">
            <v>OMRCS001</v>
          </cell>
          <cell r="F45" t="str">
            <v>HPD-CB-TT</v>
          </cell>
          <cell r="G45" t="str">
            <v>IPBTEXSTANDAR023</v>
          </cell>
        </row>
        <row r="46">
          <cell r="A46">
            <v>900064</v>
          </cell>
          <cell r="B46" t="str">
            <v>BANDA 500 EP400/3 4+2 T15</v>
          </cell>
          <cell r="C46" t="str">
            <v>ATEX016</v>
          </cell>
          <cell r="D46" t="str">
            <v>Standarizadas R.Calor</v>
          </cell>
          <cell r="E46" t="str">
            <v>OMRCS002</v>
          </cell>
          <cell r="F46" t="str">
            <v>HPD-CB-TT</v>
          </cell>
          <cell r="G46" t="str">
            <v>IPBTEXSTANDAR023</v>
          </cell>
        </row>
        <row r="47">
          <cell r="A47">
            <v>900241</v>
          </cell>
          <cell r="B47" t="str">
            <v>BANDA 600 EP400/3 4+2 T15</v>
          </cell>
          <cell r="C47" t="str">
            <v>ATEX016</v>
          </cell>
          <cell r="D47" t="str">
            <v>Standarizadas R.Calor</v>
          </cell>
          <cell r="E47" t="str">
            <v>OMRCS003</v>
          </cell>
          <cell r="F47" t="str">
            <v>HPD-CB-TT</v>
          </cell>
          <cell r="G47" t="str">
            <v>IPBTEXSTANDAR023</v>
          </cell>
        </row>
        <row r="48">
          <cell r="A48">
            <v>900039</v>
          </cell>
          <cell r="B48" t="str">
            <v>BANDA 650 EP400/3 4+2 T15</v>
          </cell>
          <cell r="C48" t="str">
            <v>ATEX016</v>
          </cell>
          <cell r="D48" t="str">
            <v>Standarizadas R.Calor</v>
          </cell>
          <cell r="E48" t="str">
            <v>OMRCS004</v>
          </cell>
          <cell r="F48" t="str">
            <v>HPD-CB-TT</v>
          </cell>
          <cell r="G48" t="str">
            <v>IPBTEXSTANDAR023</v>
          </cell>
        </row>
        <row r="49">
          <cell r="A49">
            <v>900568</v>
          </cell>
          <cell r="B49" t="str">
            <v>BANDA 550 EP250/2 3+1,5 G</v>
          </cell>
          <cell r="C49" t="str">
            <v>ATEX022</v>
          </cell>
          <cell r="D49" t="str">
            <v>Resistente Aceite</v>
          </cell>
          <cell r="E49" t="str">
            <v>OMRAT001</v>
          </cell>
          <cell r="F49" t="str">
            <v>HPD-CB-TT</v>
          </cell>
          <cell r="G49" t="str">
            <v>IPBTEXSPECIAL002</v>
          </cell>
        </row>
        <row r="50">
          <cell r="A50">
            <v>900600</v>
          </cell>
          <cell r="B50" t="str">
            <v>BANDA 800 EP250/2 3+1,5 G</v>
          </cell>
          <cell r="C50" t="str">
            <v>ATEX022</v>
          </cell>
          <cell r="D50" t="str">
            <v>Resistente Aceite</v>
          </cell>
          <cell r="E50" t="str">
            <v>OMRAT002</v>
          </cell>
          <cell r="F50" t="str">
            <v>HPD-CB-TT</v>
          </cell>
          <cell r="G50" t="str">
            <v>IPBTEXSPECIAL002</v>
          </cell>
        </row>
        <row r="51">
          <cell r="A51">
            <v>900347</v>
          </cell>
          <cell r="B51" t="str">
            <v>BANDA 400 EP400/3 3+1,5 G</v>
          </cell>
          <cell r="C51" t="str">
            <v>ATEX022</v>
          </cell>
          <cell r="D51" t="str">
            <v>Resistente Aceite</v>
          </cell>
          <cell r="E51" t="str">
            <v>OMRAT003</v>
          </cell>
          <cell r="F51" t="str">
            <v>HPD-CB-TT</v>
          </cell>
          <cell r="G51" t="str">
            <v>IPBTEXSPECIAL002</v>
          </cell>
        </row>
        <row r="52">
          <cell r="A52">
            <v>900206</v>
          </cell>
          <cell r="B52" t="str">
            <v>BANDA 500 EP400/3 3+1,5 G</v>
          </cell>
          <cell r="C52" t="str">
            <v>ATEX022</v>
          </cell>
          <cell r="D52" t="str">
            <v>Resistente Aceite</v>
          </cell>
          <cell r="E52" t="str">
            <v>OMRAT004</v>
          </cell>
          <cell r="F52" t="str">
            <v>HPD-CB-TT</v>
          </cell>
          <cell r="G52" t="str">
            <v>IPBTEXSPECIAL002</v>
          </cell>
        </row>
        <row r="53">
          <cell r="A53">
            <v>900179</v>
          </cell>
          <cell r="B53" t="str">
            <v>BANDA 500 EP400/3 4+2 G</v>
          </cell>
          <cell r="C53" t="str">
            <v>ATEX022</v>
          </cell>
          <cell r="D53" t="str">
            <v>Resistente Aceite</v>
          </cell>
          <cell r="E53" t="str">
            <v>OMRAT005</v>
          </cell>
          <cell r="F53" t="str">
            <v>HPD-CB-TT</v>
          </cell>
          <cell r="G53" t="str">
            <v>IPBTEXSPECIAL002</v>
          </cell>
        </row>
        <row r="54">
          <cell r="A54">
            <v>900181</v>
          </cell>
          <cell r="B54" t="str">
            <v>BANDA 500 EP400/3 4+2 GM</v>
          </cell>
          <cell r="C54" t="str">
            <v>ATEX022</v>
          </cell>
          <cell r="D54" t="str">
            <v>Resistente Aceite</v>
          </cell>
          <cell r="E54" t="str">
            <v>OMRAT006</v>
          </cell>
          <cell r="F54" t="str">
            <v>HPD-CB-TT</v>
          </cell>
          <cell r="G54" t="str">
            <v>IPBTEXSPECIAL002</v>
          </cell>
        </row>
        <row r="55">
          <cell r="A55">
            <v>900417</v>
          </cell>
          <cell r="B55" t="str">
            <v>BANDA 500 EP400/3 4+2 GM NER</v>
          </cell>
          <cell r="C55" t="str">
            <v>ATEX022</v>
          </cell>
          <cell r="D55" t="str">
            <v>Resistente Aceite</v>
          </cell>
          <cell r="E55" t="str">
            <v>OMRAT007</v>
          </cell>
          <cell r="F55" t="str">
            <v>HPD-CB-TT</v>
          </cell>
          <cell r="G55" t="str">
            <v>IPBTEXSPECIAL002</v>
          </cell>
        </row>
        <row r="56">
          <cell r="A56">
            <v>900436</v>
          </cell>
          <cell r="B56" t="str">
            <v>BANDA 600 EP400/3 4+2 GM</v>
          </cell>
          <cell r="C56" t="str">
            <v>ATEX022</v>
          </cell>
          <cell r="D56" t="str">
            <v>Resistente Aceite</v>
          </cell>
          <cell r="E56" t="str">
            <v>OMRAT008</v>
          </cell>
          <cell r="F56" t="str">
            <v>HPD-CB-TT</v>
          </cell>
          <cell r="G56" t="str">
            <v>IPBTEXSPECIAL002</v>
          </cell>
        </row>
        <row r="57">
          <cell r="A57">
            <v>900424</v>
          </cell>
          <cell r="B57" t="str">
            <v>BANDA 600 EP400/3 4+2 GM NER</v>
          </cell>
          <cell r="C57" t="str">
            <v>ATEX022</v>
          </cell>
          <cell r="D57" t="str">
            <v>Resistente Aceite</v>
          </cell>
          <cell r="E57" t="str">
            <v>OMRAT009</v>
          </cell>
          <cell r="F57" t="str">
            <v>HPD-CB-TT</v>
          </cell>
          <cell r="G57" t="str">
            <v>IPBTEXSPECIAL002</v>
          </cell>
        </row>
        <row r="58">
          <cell r="A58">
            <v>900178</v>
          </cell>
          <cell r="B58" t="str">
            <v>BANDA 650 EP400/3 4+2 G</v>
          </cell>
          <cell r="C58" t="str">
            <v>ATEX022</v>
          </cell>
          <cell r="D58" t="str">
            <v>Resistente Aceite</v>
          </cell>
          <cell r="E58" t="str">
            <v>OMRAT010</v>
          </cell>
          <cell r="F58" t="str">
            <v>HPD-CB-TT</v>
          </cell>
          <cell r="G58" t="str">
            <v>IPBTEXSPECIAL002</v>
          </cell>
        </row>
        <row r="59">
          <cell r="A59">
            <v>900053</v>
          </cell>
          <cell r="B59" t="str">
            <v>BANDA 650 EP400/3 4+2 GM</v>
          </cell>
          <cell r="C59" t="str">
            <v>ATEX022</v>
          </cell>
          <cell r="D59" t="str">
            <v>Resistente Aceite</v>
          </cell>
          <cell r="E59" t="str">
            <v>OMRAT011</v>
          </cell>
          <cell r="F59" t="str">
            <v>HPD-CB-TT</v>
          </cell>
          <cell r="G59" t="str">
            <v>IPBTEXSPECIAL002</v>
          </cell>
        </row>
        <row r="60">
          <cell r="A60">
            <v>901132</v>
          </cell>
          <cell r="B60" t="str">
            <v>BANDA 650 EP400/3 5+2 G</v>
          </cell>
          <cell r="C60" t="str">
            <v>ATEX022</v>
          </cell>
          <cell r="D60" t="str">
            <v>Resistente Aceite</v>
          </cell>
          <cell r="E60" t="str">
            <v>OMRAT012</v>
          </cell>
          <cell r="F60" t="str">
            <v>HPD-CB-TT</v>
          </cell>
          <cell r="G60" t="str">
            <v>IPBTEXSPECIAL002</v>
          </cell>
        </row>
        <row r="61">
          <cell r="A61">
            <v>900048</v>
          </cell>
          <cell r="B61" t="str">
            <v>BANDA 800 EP400/3 3+1,5 GM</v>
          </cell>
          <cell r="C61" t="str">
            <v>ATEX022</v>
          </cell>
          <cell r="D61" t="str">
            <v>Resistente Aceite</v>
          </cell>
          <cell r="E61" t="str">
            <v>OMRAT013</v>
          </cell>
          <cell r="F61" t="str">
            <v>HPD-CB-TT</v>
          </cell>
          <cell r="G61" t="str">
            <v>IPBTEXSPECIAL002</v>
          </cell>
        </row>
        <row r="62">
          <cell r="A62">
            <v>900177</v>
          </cell>
          <cell r="B62" t="str">
            <v>BANDA 800 EP400/3 4+2 G</v>
          </cell>
          <cell r="C62" t="str">
            <v>ATEX022</v>
          </cell>
          <cell r="D62" t="str">
            <v>Resistente Aceite</v>
          </cell>
          <cell r="E62" t="str">
            <v>OMRAT014</v>
          </cell>
          <cell r="F62" t="str">
            <v>HPD-CB-TT</v>
          </cell>
          <cell r="G62" t="str">
            <v>IPBTEXSPECIAL002</v>
          </cell>
        </row>
        <row r="63">
          <cell r="A63">
            <v>900040</v>
          </cell>
          <cell r="B63" t="str">
            <v>BANDA 800 EP400/3 4+2 GM</v>
          </cell>
          <cell r="C63" t="str">
            <v>ATEX022</v>
          </cell>
          <cell r="D63" t="str">
            <v>Resistente Aceite</v>
          </cell>
          <cell r="E63" t="str">
            <v>OMRAT015</v>
          </cell>
          <cell r="F63" t="str">
            <v>HPD-CB-TT</v>
          </cell>
          <cell r="G63" t="str">
            <v>IPBTEXSPECIAL002</v>
          </cell>
        </row>
        <row r="64">
          <cell r="A64">
            <v>900056</v>
          </cell>
          <cell r="B64" t="str">
            <v>BANDA 1000 EP400/3 3+1,5 GM</v>
          </cell>
          <cell r="C64" t="str">
            <v>ATEX022</v>
          </cell>
          <cell r="D64" t="str">
            <v>Resistente Aceite</v>
          </cell>
          <cell r="E64" t="str">
            <v>OMRAT016</v>
          </cell>
          <cell r="F64" t="str">
            <v>HPD-CB-TT</v>
          </cell>
          <cell r="G64" t="str">
            <v>IPBTEXSPECIAL002</v>
          </cell>
        </row>
        <row r="65">
          <cell r="A65">
            <v>900657</v>
          </cell>
          <cell r="B65" t="str">
            <v>BANDA 1000 EP400/3 4+2 G</v>
          </cell>
          <cell r="C65" t="str">
            <v>ATEX022</v>
          </cell>
          <cell r="D65" t="str">
            <v>Resistente Aceite</v>
          </cell>
          <cell r="E65" t="str">
            <v>OMRAT017</v>
          </cell>
          <cell r="F65" t="str">
            <v>HPD-CB-TT</v>
          </cell>
          <cell r="G65" t="str">
            <v>IPBTEXSPECIAL002</v>
          </cell>
        </row>
        <row r="66">
          <cell r="A66">
            <v>900079</v>
          </cell>
          <cell r="B66" t="str">
            <v>BANDA 1000 EP400/3 4+2 GM</v>
          </cell>
          <cell r="C66" t="str">
            <v>ATEX022</v>
          </cell>
          <cell r="D66" t="str">
            <v>Resistente Aceite</v>
          </cell>
          <cell r="E66" t="str">
            <v>OMRAT018</v>
          </cell>
          <cell r="F66" t="str">
            <v>HPD-CB-TT</v>
          </cell>
          <cell r="G66" t="str">
            <v>IPBTEXSPECIAL002</v>
          </cell>
        </row>
        <row r="67">
          <cell r="A67">
            <v>900746</v>
          </cell>
          <cell r="B67" t="str">
            <v>BANDA 1200 EP400/3 3+1,5 G</v>
          </cell>
          <cell r="C67" t="str">
            <v>ATEX022</v>
          </cell>
          <cell r="D67" t="str">
            <v>Resistente Aceite</v>
          </cell>
          <cell r="E67" t="str">
            <v>OMRAT019</v>
          </cell>
          <cell r="F67" t="str">
            <v>HPD-CB-TT</v>
          </cell>
          <cell r="G67" t="str">
            <v>IPBTEXSPECIAL002</v>
          </cell>
        </row>
        <row r="68">
          <cell r="A68">
            <v>900068</v>
          </cell>
          <cell r="B68" t="str">
            <v>BANDA 1200 EP400/3 3+1,5 GM</v>
          </cell>
          <cell r="C68" t="str">
            <v>ATEX022</v>
          </cell>
          <cell r="D68" t="str">
            <v>Resistente Aceite</v>
          </cell>
          <cell r="E68" t="str">
            <v>OMRAT020</v>
          </cell>
          <cell r="F68" t="str">
            <v>HPD-CB-TT</v>
          </cell>
          <cell r="G68" t="str">
            <v>IPBTEXSPECIAL002</v>
          </cell>
        </row>
        <row r="69">
          <cell r="A69">
            <v>900504</v>
          </cell>
          <cell r="B69" t="str">
            <v>BANDA 1200 EP400/3 3+2 GM</v>
          </cell>
          <cell r="C69" t="str">
            <v>ATEX022</v>
          </cell>
          <cell r="D69" t="str">
            <v>Resistente Aceite</v>
          </cell>
          <cell r="E69" t="str">
            <v>OMRAT021</v>
          </cell>
          <cell r="F69" t="str">
            <v>HPD-CB-TT</v>
          </cell>
          <cell r="G69" t="str">
            <v>IPBTEXSPECIAL002</v>
          </cell>
        </row>
        <row r="70">
          <cell r="A70">
            <v>900437</v>
          </cell>
          <cell r="B70" t="str">
            <v>BANDA 1200 EP400/3 4+0 GM CC</v>
          </cell>
          <cell r="C70" t="str">
            <v>ATEX022</v>
          </cell>
          <cell r="D70" t="str">
            <v>Resistente Aceite</v>
          </cell>
          <cell r="E70" t="str">
            <v>OMRAT022</v>
          </cell>
          <cell r="F70" t="str">
            <v>HPD-CB-TT</v>
          </cell>
          <cell r="G70" t="str">
            <v>IPBTEXSPECIAL002</v>
          </cell>
        </row>
        <row r="71">
          <cell r="A71">
            <v>900078</v>
          </cell>
          <cell r="B71" t="str">
            <v>BANDA 1200 EP400/3 4+2 GM</v>
          </cell>
          <cell r="C71" t="str">
            <v>ATEX022</v>
          </cell>
          <cell r="D71" t="str">
            <v>Resistente Aceite</v>
          </cell>
          <cell r="E71" t="str">
            <v>OMRAT023</v>
          </cell>
          <cell r="F71" t="str">
            <v>HPD-CB-TT</v>
          </cell>
          <cell r="G71" t="str">
            <v>IPBTEXSPECIAL002</v>
          </cell>
        </row>
        <row r="72">
          <cell r="A72">
            <v>900427</v>
          </cell>
          <cell r="B72" t="str">
            <v>BANDA 1400 EP400/3 4+0 GM CC</v>
          </cell>
          <cell r="C72" t="str">
            <v>ATEX022</v>
          </cell>
          <cell r="D72" t="str">
            <v>Resistente Aceite</v>
          </cell>
          <cell r="E72" t="str">
            <v>OMRAT024</v>
          </cell>
          <cell r="F72" t="str">
            <v>HPD-CB-TT</v>
          </cell>
          <cell r="G72" t="str">
            <v>IPBTEXSPECIAL002</v>
          </cell>
        </row>
        <row r="73">
          <cell r="A73">
            <v>900428</v>
          </cell>
          <cell r="B73" t="str">
            <v>BANDA 1400 EP400/3 4+2 GM</v>
          </cell>
          <cell r="C73" t="str">
            <v>ATEX022</v>
          </cell>
          <cell r="D73" t="str">
            <v>Resistente Aceite</v>
          </cell>
          <cell r="E73" t="str">
            <v>OMRAT025</v>
          </cell>
          <cell r="F73" t="str">
            <v>HPD-CB-TT</v>
          </cell>
          <cell r="G73" t="str">
            <v>IPBTEXSPECIAL002</v>
          </cell>
        </row>
        <row r="74">
          <cell r="A74">
            <v>900423</v>
          </cell>
          <cell r="B74" t="str">
            <v>BANDA 1500 EP400/3 4+2 GM</v>
          </cell>
          <cell r="C74" t="str">
            <v>ATEX022</v>
          </cell>
          <cell r="D74" t="str">
            <v>Resistente Aceite</v>
          </cell>
          <cell r="E74" t="str">
            <v>OMRAT026</v>
          </cell>
          <cell r="F74" t="str">
            <v>HPD-CB-TT</v>
          </cell>
          <cell r="G74" t="str">
            <v>IPBTEXSPECIAL002</v>
          </cell>
        </row>
        <row r="75">
          <cell r="A75">
            <v>900454</v>
          </cell>
          <cell r="B75" t="str">
            <v>BANDA 1600 EP400/3 4+2 GM</v>
          </cell>
          <cell r="C75" t="str">
            <v>ATEX022</v>
          </cell>
          <cell r="D75" t="str">
            <v>Resistente Aceite</v>
          </cell>
          <cell r="E75" t="str">
            <v>OMRAT027</v>
          </cell>
          <cell r="F75" t="str">
            <v>HPD-CB-TT</v>
          </cell>
          <cell r="G75" t="str">
            <v>IPBTEXSPECIAL002</v>
          </cell>
        </row>
        <row r="76">
          <cell r="A76">
            <v>900868</v>
          </cell>
          <cell r="B76" t="str">
            <v>BANDA 800 EP500/3 5+2 G CC</v>
          </cell>
          <cell r="C76" t="str">
            <v>ATEX022</v>
          </cell>
          <cell r="D76" t="str">
            <v>Resistente Aceite</v>
          </cell>
          <cell r="E76" t="str">
            <v>OMRAT028</v>
          </cell>
          <cell r="F76" t="str">
            <v>HPD-CB-TT</v>
          </cell>
          <cell r="G76" t="str">
            <v>IPBTEXSPECIAL002</v>
          </cell>
        </row>
        <row r="77">
          <cell r="A77">
            <v>900521</v>
          </cell>
          <cell r="B77" t="str">
            <v>BANDA 500 EP500/4 4+2 GM</v>
          </cell>
          <cell r="C77" t="str">
            <v>ATEX022</v>
          </cell>
          <cell r="D77" t="str">
            <v>Resistente Aceite</v>
          </cell>
          <cell r="E77" t="str">
            <v>OMRAT029</v>
          </cell>
          <cell r="F77" t="str">
            <v>HPD-CB-TT</v>
          </cell>
          <cell r="G77" t="str">
            <v>IPBTEXSPECIAL002</v>
          </cell>
        </row>
        <row r="78">
          <cell r="A78">
            <v>900860</v>
          </cell>
          <cell r="B78" t="str">
            <v>BANDA 600 EP500/4 4+2 GM</v>
          </cell>
          <cell r="C78" t="str">
            <v>ATEX022</v>
          </cell>
          <cell r="D78" t="str">
            <v>Resistente Aceite</v>
          </cell>
          <cell r="E78" t="str">
            <v>OMRAT030</v>
          </cell>
          <cell r="F78" t="str">
            <v>HPD-CB-TT</v>
          </cell>
          <cell r="G78" t="str">
            <v>IPBTEXSPECIAL002</v>
          </cell>
        </row>
        <row r="79">
          <cell r="A79">
            <v>900445</v>
          </cell>
          <cell r="B79" t="str">
            <v>BANDA 650 EP500/4 4+2 G</v>
          </cell>
          <cell r="C79" t="str">
            <v>ATEX022</v>
          </cell>
          <cell r="D79" t="str">
            <v>Resistente Aceite</v>
          </cell>
          <cell r="E79" t="str">
            <v>OMRAT031</v>
          </cell>
          <cell r="F79" t="str">
            <v>HPD-CB-TT</v>
          </cell>
          <cell r="G79" t="str">
            <v>IPBTEXSPECIAL002</v>
          </cell>
        </row>
        <row r="80">
          <cell r="A80">
            <v>900288</v>
          </cell>
          <cell r="B80" t="str">
            <v>BANDA 800 EP500/4 4+2 G</v>
          </cell>
          <cell r="C80" t="str">
            <v>ATEX022</v>
          </cell>
          <cell r="D80" t="str">
            <v>Resistente Aceite</v>
          </cell>
          <cell r="E80" t="str">
            <v>OMRAT032</v>
          </cell>
          <cell r="F80" t="str">
            <v>HPD-CB-TT</v>
          </cell>
          <cell r="G80" t="str">
            <v>IPBTEXSPECIAL002</v>
          </cell>
        </row>
        <row r="81">
          <cell r="A81">
            <v>900391</v>
          </cell>
          <cell r="B81" t="str">
            <v>BANDA 800 EP500/4 4+2 GM</v>
          </cell>
          <cell r="C81" t="str">
            <v>ATEX022</v>
          </cell>
          <cell r="D81" t="str">
            <v>Resistente Aceite</v>
          </cell>
          <cell r="E81" t="str">
            <v>OMRAT033</v>
          </cell>
          <cell r="F81" t="str">
            <v>HPD-CB-TT</v>
          </cell>
          <cell r="G81" t="str">
            <v>IPBTEXSPECIAL002</v>
          </cell>
        </row>
        <row r="82">
          <cell r="A82">
            <v>900327</v>
          </cell>
          <cell r="B82" t="str">
            <v>BANDA 1000 EP500/4 4+2 G</v>
          </cell>
          <cell r="C82" t="str">
            <v>ATEX022</v>
          </cell>
          <cell r="D82" t="str">
            <v>Resistente Aceite</v>
          </cell>
          <cell r="E82" t="str">
            <v>OMRAT034</v>
          </cell>
          <cell r="F82" t="str">
            <v>HPD-CB-TT</v>
          </cell>
          <cell r="G82" t="str">
            <v>IPBTEXSPECIAL002</v>
          </cell>
        </row>
        <row r="83">
          <cell r="A83">
            <v>900045</v>
          </cell>
          <cell r="B83" t="str">
            <v>BANDA 1000 EP500/4 4+2 GM</v>
          </cell>
          <cell r="C83" t="str">
            <v>ATEX022</v>
          </cell>
          <cell r="D83" t="str">
            <v>Resistente Aceite</v>
          </cell>
          <cell r="E83" t="str">
            <v>OMRAT035</v>
          </cell>
          <cell r="F83" t="str">
            <v>HPD-CB-TT</v>
          </cell>
          <cell r="G83" t="str">
            <v>IPBTEXSPECIAL002</v>
          </cell>
        </row>
        <row r="84">
          <cell r="A84">
            <v>900455</v>
          </cell>
          <cell r="B84" t="str">
            <v>BANDA 1200 EP500/4 2+0 GM CC</v>
          </cell>
          <cell r="C84" t="str">
            <v>ATEX022</v>
          </cell>
          <cell r="D84" t="str">
            <v>Resistente Aceite</v>
          </cell>
          <cell r="E84" t="str">
            <v>OMRAT036</v>
          </cell>
          <cell r="F84" t="str">
            <v>HPD-CB-TT</v>
          </cell>
          <cell r="G84" t="str">
            <v>IPBTEXSPECIAL002</v>
          </cell>
        </row>
        <row r="85">
          <cell r="A85">
            <v>900757</v>
          </cell>
          <cell r="B85" t="str">
            <v>BANDA 1200 EP500/4 4+2 G</v>
          </cell>
          <cell r="C85" t="str">
            <v>ATEX022</v>
          </cell>
          <cell r="D85" t="str">
            <v>Resistente Aceite</v>
          </cell>
          <cell r="E85" t="str">
            <v>OMRAT037</v>
          </cell>
          <cell r="F85" t="str">
            <v>HPD-CB-TT</v>
          </cell>
          <cell r="G85" t="str">
            <v>IPBTEXSPECIAL002</v>
          </cell>
        </row>
        <row r="86">
          <cell r="A86">
            <v>900003</v>
          </cell>
          <cell r="B86" t="str">
            <v>BANDA 1200 EP500/4 4+2 GM</v>
          </cell>
          <cell r="C86" t="str">
            <v>ATEX022</v>
          </cell>
          <cell r="D86" t="str">
            <v>Resistente Aceite</v>
          </cell>
          <cell r="E86" t="str">
            <v>OMRAT038</v>
          </cell>
          <cell r="F86" t="str">
            <v>HPD-CB-TT</v>
          </cell>
          <cell r="G86" t="str">
            <v>IPBTEXSPECIAL002</v>
          </cell>
        </row>
        <row r="87">
          <cell r="A87">
            <v>900456</v>
          </cell>
          <cell r="B87" t="str">
            <v>BANDA 1400 EP500/4 2+0 GM CC</v>
          </cell>
          <cell r="C87" t="str">
            <v>ATEX022</v>
          </cell>
          <cell r="D87" t="str">
            <v>Resistente Aceite</v>
          </cell>
          <cell r="E87" t="str">
            <v>OMRAT039</v>
          </cell>
          <cell r="F87" t="str">
            <v>HPD-CB-TT</v>
          </cell>
          <cell r="G87" t="str">
            <v>IPBTEXSPECIAL002</v>
          </cell>
        </row>
        <row r="88">
          <cell r="A88">
            <v>900043</v>
          </cell>
          <cell r="B88" t="str">
            <v>BANDA 1400 EP500/4 4+2 GM</v>
          </cell>
          <cell r="C88" t="str">
            <v>ATEX022</v>
          </cell>
          <cell r="D88" t="str">
            <v>Resistente Aceite</v>
          </cell>
          <cell r="E88" t="str">
            <v>OMRAT040</v>
          </cell>
          <cell r="F88" t="str">
            <v>HPD-CB-TT</v>
          </cell>
          <cell r="G88" t="str">
            <v>IPBTEXSPECIAL002</v>
          </cell>
        </row>
        <row r="89">
          <cell r="A89">
            <v>900273</v>
          </cell>
          <cell r="B89" t="str">
            <v>BANDA 200 EP630/3 1,5+1,5 GM CC</v>
          </cell>
          <cell r="C89" t="str">
            <v>ATEX022</v>
          </cell>
          <cell r="D89" t="str">
            <v>Resistente Aceite</v>
          </cell>
          <cell r="E89" t="str">
            <v>OMRAT041</v>
          </cell>
          <cell r="F89" t="str">
            <v>HPD-CB-TT</v>
          </cell>
          <cell r="G89" t="str">
            <v>IPBTEXSPECIAL002</v>
          </cell>
        </row>
        <row r="90">
          <cell r="A90">
            <v>900274</v>
          </cell>
          <cell r="B90" t="str">
            <v>BANDA 250 EP630/3 1,5+1,5 GM CC</v>
          </cell>
          <cell r="C90" t="str">
            <v>ATEX022</v>
          </cell>
          <cell r="D90" t="str">
            <v>Resistente Aceite</v>
          </cell>
          <cell r="E90" t="str">
            <v>OMRAT042</v>
          </cell>
          <cell r="F90" t="str">
            <v>HPD-CB-TT</v>
          </cell>
          <cell r="G90" t="str">
            <v>IPBTEXSPECIAL002</v>
          </cell>
        </row>
        <row r="91">
          <cell r="A91">
            <v>900275</v>
          </cell>
          <cell r="B91" t="str">
            <v>BANDA 300 EP630/3 1,5+1,5 GM CC</v>
          </cell>
          <cell r="C91" t="str">
            <v>ATEX022</v>
          </cell>
          <cell r="D91" t="str">
            <v>Resistente Aceite</v>
          </cell>
          <cell r="E91" t="str">
            <v>OMRAT043</v>
          </cell>
          <cell r="F91" t="str">
            <v>HPD-CB-TT</v>
          </cell>
          <cell r="G91" t="str">
            <v>IPBTEXSPECIAL002</v>
          </cell>
        </row>
        <row r="92">
          <cell r="A92">
            <v>900276</v>
          </cell>
          <cell r="B92" t="str">
            <v>BANDA 650 EP630/3 1,5+1,5 GM CC</v>
          </cell>
          <cell r="C92" t="str">
            <v>ATEX022</v>
          </cell>
          <cell r="D92" t="str">
            <v>Resistente Aceite</v>
          </cell>
          <cell r="E92" t="str">
            <v>OMRAT044</v>
          </cell>
          <cell r="F92" t="str">
            <v>HPD-CB-TT</v>
          </cell>
          <cell r="G92" t="str">
            <v>IPBTEXSPECIAL002</v>
          </cell>
        </row>
        <row r="93">
          <cell r="A93">
            <v>900289</v>
          </cell>
          <cell r="B93" t="str">
            <v>BANDA 800 EP630/4 4+2 G</v>
          </cell>
          <cell r="C93" t="str">
            <v>ATEX022</v>
          </cell>
          <cell r="D93" t="str">
            <v>Resistente Aceite</v>
          </cell>
          <cell r="E93" t="str">
            <v>OMRAT045</v>
          </cell>
          <cell r="F93" t="str">
            <v>HPD-CB-TT</v>
          </cell>
          <cell r="G93" t="str">
            <v>IPBTEXSPECIAL002</v>
          </cell>
        </row>
        <row r="94">
          <cell r="A94">
            <v>901102</v>
          </cell>
          <cell r="B94" t="str">
            <v>BANDA 1200 EP630/4 3+1,5 G</v>
          </cell>
          <cell r="C94" t="str">
            <v>ATEX022</v>
          </cell>
          <cell r="D94" t="str">
            <v>Resistente Aceite</v>
          </cell>
          <cell r="E94" t="str">
            <v>OMRAT046</v>
          </cell>
          <cell r="F94" t="str">
            <v>HPD-CB-TT</v>
          </cell>
          <cell r="G94" t="str">
            <v>IPBTEXSPECIAL002</v>
          </cell>
        </row>
        <row r="95">
          <cell r="A95">
            <v>901104</v>
          </cell>
          <cell r="B95" t="str">
            <v>BANDA 1200 EP630/4 4,5+2 G</v>
          </cell>
          <cell r="C95" t="str">
            <v>ATEX022</v>
          </cell>
          <cell r="D95" t="str">
            <v>Resistente Aceite</v>
          </cell>
          <cell r="E95" t="str">
            <v>OMRAT047</v>
          </cell>
          <cell r="F95" t="str">
            <v>HPD-CB-TT</v>
          </cell>
          <cell r="G95" t="str">
            <v>IPBTEXSPECIAL002</v>
          </cell>
        </row>
        <row r="96">
          <cell r="A96">
            <v>900968</v>
          </cell>
          <cell r="B96" t="str">
            <v>BANDA 1200 EP630/4 5+5 G</v>
          </cell>
          <cell r="C96" t="str">
            <v>ATEX022</v>
          </cell>
          <cell r="D96" t="str">
            <v>Resistente Aceite</v>
          </cell>
          <cell r="E96" t="str">
            <v>OMRAT048</v>
          </cell>
          <cell r="F96" t="str">
            <v>HPD-CB-TT</v>
          </cell>
          <cell r="G96" t="str">
            <v>IPBTEXSPECIAL002</v>
          </cell>
        </row>
        <row r="97">
          <cell r="A97">
            <v>901103</v>
          </cell>
          <cell r="B97" t="str">
            <v>BANDA 1200 EP630/4 6+2,5 G</v>
          </cell>
          <cell r="C97" t="str">
            <v>ATEX022</v>
          </cell>
          <cell r="D97" t="str">
            <v>Resistente Aceite</v>
          </cell>
          <cell r="E97" t="str">
            <v>OMRAT049</v>
          </cell>
          <cell r="F97" t="str">
            <v>HPD-CB-TT</v>
          </cell>
          <cell r="G97" t="str">
            <v>IPBTEXSPECIAL002</v>
          </cell>
        </row>
        <row r="98">
          <cell r="A98">
            <v>901101</v>
          </cell>
          <cell r="B98" t="str">
            <v>BANDA 1200 EP630/4 7+3,5 G</v>
          </cell>
          <cell r="C98" t="str">
            <v>ATEX022</v>
          </cell>
          <cell r="D98" t="str">
            <v>Resistente Aceite</v>
          </cell>
          <cell r="E98" t="str">
            <v>OMRAT050</v>
          </cell>
          <cell r="F98" t="str">
            <v>HPD-CB-TT</v>
          </cell>
          <cell r="G98" t="str">
            <v>IPBTEXSPECIAL002</v>
          </cell>
        </row>
        <row r="99">
          <cell r="A99">
            <v>900161</v>
          </cell>
          <cell r="B99" t="str">
            <v>BANDA 250 EP800/4 2+2 GM CC</v>
          </cell>
          <cell r="C99" t="str">
            <v>ATEX022</v>
          </cell>
          <cell r="D99" t="str">
            <v>Resistente Aceite</v>
          </cell>
          <cell r="E99" t="str">
            <v>OMRAT051</v>
          </cell>
          <cell r="F99" t="str">
            <v>HPD-CB-TT</v>
          </cell>
          <cell r="G99" t="str">
            <v>IPBTEXSPECIAL002</v>
          </cell>
        </row>
        <row r="100">
          <cell r="A100">
            <v>900164</v>
          </cell>
          <cell r="B100" t="str">
            <v>BANDA 300 EP800/4 2+2 GM CC</v>
          </cell>
          <cell r="C100" t="str">
            <v>ATEX022</v>
          </cell>
          <cell r="D100" t="str">
            <v>Resistente Aceite</v>
          </cell>
          <cell r="E100" t="str">
            <v>OMRAT052</v>
          </cell>
          <cell r="F100" t="str">
            <v>HPD-CB-TT</v>
          </cell>
          <cell r="G100" t="str">
            <v>IPBTEXSPECIAL002</v>
          </cell>
        </row>
        <row r="101">
          <cell r="A101">
            <v>900480</v>
          </cell>
          <cell r="B101" t="str">
            <v>BANDA 850 EP800/4 2+2 GM CC</v>
          </cell>
          <cell r="C101" t="str">
            <v>ATEX022</v>
          </cell>
          <cell r="D101" t="str">
            <v>Resistente Aceite</v>
          </cell>
          <cell r="E101" t="str">
            <v>OMRAT053</v>
          </cell>
          <cell r="F101" t="str">
            <v>HPD-CB-TT</v>
          </cell>
          <cell r="G101" t="str">
            <v>IPBTEXSPECIAL002</v>
          </cell>
        </row>
        <row r="102">
          <cell r="A102">
            <v>901195</v>
          </cell>
          <cell r="B102" t="str">
            <v>BANDA 650 EP800/5 5+2 G</v>
          </cell>
          <cell r="C102" t="str">
            <v>ATEX022</v>
          </cell>
          <cell r="D102" t="str">
            <v>Resistente Aceite</v>
          </cell>
          <cell r="E102" t="str">
            <v>OMRAT054</v>
          </cell>
          <cell r="F102" t="str">
            <v>HPD-CB-TT</v>
          </cell>
          <cell r="G102" t="str">
            <v>IPBTEXSPECIAL002</v>
          </cell>
        </row>
        <row r="103">
          <cell r="A103">
            <v>901213</v>
          </cell>
          <cell r="B103" t="str">
            <v>BANDA 500 EP200/2 4+4 T15</v>
          </cell>
          <cell r="C103" t="str">
            <v>ATEX023</v>
          </cell>
          <cell r="D103" t="str">
            <v>Resistente Calor</v>
          </cell>
          <cell r="E103" t="str">
            <v>OMRCT001</v>
          </cell>
          <cell r="F103" t="str">
            <v>HPD-CB-TT</v>
          </cell>
          <cell r="G103" t="str">
            <v>IPBTEXSPECIAL003</v>
          </cell>
        </row>
        <row r="104">
          <cell r="A104">
            <v>900415</v>
          </cell>
          <cell r="B104" t="str">
            <v>BANDA 650 EP250/2 2+1,5 T15</v>
          </cell>
          <cell r="C104" t="str">
            <v>ATEX023</v>
          </cell>
          <cell r="D104" t="str">
            <v>Resistente Calor</v>
          </cell>
          <cell r="E104" t="str">
            <v>OMRCT002</v>
          </cell>
          <cell r="F104" t="str">
            <v>HPD-CB-TT</v>
          </cell>
          <cell r="G104" t="str">
            <v>IPBTEXSPECIAL003</v>
          </cell>
        </row>
        <row r="105">
          <cell r="A105">
            <v>900845</v>
          </cell>
          <cell r="B105" t="str">
            <v>BANDA 1000 EP250/2 4+2 T20</v>
          </cell>
          <cell r="C105" t="str">
            <v>ATEX023</v>
          </cell>
          <cell r="D105" t="str">
            <v>Resistente Calor</v>
          </cell>
          <cell r="E105" t="str">
            <v>OMRCT003</v>
          </cell>
          <cell r="F105" t="str">
            <v>HPD-CB-TT</v>
          </cell>
          <cell r="G105" t="str">
            <v>IPBTEXSPECIAL003</v>
          </cell>
        </row>
        <row r="106">
          <cell r="A106">
            <v>900851</v>
          </cell>
          <cell r="B106" t="str">
            <v>BANDA 1000 EP250/2 4+2 T20 SF</v>
          </cell>
          <cell r="C106" t="str">
            <v>ATEX023</v>
          </cell>
          <cell r="D106" t="str">
            <v>Resistente Calor</v>
          </cell>
          <cell r="E106" t="str">
            <v>OMRCT004</v>
          </cell>
          <cell r="F106" t="str">
            <v>HPD-CB-TT</v>
          </cell>
          <cell r="G106" t="str">
            <v>IPBTEXSPECIAL003</v>
          </cell>
        </row>
        <row r="107">
          <cell r="A107">
            <v>901294</v>
          </cell>
          <cell r="B107" t="str">
            <v>BANDA 650 EP400/1 5+2 T20 CC</v>
          </cell>
          <cell r="C107" t="str">
            <v>ATEX023</v>
          </cell>
          <cell r="D107" t="str">
            <v>Resistente Calor</v>
          </cell>
          <cell r="E107" t="str">
            <v>OMRCT005</v>
          </cell>
          <cell r="F107" t="str">
            <v>HPD-CB-TT</v>
          </cell>
          <cell r="G107" t="str">
            <v>IPBTEXSPECIAL003</v>
          </cell>
        </row>
        <row r="108">
          <cell r="A108">
            <v>900190</v>
          </cell>
          <cell r="B108" t="str">
            <v>BANDA 400 EP400/3 3+1,5 T15</v>
          </cell>
          <cell r="C108" t="str">
            <v>ATEX023</v>
          </cell>
          <cell r="D108" t="str">
            <v>Resistente Calor</v>
          </cell>
          <cell r="E108" t="str">
            <v>OMRCT006</v>
          </cell>
          <cell r="F108" t="str">
            <v>HPD-CB-TT</v>
          </cell>
          <cell r="G108" t="str">
            <v>IPBTEXSPECIAL003</v>
          </cell>
        </row>
        <row r="109">
          <cell r="A109">
            <v>900946</v>
          </cell>
          <cell r="B109" t="str">
            <v>BANDA 410 EP400/3 3+1.5 T15 SF CC</v>
          </cell>
          <cell r="C109" t="str">
            <v>ATEX023</v>
          </cell>
          <cell r="D109" t="str">
            <v>Resistente Calor</v>
          </cell>
          <cell r="E109" t="str">
            <v>OMRCT007</v>
          </cell>
          <cell r="F109" t="str">
            <v>HPD-CB-TT</v>
          </cell>
          <cell r="G109" t="str">
            <v>IPBTEXSPECIAL003</v>
          </cell>
        </row>
        <row r="110">
          <cell r="A110">
            <v>900945</v>
          </cell>
          <cell r="B110" t="str">
            <v>BANDA 410 EP400/3 4+2 T15</v>
          </cell>
          <cell r="C110" t="str">
            <v>ATEX023</v>
          </cell>
          <cell r="D110" t="str">
            <v>Resistente Calor</v>
          </cell>
          <cell r="E110" t="str">
            <v>OMRCT008</v>
          </cell>
          <cell r="F110" t="str">
            <v>HPD-CB-TT</v>
          </cell>
          <cell r="G110" t="str">
            <v>IPBTEXSPECIAL003</v>
          </cell>
        </row>
        <row r="111">
          <cell r="A111">
            <v>900958</v>
          </cell>
          <cell r="B111" t="str">
            <v>BANDA 410 EP400/3 4+2 T15 CC</v>
          </cell>
          <cell r="C111" t="str">
            <v>ATEX023</v>
          </cell>
          <cell r="D111" t="str">
            <v>Resistente Calor</v>
          </cell>
          <cell r="E111" t="str">
            <v>OMRCT009</v>
          </cell>
          <cell r="F111" t="str">
            <v>HPD-CB-TT</v>
          </cell>
          <cell r="G111" t="str">
            <v>IPBTEXSPECIAL003</v>
          </cell>
        </row>
        <row r="112">
          <cell r="A112">
            <v>900665</v>
          </cell>
          <cell r="B112" t="str">
            <v>BANDA 500 EP400/3 3+1,5 T15</v>
          </cell>
          <cell r="C112" t="str">
            <v>ATEX023</v>
          </cell>
          <cell r="D112" t="str">
            <v>Resistente Calor</v>
          </cell>
          <cell r="E112" t="str">
            <v>OMRCT010</v>
          </cell>
          <cell r="F112" t="str">
            <v>HPD-CB-TT</v>
          </cell>
          <cell r="G112" t="str">
            <v>IPBTEXSPECIAL003</v>
          </cell>
        </row>
        <row r="113">
          <cell r="A113">
            <v>900290</v>
          </cell>
          <cell r="B113" t="str">
            <v>BANDA 500 EP400/3 4+2 T20</v>
          </cell>
          <cell r="C113" t="str">
            <v>ATEX023</v>
          </cell>
          <cell r="D113" t="str">
            <v>Resistente Calor</v>
          </cell>
          <cell r="E113" t="str">
            <v>OMRCT011</v>
          </cell>
          <cell r="F113" t="str">
            <v>HPD-CB-TT</v>
          </cell>
          <cell r="G113" t="str">
            <v>IPBTEXSPECIAL003</v>
          </cell>
        </row>
        <row r="114">
          <cell r="A114">
            <v>900214</v>
          </cell>
          <cell r="B114" t="str">
            <v>BANDA 600 EP400/3 3+1,5 T15</v>
          </cell>
          <cell r="C114" t="str">
            <v>ATEX023</v>
          </cell>
          <cell r="D114" t="str">
            <v>Resistente Calor</v>
          </cell>
          <cell r="E114" t="str">
            <v>OMRCT012</v>
          </cell>
          <cell r="F114" t="str">
            <v>HPD-CB-TT</v>
          </cell>
          <cell r="G114" t="str">
            <v>IPBTEXSPECIAL003</v>
          </cell>
        </row>
        <row r="115">
          <cell r="A115">
            <v>900296</v>
          </cell>
          <cell r="B115" t="str">
            <v>BANDA 650 EP400/3 3+1,5 T15</v>
          </cell>
          <cell r="C115" t="str">
            <v>ATEX023</v>
          </cell>
          <cell r="D115" t="str">
            <v>Resistente Calor</v>
          </cell>
          <cell r="E115" t="str">
            <v>OMRCT013</v>
          </cell>
          <cell r="F115" t="str">
            <v>HPD-CB-TT</v>
          </cell>
          <cell r="G115" t="str">
            <v>IPBTEXSPECIAL003</v>
          </cell>
        </row>
        <row r="116">
          <cell r="A116">
            <v>900122</v>
          </cell>
          <cell r="B116" t="str">
            <v>BANDA 650 EP400/3 4+2 T15</v>
          </cell>
          <cell r="C116" t="str">
            <v>ATEX023</v>
          </cell>
          <cell r="D116" t="str">
            <v>Resistente Calor</v>
          </cell>
          <cell r="E116" t="str">
            <v>OMRCT014</v>
          </cell>
          <cell r="F116" t="str">
            <v>HPD-CB-TT</v>
          </cell>
          <cell r="G116" t="str">
            <v>IPBTEXSPECIAL003</v>
          </cell>
        </row>
        <row r="117">
          <cell r="A117">
            <v>900291</v>
          </cell>
          <cell r="B117" t="str">
            <v>BANDA 650 EP400/3 4+2 T20</v>
          </cell>
          <cell r="C117" t="str">
            <v>ATEX023</v>
          </cell>
          <cell r="D117" t="str">
            <v>Resistente Calor</v>
          </cell>
          <cell r="E117" t="str">
            <v>OMRCT015</v>
          </cell>
          <cell r="F117" t="str">
            <v>HPD-CB-TT</v>
          </cell>
          <cell r="G117" t="str">
            <v>IPBTEXSPECIAL003</v>
          </cell>
        </row>
        <row r="118">
          <cell r="A118">
            <v>900817</v>
          </cell>
          <cell r="B118" t="str">
            <v>BANDA 650 EP400/3 5+1,5 T15</v>
          </cell>
          <cell r="C118" t="str">
            <v>ATEX023</v>
          </cell>
          <cell r="D118" t="str">
            <v>Resistente Calor</v>
          </cell>
          <cell r="E118" t="str">
            <v>OMRCT016</v>
          </cell>
          <cell r="F118" t="str">
            <v>HPD-CB-TT</v>
          </cell>
          <cell r="G118" t="str">
            <v>IPBTEXSPECIAL003</v>
          </cell>
        </row>
        <row r="119">
          <cell r="A119">
            <v>900780</v>
          </cell>
          <cell r="B119" t="str">
            <v>BANDA 650 EP400/3 5+1,5 T15 SF</v>
          </cell>
          <cell r="C119" t="str">
            <v>ATEX023</v>
          </cell>
          <cell r="D119" t="str">
            <v>Resistente Calor</v>
          </cell>
          <cell r="E119" t="str">
            <v>OMRCT017</v>
          </cell>
          <cell r="F119" t="str">
            <v>HPD-CB-TT</v>
          </cell>
          <cell r="G119" t="str">
            <v>IPBTEXSPECIAL003</v>
          </cell>
        </row>
        <row r="120">
          <cell r="A120">
            <v>900636</v>
          </cell>
          <cell r="B120" t="str">
            <v>BANDA 650 EP400/3 6+1,5 T15 SF</v>
          </cell>
          <cell r="C120" t="str">
            <v>ATEX023</v>
          </cell>
          <cell r="D120" t="str">
            <v>Resistente Calor</v>
          </cell>
          <cell r="E120" t="str">
            <v>OMRCT018</v>
          </cell>
          <cell r="F120" t="str">
            <v>HPD-CB-TT</v>
          </cell>
          <cell r="G120" t="str">
            <v>IPBTEXSPECIAL003</v>
          </cell>
        </row>
        <row r="121">
          <cell r="A121">
            <v>900625</v>
          </cell>
          <cell r="B121" t="str">
            <v>BANDA 650 EP400/3 6+2 T15</v>
          </cell>
          <cell r="C121" t="str">
            <v>ATEX023</v>
          </cell>
          <cell r="D121" t="str">
            <v>Resistente Calor</v>
          </cell>
          <cell r="E121" t="str">
            <v>OMRCT019</v>
          </cell>
          <cell r="F121" t="str">
            <v>HPD-CB-TT</v>
          </cell>
          <cell r="G121" t="str">
            <v>IPBTEXSPECIAL003</v>
          </cell>
        </row>
        <row r="122">
          <cell r="A122">
            <v>900635</v>
          </cell>
          <cell r="B122" t="str">
            <v>BANDA 650 EP400/3 6+2 T20 SF</v>
          </cell>
          <cell r="C122" t="str">
            <v>ATEX023</v>
          </cell>
          <cell r="D122" t="str">
            <v>Resistente Calor</v>
          </cell>
          <cell r="E122" t="str">
            <v>OMRCT020</v>
          </cell>
          <cell r="F122" t="str">
            <v>HPD-CB-TT</v>
          </cell>
          <cell r="G122" t="str">
            <v>IPBTEXSPECIAL003</v>
          </cell>
        </row>
        <row r="123">
          <cell r="A123">
            <v>901206</v>
          </cell>
          <cell r="B123" t="str">
            <v>BANDA 650 EP400/3 6+3 T15</v>
          </cell>
          <cell r="C123" t="str">
            <v>ATEX023</v>
          </cell>
          <cell r="D123" t="str">
            <v>Resistente Calor</v>
          </cell>
          <cell r="E123" t="str">
            <v>OMRCT021</v>
          </cell>
          <cell r="F123" t="str">
            <v>HPD-CB-TT</v>
          </cell>
          <cell r="G123" t="str">
            <v>IPBTEXSPECIAL003</v>
          </cell>
        </row>
        <row r="124">
          <cell r="A124">
            <v>900472</v>
          </cell>
          <cell r="B124" t="str">
            <v>BANDA 700 EP400/3 4+2 T15</v>
          </cell>
          <cell r="C124" t="str">
            <v>ATEX023</v>
          </cell>
          <cell r="D124" t="str">
            <v>Resistente Calor</v>
          </cell>
          <cell r="E124" t="str">
            <v>OMRCT022</v>
          </cell>
          <cell r="F124" t="str">
            <v>HPD-CB-TT</v>
          </cell>
          <cell r="G124" t="str">
            <v>IPBTEXSPECIAL003</v>
          </cell>
        </row>
        <row r="125">
          <cell r="A125">
            <v>900964</v>
          </cell>
          <cell r="B125" t="str">
            <v>BANDA 750 EP400/3 6+2 T15</v>
          </cell>
          <cell r="C125" t="str">
            <v>ATEX023</v>
          </cell>
          <cell r="D125" t="str">
            <v>Resistente Calor</v>
          </cell>
          <cell r="E125" t="str">
            <v>OMRCT023</v>
          </cell>
          <cell r="F125" t="str">
            <v>HPD-CB-TT</v>
          </cell>
          <cell r="G125" t="str">
            <v>IPBTEXSPECIAL003</v>
          </cell>
        </row>
        <row r="126">
          <cell r="A126">
            <v>900536</v>
          </cell>
          <cell r="B126" t="str">
            <v>BANDA 800 EP400/3 3+1,5 T15</v>
          </cell>
          <cell r="C126" t="str">
            <v>ATEX023</v>
          </cell>
          <cell r="D126" t="str">
            <v>Resistente Calor</v>
          </cell>
          <cell r="E126" t="str">
            <v>OMRCT024</v>
          </cell>
          <cell r="F126" t="str">
            <v>HPD-CB-TT</v>
          </cell>
          <cell r="G126" t="str">
            <v>IPBTEXSPECIAL003</v>
          </cell>
        </row>
        <row r="127">
          <cell r="A127">
            <v>900491</v>
          </cell>
          <cell r="B127" t="str">
            <v>BANDA 800 EP400/3 3+1,5 T20</v>
          </cell>
          <cell r="C127" t="str">
            <v>ATEX023</v>
          </cell>
          <cell r="D127" t="str">
            <v>Resistente Calor</v>
          </cell>
          <cell r="E127" t="str">
            <v>OMRCT025</v>
          </cell>
          <cell r="F127" t="str">
            <v>HPD-CB-TT</v>
          </cell>
          <cell r="G127" t="str">
            <v>IPBTEXSPECIAL003</v>
          </cell>
        </row>
        <row r="128">
          <cell r="A128">
            <v>900515</v>
          </cell>
          <cell r="B128" t="str">
            <v>BANDA 800 EP400/3 4+1,5 T15</v>
          </cell>
          <cell r="C128" t="str">
            <v>ATEX023</v>
          </cell>
          <cell r="D128" t="str">
            <v>Resistente Calor</v>
          </cell>
          <cell r="E128" t="str">
            <v>OMRCT026</v>
          </cell>
          <cell r="F128" t="str">
            <v>HPD-CB-TT</v>
          </cell>
          <cell r="G128" t="str">
            <v>IPBTEXSPECIAL003</v>
          </cell>
        </row>
        <row r="129">
          <cell r="A129">
            <v>900114</v>
          </cell>
          <cell r="B129" t="str">
            <v>BANDA 800 EP400/3 4+2 T15</v>
          </cell>
          <cell r="C129" t="str">
            <v>ATEX023</v>
          </cell>
          <cell r="D129" t="str">
            <v>Resistente Calor</v>
          </cell>
          <cell r="E129" t="str">
            <v>OMRCT027</v>
          </cell>
          <cell r="F129" t="str">
            <v>HPD-CB-TT</v>
          </cell>
          <cell r="G129" t="str">
            <v>IPBTEXSPECIAL003</v>
          </cell>
        </row>
        <row r="130">
          <cell r="A130">
            <v>900433</v>
          </cell>
          <cell r="B130" t="str">
            <v>BANDA 800 EP400/3 5+1,5 T15</v>
          </cell>
          <cell r="C130" t="str">
            <v>ATEX023</v>
          </cell>
          <cell r="D130" t="str">
            <v>Resistente Calor</v>
          </cell>
          <cell r="E130" t="str">
            <v>OMRCT028</v>
          </cell>
          <cell r="F130" t="str">
            <v>HPD-CB-TT</v>
          </cell>
          <cell r="G130" t="str">
            <v>IPBTEXSPECIAL003</v>
          </cell>
        </row>
        <row r="131">
          <cell r="A131">
            <v>900542</v>
          </cell>
          <cell r="B131" t="str">
            <v>BANDA 800 EP400/3 5+1,5 T20</v>
          </cell>
          <cell r="C131" t="str">
            <v>ATEX023</v>
          </cell>
          <cell r="D131" t="str">
            <v>Resistente Calor</v>
          </cell>
          <cell r="E131" t="str">
            <v>OMRCT029</v>
          </cell>
          <cell r="F131" t="str">
            <v>HPD-CB-TT</v>
          </cell>
          <cell r="G131" t="str">
            <v>IPBTEXSPECIAL003</v>
          </cell>
        </row>
        <row r="132">
          <cell r="A132">
            <v>900719</v>
          </cell>
          <cell r="B132" t="str">
            <v>BANDA 800 EP400/3 5+2 T15 SF</v>
          </cell>
          <cell r="C132" t="str">
            <v>ATEX023</v>
          </cell>
          <cell r="D132" t="str">
            <v>Resistente Calor</v>
          </cell>
          <cell r="E132" t="str">
            <v>OMRCT030</v>
          </cell>
          <cell r="F132" t="str">
            <v>HPD-CB-TT</v>
          </cell>
          <cell r="G132" t="str">
            <v>IPBTEXSPECIAL003</v>
          </cell>
        </row>
        <row r="133">
          <cell r="A133">
            <v>900218</v>
          </cell>
          <cell r="B133" t="str">
            <v>BANDA 800 EP400/3 5+2 T20</v>
          </cell>
          <cell r="C133" t="str">
            <v>ATEX023</v>
          </cell>
          <cell r="D133" t="str">
            <v>Resistente Calor</v>
          </cell>
          <cell r="E133" t="str">
            <v>OMRCT031</v>
          </cell>
          <cell r="F133" t="str">
            <v>HPD-CB-TT</v>
          </cell>
          <cell r="G133" t="str">
            <v>IPBTEXSPECIAL003</v>
          </cell>
        </row>
        <row r="134">
          <cell r="A134">
            <v>900714</v>
          </cell>
          <cell r="B134" t="str">
            <v>BANDA 800 EP400/3 6+4 T15 OCP</v>
          </cell>
          <cell r="C134" t="str">
            <v>ATEX023</v>
          </cell>
          <cell r="D134" t="str">
            <v>Resistente Calor</v>
          </cell>
          <cell r="E134" t="str">
            <v>OMRCT032</v>
          </cell>
          <cell r="F134" t="str">
            <v>HPD-CB-TT</v>
          </cell>
          <cell r="G134" t="str">
            <v>IPBTEXSPECIAL003</v>
          </cell>
        </row>
        <row r="135">
          <cell r="A135">
            <v>900475</v>
          </cell>
          <cell r="B135" t="str">
            <v>BANDA 1000 EP400/3 3+2 T15 SF</v>
          </cell>
          <cell r="C135" t="str">
            <v>ATEX023</v>
          </cell>
          <cell r="D135" t="str">
            <v>Resistente Calor</v>
          </cell>
          <cell r="E135" t="str">
            <v>OMRCT033</v>
          </cell>
          <cell r="F135" t="str">
            <v>HPD-CB-TT</v>
          </cell>
          <cell r="G135" t="str">
            <v>IPBTEXSPECIAL003</v>
          </cell>
        </row>
        <row r="136">
          <cell r="A136">
            <v>900805</v>
          </cell>
          <cell r="B136" t="str">
            <v>BANDA 1000 EP400/3 5+1,5 T15</v>
          </cell>
          <cell r="C136" t="str">
            <v>ATEX023</v>
          </cell>
          <cell r="D136" t="str">
            <v>Resistente Calor</v>
          </cell>
          <cell r="E136" t="str">
            <v>OMRCT034</v>
          </cell>
          <cell r="F136" t="str">
            <v>HPD-CB-TT</v>
          </cell>
          <cell r="G136" t="str">
            <v>IPBTEXSPECIAL003</v>
          </cell>
        </row>
        <row r="137">
          <cell r="A137">
            <v>900848</v>
          </cell>
          <cell r="B137" t="str">
            <v>BANDA 1000 EP400/3 5+1,5 T15 SF</v>
          </cell>
          <cell r="C137" t="str">
            <v>ATEX023</v>
          </cell>
          <cell r="D137" t="str">
            <v>Resistente Calor</v>
          </cell>
          <cell r="E137" t="str">
            <v>OMRCT035</v>
          </cell>
          <cell r="F137" t="str">
            <v>HPD-CB-TT</v>
          </cell>
          <cell r="G137" t="str">
            <v>IPBTEXSPECIAL003</v>
          </cell>
        </row>
        <row r="138">
          <cell r="A138">
            <v>900673</v>
          </cell>
          <cell r="B138" t="str">
            <v>BANDA 1000 EP400/3 5+2 T15</v>
          </cell>
          <cell r="C138" t="str">
            <v>ATEX023</v>
          </cell>
          <cell r="D138" t="str">
            <v>Resistente Calor</v>
          </cell>
          <cell r="E138" t="str">
            <v>OMRCT036</v>
          </cell>
          <cell r="F138" t="str">
            <v>HPD-CB-TT</v>
          </cell>
          <cell r="G138" t="str">
            <v>IPBTEXSPECIAL003</v>
          </cell>
        </row>
        <row r="139">
          <cell r="A139">
            <v>900706</v>
          </cell>
          <cell r="B139" t="str">
            <v>BANDA 1000 EP400/3 5+2 T15 SF</v>
          </cell>
          <cell r="C139" t="str">
            <v>ATEX023</v>
          </cell>
          <cell r="D139" t="str">
            <v>Resistente Calor</v>
          </cell>
          <cell r="E139" t="str">
            <v>OMRCT037</v>
          </cell>
          <cell r="F139" t="str">
            <v>HPD-CB-TT</v>
          </cell>
          <cell r="G139" t="str">
            <v>IPBTEXSPECIAL003</v>
          </cell>
        </row>
        <row r="140">
          <cell r="A140">
            <v>900616</v>
          </cell>
          <cell r="B140" t="str">
            <v>BANDA 1000 EP400/3 6+2 T20</v>
          </cell>
          <cell r="C140" t="str">
            <v>ATEX023</v>
          </cell>
          <cell r="D140" t="str">
            <v>Resistente Calor</v>
          </cell>
          <cell r="E140" t="str">
            <v>OMRCT038</v>
          </cell>
          <cell r="F140" t="str">
            <v>HPD-CB-TT</v>
          </cell>
          <cell r="G140" t="str">
            <v>IPBTEXSPECIAL003</v>
          </cell>
        </row>
        <row r="141">
          <cell r="A141">
            <v>900766</v>
          </cell>
          <cell r="B141" t="str">
            <v>BANDA 1200 EP400/3 4+1,5 T20</v>
          </cell>
          <cell r="C141" t="str">
            <v>ATEX023</v>
          </cell>
          <cell r="D141" t="str">
            <v>Resistente Calor</v>
          </cell>
          <cell r="E141" t="str">
            <v>OMRCT039</v>
          </cell>
          <cell r="F141" t="str">
            <v>HPD-CB-TT</v>
          </cell>
          <cell r="G141" t="str">
            <v>IPBTEXSPECIAL003</v>
          </cell>
        </row>
        <row r="142">
          <cell r="A142">
            <v>900880</v>
          </cell>
          <cell r="B142" t="str">
            <v>BANDA 1500 EP400/3 4+2 T20</v>
          </cell>
          <cell r="C142" t="str">
            <v>ATEX023</v>
          </cell>
          <cell r="D142" t="str">
            <v>Resistente Calor</v>
          </cell>
          <cell r="E142" t="str">
            <v>OMRCT040</v>
          </cell>
          <cell r="F142" t="str">
            <v>HPD-CB-TT</v>
          </cell>
          <cell r="G142" t="str">
            <v>IPBTEXSPECIAL003</v>
          </cell>
        </row>
        <row r="143">
          <cell r="A143">
            <v>900506</v>
          </cell>
          <cell r="B143" t="str">
            <v>BANDA 600 EP500/2 4+2 T15</v>
          </cell>
          <cell r="C143" t="str">
            <v>ATEX023</v>
          </cell>
          <cell r="D143" t="str">
            <v>Resistente Calor</v>
          </cell>
          <cell r="E143" t="str">
            <v>OMRCT041</v>
          </cell>
          <cell r="F143" t="str">
            <v>HPD-CB-TT</v>
          </cell>
          <cell r="G143" t="str">
            <v>IPBTEXSPECIAL003</v>
          </cell>
        </row>
        <row r="144">
          <cell r="A144">
            <v>900380</v>
          </cell>
          <cell r="B144" t="str">
            <v>BANDA 400 EP500/3 6+2 T20</v>
          </cell>
          <cell r="C144" t="str">
            <v>ATEX023</v>
          </cell>
          <cell r="D144" t="str">
            <v>Resistente Calor</v>
          </cell>
          <cell r="E144" t="str">
            <v>OMRCT042</v>
          </cell>
          <cell r="F144" t="str">
            <v>HPD-CB-TT</v>
          </cell>
          <cell r="G144" t="str">
            <v>IPBTEXSPECIAL003</v>
          </cell>
        </row>
        <row r="145">
          <cell r="A145">
            <v>900865</v>
          </cell>
          <cell r="B145" t="str">
            <v>BANDA 500 EP500/3 5+2 T15 CC</v>
          </cell>
          <cell r="C145" t="str">
            <v>ATEX023</v>
          </cell>
          <cell r="D145" t="str">
            <v>Resistente Calor</v>
          </cell>
          <cell r="E145" t="str">
            <v>OMRCT043</v>
          </cell>
          <cell r="F145" t="str">
            <v>HPD-CB-TT</v>
          </cell>
          <cell r="G145" t="str">
            <v>IPBTEXSPECIAL003</v>
          </cell>
        </row>
        <row r="146">
          <cell r="A146">
            <v>900266</v>
          </cell>
          <cell r="B146" t="str">
            <v>BANDA 600 EP500/3 5+2 T20</v>
          </cell>
          <cell r="C146" t="str">
            <v>ATEX023</v>
          </cell>
          <cell r="D146" t="str">
            <v>Resistente Calor</v>
          </cell>
          <cell r="E146" t="str">
            <v>OMRCT044</v>
          </cell>
          <cell r="F146" t="str">
            <v>HPD-CB-TT</v>
          </cell>
          <cell r="G146" t="str">
            <v>IPBTEXSPECIAL003</v>
          </cell>
        </row>
        <row r="147">
          <cell r="A147">
            <v>900145</v>
          </cell>
          <cell r="B147" t="str">
            <v>BANDA 650 EP500/3 4+2 T15</v>
          </cell>
          <cell r="C147" t="str">
            <v>ATEX023</v>
          </cell>
          <cell r="D147" t="str">
            <v>Resistente Calor</v>
          </cell>
          <cell r="E147" t="str">
            <v>OMRCT045</v>
          </cell>
          <cell r="F147" t="str">
            <v>HPD-CB-TT</v>
          </cell>
          <cell r="G147" t="str">
            <v>IPBTEXSPECIAL003</v>
          </cell>
        </row>
        <row r="148">
          <cell r="A148">
            <v>900864</v>
          </cell>
          <cell r="B148" t="str">
            <v>BANDA 650 EP500/3 5+2 T15 CC</v>
          </cell>
          <cell r="C148" t="str">
            <v>ATEX023</v>
          </cell>
          <cell r="D148" t="str">
            <v>Resistente Calor</v>
          </cell>
          <cell r="E148" t="str">
            <v>OMRCT046</v>
          </cell>
          <cell r="F148" t="str">
            <v>HPD-CB-TT</v>
          </cell>
          <cell r="G148" t="str">
            <v>IPBTEXSPECIAL003</v>
          </cell>
        </row>
        <row r="149">
          <cell r="A149">
            <v>900685</v>
          </cell>
          <cell r="B149" t="str">
            <v>BANDA 650 EP500/3 5+2 T20</v>
          </cell>
          <cell r="C149" t="str">
            <v>ATEX023</v>
          </cell>
          <cell r="D149" t="str">
            <v>Resistente Calor</v>
          </cell>
          <cell r="E149" t="str">
            <v>OMRCT047</v>
          </cell>
          <cell r="F149" t="str">
            <v>HPD-CB-TT</v>
          </cell>
          <cell r="G149" t="str">
            <v>IPBTEXSPECIAL003</v>
          </cell>
        </row>
        <row r="150">
          <cell r="A150">
            <v>900303</v>
          </cell>
          <cell r="B150" t="str">
            <v>BANDA 650 EP500/3 6+2 T20</v>
          </cell>
          <cell r="C150" t="str">
            <v>ATEX023</v>
          </cell>
          <cell r="D150" t="str">
            <v>Resistente Calor</v>
          </cell>
          <cell r="E150" t="str">
            <v>OMRCT048</v>
          </cell>
          <cell r="F150" t="str">
            <v>HPD-CB-TT</v>
          </cell>
          <cell r="G150" t="str">
            <v>IPBTEXSPECIAL003</v>
          </cell>
        </row>
        <row r="151">
          <cell r="A151">
            <v>900471</v>
          </cell>
          <cell r="B151" t="str">
            <v>BANDA 800 EP500/3 4+2 T15</v>
          </cell>
          <cell r="C151" t="str">
            <v>ATEX023</v>
          </cell>
          <cell r="D151" t="str">
            <v>Resistente Calor</v>
          </cell>
          <cell r="E151" t="str">
            <v>OMRCT049</v>
          </cell>
          <cell r="F151" t="str">
            <v>HPD-CB-TT</v>
          </cell>
          <cell r="G151" t="str">
            <v>IPBTEXSPECIAL003</v>
          </cell>
        </row>
        <row r="152">
          <cell r="A152">
            <v>900566</v>
          </cell>
          <cell r="B152" t="str">
            <v>BANDA 800 EP500/3 6+2 T20</v>
          </cell>
          <cell r="C152" t="str">
            <v>ATEX023</v>
          </cell>
          <cell r="D152" t="str">
            <v>Resistente Calor</v>
          </cell>
          <cell r="E152" t="str">
            <v>OMRCT050</v>
          </cell>
          <cell r="F152" t="str">
            <v>HPD-CB-TT</v>
          </cell>
          <cell r="G152" t="str">
            <v>IPBTEXSPECIAL003</v>
          </cell>
        </row>
        <row r="153">
          <cell r="A153">
            <v>900220</v>
          </cell>
          <cell r="B153" t="str">
            <v>BANDA 900 EP500/3 6+2 T20</v>
          </cell>
          <cell r="C153" t="str">
            <v>ATEX023</v>
          </cell>
          <cell r="D153" t="str">
            <v>Resistente Calor</v>
          </cell>
          <cell r="E153" t="str">
            <v>OMRCT051</v>
          </cell>
          <cell r="F153" t="str">
            <v>HPD-CB-TT</v>
          </cell>
          <cell r="G153" t="str">
            <v>IPBTEXSPECIAL003</v>
          </cell>
        </row>
        <row r="154">
          <cell r="A154">
            <v>900866</v>
          </cell>
          <cell r="B154" t="str">
            <v>BANDA 1000 EP500/3 5+2 T15 CC</v>
          </cell>
          <cell r="C154" t="str">
            <v>ATEX023</v>
          </cell>
          <cell r="D154" t="str">
            <v>Resistente Calor</v>
          </cell>
          <cell r="E154" t="str">
            <v>OMRCT052</v>
          </cell>
          <cell r="F154" t="str">
            <v>HPD-CB-TT</v>
          </cell>
          <cell r="G154" t="str">
            <v>IPBTEXSPECIAL003</v>
          </cell>
        </row>
        <row r="155">
          <cell r="A155">
            <v>900934</v>
          </cell>
          <cell r="B155" t="str">
            <v>BANDA 1200 EP500/3 4+2 T15</v>
          </cell>
          <cell r="C155" t="str">
            <v>ATEX023</v>
          </cell>
          <cell r="D155" t="str">
            <v>Resistente Calor</v>
          </cell>
          <cell r="E155" t="str">
            <v>OMRCT053</v>
          </cell>
          <cell r="F155" t="str">
            <v>HPD-CB-TT</v>
          </cell>
          <cell r="G155" t="str">
            <v>IPBTEXSPECIAL003</v>
          </cell>
        </row>
        <row r="156">
          <cell r="A156">
            <v>900938</v>
          </cell>
          <cell r="B156" t="str">
            <v>BANDA 1200 EP500/3 4+2 T15 SF</v>
          </cell>
          <cell r="C156" t="str">
            <v>ATEX023</v>
          </cell>
          <cell r="D156" t="str">
            <v>Resistente Calor</v>
          </cell>
          <cell r="E156" t="str">
            <v>OMRCT054</v>
          </cell>
          <cell r="F156" t="str">
            <v>HPD-CB-TT</v>
          </cell>
          <cell r="G156" t="str">
            <v>IPBTEXSPECIAL003</v>
          </cell>
        </row>
        <row r="157">
          <cell r="A157">
            <v>900370</v>
          </cell>
          <cell r="B157" t="str">
            <v>BANDA 1200 EP500/3 4+2 T20</v>
          </cell>
          <cell r="C157" t="str">
            <v>ATEX023</v>
          </cell>
          <cell r="D157" t="str">
            <v>Resistente Calor</v>
          </cell>
          <cell r="E157" t="str">
            <v>OMRCT055</v>
          </cell>
          <cell r="F157" t="str">
            <v>HPD-CB-TT</v>
          </cell>
          <cell r="G157" t="str">
            <v>IPBTEXSPECIAL003</v>
          </cell>
        </row>
        <row r="158">
          <cell r="A158">
            <v>900435</v>
          </cell>
          <cell r="B158" t="str">
            <v>BANDA 1200 EP500/3 4+2 T20 SF</v>
          </cell>
          <cell r="C158" t="str">
            <v>ATEX023</v>
          </cell>
          <cell r="D158" t="str">
            <v>Resistente Calor</v>
          </cell>
          <cell r="E158" t="str">
            <v>OMRCT056</v>
          </cell>
          <cell r="F158" t="str">
            <v>HPD-CB-TT</v>
          </cell>
          <cell r="G158" t="str">
            <v>IPBTEXSPECIAL003</v>
          </cell>
        </row>
        <row r="159">
          <cell r="A159">
            <v>900867</v>
          </cell>
          <cell r="B159" t="str">
            <v>BANDA 1200 EP500/3 5+2 T15 CC</v>
          </cell>
          <cell r="C159" t="str">
            <v>ATEX023</v>
          </cell>
          <cell r="D159" t="str">
            <v>Resistente Calor</v>
          </cell>
          <cell r="E159" t="str">
            <v>OMRCT057</v>
          </cell>
          <cell r="F159" t="str">
            <v>HPD-CB-TT</v>
          </cell>
          <cell r="G159" t="str">
            <v>IPBTEXSPECIAL003</v>
          </cell>
        </row>
        <row r="160">
          <cell r="A160">
            <v>900619</v>
          </cell>
          <cell r="B160" t="str">
            <v>BANDA 1200 EP500/3 6+1,5 T15</v>
          </cell>
          <cell r="C160" t="str">
            <v>ATEX023</v>
          </cell>
          <cell r="D160" t="str">
            <v>Resistente Calor</v>
          </cell>
          <cell r="E160" t="str">
            <v>OMRCT058</v>
          </cell>
          <cell r="F160" t="str">
            <v>HPD-CB-TT</v>
          </cell>
          <cell r="G160" t="str">
            <v>IPBTEXSPECIAL003</v>
          </cell>
        </row>
        <row r="161">
          <cell r="A161">
            <v>901196</v>
          </cell>
          <cell r="B161" t="str">
            <v>BANDA 1400 EP500/3 5+2 T20</v>
          </cell>
          <cell r="C161" t="str">
            <v>ATEX023</v>
          </cell>
          <cell r="D161" t="str">
            <v>Resistente Calor</v>
          </cell>
          <cell r="E161" t="str">
            <v>OMRCT059</v>
          </cell>
          <cell r="F161" t="str">
            <v>HPD-CB-TT</v>
          </cell>
          <cell r="G161" t="str">
            <v>IPBTEXSPECIAL003</v>
          </cell>
        </row>
        <row r="162">
          <cell r="A162">
            <v>901188</v>
          </cell>
          <cell r="B162" t="str">
            <v>BANDA 1530 EP500/3 5+2 T15 CC</v>
          </cell>
          <cell r="C162" t="str">
            <v>ATEX023</v>
          </cell>
          <cell r="D162" t="str">
            <v>Resistente Calor</v>
          </cell>
          <cell r="E162" t="str">
            <v>OMRCT060</v>
          </cell>
          <cell r="F162" t="str">
            <v>HPD-CB-TT</v>
          </cell>
          <cell r="G162" t="str">
            <v>IPBTEXSPECIAL003</v>
          </cell>
        </row>
        <row r="163">
          <cell r="A163">
            <v>900883</v>
          </cell>
          <cell r="B163" t="str">
            <v>BANDA 1530 EP500/3 6+2 T15 CC</v>
          </cell>
          <cell r="C163" t="str">
            <v>ATEX023</v>
          </cell>
          <cell r="D163" t="str">
            <v>Resistente Calor</v>
          </cell>
          <cell r="E163" t="str">
            <v>OMRCT061</v>
          </cell>
          <cell r="F163" t="str">
            <v>HPD-CB-TT</v>
          </cell>
          <cell r="G163" t="str">
            <v>IPBTEXSPECIAL003</v>
          </cell>
        </row>
        <row r="164">
          <cell r="A164">
            <v>900152</v>
          </cell>
          <cell r="B164" t="str">
            <v>BANDA 500 EP500/4 4+2 T15</v>
          </cell>
          <cell r="C164" t="str">
            <v>ATEX023</v>
          </cell>
          <cell r="D164" t="str">
            <v>Resistente Calor</v>
          </cell>
          <cell r="E164" t="str">
            <v>OMRCT062</v>
          </cell>
          <cell r="F164" t="str">
            <v>HPD-CB-TT</v>
          </cell>
          <cell r="G164" t="str">
            <v>IPBTEXSPECIAL003</v>
          </cell>
        </row>
        <row r="165">
          <cell r="A165">
            <v>900449</v>
          </cell>
          <cell r="B165" t="str">
            <v>BANDA 500 EP500/4 4+2 T15 NER</v>
          </cell>
          <cell r="C165" t="str">
            <v>ATEX023</v>
          </cell>
          <cell r="D165" t="str">
            <v>Resistente Calor</v>
          </cell>
          <cell r="E165" t="str">
            <v>OMRCT063</v>
          </cell>
          <cell r="F165" t="str">
            <v>HPD-CB-TT</v>
          </cell>
          <cell r="G165" t="str">
            <v>IPBTEXSPECIAL003</v>
          </cell>
        </row>
        <row r="166">
          <cell r="A166">
            <v>901250</v>
          </cell>
          <cell r="B166" t="str">
            <v>BANDA 500 EP500/4 4+2 T20</v>
          </cell>
          <cell r="C166" t="str">
            <v>ATEX023</v>
          </cell>
          <cell r="D166" t="str">
            <v>Resistente Calor</v>
          </cell>
          <cell r="E166" t="str">
            <v>OMRCT064</v>
          </cell>
          <cell r="F166" t="str">
            <v>HPD-CB-TT</v>
          </cell>
          <cell r="G166" t="str">
            <v>IPBTEXSPECIAL003</v>
          </cell>
        </row>
        <row r="167">
          <cell r="A167">
            <v>900490</v>
          </cell>
          <cell r="B167" t="str">
            <v>BANDA 600 EP500/4 4+2 T15</v>
          </cell>
          <cell r="C167" t="str">
            <v>ATEX023</v>
          </cell>
          <cell r="D167" t="str">
            <v>Resistente Calor</v>
          </cell>
          <cell r="E167" t="str">
            <v>OMRCT065</v>
          </cell>
          <cell r="F167" t="str">
            <v>HPD-CB-TT</v>
          </cell>
          <cell r="G167" t="str">
            <v>IPBTEXSPECIAL003</v>
          </cell>
        </row>
        <row r="168">
          <cell r="A168">
            <v>900086</v>
          </cell>
          <cell r="B168" t="str">
            <v>BANDA 650 EP500/4 4+2 T15</v>
          </cell>
          <cell r="C168" t="str">
            <v>ATEX023</v>
          </cell>
          <cell r="D168" t="str">
            <v>Resistente Calor</v>
          </cell>
          <cell r="E168" t="str">
            <v>OMRCT066</v>
          </cell>
          <cell r="F168" t="str">
            <v>HPD-CB-TT</v>
          </cell>
          <cell r="G168" t="str">
            <v>IPBTEXSPECIAL003</v>
          </cell>
        </row>
        <row r="169">
          <cell r="A169">
            <v>900522</v>
          </cell>
          <cell r="B169" t="str">
            <v>BANDA 650 EP500/4 4+2 T15 NER</v>
          </cell>
          <cell r="C169" t="str">
            <v>ATEX023</v>
          </cell>
          <cell r="D169" t="str">
            <v>Resistente Calor</v>
          </cell>
          <cell r="E169" t="str">
            <v>OMRCT067</v>
          </cell>
          <cell r="F169" t="str">
            <v>HPD-CB-TT</v>
          </cell>
          <cell r="G169" t="str">
            <v>IPBTEXSPECIAL003</v>
          </cell>
        </row>
        <row r="170">
          <cell r="A170">
            <v>900495</v>
          </cell>
          <cell r="B170" t="str">
            <v>BANDA 650 EP500/4 4+2 T20</v>
          </cell>
          <cell r="C170" t="str">
            <v>ATEX023</v>
          </cell>
          <cell r="D170" t="str">
            <v>Resistente Calor</v>
          </cell>
          <cell r="E170" t="str">
            <v>OMRCT068</v>
          </cell>
          <cell r="F170" t="str">
            <v>HPD-CB-TT</v>
          </cell>
          <cell r="G170" t="str">
            <v>IPBTEXSPECIAL003</v>
          </cell>
        </row>
        <row r="171">
          <cell r="A171">
            <v>900204</v>
          </cell>
          <cell r="B171" t="str">
            <v>BANDA 650 EP500/4 5+2 T20</v>
          </cell>
          <cell r="C171" t="str">
            <v>ATEX023</v>
          </cell>
          <cell r="D171" t="str">
            <v>Resistente Calor</v>
          </cell>
          <cell r="E171" t="str">
            <v>OMRCT069</v>
          </cell>
          <cell r="F171" t="str">
            <v>HPD-CB-TT</v>
          </cell>
          <cell r="G171" t="str">
            <v>IPBTEXSPECIAL003</v>
          </cell>
        </row>
        <row r="172">
          <cell r="A172">
            <v>900813</v>
          </cell>
          <cell r="B172" t="str">
            <v>BANDA 650 EP500/4 6+3 T20</v>
          </cell>
          <cell r="C172" t="str">
            <v>ATEX023</v>
          </cell>
          <cell r="D172" t="str">
            <v>Resistente Calor</v>
          </cell>
          <cell r="E172" t="str">
            <v>OMRCT070</v>
          </cell>
          <cell r="F172" t="str">
            <v>HPD-CB-TT</v>
          </cell>
          <cell r="G172" t="str">
            <v>IPBTEXSPECIAL003</v>
          </cell>
        </row>
        <row r="173">
          <cell r="A173">
            <v>900150</v>
          </cell>
          <cell r="B173" t="str">
            <v>BANDA 800 EP500/4 4+2 CT15</v>
          </cell>
          <cell r="C173" t="str">
            <v>ATEX023</v>
          </cell>
          <cell r="D173" t="str">
            <v>Resistente Calor</v>
          </cell>
          <cell r="E173" t="str">
            <v>OMRCT071</v>
          </cell>
          <cell r="F173" t="str">
            <v>HPD-CB-TT</v>
          </cell>
          <cell r="G173" t="str">
            <v>IPBTEXSPECIAL003</v>
          </cell>
        </row>
        <row r="174">
          <cell r="A174">
            <v>900032</v>
          </cell>
          <cell r="B174" t="str">
            <v>BANDA 800 EP500/4 4+2 T15</v>
          </cell>
          <cell r="C174" t="str">
            <v>ATEX023</v>
          </cell>
          <cell r="D174" t="str">
            <v>Resistente Calor</v>
          </cell>
          <cell r="E174" t="str">
            <v>OMRCT072</v>
          </cell>
          <cell r="F174" t="str">
            <v>HPD-CB-TT</v>
          </cell>
          <cell r="G174" t="str">
            <v>IPBTEXSPECIAL003</v>
          </cell>
        </row>
        <row r="175">
          <cell r="A175">
            <v>901251</v>
          </cell>
          <cell r="B175" t="str">
            <v>BANDA 800 EP500/4 4+2 T20</v>
          </cell>
          <cell r="C175" t="str">
            <v>ATEX023</v>
          </cell>
          <cell r="D175" t="str">
            <v>Resistente Calor</v>
          </cell>
          <cell r="E175" t="str">
            <v>OMRCT073</v>
          </cell>
          <cell r="F175" t="str">
            <v>HPD-CB-TT</v>
          </cell>
          <cell r="G175" t="str">
            <v>IPBTEXSPECIAL003</v>
          </cell>
        </row>
        <row r="176">
          <cell r="A176">
            <v>900131</v>
          </cell>
          <cell r="B176" t="str">
            <v>BANDA 900 EP500/4 4+2 T15</v>
          </cell>
          <cell r="C176" t="str">
            <v>ATEX023</v>
          </cell>
          <cell r="D176" t="str">
            <v>Resistente Calor</v>
          </cell>
          <cell r="E176" t="str">
            <v>OMRCT074</v>
          </cell>
          <cell r="F176" t="str">
            <v>HPD-CB-TT</v>
          </cell>
          <cell r="G176" t="str">
            <v>IPBTEXSPECIAL003</v>
          </cell>
        </row>
        <row r="177">
          <cell r="A177">
            <v>900725</v>
          </cell>
          <cell r="B177" t="str">
            <v>BANDA 900 EP500/4 5+2 T20</v>
          </cell>
          <cell r="C177" t="str">
            <v>ATEX023</v>
          </cell>
          <cell r="D177" t="str">
            <v>Resistente Calor</v>
          </cell>
          <cell r="E177" t="str">
            <v>OMRCT075</v>
          </cell>
          <cell r="F177" t="str">
            <v>HPD-CB-TT</v>
          </cell>
          <cell r="G177" t="str">
            <v>IPBTEXSPECIAL003</v>
          </cell>
        </row>
        <row r="178">
          <cell r="A178">
            <v>900189</v>
          </cell>
          <cell r="B178" t="str">
            <v>BANDA 900 EP500/4 6+3 T15</v>
          </cell>
          <cell r="C178" t="str">
            <v>ATEX023</v>
          </cell>
          <cell r="D178" t="str">
            <v>Resistente Calor</v>
          </cell>
          <cell r="E178" t="str">
            <v>OMRCT076</v>
          </cell>
          <cell r="F178" t="str">
            <v>HPD-CB-TT</v>
          </cell>
          <cell r="G178" t="str">
            <v>IPBTEXSPECIAL003</v>
          </cell>
        </row>
        <row r="179">
          <cell r="A179">
            <v>900186</v>
          </cell>
          <cell r="B179" t="str">
            <v>BANDA 1000 EP500/4 4+2 CT15</v>
          </cell>
          <cell r="C179" t="str">
            <v>ATEX023</v>
          </cell>
          <cell r="D179" t="str">
            <v>Resistente Calor</v>
          </cell>
          <cell r="E179" t="str">
            <v>OMRCT077</v>
          </cell>
          <cell r="F179" t="str">
            <v>HPD-CB-TT</v>
          </cell>
          <cell r="G179" t="str">
            <v>IPBTEXSPECIAL003</v>
          </cell>
        </row>
        <row r="180">
          <cell r="A180">
            <v>900024</v>
          </cell>
          <cell r="B180" t="str">
            <v>BANDA 1000 EP500/4 4+2 T15</v>
          </cell>
          <cell r="C180" t="str">
            <v>ATEX023</v>
          </cell>
          <cell r="D180" t="str">
            <v>Resistente Calor</v>
          </cell>
          <cell r="E180" t="str">
            <v>OMRCT078</v>
          </cell>
          <cell r="F180" t="str">
            <v>HPD-CB-TT</v>
          </cell>
          <cell r="G180" t="str">
            <v>IPBTEXSPECIAL003</v>
          </cell>
        </row>
        <row r="181">
          <cell r="A181">
            <v>900546</v>
          </cell>
          <cell r="B181" t="str">
            <v>BANDA 1000 EP500/4 4+2 T20</v>
          </cell>
          <cell r="C181" t="str">
            <v>ATEX023</v>
          </cell>
          <cell r="D181" t="str">
            <v>Resistente Calor</v>
          </cell>
          <cell r="E181" t="str">
            <v>OMRCT079</v>
          </cell>
          <cell r="F181" t="str">
            <v>HPD-CB-TT</v>
          </cell>
          <cell r="G181" t="str">
            <v>IPBTEXSPECIAL003</v>
          </cell>
        </row>
        <row r="182">
          <cell r="A182">
            <v>900770</v>
          </cell>
          <cell r="B182" t="str">
            <v>BANDA 1000 EP500/4 5+2 T20</v>
          </cell>
          <cell r="C182" t="str">
            <v>ATEX023</v>
          </cell>
          <cell r="D182" t="str">
            <v>Resistente Calor</v>
          </cell>
          <cell r="E182" t="str">
            <v>OMRCT080</v>
          </cell>
          <cell r="F182" t="str">
            <v>HPD-CB-TT</v>
          </cell>
          <cell r="G182" t="str">
            <v>IPBTEXSPECIAL003</v>
          </cell>
        </row>
        <row r="183">
          <cell r="A183">
            <v>900492</v>
          </cell>
          <cell r="B183" t="str">
            <v>BANDA 1000 EP500/4 5+3 T15</v>
          </cell>
          <cell r="C183" t="str">
            <v>ATEX023</v>
          </cell>
          <cell r="D183" t="str">
            <v>Resistente Calor</v>
          </cell>
          <cell r="E183" t="str">
            <v>OMRCT081</v>
          </cell>
          <cell r="F183" t="str">
            <v>HPD-CB-TT</v>
          </cell>
          <cell r="G183" t="str">
            <v>IPBTEXSPECIAL003</v>
          </cell>
        </row>
        <row r="184">
          <cell r="A184">
            <v>900648</v>
          </cell>
          <cell r="B184" t="str">
            <v>BANDA 1100 EP500/4 4+2 T15 CC</v>
          </cell>
          <cell r="C184" t="str">
            <v>ATEX023</v>
          </cell>
          <cell r="D184" t="str">
            <v>Resistente Calor</v>
          </cell>
          <cell r="E184" t="str">
            <v>OMRCT082</v>
          </cell>
          <cell r="F184" t="str">
            <v>HPD-CB-TT</v>
          </cell>
          <cell r="G184" t="str">
            <v>IPBTEXSPECIAL003</v>
          </cell>
        </row>
        <row r="185">
          <cell r="A185">
            <v>900336</v>
          </cell>
          <cell r="B185" t="str">
            <v>BANDA 1200 EP500/4 4+2 T15</v>
          </cell>
          <cell r="C185" t="str">
            <v>ATEX023</v>
          </cell>
          <cell r="D185" t="str">
            <v>Resistente Calor</v>
          </cell>
          <cell r="E185" t="str">
            <v>OMRCT083</v>
          </cell>
          <cell r="F185" t="str">
            <v>HPD-CB-TT</v>
          </cell>
          <cell r="G185" t="str">
            <v>IPBTEXSPECIAL003</v>
          </cell>
        </row>
        <row r="186">
          <cell r="A186">
            <v>900467</v>
          </cell>
          <cell r="B186" t="str">
            <v>BANDA 1200 EP500/4 5+2 T15</v>
          </cell>
          <cell r="C186" t="str">
            <v>ATEX023</v>
          </cell>
          <cell r="D186" t="str">
            <v>Resistente Calor</v>
          </cell>
          <cell r="E186" t="str">
            <v>OMRCT084</v>
          </cell>
          <cell r="F186" t="str">
            <v>HPD-CB-TT</v>
          </cell>
          <cell r="G186" t="str">
            <v>IPBTEXSPECIAL003</v>
          </cell>
        </row>
        <row r="187">
          <cell r="A187">
            <v>900774</v>
          </cell>
          <cell r="B187" t="str">
            <v>BANDA 1200 EP500/4 6+1,5 T15</v>
          </cell>
          <cell r="C187" t="str">
            <v>ATEX023</v>
          </cell>
          <cell r="D187" t="str">
            <v>Resistente Calor</v>
          </cell>
          <cell r="E187" t="str">
            <v>OMRCT085</v>
          </cell>
          <cell r="F187" t="str">
            <v>HPD-CB-TT</v>
          </cell>
          <cell r="G187" t="str">
            <v>IPBTEXSPECIAL003</v>
          </cell>
        </row>
        <row r="188">
          <cell r="A188">
            <v>900153</v>
          </cell>
          <cell r="B188" t="str">
            <v>BANDA 1200 EP500/4 6+4 T15 OCP</v>
          </cell>
          <cell r="C188" t="str">
            <v>ATEX023</v>
          </cell>
          <cell r="D188" t="str">
            <v>Resistente Calor</v>
          </cell>
          <cell r="E188" t="str">
            <v>OMRCT086</v>
          </cell>
          <cell r="F188" t="str">
            <v>HPD-CB-TT</v>
          </cell>
          <cell r="G188" t="str">
            <v>IPBTEXSPECIAL003</v>
          </cell>
        </row>
        <row r="189">
          <cell r="A189">
            <v>900662</v>
          </cell>
          <cell r="B189" t="str">
            <v>BANDA 1400 EP500/4 4+2 T15</v>
          </cell>
          <cell r="C189" t="str">
            <v>ATEX023</v>
          </cell>
          <cell r="D189" t="str">
            <v>Resistente Calor</v>
          </cell>
          <cell r="E189" t="str">
            <v>OMRCT087</v>
          </cell>
          <cell r="F189" t="str">
            <v>HPD-CB-TT</v>
          </cell>
          <cell r="G189" t="str">
            <v>IPBTEXSPECIAL003</v>
          </cell>
        </row>
        <row r="190">
          <cell r="A190">
            <v>900488</v>
          </cell>
          <cell r="B190" t="str">
            <v>BANDA 650 EP630/3 5+2 T20</v>
          </cell>
          <cell r="C190" t="str">
            <v>ATEX023</v>
          </cell>
          <cell r="D190" t="str">
            <v>Resistente Calor</v>
          </cell>
          <cell r="E190" t="str">
            <v>OMRCT088</v>
          </cell>
          <cell r="F190" t="str">
            <v>HPD-CB-TT</v>
          </cell>
          <cell r="G190" t="str">
            <v>IPBTEXSPECIAL003</v>
          </cell>
        </row>
        <row r="191">
          <cell r="A191">
            <v>900571</v>
          </cell>
          <cell r="B191" t="str">
            <v>BANDA 650 EP630/3 6+2 T15</v>
          </cell>
          <cell r="C191" t="str">
            <v>ATEX023</v>
          </cell>
          <cell r="D191" t="str">
            <v>Resistente Calor</v>
          </cell>
          <cell r="E191" t="str">
            <v>OMRCT089</v>
          </cell>
          <cell r="F191" t="str">
            <v>HPD-CB-TT</v>
          </cell>
          <cell r="G191" t="str">
            <v>IPBTEXSPECIAL003</v>
          </cell>
        </row>
        <row r="192">
          <cell r="A192">
            <v>900517</v>
          </cell>
          <cell r="B192" t="str">
            <v>BANDA 800 EP630/3 4+2 T20</v>
          </cell>
          <cell r="C192" t="str">
            <v>ATEX023</v>
          </cell>
          <cell r="D192" t="str">
            <v>Resistente Calor</v>
          </cell>
          <cell r="E192" t="str">
            <v>OMRCT090</v>
          </cell>
          <cell r="F192" t="str">
            <v>HPD-CB-TT</v>
          </cell>
          <cell r="G192" t="str">
            <v>IPBTEXSPECIAL003</v>
          </cell>
        </row>
        <row r="193">
          <cell r="A193">
            <v>900489</v>
          </cell>
          <cell r="B193" t="str">
            <v>BANDA 800 EP630/3 5+2 T20</v>
          </cell>
          <cell r="C193" t="str">
            <v>ATEX023</v>
          </cell>
          <cell r="D193" t="str">
            <v>Resistente Calor</v>
          </cell>
          <cell r="E193" t="str">
            <v>OMRCT091</v>
          </cell>
          <cell r="F193" t="str">
            <v>HPD-CB-TT</v>
          </cell>
          <cell r="G193" t="str">
            <v>IPBTEXSPECIAL003</v>
          </cell>
        </row>
        <row r="194">
          <cell r="A194">
            <v>900250</v>
          </cell>
          <cell r="B194" t="str">
            <v>BANDA 800 EP630/3 6+2 CT15</v>
          </cell>
          <cell r="C194" t="str">
            <v>ATEX023</v>
          </cell>
          <cell r="D194" t="str">
            <v>Resistente Calor</v>
          </cell>
          <cell r="E194" t="str">
            <v>OMRCT092</v>
          </cell>
          <cell r="F194" t="str">
            <v>HPD-CB-TT</v>
          </cell>
          <cell r="G194" t="str">
            <v>IPBTEXSPECIAL003</v>
          </cell>
        </row>
        <row r="195">
          <cell r="A195">
            <v>901300</v>
          </cell>
          <cell r="B195" t="str">
            <v>BANDA 800 EP630/3 6+3 T15</v>
          </cell>
          <cell r="C195" t="str">
            <v>ATEX023</v>
          </cell>
          <cell r="D195" t="str">
            <v>Resistente Calor</v>
          </cell>
          <cell r="E195" t="str">
            <v>OMRCT093</v>
          </cell>
          <cell r="F195" t="str">
            <v>HPD-CB-TT</v>
          </cell>
          <cell r="G195" t="str">
            <v>IPBTEXSPECIAL003</v>
          </cell>
        </row>
        <row r="196">
          <cell r="A196">
            <v>900011</v>
          </cell>
          <cell r="B196" t="str">
            <v>BANDA 900 EP630/3 5+2 T15</v>
          </cell>
          <cell r="C196" t="str">
            <v>ATEX023</v>
          </cell>
          <cell r="D196" t="str">
            <v>Resistente Calor</v>
          </cell>
          <cell r="E196" t="str">
            <v>OMRCT094</v>
          </cell>
          <cell r="F196" t="str">
            <v>HPD-CB-TT</v>
          </cell>
          <cell r="G196" t="str">
            <v>IPBTEXSPECIAL003</v>
          </cell>
        </row>
        <row r="197">
          <cell r="A197">
            <v>900585</v>
          </cell>
          <cell r="B197" t="str">
            <v>BANDA 1370 EP630/3 6+2 T15 CC</v>
          </cell>
          <cell r="C197" t="str">
            <v>ATEX023</v>
          </cell>
          <cell r="D197" t="str">
            <v>Resistente Calor</v>
          </cell>
          <cell r="E197" t="str">
            <v>OMRCT095</v>
          </cell>
          <cell r="F197" t="str">
            <v>HPD-CB-TT</v>
          </cell>
          <cell r="G197" t="str">
            <v>IPBTEXSPECIAL003</v>
          </cell>
        </row>
        <row r="198">
          <cell r="A198">
            <v>901187</v>
          </cell>
          <cell r="B198" t="str">
            <v>BANDA 1530 EP630/3 6+2 T20 CC</v>
          </cell>
          <cell r="C198" t="str">
            <v>ATEX023</v>
          </cell>
          <cell r="D198" t="str">
            <v>Resistente Calor</v>
          </cell>
          <cell r="E198" t="str">
            <v>OMRCT096</v>
          </cell>
          <cell r="F198" t="str">
            <v>HPD-CB-TT</v>
          </cell>
          <cell r="G198" t="str">
            <v>IPBTEXSPECIAL003</v>
          </cell>
        </row>
        <row r="199">
          <cell r="A199">
            <v>901178</v>
          </cell>
          <cell r="B199" t="str">
            <v>BANDA 200 EP630/4 2+2 T20 CC</v>
          </cell>
          <cell r="C199" t="str">
            <v>ATEX023</v>
          </cell>
          <cell r="D199" t="str">
            <v>Resistente Calor</v>
          </cell>
          <cell r="E199" t="str">
            <v>OMRCT097</v>
          </cell>
          <cell r="F199" t="str">
            <v>HPD-CB-TT</v>
          </cell>
          <cell r="G199" t="str">
            <v>IPBTEXSPECIAL003</v>
          </cell>
        </row>
        <row r="200">
          <cell r="A200">
            <v>900593</v>
          </cell>
          <cell r="B200" t="str">
            <v>BANDA 300 EP630/4 2+2 T15 CC</v>
          </cell>
          <cell r="C200" t="str">
            <v>ATEX023</v>
          </cell>
          <cell r="D200" t="str">
            <v>Resistente Calor</v>
          </cell>
          <cell r="E200" t="str">
            <v>OMRCT098</v>
          </cell>
          <cell r="F200" t="str">
            <v>HPD-CB-TT</v>
          </cell>
          <cell r="G200" t="str">
            <v>IPBTEXSPECIAL003</v>
          </cell>
        </row>
        <row r="201">
          <cell r="A201">
            <v>900741</v>
          </cell>
          <cell r="B201" t="str">
            <v>BANDA 300 EP630/4 2+2 T20 CC</v>
          </cell>
          <cell r="C201" t="str">
            <v>ATEX023</v>
          </cell>
          <cell r="D201" t="str">
            <v>Resistente Calor</v>
          </cell>
          <cell r="E201" t="str">
            <v>OMRCT099</v>
          </cell>
          <cell r="F201" t="str">
            <v>HPD-CB-TT</v>
          </cell>
          <cell r="G201" t="str">
            <v>IPBTEXSPECIAL003</v>
          </cell>
        </row>
        <row r="202">
          <cell r="A202">
            <v>900870</v>
          </cell>
          <cell r="B202" t="str">
            <v>BANDA 500 EP630/4 5+2 T15 CC</v>
          </cell>
          <cell r="C202" t="str">
            <v>ATEX023</v>
          </cell>
          <cell r="D202" t="str">
            <v>Resistente Calor</v>
          </cell>
          <cell r="E202" t="str">
            <v>OMRCT100</v>
          </cell>
          <cell r="F202" t="str">
            <v>HPD-CB-TT</v>
          </cell>
          <cell r="G202" t="str">
            <v>IPBTEXSPECIAL003</v>
          </cell>
        </row>
        <row r="203">
          <cell r="A203">
            <v>900254</v>
          </cell>
          <cell r="B203" t="str">
            <v>BANDA 600 EP630/4 4+2 T15</v>
          </cell>
          <cell r="C203" t="str">
            <v>ATEX023</v>
          </cell>
          <cell r="D203" t="str">
            <v>Resistente Calor</v>
          </cell>
          <cell r="E203" t="str">
            <v>OMRCT101</v>
          </cell>
          <cell r="F203" t="str">
            <v>HPD-CB-TT</v>
          </cell>
          <cell r="G203" t="str">
            <v>IPBTEXSPECIAL003</v>
          </cell>
        </row>
        <row r="204">
          <cell r="A204">
            <v>900877</v>
          </cell>
          <cell r="B204" t="str">
            <v>BANDA 600 EP630/4 6+2 T20</v>
          </cell>
          <cell r="C204" t="str">
            <v>ATEX023</v>
          </cell>
          <cell r="D204" t="str">
            <v>Resistente Calor</v>
          </cell>
          <cell r="E204" t="str">
            <v>OMRCT102</v>
          </cell>
          <cell r="F204" t="str">
            <v>HPD-CB-TT</v>
          </cell>
          <cell r="G204" t="str">
            <v>IPBTEXSPECIAL003</v>
          </cell>
        </row>
        <row r="205">
          <cell r="A205">
            <v>900141</v>
          </cell>
          <cell r="B205" t="str">
            <v>BANDA 650 EP630/4 5+2 T15</v>
          </cell>
          <cell r="C205" t="str">
            <v>ATEX023</v>
          </cell>
          <cell r="D205" t="str">
            <v>Resistente Calor</v>
          </cell>
          <cell r="E205" t="str">
            <v>OMRCT103</v>
          </cell>
          <cell r="F205" t="str">
            <v>HPD-CB-TT</v>
          </cell>
          <cell r="G205" t="str">
            <v>IPBTEXSPECIAL003</v>
          </cell>
        </row>
        <row r="206">
          <cell r="A206">
            <v>900871</v>
          </cell>
          <cell r="B206" t="str">
            <v>BANDA 650 EP630/4 5+2 T15 CC</v>
          </cell>
          <cell r="C206" t="str">
            <v>ATEX023</v>
          </cell>
          <cell r="D206" t="str">
            <v>Resistente Calor</v>
          </cell>
          <cell r="E206" t="str">
            <v>OMRCT104</v>
          </cell>
          <cell r="F206" t="str">
            <v>HPD-CB-TT</v>
          </cell>
          <cell r="G206" t="str">
            <v>IPBTEXSPECIAL003</v>
          </cell>
        </row>
        <row r="207">
          <cell r="A207">
            <v>900572</v>
          </cell>
          <cell r="B207" t="str">
            <v>BANDA 650 EP630/4 6+2 T20</v>
          </cell>
          <cell r="C207" t="str">
            <v>ATEX023</v>
          </cell>
          <cell r="D207" t="str">
            <v>Resistente Calor</v>
          </cell>
          <cell r="E207" t="str">
            <v>OMRCT105</v>
          </cell>
          <cell r="F207" t="str">
            <v>HPD-CB-TT</v>
          </cell>
          <cell r="G207" t="str">
            <v>IPBTEXSPECIAL003</v>
          </cell>
        </row>
        <row r="208">
          <cell r="A208">
            <v>900742</v>
          </cell>
          <cell r="B208" t="str">
            <v>BANDA 800 EP630/4 2+2 T20 CC</v>
          </cell>
          <cell r="C208" t="str">
            <v>ATEX023</v>
          </cell>
          <cell r="D208" t="str">
            <v>Resistente Calor</v>
          </cell>
          <cell r="E208" t="str">
            <v>OMRCT106</v>
          </cell>
          <cell r="F208" t="str">
            <v>HPD-CB-TT</v>
          </cell>
          <cell r="G208" t="str">
            <v>IPBTEXSPECIAL003</v>
          </cell>
        </row>
        <row r="209">
          <cell r="A209">
            <v>900271</v>
          </cell>
          <cell r="B209" t="str">
            <v>BANDA 800 EP630/4 4+2 CT15</v>
          </cell>
          <cell r="C209" t="str">
            <v>ATEX023</v>
          </cell>
          <cell r="D209" t="str">
            <v>Resistente Calor</v>
          </cell>
          <cell r="E209" t="str">
            <v>OMRCT107</v>
          </cell>
          <cell r="F209" t="str">
            <v>HPD-CB-TT</v>
          </cell>
          <cell r="G209" t="str">
            <v>IPBTEXSPECIAL003</v>
          </cell>
        </row>
        <row r="210">
          <cell r="A210">
            <v>900066</v>
          </cell>
          <cell r="B210" t="str">
            <v>BANDA 800 EP630/4 4+2 T15</v>
          </cell>
          <cell r="C210" t="str">
            <v>ATEX023</v>
          </cell>
          <cell r="D210" t="str">
            <v>Resistente Calor</v>
          </cell>
          <cell r="E210" t="str">
            <v>OMRCT108</v>
          </cell>
          <cell r="F210" t="str">
            <v>HPD-CB-TT</v>
          </cell>
          <cell r="G210" t="str">
            <v>IPBTEXSPECIAL003</v>
          </cell>
        </row>
        <row r="211">
          <cell r="A211">
            <v>900872</v>
          </cell>
          <cell r="B211" t="str">
            <v>BANDA 800 EP630/4 5+2 T15 CC</v>
          </cell>
          <cell r="C211" t="str">
            <v>ATEX023</v>
          </cell>
          <cell r="D211" t="str">
            <v>Resistente Calor</v>
          </cell>
          <cell r="E211" t="str">
            <v>OMRCT109</v>
          </cell>
          <cell r="F211" t="str">
            <v>HPD-CB-TT</v>
          </cell>
          <cell r="G211" t="str">
            <v>IPBTEXSPECIAL003</v>
          </cell>
        </row>
        <row r="212">
          <cell r="A212">
            <v>900308</v>
          </cell>
          <cell r="B212" t="str">
            <v>BANDA 800 EP630/4 5+3 T20</v>
          </cell>
          <cell r="C212" t="str">
            <v>ATEX023</v>
          </cell>
          <cell r="D212" t="str">
            <v>Resistente Calor</v>
          </cell>
          <cell r="E212" t="str">
            <v>OMRCT110</v>
          </cell>
          <cell r="F212" t="str">
            <v>HPD-CB-TT</v>
          </cell>
          <cell r="G212" t="str">
            <v>IPBTEXSPECIAL003</v>
          </cell>
        </row>
        <row r="213">
          <cell r="A213">
            <v>900158</v>
          </cell>
          <cell r="B213" t="str">
            <v>BANDA 800 EP630/4 6+2 T15</v>
          </cell>
          <cell r="C213" t="str">
            <v>ATEX023</v>
          </cell>
          <cell r="D213" t="str">
            <v>Resistente Calor</v>
          </cell>
          <cell r="E213" t="str">
            <v>OMRCT111</v>
          </cell>
          <cell r="F213" t="str">
            <v>HPD-CB-TT</v>
          </cell>
          <cell r="G213" t="str">
            <v>IPBTEXSPECIAL003</v>
          </cell>
        </row>
        <row r="214">
          <cell r="A214">
            <v>900667</v>
          </cell>
          <cell r="B214" t="str">
            <v>BANDA 800 EP630/4 6+2 T20</v>
          </cell>
          <cell r="C214" t="str">
            <v>ATEX023</v>
          </cell>
          <cell r="D214" t="str">
            <v>Resistente Calor</v>
          </cell>
          <cell r="E214" t="str">
            <v>OMRCT112</v>
          </cell>
          <cell r="F214" t="str">
            <v>HPD-CB-TT</v>
          </cell>
          <cell r="G214" t="str">
            <v>IPBTEXSPECIAL003</v>
          </cell>
        </row>
        <row r="215">
          <cell r="A215">
            <v>900084</v>
          </cell>
          <cell r="B215" t="str">
            <v>BANDA 800 EP630/4 6+3 T15</v>
          </cell>
          <cell r="C215" t="str">
            <v>ATEX023</v>
          </cell>
          <cell r="D215" t="str">
            <v>Resistente Calor</v>
          </cell>
          <cell r="E215" t="str">
            <v>OMRCT113</v>
          </cell>
          <cell r="F215" t="str">
            <v>HPD-CB-TT</v>
          </cell>
          <cell r="G215" t="str">
            <v>IPBTEXSPECIAL003</v>
          </cell>
        </row>
        <row r="216">
          <cell r="A216">
            <v>900939</v>
          </cell>
          <cell r="B216" t="str">
            <v>BANDA 800 EP630/4 6+4 T15 OCP</v>
          </cell>
          <cell r="C216" t="str">
            <v>ATEX023</v>
          </cell>
          <cell r="D216" t="str">
            <v>Resistente Calor</v>
          </cell>
          <cell r="E216" t="str">
            <v>OMRCT114</v>
          </cell>
          <cell r="F216" t="str">
            <v>HPD-CB-TT</v>
          </cell>
          <cell r="G216" t="str">
            <v>IPBTEXSPECIAL003</v>
          </cell>
        </row>
        <row r="217">
          <cell r="A217">
            <v>900461</v>
          </cell>
          <cell r="B217" t="str">
            <v>BANDA 1000 EP630/4 4+2 CT15</v>
          </cell>
          <cell r="C217" t="str">
            <v>ATEX023</v>
          </cell>
          <cell r="D217" t="str">
            <v>Resistente Calor</v>
          </cell>
          <cell r="E217" t="str">
            <v>OMRCT115</v>
          </cell>
          <cell r="F217" t="str">
            <v>HPD-CB-TT</v>
          </cell>
          <cell r="G217" t="str">
            <v>IPBTEXSPECIAL003</v>
          </cell>
        </row>
        <row r="218">
          <cell r="A218">
            <v>900609</v>
          </cell>
          <cell r="B218" t="str">
            <v>BANDA 1000 EP630/4 5+2 T15</v>
          </cell>
          <cell r="C218" t="str">
            <v>ATEX023</v>
          </cell>
          <cell r="D218" t="str">
            <v>Resistente Calor</v>
          </cell>
          <cell r="E218" t="str">
            <v>OMRCT116</v>
          </cell>
          <cell r="F218" t="str">
            <v>HPD-CB-TT</v>
          </cell>
          <cell r="G218" t="str">
            <v>IPBTEXSPECIAL003</v>
          </cell>
        </row>
        <row r="219">
          <cell r="A219">
            <v>900873</v>
          </cell>
          <cell r="B219" t="str">
            <v>BANDA 1000 EP630/4 5+2 T15 CC</v>
          </cell>
          <cell r="C219" t="str">
            <v>ATEX023</v>
          </cell>
          <cell r="D219" t="str">
            <v>Resistente Calor</v>
          </cell>
          <cell r="E219" t="str">
            <v>OMRCT117</v>
          </cell>
          <cell r="F219" t="str">
            <v>HPD-CB-TT</v>
          </cell>
          <cell r="G219" t="str">
            <v>IPBTEXSPECIAL003</v>
          </cell>
        </row>
        <row r="220">
          <cell r="A220">
            <v>900937</v>
          </cell>
          <cell r="B220" t="str">
            <v>BANDA 1000 EP630/4 6+2 CT15</v>
          </cell>
          <cell r="C220" t="str">
            <v>ATEX023</v>
          </cell>
          <cell r="D220" t="str">
            <v>Resistente Calor</v>
          </cell>
          <cell r="E220" t="str">
            <v>OMRCT118</v>
          </cell>
          <cell r="F220" t="str">
            <v>HPD-CB-TT</v>
          </cell>
          <cell r="G220" t="str">
            <v>IPBTEXSPECIAL003</v>
          </cell>
        </row>
        <row r="221">
          <cell r="A221">
            <v>900932</v>
          </cell>
          <cell r="B221" t="str">
            <v>BANDA 1000 EP630/4 6+2 T15</v>
          </cell>
          <cell r="C221" t="str">
            <v>ATEX023</v>
          </cell>
          <cell r="D221" t="str">
            <v>Resistente Calor</v>
          </cell>
          <cell r="E221" t="str">
            <v>OMRCT119</v>
          </cell>
          <cell r="F221" t="str">
            <v>HPD-CB-TT</v>
          </cell>
          <cell r="G221" t="str">
            <v>IPBTEXSPECIAL003</v>
          </cell>
        </row>
        <row r="222">
          <cell r="A222">
            <v>900459</v>
          </cell>
          <cell r="B222" t="str">
            <v>BANDA 1000 EP630/4 6+3 T15</v>
          </cell>
          <cell r="C222" t="str">
            <v>ATEX023</v>
          </cell>
          <cell r="D222" t="str">
            <v>Resistente Calor</v>
          </cell>
          <cell r="E222" t="str">
            <v>OMRCT120</v>
          </cell>
          <cell r="F222" t="str">
            <v>HPD-CB-TT</v>
          </cell>
          <cell r="G222" t="str">
            <v>IPBTEXSPECIAL003</v>
          </cell>
        </row>
        <row r="223">
          <cell r="A223">
            <v>900298</v>
          </cell>
          <cell r="B223" t="str">
            <v>BANDA 1000 EP630/4 6+3 T20</v>
          </cell>
          <cell r="C223" t="str">
            <v>ATEX023</v>
          </cell>
          <cell r="D223" t="str">
            <v>Resistente Calor</v>
          </cell>
          <cell r="E223" t="str">
            <v>OMRCT121</v>
          </cell>
          <cell r="F223" t="str">
            <v>HPD-CB-TT</v>
          </cell>
          <cell r="G223" t="str">
            <v>IPBTEXSPECIAL003</v>
          </cell>
        </row>
        <row r="224">
          <cell r="A224">
            <v>900605</v>
          </cell>
          <cell r="B224" t="str">
            <v>BANDA 1200 EP630/4 5+2 T15</v>
          </cell>
          <cell r="C224" t="str">
            <v>ATEX023</v>
          </cell>
          <cell r="D224" t="str">
            <v>Resistente Calor</v>
          </cell>
          <cell r="E224" t="str">
            <v>OMRCT122</v>
          </cell>
          <cell r="F224" t="str">
            <v>HPD-CB-TT</v>
          </cell>
          <cell r="G224" t="str">
            <v>IPBTEXSPECIAL003</v>
          </cell>
        </row>
        <row r="225">
          <cell r="A225">
            <v>900383</v>
          </cell>
          <cell r="B225" t="str">
            <v>BANDA 1200 EP630/4 6+3 T15</v>
          </cell>
          <cell r="C225" t="str">
            <v>ATEX023</v>
          </cell>
          <cell r="D225" t="str">
            <v>Resistente Calor</v>
          </cell>
          <cell r="E225" t="str">
            <v>OMRCT123</v>
          </cell>
          <cell r="F225" t="str">
            <v>HPD-CB-TT</v>
          </cell>
          <cell r="G225" t="str">
            <v>IPBTEXSPECIAL003</v>
          </cell>
        </row>
        <row r="226">
          <cell r="A226">
            <v>900573</v>
          </cell>
          <cell r="B226" t="str">
            <v>BANDA 1370 EP630/4 6+2 T20 CC</v>
          </cell>
          <cell r="C226" t="str">
            <v>ATEX023</v>
          </cell>
          <cell r="D226" t="str">
            <v>Resistente Calor</v>
          </cell>
          <cell r="E226" t="str">
            <v>OMRCT124</v>
          </cell>
          <cell r="F226" t="str">
            <v>HPD-CB-TT</v>
          </cell>
          <cell r="G226" t="str">
            <v>IPBTEXSPECIAL003</v>
          </cell>
        </row>
        <row r="227">
          <cell r="A227">
            <v>900234</v>
          </cell>
          <cell r="B227" t="str">
            <v>BANDA 1400 EP630/4 6+4 T15 OCP</v>
          </cell>
          <cell r="C227" t="str">
            <v>ATEX023</v>
          </cell>
          <cell r="D227" t="str">
            <v>Resistente Calor</v>
          </cell>
          <cell r="E227" t="str">
            <v>OMRCT125</v>
          </cell>
          <cell r="F227" t="str">
            <v>HPD-CB-TT</v>
          </cell>
          <cell r="G227" t="str">
            <v>IPBTEXSPECIAL003</v>
          </cell>
        </row>
        <row r="228">
          <cell r="A228">
            <v>900884</v>
          </cell>
          <cell r="B228" t="str">
            <v>BANDA 1530 EP630/4 6+2 T20 CC</v>
          </cell>
          <cell r="C228" t="str">
            <v>ATEX023</v>
          </cell>
          <cell r="D228" t="str">
            <v>Resistente Calor</v>
          </cell>
          <cell r="E228" t="str">
            <v>OMRCT126</v>
          </cell>
          <cell r="F228" t="str">
            <v>HPD-CB-TT</v>
          </cell>
          <cell r="G228" t="str">
            <v>IPBTEXSPECIAL003</v>
          </cell>
        </row>
        <row r="229">
          <cell r="A229">
            <v>900668</v>
          </cell>
          <cell r="B229" t="str">
            <v>BANDA 1553 EP630/4 6+2 T20 CC</v>
          </cell>
          <cell r="C229" t="str">
            <v>ATEX023</v>
          </cell>
          <cell r="D229" t="str">
            <v>Resistente Calor</v>
          </cell>
          <cell r="E229" t="str">
            <v>OMRCT127</v>
          </cell>
          <cell r="F229" t="str">
            <v>HPD-CB-TT</v>
          </cell>
          <cell r="G229" t="str">
            <v>IPBTEXSPECIAL003</v>
          </cell>
        </row>
        <row r="230">
          <cell r="A230">
            <v>901087</v>
          </cell>
          <cell r="B230" t="str">
            <v>BANDA 700 EP800/2 5+2 T20</v>
          </cell>
          <cell r="C230" t="str">
            <v>ATEX023</v>
          </cell>
          <cell r="D230" t="str">
            <v>Resistente Calor</v>
          </cell>
          <cell r="E230" t="str">
            <v>OMRCT128</v>
          </cell>
          <cell r="F230" t="str">
            <v>HPD-CB-TT</v>
          </cell>
          <cell r="G230" t="str">
            <v>IPBTEXSPECIAL003</v>
          </cell>
        </row>
        <row r="231">
          <cell r="A231">
            <v>900601</v>
          </cell>
          <cell r="B231" t="str">
            <v>BANDA 800 EP800/3 4+2 T15</v>
          </cell>
          <cell r="C231" t="str">
            <v>ATEX023</v>
          </cell>
          <cell r="D231" t="str">
            <v>Resistente Calor</v>
          </cell>
          <cell r="E231" t="str">
            <v>OMRCT129</v>
          </cell>
          <cell r="F231" t="str">
            <v>HPD-CB-TT</v>
          </cell>
          <cell r="G231" t="str">
            <v>IPBTEXSPECIAL003</v>
          </cell>
        </row>
        <row r="232">
          <cell r="A232">
            <v>900013</v>
          </cell>
          <cell r="B232" t="str">
            <v>BANDA 650 EP800/4 5+2 T15</v>
          </cell>
          <cell r="C232" t="str">
            <v>ATEX023</v>
          </cell>
          <cell r="D232" t="str">
            <v>Resistente Calor</v>
          </cell>
          <cell r="E232" t="str">
            <v>OMRCT130</v>
          </cell>
          <cell r="F232" t="str">
            <v>HPD-CB-TT</v>
          </cell>
          <cell r="G232" t="str">
            <v>IPBTEXSPECIAL003</v>
          </cell>
        </row>
        <row r="233">
          <cell r="A233">
            <v>901122</v>
          </cell>
          <cell r="B233" t="str">
            <v>BANDA 650 EP800/4 5+2 T20</v>
          </cell>
          <cell r="C233" t="str">
            <v>ATEX023</v>
          </cell>
          <cell r="D233" t="str">
            <v>Resistente Calor</v>
          </cell>
          <cell r="E233" t="str">
            <v>OMRCT131</v>
          </cell>
          <cell r="F233" t="str">
            <v>HPD-CB-TT</v>
          </cell>
          <cell r="G233" t="str">
            <v>IPBTEXSPECIAL003</v>
          </cell>
        </row>
        <row r="234">
          <cell r="A234">
            <v>900202</v>
          </cell>
          <cell r="B234" t="str">
            <v>BANDA 800 EP800/4 5+2 CT15</v>
          </cell>
          <cell r="C234" t="str">
            <v>ATEX023</v>
          </cell>
          <cell r="D234" t="str">
            <v>Resistente Calor</v>
          </cell>
          <cell r="E234" t="str">
            <v>OMRCT132</v>
          </cell>
          <cell r="F234" t="str">
            <v>HPD-CB-TT</v>
          </cell>
          <cell r="G234" t="str">
            <v>IPBTEXSPECIAL003</v>
          </cell>
        </row>
        <row r="235">
          <cell r="A235">
            <v>900102</v>
          </cell>
          <cell r="B235" t="str">
            <v>BANDA 800 EP800/4 5+2 T15</v>
          </cell>
          <cell r="C235" t="str">
            <v>ATEX023</v>
          </cell>
          <cell r="D235" t="str">
            <v>Resistente Calor</v>
          </cell>
          <cell r="E235" t="str">
            <v>OMRCT133</v>
          </cell>
          <cell r="F235" t="str">
            <v>HPD-CB-TT</v>
          </cell>
          <cell r="G235" t="str">
            <v>IPBTEXSPECIAL003</v>
          </cell>
        </row>
        <row r="236">
          <cell r="A236">
            <v>900307</v>
          </cell>
          <cell r="B236" t="str">
            <v>BANDA 800 EP800/4 5+3 T20</v>
          </cell>
          <cell r="C236" t="str">
            <v>ATEX023</v>
          </cell>
          <cell r="D236" t="str">
            <v>Resistente Calor</v>
          </cell>
          <cell r="E236" t="str">
            <v>OMRCT134</v>
          </cell>
          <cell r="F236" t="str">
            <v>HPD-CB-TT</v>
          </cell>
          <cell r="G236" t="str">
            <v>IPBTEXSPECIAL003</v>
          </cell>
        </row>
        <row r="237">
          <cell r="A237">
            <v>901252</v>
          </cell>
          <cell r="B237" t="str">
            <v>BANDA 1000 EP800/4 4+2 T15</v>
          </cell>
          <cell r="C237" t="str">
            <v>ATEX023</v>
          </cell>
          <cell r="D237" t="str">
            <v>Resistente Calor</v>
          </cell>
          <cell r="E237" t="str">
            <v>OMRCT135</v>
          </cell>
          <cell r="F237" t="str">
            <v>HPD-CB-TT</v>
          </cell>
          <cell r="G237" t="str">
            <v>IPBTEXSPECIAL003</v>
          </cell>
        </row>
        <row r="238">
          <cell r="A238">
            <v>900334</v>
          </cell>
          <cell r="B238" t="str">
            <v>BANDA 1000 EP800/4 5+2 T20</v>
          </cell>
          <cell r="C238" t="str">
            <v>ATEX023</v>
          </cell>
          <cell r="D238" t="str">
            <v>Resistente Calor</v>
          </cell>
          <cell r="E238" t="str">
            <v>OMRCT136</v>
          </cell>
          <cell r="F238" t="str">
            <v>HPD-CB-TT</v>
          </cell>
          <cell r="G238" t="str">
            <v>IPBTEXSPECIAL003</v>
          </cell>
        </row>
        <row r="239">
          <cell r="A239">
            <v>900166</v>
          </cell>
          <cell r="B239" t="str">
            <v>BANDA 1000 EP800/4 6+3 T20</v>
          </cell>
          <cell r="C239" t="str">
            <v>ATEX023</v>
          </cell>
          <cell r="D239" t="str">
            <v>Resistente Calor</v>
          </cell>
          <cell r="E239" t="str">
            <v>OMRCT137</v>
          </cell>
          <cell r="F239" t="str">
            <v>HPD-CB-TT</v>
          </cell>
          <cell r="G239" t="str">
            <v>IPBTEXSPECIAL003</v>
          </cell>
        </row>
        <row r="240">
          <cell r="A240">
            <v>900306</v>
          </cell>
          <cell r="B240" t="str">
            <v>BANDA 1400 EP800/4 5+3 CT15</v>
          </cell>
          <cell r="C240" t="str">
            <v>ATEX023</v>
          </cell>
          <cell r="D240" t="str">
            <v>Resistente Calor</v>
          </cell>
          <cell r="E240" t="str">
            <v>OMRCT138</v>
          </cell>
          <cell r="F240" t="str">
            <v>HPD-CB-TT</v>
          </cell>
          <cell r="G240" t="str">
            <v>IPBTEXSPECIAL003</v>
          </cell>
        </row>
        <row r="241">
          <cell r="A241">
            <v>900731</v>
          </cell>
          <cell r="B241" t="str">
            <v>BANDA 1400 EP800/4 5+3 T15</v>
          </cell>
          <cell r="C241" t="str">
            <v>ATEX023</v>
          </cell>
          <cell r="D241" t="str">
            <v>Resistente Calor</v>
          </cell>
          <cell r="E241" t="str">
            <v>OMRCT139</v>
          </cell>
          <cell r="F241" t="str">
            <v>HPD-CB-TT</v>
          </cell>
          <cell r="G241" t="str">
            <v>IPBTEXSPECIAL003</v>
          </cell>
        </row>
        <row r="242">
          <cell r="A242">
            <v>900251</v>
          </cell>
          <cell r="B242" t="str">
            <v>BANDA 1400 EP800/4 6+2 CT15</v>
          </cell>
          <cell r="C242" t="str">
            <v>ATEX023</v>
          </cell>
          <cell r="D242" t="str">
            <v>Resistente Calor</v>
          </cell>
          <cell r="E242" t="str">
            <v>OMRCT140</v>
          </cell>
          <cell r="F242" t="str">
            <v>HPD-CB-TT</v>
          </cell>
          <cell r="G242" t="str">
            <v>IPBTEXSPECIAL003</v>
          </cell>
        </row>
        <row r="243">
          <cell r="A243">
            <v>900691</v>
          </cell>
          <cell r="B243" t="str">
            <v>BANDA 1050 EP800/5 6+2 T15</v>
          </cell>
          <cell r="C243" t="str">
            <v>ATEX023</v>
          </cell>
          <cell r="D243" t="str">
            <v>Resistente Calor</v>
          </cell>
          <cell r="E243" t="str">
            <v>OMRCT141</v>
          </cell>
          <cell r="F243" t="str">
            <v>HPD-CB-TT</v>
          </cell>
          <cell r="G243" t="str">
            <v>IPBTEXSPECIAL003</v>
          </cell>
        </row>
        <row r="244">
          <cell r="A244">
            <v>901204</v>
          </cell>
          <cell r="B244" t="str">
            <v>BANDA 600 EP1000/4 4+3 T20</v>
          </cell>
          <cell r="C244" t="str">
            <v>ATEX023</v>
          </cell>
          <cell r="D244" t="str">
            <v>Resistente Calor</v>
          </cell>
          <cell r="E244" t="str">
            <v>OMRCT142</v>
          </cell>
          <cell r="F244" t="str">
            <v>HPD-CB-TT</v>
          </cell>
          <cell r="G244" t="str">
            <v>IPBTEXSPECIAL003</v>
          </cell>
        </row>
        <row r="245">
          <cell r="A245">
            <v>900285</v>
          </cell>
          <cell r="B245" t="str">
            <v>BANDA 800 EP1000/4 4+2 T15</v>
          </cell>
          <cell r="C245" t="str">
            <v>ATEX023</v>
          </cell>
          <cell r="D245" t="str">
            <v>Resistente Calor</v>
          </cell>
          <cell r="E245" t="str">
            <v>OMRCT143</v>
          </cell>
          <cell r="F245" t="str">
            <v>HPD-CB-TT</v>
          </cell>
          <cell r="G245" t="str">
            <v>IPBTEXSPECIAL003</v>
          </cell>
        </row>
        <row r="246">
          <cell r="A246">
            <v>900042</v>
          </cell>
          <cell r="B246" t="str">
            <v>BANDA 1000 EP1000/4 6+3 T15</v>
          </cell>
          <cell r="C246" t="str">
            <v>ATEX023</v>
          </cell>
          <cell r="D246" t="str">
            <v>Resistente Calor</v>
          </cell>
          <cell r="E246" t="str">
            <v>OMRCT144</v>
          </cell>
          <cell r="F246" t="str">
            <v>HPD-CB-TT</v>
          </cell>
          <cell r="G246" t="str">
            <v>IPBTEXSPECIAL003</v>
          </cell>
        </row>
        <row r="247">
          <cell r="A247">
            <v>900761</v>
          </cell>
          <cell r="B247" t="str">
            <v>BANDA 1000 EP1000/4 6+3 T15 OCP</v>
          </cell>
          <cell r="C247" t="str">
            <v>ATEX023</v>
          </cell>
          <cell r="D247" t="str">
            <v>Resistente Calor</v>
          </cell>
          <cell r="E247" t="str">
            <v>OMRCT145</v>
          </cell>
          <cell r="F247" t="str">
            <v>HPD-CB-TT</v>
          </cell>
          <cell r="G247" t="str">
            <v>IPBTEXSPECIAL003</v>
          </cell>
        </row>
        <row r="248">
          <cell r="A248">
            <v>900329</v>
          </cell>
          <cell r="B248" t="str">
            <v>BANDA 1000 EP1000/5 8+3 T20</v>
          </cell>
          <cell r="C248" t="str">
            <v>ATEX023</v>
          </cell>
          <cell r="D248" t="str">
            <v>Resistente Calor</v>
          </cell>
          <cell r="E248" t="str">
            <v>OMRCT146</v>
          </cell>
          <cell r="F248" t="str">
            <v>HPD-CB-TT</v>
          </cell>
          <cell r="G248" t="str">
            <v>IPBTEXSPECIAL003</v>
          </cell>
        </row>
        <row r="249">
          <cell r="A249">
            <v>900330</v>
          </cell>
          <cell r="B249" t="str">
            <v>BANDA 1200 EP1000/5 8+3 T20</v>
          </cell>
          <cell r="C249" t="str">
            <v>ATEX023</v>
          </cell>
          <cell r="D249" t="str">
            <v>Resistente Calor</v>
          </cell>
          <cell r="E249" t="str">
            <v>OMRCT147</v>
          </cell>
          <cell r="F249" t="str">
            <v>HPD-CB-TT</v>
          </cell>
          <cell r="G249" t="str">
            <v>IPBTEXSPECIAL003</v>
          </cell>
        </row>
        <row r="250">
          <cell r="A250">
            <v>900331</v>
          </cell>
          <cell r="B250" t="str">
            <v>BANDA 1400 EP1000/5 8+3 T20</v>
          </cell>
          <cell r="C250" t="str">
            <v>ATEX023</v>
          </cell>
          <cell r="D250" t="str">
            <v>Resistente Calor</v>
          </cell>
          <cell r="E250" t="str">
            <v>OMRCT148</v>
          </cell>
          <cell r="F250" t="str">
            <v>HPD-CB-TT</v>
          </cell>
          <cell r="G250" t="str">
            <v>IPBTEXSPECIAL003</v>
          </cell>
        </row>
        <row r="251">
          <cell r="A251">
            <v>900538</v>
          </cell>
          <cell r="B251" t="str">
            <v>BANDA 1600 EP1000/5 8+5 T15</v>
          </cell>
          <cell r="C251" t="str">
            <v>ATEX023</v>
          </cell>
          <cell r="D251" t="str">
            <v>Resistente Calor</v>
          </cell>
          <cell r="E251" t="str">
            <v>OMRCT149</v>
          </cell>
          <cell r="F251" t="str">
            <v>HPD-CB-TT</v>
          </cell>
          <cell r="G251" t="str">
            <v>IPBTEXSPECIAL003</v>
          </cell>
        </row>
        <row r="252">
          <cell r="A252">
            <v>900680</v>
          </cell>
          <cell r="B252" t="str">
            <v>BANDA 1400 EP1250/4 6+2 T20</v>
          </cell>
          <cell r="C252" t="str">
            <v>ATEX023</v>
          </cell>
          <cell r="D252" t="str">
            <v>Resistente Calor</v>
          </cell>
          <cell r="E252" t="str">
            <v>OMRCT150</v>
          </cell>
          <cell r="F252" t="str">
            <v>HPD-CB-TT</v>
          </cell>
          <cell r="G252" t="str">
            <v>IPBTEXSPECIAL003</v>
          </cell>
        </row>
        <row r="253">
          <cell r="A253">
            <v>900304</v>
          </cell>
          <cell r="B253" t="str">
            <v>BANDA 1400 EP1250/4 6+3 T15</v>
          </cell>
          <cell r="C253" t="str">
            <v>ATEX023</v>
          </cell>
          <cell r="D253" t="str">
            <v>Resistente Calor</v>
          </cell>
          <cell r="E253" t="str">
            <v>OMRCT151</v>
          </cell>
          <cell r="F253" t="str">
            <v>HPD-CB-TT</v>
          </cell>
          <cell r="G253" t="str">
            <v>IPBTEXSPECIAL003</v>
          </cell>
        </row>
        <row r="254">
          <cell r="A254">
            <v>900628</v>
          </cell>
          <cell r="B254" t="str">
            <v>BANDA 1600 EP1250/4 6+2 T15</v>
          </cell>
          <cell r="C254" t="str">
            <v>ATEX023</v>
          </cell>
          <cell r="D254" t="str">
            <v>Resistente Calor</v>
          </cell>
          <cell r="E254" t="str">
            <v>OMRCT152</v>
          </cell>
          <cell r="F254" t="str">
            <v>HPD-CB-TT</v>
          </cell>
          <cell r="G254" t="str">
            <v>IPBTEXSPECIAL003</v>
          </cell>
        </row>
        <row r="255">
          <cell r="A255">
            <v>901286</v>
          </cell>
          <cell r="B255" t="str">
            <v>BANDA 1600 EP1250/4 8+3 CT15</v>
          </cell>
          <cell r="C255" t="str">
            <v>ATEX023</v>
          </cell>
          <cell r="D255" t="str">
            <v>Resistente Calor</v>
          </cell>
          <cell r="E255" t="str">
            <v>OMRCT153</v>
          </cell>
          <cell r="F255" t="str">
            <v>HPD-CB-TT</v>
          </cell>
          <cell r="G255" t="str">
            <v>IPBTEXSPECIAL003</v>
          </cell>
        </row>
        <row r="256">
          <cell r="A256">
            <v>900561</v>
          </cell>
          <cell r="B256" t="str">
            <v>BANDA 500 EP1250/5 2+2 T15</v>
          </cell>
          <cell r="C256" t="str">
            <v>ATEX023</v>
          </cell>
          <cell r="D256" t="str">
            <v>Resistente Calor</v>
          </cell>
          <cell r="E256" t="str">
            <v>OMRCT154</v>
          </cell>
          <cell r="F256" t="str">
            <v>HPD-CB-TT</v>
          </cell>
          <cell r="G256" t="str">
            <v>IPBTEXSPECIAL003</v>
          </cell>
        </row>
        <row r="257">
          <cell r="A257">
            <v>900252</v>
          </cell>
          <cell r="B257" t="str">
            <v>BANDA 1400 EP1250/5 6+2 CT15</v>
          </cell>
          <cell r="C257" t="str">
            <v>ATEX023</v>
          </cell>
          <cell r="D257" t="str">
            <v>Resistente Calor</v>
          </cell>
          <cell r="E257" t="str">
            <v>OMRCT155</v>
          </cell>
          <cell r="F257" t="str">
            <v>HPD-CB-TT</v>
          </cell>
          <cell r="G257" t="str">
            <v>IPBTEXSPECIAL003</v>
          </cell>
        </row>
        <row r="258">
          <cell r="A258">
            <v>900509</v>
          </cell>
          <cell r="B258" t="str">
            <v>BANDA 1200 EP1600/4 6+2 T15</v>
          </cell>
          <cell r="C258" t="str">
            <v>ATEX023</v>
          </cell>
          <cell r="D258" t="str">
            <v>Resistente Calor</v>
          </cell>
          <cell r="E258" t="str">
            <v>OMRCT156</v>
          </cell>
          <cell r="F258" t="str">
            <v>HPD-CB-TT</v>
          </cell>
          <cell r="G258" t="str">
            <v>IPBTEXSPECIAL003</v>
          </cell>
        </row>
        <row r="259">
          <cell r="A259">
            <v>900716</v>
          </cell>
          <cell r="B259" t="str">
            <v>BANDA 1200 EP1600/4 8+3 T15</v>
          </cell>
          <cell r="C259" t="str">
            <v>ATEX023</v>
          </cell>
          <cell r="D259" t="str">
            <v>Resistente Calor</v>
          </cell>
          <cell r="E259" t="str">
            <v>OMRCT157</v>
          </cell>
          <cell r="F259" t="str">
            <v>HPD-CB-TT</v>
          </cell>
          <cell r="G259" t="str">
            <v>IPBTEXSPECIAL003</v>
          </cell>
        </row>
        <row r="260">
          <cell r="A260">
            <v>900627</v>
          </cell>
          <cell r="B260" t="str">
            <v>BANDA 1400 EP1600/4 6+2 T15</v>
          </cell>
          <cell r="C260" t="str">
            <v>ATEX023</v>
          </cell>
          <cell r="D260" t="str">
            <v>Resistente Calor</v>
          </cell>
          <cell r="E260" t="str">
            <v>OMRCT158</v>
          </cell>
          <cell r="F260" t="str">
            <v>HPD-CB-TT</v>
          </cell>
          <cell r="G260" t="str">
            <v>IPBTEXSPECIAL003</v>
          </cell>
        </row>
        <row r="261">
          <cell r="A261">
            <v>901232</v>
          </cell>
          <cell r="B261" t="str">
            <v>BANDA 1600 EP1600/5 6+2 T15</v>
          </cell>
          <cell r="C261" t="str">
            <v>ATEX023</v>
          </cell>
          <cell r="D261" t="str">
            <v>Resistente Calor</v>
          </cell>
          <cell r="E261" t="str">
            <v>OMRCT159</v>
          </cell>
          <cell r="F261" t="str">
            <v>HPD-CB-TT</v>
          </cell>
          <cell r="G261" t="str">
            <v>IPBTEXSPECIAL003</v>
          </cell>
        </row>
        <row r="262">
          <cell r="A262">
            <v>901207</v>
          </cell>
          <cell r="B262" t="str">
            <v>BANDA 1600 EP2000/5 10+4 T15</v>
          </cell>
          <cell r="C262" t="str">
            <v>ATEX023</v>
          </cell>
          <cell r="D262" t="str">
            <v>Resistente Calor</v>
          </cell>
          <cell r="E262" t="str">
            <v>OMRCT160</v>
          </cell>
          <cell r="F262" t="str">
            <v>HPD-CB-TT</v>
          </cell>
          <cell r="G262" t="str">
            <v>IPBTEXSPECIAL003</v>
          </cell>
        </row>
        <row r="263">
          <cell r="A263">
            <v>900654</v>
          </cell>
          <cell r="B263" t="str">
            <v>BANDA 1000 EP315/2 5+2 K</v>
          </cell>
          <cell r="C263" t="str">
            <v>ATEX024</v>
          </cell>
          <cell r="D263" t="str">
            <v>Antillama</v>
          </cell>
          <cell r="E263" t="str">
            <v>OMFRT001</v>
          </cell>
          <cell r="F263" t="str">
            <v>HPD-CB-TT</v>
          </cell>
          <cell r="G263" t="str">
            <v>IPBTEXSPECIAL004</v>
          </cell>
        </row>
        <row r="264">
          <cell r="A264">
            <v>900751</v>
          </cell>
          <cell r="B264" t="str">
            <v>BANDA 1400 EP315/3 6+4 K</v>
          </cell>
          <cell r="C264" t="str">
            <v>ATEX024</v>
          </cell>
          <cell r="D264" t="str">
            <v>Antillama</v>
          </cell>
          <cell r="E264" t="str">
            <v>OMFRT002</v>
          </cell>
          <cell r="F264" t="str">
            <v>HPD-CB-TT</v>
          </cell>
          <cell r="G264" t="str">
            <v>IPBTEXSPECIAL004</v>
          </cell>
        </row>
        <row r="265">
          <cell r="A265">
            <v>900080</v>
          </cell>
          <cell r="B265" t="str">
            <v>BANDA 500 EP400/3 3+1,5 K</v>
          </cell>
          <cell r="C265" t="str">
            <v>ATEX024</v>
          </cell>
          <cell r="D265" t="str">
            <v>Antillama</v>
          </cell>
          <cell r="E265" t="str">
            <v>OMFRT003</v>
          </cell>
          <cell r="F265" t="str">
            <v>HPD-CB-TT</v>
          </cell>
          <cell r="G265" t="str">
            <v>IPBTEXSPECIAL004</v>
          </cell>
        </row>
        <row r="266">
          <cell r="A266">
            <v>900219</v>
          </cell>
          <cell r="B266" t="str">
            <v>BANDA 500 EP400/3 3+1,5 S</v>
          </cell>
          <cell r="C266" t="str">
            <v>ATEX024</v>
          </cell>
          <cell r="D266" t="str">
            <v>Antillama</v>
          </cell>
          <cell r="E266" t="str">
            <v>OMFRT004</v>
          </cell>
          <cell r="F266" t="str">
            <v>HPD-CB-TT</v>
          </cell>
          <cell r="G266" t="str">
            <v>IPBTEXSPECIAL004</v>
          </cell>
        </row>
        <row r="267">
          <cell r="A267">
            <v>900159</v>
          </cell>
          <cell r="B267" t="str">
            <v>BANDA 600 EP400/3 5+2 S</v>
          </cell>
          <cell r="C267" t="str">
            <v>ATEX024</v>
          </cell>
          <cell r="D267" t="str">
            <v>Antillama</v>
          </cell>
          <cell r="E267" t="str">
            <v>OMFRT005</v>
          </cell>
          <cell r="F267" t="str">
            <v>HPD-CB-TT</v>
          </cell>
          <cell r="G267" t="str">
            <v>IPBTEXSPECIAL004</v>
          </cell>
        </row>
        <row r="268">
          <cell r="A268">
            <v>900569</v>
          </cell>
          <cell r="B268" t="str">
            <v>BANDA 650 EP400/3 3+1,5 K</v>
          </cell>
          <cell r="C268" t="str">
            <v>ATEX024</v>
          </cell>
          <cell r="D268" t="str">
            <v>Antillama</v>
          </cell>
          <cell r="E268" t="str">
            <v>OMFRT006</v>
          </cell>
          <cell r="F268" t="str">
            <v>HPD-CB-TT</v>
          </cell>
          <cell r="G268" t="str">
            <v>IPBTEXSPECIAL004</v>
          </cell>
        </row>
        <row r="269">
          <cell r="A269">
            <v>900149</v>
          </cell>
          <cell r="B269" t="str">
            <v>BANDA 650 EP400/3 3+1,5 S</v>
          </cell>
          <cell r="C269" t="str">
            <v>ATEX024</v>
          </cell>
          <cell r="D269" t="str">
            <v>Antillama</v>
          </cell>
          <cell r="E269" t="str">
            <v>OMFRT007</v>
          </cell>
          <cell r="F269" t="str">
            <v>HPD-CB-TT</v>
          </cell>
          <cell r="G269" t="str">
            <v>IPBTEXSPECIAL004</v>
          </cell>
        </row>
        <row r="270">
          <cell r="A270">
            <v>900570</v>
          </cell>
          <cell r="B270" t="str">
            <v>BANDA 800 EP400/3 3+1,5 K</v>
          </cell>
          <cell r="C270" t="str">
            <v>ATEX024</v>
          </cell>
          <cell r="D270" t="str">
            <v>Antillama</v>
          </cell>
          <cell r="E270" t="str">
            <v>OMFRT008</v>
          </cell>
          <cell r="F270" t="str">
            <v>HPD-CB-TT</v>
          </cell>
          <cell r="G270" t="str">
            <v>IPBTEXSPECIAL004</v>
          </cell>
        </row>
        <row r="271">
          <cell r="A271">
            <v>900312</v>
          </cell>
          <cell r="B271" t="str">
            <v>BANDA 800 EP400/3 4+2 S</v>
          </cell>
          <cell r="C271" t="str">
            <v>ATEX024</v>
          </cell>
          <cell r="D271" t="str">
            <v>Antillama</v>
          </cell>
          <cell r="E271" t="str">
            <v>OMFRT009</v>
          </cell>
          <cell r="F271" t="str">
            <v>HPD-CB-TT</v>
          </cell>
          <cell r="G271" t="str">
            <v>IPBTEXSPECIAL004</v>
          </cell>
        </row>
        <row r="272">
          <cell r="A272">
            <v>900832</v>
          </cell>
          <cell r="B272" t="str">
            <v>BANDA 650 EP500/3 4+2 K</v>
          </cell>
          <cell r="C272" t="str">
            <v>ATEX024</v>
          </cell>
          <cell r="D272" t="str">
            <v>Antillama</v>
          </cell>
          <cell r="E272" t="str">
            <v>OMFRT010</v>
          </cell>
          <cell r="F272" t="str">
            <v>HPD-CB-TT</v>
          </cell>
          <cell r="G272" t="str">
            <v>IPBTEXSPECIAL004</v>
          </cell>
        </row>
        <row r="273">
          <cell r="A273">
            <v>900653</v>
          </cell>
          <cell r="B273" t="str">
            <v>BANDA 800 EP500/3 5+2 K</v>
          </cell>
          <cell r="C273" t="str">
            <v>ATEX024</v>
          </cell>
          <cell r="D273" t="str">
            <v>Antillama</v>
          </cell>
          <cell r="E273" t="str">
            <v>OMFRT011</v>
          </cell>
          <cell r="F273" t="str">
            <v>HPD-CB-TT</v>
          </cell>
          <cell r="G273" t="str">
            <v>IPBTEXSPECIAL004</v>
          </cell>
        </row>
        <row r="274">
          <cell r="A274">
            <v>900750</v>
          </cell>
          <cell r="B274" t="str">
            <v>BANDA 1600 EP500/3 6+4 K</v>
          </cell>
          <cell r="C274" t="str">
            <v>ATEX024</v>
          </cell>
          <cell r="D274" t="str">
            <v>Antillama</v>
          </cell>
          <cell r="E274" t="str">
            <v>OMFRT012</v>
          </cell>
          <cell r="F274" t="str">
            <v>HPD-CB-TT</v>
          </cell>
          <cell r="G274" t="str">
            <v>IPBTEXSPECIAL004</v>
          </cell>
        </row>
        <row r="275">
          <cell r="A275">
            <v>900610</v>
          </cell>
          <cell r="B275" t="str">
            <v>BANDA 500 EP500/4 5+2 K</v>
          </cell>
          <cell r="C275" t="str">
            <v>ATEX024</v>
          </cell>
          <cell r="D275" t="str">
            <v>Antillama</v>
          </cell>
          <cell r="E275" t="str">
            <v>OMFRT013</v>
          </cell>
          <cell r="F275" t="str">
            <v>HPD-CB-TT</v>
          </cell>
          <cell r="G275" t="str">
            <v>IPBTEXSPECIAL004</v>
          </cell>
        </row>
        <row r="276">
          <cell r="A276">
            <v>900715</v>
          </cell>
          <cell r="B276" t="str">
            <v>BANDA 600 EP500/4 4+2 S NER</v>
          </cell>
          <cell r="C276" t="str">
            <v>ATEX024</v>
          </cell>
          <cell r="D276" t="str">
            <v>Antillama</v>
          </cell>
          <cell r="E276" t="str">
            <v>OMFRT014</v>
          </cell>
          <cell r="F276" t="str">
            <v>HPD-CB-TT</v>
          </cell>
          <cell r="G276" t="str">
            <v>IPBTEXSPECIAL004</v>
          </cell>
        </row>
        <row r="277">
          <cell r="A277">
            <v>900530</v>
          </cell>
          <cell r="B277" t="str">
            <v>BANDA 600 EP500/4 5+3 S</v>
          </cell>
          <cell r="C277" t="str">
            <v>ATEX024</v>
          </cell>
          <cell r="D277" t="str">
            <v>Antillama</v>
          </cell>
          <cell r="E277" t="str">
            <v>OMFRT015</v>
          </cell>
          <cell r="F277" t="str">
            <v>HPD-CB-TT</v>
          </cell>
          <cell r="G277" t="str">
            <v>IPBTEXSPECIAL004</v>
          </cell>
        </row>
        <row r="278">
          <cell r="A278">
            <v>900687</v>
          </cell>
          <cell r="B278" t="str">
            <v>BANDA 650 EP500/4 4+2 K</v>
          </cell>
          <cell r="C278" t="str">
            <v>ATEX024</v>
          </cell>
          <cell r="D278" t="str">
            <v>Antillama</v>
          </cell>
          <cell r="E278" t="str">
            <v>OMFRT016</v>
          </cell>
          <cell r="F278" t="str">
            <v>HPD-CB-TT</v>
          </cell>
          <cell r="G278" t="str">
            <v>IPBTEXSPECIAL004</v>
          </cell>
        </row>
        <row r="279">
          <cell r="A279">
            <v>900101</v>
          </cell>
          <cell r="B279" t="str">
            <v>BANDA 650 EP500/4 4+2 S NER</v>
          </cell>
          <cell r="C279" t="str">
            <v>ATEX024</v>
          </cell>
          <cell r="D279" t="str">
            <v>Antillama</v>
          </cell>
          <cell r="E279" t="str">
            <v>OMFRT017</v>
          </cell>
          <cell r="F279" t="str">
            <v>HPD-CB-TT</v>
          </cell>
          <cell r="G279" t="str">
            <v>IPBTEXSPECIAL004</v>
          </cell>
        </row>
        <row r="280">
          <cell r="A280">
            <v>900139</v>
          </cell>
          <cell r="B280" t="str">
            <v>BANDA 650 EP500/4 5+2 S</v>
          </cell>
          <cell r="C280" t="str">
            <v>ATEX024</v>
          </cell>
          <cell r="D280" t="str">
            <v>Antillama</v>
          </cell>
          <cell r="E280" t="str">
            <v>OMFRT018</v>
          </cell>
          <cell r="F280" t="str">
            <v>HPD-CB-TT</v>
          </cell>
          <cell r="G280" t="str">
            <v>IPBTEXSPECIAL004</v>
          </cell>
        </row>
        <row r="281">
          <cell r="A281">
            <v>900762</v>
          </cell>
          <cell r="B281" t="str">
            <v>BANDA 800 EP500/4 1,5+1,5 K CC</v>
          </cell>
          <cell r="C281" t="str">
            <v>ATEX024</v>
          </cell>
          <cell r="D281" t="str">
            <v>Antillama</v>
          </cell>
          <cell r="E281" t="str">
            <v>OMFRT019</v>
          </cell>
          <cell r="F281" t="str">
            <v>HPD-CB-TT</v>
          </cell>
          <cell r="G281" t="str">
            <v>IPBTEXSPECIAL004</v>
          </cell>
        </row>
        <row r="282">
          <cell r="A282">
            <v>900121</v>
          </cell>
          <cell r="B282" t="str">
            <v>BANDA 800 EP500/4 4+2 S</v>
          </cell>
          <cell r="C282" t="str">
            <v>ATEX024</v>
          </cell>
          <cell r="D282" t="str">
            <v>Antillama</v>
          </cell>
          <cell r="E282" t="str">
            <v>OMFRT020</v>
          </cell>
          <cell r="F282" t="str">
            <v>HPD-CB-TT</v>
          </cell>
          <cell r="G282" t="str">
            <v>IPBTEXSPECIAL004</v>
          </cell>
        </row>
        <row r="283">
          <cell r="A283">
            <v>900649</v>
          </cell>
          <cell r="B283" t="str">
            <v>BANDA 800 EP500/4 5+2 S</v>
          </cell>
          <cell r="C283" t="str">
            <v>ATEX024</v>
          </cell>
          <cell r="D283" t="str">
            <v>Antillama</v>
          </cell>
          <cell r="E283" t="str">
            <v>OMFRT021</v>
          </cell>
          <cell r="F283" t="str">
            <v>HPD-CB-TT</v>
          </cell>
          <cell r="G283" t="str">
            <v>IPBTEXSPECIAL004</v>
          </cell>
        </row>
        <row r="284">
          <cell r="A284">
            <v>900608</v>
          </cell>
          <cell r="B284" t="str">
            <v>BANDA 850 EP500/4 1,5+1,5 K</v>
          </cell>
          <cell r="C284" t="str">
            <v>ATEX024</v>
          </cell>
          <cell r="D284" t="str">
            <v>Antillama</v>
          </cell>
          <cell r="E284" t="str">
            <v>OMFRT022</v>
          </cell>
          <cell r="F284" t="str">
            <v>HPD-CB-TT</v>
          </cell>
          <cell r="G284" t="str">
            <v>IPBTEXSPECIAL004</v>
          </cell>
        </row>
        <row r="285">
          <cell r="A285">
            <v>901146</v>
          </cell>
          <cell r="B285" t="str">
            <v>BANDA 1000 EP500/4 4+2 K</v>
          </cell>
          <cell r="C285" t="str">
            <v>ATEX024</v>
          </cell>
          <cell r="D285" t="str">
            <v>Antillama</v>
          </cell>
          <cell r="E285" t="str">
            <v>OMFRT023</v>
          </cell>
          <cell r="F285" t="str">
            <v>HPD-CB-TT</v>
          </cell>
          <cell r="G285" t="str">
            <v>IPBTEXSPECIAL004</v>
          </cell>
        </row>
        <row r="286">
          <cell r="A286">
            <v>900052</v>
          </cell>
          <cell r="B286" t="str">
            <v>BANDA 1000 EP500/4 5+2 S</v>
          </cell>
          <cell r="C286" t="str">
            <v>ATEX024</v>
          </cell>
          <cell r="D286" t="str">
            <v>Antillama</v>
          </cell>
          <cell r="E286" t="str">
            <v>OMFRT024</v>
          </cell>
          <cell r="F286" t="str">
            <v>HPD-CB-TT</v>
          </cell>
          <cell r="G286" t="str">
            <v>IPBTEXSPECIAL004</v>
          </cell>
        </row>
        <row r="287">
          <cell r="A287">
            <v>900499</v>
          </cell>
          <cell r="B287" t="str">
            <v>BANDA 1000 EP500/4 5+3 S</v>
          </cell>
          <cell r="C287" t="str">
            <v>ATEX024</v>
          </cell>
          <cell r="D287" t="str">
            <v>Antillama</v>
          </cell>
          <cell r="E287" t="str">
            <v>OMFRT025</v>
          </cell>
          <cell r="F287" t="str">
            <v>HPD-CB-TT</v>
          </cell>
          <cell r="G287" t="str">
            <v>IPBTEXSPECIAL004</v>
          </cell>
        </row>
        <row r="288">
          <cell r="A288">
            <v>900526</v>
          </cell>
          <cell r="B288" t="str">
            <v>BANDA 1200 EP500/4 4+2 S</v>
          </cell>
          <cell r="C288" t="str">
            <v>ATEX024</v>
          </cell>
          <cell r="D288" t="str">
            <v>Antillama</v>
          </cell>
          <cell r="E288" t="str">
            <v>OMFRT026</v>
          </cell>
          <cell r="F288" t="str">
            <v>HPD-CB-TT</v>
          </cell>
          <cell r="G288" t="str">
            <v>IPBTEXSPECIAL004</v>
          </cell>
        </row>
        <row r="289">
          <cell r="A289">
            <v>900607</v>
          </cell>
          <cell r="B289" t="str">
            <v>BANDA 1200 EP500/4 5+2 K</v>
          </cell>
          <cell r="C289" t="str">
            <v>ATEX024</v>
          </cell>
          <cell r="D289" t="str">
            <v>Antillama</v>
          </cell>
          <cell r="E289" t="str">
            <v>OMFRT027</v>
          </cell>
          <cell r="F289" t="str">
            <v>HPD-CB-TT</v>
          </cell>
          <cell r="G289" t="str">
            <v>IPBTEXSPECIAL004</v>
          </cell>
        </row>
        <row r="290">
          <cell r="A290">
            <v>900351</v>
          </cell>
          <cell r="B290" t="str">
            <v>BANDA 1400 EP500/4 6+2 K</v>
          </cell>
          <cell r="C290" t="str">
            <v>ATEX024</v>
          </cell>
          <cell r="D290" t="str">
            <v>Antillama</v>
          </cell>
          <cell r="E290" t="str">
            <v>OMFRT028</v>
          </cell>
          <cell r="F290" t="str">
            <v>HPD-CB-TT</v>
          </cell>
          <cell r="G290" t="str">
            <v>IPBTEXSPECIAL004</v>
          </cell>
        </row>
        <row r="291">
          <cell r="A291">
            <v>900604</v>
          </cell>
          <cell r="B291" t="str">
            <v>BANDA 1400 EP500/4 6+3 K</v>
          </cell>
          <cell r="C291" t="str">
            <v>ATEX024</v>
          </cell>
          <cell r="D291" t="str">
            <v>Antillama</v>
          </cell>
          <cell r="E291" t="str">
            <v>OMFRT029</v>
          </cell>
          <cell r="F291" t="str">
            <v>HPD-CB-TT</v>
          </cell>
          <cell r="G291" t="str">
            <v>IPBTEXSPECIAL004</v>
          </cell>
        </row>
        <row r="292">
          <cell r="A292">
            <v>900481</v>
          </cell>
          <cell r="B292" t="str">
            <v>BANDA 1600 EP500/4 6+3 K</v>
          </cell>
          <cell r="C292" t="str">
            <v>ATEX024</v>
          </cell>
          <cell r="D292" t="str">
            <v>Antillama</v>
          </cell>
          <cell r="E292" t="str">
            <v>OMFRT030</v>
          </cell>
          <cell r="F292" t="str">
            <v>HPD-CB-TT</v>
          </cell>
          <cell r="G292" t="str">
            <v>IPBTEXSPECIAL004</v>
          </cell>
        </row>
        <row r="293">
          <cell r="A293">
            <v>901220</v>
          </cell>
          <cell r="B293" t="str">
            <v>BANDA 800 EP630/4 6+2 K</v>
          </cell>
          <cell r="C293" t="str">
            <v>ATEX024</v>
          </cell>
          <cell r="D293" t="str">
            <v>Antillama</v>
          </cell>
          <cell r="E293" t="str">
            <v>OMFRT031</v>
          </cell>
          <cell r="F293" t="str">
            <v>HPD-CB-TT</v>
          </cell>
          <cell r="G293" t="str">
            <v>IPBTEXSPECIAL004</v>
          </cell>
        </row>
        <row r="294">
          <cell r="A294">
            <v>900713</v>
          </cell>
          <cell r="B294" t="str">
            <v>BANDA 800 EP630/4 6+3 K</v>
          </cell>
          <cell r="C294" t="str">
            <v>ATEX024</v>
          </cell>
          <cell r="D294" t="str">
            <v>Antillama</v>
          </cell>
          <cell r="E294" t="str">
            <v>OMFRT032</v>
          </cell>
          <cell r="F294" t="str">
            <v>HPD-CB-TT</v>
          </cell>
          <cell r="G294" t="str">
            <v>IPBTEXSPECIAL004</v>
          </cell>
        </row>
        <row r="295">
          <cell r="A295">
            <v>900688</v>
          </cell>
          <cell r="B295" t="str">
            <v>BANDA 1200 EP630/4 4+2 K</v>
          </cell>
          <cell r="C295" t="str">
            <v>ATEX024</v>
          </cell>
          <cell r="D295" t="str">
            <v>Antillama</v>
          </cell>
          <cell r="E295" t="str">
            <v>OMFRT033</v>
          </cell>
          <cell r="F295" t="str">
            <v>HPD-CB-TT</v>
          </cell>
          <cell r="G295" t="str">
            <v>IPBTEXSPECIAL004</v>
          </cell>
        </row>
        <row r="296">
          <cell r="A296">
            <v>901147</v>
          </cell>
          <cell r="B296" t="str">
            <v>BANDA 1200 EP630/4 5+2 K</v>
          </cell>
          <cell r="C296" t="str">
            <v>ATEX024</v>
          </cell>
          <cell r="D296" t="str">
            <v>Antillama</v>
          </cell>
          <cell r="E296" t="str">
            <v>OMFRT034</v>
          </cell>
          <cell r="F296" t="str">
            <v>HPD-CB-TT</v>
          </cell>
          <cell r="G296" t="str">
            <v>IPBTEXSPECIAL004</v>
          </cell>
        </row>
        <row r="297">
          <cell r="A297">
            <v>900263</v>
          </cell>
          <cell r="B297" t="str">
            <v>BANDA 1200 EP630/4 6+3 K</v>
          </cell>
          <cell r="C297" t="str">
            <v>ATEX024</v>
          </cell>
          <cell r="D297" t="str">
            <v>Antillama</v>
          </cell>
          <cell r="E297" t="str">
            <v>OMFRT035</v>
          </cell>
          <cell r="F297" t="str">
            <v>HPD-CB-TT</v>
          </cell>
          <cell r="G297" t="str">
            <v>IPBTEXSPECIAL004</v>
          </cell>
        </row>
        <row r="298">
          <cell r="A298">
            <v>900200</v>
          </cell>
          <cell r="B298" t="str">
            <v>BANDA 1200 EP630/4 6+3 S</v>
          </cell>
          <cell r="C298" t="str">
            <v>ATEX024</v>
          </cell>
          <cell r="D298" t="str">
            <v>Antillama</v>
          </cell>
          <cell r="E298" t="str">
            <v>OMFRT036</v>
          </cell>
          <cell r="F298" t="str">
            <v>HPD-CB-TT</v>
          </cell>
          <cell r="G298" t="str">
            <v>IPBTEXSPECIAL004</v>
          </cell>
        </row>
        <row r="299">
          <cell r="A299">
            <v>901181</v>
          </cell>
          <cell r="B299" t="str">
            <v>BANDA 1400 EP630/4 6+2 K</v>
          </cell>
          <cell r="C299" t="str">
            <v>ATEX024</v>
          </cell>
          <cell r="D299" t="str">
            <v>Antillama</v>
          </cell>
          <cell r="E299" t="str">
            <v>OMFRT037</v>
          </cell>
          <cell r="F299" t="str">
            <v>HPD-CB-TT</v>
          </cell>
          <cell r="G299" t="str">
            <v>IPBTEXSPECIAL004</v>
          </cell>
        </row>
        <row r="300">
          <cell r="A300">
            <v>900587</v>
          </cell>
          <cell r="B300" t="str">
            <v>BANDA 1800 EP630/4 5,5+2,5 K</v>
          </cell>
          <cell r="C300" t="str">
            <v>ATEX024</v>
          </cell>
          <cell r="D300" t="str">
            <v>Antillama</v>
          </cell>
          <cell r="E300" t="str">
            <v>OMFRT038</v>
          </cell>
          <cell r="F300" t="str">
            <v>HPD-CB-TT</v>
          </cell>
          <cell r="G300" t="str">
            <v>IPBTEXSPECIAL004</v>
          </cell>
        </row>
        <row r="301">
          <cell r="A301">
            <v>900740</v>
          </cell>
          <cell r="B301" t="str">
            <v>BANDA 1800 EP630/4 5+2 K</v>
          </cell>
          <cell r="C301" t="str">
            <v>ATEX024</v>
          </cell>
          <cell r="D301" t="str">
            <v>Antillama</v>
          </cell>
          <cell r="E301" t="str">
            <v>OMFRT039</v>
          </cell>
          <cell r="F301" t="str">
            <v>HPD-CB-TT</v>
          </cell>
          <cell r="G301" t="str">
            <v>IPBTEXSPECIAL004</v>
          </cell>
        </row>
        <row r="302">
          <cell r="A302">
            <v>900562</v>
          </cell>
          <cell r="B302" t="str">
            <v>BANDA 650 EP800/3 4+2 K</v>
          </cell>
          <cell r="C302" t="str">
            <v>ATEX024</v>
          </cell>
          <cell r="D302" t="str">
            <v>Antillama</v>
          </cell>
          <cell r="E302" t="str">
            <v>OMFRT040</v>
          </cell>
          <cell r="F302" t="str">
            <v>HPD-CB-TT</v>
          </cell>
          <cell r="G302" t="str">
            <v>IPBTEXSPECIAL004</v>
          </cell>
        </row>
        <row r="303">
          <cell r="A303">
            <v>900663</v>
          </cell>
          <cell r="B303" t="str">
            <v>BANDA 650 EP800/3 5+2 S</v>
          </cell>
          <cell r="C303" t="str">
            <v>ATEX024</v>
          </cell>
          <cell r="D303" t="str">
            <v>Antillama</v>
          </cell>
          <cell r="E303" t="str">
            <v>OMFRT041</v>
          </cell>
          <cell r="F303" t="str">
            <v>HPD-CB-TT</v>
          </cell>
          <cell r="G303" t="str">
            <v>IPBTEXSPECIAL004</v>
          </cell>
        </row>
        <row r="304">
          <cell r="A304">
            <v>900833</v>
          </cell>
          <cell r="B304" t="str">
            <v>BANDA 800 EP800/3 4+2 K</v>
          </cell>
          <cell r="C304" t="str">
            <v>ATEX024</v>
          </cell>
          <cell r="D304" t="str">
            <v>Antillama</v>
          </cell>
          <cell r="E304" t="str">
            <v>OMFRT042</v>
          </cell>
          <cell r="F304" t="str">
            <v>HPD-CB-TT</v>
          </cell>
          <cell r="G304" t="str">
            <v>IPBTEXSPECIAL004</v>
          </cell>
        </row>
        <row r="305">
          <cell r="A305">
            <v>900008</v>
          </cell>
          <cell r="B305" t="str">
            <v>BANDA 800 EP800/3 5+2 S</v>
          </cell>
          <cell r="C305" t="str">
            <v>ATEX024</v>
          </cell>
          <cell r="D305" t="str">
            <v>Antillama</v>
          </cell>
          <cell r="E305" t="str">
            <v>OMFRT043</v>
          </cell>
          <cell r="F305" t="str">
            <v>HPD-CB-TT</v>
          </cell>
          <cell r="G305" t="str">
            <v>IPBTEXSPECIAL004</v>
          </cell>
        </row>
        <row r="306">
          <cell r="A306">
            <v>900520</v>
          </cell>
          <cell r="B306" t="str">
            <v>BANDA 800 EP800/4 5+2 S</v>
          </cell>
          <cell r="C306" t="str">
            <v>ATEX024</v>
          </cell>
          <cell r="D306" t="str">
            <v>Antillama</v>
          </cell>
          <cell r="E306" t="str">
            <v>OMFRT044</v>
          </cell>
          <cell r="F306" t="str">
            <v>HPD-CB-TT</v>
          </cell>
          <cell r="G306" t="str">
            <v>IPBTEXSPECIAL004</v>
          </cell>
        </row>
        <row r="307">
          <cell r="A307">
            <v>900814</v>
          </cell>
          <cell r="B307" t="str">
            <v>BANDA 1000 EP800/4 6+2 S</v>
          </cell>
          <cell r="C307" t="str">
            <v>ATEX024</v>
          </cell>
          <cell r="D307" t="str">
            <v>Antillama</v>
          </cell>
          <cell r="E307" t="str">
            <v>OMFRT045</v>
          </cell>
          <cell r="F307" t="str">
            <v>HPD-CB-TT</v>
          </cell>
          <cell r="G307" t="str">
            <v>IPBTEXSPECIAL004</v>
          </cell>
        </row>
        <row r="308">
          <cell r="A308">
            <v>900458</v>
          </cell>
          <cell r="B308" t="str">
            <v>BANDA 1600 EP800/4 6+3 K</v>
          </cell>
          <cell r="C308" t="str">
            <v>ATEX024</v>
          </cell>
          <cell r="D308" t="str">
            <v>Antillama</v>
          </cell>
          <cell r="E308" t="str">
            <v>OMFRT046</v>
          </cell>
          <cell r="F308" t="str">
            <v>HPD-CB-TT</v>
          </cell>
          <cell r="G308" t="str">
            <v>IPBTEXSPECIAL004</v>
          </cell>
        </row>
        <row r="309">
          <cell r="A309">
            <v>900544</v>
          </cell>
          <cell r="B309" t="str">
            <v>BANDA 1219 EP1000/3 6,4+1,6 K</v>
          </cell>
          <cell r="C309" t="str">
            <v>ATEX024</v>
          </cell>
          <cell r="D309" t="str">
            <v>Antillama</v>
          </cell>
          <cell r="E309" t="str">
            <v>OMFRT047</v>
          </cell>
          <cell r="F309" t="str">
            <v>HPD-CB-TT</v>
          </cell>
          <cell r="G309" t="str">
            <v>IPBTEXSPECIAL004</v>
          </cell>
        </row>
        <row r="310">
          <cell r="A310">
            <v>900686</v>
          </cell>
          <cell r="B310" t="str">
            <v>BANDA 600 EP1000/4 5+2 S</v>
          </cell>
          <cell r="C310" t="str">
            <v>ATEX024</v>
          </cell>
          <cell r="D310" t="str">
            <v>Antillama</v>
          </cell>
          <cell r="E310" t="str">
            <v>OMFRT048</v>
          </cell>
          <cell r="F310" t="str">
            <v>HPD-CB-TT</v>
          </cell>
          <cell r="G310" t="str">
            <v>IPBTEXSPECIAL004</v>
          </cell>
        </row>
        <row r="311">
          <cell r="A311">
            <v>900072</v>
          </cell>
          <cell r="B311" t="str">
            <v>BANDA 600 EP1000/4 5+3 S</v>
          </cell>
          <cell r="C311" t="str">
            <v>ATEX024</v>
          </cell>
          <cell r="D311" t="str">
            <v>Antillama</v>
          </cell>
          <cell r="E311" t="str">
            <v>OMFRT049</v>
          </cell>
          <cell r="F311" t="str">
            <v>HPD-CB-TT</v>
          </cell>
          <cell r="G311" t="str">
            <v>IPBTEXSPECIAL004</v>
          </cell>
        </row>
        <row r="312">
          <cell r="A312">
            <v>900236</v>
          </cell>
          <cell r="B312" t="str">
            <v>BANDA 800 EP1000/4 4+2 S</v>
          </cell>
          <cell r="C312" t="str">
            <v>ATEX024</v>
          </cell>
          <cell r="D312" t="str">
            <v>Antillama</v>
          </cell>
          <cell r="E312" t="str">
            <v>OMFRT050</v>
          </cell>
          <cell r="F312" t="str">
            <v>HPD-CB-TT</v>
          </cell>
          <cell r="G312" t="str">
            <v>IPBTEXSPECIAL004</v>
          </cell>
        </row>
        <row r="313">
          <cell r="A313">
            <v>900834</v>
          </cell>
          <cell r="B313" t="str">
            <v>BANDA 1000 EP1000/4 4+2 K</v>
          </cell>
          <cell r="C313" t="str">
            <v>ATEX024</v>
          </cell>
          <cell r="D313" t="str">
            <v>Antillama</v>
          </cell>
          <cell r="E313" t="str">
            <v>OMFRT051</v>
          </cell>
          <cell r="F313" t="str">
            <v>HPD-CB-TT</v>
          </cell>
          <cell r="G313" t="str">
            <v>IPBTEXSPECIAL004</v>
          </cell>
        </row>
        <row r="314">
          <cell r="A314">
            <v>900402</v>
          </cell>
          <cell r="B314" t="str">
            <v>BANDA 1000 EP1000/4 4+2 S</v>
          </cell>
          <cell r="C314" t="str">
            <v>ATEX024</v>
          </cell>
          <cell r="D314" t="str">
            <v>Antillama</v>
          </cell>
          <cell r="E314" t="str">
            <v>OMFRT052</v>
          </cell>
          <cell r="F314" t="str">
            <v>HPD-CB-TT</v>
          </cell>
          <cell r="G314" t="str">
            <v>IPBTEXSPECIAL004</v>
          </cell>
        </row>
        <row r="315">
          <cell r="A315">
            <v>900513</v>
          </cell>
          <cell r="B315" t="str">
            <v>BANDA 1000 EP1000/4 5+2 S</v>
          </cell>
          <cell r="C315" t="str">
            <v>ATEX024</v>
          </cell>
          <cell r="D315" t="str">
            <v>Antillama</v>
          </cell>
          <cell r="E315" t="str">
            <v>OMFRT053</v>
          </cell>
          <cell r="F315" t="str">
            <v>HPD-CB-TT</v>
          </cell>
          <cell r="G315" t="str">
            <v>IPBTEXSPECIAL004</v>
          </cell>
        </row>
        <row r="316">
          <cell r="A316">
            <v>900606</v>
          </cell>
          <cell r="B316" t="str">
            <v>BANDA 1200 EP1000/4 5+2 K</v>
          </cell>
          <cell r="C316" t="str">
            <v>ATEX024</v>
          </cell>
          <cell r="D316" t="str">
            <v>Antillama</v>
          </cell>
          <cell r="E316" t="str">
            <v>OMFRT054</v>
          </cell>
          <cell r="F316" t="str">
            <v>HPD-CB-TT</v>
          </cell>
          <cell r="G316" t="str">
            <v>IPBTEXSPECIAL004</v>
          </cell>
        </row>
        <row r="317">
          <cell r="A317">
            <v>900942</v>
          </cell>
          <cell r="B317" t="str">
            <v>BANDA 1400 EP1000/4 6+3 S</v>
          </cell>
          <cell r="C317" t="str">
            <v>ATEX024</v>
          </cell>
          <cell r="D317" t="str">
            <v>Antillama</v>
          </cell>
          <cell r="E317" t="str">
            <v>OMFRT055</v>
          </cell>
          <cell r="F317" t="str">
            <v>HPD-CB-TT</v>
          </cell>
          <cell r="G317" t="str">
            <v>IPBTEXSPECIAL004</v>
          </cell>
        </row>
        <row r="318">
          <cell r="A318">
            <v>900830</v>
          </cell>
          <cell r="B318" t="str">
            <v>BANDA 1600 EP1000/4 4+2 K</v>
          </cell>
          <cell r="C318" t="str">
            <v>ATEX024</v>
          </cell>
          <cell r="D318" t="str">
            <v>Antillama</v>
          </cell>
          <cell r="E318" t="str">
            <v>OMFRT056</v>
          </cell>
          <cell r="F318" t="str">
            <v>HPD-CB-TT</v>
          </cell>
          <cell r="G318" t="str">
            <v>IPBTEXSPECIAL004</v>
          </cell>
        </row>
        <row r="319">
          <cell r="A319">
            <v>900829</v>
          </cell>
          <cell r="B319" t="str">
            <v>BANDA 1600 EP1000/4 4+3 K</v>
          </cell>
          <cell r="C319" t="str">
            <v>ATEX024</v>
          </cell>
          <cell r="D319" t="str">
            <v>Antillama</v>
          </cell>
          <cell r="E319" t="str">
            <v>OMFRT057</v>
          </cell>
          <cell r="F319" t="str">
            <v>HPD-CB-TT</v>
          </cell>
          <cell r="G319" t="str">
            <v>IPBTEXSPECIAL004</v>
          </cell>
        </row>
        <row r="320">
          <cell r="A320">
            <v>900778</v>
          </cell>
          <cell r="B320" t="str">
            <v>BANDA 1600 EP1000/4 6+3 K</v>
          </cell>
          <cell r="C320" t="str">
            <v>ATEX024</v>
          </cell>
          <cell r="D320" t="str">
            <v>Antillama</v>
          </cell>
          <cell r="E320" t="str">
            <v>OMFRT058</v>
          </cell>
          <cell r="F320" t="str">
            <v>HPD-CB-TT</v>
          </cell>
          <cell r="G320" t="str">
            <v>IPBTEXSPECIAL004</v>
          </cell>
        </row>
        <row r="321">
          <cell r="A321">
            <v>900739</v>
          </cell>
          <cell r="B321" t="str">
            <v>BANDA 1800 EP1000/4 5+2 K</v>
          </cell>
          <cell r="C321" t="str">
            <v>ATEX024</v>
          </cell>
          <cell r="D321" t="str">
            <v>Antillama</v>
          </cell>
          <cell r="E321" t="str">
            <v>OMFRT059</v>
          </cell>
          <cell r="F321" t="str">
            <v>HPD-CB-TT</v>
          </cell>
          <cell r="G321" t="str">
            <v>IPBTEXSPECIAL004</v>
          </cell>
        </row>
        <row r="322">
          <cell r="A322">
            <v>900697</v>
          </cell>
          <cell r="B322" t="str">
            <v>BANDA 1000 EP1000/5+1B 6+3 S</v>
          </cell>
          <cell r="C322" t="str">
            <v>ATEX024</v>
          </cell>
          <cell r="D322" t="str">
            <v>Antillama</v>
          </cell>
          <cell r="E322" t="str">
            <v>OMFRT060</v>
          </cell>
          <cell r="F322" t="str">
            <v>HPD-CB-TT</v>
          </cell>
          <cell r="G322" t="str">
            <v>IPBTEXSPECIAL004</v>
          </cell>
        </row>
        <row r="323">
          <cell r="A323">
            <v>900698</v>
          </cell>
          <cell r="B323" t="str">
            <v>BANDA 1200 EP1000/5+1B 6+3 S</v>
          </cell>
          <cell r="C323" t="str">
            <v>ATEX024</v>
          </cell>
          <cell r="D323" t="str">
            <v>Antillama</v>
          </cell>
          <cell r="E323" t="str">
            <v>OMFRT061</v>
          </cell>
          <cell r="F323" t="str">
            <v>HPD-CB-TT</v>
          </cell>
          <cell r="G323" t="str">
            <v>IPBTEXSPECIAL004</v>
          </cell>
        </row>
        <row r="324">
          <cell r="A324">
            <v>900165</v>
          </cell>
          <cell r="B324" t="str">
            <v>BANDA 650 EP1250/4 4+2 S</v>
          </cell>
          <cell r="C324" t="str">
            <v>ATEX024</v>
          </cell>
          <cell r="D324" t="str">
            <v>Antillama</v>
          </cell>
          <cell r="E324" t="str">
            <v>OMFRT062</v>
          </cell>
          <cell r="F324" t="str">
            <v>HPD-CB-TT</v>
          </cell>
          <cell r="G324" t="str">
            <v>IPBTEXSPECIAL004</v>
          </cell>
        </row>
        <row r="325">
          <cell r="A325">
            <v>900182</v>
          </cell>
          <cell r="B325" t="str">
            <v>BANDA 1000 EP1250/4 4+2 S</v>
          </cell>
          <cell r="C325" t="str">
            <v>ATEX024</v>
          </cell>
          <cell r="D325" t="str">
            <v>Antillama</v>
          </cell>
          <cell r="E325" t="str">
            <v>OMFRT063</v>
          </cell>
          <cell r="F325" t="str">
            <v>HPD-CB-TT</v>
          </cell>
          <cell r="G325" t="str">
            <v>IPBTEXSPECIAL004</v>
          </cell>
        </row>
        <row r="326">
          <cell r="A326">
            <v>900903</v>
          </cell>
          <cell r="B326" t="str">
            <v>BANDA 1000 EP1250/4 5+3 S</v>
          </cell>
          <cell r="C326" t="str">
            <v>ATEX024</v>
          </cell>
          <cell r="D326" t="str">
            <v>Antillama</v>
          </cell>
          <cell r="E326" t="str">
            <v>OMFRT064</v>
          </cell>
          <cell r="F326" t="str">
            <v>HPD-CB-TT</v>
          </cell>
          <cell r="G326" t="str">
            <v>IPBTEXSPECIAL004</v>
          </cell>
        </row>
        <row r="327">
          <cell r="A327">
            <v>900559</v>
          </cell>
          <cell r="B327" t="str">
            <v>BANDA 1200 EP1250/5 4+2 K</v>
          </cell>
          <cell r="C327" t="str">
            <v>ATEX024</v>
          </cell>
          <cell r="D327" t="str">
            <v>Antillama</v>
          </cell>
          <cell r="E327" t="str">
            <v>OMFRT065</v>
          </cell>
          <cell r="F327" t="str">
            <v>HPD-CB-TT</v>
          </cell>
          <cell r="G327" t="str">
            <v>IPBTEXSPECIAL004</v>
          </cell>
        </row>
        <row r="328">
          <cell r="A328">
            <v>901155</v>
          </cell>
          <cell r="B328" t="str">
            <v>BANDA 1200 EP1600/4 10TP+5 S</v>
          </cell>
          <cell r="C328" t="str">
            <v>ATEX024</v>
          </cell>
          <cell r="D328" t="str">
            <v>Antillama</v>
          </cell>
          <cell r="E328" t="str">
            <v>OMFRT066</v>
          </cell>
          <cell r="F328" t="str">
            <v>HPD-CB-TT</v>
          </cell>
          <cell r="G328" t="str">
            <v>IPBTEXSPECIAL004</v>
          </cell>
        </row>
        <row r="329">
          <cell r="A329">
            <v>900854</v>
          </cell>
          <cell r="B329" t="str">
            <v>BANDA 1400 EP1600/4 10TP+5 S</v>
          </cell>
          <cell r="C329" t="str">
            <v>ATEX024</v>
          </cell>
          <cell r="D329" t="str">
            <v>Antillama</v>
          </cell>
          <cell r="E329" t="str">
            <v>OMFRT067</v>
          </cell>
          <cell r="F329" t="str">
            <v>HPD-CB-TT</v>
          </cell>
          <cell r="G329" t="str">
            <v>IPBTEXSPECIAL004</v>
          </cell>
        </row>
        <row r="330">
          <cell r="A330">
            <v>900943</v>
          </cell>
          <cell r="B330" t="str">
            <v>BANDA 1400 EP1600/4+1B 8+4 S</v>
          </cell>
          <cell r="C330" t="str">
            <v>ATEX024</v>
          </cell>
          <cell r="D330" t="str">
            <v>Antillama</v>
          </cell>
          <cell r="E330" t="str">
            <v>OMFRT068</v>
          </cell>
          <cell r="F330" t="str">
            <v>HPD-CB-TT</v>
          </cell>
          <cell r="G330" t="str">
            <v>IPBTEXSPECIAL004</v>
          </cell>
        </row>
        <row r="331">
          <cell r="A331">
            <v>901088</v>
          </cell>
          <cell r="B331" t="str">
            <v>BANDA 1600 EP1600/4 8+4 S</v>
          </cell>
          <cell r="C331" t="str">
            <v>ATEX024</v>
          </cell>
          <cell r="D331" t="str">
            <v>Antillama</v>
          </cell>
          <cell r="E331" t="str">
            <v>OMFRT069</v>
          </cell>
          <cell r="F331" t="str">
            <v>HPD-CB-TT</v>
          </cell>
          <cell r="G331" t="str">
            <v>IPBTEXSPECIAL004</v>
          </cell>
        </row>
        <row r="332">
          <cell r="A332">
            <v>900831</v>
          </cell>
          <cell r="B332" t="str">
            <v>BANDA 1600 EP2400/6 5+3 K</v>
          </cell>
          <cell r="C332" t="str">
            <v>ATEX024</v>
          </cell>
          <cell r="D332" t="str">
            <v>Antillama</v>
          </cell>
          <cell r="E332" t="str">
            <v>OMFRT070</v>
          </cell>
          <cell r="F332" t="str">
            <v>HPD-CB-TT</v>
          </cell>
          <cell r="G332" t="str">
            <v>IPBTEXSPECIAL004</v>
          </cell>
        </row>
        <row r="333">
          <cell r="A333">
            <v>900265</v>
          </cell>
          <cell r="B333" t="str">
            <v>BANDA 500 EP400/3 4+2 X</v>
          </cell>
          <cell r="C333" t="str">
            <v>ATEX025</v>
          </cell>
          <cell r="D333" t="str">
            <v>Grado AC/X</v>
          </cell>
          <cell r="E333" t="str">
            <v>OMGXT001</v>
          </cell>
          <cell r="F333" t="str">
            <v>HPD-CB-TT</v>
          </cell>
          <cell r="G333" t="str">
            <v>IPBTEXSPECIAL005</v>
          </cell>
        </row>
        <row r="334">
          <cell r="A334">
            <v>900373</v>
          </cell>
          <cell r="B334" t="str">
            <v>BANDA 610 EP400/3+1B 10+3 AC</v>
          </cell>
          <cell r="C334" t="str">
            <v>ATEX025</v>
          </cell>
          <cell r="D334" t="str">
            <v>Grado AC/X</v>
          </cell>
          <cell r="E334" t="str">
            <v>OMGXT002</v>
          </cell>
          <cell r="F334" t="str">
            <v>HPD-CB-TT</v>
          </cell>
          <cell r="G334" t="str">
            <v>IPBTEXSPECIAL005</v>
          </cell>
        </row>
        <row r="335">
          <cell r="A335">
            <v>900611</v>
          </cell>
          <cell r="B335" t="str">
            <v>BANDA 650 EP400/3 3+1,5 X</v>
          </cell>
          <cell r="C335" t="str">
            <v>ATEX025</v>
          </cell>
          <cell r="D335" t="str">
            <v>Grado AC/X</v>
          </cell>
          <cell r="E335" t="str">
            <v>OMGXT003</v>
          </cell>
          <cell r="F335" t="str">
            <v>HPD-CB-TT</v>
          </cell>
          <cell r="G335" t="str">
            <v>IPBTEXSPECIAL005</v>
          </cell>
        </row>
        <row r="336">
          <cell r="A336">
            <v>900612</v>
          </cell>
          <cell r="B336" t="str">
            <v>BANDA 650 EP400/3 4+1,5 X</v>
          </cell>
          <cell r="C336" t="str">
            <v>ATEX025</v>
          </cell>
          <cell r="D336" t="str">
            <v>Grado AC/X</v>
          </cell>
          <cell r="E336" t="str">
            <v>OMGXT004</v>
          </cell>
          <cell r="F336" t="str">
            <v>HPD-CB-TT</v>
          </cell>
          <cell r="G336" t="str">
            <v>IPBTEXSPECIAL005</v>
          </cell>
        </row>
        <row r="337">
          <cell r="A337">
            <v>900050</v>
          </cell>
          <cell r="B337" t="str">
            <v>BANDA 650 EP400/3 5+1,5 X</v>
          </cell>
          <cell r="C337" t="str">
            <v>ATEX025</v>
          </cell>
          <cell r="D337" t="str">
            <v>Grado AC/X</v>
          </cell>
          <cell r="E337" t="str">
            <v>OMGXT005</v>
          </cell>
          <cell r="F337" t="str">
            <v>HPD-CB-TT</v>
          </cell>
          <cell r="G337" t="str">
            <v>IPBTEXSPECIAL005</v>
          </cell>
        </row>
        <row r="338">
          <cell r="A338">
            <v>900681</v>
          </cell>
          <cell r="B338" t="str">
            <v>BANDA 650 EP400/3 5+2 X</v>
          </cell>
          <cell r="C338" t="str">
            <v>ATEX025</v>
          </cell>
          <cell r="D338" t="str">
            <v>Grado AC/X</v>
          </cell>
          <cell r="E338" t="str">
            <v>OMGXT006</v>
          </cell>
          <cell r="F338" t="str">
            <v>HPD-CB-TT</v>
          </cell>
          <cell r="G338" t="str">
            <v>IPBTEXSPECIAL005</v>
          </cell>
        </row>
        <row r="339">
          <cell r="A339">
            <v>900613</v>
          </cell>
          <cell r="B339" t="str">
            <v>BANDA 650 EP400/3 6+2 X</v>
          </cell>
          <cell r="C339" t="str">
            <v>ATEX025</v>
          </cell>
          <cell r="D339" t="str">
            <v>Grado AC/X</v>
          </cell>
          <cell r="E339" t="str">
            <v>OMGXT007</v>
          </cell>
          <cell r="F339" t="str">
            <v>HPD-CB-TT</v>
          </cell>
          <cell r="G339" t="str">
            <v>IPBTEXSPECIAL005</v>
          </cell>
        </row>
        <row r="340">
          <cell r="A340">
            <v>900634</v>
          </cell>
          <cell r="B340" t="str">
            <v>BANDA 650 EP400/3 6+2 X SF</v>
          </cell>
          <cell r="C340" t="str">
            <v>ATEX025</v>
          </cell>
          <cell r="D340" t="str">
            <v>Grado AC/X</v>
          </cell>
          <cell r="E340" t="str">
            <v>OMGXT008</v>
          </cell>
          <cell r="F340" t="str">
            <v>HPD-CB-TT</v>
          </cell>
          <cell r="G340" t="str">
            <v>IPBTEXSPECIAL005</v>
          </cell>
        </row>
        <row r="341">
          <cell r="A341">
            <v>900614</v>
          </cell>
          <cell r="B341" t="str">
            <v>BANDA 800 EP400/3 4+1,5 X</v>
          </cell>
          <cell r="C341" t="str">
            <v>ATEX025</v>
          </cell>
          <cell r="D341" t="str">
            <v>Grado AC/X</v>
          </cell>
          <cell r="E341" t="str">
            <v>OMGXT009</v>
          </cell>
          <cell r="F341" t="str">
            <v>HPD-CB-TT</v>
          </cell>
          <cell r="G341" t="str">
            <v>IPBTEXSPECIAL005</v>
          </cell>
        </row>
        <row r="342">
          <cell r="A342">
            <v>900683</v>
          </cell>
          <cell r="B342" t="str">
            <v>BANDA 800 EP400/3 4+2 X</v>
          </cell>
          <cell r="C342" t="str">
            <v>ATEX025</v>
          </cell>
          <cell r="D342" t="str">
            <v>Grado AC/X</v>
          </cell>
          <cell r="E342" t="str">
            <v>OMGXT010</v>
          </cell>
          <cell r="F342" t="str">
            <v>HPD-CB-TT</v>
          </cell>
          <cell r="G342" t="str">
            <v>IPBTEXSPECIAL005</v>
          </cell>
        </row>
        <row r="343">
          <cell r="A343">
            <v>900615</v>
          </cell>
          <cell r="B343" t="str">
            <v>BANDA 800 EP400/3 5+1,5 X</v>
          </cell>
          <cell r="C343" t="str">
            <v>ATEX025</v>
          </cell>
          <cell r="D343" t="str">
            <v>Grado AC/X</v>
          </cell>
          <cell r="E343" t="str">
            <v>OMGXT011</v>
          </cell>
          <cell r="F343" t="str">
            <v>HPD-CB-TT</v>
          </cell>
          <cell r="G343" t="str">
            <v>IPBTEXSPECIAL005</v>
          </cell>
        </row>
        <row r="344">
          <cell r="A344">
            <v>900637</v>
          </cell>
          <cell r="B344" t="str">
            <v>BANDA 800 EP400/3 5+1,5 X SF</v>
          </cell>
          <cell r="C344" t="str">
            <v>ATEX025</v>
          </cell>
          <cell r="D344" t="str">
            <v>Grado AC/X</v>
          </cell>
          <cell r="E344" t="str">
            <v>OMGXT012</v>
          </cell>
          <cell r="F344" t="str">
            <v>HPD-CB-TT</v>
          </cell>
          <cell r="G344" t="str">
            <v>IPBTEXSPECIAL005</v>
          </cell>
        </row>
        <row r="345">
          <cell r="A345">
            <v>900113</v>
          </cell>
          <cell r="B345" t="str">
            <v>BANDA 800 EP400/3 5+2 X</v>
          </cell>
          <cell r="C345" t="str">
            <v>ATEX025</v>
          </cell>
          <cell r="D345" t="str">
            <v>Grado AC/X</v>
          </cell>
          <cell r="E345" t="str">
            <v>OMGXT013</v>
          </cell>
          <cell r="F345" t="str">
            <v>HPD-CB-TT</v>
          </cell>
          <cell r="G345" t="str">
            <v>IPBTEXSPECIAL005</v>
          </cell>
        </row>
        <row r="346">
          <cell r="A346">
            <v>900718</v>
          </cell>
          <cell r="B346" t="str">
            <v>BANDA 800 EP400/3 5+2 X SF</v>
          </cell>
          <cell r="C346" t="str">
            <v>ATEX025</v>
          </cell>
          <cell r="D346" t="str">
            <v>Grado AC/X</v>
          </cell>
          <cell r="E346" t="str">
            <v>OMGXT014</v>
          </cell>
          <cell r="F346" t="str">
            <v>HPD-CB-TT</v>
          </cell>
          <cell r="G346" t="str">
            <v>IPBTEXSPECIAL005</v>
          </cell>
        </row>
        <row r="347">
          <cell r="A347">
            <v>900638</v>
          </cell>
          <cell r="B347" t="str">
            <v>BANDA 800 EP400/3 6+2 X SF</v>
          </cell>
          <cell r="C347" t="str">
            <v>ATEX025</v>
          </cell>
          <cell r="D347" t="str">
            <v>Grado AC/X</v>
          </cell>
          <cell r="E347" t="str">
            <v>OMGXT015</v>
          </cell>
          <cell r="F347" t="str">
            <v>HPD-CB-TT</v>
          </cell>
          <cell r="G347" t="str">
            <v>IPBTEXSPECIAL005</v>
          </cell>
        </row>
        <row r="348">
          <cell r="A348">
            <v>900768</v>
          </cell>
          <cell r="B348" t="str">
            <v>BANDA 1000 EP400/3 3+1,5 X</v>
          </cell>
          <cell r="C348" t="str">
            <v>ATEX025</v>
          </cell>
          <cell r="D348" t="str">
            <v>Grado AC/X</v>
          </cell>
          <cell r="E348" t="str">
            <v>OMGXT016</v>
          </cell>
          <cell r="F348" t="str">
            <v>HPD-CB-TT</v>
          </cell>
          <cell r="G348" t="str">
            <v>IPBTEXSPECIAL005</v>
          </cell>
        </row>
        <row r="349">
          <cell r="A349">
            <v>900767</v>
          </cell>
          <cell r="B349" t="str">
            <v>BANDA 1000 EP400/3 4+1,5 X</v>
          </cell>
          <cell r="C349" t="str">
            <v>ATEX025</v>
          </cell>
          <cell r="D349" t="str">
            <v>Grado AC/X</v>
          </cell>
          <cell r="E349" t="str">
            <v>OMGXT017</v>
          </cell>
          <cell r="F349" t="str">
            <v>HPD-CB-TT</v>
          </cell>
          <cell r="G349" t="str">
            <v>IPBTEXSPECIAL005</v>
          </cell>
        </row>
        <row r="350">
          <cell r="A350">
            <v>900672</v>
          </cell>
          <cell r="B350" t="str">
            <v>BANDA 1000 EP400/3 4+2 X</v>
          </cell>
          <cell r="C350" t="str">
            <v>ATEX025</v>
          </cell>
          <cell r="D350" t="str">
            <v>Grado AC/X</v>
          </cell>
          <cell r="E350" t="str">
            <v>OMGXT018</v>
          </cell>
          <cell r="F350" t="str">
            <v>HPD-CB-TT</v>
          </cell>
          <cell r="G350" t="str">
            <v>IPBTEXSPECIAL005</v>
          </cell>
        </row>
        <row r="351">
          <cell r="A351">
            <v>900674</v>
          </cell>
          <cell r="B351" t="str">
            <v>BANDA 1000 EP400/3 6+2 X</v>
          </cell>
          <cell r="C351" t="str">
            <v>ATEX025</v>
          </cell>
          <cell r="D351" t="str">
            <v>Grado AC/X</v>
          </cell>
          <cell r="E351" t="str">
            <v>OMGXT019</v>
          </cell>
          <cell r="F351" t="str">
            <v>HPD-CB-TT</v>
          </cell>
          <cell r="G351" t="str">
            <v>IPBTEXSPECIAL005</v>
          </cell>
        </row>
        <row r="352">
          <cell r="A352">
            <v>900951</v>
          </cell>
          <cell r="B352" t="str">
            <v>BANDA 600 EP500/3 4+2 CF</v>
          </cell>
          <cell r="C352" t="str">
            <v>ATEX025</v>
          </cell>
          <cell r="D352" t="str">
            <v>Grado AC/X</v>
          </cell>
          <cell r="E352" t="str">
            <v>OMGXT020</v>
          </cell>
          <cell r="F352" t="str">
            <v>HPD-CB-TT</v>
          </cell>
          <cell r="G352" t="str">
            <v>IPBTEXSPECIAL005</v>
          </cell>
        </row>
        <row r="353">
          <cell r="A353">
            <v>900617</v>
          </cell>
          <cell r="B353" t="str">
            <v>BANDA 650 EP500/3 4+2 X</v>
          </cell>
          <cell r="C353" t="str">
            <v>ATEX025</v>
          </cell>
          <cell r="D353" t="str">
            <v>Grado AC/X</v>
          </cell>
          <cell r="E353" t="str">
            <v>OMGXT021</v>
          </cell>
          <cell r="F353" t="str">
            <v>HPD-CB-TT</v>
          </cell>
          <cell r="G353" t="str">
            <v>IPBTEXSPECIAL005</v>
          </cell>
        </row>
        <row r="354">
          <cell r="A354">
            <v>900618</v>
          </cell>
          <cell r="B354" t="str">
            <v>BANDA 800 EP500/3 5+1,5 X</v>
          </cell>
          <cell r="C354" t="str">
            <v>ATEX025</v>
          </cell>
          <cell r="D354" t="str">
            <v>Grado AC/X</v>
          </cell>
          <cell r="E354" t="str">
            <v>OMGXT022</v>
          </cell>
          <cell r="F354" t="str">
            <v>HPD-CB-TT</v>
          </cell>
          <cell r="G354" t="str">
            <v>IPBTEXSPECIAL005</v>
          </cell>
        </row>
        <row r="355">
          <cell r="A355">
            <v>900675</v>
          </cell>
          <cell r="B355" t="str">
            <v>BANDA 1000 EP500/3 4+2 X</v>
          </cell>
          <cell r="C355" t="str">
            <v>ATEX025</v>
          </cell>
          <cell r="D355" t="str">
            <v>Grado AC/X</v>
          </cell>
          <cell r="E355" t="str">
            <v>OMGXT023</v>
          </cell>
          <cell r="F355" t="str">
            <v>HPD-CB-TT</v>
          </cell>
          <cell r="G355" t="str">
            <v>IPBTEXSPECIAL005</v>
          </cell>
        </row>
        <row r="356">
          <cell r="A356">
            <v>900620</v>
          </cell>
          <cell r="B356" t="str">
            <v>BANDA 1200 EP500/3 5+1,5 X</v>
          </cell>
          <cell r="C356" t="str">
            <v>ATEX025</v>
          </cell>
          <cell r="D356" t="str">
            <v>Grado AC/X</v>
          </cell>
          <cell r="E356" t="str">
            <v>OMGXT024</v>
          </cell>
          <cell r="F356" t="str">
            <v>HPD-CB-TT</v>
          </cell>
          <cell r="G356" t="str">
            <v>IPBTEXSPECIAL005</v>
          </cell>
        </row>
        <row r="357">
          <cell r="A357">
            <v>900527</v>
          </cell>
          <cell r="B357" t="str">
            <v>BANDA 500 EP500/4 4+2 X</v>
          </cell>
          <cell r="C357" t="str">
            <v>ATEX025</v>
          </cell>
          <cell r="D357" t="str">
            <v>Grado AC/X</v>
          </cell>
          <cell r="E357" t="str">
            <v>OMGXT025</v>
          </cell>
          <cell r="F357" t="str">
            <v>HPD-CB-TT</v>
          </cell>
          <cell r="G357" t="str">
            <v>IPBTEXSPECIAL005</v>
          </cell>
        </row>
        <row r="358">
          <cell r="A358">
            <v>900126</v>
          </cell>
          <cell r="B358" t="str">
            <v>BANDA 600 EP500/4 5+2 X</v>
          </cell>
          <cell r="C358" t="str">
            <v>ATEX025</v>
          </cell>
          <cell r="D358" t="str">
            <v>Grado AC/X</v>
          </cell>
          <cell r="E358" t="str">
            <v>OMGXT026</v>
          </cell>
          <cell r="F358" t="str">
            <v>HPD-CB-TT</v>
          </cell>
          <cell r="G358" t="str">
            <v>IPBTEXSPECIAL005</v>
          </cell>
        </row>
        <row r="359">
          <cell r="A359">
            <v>900239</v>
          </cell>
          <cell r="B359" t="str">
            <v>BANDA 600 EP500/4 6+3 AC</v>
          </cell>
          <cell r="C359" t="str">
            <v>ATEX025</v>
          </cell>
          <cell r="D359" t="str">
            <v>Grado AC/X</v>
          </cell>
          <cell r="E359" t="str">
            <v>OMGXT027</v>
          </cell>
          <cell r="F359" t="str">
            <v>HPD-CB-TT</v>
          </cell>
          <cell r="G359" t="str">
            <v>IPBTEXSPECIAL005</v>
          </cell>
        </row>
        <row r="360">
          <cell r="A360">
            <v>900210</v>
          </cell>
          <cell r="B360" t="str">
            <v>BANDA 600 EP500/4 6+3 X</v>
          </cell>
          <cell r="C360" t="str">
            <v>ATEX025</v>
          </cell>
          <cell r="D360" t="str">
            <v>Grado AC/X</v>
          </cell>
          <cell r="E360" t="str">
            <v>OMGXT028</v>
          </cell>
          <cell r="F360" t="str">
            <v>HPD-CB-TT</v>
          </cell>
          <cell r="G360" t="str">
            <v>IPBTEXSPECIAL005</v>
          </cell>
        </row>
        <row r="361">
          <cell r="A361">
            <v>900085</v>
          </cell>
          <cell r="B361" t="str">
            <v>BANDA 650 EP500/4 4+2 X</v>
          </cell>
          <cell r="C361" t="str">
            <v>ATEX025</v>
          </cell>
          <cell r="D361" t="str">
            <v>Grado AC/X</v>
          </cell>
          <cell r="E361" t="str">
            <v>OMGXT029</v>
          </cell>
          <cell r="F361" t="str">
            <v>HPD-CB-TT</v>
          </cell>
          <cell r="G361" t="str">
            <v>IPBTEXSPECIAL005</v>
          </cell>
        </row>
        <row r="362">
          <cell r="A362">
            <v>900110</v>
          </cell>
          <cell r="B362" t="str">
            <v>BANDA 650 EP500/4 6+2 X</v>
          </cell>
          <cell r="C362" t="str">
            <v>ATEX025</v>
          </cell>
          <cell r="D362" t="str">
            <v>Grado AC/X</v>
          </cell>
          <cell r="E362" t="str">
            <v>OMGXT030</v>
          </cell>
          <cell r="F362" t="str">
            <v>HPD-CB-TT</v>
          </cell>
          <cell r="G362" t="str">
            <v>IPBTEXSPECIAL005</v>
          </cell>
        </row>
        <row r="363">
          <cell r="A363">
            <v>900185</v>
          </cell>
          <cell r="B363" t="str">
            <v>BANDA 650 EP500/4 6+3 X</v>
          </cell>
          <cell r="C363" t="str">
            <v>ATEX025</v>
          </cell>
          <cell r="D363" t="str">
            <v>Grado AC/X</v>
          </cell>
          <cell r="E363" t="str">
            <v>OMGXT031</v>
          </cell>
          <cell r="F363" t="str">
            <v>HPD-CB-TT</v>
          </cell>
          <cell r="G363" t="str">
            <v>IPBTEXSPECIAL005</v>
          </cell>
        </row>
        <row r="364">
          <cell r="A364">
            <v>900514</v>
          </cell>
          <cell r="B364" t="str">
            <v>BANDA 650 EP500/4 8+3 X</v>
          </cell>
          <cell r="C364" t="str">
            <v>ATEX025</v>
          </cell>
          <cell r="D364" t="str">
            <v>Grado AC/X</v>
          </cell>
          <cell r="E364" t="str">
            <v>OMGXT032</v>
          </cell>
          <cell r="F364" t="str">
            <v>HPD-CB-TT</v>
          </cell>
          <cell r="G364" t="str">
            <v>IPBTEXSPECIAL005</v>
          </cell>
        </row>
        <row r="365">
          <cell r="A365">
            <v>900208</v>
          </cell>
          <cell r="B365" t="str">
            <v>BANDA 760 EP500/4 6+3 X</v>
          </cell>
          <cell r="C365" t="str">
            <v>ATEX025</v>
          </cell>
          <cell r="D365" t="str">
            <v>Grado AC/X</v>
          </cell>
          <cell r="E365" t="str">
            <v>OMGXT033</v>
          </cell>
          <cell r="F365" t="str">
            <v>HPD-CB-TT</v>
          </cell>
          <cell r="G365" t="str">
            <v>IPBTEXSPECIAL005</v>
          </cell>
        </row>
        <row r="366">
          <cell r="A366">
            <v>900038</v>
          </cell>
          <cell r="B366" t="str">
            <v>BANDA 800 EP500/4 4+2 X</v>
          </cell>
          <cell r="C366" t="str">
            <v>ATEX025</v>
          </cell>
          <cell r="D366" t="str">
            <v>Grado AC/X</v>
          </cell>
          <cell r="E366" t="str">
            <v>OMGXT034</v>
          </cell>
          <cell r="F366" t="str">
            <v>HPD-CB-TT</v>
          </cell>
          <cell r="G366" t="str">
            <v>IPBTEXSPECIAL005</v>
          </cell>
        </row>
        <row r="367">
          <cell r="A367">
            <v>900128</v>
          </cell>
          <cell r="B367" t="str">
            <v>BANDA 800 EP500/4 5+2 X</v>
          </cell>
          <cell r="C367" t="str">
            <v>ATEX025</v>
          </cell>
          <cell r="D367" t="str">
            <v>Grado AC/X</v>
          </cell>
          <cell r="E367" t="str">
            <v>OMGXT035</v>
          </cell>
          <cell r="F367" t="str">
            <v>HPD-CB-TT</v>
          </cell>
          <cell r="G367" t="str">
            <v>IPBTEXSPECIAL005</v>
          </cell>
        </row>
        <row r="368">
          <cell r="A368">
            <v>900656</v>
          </cell>
          <cell r="B368" t="str">
            <v>BANDA 800 EP500/4 6+2 X</v>
          </cell>
          <cell r="C368" t="str">
            <v>ATEX025</v>
          </cell>
          <cell r="D368" t="str">
            <v>Grado AC/X</v>
          </cell>
          <cell r="E368" t="str">
            <v>OMGXT036</v>
          </cell>
          <cell r="F368" t="str">
            <v>HPD-CB-TT</v>
          </cell>
          <cell r="G368" t="str">
            <v>IPBTEXSPECIAL005</v>
          </cell>
        </row>
        <row r="369">
          <cell r="A369">
            <v>900952</v>
          </cell>
          <cell r="B369" t="str">
            <v>BANDA 800 EP500/4 6+3 CF</v>
          </cell>
          <cell r="C369" t="str">
            <v>ATEX025</v>
          </cell>
          <cell r="D369" t="str">
            <v>Grado AC/X</v>
          </cell>
          <cell r="E369" t="str">
            <v>OMGXT037</v>
          </cell>
          <cell r="F369" t="str">
            <v>HPD-CB-TT</v>
          </cell>
          <cell r="G369" t="str">
            <v>IPBTEXSPECIAL005</v>
          </cell>
        </row>
        <row r="370">
          <cell r="A370">
            <v>900138</v>
          </cell>
          <cell r="B370" t="str">
            <v>BANDA 800 EP500/4 6+3 X</v>
          </cell>
          <cell r="C370" t="str">
            <v>ATEX025</v>
          </cell>
          <cell r="D370" t="str">
            <v>Grado AC/X</v>
          </cell>
          <cell r="E370" t="str">
            <v>OMGXT038</v>
          </cell>
          <cell r="F370" t="str">
            <v>HPD-CB-TT</v>
          </cell>
          <cell r="G370" t="str">
            <v>IPBTEXSPECIAL005</v>
          </cell>
        </row>
        <row r="371">
          <cell r="A371">
            <v>900300</v>
          </cell>
          <cell r="B371" t="str">
            <v>BANDA 800 EP500/4 8+3 X</v>
          </cell>
          <cell r="C371" t="str">
            <v>ATEX025</v>
          </cell>
          <cell r="D371" t="str">
            <v>Grado AC/X</v>
          </cell>
          <cell r="E371" t="str">
            <v>OMGXT039</v>
          </cell>
          <cell r="F371" t="str">
            <v>HPD-CB-TT</v>
          </cell>
          <cell r="G371" t="str">
            <v>IPBTEXSPECIAL005</v>
          </cell>
        </row>
        <row r="372">
          <cell r="A372">
            <v>900137</v>
          </cell>
          <cell r="B372" t="str">
            <v>BANDA 900 EP500/4 4+2 X</v>
          </cell>
          <cell r="C372" t="str">
            <v>ATEX025</v>
          </cell>
          <cell r="D372" t="str">
            <v>Grado AC/X</v>
          </cell>
          <cell r="E372" t="str">
            <v>OMGXT040</v>
          </cell>
          <cell r="F372" t="str">
            <v>HPD-CB-TT</v>
          </cell>
          <cell r="G372" t="str">
            <v>IPBTEXSPECIAL005</v>
          </cell>
        </row>
        <row r="373">
          <cell r="A373">
            <v>900842</v>
          </cell>
          <cell r="B373" t="str">
            <v>BANDA 900 EP500/4 5+2 X</v>
          </cell>
          <cell r="C373" t="str">
            <v>ATEX025</v>
          </cell>
          <cell r="D373" t="str">
            <v>Grado AC/X</v>
          </cell>
          <cell r="E373" t="str">
            <v>OMGXT041</v>
          </cell>
          <cell r="F373" t="str">
            <v>HPD-CB-TT</v>
          </cell>
          <cell r="G373" t="str">
            <v>IPBTEXSPECIAL005</v>
          </cell>
        </row>
        <row r="374">
          <cell r="A374">
            <v>900494</v>
          </cell>
          <cell r="B374" t="str">
            <v>BANDA 900 EP500/4 7+2 AC</v>
          </cell>
          <cell r="C374" t="str">
            <v>ATEX025</v>
          </cell>
          <cell r="D374" t="str">
            <v>Grado AC/X</v>
          </cell>
          <cell r="E374" t="str">
            <v>OMGXT042</v>
          </cell>
          <cell r="F374" t="str">
            <v>HPD-CB-TT</v>
          </cell>
          <cell r="G374" t="str">
            <v>IPBTEXSPECIAL005</v>
          </cell>
        </row>
        <row r="375">
          <cell r="A375">
            <v>900341</v>
          </cell>
          <cell r="B375" t="str">
            <v>BANDA 1000 EP500/4 4+2 X</v>
          </cell>
          <cell r="C375" t="str">
            <v>ATEX025</v>
          </cell>
          <cell r="D375" t="str">
            <v>Grado AC/X</v>
          </cell>
          <cell r="E375" t="str">
            <v>OMGXT043</v>
          </cell>
          <cell r="F375" t="str">
            <v>HPD-CB-TT</v>
          </cell>
          <cell r="G375" t="str">
            <v>IPBTEXSPECIAL005</v>
          </cell>
        </row>
        <row r="376">
          <cell r="A376">
            <v>900129</v>
          </cell>
          <cell r="B376" t="str">
            <v>BANDA 1000 EP500/4 5+2 X</v>
          </cell>
          <cell r="C376" t="str">
            <v>ATEX025</v>
          </cell>
          <cell r="D376" t="str">
            <v>Grado AC/X</v>
          </cell>
          <cell r="E376" t="str">
            <v>OMGXT044</v>
          </cell>
          <cell r="F376" t="str">
            <v>HPD-CB-TT</v>
          </cell>
          <cell r="G376" t="str">
            <v>IPBTEXSPECIAL005</v>
          </cell>
        </row>
        <row r="377">
          <cell r="A377">
            <v>900028</v>
          </cell>
          <cell r="B377" t="str">
            <v>BANDA 1000 EP500/4 6+3 X</v>
          </cell>
          <cell r="C377" t="str">
            <v>ATEX025</v>
          </cell>
          <cell r="D377" t="str">
            <v>Grado AC/X</v>
          </cell>
          <cell r="E377" t="str">
            <v>OMGXT045</v>
          </cell>
          <cell r="F377" t="str">
            <v>HPD-CB-TT</v>
          </cell>
          <cell r="G377" t="str">
            <v>IPBTEXSPECIAL005</v>
          </cell>
        </row>
        <row r="378">
          <cell r="A378">
            <v>900371</v>
          </cell>
          <cell r="B378" t="str">
            <v>BANDA 1000 EP500/4 6+4 X</v>
          </cell>
          <cell r="C378" t="str">
            <v>ATEX025</v>
          </cell>
          <cell r="D378" t="str">
            <v>Grado AC/X</v>
          </cell>
          <cell r="E378" t="str">
            <v>OMGXT046</v>
          </cell>
          <cell r="F378" t="str">
            <v>HPD-CB-TT</v>
          </cell>
          <cell r="G378" t="str">
            <v>IPBTEXSPECIAL005</v>
          </cell>
        </row>
        <row r="379">
          <cell r="A379">
            <v>900451</v>
          </cell>
          <cell r="B379" t="str">
            <v>BANDA 1000 EP500/4 7+3 X</v>
          </cell>
          <cell r="C379" t="str">
            <v>ATEX025</v>
          </cell>
          <cell r="D379" t="str">
            <v>Grado AC/X</v>
          </cell>
          <cell r="E379" t="str">
            <v>OMGXT047</v>
          </cell>
          <cell r="F379" t="str">
            <v>HPD-CB-TT</v>
          </cell>
          <cell r="G379" t="str">
            <v>IPBTEXSPECIAL005</v>
          </cell>
        </row>
        <row r="380">
          <cell r="A380">
            <v>900238</v>
          </cell>
          <cell r="B380" t="str">
            <v>BANDA 1050 EP500/4 3+1,5 X</v>
          </cell>
          <cell r="C380" t="str">
            <v>ATEX025</v>
          </cell>
          <cell r="D380" t="str">
            <v>Grado AC/X</v>
          </cell>
          <cell r="E380" t="str">
            <v>OMGXT048</v>
          </cell>
          <cell r="F380" t="str">
            <v>HPD-CB-TT</v>
          </cell>
          <cell r="G380" t="str">
            <v>IPBTEXSPECIAL005</v>
          </cell>
        </row>
        <row r="381">
          <cell r="A381">
            <v>900941</v>
          </cell>
          <cell r="B381" t="str">
            <v>BANDA 1050 EP500/4 4+2 X</v>
          </cell>
          <cell r="C381" t="str">
            <v>ATEX025</v>
          </cell>
          <cell r="D381" t="str">
            <v>Grado AC/X</v>
          </cell>
          <cell r="E381" t="str">
            <v>OMGXT049</v>
          </cell>
          <cell r="F381" t="str">
            <v>HPD-CB-TT</v>
          </cell>
          <cell r="G381" t="str">
            <v>IPBTEXSPECIAL005</v>
          </cell>
        </row>
        <row r="382">
          <cell r="A382">
            <v>901107</v>
          </cell>
          <cell r="B382" t="str">
            <v>BANDA 1200 EP500/4 4+2 X</v>
          </cell>
          <cell r="C382" t="str">
            <v>ATEX025</v>
          </cell>
          <cell r="D382" t="str">
            <v>Grado AC/X</v>
          </cell>
          <cell r="E382" t="str">
            <v>OMGXT050</v>
          </cell>
          <cell r="F382" t="str">
            <v>HPD-CB-TT</v>
          </cell>
          <cell r="G382" t="str">
            <v>IPBTEXSPECIAL005</v>
          </cell>
        </row>
        <row r="383">
          <cell r="A383">
            <v>900057</v>
          </cell>
          <cell r="B383" t="str">
            <v>BANDA 1200 EP500/4 6+2 X</v>
          </cell>
          <cell r="C383" t="str">
            <v>ATEX025</v>
          </cell>
          <cell r="D383" t="str">
            <v>Grado AC/X</v>
          </cell>
          <cell r="E383" t="str">
            <v>OMGXT051</v>
          </cell>
          <cell r="F383" t="str">
            <v>HPD-CB-TT</v>
          </cell>
          <cell r="G383" t="str">
            <v>IPBTEXSPECIAL005</v>
          </cell>
        </row>
        <row r="384">
          <cell r="A384">
            <v>900379</v>
          </cell>
          <cell r="B384" t="str">
            <v>BANDA 1200 EP500/4 6+3 CF</v>
          </cell>
          <cell r="C384" t="str">
            <v>ATEX025</v>
          </cell>
          <cell r="D384" t="str">
            <v>Grado AC/X</v>
          </cell>
          <cell r="E384" t="str">
            <v>OMGXT052</v>
          </cell>
          <cell r="F384" t="str">
            <v>HPD-CB-TT</v>
          </cell>
          <cell r="G384" t="str">
            <v>IPBTEXSPECIAL005</v>
          </cell>
        </row>
        <row r="385">
          <cell r="A385">
            <v>900478</v>
          </cell>
          <cell r="B385" t="str">
            <v>BANDA 1200 EP500/4 6+3 X</v>
          </cell>
          <cell r="C385" t="str">
            <v>ATEX025</v>
          </cell>
          <cell r="D385" t="str">
            <v>Grado AC/X</v>
          </cell>
          <cell r="E385" t="str">
            <v>OMGXT053</v>
          </cell>
          <cell r="F385" t="str">
            <v>HPD-CB-TT</v>
          </cell>
          <cell r="G385" t="str">
            <v>IPBTEXSPECIAL005</v>
          </cell>
        </row>
        <row r="386">
          <cell r="A386">
            <v>900389</v>
          </cell>
          <cell r="B386" t="str">
            <v>BANDA 1200 EP500/4 8+3 X</v>
          </cell>
          <cell r="C386" t="str">
            <v>ATEX025</v>
          </cell>
          <cell r="D386" t="str">
            <v>Grado AC/X</v>
          </cell>
          <cell r="E386" t="str">
            <v>OMGXT054</v>
          </cell>
          <cell r="F386" t="str">
            <v>HPD-CB-TT</v>
          </cell>
          <cell r="G386" t="str">
            <v>IPBTEXSPECIAL005</v>
          </cell>
        </row>
        <row r="387">
          <cell r="A387">
            <v>900376</v>
          </cell>
          <cell r="B387" t="str">
            <v>BANDA 1220 EP500/4+1B 10+3 AC</v>
          </cell>
          <cell r="C387" t="str">
            <v>ATEX025</v>
          </cell>
          <cell r="D387" t="str">
            <v>Grado AC/X</v>
          </cell>
          <cell r="E387" t="str">
            <v>OMGXT055</v>
          </cell>
          <cell r="F387" t="str">
            <v>HPD-CB-TT</v>
          </cell>
          <cell r="G387" t="str">
            <v>IPBTEXSPECIAL005</v>
          </cell>
        </row>
        <row r="388">
          <cell r="A388">
            <v>900175</v>
          </cell>
          <cell r="B388" t="str">
            <v>BANDA 1400 EP500/4 6+3 AC</v>
          </cell>
          <cell r="C388" t="str">
            <v>ATEX025</v>
          </cell>
          <cell r="D388" t="str">
            <v>Grado AC/X</v>
          </cell>
          <cell r="E388" t="str">
            <v>OMGXT056</v>
          </cell>
          <cell r="F388" t="str">
            <v>HPD-CB-TT</v>
          </cell>
          <cell r="G388" t="str">
            <v>IPBTEXSPECIAL005</v>
          </cell>
        </row>
        <row r="389">
          <cell r="A389">
            <v>901200</v>
          </cell>
          <cell r="B389" t="str">
            <v>BANDA 1400 EP500/4 7+4 X</v>
          </cell>
          <cell r="C389" t="str">
            <v>ATEX025</v>
          </cell>
          <cell r="D389" t="str">
            <v>Grado AC/X</v>
          </cell>
          <cell r="E389" t="str">
            <v>OMGXT057</v>
          </cell>
          <cell r="F389" t="str">
            <v>HPD-CB-TT</v>
          </cell>
          <cell r="G389" t="str">
            <v>IPBTEXSPECIAL005</v>
          </cell>
        </row>
        <row r="390">
          <cell r="A390">
            <v>900953</v>
          </cell>
          <cell r="B390" t="str">
            <v>BANDA 450 EP630/3 6+0 AC CC</v>
          </cell>
          <cell r="C390" t="str">
            <v>ATEX025</v>
          </cell>
          <cell r="D390" t="str">
            <v>Grado AC/X</v>
          </cell>
          <cell r="E390" t="str">
            <v>OMGXT058</v>
          </cell>
          <cell r="F390" t="str">
            <v>HPD-CB-TT</v>
          </cell>
          <cell r="G390" t="str">
            <v>IPBTEXSPECIAL005</v>
          </cell>
        </row>
        <row r="391">
          <cell r="A391">
            <v>900349</v>
          </cell>
          <cell r="B391" t="str">
            <v>BANDA 450 EP630/3 7+0 AC CC</v>
          </cell>
          <cell r="C391" t="str">
            <v>ATEX025</v>
          </cell>
          <cell r="D391" t="str">
            <v>Grado AC/X</v>
          </cell>
          <cell r="E391" t="str">
            <v>OMGXT059</v>
          </cell>
          <cell r="F391" t="str">
            <v>HPD-CB-TT</v>
          </cell>
          <cell r="G391" t="str">
            <v>IPBTEXSPECIAL005</v>
          </cell>
        </row>
        <row r="392">
          <cell r="A392">
            <v>900738</v>
          </cell>
          <cell r="B392" t="str">
            <v>BANDA 600 EP630/3 6+0 AC CC</v>
          </cell>
          <cell r="C392" t="str">
            <v>ATEX025</v>
          </cell>
          <cell r="D392" t="str">
            <v>Grado AC/X</v>
          </cell>
          <cell r="E392" t="str">
            <v>OMGXT060</v>
          </cell>
          <cell r="F392" t="str">
            <v>HPD-CB-TT</v>
          </cell>
          <cell r="G392" t="str">
            <v>IPBTEXSPECIAL005</v>
          </cell>
        </row>
        <row r="393">
          <cell r="A393">
            <v>900348</v>
          </cell>
          <cell r="B393" t="str">
            <v>BANDA 600 EP630/3 7+0 AC CC</v>
          </cell>
          <cell r="C393" t="str">
            <v>ATEX025</v>
          </cell>
          <cell r="D393" t="str">
            <v>Grado AC/X</v>
          </cell>
          <cell r="E393" t="str">
            <v>OMGXT061</v>
          </cell>
          <cell r="F393" t="str">
            <v>HPD-CB-TT</v>
          </cell>
          <cell r="G393" t="str">
            <v>IPBTEXSPECIAL005</v>
          </cell>
        </row>
        <row r="394">
          <cell r="A394">
            <v>900689</v>
          </cell>
          <cell r="B394" t="str">
            <v>BANDA 1000 EP630/3 5+2 X</v>
          </cell>
          <cell r="C394" t="str">
            <v>ATEX025</v>
          </cell>
          <cell r="D394" t="str">
            <v>Grado AC/X</v>
          </cell>
          <cell r="E394" t="str">
            <v>OMGXT062</v>
          </cell>
          <cell r="F394" t="str">
            <v>HPD-CB-TT</v>
          </cell>
          <cell r="G394" t="str">
            <v>IPBTEXSPECIAL005</v>
          </cell>
        </row>
        <row r="395">
          <cell r="A395">
            <v>900071</v>
          </cell>
          <cell r="B395" t="str">
            <v>BANDA 1200 EP630/3 5+2 X</v>
          </cell>
          <cell r="C395" t="str">
            <v>ATEX025</v>
          </cell>
          <cell r="D395" t="str">
            <v>Grado AC/X</v>
          </cell>
          <cell r="E395" t="str">
            <v>OMGXT063</v>
          </cell>
          <cell r="F395" t="str">
            <v>HPD-CB-TT</v>
          </cell>
          <cell r="G395" t="str">
            <v>IPBTEXSPECIAL005</v>
          </cell>
        </row>
        <row r="396">
          <cell r="A396">
            <v>900940</v>
          </cell>
          <cell r="B396" t="str">
            <v>BANDA 450 EP630/4 5+2 AC</v>
          </cell>
          <cell r="C396" t="str">
            <v>ATEX025</v>
          </cell>
          <cell r="D396" t="str">
            <v>Grado AC/X</v>
          </cell>
          <cell r="E396" t="str">
            <v>OMGXT064</v>
          </cell>
          <cell r="F396" t="str">
            <v>HPD-CB-TT</v>
          </cell>
          <cell r="G396" t="str">
            <v>IPBTEXSPECIAL005</v>
          </cell>
        </row>
        <row r="397">
          <cell r="A397">
            <v>900176</v>
          </cell>
          <cell r="B397" t="str">
            <v>BANDA 450 EP630/4 5+2 X</v>
          </cell>
          <cell r="C397" t="str">
            <v>ATEX025</v>
          </cell>
          <cell r="D397" t="str">
            <v>Grado AC/X</v>
          </cell>
          <cell r="E397" t="str">
            <v>OMGXT065</v>
          </cell>
          <cell r="F397" t="str">
            <v>HPD-CB-TT</v>
          </cell>
          <cell r="G397" t="str">
            <v>IPBTEXSPECIAL005</v>
          </cell>
        </row>
        <row r="398">
          <cell r="A398">
            <v>900783</v>
          </cell>
          <cell r="B398" t="str">
            <v>BANDA 800 EP630/4 4+1,5 X</v>
          </cell>
          <cell r="C398" t="str">
            <v>ATEX025</v>
          </cell>
          <cell r="D398" t="str">
            <v>Grado AC/X</v>
          </cell>
          <cell r="E398" t="str">
            <v>OMGXT066</v>
          </cell>
          <cell r="F398" t="str">
            <v>HPD-CB-TT</v>
          </cell>
          <cell r="G398" t="str">
            <v>IPBTEXSPECIAL005</v>
          </cell>
        </row>
        <row r="399">
          <cell r="A399">
            <v>900144</v>
          </cell>
          <cell r="B399" t="str">
            <v>BANDA 800 EP630/4 4+2 X</v>
          </cell>
          <cell r="C399" t="str">
            <v>ATEX025</v>
          </cell>
          <cell r="D399" t="str">
            <v>Grado AC/X</v>
          </cell>
          <cell r="E399" t="str">
            <v>OMGXT067</v>
          </cell>
          <cell r="F399" t="str">
            <v>HPD-CB-TT</v>
          </cell>
          <cell r="G399" t="str">
            <v>IPBTEXSPECIAL005</v>
          </cell>
        </row>
        <row r="400">
          <cell r="A400">
            <v>900721</v>
          </cell>
          <cell r="B400" t="str">
            <v>BANDA 800 EP630/4 6+2 X</v>
          </cell>
          <cell r="C400" t="str">
            <v>ATEX025</v>
          </cell>
          <cell r="D400" t="str">
            <v>Grado AC/X</v>
          </cell>
          <cell r="E400" t="str">
            <v>OMGXT068</v>
          </cell>
          <cell r="F400" t="str">
            <v>HPD-CB-TT</v>
          </cell>
          <cell r="G400" t="str">
            <v>IPBTEXSPECIAL005</v>
          </cell>
        </row>
        <row r="401">
          <cell r="A401">
            <v>900258</v>
          </cell>
          <cell r="B401" t="str">
            <v>BANDA 800 EP630/4 6+3 X</v>
          </cell>
          <cell r="C401" t="str">
            <v>ATEX025</v>
          </cell>
          <cell r="D401" t="str">
            <v>Grado AC/X</v>
          </cell>
          <cell r="E401" t="str">
            <v>OMGXT069</v>
          </cell>
          <cell r="F401" t="str">
            <v>HPD-CB-TT</v>
          </cell>
          <cell r="G401" t="str">
            <v>IPBTEXSPECIAL005</v>
          </cell>
        </row>
        <row r="402">
          <cell r="A402">
            <v>900264</v>
          </cell>
          <cell r="B402" t="str">
            <v>BANDA 800 EP630/4 8+3 X</v>
          </cell>
          <cell r="C402" t="str">
            <v>ATEX025</v>
          </cell>
          <cell r="D402" t="str">
            <v>Grado AC/X</v>
          </cell>
          <cell r="E402" t="str">
            <v>OMGXT070</v>
          </cell>
          <cell r="F402" t="str">
            <v>HPD-CB-TT</v>
          </cell>
          <cell r="G402" t="str">
            <v>IPBTEXSPECIAL005</v>
          </cell>
        </row>
        <row r="403">
          <cell r="A403">
            <v>900294</v>
          </cell>
          <cell r="B403" t="str">
            <v>BANDA 800 EP630/4 8+4 X</v>
          </cell>
          <cell r="C403" t="str">
            <v>ATEX025</v>
          </cell>
          <cell r="D403" t="str">
            <v>Grado AC/X</v>
          </cell>
          <cell r="E403" t="str">
            <v>OMGXT071</v>
          </cell>
          <cell r="F403" t="str">
            <v>HPD-CB-TT</v>
          </cell>
          <cell r="G403" t="str">
            <v>IPBTEXSPECIAL005</v>
          </cell>
        </row>
        <row r="404">
          <cell r="A404">
            <v>900212</v>
          </cell>
          <cell r="B404" t="str">
            <v>BANDA 800 EP630/4 8TP+5 AC</v>
          </cell>
          <cell r="C404" t="str">
            <v>ATEX025</v>
          </cell>
          <cell r="D404" t="str">
            <v>Grado AC/X</v>
          </cell>
          <cell r="E404" t="str">
            <v>OMGXT072</v>
          </cell>
          <cell r="F404" t="str">
            <v>HPD-CB-TT</v>
          </cell>
          <cell r="G404" t="str">
            <v>IPBTEXSPECIAL005</v>
          </cell>
        </row>
        <row r="405">
          <cell r="A405">
            <v>900664</v>
          </cell>
          <cell r="B405" t="str">
            <v>BANDA 800 EP630/4 8TP+5TP AC</v>
          </cell>
          <cell r="C405" t="str">
            <v>ATEX025</v>
          </cell>
          <cell r="D405" t="str">
            <v>Grado AC/X</v>
          </cell>
          <cell r="E405" t="str">
            <v>OMGXT073</v>
          </cell>
          <cell r="F405" t="str">
            <v>HPD-CB-TT</v>
          </cell>
          <cell r="G405" t="str">
            <v>IPBTEXSPECIAL005</v>
          </cell>
        </row>
        <row r="406">
          <cell r="A406">
            <v>901184</v>
          </cell>
          <cell r="B406" t="str">
            <v>BANDA 900 EP630/4 6+2 X</v>
          </cell>
          <cell r="C406" t="str">
            <v>ATEX025</v>
          </cell>
          <cell r="D406" t="str">
            <v>Grado AC/X</v>
          </cell>
          <cell r="E406" t="str">
            <v>OMGXT074</v>
          </cell>
          <cell r="F406" t="str">
            <v>HPD-CB-TT</v>
          </cell>
          <cell r="G406" t="str">
            <v>IPBTEXSPECIAL005</v>
          </cell>
        </row>
        <row r="407">
          <cell r="A407">
            <v>900261</v>
          </cell>
          <cell r="B407" t="str">
            <v>BANDA 900 EP630/4 8+3 AC</v>
          </cell>
          <cell r="C407" t="str">
            <v>ATEX025</v>
          </cell>
          <cell r="D407" t="str">
            <v>Grado AC/X</v>
          </cell>
          <cell r="E407" t="str">
            <v>OMGXT075</v>
          </cell>
          <cell r="F407" t="str">
            <v>HPD-CB-TT</v>
          </cell>
          <cell r="G407" t="str">
            <v>IPBTEXSPECIAL005</v>
          </cell>
        </row>
        <row r="408">
          <cell r="A408">
            <v>900375</v>
          </cell>
          <cell r="B408" t="str">
            <v>BANDA 914 EP630/4+1B 10+3 AC</v>
          </cell>
          <cell r="C408" t="str">
            <v>ATEX025</v>
          </cell>
          <cell r="D408" t="str">
            <v>Grado AC/X</v>
          </cell>
          <cell r="E408" t="str">
            <v>OMGXT076</v>
          </cell>
          <cell r="F408" t="str">
            <v>HPD-CB-TT</v>
          </cell>
          <cell r="G408" t="str">
            <v>IPBTEXSPECIAL005</v>
          </cell>
        </row>
        <row r="409">
          <cell r="A409">
            <v>900710</v>
          </cell>
          <cell r="B409" t="str">
            <v>BANDA 1000 EP630/4 6+2 X</v>
          </cell>
          <cell r="C409" t="str">
            <v>ATEX025</v>
          </cell>
          <cell r="D409" t="str">
            <v>Grado AC/X</v>
          </cell>
          <cell r="E409" t="str">
            <v>OMGXT077</v>
          </cell>
          <cell r="F409" t="str">
            <v>HPD-CB-TT</v>
          </cell>
          <cell r="G409" t="str">
            <v>IPBTEXSPECIAL005</v>
          </cell>
        </row>
        <row r="410">
          <cell r="A410">
            <v>900815</v>
          </cell>
          <cell r="B410" t="str">
            <v>BANDA 1000 EP630/4 6+2 X</v>
          </cell>
          <cell r="C410" t="str">
            <v>ATEX025</v>
          </cell>
          <cell r="D410" t="str">
            <v>Grado AC/X</v>
          </cell>
          <cell r="E410" t="str">
            <v>OMGXT078</v>
          </cell>
          <cell r="F410" t="str">
            <v>HPD-CB-TT</v>
          </cell>
          <cell r="G410" t="str">
            <v>IPBTEXSPECIAL005</v>
          </cell>
        </row>
        <row r="411">
          <cell r="A411">
            <v>901240</v>
          </cell>
          <cell r="B411" t="str">
            <v>BANDA 1000 EP630/4 6+3 X</v>
          </cell>
          <cell r="C411" t="str">
            <v>ATEX025</v>
          </cell>
          <cell r="D411" t="str">
            <v>Grado AC/X</v>
          </cell>
          <cell r="E411" t="str">
            <v>OMGXT079</v>
          </cell>
          <cell r="F411" t="str">
            <v>HPD-CB-TT</v>
          </cell>
          <cell r="G411" t="str">
            <v>IPBTEXSPECIAL005</v>
          </cell>
        </row>
        <row r="412">
          <cell r="A412">
            <v>900959</v>
          </cell>
          <cell r="B412" t="str">
            <v>BANDA 1000 EP630/4 8+5 AC</v>
          </cell>
          <cell r="C412" t="str">
            <v>ATEX025</v>
          </cell>
          <cell r="D412" t="str">
            <v>Grado AC/X</v>
          </cell>
          <cell r="E412" t="str">
            <v>OMGXT080</v>
          </cell>
          <cell r="F412" t="str">
            <v>HPD-CB-TT</v>
          </cell>
          <cell r="G412" t="str">
            <v>IPBTEXSPECIAL005</v>
          </cell>
        </row>
        <row r="413">
          <cell r="A413">
            <v>900209</v>
          </cell>
          <cell r="B413" t="str">
            <v>BANDA 1050 EP630/4 8TP+5TP AC</v>
          </cell>
          <cell r="C413" t="str">
            <v>ATEX025</v>
          </cell>
          <cell r="D413" t="str">
            <v>Grado AC/X</v>
          </cell>
          <cell r="E413" t="str">
            <v>OMGXT081</v>
          </cell>
          <cell r="F413" t="str">
            <v>HPD-CB-TT</v>
          </cell>
          <cell r="G413" t="str">
            <v>IPBTEXSPECIAL005</v>
          </cell>
        </row>
        <row r="414">
          <cell r="A414">
            <v>900314</v>
          </cell>
          <cell r="B414" t="str">
            <v>BANDA 1200 EP630/4 6+3 X</v>
          </cell>
          <cell r="C414" t="str">
            <v>ATEX025</v>
          </cell>
          <cell r="D414" t="str">
            <v>Grado AC/X</v>
          </cell>
          <cell r="E414" t="str">
            <v>OMGXT082</v>
          </cell>
          <cell r="F414" t="str">
            <v>HPD-CB-TT</v>
          </cell>
          <cell r="G414" t="str">
            <v>IPBTEXSPECIAL005</v>
          </cell>
        </row>
        <row r="415">
          <cell r="A415">
            <v>900173</v>
          </cell>
          <cell r="B415" t="str">
            <v>BANDA 1200 EP630/4 6+4 X</v>
          </cell>
          <cell r="C415" t="str">
            <v>ATEX025</v>
          </cell>
          <cell r="D415" t="str">
            <v>Grado AC/X</v>
          </cell>
          <cell r="E415" t="str">
            <v>OMGXT083</v>
          </cell>
          <cell r="F415" t="str">
            <v>HPD-CB-TT</v>
          </cell>
          <cell r="G415" t="str">
            <v>IPBTEXSPECIAL005</v>
          </cell>
        </row>
        <row r="416">
          <cell r="A416">
            <v>900211</v>
          </cell>
          <cell r="B416" t="str">
            <v>BANDA 1200 EP630/4 8TP+5 AC</v>
          </cell>
          <cell r="C416" t="str">
            <v>ATEX025</v>
          </cell>
          <cell r="D416" t="str">
            <v>Grado AC/X</v>
          </cell>
          <cell r="E416" t="str">
            <v>OMGXT084</v>
          </cell>
          <cell r="F416" t="str">
            <v>HPD-CB-TT</v>
          </cell>
          <cell r="G416" t="str">
            <v>IPBTEXSPECIAL005</v>
          </cell>
        </row>
        <row r="417">
          <cell r="A417">
            <v>900574</v>
          </cell>
          <cell r="B417" t="str">
            <v>BANDA 1370 EP630/4 6+2 X CC</v>
          </cell>
          <cell r="C417" t="str">
            <v>ATEX025</v>
          </cell>
          <cell r="D417" t="str">
            <v>Grado AC/X</v>
          </cell>
          <cell r="E417" t="str">
            <v>OMGXT085</v>
          </cell>
          <cell r="F417" t="str">
            <v>HPD-CB-TT</v>
          </cell>
          <cell r="G417" t="str">
            <v>IPBTEXSPECIAL005</v>
          </cell>
        </row>
        <row r="418">
          <cell r="A418">
            <v>900726</v>
          </cell>
          <cell r="B418" t="str">
            <v>BANDA 1400 EP630/4 4+2 X</v>
          </cell>
          <cell r="C418" t="str">
            <v>ATEX025</v>
          </cell>
          <cell r="D418" t="str">
            <v>Grado AC/X</v>
          </cell>
          <cell r="E418" t="str">
            <v>OMGXT086</v>
          </cell>
          <cell r="F418" t="str">
            <v>HPD-CB-TT</v>
          </cell>
          <cell r="G418" t="str">
            <v>IPBTEXSPECIAL005</v>
          </cell>
        </row>
        <row r="419">
          <cell r="A419">
            <v>900651</v>
          </cell>
          <cell r="B419" t="str">
            <v>BANDA 1400 EP630/4 6+3 X</v>
          </cell>
          <cell r="C419" t="str">
            <v>ATEX025</v>
          </cell>
          <cell r="D419" t="str">
            <v>Grado AC/X</v>
          </cell>
          <cell r="E419" t="str">
            <v>OMGXT087</v>
          </cell>
          <cell r="F419" t="str">
            <v>HPD-CB-TT</v>
          </cell>
          <cell r="G419" t="str">
            <v>IPBTEXSPECIAL005</v>
          </cell>
        </row>
        <row r="420">
          <cell r="A420">
            <v>900295</v>
          </cell>
          <cell r="B420" t="str">
            <v>BANDA 1400 EP630/4 8+4 X</v>
          </cell>
          <cell r="C420" t="str">
            <v>ATEX025</v>
          </cell>
          <cell r="D420" t="str">
            <v>Grado AC/X</v>
          </cell>
          <cell r="E420" t="str">
            <v>OMGXT088</v>
          </cell>
          <cell r="F420" t="str">
            <v>HPD-CB-TT</v>
          </cell>
          <cell r="G420" t="str">
            <v>IPBTEXSPECIAL005</v>
          </cell>
        </row>
        <row r="421">
          <cell r="A421">
            <v>901185</v>
          </cell>
          <cell r="B421" t="str">
            <v>BANDA 1530 EP630/4 6+2 X CC</v>
          </cell>
          <cell r="C421" t="str">
            <v>ATEX025</v>
          </cell>
          <cell r="D421" t="str">
            <v>Grado AC/X</v>
          </cell>
          <cell r="E421" t="str">
            <v>OMGXT089</v>
          </cell>
          <cell r="F421" t="str">
            <v>HPD-CB-TT</v>
          </cell>
          <cell r="G421" t="str">
            <v>IPBTEXSPECIAL005</v>
          </cell>
        </row>
        <row r="422">
          <cell r="A422">
            <v>900824</v>
          </cell>
          <cell r="B422" t="str">
            <v>BANDA 1600 EP630/4 5+2 X</v>
          </cell>
          <cell r="C422" t="str">
            <v>ATEX025</v>
          </cell>
          <cell r="D422" t="str">
            <v>Grado AC/X</v>
          </cell>
          <cell r="E422" t="str">
            <v>OMGXT090</v>
          </cell>
          <cell r="F422" t="str">
            <v>HPD-CB-TT</v>
          </cell>
          <cell r="G422" t="str">
            <v>IPBTEXSPECIAL005</v>
          </cell>
        </row>
        <row r="423">
          <cell r="A423">
            <v>900519</v>
          </cell>
          <cell r="B423" t="str">
            <v>BANDA 1200 EP630/5 6+2 AC</v>
          </cell>
          <cell r="C423" t="str">
            <v>ATEX025</v>
          </cell>
          <cell r="D423" t="str">
            <v>Grado AC/X</v>
          </cell>
          <cell r="E423" t="str">
            <v>OMGXT091</v>
          </cell>
          <cell r="F423" t="str">
            <v>HPD-CB-TT</v>
          </cell>
          <cell r="G423" t="str">
            <v>IPBTEXSPECIAL005</v>
          </cell>
        </row>
        <row r="424">
          <cell r="A424">
            <v>901297</v>
          </cell>
          <cell r="B424" t="str">
            <v>BANDA 650 EP800/3 6+2 X</v>
          </cell>
          <cell r="C424" t="str">
            <v>ATEX025</v>
          </cell>
          <cell r="D424" t="str">
            <v>Grado AC/X</v>
          </cell>
          <cell r="E424" t="str">
            <v>OMGXT092</v>
          </cell>
          <cell r="F424" t="str">
            <v>HPD-CB-TT</v>
          </cell>
          <cell r="G424" t="str">
            <v>IPBTEXSPECIAL005</v>
          </cell>
        </row>
        <row r="425">
          <cell r="A425">
            <v>900374</v>
          </cell>
          <cell r="B425" t="str">
            <v>BANDA 762 EP800/3+1B 10+3 AC</v>
          </cell>
          <cell r="C425" t="str">
            <v>ATEX025</v>
          </cell>
          <cell r="D425" t="str">
            <v>Grado AC/X</v>
          </cell>
          <cell r="E425" t="str">
            <v>OMGXT093</v>
          </cell>
          <cell r="F425" t="str">
            <v>HPD-CB-TT</v>
          </cell>
          <cell r="G425" t="str">
            <v>IPBTEXSPECIAL005</v>
          </cell>
        </row>
        <row r="426">
          <cell r="A426">
            <v>900382</v>
          </cell>
          <cell r="B426" t="str">
            <v>BANDA 700 EP800/4 9,5+3 X</v>
          </cell>
          <cell r="C426" t="str">
            <v>ATEX025</v>
          </cell>
          <cell r="D426" t="str">
            <v>Grado AC/X</v>
          </cell>
          <cell r="E426" t="str">
            <v>OMGXT094</v>
          </cell>
          <cell r="F426" t="str">
            <v>HPD-CB-TT</v>
          </cell>
          <cell r="G426" t="str">
            <v>IPBTEXSPECIAL005</v>
          </cell>
        </row>
        <row r="427">
          <cell r="A427">
            <v>900621</v>
          </cell>
          <cell r="B427" t="str">
            <v>BANDA 800 EP800/4 4+1,5 X</v>
          </cell>
          <cell r="C427" t="str">
            <v>ATEX025</v>
          </cell>
          <cell r="D427" t="str">
            <v>Grado AC/X</v>
          </cell>
          <cell r="E427" t="str">
            <v>OMGXT095</v>
          </cell>
          <cell r="F427" t="str">
            <v>HPD-CB-TT</v>
          </cell>
          <cell r="G427" t="str">
            <v>IPBTEXSPECIAL005</v>
          </cell>
        </row>
        <row r="428">
          <cell r="A428">
            <v>900388</v>
          </cell>
          <cell r="B428" t="str">
            <v>BANDA 800 EP800/4 5+2 X</v>
          </cell>
          <cell r="C428" t="str">
            <v>ATEX025</v>
          </cell>
          <cell r="D428" t="str">
            <v>Grado AC/X</v>
          </cell>
          <cell r="E428" t="str">
            <v>OMGXT096</v>
          </cell>
          <cell r="F428" t="str">
            <v>HPD-CB-TT</v>
          </cell>
          <cell r="G428" t="str">
            <v>IPBTEXSPECIAL005</v>
          </cell>
        </row>
        <row r="429">
          <cell r="A429">
            <v>900269</v>
          </cell>
          <cell r="B429" t="str">
            <v>BANDA 800 EP800/4 6+3 X</v>
          </cell>
          <cell r="C429" t="str">
            <v>ATEX025</v>
          </cell>
          <cell r="D429" t="str">
            <v>Grado AC/X</v>
          </cell>
          <cell r="E429" t="str">
            <v>OMGXT097</v>
          </cell>
          <cell r="F429" t="str">
            <v>HPD-CB-TT</v>
          </cell>
          <cell r="G429" t="str">
            <v>IPBTEXSPECIAL005</v>
          </cell>
        </row>
        <row r="430">
          <cell r="A430">
            <v>900299</v>
          </cell>
          <cell r="B430" t="str">
            <v>BANDA 1000 EP800/4 5+2 X</v>
          </cell>
          <cell r="C430" t="str">
            <v>ATEX025</v>
          </cell>
          <cell r="D430" t="str">
            <v>Grado AC/X</v>
          </cell>
          <cell r="E430" t="str">
            <v>OMGXT098</v>
          </cell>
          <cell r="F430" t="str">
            <v>HPD-CB-TT</v>
          </cell>
          <cell r="G430" t="str">
            <v>IPBTEXSPECIAL005</v>
          </cell>
        </row>
        <row r="431">
          <cell r="A431">
            <v>900163</v>
          </cell>
          <cell r="B431" t="str">
            <v>BANDA 1000 EP800/4 6+3 X</v>
          </cell>
          <cell r="C431" t="str">
            <v>ATEX025</v>
          </cell>
          <cell r="D431" t="str">
            <v>Grado AC/X</v>
          </cell>
          <cell r="E431" t="str">
            <v>OMGXT099</v>
          </cell>
          <cell r="F431" t="str">
            <v>HPD-CB-TT</v>
          </cell>
          <cell r="G431" t="str">
            <v>IPBTEXSPECIAL005</v>
          </cell>
        </row>
        <row r="432">
          <cell r="A432">
            <v>900430</v>
          </cell>
          <cell r="B432" t="str">
            <v>BANDA 1000 EP800/4 8+4 AC</v>
          </cell>
          <cell r="C432" t="str">
            <v>ATEX025</v>
          </cell>
          <cell r="D432" t="str">
            <v>Grado AC/X</v>
          </cell>
          <cell r="E432" t="str">
            <v>OMGXT100</v>
          </cell>
          <cell r="F432" t="str">
            <v>HPD-CB-TT</v>
          </cell>
          <cell r="G432" t="str">
            <v>IPBTEXSPECIAL005</v>
          </cell>
        </row>
        <row r="433">
          <cell r="A433">
            <v>901189</v>
          </cell>
          <cell r="B433" t="str">
            <v>BANDA 1070 EP800/4 6+2 X</v>
          </cell>
          <cell r="C433" t="str">
            <v>ATEX025</v>
          </cell>
          <cell r="D433" t="str">
            <v>Grado AC/X</v>
          </cell>
          <cell r="E433" t="str">
            <v>OMGXT101</v>
          </cell>
          <cell r="F433" t="str">
            <v>HPD-CB-TT</v>
          </cell>
          <cell r="G433" t="str">
            <v>IPBTEXSPECIAL005</v>
          </cell>
        </row>
        <row r="434">
          <cell r="A434">
            <v>900622</v>
          </cell>
          <cell r="B434" t="str">
            <v>BANDA 1200 EP800/4 4+1,5 X</v>
          </cell>
          <cell r="C434" t="str">
            <v>ATEX025</v>
          </cell>
          <cell r="D434" t="str">
            <v>Grado AC/X</v>
          </cell>
          <cell r="E434" t="str">
            <v>OMGXT102</v>
          </cell>
          <cell r="F434" t="str">
            <v>HPD-CB-TT</v>
          </cell>
          <cell r="G434" t="str">
            <v>IPBTEXSPECIAL005</v>
          </cell>
        </row>
        <row r="435">
          <cell r="A435">
            <v>900677</v>
          </cell>
          <cell r="B435" t="str">
            <v>BANDA 1200 EP800/4 4+2 X</v>
          </cell>
          <cell r="C435" t="str">
            <v>ATEX025</v>
          </cell>
          <cell r="D435" t="str">
            <v>Grado AC/X</v>
          </cell>
          <cell r="E435" t="str">
            <v>OMGXT103</v>
          </cell>
          <cell r="F435" t="str">
            <v>HPD-CB-TT</v>
          </cell>
          <cell r="G435" t="str">
            <v>IPBTEXSPECIAL005</v>
          </cell>
        </row>
        <row r="436">
          <cell r="A436">
            <v>901296</v>
          </cell>
          <cell r="B436" t="str">
            <v>BANDA 1200 EP800/4 6+3 X</v>
          </cell>
          <cell r="C436" t="str">
            <v>ATEX025</v>
          </cell>
          <cell r="D436" t="str">
            <v>Grado AC/X</v>
          </cell>
          <cell r="E436" t="str">
            <v>OMGXT104</v>
          </cell>
          <cell r="F436" t="str">
            <v>HPD-CB-TT</v>
          </cell>
          <cell r="G436" t="str">
            <v>IPBTEXSPECIAL005</v>
          </cell>
        </row>
        <row r="437">
          <cell r="A437">
            <v>900377</v>
          </cell>
          <cell r="B437" t="str">
            <v>BANDA 1220 EP800/4+1B 10+3 AC</v>
          </cell>
          <cell r="C437" t="str">
            <v>ATEX025</v>
          </cell>
          <cell r="D437" t="str">
            <v>Grado AC/X</v>
          </cell>
          <cell r="E437" t="str">
            <v>OMGXT105</v>
          </cell>
          <cell r="F437" t="str">
            <v>HPD-CB-TT</v>
          </cell>
          <cell r="G437" t="str">
            <v>IPBTEXSPECIAL005</v>
          </cell>
        </row>
        <row r="438">
          <cell r="A438">
            <v>900361</v>
          </cell>
          <cell r="B438" t="str">
            <v>BANDA 1400 EP800/4 5+3 X</v>
          </cell>
          <cell r="C438" t="str">
            <v>ATEX025</v>
          </cell>
          <cell r="D438" t="str">
            <v>Grado AC/X</v>
          </cell>
          <cell r="E438" t="str">
            <v>OMGXT106</v>
          </cell>
          <cell r="F438" t="str">
            <v>HPD-CB-TT</v>
          </cell>
          <cell r="G438" t="str">
            <v>IPBTEXSPECIAL005</v>
          </cell>
        </row>
        <row r="439">
          <cell r="A439">
            <v>900623</v>
          </cell>
          <cell r="B439" t="str">
            <v>BANDA 1400 EP800/4 6+2 X</v>
          </cell>
          <cell r="C439" t="str">
            <v>ATEX025</v>
          </cell>
          <cell r="D439" t="str">
            <v>Grado AC/X</v>
          </cell>
          <cell r="E439" t="str">
            <v>OMGXT107</v>
          </cell>
          <cell r="F439" t="str">
            <v>HPD-CB-TT</v>
          </cell>
          <cell r="G439" t="str">
            <v>IPBTEXSPECIAL005</v>
          </cell>
        </row>
        <row r="440">
          <cell r="A440">
            <v>900639</v>
          </cell>
          <cell r="B440" t="str">
            <v>BANDA 1400 EP800/4 6+2 X SF</v>
          </cell>
          <cell r="C440" t="str">
            <v>ATEX025</v>
          </cell>
          <cell r="D440" t="str">
            <v>Grado AC/X</v>
          </cell>
          <cell r="E440" t="str">
            <v>OMGXT108</v>
          </cell>
          <cell r="F440" t="str">
            <v>HPD-CB-TT</v>
          </cell>
          <cell r="G440" t="str">
            <v>IPBTEXSPECIAL005</v>
          </cell>
        </row>
        <row r="441">
          <cell r="A441">
            <v>901186</v>
          </cell>
          <cell r="B441" t="str">
            <v>BANDA 1530 EP800/4 6+2 X CC</v>
          </cell>
          <cell r="C441" t="str">
            <v>ATEX025</v>
          </cell>
          <cell r="D441" t="str">
            <v>Grado AC/X</v>
          </cell>
          <cell r="E441" t="str">
            <v>OMGXT109</v>
          </cell>
          <cell r="F441" t="str">
            <v>HPD-CB-TT</v>
          </cell>
          <cell r="G441" t="str">
            <v>IPBTEXSPECIAL005</v>
          </cell>
        </row>
        <row r="442">
          <cell r="A442">
            <v>900368</v>
          </cell>
          <cell r="B442" t="str">
            <v>BANDA 1600 EP800/4 6+3 X</v>
          </cell>
          <cell r="C442" t="str">
            <v>ATEX025</v>
          </cell>
          <cell r="D442" t="str">
            <v>Grado AC/X</v>
          </cell>
          <cell r="E442" t="str">
            <v>OMGXT110</v>
          </cell>
          <cell r="F442" t="str">
            <v>HPD-CB-TT</v>
          </cell>
          <cell r="G442" t="str">
            <v>IPBTEXSPECIAL005</v>
          </cell>
        </row>
        <row r="443">
          <cell r="A443">
            <v>900708</v>
          </cell>
          <cell r="B443" t="str">
            <v>BANDA 1800 EP800/4 6+2 X SF</v>
          </cell>
          <cell r="C443" t="str">
            <v>ATEX025</v>
          </cell>
          <cell r="D443" t="str">
            <v>Grado AC/X</v>
          </cell>
          <cell r="E443" t="str">
            <v>OMGXT111</v>
          </cell>
          <cell r="F443" t="str">
            <v>HPD-CB-TT</v>
          </cell>
          <cell r="G443" t="str">
            <v>IPBTEXSPECIAL005</v>
          </cell>
        </row>
        <row r="444">
          <cell r="A444">
            <v>901298</v>
          </cell>
          <cell r="B444" t="str">
            <v>BANDA 650 EP800/5 6+2 X</v>
          </cell>
          <cell r="C444" t="str">
            <v>ATEX025</v>
          </cell>
          <cell r="D444" t="str">
            <v>Grado AC/X</v>
          </cell>
          <cell r="E444" t="str">
            <v>OMGXT112</v>
          </cell>
          <cell r="F444" t="str">
            <v>HPD-CB-TT</v>
          </cell>
          <cell r="G444" t="str">
            <v>IPBTEXSPECIAL005</v>
          </cell>
        </row>
        <row r="445">
          <cell r="A445">
            <v>901295</v>
          </cell>
          <cell r="B445" t="str">
            <v>BANDA 1400 EP800/5 7+3 X</v>
          </cell>
          <cell r="C445" t="str">
            <v>ATEX025</v>
          </cell>
          <cell r="D445" t="str">
            <v>Grado AC/X</v>
          </cell>
          <cell r="E445" t="str">
            <v>OMGXT113</v>
          </cell>
          <cell r="F445" t="str">
            <v>HPD-CB-TT</v>
          </cell>
          <cell r="G445" t="str">
            <v>IPBTEXSPECIAL005</v>
          </cell>
        </row>
        <row r="446">
          <cell r="A446">
            <v>900633</v>
          </cell>
          <cell r="B446" t="str">
            <v>BANDA 1450 EP800/5 13+2,5 X CC</v>
          </cell>
          <cell r="C446" t="str">
            <v>ATEX025</v>
          </cell>
          <cell r="D446" t="str">
            <v>Grado AC/X</v>
          </cell>
          <cell r="E446" t="str">
            <v>OMGXT114</v>
          </cell>
          <cell r="F446" t="str">
            <v>HPD-CB-TT</v>
          </cell>
          <cell r="G446" t="str">
            <v>IPBTEXSPECIAL005</v>
          </cell>
        </row>
        <row r="447">
          <cell r="A447">
            <v>900498</v>
          </cell>
          <cell r="B447" t="str">
            <v>BANDA 1200 EP1000/3 12+5 AC</v>
          </cell>
          <cell r="C447" t="str">
            <v>ATEX025</v>
          </cell>
          <cell r="D447" t="str">
            <v>Grado AC/X</v>
          </cell>
          <cell r="E447" t="str">
            <v>OMGXT115</v>
          </cell>
          <cell r="F447" t="str">
            <v>HPD-CB-TT</v>
          </cell>
          <cell r="G447" t="str">
            <v>IPBTEXSPECIAL005</v>
          </cell>
        </row>
        <row r="448">
          <cell r="A448">
            <v>900309</v>
          </cell>
          <cell r="B448" t="str">
            <v>BANDA 600 EP1000/4 4+2 X</v>
          </cell>
          <cell r="C448" t="str">
            <v>ATEX025</v>
          </cell>
          <cell r="D448" t="str">
            <v>Grado AC/X</v>
          </cell>
          <cell r="E448" t="str">
            <v>OMGXT116</v>
          </cell>
          <cell r="F448" t="str">
            <v>HPD-CB-TT</v>
          </cell>
          <cell r="G448" t="str">
            <v>IPBTEXSPECIAL005</v>
          </cell>
        </row>
        <row r="449">
          <cell r="A449">
            <v>900033</v>
          </cell>
          <cell r="B449" t="str">
            <v>BANDA 650 EP1000/4 4+2 X</v>
          </cell>
          <cell r="C449" t="str">
            <v>ATEX025</v>
          </cell>
          <cell r="D449" t="str">
            <v>Grado AC/X</v>
          </cell>
          <cell r="E449" t="str">
            <v>OMGXT117</v>
          </cell>
          <cell r="F449" t="str">
            <v>HPD-CB-TT</v>
          </cell>
          <cell r="G449" t="str">
            <v>IPBTEXSPECIAL005</v>
          </cell>
        </row>
        <row r="450">
          <cell r="A450">
            <v>900624</v>
          </cell>
          <cell r="B450" t="str">
            <v>BANDA 800 EP1000/4 6+2 X</v>
          </cell>
          <cell r="C450" t="str">
            <v>ATEX025</v>
          </cell>
          <cell r="D450" t="str">
            <v>Grado AC/X</v>
          </cell>
          <cell r="E450" t="str">
            <v>OMGXT118</v>
          </cell>
          <cell r="F450" t="str">
            <v>HPD-CB-TT</v>
          </cell>
          <cell r="G450" t="str">
            <v>IPBTEXSPECIAL005</v>
          </cell>
        </row>
        <row r="451">
          <cell r="A451">
            <v>900676</v>
          </cell>
          <cell r="B451" t="str">
            <v>BANDA 1200 EP1000/4 5+2 X</v>
          </cell>
          <cell r="C451" t="str">
            <v>ATEX025</v>
          </cell>
          <cell r="D451" t="str">
            <v>Grado AC/X</v>
          </cell>
          <cell r="E451" t="str">
            <v>OMGXT119</v>
          </cell>
          <cell r="F451" t="str">
            <v>HPD-CB-TT</v>
          </cell>
          <cell r="G451" t="str">
            <v>IPBTEXSPECIAL005</v>
          </cell>
        </row>
        <row r="452">
          <cell r="A452">
            <v>900020</v>
          </cell>
          <cell r="B452" t="str">
            <v>BANDA 1200 EP1000/4 6+3 X</v>
          </cell>
          <cell r="C452" t="str">
            <v>ATEX025</v>
          </cell>
          <cell r="D452" t="str">
            <v>Grado AC/X</v>
          </cell>
          <cell r="E452" t="str">
            <v>OMGXT120</v>
          </cell>
          <cell r="F452" t="str">
            <v>HPD-CB-TT</v>
          </cell>
          <cell r="G452" t="str">
            <v>IPBTEXSPECIAL005</v>
          </cell>
        </row>
        <row r="453">
          <cell r="A453">
            <v>900505</v>
          </cell>
          <cell r="B453" t="str">
            <v>BANDA 1200 EP1000/4 8+3 X</v>
          </cell>
          <cell r="C453" t="str">
            <v>ATEX025</v>
          </cell>
          <cell r="D453" t="str">
            <v>Grado AC/X</v>
          </cell>
          <cell r="E453" t="str">
            <v>OMGXT121</v>
          </cell>
          <cell r="F453" t="str">
            <v>HPD-CB-TT</v>
          </cell>
          <cell r="G453" t="str">
            <v>IPBTEXSPECIAL005</v>
          </cell>
        </row>
        <row r="454">
          <cell r="A454">
            <v>900670</v>
          </cell>
          <cell r="B454" t="str">
            <v>BANDA 1400 EP1000/4 6+3 X</v>
          </cell>
          <cell r="C454" t="str">
            <v>ATEX025</v>
          </cell>
          <cell r="D454" t="str">
            <v>Grado AC/X</v>
          </cell>
          <cell r="E454" t="str">
            <v>OMGXT122</v>
          </cell>
          <cell r="F454" t="str">
            <v>HPD-CB-TT</v>
          </cell>
          <cell r="G454" t="str">
            <v>IPBTEXSPECIAL005</v>
          </cell>
        </row>
        <row r="455">
          <cell r="A455">
            <v>900256</v>
          </cell>
          <cell r="B455" t="str">
            <v>BANDA 1400 EP1000/4 6+4 X</v>
          </cell>
          <cell r="C455" t="str">
            <v>ATEX025</v>
          </cell>
          <cell r="D455" t="str">
            <v>Grado AC/X</v>
          </cell>
          <cell r="E455" t="str">
            <v>OMGXT123</v>
          </cell>
          <cell r="F455" t="str">
            <v>HPD-CB-TT</v>
          </cell>
          <cell r="G455" t="str">
            <v>IPBTEXSPECIAL005</v>
          </cell>
        </row>
        <row r="456">
          <cell r="A456">
            <v>900816</v>
          </cell>
          <cell r="B456" t="str">
            <v>BANDA 1524 EP1000/4 10+6 X</v>
          </cell>
          <cell r="C456" t="str">
            <v>ATEX025</v>
          </cell>
          <cell r="D456" t="str">
            <v>Grado AC/X</v>
          </cell>
          <cell r="E456" t="str">
            <v>OMGXT124</v>
          </cell>
          <cell r="F456" t="str">
            <v>HPD-CB-TT</v>
          </cell>
          <cell r="G456" t="str">
            <v>IPBTEXSPECIAL005</v>
          </cell>
        </row>
        <row r="457">
          <cell r="A457">
            <v>900711</v>
          </cell>
          <cell r="B457" t="str">
            <v>BANDA 1600 EP1000/4 6+4 X</v>
          </cell>
          <cell r="C457" t="str">
            <v>ATEX025</v>
          </cell>
          <cell r="D457" t="str">
            <v>Grado AC/X</v>
          </cell>
          <cell r="E457" t="str">
            <v>OMGXT125</v>
          </cell>
          <cell r="F457" t="str">
            <v>HPD-CB-TT</v>
          </cell>
          <cell r="G457" t="str">
            <v>IPBTEXSPECIAL005</v>
          </cell>
        </row>
        <row r="458">
          <cell r="A458">
            <v>900315</v>
          </cell>
          <cell r="B458" t="str">
            <v>BANDA 1600 EP1000/4 7+3 X</v>
          </cell>
          <cell r="C458" t="str">
            <v>ATEX025</v>
          </cell>
          <cell r="D458" t="str">
            <v>Grado AC/X</v>
          </cell>
          <cell r="E458" t="str">
            <v>OMGXT126</v>
          </cell>
          <cell r="F458" t="str">
            <v>HPD-CB-TT</v>
          </cell>
          <cell r="G458" t="str">
            <v>IPBTEXSPECIAL005</v>
          </cell>
        </row>
        <row r="459">
          <cell r="A459">
            <v>900886</v>
          </cell>
          <cell r="B459" t="str">
            <v>BANDA 1600 EP1000/5 8+2 X</v>
          </cell>
          <cell r="C459" t="str">
            <v>ATEX025</v>
          </cell>
          <cell r="D459" t="str">
            <v>Grado AC/X</v>
          </cell>
          <cell r="E459" t="str">
            <v>OMGXT127</v>
          </cell>
          <cell r="F459" t="str">
            <v>HPD-CB-TT</v>
          </cell>
          <cell r="G459" t="str">
            <v>IPBTEXSPECIAL005</v>
          </cell>
        </row>
        <row r="460">
          <cell r="A460">
            <v>900852</v>
          </cell>
          <cell r="B460" t="str">
            <v>BANDA 650 EP1250/4 4+2 X</v>
          </cell>
          <cell r="C460" t="str">
            <v>ATEX025</v>
          </cell>
          <cell r="D460" t="str">
            <v>Grado AC/X</v>
          </cell>
          <cell r="E460" t="str">
            <v>OMGXT128</v>
          </cell>
          <cell r="F460" t="str">
            <v>HPD-CB-TT</v>
          </cell>
          <cell r="G460" t="str">
            <v>IPBTEXSPECIAL005</v>
          </cell>
        </row>
        <row r="461">
          <cell r="A461">
            <v>900749</v>
          </cell>
          <cell r="B461" t="str">
            <v>BANDA 900 EP1250/4 6+2 X</v>
          </cell>
          <cell r="C461" t="str">
            <v>ATEX025</v>
          </cell>
          <cell r="D461" t="str">
            <v>Grado AC/X</v>
          </cell>
          <cell r="E461" t="str">
            <v>OMGXT129</v>
          </cell>
          <cell r="F461" t="str">
            <v>HPD-CB-TT</v>
          </cell>
          <cell r="G461" t="str">
            <v>IPBTEXSPECIAL005</v>
          </cell>
        </row>
        <row r="462">
          <cell r="A462">
            <v>900297</v>
          </cell>
          <cell r="B462" t="str">
            <v>BANDA 1000 EP1250/4 8+3 X</v>
          </cell>
          <cell r="C462" t="str">
            <v>ATEX025</v>
          </cell>
          <cell r="D462" t="str">
            <v>Grado AC/X</v>
          </cell>
          <cell r="E462" t="str">
            <v>OMGXT130</v>
          </cell>
          <cell r="F462" t="str">
            <v>HPD-CB-TT</v>
          </cell>
          <cell r="G462" t="str">
            <v>IPBTEXSPECIAL005</v>
          </cell>
        </row>
        <row r="463">
          <cell r="A463">
            <v>901272</v>
          </cell>
          <cell r="B463" t="str">
            <v>BANDA 1200 EP1250/4 8+2 X</v>
          </cell>
          <cell r="C463" t="str">
            <v>ATEX025</v>
          </cell>
          <cell r="D463" t="str">
            <v>Grado AC/X</v>
          </cell>
          <cell r="E463" t="str">
            <v>OMGXT131</v>
          </cell>
          <cell r="F463" t="str">
            <v>HPD-CB-TT</v>
          </cell>
          <cell r="G463" t="str">
            <v>IPBTEXSPECIAL005</v>
          </cell>
        </row>
        <row r="464">
          <cell r="A464">
            <v>900704</v>
          </cell>
          <cell r="B464" t="str">
            <v>BANDA 1200 EP1250/4 8+4 X</v>
          </cell>
          <cell r="C464" t="str">
            <v>ATEX025</v>
          </cell>
          <cell r="D464" t="str">
            <v>Grado AC/X</v>
          </cell>
          <cell r="E464" t="str">
            <v>OMGXT132</v>
          </cell>
          <cell r="F464" t="str">
            <v>HPD-CB-TT</v>
          </cell>
          <cell r="G464" t="str">
            <v>IPBTEXSPECIAL005</v>
          </cell>
        </row>
        <row r="465">
          <cell r="A465">
            <v>900378</v>
          </cell>
          <cell r="B465" t="str">
            <v>BANDA 1220 EP1250/4+1B 10+3 AC</v>
          </cell>
          <cell r="C465" t="str">
            <v>ATEX025</v>
          </cell>
          <cell r="D465" t="str">
            <v>Grado AC/X</v>
          </cell>
          <cell r="E465" t="str">
            <v>OMGXT133</v>
          </cell>
          <cell r="F465" t="str">
            <v>HPD-CB-TT</v>
          </cell>
          <cell r="G465" t="str">
            <v>IPBTEXSPECIAL005</v>
          </cell>
        </row>
        <row r="466">
          <cell r="A466">
            <v>900270</v>
          </cell>
          <cell r="B466" t="str">
            <v>BANDA 1400 EP1250/4 8+4 AC</v>
          </cell>
          <cell r="C466" t="str">
            <v>ATEX025</v>
          </cell>
          <cell r="D466" t="str">
            <v>Grado AC/X</v>
          </cell>
          <cell r="E466" t="str">
            <v>OMGXT134</v>
          </cell>
          <cell r="F466" t="str">
            <v>HPD-CB-TT</v>
          </cell>
          <cell r="G466" t="str">
            <v>IPBTEXSPECIAL005</v>
          </cell>
        </row>
        <row r="467">
          <cell r="A467">
            <v>900387</v>
          </cell>
          <cell r="B467" t="str">
            <v>BANDA 1400 EP1250/4 10+4 X</v>
          </cell>
          <cell r="C467" t="str">
            <v>ATEX025</v>
          </cell>
          <cell r="D467" t="str">
            <v>Grado AC/X</v>
          </cell>
          <cell r="E467" t="str">
            <v>OMGXT135</v>
          </cell>
          <cell r="F467" t="str">
            <v>HPD-CB-TT</v>
          </cell>
          <cell r="G467" t="str">
            <v>IPBTEXSPECIAL005</v>
          </cell>
        </row>
        <row r="468">
          <cell r="A468">
            <v>900353</v>
          </cell>
          <cell r="B468" t="str">
            <v>BANDA 1400 EP1250/4 12+5 AC</v>
          </cell>
          <cell r="C468" t="str">
            <v>ATEX025</v>
          </cell>
          <cell r="D468" t="str">
            <v>Grado AC/X</v>
          </cell>
          <cell r="E468" t="str">
            <v>OMGXT136</v>
          </cell>
          <cell r="F468" t="str">
            <v>HPD-CB-TT</v>
          </cell>
          <cell r="G468" t="str">
            <v>IPBTEXSPECIAL005</v>
          </cell>
        </row>
        <row r="469">
          <cell r="A469">
            <v>900340</v>
          </cell>
          <cell r="B469" t="str">
            <v>BANDA 1500 EP1250/4 10+4 X</v>
          </cell>
          <cell r="C469" t="str">
            <v>ATEX025</v>
          </cell>
          <cell r="D469" t="str">
            <v>Grado AC/X</v>
          </cell>
          <cell r="E469" t="str">
            <v>OMGXT137</v>
          </cell>
          <cell r="F469" t="str">
            <v>HPD-CB-TT</v>
          </cell>
          <cell r="G469" t="str">
            <v>IPBTEXSPECIAL005</v>
          </cell>
        </row>
        <row r="470">
          <cell r="A470">
            <v>900235</v>
          </cell>
          <cell r="B470" t="str">
            <v>BANDA 1600 EP1250/4 8+3 X</v>
          </cell>
          <cell r="C470" t="str">
            <v>ATEX025</v>
          </cell>
          <cell r="D470" t="str">
            <v>Grado AC/X</v>
          </cell>
          <cell r="E470" t="str">
            <v>OMGXT138</v>
          </cell>
          <cell r="F470" t="str">
            <v>HPD-CB-TT</v>
          </cell>
          <cell r="G470" t="str">
            <v>IPBTEXSPECIAL005</v>
          </cell>
        </row>
        <row r="471">
          <cell r="A471">
            <v>900541</v>
          </cell>
          <cell r="B471" t="str">
            <v>BANDA 1600 EP1250/4 8+5 X</v>
          </cell>
          <cell r="C471" t="str">
            <v>ATEX025</v>
          </cell>
          <cell r="D471" t="str">
            <v>Grado AC/X</v>
          </cell>
          <cell r="E471" t="str">
            <v>OMGXT139</v>
          </cell>
          <cell r="F471" t="str">
            <v>HPD-CB-TT</v>
          </cell>
          <cell r="G471" t="str">
            <v>IPBTEXSPECIAL005</v>
          </cell>
        </row>
        <row r="472">
          <cell r="A472">
            <v>900162</v>
          </cell>
          <cell r="B472" t="str">
            <v>BANDA 1800 EP1250/4 14+5 AC</v>
          </cell>
          <cell r="C472" t="str">
            <v>ATEX025</v>
          </cell>
          <cell r="D472" t="str">
            <v>Grado AC/X</v>
          </cell>
          <cell r="E472" t="str">
            <v>OMGXT140</v>
          </cell>
          <cell r="F472" t="str">
            <v>HPD-CB-TT</v>
          </cell>
          <cell r="G472" t="str">
            <v>IPBTEXSPECIAL005</v>
          </cell>
        </row>
        <row r="473">
          <cell r="A473">
            <v>900696</v>
          </cell>
          <cell r="B473" t="str">
            <v>BANDA 1200 EP1250/5 6+3 X</v>
          </cell>
          <cell r="C473" t="str">
            <v>ATEX025</v>
          </cell>
          <cell r="D473" t="str">
            <v>Grado AC/X</v>
          </cell>
          <cell r="E473" t="str">
            <v>OMGXT141</v>
          </cell>
          <cell r="F473" t="str">
            <v>HPD-CB-TT</v>
          </cell>
          <cell r="G473" t="str">
            <v>IPBTEXSPECIAL005</v>
          </cell>
        </row>
        <row r="474">
          <cell r="A474">
            <v>900752</v>
          </cell>
          <cell r="B474" t="str">
            <v>BANDA 1200 EP1250/5 8+2 X</v>
          </cell>
          <cell r="C474" t="str">
            <v>ATEX025</v>
          </cell>
          <cell r="D474" t="str">
            <v>Grado AC/X</v>
          </cell>
          <cell r="E474" t="str">
            <v>OMGXT142</v>
          </cell>
          <cell r="F474" t="str">
            <v>HPD-CB-TT</v>
          </cell>
          <cell r="G474" t="str">
            <v>IPBTEXSPECIAL005</v>
          </cell>
        </row>
        <row r="475">
          <cell r="A475">
            <v>900183</v>
          </cell>
          <cell r="B475" t="str">
            <v>BANDA 650 EP1600/4 4+2 X</v>
          </cell>
          <cell r="C475" t="str">
            <v>ATEX025</v>
          </cell>
          <cell r="D475" t="str">
            <v>Grado AC/X</v>
          </cell>
          <cell r="E475" t="str">
            <v>OMGXT143</v>
          </cell>
          <cell r="F475" t="str">
            <v>HPD-CB-TT</v>
          </cell>
          <cell r="G475" t="str">
            <v>IPBTEXSPECIAL005</v>
          </cell>
        </row>
        <row r="476">
          <cell r="A476">
            <v>901113</v>
          </cell>
          <cell r="B476" t="str">
            <v>BANDA 1000 EP1600/4 7+3 X</v>
          </cell>
          <cell r="C476" t="str">
            <v>ATEX025</v>
          </cell>
          <cell r="D476" t="str">
            <v>Grado AC/X</v>
          </cell>
          <cell r="E476" t="str">
            <v>OMGXT144</v>
          </cell>
          <cell r="F476" t="str">
            <v>HPD-CB-TT</v>
          </cell>
          <cell r="G476" t="str">
            <v>IPBTEXSPECIAL005</v>
          </cell>
        </row>
        <row r="477">
          <cell r="A477">
            <v>900311</v>
          </cell>
          <cell r="B477" t="str">
            <v>BANDA 1200 EP1600/4 6+3 X</v>
          </cell>
          <cell r="C477" t="str">
            <v>ATEX025</v>
          </cell>
          <cell r="D477" t="str">
            <v>Grado AC/X</v>
          </cell>
          <cell r="E477" t="str">
            <v>OMGXT145</v>
          </cell>
          <cell r="F477" t="str">
            <v>HPD-CB-TT</v>
          </cell>
          <cell r="G477" t="str">
            <v>IPBTEXSPECIAL005</v>
          </cell>
        </row>
        <row r="478">
          <cell r="A478">
            <v>900076</v>
          </cell>
          <cell r="B478" t="str">
            <v>BANDA 1200 EP1600/4 10+4 X</v>
          </cell>
          <cell r="C478" t="str">
            <v>ATEX025</v>
          </cell>
          <cell r="D478" t="str">
            <v>Grado AC/X</v>
          </cell>
          <cell r="E478" t="str">
            <v>OMGXT146</v>
          </cell>
          <cell r="F478" t="str">
            <v>HPD-CB-TT</v>
          </cell>
          <cell r="G478" t="str">
            <v>IPBTEXSPECIAL005</v>
          </cell>
        </row>
        <row r="479">
          <cell r="A479">
            <v>900305</v>
          </cell>
          <cell r="B479" t="str">
            <v>BANDA 1400 EP1600/4 10+4 X</v>
          </cell>
          <cell r="C479" t="str">
            <v>ATEX025</v>
          </cell>
          <cell r="D479" t="str">
            <v>Grado AC/X</v>
          </cell>
          <cell r="E479" t="str">
            <v>OMGXT147</v>
          </cell>
          <cell r="F479" t="str">
            <v>HPD-CB-TT</v>
          </cell>
          <cell r="G479" t="str">
            <v>IPBTEXSPECIAL005</v>
          </cell>
        </row>
        <row r="480">
          <cell r="A480">
            <v>900703</v>
          </cell>
          <cell r="B480" t="str">
            <v>BANDA 1400 EP1600/4 11+4 AC</v>
          </cell>
          <cell r="C480" t="str">
            <v>ATEX025</v>
          </cell>
          <cell r="D480" t="str">
            <v>Grado AC/X</v>
          </cell>
          <cell r="E480" t="str">
            <v>OMGXT148</v>
          </cell>
          <cell r="F480" t="str">
            <v>HPD-CB-TT</v>
          </cell>
          <cell r="G480" t="str">
            <v>IPBTEXSPECIAL005</v>
          </cell>
        </row>
        <row r="481">
          <cell r="A481">
            <v>900954</v>
          </cell>
          <cell r="B481" t="str">
            <v>BANDA 1600 EP1600/4 12+3 X</v>
          </cell>
          <cell r="C481" t="str">
            <v>ATEX025</v>
          </cell>
          <cell r="D481" t="str">
            <v>Grado AC/X</v>
          </cell>
          <cell r="E481" t="str">
            <v>OMGXT149</v>
          </cell>
          <cell r="F481" t="str">
            <v>HPD-CB-TT</v>
          </cell>
          <cell r="G481" t="str">
            <v>IPBTEXSPECIAL005</v>
          </cell>
        </row>
        <row r="482">
          <cell r="A482">
            <v>900399</v>
          </cell>
          <cell r="B482" t="str">
            <v>BANDA 1600 EP1600/4 6+3 X</v>
          </cell>
          <cell r="C482" t="str">
            <v>ATEX025</v>
          </cell>
          <cell r="D482" t="str">
            <v>Grado AC/X</v>
          </cell>
          <cell r="E482" t="str">
            <v>OMGXT150</v>
          </cell>
          <cell r="F482" t="str">
            <v>HPD-CB-TT</v>
          </cell>
          <cell r="G482" t="str">
            <v>IPBTEXSPECIAL005</v>
          </cell>
        </row>
        <row r="483">
          <cell r="A483">
            <v>900092</v>
          </cell>
          <cell r="B483" t="str">
            <v>BANDA 1800 EP1600/4 18+10 AC</v>
          </cell>
          <cell r="C483" t="str">
            <v>ATEX025</v>
          </cell>
          <cell r="D483" t="str">
            <v>Grado AC/X</v>
          </cell>
          <cell r="E483" t="str">
            <v>OMGXT151</v>
          </cell>
          <cell r="F483" t="str">
            <v>HPD-CB-TT</v>
          </cell>
          <cell r="G483" t="str">
            <v>IPBTEXSPECIAL005</v>
          </cell>
        </row>
        <row r="484">
          <cell r="A484">
            <v>900339</v>
          </cell>
          <cell r="B484" t="str">
            <v>BANDA 1000 EP1600/5 10+4 X</v>
          </cell>
          <cell r="C484" t="str">
            <v>ATEX025</v>
          </cell>
          <cell r="D484" t="str">
            <v>Grado AC/X</v>
          </cell>
          <cell r="E484" t="str">
            <v>OMGXT152</v>
          </cell>
          <cell r="F484" t="str">
            <v>HPD-CB-TT</v>
          </cell>
          <cell r="G484" t="str">
            <v>IPBTEXSPECIAL005</v>
          </cell>
        </row>
        <row r="485">
          <cell r="A485">
            <v>901120</v>
          </cell>
          <cell r="B485" t="str">
            <v>BANDA 1600 EP1600/5 10+3 CX</v>
          </cell>
          <cell r="C485" t="str">
            <v>ATEX025</v>
          </cell>
          <cell r="D485" t="str">
            <v>Grado AC/X</v>
          </cell>
          <cell r="E485" t="str">
            <v>OMGXT153</v>
          </cell>
          <cell r="F485" t="str">
            <v>HPD-CB-TT</v>
          </cell>
          <cell r="G485" t="str">
            <v>IPBTEXSPECIAL005</v>
          </cell>
        </row>
        <row r="486">
          <cell r="A486">
            <v>900603</v>
          </cell>
          <cell r="B486" t="str">
            <v>BANDA 1600 EP1600/5 10+4 X</v>
          </cell>
          <cell r="C486" t="str">
            <v>ATEX025</v>
          </cell>
          <cell r="D486" t="str">
            <v>Grado AC/X</v>
          </cell>
          <cell r="E486" t="str">
            <v>OMGXT154</v>
          </cell>
          <cell r="F486" t="str">
            <v>HPD-CB-TT</v>
          </cell>
          <cell r="G486" t="str">
            <v>IPBTEXSPECIAL005</v>
          </cell>
        </row>
        <row r="487">
          <cell r="A487">
            <v>900812</v>
          </cell>
          <cell r="B487" t="str">
            <v>BANDA 1524 EP1800/5 10+6 X</v>
          </cell>
          <cell r="C487" t="str">
            <v>ATEX025</v>
          </cell>
          <cell r="D487" t="str">
            <v>Grado AC/X</v>
          </cell>
          <cell r="E487" t="str">
            <v>OMGXT155</v>
          </cell>
          <cell r="F487" t="str">
            <v>HPD-CB-TT</v>
          </cell>
          <cell r="G487" t="str">
            <v>IPBTEXSPECIAL005</v>
          </cell>
        </row>
        <row r="488">
          <cell r="A488">
            <v>900332</v>
          </cell>
          <cell r="B488" t="str">
            <v>BANDA 1600 EP1800/5+1B 6+3 X</v>
          </cell>
          <cell r="C488" t="str">
            <v>ATEX025</v>
          </cell>
          <cell r="D488" t="str">
            <v>Grado AC/X</v>
          </cell>
          <cell r="E488" t="str">
            <v>OMGXT156</v>
          </cell>
          <cell r="F488" t="str">
            <v>HPD-CB-TT</v>
          </cell>
          <cell r="G488" t="str">
            <v>IPBTEXSPECIAL005</v>
          </cell>
        </row>
        <row r="489">
          <cell r="A489">
            <v>900925</v>
          </cell>
          <cell r="B489" t="str">
            <v>BANDA 1600 EP2000/4 10+4 X</v>
          </cell>
          <cell r="C489" t="str">
            <v>ATEX025</v>
          </cell>
          <cell r="D489" t="str">
            <v>Grado AC/X</v>
          </cell>
          <cell r="E489" t="str">
            <v>OMGXT157</v>
          </cell>
          <cell r="F489" t="str">
            <v>HPD-CB-TT</v>
          </cell>
          <cell r="G489" t="str">
            <v>IPBTEXSPECIAL005</v>
          </cell>
        </row>
        <row r="490">
          <cell r="A490">
            <v>900590</v>
          </cell>
          <cell r="B490" t="str">
            <v>BANDA 1600 EP2000/4 8+2 CX</v>
          </cell>
          <cell r="C490" t="str">
            <v>ATEX025</v>
          </cell>
          <cell r="D490" t="str">
            <v>Grado AC/X</v>
          </cell>
          <cell r="E490" t="str">
            <v>OMGXT158</v>
          </cell>
          <cell r="F490" t="str">
            <v>HPD-CB-TT</v>
          </cell>
          <cell r="G490" t="str">
            <v>IPBTEXSPECIAL005</v>
          </cell>
        </row>
        <row r="491">
          <cell r="A491">
            <v>900760</v>
          </cell>
          <cell r="B491" t="str">
            <v>BANDA 1600 EP2000/4 8+3 X</v>
          </cell>
          <cell r="C491" t="str">
            <v>ATEX025</v>
          </cell>
          <cell r="D491" t="str">
            <v>Grado AC/X</v>
          </cell>
          <cell r="E491" t="str">
            <v>OMGXT159</v>
          </cell>
          <cell r="F491" t="str">
            <v>HPD-CB-TT</v>
          </cell>
          <cell r="G491" t="str">
            <v>IPBTEXSPECIAL005</v>
          </cell>
        </row>
        <row r="492">
          <cell r="A492">
            <v>900764</v>
          </cell>
          <cell r="B492" t="str">
            <v>BANDA 1400 EP2000/5 6+2 X</v>
          </cell>
          <cell r="C492" t="str">
            <v>ATEX025</v>
          </cell>
          <cell r="D492" t="str">
            <v>Grado AC/X</v>
          </cell>
          <cell r="E492" t="str">
            <v>OMGXT160</v>
          </cell>
          <cell r="F492" t="str">
            <v>HPD-CB-TT</v>
          </cell>
          <cell r="G492" t="str">
            <v>IPBTEXSPECIAL005</v>
          </cell>
        </row>
        <row r="493">
          <cell r="A493">
            <v>900753</v>
          </cell>
          <cell r="B493" t="str">
            <v>BANDA 1400 EP2000/5 8+2 X</v>
          </cell>
          <cell r="C493" t="str">
            <v>ATEX025</v>
          </cell>
          <cell r="D493" t="str">
            <v>Grado AC/X</v>
          </cell>
          <cell r="E493" t="str">
            <v>OMGXT161</v>
          </cell>
          <cell r="F493" t="str">
            <v>HPD-CB-TT</v>
          </cell>
          <cell r="G493" t="str">
            <v>IPBTEXSPECIAL005</v>
          </cell>
        </row>
        <row r="494">
          <cell r="A494">
            <v>900695</v>
          </cell>
          <cell r="B494" t="str">
            <v>BANDA 1400 EP2000/5 10+4 X</v>
          </cell>
          <cell r="C494" t="str">
            <v>ATEX025</v>
          </cell>
          <cell r="D494" t="str">
            <v>Grado AC/X</v>
          </cell>
          <cell r="E494" t="str">
            <v>OMGXT162</v>
          </cell>
          <cell r="F494" t="str">
            <v>HPD-CB-TT</v>
          </cell>
          <cell r="G494" t="str">
            <v>IPBTEXSPECIAL005</v>
          </cell>
        </row>
        <row r="495">
          <cell r="A495">
            <v>900705</v>
          </cell>
          <cell r="B495" t="str">
            <v>BANDA 1400 EP2000/5 10+4 X</v>
          </cell>
          <cell r="C495" t="str">
            <v>ATEX025</v>
          </cell>
          <cell r="D495" t="str">
            <v>Grado AC/X</v>
          </cell>
          <cell r="E495" t="str">
            <v>OMGXT163</v>
          </cell>
          <cell r="F495" t="str">
            <v>HPD-CB-TT</v>
          </cell>
          <cell r="G495" t="str">
            <v>IPBTEXSPECIAL005</v>
          </cell>
        </row>
        <row r="496">
          <cell r="A496">
            <v>900592</v>
          </cell>
          <cell r="B496" t="str">
            <v>BANDA 1600 EP2000/5 10+4 X</v>
          </cell>
          <cell r="C496" t="str">
            <v>ATEX025</v>
          </cell>
          <cell r="D496" t="str">
            <v>Grado AC/X</v>
          </cell>
          <cell r="E496" t="str">
            <v>OMGXT164</v>
          </cell>
          <cell r="F496" t="str">
            <v>HPD-CB-TT</v>
          </cell>
          <cell r="G496" t="str">
            <v>IPBTEXSPECIAL005</v>
          </cell>
        </row>
        <row r="497">
          <cell r="A497">
            <v>900443</v>
          </cell>
          <cell r="B497" t="str">
            <v>BANDA 1600 EP2000/5 8+3 AC</v>
          </cell>
          <cell r="C497" t="str">
            <v>ATEX025</v>
          </cell>
          <cell r="D497" t="str">
            <v>Grado AC/X</v>
          </cell>
          <cell r="E497" t="str">
            <v>OMGXT165</v>
          </cell>
          <cell r="F497" t="str">
            <v>HPD-CB-TT</v>
          </cell>
          <cell r="G497" t="str">
            <v>IPBTEXSPECIAL005</v>
          </cell>
        </row>
        <row r="498">
          <cell r="A498">
            <v>901114</v>
          </cell>
          <cell r="B498" t="str">
            <v>BANDA 1400 EP2500/5 10+3 X</v>
          </cell>
          <cell r="C498" t="str">
            <v>ATEX025</v>
          </cell>
          <cell r="D498" t="str">
            <v>Grado AC/X</v>
          </cell>
          <cell r="E498" t="str">
            <v>OMGXT166</v>
          </cell>
          <cell r="F498" t="str">
            <v>HPD-CB-TT</v>
          </cell>
          <cell r="G498" t="str">
            <v>IPBTEXSPECIAL005</v>
          </cell>
        </row>
        <row r="499">
          <cell r="A499">
            <v>900588</v>
          </cell>
          <cell r="B499" t="str">
            <v>BANDA 1600 EP2500/5 8+2 X</v>
          </cell>
          <cell r="C499" t="str">
            <v>ATEX025</v>
          </cell>
          <cell r="D499" t="str">
            <v>Grado AC/X</v>
          </cell>
          <cell r="E499" t="str">
            <v>OMGXT167</v>
          </cell>
          <cell r="F499" t="str">
            <v>HPD-CB-TT</v>
          </cell>
          <cell r="G499" t="str">
            <v>IPBTEXSPECIAL005</v>
          </cell>
        </row>
        <row r="500">
          <cell r="A500">
            <v>900822</v>
          </cell>
          <cell r="B500" t="str">
            <v>BANDA 1600 EP2500/5 8+3 AC</v>
          </cell>
          <cell r="C500" t="str">
            <v>ATEX025</v>
          </cell>
          <cell r="D500" t="str">
            <v>Grado AC/X</v>
          </cell>
          <cell r="E500" t="str">
            <v>OMGXT168</v>
          </cell>
          <cell r="F500" t="str">
            <v>HPD-CB-TT</v>
          </cell>
          <cell r="G500" t="str">
            <v>IPBTEXSPECIAL005</v>
          </cell>
        </row>
        <row r="501">
          <cell r="A501">
            <v>900969</v>
          </cell>
          <cell r="B501" t="str">
            <v>BANDA 1600 EP2500/5 8+3 CW</v>
          </cell>
          <cell r="C501" t="str">
            <v>ATEX025</v>
          </cell>
          <cell r="D501" t="str">
            <v>Grado AC/X</v>
          </cell>
          <cell r="E501" t="str">
            <v>OMGXT169</v>
          </cell>
          <cell r="F501" t="str">
            <v>HPD-CB-TT</v>
          </cell>
          <cell r="G501" t="str">
            <v>IPBTEXSPECIAL005</v>
          </cell>
        </row>
        <row r="502">
          <cell r="A502">
            <v>900926</v>
          </cell>
          <cell r="B502" t="str">
            <v>BANDA 1600 EP2500/5 8+3 CX</v>
          </cell>
          <cell r="C502" t="str">
            <v>ATEX025</v>
          </cell>
          <cell r="D502" t="str">
            <v>Grado AC/X</v>
          </cell>
          <cell r="E502" t="str">
            <v>OMGXT170</v>
          </cell>
          <cell r="F502" t="str">
            <v>HPD-CB-TT</v>
          </cell>
          <cell r="G502" t="str">
            <v>IPBTEXSPECIAL005</v>
          </cell>
        </row>
        <row r="503">
          <cell r="A503">
            <v>900759</v>
          </cell>
          <cell r="B503" t="str">
            <v>BANDA 1600 EP2500/5 8+3 X</v>
          </cell>
          <cell r="C503" t="str">
            <v>ATEX025</v>
          </cell>
          <cell r="D503" t="str">
            <v>Grado AC/X</v>
          </cell>
          <cell r="E503" t="str">
            <v>OMGXT171</v>
          </cell>
          <cell r="F503" t="str">
            <v>HPD-CB-TT</v>
          </cell>
          <cell r="G503" t="str">
            <v>IPBTEXSPECIAL005</v>
          </cell>
        </row>
        <row r="504">
          <cell r="A504">
            <v>900392</v>
          </cell>
          <cell r="B504" t="str">
            <v>BANDA 1200 EP315/2 6TS+6TS Y</v>
          </cell>
          <cell r="C504" t="str">
            <v>ATEX026</v>
          </cell>
          <cell r="D504" t="str">
            <v>Grado Y</v>
          </cell>
          <cell r="E504" t="str">
            <v>OMGYT001</v>
          </cell>
          <cell r="F504" t="str">
            <v>HPD-CB-TT</v>
          </cell>
          <cell r="G504" t="str">
            <v>IPBTEXSPECIAL006</v>
          </cell>
        </row>
        <row r="505">
          <cell r="A505">
            <v>900747</v>
          </cell>
          <cell r="B505" t="str">
            <v>BANDA 1600 EP315/2 6TS+6TS Y</v>
          </cell>
          <cell r="C505" t="str">
            <v>ATEX026</v>
          </cell>
          <cell r="D505" t="str">
            <v>Grado Y</v>
          </cell>
          <cell r="E505" t="str">
            <v>OMGYT002</v>
          </cell>
          <cell r="F505" t="str">
            <v>HPD-CB-TT</v>
          </cell>
          <cell r="G505" t="str">
            <v>IPBTEXSPECIAL006</v>
          </cell>
        </row>
        <row r="506">
          <cell r="A506">
            <v>900643</v>
          </cell>
          <cell r="B506" t="str">
            <v>BANDA 450 EP315/3 3,2+1,6 Y</v>
          </cell>
          <cell r="C506" t="str">
            <v>ATEX026</v>
          </cell>
          <cell r="D506" t="str">
            <v>Grado Y</v>
          </cell>
          <cell r="E506" t="str">
            <v>OMGYT003</v>
          </cell>
          <cell r="F506" t="str">
            <v>HPD-CB-TT</v>
          </cell>
          <cell r="G506" t="str">
            <v>IPBTEXSPECIAL006</v>
          </cell>
        </row>
        <row r="507">
          <cell r="A507">
            <v>900644</v>
          </cell>
          <cell r="B507" t="str">
            <v>BANDA 600 EP315/3 3,2+1,6 Y</v>
          </cell>
          <cell r="C507" t="str">
            <v>ATEX026</v>
          </cell>
          <cell r="D507" t="str">
            <v>Grado Y</v>
          </cell>
          <cell r="E507" t="str">
            <v>OMGYT004</v>
          </cell>
          <cell r="F507" t="str">
            <v>HPD-CB-TT</v>
          </cell>
          <cell r="G507" t="str">
            <v>IPBTEXSPECIAL006</v>
          </cell>
        </row>
        <row r="508">
          <cell r="A508">
            <v>900516</v>
          </cell>
          <cell r="B508" t="str">
            <v>BANDA 650 EP315/3 5+1,5 Y</v>
          </cell>
          <cell r="C508" t="str">
            <v>ATEX026</v>
          </cell>
          <cell r="D508" t="str">
            <v>Grado Y</v>
          </cell>
          <cell r="E508" t="str">
            <v>OMGYT005</v>
          </cell>
          <cell r="F508" t="str">
            <v>HPD-CB-TT</v>
          </cell>
          <cell r="G508" t="str">
            <v>IPBTEXSPECIAL006</v>
          </cell>
        </row>
        <row r="509">
          <cell r="A509">
            <v>901209</v>
          </cell>
          <cell r="B509" t="str">
            <v>BANDA 500 EP400/3 4+2 Y</v>
          </cell>
          <cell r="C509" t="str">
            <v>ATEX026</v>
          </cell>
          <cell r="D509" t="str">
            <v>Grado Y</v>
          </cell>
          <cell r="E509" t="str">
            <v>OMGYT006</v>
          </cell>
          <cell r="F509" t="str">
            <v>HPD-CB-TT</v>
          </cell>
          <cell r="G509" t="str">
            <v>IPBTEXSPECIAL006</v>
          </cell>
        </row>
        <row r="510">
          <cell r="A510">
            <v>900661</v>
          </cell>
          <cell r="B510" t="str">
            <v>BANDA 650 EP400/3 4+2 Y SF</v>
          </cell>
          <cell r="C510" t="str">
            <v>ATEX026</v>
          </cell>
          <cell r="D510" t="str">
            <v>Grado Y</v>
          </cell>
          <cell r="E510" t="str">
            <v>OMGYT007</v>
          </cell>
          <cell r="F510" t="str">
            <v>HPD-CB-TT</v>
          </cell>
          <cell r="G510" t="str">
            <v>IPBTEXSPECIAL006</v>
          </cell>
        </row>
        <row r="511">
          <cell r="A511">
            <v>900806</v>
          </cell>
          <cell r="B511" t="str">
            <v>BANDA 650 EP400/3 5+1,5 Y</v>
          </cell>
          <cell r="C511" t="str">
            <v>ATEX026</v>
          </cell>
          <cell r="D511" t="str">
            <v>Grado Y</v>
          </cell>
          <cell r="E511" t="str">
            <v>OMGYT008</v>
          </cell>
          <cell r="F511" t="str">
            <v>HPD-CB-TT</v>
          </cell>
          <cell r="G511" t="str">
            <v>IPBTEXSPECIAL006</v>
          </cell>
        </row>
        <row r="512">
          <cell r="A512">
            <v>900850</v>
          </cell>
          <cell r="B512" t="str">
            <v>BANDA 650 EP400/3 5+1,5 Y SF</v>
          </cell>
          <cell r="C512" t="str">
            <v>ATEX026</v>
          </cell>
          <cell r="D512" t="str">
            <v>Grado Y</v>
          </cell>
          <cell r="E512" t="str">
            <v>OMGYT009</v>
          </cell>
          <cell r="F512" t="str">
            <v>HPD-CB-TT</v>
          </cell>
          <cell r="G512" t="str">
            <v>IPBTEXSPECIAL006</v>
          </cell>
        </row>
        <row r="513">
          <cell r="A513">
            <v>900935</v>
          </cell>
          <cell r="B513" t="str">
            <v>BANDA 750 EP400/3 5+2 Y</v>
          </cell>
          <cell r="C513" t="str">
            <v>ATEX026</v>
          </cell>
          <cell r="D513" t="str">
            <v>Grado Y</v>
          </cell>
          <cell r="E513" t="str">
            <v>OMGYT010</v>
          </cell>
          <cell r="F513" t="str">
            <v>HPD-CB-TT</v>
          </cell>
          <cell r="G513" t="str">
            <v>IPBTEXSPECIAL006</v>
          </cell>
        </row>
        <row r="514">
          <cell r="A514">
            <v>900207</v>
          </cell>
          <cell r="B514" t="str">
            <v>BANDA 800 EP400/3 3+1,5 Y</v>
          </cell>
          <cell r="C514" t="str">
            <v>ATEX026</v>
          </cell>
          <cell r="D514" t="str">
            <v>Grado Y</v>
          </cell>
          <cell r="E514" t="str">
            <v>OMGYT011</v>
          </cell>
          <cell r="F514" t="str">
            <v>HPD-CB-TT</v>
          </cell>
          <cell r="G514" t="str">
            <v>IPBTEXSPECIAL006</v>
          </cell>
        </row>
        <row r="515">
          <cell r="A515">
            <v>900473</v>
          </cell>
          <cell r="B515" t="str">
            <v>BANDA 800 EP400/3 3+1,5 Y SFNER</v>
          </cell>
          <cell r="C515" t="str">
            <v>ATEX026</v>
          </cell>
          <cell r="D515" t="str">
            <v>Grado Y</v>
          </cell>
          <cell r="E515" t="str">
            <v>OMGYT012</v>
          </cell>
          <cell r="F515" t="str">
            <v>HPD-CB-TT</v>
          </cell>
          <cell r="G515" t="str">
            <v>IPBTEXSPECIAL006</v>
          </cell>
        </row>
        <row r="516">
          <cell r="A516">
            <v>900771</v>
          </cell>
          <cell r="B516" t="str">
            <v>BANDA 800 EP400/3 4+1,5 Y</v>
          </cell>
          <cell r="C516" t="str">
            <v>ATEX026</v>
          </cell>
          <cell r="D516" t="str">
            <v>Grado Y</v>
          </cell>
          <cell r="E516" t="str">
            <v>OMGYT013</v>
          </cell>
          <cell r="F516" t="str">
            <v>HPD-CB-TT</v>
          </cell>
          <cell r="G516" t="str">
            <v>IPBTEXSPECIAL006</v>
          </cell>
        </row>
        <row r="517">
          <cell r="A517">
            <v>900154</v>
          </cell>
          <cell r="B517" t="str">
            <v>BANDA 800 EP400/3 4+2 Y</v>
          </cell>
          <cell r="C517" t="str">
            <v>ATEX026</v>
          </cell>
          <cell r="D517" t="str">
            <v>Grado Y</v>
          </cell>
          <cell r="E517" t="str">
            <v>OMGYT014</v>
          </cell>
          <cell r="F517" t="str">
            <v>HPD-CB-TT</v>
          </cell>
          <cell r="G517" t="str">
            <v>IPBTEXSPECIAL006</v>
          </cell>
        </row>
        <row r="518">
          <cell r="A518">
            <v>900772</v>
          </cell>
          <cell r="B518" t="str">
            <v>BANDA 800 EP400/3 5+1,5 Y</v>
          </cell>
          <cell r="C518" t="str">
            <v>ATEX026</v>
          </cell>
          <cell r="D518" t="str">
            <v>Grado Y</v>
          </cell>
          <cell r="E518" t="str">
            <v>OMGYT015</v>
          </cell>
          <cell r="F518" t="str">
            <v>HPD-CB-TT</v>
          </cell>
          <cell r="G518" t="str">
            <v>IPBTEXSPECIAL006</v>
          </cell>
        </row>
        <row r="519">
          <cell r="A519">
            <v>900724</v>
          </cell>
          <cell r="B519" t="str">
            <v>BANDA 800 EP400/3 6+2 Y</v>
          </cell>
          <cell r="C519" t="str">
            <v>ATEX026</v>
          </cell>
          <cell r="D519" t="str">
            <v>Grado Y</v>
          </cell>
          <cell r="E519" t="str">
            <v>OMGYT016</v>
          </cell>
          <cell r="F519" t="str">
            <v>HPD-CB-TT</v>
          </cell>
          <cell r="G519" t="str">
            <v>IPBTEXSPECIAL006</v>
          </cell>
        </row>
        <row r="520">
          <cell r="A520">
            <v>900818</v>
          </cell>
          <cell r="B520" t="str">
            <v>BANDA 800 EP400/3 6+2 Y</v>
          </cell>
          <cell r="C520" t="str">
            <v>ATEX026</v>
          </cell>
          <cell r="D520" t="str">
            <v>Grado Y</v>
          </cell>
          <cell r="E520" t="str">
            <v>OMGYT017</v>
          </cell>
          <cell r="F520" t="str">
            <v>HPD-CB-TT</v>
          </cell>
          <cell r="G520" t="str">
            <v>IPBTEXSPECIAL006</v>
          </cell>
        </row>
        <row r="521">
          <cell r="A521">
            <v>900779</v>
          </cell>
          <cell r="B521" t="str">
            <v>BANDA 800 EP400/3 6+2 Y SF</v>
          </cell>
          <cell r="C521" t="str">
            <v>ATEX026</v>
          </cell>
          <cell r="D521" t="str">
            <v>Grado Y</v>
          </cell>
          <cell r="E521" t="str">
            <v>OMGYT018</v>
          </cell>
          <cell r="F521" t="str">
            <v>HPD-CB-TT</v>
          </cell>
          <cell r="G521" t="str">
            <v>IPBTEXSPECIAL006</v>
          </cell>
        </row>
        <row r="522">
          <cell r="A522">
            <v>900583</v>
          </cell>
          <cell r="B522" t="str">
            <v>BANDA 900 EP400/3 3+1,5 Y</v>
          </cell>
          <cell r="C522" t="str">
            <v>ATEX026</v>
          </cell>
          <cell r="D522" t="str">
            <v>Grado Y</v>
          </cell>
          <cell r="E522" t="str">
            <v>OMGYT019</v>
          </cell>
          <cell r="F522" t="str">
            <v>HPD-CB-TT</v>
          </cell>
          <cell r="G522" t="str">
            <v>IPBTEXSPECIAL006</v>
          </cell>
        </row>
        <row r="523">
          <cell r="A523">
            <v>900503</v>
          </cell>
          <cell r="B523" t="str">
            <v>BANDA 900 EP400/3 4+2 Y</v>
          </cell>
          <cell r="C523" t="str">
            <v>ATEX026</v>
          </cell>
          <cell r="D523" t="str">
            <v>Grado Y</v>
          </cell>
          <cell r="E523" t="str">
            <v>OMGYT020</v>
          </cell>
          <cell r="F523" t="str">
            <v>HPD-CB-TT</v>
          </cell>
          <cell r="G523" t="str">
            <v>IPBTEXSPECIAL006</v>
          </cell>
        </row>
        <row r="524">
          <cell r="A524">
            <v>900781</v>
          </cell>
          <cell r="B524" t="str">
            <v>BANDA 1000 EP400/3 3+1,5 Y</v>
          </cell>
          <cell r="C524" t="str">
            <v>ATEX026</v>
          </cell>
          <cell r="D524" t="str">
            <v>Grado Y</v>
          </cell>
          <cell r="E524" t="str">
            <v>OMGYT021</v>
          </cell>
          <cell r="F524" t="str">
            <v>HPD-CB-TT</v>
          </cell>
          <cell r="G524" t="str">
            <v>IPBTEXSPECIAL006</v>
          </cell>
        </row>
        <row r="525">
          <cell r="A525">
            <v>900777</v>
          </cell>
          <cell r="B525" t="str">
            <v>BANDA 1000 EP400/3 4+1,5 Y</v>
          </cell>
          <cell r="C525" t="str">
            <v>ATEX026</v>
          </cell>
          <cell r="D525" t="str">
            <v>Grado Y</v>
          </cell>
          <cell r="E525" t="str">
            <v>OMGYT022</v>
          </cell>
          <cell r="F525" t="str">
            <v>HPD-CB-TT</v>
          </cell>
          <cell r="G525" t="str">
            <v>IPBTEXSPECIAL006</v>
          </cell>
        </row>
        <row r="526">
          <cell r="A526">
            <v>900787</v>
          </cell>
          <cell r="B526" t="str">
            <v>BANDA 1000 EP400/3 5+1,5 Y</v>
          </cell>
          <cell r="C526" t="str">
            <v>ATEX026</v>
          </cell>
          <cell r="D526" t="str">
            <v>Grado Y</v>
          </cell>
          <cell r="E526" t="str">
            <v>OMGYT023</v>
          </cell>
          <cell r="F526" t="str">
            <v>HPD-CB-TT</v>
          </cell>
          <cell r="G526" t="str">
            <v>IPBTEXSPECIAL006</v>
          </cell>
        </row>
        <row r="527">
          <cell r="A527">
            <v>900836</v>
          </cell>
          <cell r="B527" t="str">
            <v>BANDA 1000 EP400/3 5+1,5 Y SF</v>
          </cell>
          <cell r="C527" t="str">
            <v>ATEX026</v>
          </cell>
          <cell r="D527" t="str">
            <v>Grado Y</v>
          </cell>
          <cell r="E527" t="str">
            <v>OMGYT024</v>
          </cell>
          <cell r="F527" t="str">
            <v>HPD-CB-TT</v>
          </cell>
          <cell r="G527" t="str">
            <v>IPBTEXSPECIAL006</v>
          </cell>
        </row>
        <row r="528">
          <cell r="A528">
            <v>900414</v>
          </cell>
          <cell r="B528" t="str">
            <v>BANDA 1400 EP400/3 4+2 Y</v>
          </cell>
          <cell r="C528" t="str">
            <v>ATEX026</v>
          </cell>
          <cell r="D528" t="str">
            <v>Grado Y</v>
          </cell>
          <cell r="E528" t="str">
            <v>OMGYT025</v>
          </cell>
          <cell r="F528" t="str">
            <v>HPD-CB-TT</v>
          </cell>
          <cell r="G528" t="str">
            <v>IPBTEXSPECIAL006</v>
          </cell>
        </row>
        <row r="529">
          <cell r="A529">
            <v>900652</v>
          </cell>
          <cell r="B529" t="str">
            <v>BANDA 350 EP400/4 3,2+1,6 Y CC</v>
          </cell>
          <cell r="C529" t="str">
            <v>ATEX026</v>
          </cell>
          <cell r="D529" t="str">
            <v>Grado Y</v>
          </cell>
          <cell r="E529" t="str">
            <v>OMGYT026</v>
          </cell>
          <cell r="F529" t="str">
            <v>HPD-CB-TT</v>
          </cell>
          <cell r="G529" t="str">
            <v>IPBTEXSPECIAL006</v>
          </cell>
        </row>
        <row r="530">
          <cell r="A530">
            <v>900799</v>
          </cell>
          <cell r="B530" t="str">
            <v>BANDA 800 EP400/4 6+2 Y</v>
          </cell>
          <cell r="C530" t="str">
            <v>ATEX026</v>
          </cell>
          <cell r="D530" t="str">
            <v>Grado Y</v>
          </cell>
          <cell r="E530" t="str">
            <v>OMGYT027</v>
          </cell>
          <cell r="F530" t="str">
            <v>HPD-CB-TT</v>
          </cell>
          <cell r="G530" t="str">
            <v>IPBTEXSPECIAL006</v>
          </cell>
        </row>
        <row r="531">
          <cell r="A531">
            <v>900641</v>
          </cell>
          <cell r="B531" t="str">
            <v>BANDA 1250 EP400/4 6,3+2,5 Y</v>
          </cell>
          <cell r="C531" t="str">
            <v>ATEX026</v>
          </cell>
          <cell r="D531" t="str">
            <v>Grado Y</v>
          </cell>
          <cell r="E531" t="str">
            <v>OMGYT028</v>
          </cell>
          <cell r="F531" t="str">
            <v>HPD-CB-TT</v>
          </cell>
          <cell r="G531" t="str">
            <v>IPBTEXSPECIAL006</v>
          </cell>
        </row>
        <row r="532">
          <cell r="A532">
            <v>900722</v>
          </cell>
          <cell r="B532" t="str">
            <v>BANDA 650 EP500/3 4+2 Y</v>
          </cell>
          <cell r="C532" t="str">
            <v>ATEX026</v>
          </cell>
          <cell r="D532" t="str">
            <v>Grado Y</v>
          </cell>
          <cell r="E532" t="str">
            <v>OMGYT029</v>
          </cell>
          <cell r="F532" t="str">
            <v>HPD-CB-TT</v>
          </cell>
          <cell r="G532" t="str">
            <v>IPBTEXSPECIAL006</v>
          </cell>
        </row>
        <row r="533">
          <cell r="A533">
            <v>900693</v>
          </cell>
          <cell r="B533" t="str">
            <v>BANDA 800 EP500/3 4+2 Y</v>
          </cell>
          <cell r="C533" t="str">
            <v>ATEX026</v>
          </cell>
          <cell r="D533" t="str">
            <v>Grado Y</v>
          </cell>
          <cell r="E533" t="str">
            <v>OMGYT030</v>
          </cell>
          <cell r="F533" t="str">
            <v>HPD-CB-TT</v>
          </cell>
          <cell r="G533" t="str">
            <v>IPBTEXSPECIAL006</v>
          </cell>
        </row>
        <row r="534">
          <cell r="A534">
            <v>900769</v>
          </cell>
          <cell r="B534" t="str">
            <v>BANDA 1000 EP500/3 5+1,5 Y</v>
          </cell>
          <cell r="C534" t="str">
            <v>ATEX026</v>
          </cell>
          <cell r="D534" t="str">
            <v>Grado Y</v>
          </cell>
          <cell r="E534" t="str">
            <v>OMGYT031</v>
          </cell>
          <cell r="F534" t="str">
            <v>HPD-CB-TT</v>
          </cell>
          <cell r="G534" t="str">
            <v>IPBTEXSPECIAL006</v>
          </cell>
        </row>
        <row r="535">
          <cell r="A535">
            <v>901175</v>
          </cell>
          <cell r="B535" t="str">
            <v>BANDA 1200 EP500/3 5+1,5 Y</v>
          </cell>
          <cell r="C535" t="str">
            <v>ATEX026</v>
          </cell>
          <cell r="D535" t="str">
            <v>Grado Y</v>
          </cell>
          <cell r="E535" t="str">
            <v>OMGYT032</v>
          </cell>
          <cell r="F535" t="str">
            <v>HPD-CB-TT</v>
          </cell>
          <cell r="G535" t="str">
            <v>IPBTEXSPECIAL006</v>
          </cell>
        </row>
        <row r="536">
          <cell r="A536">
            <v>900460</v>
          </cell>
          <cell r="B536" t="str">
            <v>BANDA 1200 EP500/3 8+3 Y</v>
          </cell>
          <cell r="C536" t="str">
            <v>ATEX026</v>
          </cell>
          <cell r="D536" t="str">
            <v>Grado Y</v>
          </cell>
          <cell r="E536" t="str">
            <v>OMGYT033</v>
          </cell>
          <cell r="F536" t="str">
            <v>HPD-CB-TT</v>
          </cell>
          <cell r="G536" t="str">
            <v>IPBTEXSPECIAL006</v>
          </cell>
        </row>
        <row r="537">
          <cell r="A537">
            <v>900773</v>
          </cell>
          <cell r="B537" t="str">
            <v>BANDA 1600 EP500/3 5+1,5 Y</v>
          </cell>
          <cell r="C537" t="str">
            <v>ATEX026</v>
          </cell>
          <cell r="D537" t="str">
            <v>Grado Y</v>
          </cell>
          <cell r="E537" t="str">
            <v>OMGYT034</v>
          </cell>
          <cell r="F537" t="str">
            <v>HPD-CB-TT</v>
          </cell>
          <cell r="G537" t="str">
            <v>IPBTEXSPECIAL006</v>
          </cell>
        </row>
        <row r="538">
          <cell r="A538">
            <v>900802</v>
          </cell>
          <cell r="B538" t="str">
            <v>BANDA 400 EP500/4 4+2 Y</v>
          </cell>
          <cell r="C538" t="str">
            <v>ATEX026</v>
          </cell>
          <cell r="D538" t="str">
            <v>Grado Y</v>
          </cell>
          <cell r="E538" t="str">
            <v>OMGYT035</v>
          </cell>
          <cell r="F538" t="str">
            <v>HPD-CB-TT</v>
          </cell>
          <cell r="G538" t="str">
            <v>IPBTEXSPECIAL006</v>
          </cell>
        </row>
        <row r="539">
          <cell r="A539">
            <v>900168</v>
          </cell>
          <cell r="B539" t="str">
            <v>BANDA 500 EP500/4 6+3 Y</v>
          </cell>
          <cell r="C539" t="str">
            <v>ATEX026</v>
          </cell>
          <cell r="D539" t="str">
            <v>Grado Y</v>
          </cell>
          <cell r="E539" t="str">
            <v>OMGYT036</v>
          </cell>
          <cell r="F539" t="str">
            <v>HPD-CB-TT</v>
          </cell>
          <cell r="G539" t="str">
            <v>IPBTEXSPECIAL006</v>
          </cell>
        </row>
        <row r="540">
          <cell r="A540">
            <v>900479</v>
          </cell>
          <cell r="B540" t="str">
            <v>BANDA 600 EP500/4 4+2 Y</v>
          </cell>
          <cell r="C540" t="str">
            <v>ATEX026</v>
          </cell>
          <cell r="D540" t="str">
            <v>Grado Y</v>
          </cell>
          <cell r="E540" t="str">
            <v>OMGYT037</v>
          </cell>
          <cell r="F540" t="str">
            <v>HPD-CB-TT</v>
          </cell>
          <cell r="G540" t="str">
            <v>IPBTEXSPECIAL006</v>
          </cell>
        </row>
        <row r="541">
          <cell r="A541">
            <v>900444</v>
          </cell>
          <cell r="B541" t="str">
            <v>BANDA 600 EP500/4 6+3 Y</v>
          </cell>
          <cell r="C541" t="str">
            <v>ATEX026</v>
          </cell>
          <cell r="D541" t="str">
            <v>Grado Y</v>
          </cell>
          <cell r="E541" t="str">
            <v>OMGYT038</v>
          </cell>
          <cell r="F541" t="str">
            <v>HPD-CB-TT</v>
          </cell>
          <cell r="G541" t="str">
            <v>IPBTEXSPECIAL006</v>
          </cell>
        </row>
        <row r="542">
          <cell r="A542">
            <v>900333</v>
          </cell>
          <cell r="B542" t="str">
            <v>BANDA 650 EP500/4 5+2 Y</v>
          </cell>
          <cell r="C542" t="str">
            <v>ATEX026</v>
          </cell>
          <cell r="D542" t="str">
            <v>Grado Y</v>
          </cell>
          <cell r="E542" t="str">
            <v>OMGYT039</v>
          </cell>
          <cell r="F542" t="str">
            <v>HPD-CB-TT</v>
          </cell>
          <cell r="G542" t="str">
            <v>IPBTEXSPECIAL006</v>
          </cell>
        </row>
        <row r="543">
          <cell r="A543">
            <v>900169</v>
          </cell>
          <cell r="B543" t="str">
            <v>BANDA 650 EP500/4 6+3 Y</v>
          </cell>
          <cell r="C543" t="str">
            <v>ATEX026</v>
          </cell>
          <cell r="D543" t="str">
            <v>Grado Y</v>
          </cell>
          <cell r="E543" t="str">
            <v>OMGYT040</v>
          </cell>
          <cell r="F543" t="str">
            <v>HPD-CB-TT</v>
          </cell>
          <cell r="G543" t="str">
            <v>IPBTEXSPECIAL006</v>
          </cell>
        </row>
        <row r="544">
          <cell r="A544">
            <v>900487</v>
          </cell>
          <cell r="B544" t="str">
            <v>BANDA 750 EP500/4 4+2 Y</v>
          </cell>
          <cell r="C544" t="str">
            <v>ATEX026</v>
          </cell>
          <cell r="D544" t="str">
            <v>Grado Y</v>
          </cell>
          <cell r="E544" t="str">
            <v>OMGYT041</v>
          </cell>
          <cell r="F544" t="str">
            <v>HPD-CB-TT</v>
          </cell>
          <cell r="G544" t="str">
            <v>IPBTEXSPECIAL006</v>
          </cell>
        </row>
        <row r="545">
          <cell r="A545">
            <v>901201</v>
          </cell>
          <cell r="B545" t="str">
            <v>BANDA 750 EP500/4 5+2 Y</v>
          </cell>
          <cell r="C545" t="str">
            <v>ATEX026</v>
          </cell>
          <cell r="D545" t="str">
            <v>Grado Y</v>
          </cell>
          <cell r="E545" t="str">
            <v>OMGYT042</v>
          </cell>
          <cell r="F545" t="str">
            <v>HPD-CB-TT</v>
          </cell>
          <cell r="G545" t="str">
            <v>IPBTEXSPECIAL006</v>
          </cell>
        </row>
        <row r="546">
          <cell r="A546">
            <v>900046</v>
          </cell>
          <cell r="B546" t="str">
            <v>BANDA 800 EP500/4 4+2 Y</v>
          </cell>
          <cell r="C546" t="str">
            <v>ATEX026</v>
          </cell>
          <cell r="D546" t="str">
            <v>Grado Y</v>
          </cell>
          <cell r="E546" t="str">
            <v>OMGYT043</v>
          </cell>
          <cell r="F546" t="str">
            <v>HPD-CB-TT</v>
          </cell>
          <cell r="G546" t="str">
            <v>IPBTEXSPECIAL006</v>
          </cell>
        </row>
        <row r="547">
          <cell r="A547">
            <v>900801</v>
          </cell>
          <cell r="B547" t="str">
            <v>BANDA 800 EP500/4 4+2 Y</v>
          </cell>
          <cell r="C547" t="str">
            <v>ATEX026</v>
          </cell>
          <cell r="D547" t="str">
            <v>Grado Y</v>
          </cell>
          <cell r="E547" t="str">
            <v>OMGYT044</v>
          </cell>
          <cell r="F547" t="str">
            <v>HPD-CB-TT</v>
          </cell>
          <cell r="G547" t="str">
            <v>IPBTEXSPECIAL006</v>
          </cell>
        </row>
        <row r="548">
          <cell r="A548">
            <v>900933</v>
          </cell>
          <cell r="B548" t="str">
            <v>BANDA 800 EP500/4 4+2 Y SF</v>
          </cell>
          <cell r="C548" t="str">
            <v>ATEX026</v>
          </cell>
          <cell r="D548" t="str">
            <v>Grado Y</v>
          </cell>
          <cell r="E548" t="str">
            <v>OMGYT045</v>
          </cell>
          <cell r="F548" t="str">
            <v>HPD-CB-TT</v>
          </cell>
          <cell r="G548" t="str">
            <v>IPBTEXSPECIAL006</v>
          </cell>
        </row>
        <row r="549">
          <cell r="A549">
            <v>900170</v>
          </cell>
          <cell r="B549" t="str">
            <v>BANDA 800 EP500/4 6+3 Y</v>
          </cell>
          <cell r="C549" t="str">
            <v>ATEX026</v>
          </cell>
          <cell r="D549" t="str">
            <v>Grado Y</v>
          </cell>
          <cell r="E549" t="str">
            <v>OMGYT046</v>
          </cell>
          <cell r="F549" t="str">
            <v>HPD-CB-TT</v>
          </cell>
          <cell r="G549" t="str">
            <v>IPBTEXSPECIAL006</v>
          </cell>
        </row>
        <row r="550">
          <cell r="A550">
            <v>900476</v>
          </cell>
          <cell r="B550" t="str">
            <v>BANDA 900 EP500/4 4+2 Y</v>
          </cell>
          <cell r="C550" t="str">
            <v>ATEX026</v>
          </cell>
          <cell r="D550" t="str">
            <v>Grado Y</v>
          </cell>
          <cell r="E550" t="str">
            <v>OMGYT047</v>
          </cell>
          <cell r="F550" t="str">
            <v>HPD-CB-TT</v>
          </cell>
          <cell r="G550" t="str">
            <v>IPBTEXSPECIAL006</v>
          </cell>
        </row>
        <row r="551">
          <cell r="A551">
            <v>900224</v>
          </cell>
          <cell r="B551" t="str">
            <v>BANDA 1000 EP500/4 4+2 Y</v>
          </cell>
          <cell r="C551" t="str">
            <v>ATEX026</v>
          </cell>
          <cell r="D551" t="str">
            <v>Grado Y</v>
          </cell>
          <cell r="E551" t="str">
            <v>OMGYT048</v>
          </cell>
          <cell r="F551" t="str">
            <v>HPD-CB-TT</v>
          </cell>
          <cell r="G551" t="str">
            <v>IPBTEXSPECIAL006</v>
          </cell>
        </row>
        <row r="552">
          <cell r="A552">
            <v>900060</v>
          </cell>
          <cell r="B552" t="str">
            <v>BANDA 1000 EP500/4 5+2 Y</v>
          </cell>
          <cell r="C552" t="str">
            <v>ATEX026</v>
          </cell>
          <cell r="D552" t="str">
            <v>Grado Y</v>
          </cell>
          <cell r="E552" t="str">
            <v>OMGYT049</v>
          </cell>
          <cell r="F552" t="str">
            <v>HPD-CB-TT</v>
          </cell>
          <cell r="G552" t="str">
            <v>IPBTEXSPECIAL006</v>
          </cell>
        </row>
        <row r="553">
          <cell r="A553">
            <v>900631</v>
          </cell>
          <cell r="B553" t="str">
            <v>BANDA 1150 EP500/4 13+2,5 Y CC</v>
          </cell>
          <cell r="C553" t="str">
            <v>ATEX026</v>
          </cell>
          <cell r="D553" t="str">
            <v>Grado Y</v>
          </cell>
          <cell r="E553" t="str">
            <v>OMGYT050</v>
          </cell>
          <cell r="F553" t="str">
            <v>HPD-CB-TT</v>
          </cell>
          <cell r="G553" t="str">
            <v>IPBTEXSPECIAL006</v>
          </cell>
        </row>
        <row r="554">
          <cell r="A554">
            <v>900452</v>
          </cell>
          <cell r="B554" t="str">
            <v>BANDA 1200 EP500/4 4+2 Y</v>
          </cell>
          <cell r="C554" t="str">
            <v>ATEX026</v>
          </cell>
          <cell r="D554" t="str">
            <v>Grado Y</v>
          </cell>
          <cell r="E554" t="str">
            <v>OMGYT051</v>
          </cell>
          <cell r="F554" t="str">
            <v>HPD-CB-TT</v>
          </cell>
          <cell r="G554" t="str">
            <v>IPBTEXSPECIAL006</v>
          </cell>
        </row>
        <row r="555">
          <cell r="A555">
            <v>900222</v>
          </cell>
          <cell r="B555" t="str">
            <v>BANDA 1200 EP500/4 6+2 Y</v>
          </cell>
          <cell r="C555" t="str">
            <v>ATEX026</v>
          </cell>
          <cell r="D555" t="str">
            <v>Grado Y</v>
          </cell>
          <cell r="E555" t="str">
            <v>OMGYT052</v>
          </cell>
          <cell r="F555" t="str">
            <v>HPD-CB-TT</v>
          </cell>
          <cell r="G555" t="str">
            <v>IPBTEXSPECIAL006</v>
          </cell>
        </row>
        <row r="556">
          <cell r="A556">
            <v>900904</v>
          </cell>
          <cell r="B556" t="str">
            <v>BANDA 1200 EP500/4 8+3 Y</v>
          </cell>
          <cell r="C556" t="str">
            <v>ATEX026</v>
          </cell>
          <cell r="D556" t="str">
            <v>Grado Y</v>
          </cell>
          <cell r="E556" t="str">
            <v>OMGYT053</v>
          </cell>
          <cell r="F556" t="str">
            <v>HPD-CB-TT</v>
          </cell>
          <cell r="G556" t="str">
            <v>IPBTEXSPECIAL006</v>
          </cell>
        </row>
        <row r="557">
          <cell r="A557">
            <v>900223</v>
          </cell>
          <cell r="B557" t="str">
            <v>BANDA 1400 EP500/4 6+2 Y</v>
          </cell>
          <cell r="C557" t="str">
            <v>ATEX026</v>
          </cell>
          <cell r="D557" t="str">
            <v>Grado Y</v>
          </cell>
          <cell r="E557" t="str">
            <v>OMGYT054</v>
          </cell>
          <cell r="F557" t="str">
            <v>HPD-CB-TT</v>
          </cell>
          <cell r="G557" t="str">
            <v>IPBTEXSPECIAL006</v>
          </cell>
        </row>
        <row r="558">
          <cell r="A558">
            <v>900324</v>
          </cell>
          <cell r="B558" t="str">
            <v>BANDA 1500 EP500/4 6+3 Y</v>
          </cell>
          <cell r="C558" t="str">
            <v>ATEX026</v>
          </cell>
          <cell r="D558" t="str">
            <v>Grado Y</v>
          </cell>
          <cell r="E558" t="str">
            <v>OMGYT055</v>
          </cell>
          <cell r="F558" t="str">
            <v>HPD-CB-TT</v>
          </cell>
          <cell r="G558" t="str">
            <v>IPBTEXSPECIAL006</v>
          </cell>
        </row>
        <row r="559">
          <cell r="A559">
            <v>900858</v>
          </cell>
          <cell r="B559" t="str">
            <v>BANDA 750 EP630/3 5+2 Y</v>
          </cell>
          <cell r="C559" t="str">
            <v>ATEX026</v>
          </cell>
          <cell r="D559" t="str">
            <v>Grado Y</v>
          </cell>
          <cell r="E559" t="str">
            <v>OMGYT056</v>
          </cell>
          <cell r="F559" t="str">
            <v>HPD-CB-TT</v>
          </cell>
          <cell r="G559" t="str">
            <v>IPBTEXSPECIAL006</v>
          </cell>
        </row>
        <row r="560">
          <cell r="A560">
            <v>900485</v>
          </cell>
          <cell r="B560" t="str">
            <v>BANDA 900 EP630/3 4+2 Y</v>
          </cell>
          <cell r="C560" t="str">
            <v>ATEX026</v>
          </cell>
          <cell r="D560" t="str">
            <v>Grado Y</v>
          </cell>
          <cell r="E560" t="str">
            <v>OMGYT057</v>
          </cell>
          <cell r="F560" t="str">
            <v>HPD-CB-TT</v>
          </cell>
          <cell r="G560" t="str">
            <v>IPBTEXSPECIAL006</v>
          </cell>
        </row>
        <row r="561">
          <cell r="A561">
            <v>900857</v>
          </cell>
          <cell r="B561" t="str">
            <v>BANDA 900 EP630/3 5+2 Y</v>
          </cell>
          <cell r="C561" t="str">
            <v>ATEX026</v>
          </cell>
          <cell r="D561" t="str">
            <v>Grado Y</v>
          </cell>
          <cell r="E561" t="str">
            <v>OMGYT058</v>
          </cell>
          <cell r="F561" t="str">
            <v>HPD-CB-TT</v>
          </cell>
          <cell r="G561" t="str">
            <v>IPBTEXSPECIAL006</v>
          </cell>
        </row>
        <row r="562">
          <cell r="A562">
            <v>900552</v>
          </cell>
          <cell r="B562" t="str">
            <v>BANDA 500 EP630/4 4+1.5 Y</v>
          </cell>
          <cell r="C562" t="str">
            <v>ATEX026</v>
          </cell>
          <cell r="D562" t="str">
            <v>Grado Y</v>
          </cell>
          <cell r="E562" t="str">
            <v>OMGYT059</v>
          </cell>
          <cell r="F562" t="str">
            <v>HPD-CB-TT</v>
          </cell>
          <cell r="G562" t="str">
            <v>IPBTEXSPECIAL006</v>
          </cell>
        </row>
        <row r="563">
          <cell r="A563">
            <v>900319</v>
          </cell>
          <cell r="B563" t="str">
            <v>BANDA 650 EP630/4 6+3 Y</v>
          </cell>
          <cell r="C563" t="str">
            <v>ATEX026</v>
          </cell>
          <cell r="D563" t="str">
            <v>Grado Y</v>
          </cell>
          <cell r="E563" t="str">
            <v>OMGYT060</v>
          </cell>
          <cell r="F563" t="str">
            <v>HPD-CB-TT</v>
          </cell>
          <cell r="G563" t="str">
            <v>IPBTEXSPECIAL006</v>
          </cell>
        </row>
        <row r="564">
          <cell r="A564">
            <v>900484</v>
          </cell>
          <cell r="B564" t="str">
            <v>BANDA 750 EP630/4 4+2 Y</v>
          </cell>
          <cell r="C564" t="str">
            <v>ATEX026</v>
          </cell>
          <cell r="D564" t="str">
            <v>Grado Y</v>
          </cell>
          <cell r="E564" t="str">
            <v>OMGYT061</v>
          </cell>
          <cell r="F564" t="str">
            <v>HPD-CB-TT</v>
          </cell>
          <cell r="G564" t="str">
            <v>IPBTEXSPECIAL006</v>
          </cell>
        </row>
        <row r="565">
          <cell r="A565">
            <v>900318</v>
          </cell>
          <cell r="B565" t="str">
            <v>BANDA 800 EP630/4 6+3 Y</v>
          </cell>
          <cell r="C565" t="str">
            <v>ATEX026</v>
          </cell>
          <cell r="D565" t="str">
            <v>Grado Y</v>
          </cell>
          <cell r="E565" t="str">
            <v>OMGYT062</v>
          </cell>
          <cell r="F565" t="str">
            <v>HPD-CB-TT</v>
          </cell>
          <cell r="G565" t="str">
            <v>IPBTEXSPECIAL006</v>
          </cell>
        </row>
        <row r="566">
          <cell r="A566">
            <v>900800</v>
          </cell>
          <cell r="B566" t="str">
            <v>BANDA 900 EP630/4 4+2 Y</v>
          </cell>
          <cell r="C566" t="str">
            <v>ATEX026</v>
          </cell>
          <cell r="D566" t="str">
            <v>Grado Y</v>
          </cell>
          <cell r="E566" t="str">
            <v>OMGYT063</v>
          </cell>
          <cell r="F566" t="str">
            <v>HPD-CB-TT</v>
          </cell>
          <cell r="G566" t="str">
            <v>IPBTEXSPECIAL006</v>
          </cell>
        </row>
        <row r="567">
          <cell r="A567">
            <v>901153</v>
          </cell>
          <cell r="B567" t="str">
            <v>BANDA 900 EP630/4 5+2 Y</v>
          </cell>
          <cell r="C567" t="str">
            <v>ATEX026</v>
          </cell>
          <cell r="D567" t="str">
            <v>Grado Y</v>
          </cell>
          <cell r="E567" t="str">
            <v>OMGYT064</v>
          </cell>
          <cell r="F567" t="str">
            <v>HPD-CB-TT</v>
          </cell>
          <cell r="G567" t="str">
            <v>IPBTEXSPECIAL006</v>
          </cell>
        </row>
        <row r="568">
          <cell r="A568">
            <v>900346</v>
          </cell>
          <cell r="B568" t="str">
            <v>BANDA 900 EP630/4 6+3 Y</v>
          </cell>
          <cell r="C568" t="str">
            <v>ATEX026</v>
          </cell>
          <cell r="D568" t="str">
            <v>Grado Y</v>
          </cell>
          <cell r="E568" t="str">
            <v>OMGYT065</v>
          </cell>
          <cell r="F568" t="str">
            <v>HPD-CB-TT</v>
          </cell>
          <cell r="G568" t="str">
            <v>IPBTEXSPECIAL006</v>
          </cell>
        </row>
        <row r="569">
          <cell r="A569">
            <v>900584</v>
          </cell>
          <cell r="B569" t="str">
            <v>BANDA 1000 EP630/4 5+1,5 Y</v>
          </cell>
          <cell r="C569" t="str">
            <v>ATEX026</v>
          </cell>
          <cell r="D569" t="str">
            <v>Grado Y</v>
          </cell>
          <cell r="E569" t="str">
            <v>OMGYT066</v>
          </cell>
          <cell r="F569" t="str">
            <v>HPD-CB-TT</v>
          </cell>
          <cell r="G569" t="str">
            <v>IPBTEXSPECIAL006</v>
          </cell>
        </row>
        <row r="570">
          <cell r="A570">
            <v>900907</v>
          </cell>
          <cell r="B570" t="str">
            <v>BANDA 1000 EP630/4 6+2 Y</v>
          </cell>
          <cell r="C570" t="str">
            <v>ATEX026</v>
          </cell>
          <cell r="D570" t="str">
            <v>Grado Y</v>
          </cell>
          <cell r="E570" t="str">
            <v>OMGYT067</v>
          </cell>
          <cell r="F570" t="str">
            <v>HPD-CB-TT</v>
          </cell>
          <cell r="G570" t="str">
            <v>IPBTEXSPECIAL006</v>
          </cell>
        </row>
        <row r="571">
          <cell r="A571">
            <v>900196</v>
          </cell>
          <cell r="B571" t="str">
            <v>BANDA 1000 EP630/4 6+3 Y</v>
          </cell>
          <cell r="C571" t="str">
            <v>ATEX026</v>
          </cell>
          <cell r="D571" t="str">
            <v>Grado Y</v>
          </cell>
          <cell r="E571" t="str">
            <v>OMGYT068</v>
          </cell>
          <cell r="F571" t="str">
            <v>HPD-CB-TT</v>
          </cell>
          <cell r="G571" t="str">
            <v>IPBTEXSPECIAL006</v>
          </cell>
        </row>
        <row r="572">
          <cell r="A572">
            <v>900486</v>
          </cell>
          <cell r="B572" t="str">
            <v>BANDA 1050 EP630/4 4+2 Y</v>
          </cell>
          <cell r="C572" t="str">
            <v>ATEX026</v>
          </cell>
          <cell r="D572" t="str">
            <v>Grado Y</v>
          </cell>
          <cell r="E572" t="str">
            <v>OMGYT069</v>
          </cell>
          <cell r="F572" t="str">
            <v>HPD-CB-TT</v>
          </cell>
          <cell r="G572" t="str">
            <v>IPBTEXSPECIAL006</v>
          </cell>
        </row>
        <row r="573">
          <cell r="A573">
            <v>900630</v>
          </cell>
          <cell r="B573" t="str">
            <v>BANDA 1200 EP630/4 4+2 Y</v>
          </cell>
          <cell r="C573" t="str">
            <v>ATEX026</v>
          </cell>
          <cell r="D573" t="str">
            <v>Grado Y</v>
          </cell>
          <cell r="E573" t="str">
            <v>OMGYT070</v>
          </cell>
          <cell r="F573" t="str">
            <v>HPD-CB-TT</v>
          </cell>
          <cell r="G573" t="str">
            <v>IPBTEXSPECIAL006</v>
          </cell>
        </row>
        <row r="574">
          <cell r="A574">
            <v>900918</v>
          </cell>
          <cell r="B574" t="str">
            <v>BANDA 1200 EP630/4 6+2 Y</v>
          </cell>
          <cell r="C574" t="str">
            <v>ATEX026</v>
          </cell>
          <cell r="D574" t="str">
            <v>Grado Y</v>
          </cell>
          <cell r="E574" t="str">
            <v>OMGYT071</v>
          </cell>
          <cell r="F574" t="str">
            <v>HPD-CB-TT</v>
          </cell>
          <cell r="G574" t="str">
            <v>IPBTEXSPECIAL006</v>
          </cell>
        </row>
        <row r="575">
          <cell r="A575">
            <v>900194</v>
          </cell>
          <cell r="B575" t="str">
            <v>BANDA 1200 EP630/4 6+3 Y</v>
          </cell>
          <cell r="C575" t="str">
            <v>ATEX026</v>
          </cell>
          <cell r="D575" t="str">
            <v>Grado Y</v>
          </cell>
          <cell r="E575" t="str">
            <v>OMGYT072</v>
          </cell>
          <cell r="F575" t="str">
            <v>HPD-CB-TT</v>
          </cell>
          <cell r="G575" t="str">
            <v>IPBTEXSPECIAL006</v>
          </cell>
        </row>
        <row r="576">
          <cell r="A576">
            <v>900172</v>
          </cell>
          <cell r="B576" t="str">
            <v>BANDA 1400 EP630/4 6+3 Y</v>
          </cell>
          <cell r="C576" t="str">
            <v>ATEX026</v>
          </cell>
          <cell r="D576" t="str">
            <v>Grado Y</v>
          </cell>
          <cell r="E576" t="str">
            <v>OMGYT073</v>
          </cell>
          <cell r="F576" t="str">
            <v>HPD-CB-TT</v>
          </cell>
          <cell r="G576" t="str">
            <v>IPBTEXSPECIAL006</v>
          </cell>
        </row>
        <row r="577">
          <cell r="A577">
            <v>900363</v>
          </cell>
          <cell r="B577" t="str">
            <v>BANDA 1400 EP630/4 6+3 Y</v>
          </cell>
          <cell r="C577" t="str">
            <v>ATEX026</v>
          </cell>
          <cell r="D577" t="str">
            <v>Grado Y</v>
          </cell>
          <cell r="E577" t="str">
            <v>OMGYT074</v>
          </cell>
          <cell r="F577" t="str">
            <v>HPD-CB-TT</v>
          </cell>
          <cell r="G577" t="str">
            <v>IPBTEXSPECIAL006</v>
          </cell>
        </row>
        <row r="578">
          <cell r="A578">
            <v>900791</v>
          </cell>
          <cell r="B578" t="str">
            <v>BANDA 1600 EP630/4 6+2 Y</v>
          </cell>
          <cell r="C578" t="str">
            <v>ATEX026</v>
          </cell>
          <cell r="D578" t="str">
            <v>Grado Y</v>
          </cell>
          <cell r="E578" t="str">
            <v>OMGYT075</v>
          </cell>
          <cell r="F578" t="str">
            <v>HPD-CB-TT</v>
          </cell>
          <cell r="G578" t="str">
            <v>IPBTEXSPECIAL006</v>
          </cell>
        </row>
        <row r="579">
          <cell r="A579">
            <v>900837</v>
          </cell>
          <cell r="B579" t="str">
            <v>BANDA 1600 EP630/4 6+2 Y SF</v>
          </cell>
          <cell r="C579" t="str">
            <v>ATEX026</v>
          </cell>
          <cell r="D579" t="str">
            <v>Grado Y</v>
          </cell>
          <cell r="E579" t="str">
            <v>OMGYT076</v>
          </cell>
          <cell r="F579" t="str">
            <v>HPD-CB-TT</v>
          </cell>
          <cell r="G579" t="str">
            <v>IPBTEXSPECIAL006</v>
          </cell>
        </row>
        <row r="580">
          <cell r="A580">
            <v>900325</v>
          </cell>
          <cell r="B580" t="str">
            <v>BANDA 1600 EP630/4 6+3 Y</v>
          </cell>
          <cell r="C580" t="str">
            <v>ATEX026</v>
          </cell>
          <cell r="D580" t="str">
            <v>Grado Y</v>
          </cell>
          <cell r="E580" t="str">
            <v>OMGYT077</v>
          </cell>
          <cell r="F580" t="str">
            <v>HPD-CB-TT</v>
          </cell>
          <cell r="G580" t="str">
            <v>IPBTEXSPECIAL006</v>
          </cell>
        </row>
        <row r="581">
          <cell r="A581">
            <v>900707</v>
          </cell>
          <cell r="B581" t="str">
            <v>BANDA 1600 EP630/4 6+3 Y CC</v>
          </cell>
          <cell r="C581" t="str">
            <v>ATEX026</v>
          </cell>
          <cell r="D581" t="str">
            <v>Grado Y</v>
          </cell>
          <cell r="E581" t="str">
            <v>OMGYT078</v>
          </cell>
          <cell r="F581" t="str">
            <v>HPD-CB-TT</v>
          </cell>
          <cell r="G581" t="str">
            <v>IPBTEXSPECIAL006</v>
          </cell>
        </row>
        <row r="582">
          <cell r="A582">
            <v>900666</v>
          </cell>
          <cell r="B582" t="str">
            <v>BANDA 1800 EP630/4 6+3 Y</v>
          </cell>
          <cell r="C582" t="str">
            <v>ATEX026</v>
          </cell>
          <cell r="D582" t="str">
            <v>Grado Y</v>
          </cell>
          <cell r="E582" t="str">
            <v>OMGYT079</v>
          </cell>
          <cell r="F582" t="str">
            <v>HPD-CB-TT</v>
          </cell>
          <cell r="G582" t="str">
            <v>IPBTEXSPECIAL006</v>
          </cell>
        </row>
        <row r="583">
          <cell r="A583">
            <v>900632</v>
          </cell>
          <cell r="B583" t="str">
            <v>BANDA 1450 EP630/5 13+2,5 Y CC</v>
          </cell>
          <cell r="C583" t="str">
            <v>ATEX026</v>
          </cell>
          <cell r="D583" t="str">
            <v>Grado Y</v>
          </cell>
          <cell r="E583" t="str">
            <v>OMGYT080</v>
          </cell>
          <cell r="F583" t="str">
            <v>HPD-CB-TT</v>
          </cell>
          <cell r="G583" t="str">
            <v>IPBTEXSPECIAL006</v>
          </cell>
        </row>
        <row r="584">
          <cell r="A584">
            <v>900553</v>
          </cell>
          <cell r="B584" t="str">
            <v>BANDA 250 EP630/6 3+1.5 Y CC</v>
          </cell>
          <cell r="C584" t="str">
            <v>ATEX026</v>
          </cell>
          <cell r="D584" t="str">
            <v>Grado Y</v>
          </cell>
          <cell r="E584" t="str">
            <v>OMGYT081</v>
          </cell>
          <cell r="F584" t="str">
            <v>HPD-CB-TT</v>
          </cell>
          <cell r="G584" t="str">
            <v>IPBTEXSPECIAL006</v>
          </cell>
        </row>
        <row r="585">
          <cell r="A585">
            <v>900554</v>
          </cell>
          <cell r="B585" t="str">
            <v>BANDA 300 EP630/6 3+1.5 Y CC</v>
          </cell>
          <cell r="C585" t="str">
            <v>ATEX026</v>
          </cell>
          <cell r="D585" t="str">
            <v>Grado Y</v>
          </cell>
          <cell r="E585" t="str">
            <v>OMGYT082</v>
          </cell>
          <cell r="F585" t="str">
            <v>HPD-CB-TT</v>
          </cell>
          <cell r="G585" t="str">
            <v>IPBTEXSPECIAL006</v>
          </cell>
        </row>
        <row r="586">
          <cell r="A586">
            <v>900095</v>
          </cell>
          <cell r="B586" t="str">
            <v>BANDA 650 EP800/3 4+2 Y</v>
          </cell>
          <cell r="C586" t="str">
            <v>ATEX026</v>
          </cell>
          <cell r="D586" t="str">
            <v>Grado Y</v>
          </cell>
          <cell r="E586" t="str">
            <v>OMGYT083</v>
          </cell>
          <cell r="F586" t="str">
            <v>HPD-CB-TT</v>
          </cell>
          <cell r="G586" t="str">
            <v>IPBTEXSPECIAL006</v>
          </cell>
        </row>
        <row r="587">
          <cell r="A587">
            <v>900640</v>
          </cell>
          <cell r="B587" t="str">
            <v>BANDA 800 EP800/3 5+2 Y</v>
          </cell>
          <cell r="C587" t="str">
            <v>ATEX026</v>
          </cell>
          <cell r="D587" t="str">
            <v>Grado Y</v>
          </cell>
          <cell r="E587" t="str">
            <v>OMGYT084</v>
          </cell>
          <cell r="F587" t="str">
            <v>HPD-CB-TT</v>
          </cell>
          <cell r="G587" t="str">
            <v>IPBTEXSPECIAL006</v>
          </cell>
        </row>
        <row r="588">
          <cell r="A588">
            <v>900692</v>
          </cell>
          <cell r="B588" t="str">
            <v>BANDA 800 EP800/3 6+3 Y</v>
          </cell>
          <cell r="C588" t="str">
            <v>ATEX026</v>
          </cell>
          <cell r="D588" t="str">
            <v>Grado Y</v>
          </cell>
          <cell r="E588" t="str">
            <v>OMGYT085</v>
          </cell>
          <cell r="F588" t="str">
            <v>HPD-CB-TT</v>
          </cell>
          <cell r="G588" t="str">
            <v>IPBTEXSPECIAL006</v>
          </cell>
        </row>
        <row r="589">
          <cell r="A589">
            <v>900528</v>
          </cell>
          <cell r="B589" t="str">
            <v>BANDA 1000 EP800/3 6+3 Y</v>
          </cell>
          <cell r="C589" t="str">
            <v>ATEX026</v>
          </cell>
          <cell r="D589" t="str">
            <v>Grado Y</v>
          </cell>
          <cell r="E589" t="str">
            <v>OMGYT086</v>
          </cell>
          <cell r="F589" t="str">
            <v>HPD-CB-TT</v>
          </cell>
          <cell r="G589" t="str">
            <v>IPBTEXSPECIAL006</v>
          </cell>
        </row>
        <row r="590">
          <cell r="A590">
            <v>900281</v>
          </cell>
          <cell r="B590" t="str">
            <v>BANDA 650 EP800/4 4+2 Y</v>
          </cell>
          <cell r="C590" t="str">
            <v>ATEX026</v>
          </cell>
          <cell r="D590" t="str">
            <v>Grado Y</v>
          </cell>
          <cell r="E590" t="str">
            <v>OMGYT087</v>
          </cell>
          <cell r="F590" t="str">
            <v>HPD-CB-TT</v>
          </cell>
          <cell r="G590" t="str">
            <v>IPBTEXSPECIAL006</v>
          </cell>
        </row>
        <row r="591">
          <cell r="A591">
            <v>900645</v>
          </cell>
          <cell r="B591" t="str">
            <v>BANDA 750 EP800/4 6,3+1,6 Y</v>
          </cell>
          <cell r="C591" t="str">
            <v>ATEX026</v>
          </cell>
          <cell r="D591" t="str">
            <v>Grado Y</v>
          </cell>
          <cell r="E591" t="str">
            <v>OMGYT088</v>
          </cell>
          <cell r="F591" t="str">
            <v>HPD-CB-TT</v>
          </cell>
          <cell r="G591" t="str">
            <v>IPBTEXSPECIAL006</v>
          </cell>
        </row>
        <row r="592">
          <cell r="A592">
            <v>900316</v>
          </cell>
          <cell r="B592" t="str">
            <v>BANDA 900 EP800/4 6+3 Y</v>
          </cell>
          <cell r="C592" t="str">
            <v>ATEX026</v>
          </cell>
          <cell r="D592" t="str">
            <v>Grado Y</v>
          </cell>
          <cell r="E592" t="str">
            <v>OMGYT089</v>
          </cell>
          <cell r="F592" t="str">
            <v>HPD-CB-TT</v>
          </cell>
          <cell r="G592" t="str">
            <v>IPBTEXSPECIAL006</v>
          </cell>
        </row>
        <row r="593">
          <cell r="A593">
            <v>900171</v>
          </cell>
          <cell r="B593" t="str">
            <v>BANDA 1000 EP800/4 6+3 Y</v>
          </cell>
          <cell r="C593" t="str">
            <v>ATEX026</v>
          </cell>
          <cell r="D593" t="str">
            <v>Grado Y</v>
          </cell>
          <cell r="E593" t="str">
            <v>OMGYT090</v>
          </cell>
          <cell r="F593" t="str">
            <v>HPD-CB-TT</v>
          </cell>
          <cell r="G593" t="str">
            <v>IPBTEXSPECIAL006</v>
          </cell>
        </row>
        <row r="594">
          <cell r="A594">
            <v>901151</v>
          </cell>
          <cell r="B594" t="str">
            <v>BANDA 1350 EP800/4 6+2 Y</v>
          </cell>
          <cell r="C594" t="str">
            <v>ATEX026</v>
          </cell>
          <cell r="D594" t="str">
            <v>Grado Y</v>
          </cell>
          <cell r="E594" t="str">
            <v>OMGYT091</v>
          </cell>
          <cell r="F594" t="str">
            <v>HPD-CB-TT</v>
          </cell>
          <cell r="G594" t="str">
            <v>IPBTEXSPECIAL006</v>
          </cell>
        </row>
        <row r="595">
          <cell r="A595">
            <v>900782</v>
          </cell>
          <cell r="B595" t="str">
            <v>BANDA 1400 EP800/4 6+2 Y</v>
          </cell>
          <cell r="C595" t="str">
            <v>ATEX026</v>
          </cell>
          <cell r="D595" t="str">
            <v>Grado Y</v>
          </cell>
          <cell r="E595" t="str">
            <v>OMGYT092</v>
          </cell>
          <cell r="F595" t="str">
            <v>HPD-CB-TT</v>
          </cell>
          <cell r="G595" t="str">
            <v>IPBTEXSPECIAL006</v>
          </cell>
        </row>
        <row r="596">
          <cell r="A596">
            <v>900282</v>
          </cell>
          <cell r="B596" t="str">
            <v>BANDA 1400 EP800/4 6+3 Y</v>
          </cell>
          <cell r="C596" t="str">
            <v>ATEX026</v>
          </cell>
          <cell r="D596" t="str">
            <v>Grado Y</v>
          </cell>
          <cell r="E596" t="str">
            <v>OMGYT093</v>
          </cell>
          <cell r="F596" t="str">
            <v>HPD-CB-TT</v>
          </cell>
          <cell r="G596" t="str">
            <v>IPBTEXSPECIAL006</v>
          </cell>
        </row>
        <row r="597">
          <cell r="A597">
            <v>900775</v>
          </cell>
          <cell r="B597" t="str">
            <v>BANDA 2000 EP800/4 6+2 Y SF</v>
          </cell>
          <cell r="C597" t="str">
            <v>ATEX026</v>
          </cell>
          <cell r="D597" t="str">
            <v>Grado Y</v>
          </cell>
          <cell r="E597" t="str">
            <v>OMGYT094</v>
          </cell>
          <cell r="F597" t="str">
            <v>HPD-CB-TT</v>
          </cell>
          <cell r="G597" t="str">
            <v>IPBTEXSPECIAL006</v>
          </cell>
        </row>
        <row r="598">
          <cell r="A598">
            <v>900556</v>
          </cell>
          <cell r="B598" t="str">
            <v>BANDA 650 EP1000/4 8+2 Y</v>
          </cell>
          <cell r="C598" t="str">
            <v>ATEX026</v>
          </cell>
          <cell r="D598" t="str">
            <v>Grado Y</v>
          </cell>
          <cell r="E598" t="str">
            <v>OMGYT095</v>
          </cell>
          <cell r="F598" t="str">
            <v>HPD-CB-TT</v>
          </cell>
          <cell r="G598" t="str">
            <v>IPBTEXSPECIAL006</v>
          </cell>
        </row>
        <row r="599">
          <cell r="A599">
            <v>900321</v>
          </cell>
          <cell r="B599" t="str">
            <v>BANDA 800 EP1000/4 6+3 Y</v>
          </cell>
          <cell r="C599" t="str">
            <v>ATEX026</v>
          </cell>
          <cell r="D599" t="str">
            <v>Grado Y</v>
          </cell>
          <cell r="E599" t="str">
            <v>OMGYT096</v>
          </cell>
          <cell r="F599" t="str">
            <v>HPD-CB-TT</v>
          </cell>
          <cell r="G599" t="str">
            <v>IPBTEXSPECIAL006</v>
          </cell>
        </row>
        <row r="600">
          <cell r="A600">
            <v>900659</v>
          </cell>
          <cell r="B600" t="str">
            <v>BANDA 1000 EP1000/4 4+2 Y</v>
          </cell>
          <cell r="C600" t="str">
            <v>ATEX026</v>
          </cell>
          <cell r="D600" t="str">
            <v>Grado Y</v>
          </cell>
          <cell r="E600" t="str">
            <v>OMGYT097</v>
          </cell>
          <cell r="F600" t="str">
            <v>HPD-CB-TT</v>
          </cell>
          <cell r="G600" t="str">
            <v>IPBTEXSPECIAL006</v>
          </cell>
        </row>
        <row r="601">
          <cell r="A601">
            <v>900221</v>
          </cell>
          <cell r="B601" t="str">
            <v>BANDA 1000 EP1000/4 6+2 Y</v>
          </cell>
          <cell r="C601" t="str">
            <v>ATEX026</v>
          </cell>
          <cell r="D601" t="str">
            <v>Grado Y</v>
          </cell>
          <cell r="E601" t="str">
            <v>OMGYT098</v>
          </cell>
          <cell r="F601" t="str">
            <v>HPD-CB-TT</v>
          </cell>
          <cell r="G601" t="str">
            <v>IPBTEXSPECIAL006</v>
          </cell>
        </row>
        <row r="602">
          <cell r="A602">
            <v>900198</v>
          </cell>
          <cell r="B602" t="str">
            <v>BANDA 1000 EP1000/4 6+3 Y</v>
          </cell>
          <cell r="C602" t="str">
            <v>ATEX026</v>
          </cell>
          <cell r="D602" t="str">
            <v>Grado Y</v>
          </cell>
          <cell r="E602" t="str">
            <v>OMGYT099</v>
          </cell>
          <cell r="F602" t="str">
            <v>HPD-CB-TT</v>
          </cell>
          <cell r="G602" t="str">
            <v>IPBTEXSPECIAL006</v>
          </cell>
        </row>
        <row r="603">
          <cell r="A603">
            <v>900589</v>
          </cell>
          <cell r="B603" t="str">
            <v>BANDA 1200 EP1000/4 12+3 Y</v>
          </cell>
          <cell r="C603" t="str">
            <v>ATEX026</v>
          </cell>
          <cell r="D603" t="str">
            <v>Grado Y</v>
          </cell>
          <cell r="E603" t="str">
            <v>OMGYT100</v>
          </cell>
          <cell r="F603" t="str">
            <v>HPD-CB-TT</v>
          </cell>
          <cell r="G603" t="str">
            <v>IPBTEXSPECIAL006</v>
          </cell>
        </row>
        <row r="604">
          <cell r="A604">
            <v>900803</v>
          </cell>
          <cell r="B604" t="str">
            <v>BANDA 1200 EP1000/4 4+2 Y</v>
          </cell>
          <cell r="C604" t="str">
            <v>ATEX026</v>
          </cell>
          <cell r="D604" t="str">
            <v>Grado Y</v>
          </cell>
          <cell r="E604" t="str">
            <v>OMGYT101</v>
          </cell>
          <cell r="F604" t="str">
            <v>HPD-CB-TT</v>
          </cell>
          <cell r="G604" t="str">
            <v>IPBTEXSPECIAL006</v>
          </cell>
        </row>
        <row r="605">
          <cell r="A605">
            <v>900565</v>
          </cell>
          <cell r="B605" t="str">
            <v>BANDA 1200 EP1000/4 5+2 Y</v>
          </cell>
          <cell r="C605" t="str">
            <v>ATEX026</v>
          </cell>
          <cell r="D605" t="str">
            <v>Grado Y</v>
          </cell>
          <cell r="E605" t="str">
            <v>OMGYT102</v>
          </cell>
          <cell r="F605" t="str">
            <v>HPD-CB-TT</v>
          </cell>
          <cell r="G605" t="str">
            <v>IPBTEXSPECIAL006</v>
          </cell>
        </row>
        <row r="606">
          <cell r="A606">
            <v>900180</v>
          </cell>
          <cell r="B606" t="str">
            <v>BANDA 1200 EP1000/4 6+3 Y</v>
          </cell>
          <cell r="C606" t="str">
            <v>ATEX026</v>
          </cell>
          <cell r="D606" t="str">
            <v>Grado Y</v>
          </cell>
          <cell r="E606" t="str">
            <v>OMGYT103</v>
          </cell>
          <cell r="F606" t="str">
            <v>HPD-CB-TT</v>
          </cell>
          <cell r="G606" t="str">
            <v>IPBTEXSPECIAL006</v>
          </cell>
        </row>
        <row r="607">
          <cell r="A607">
            <v>900193</v>
          </cell>
          <cell r="B607" t="str">
            <v>BANDA 1400 EP1000/4 6+3 Y</v>
          </cell>
          <cell r="C607" t="str">
            <v>ATEX026</v>
          </cell>
          <cell r="D607" t="str">
            <v>Grado Y</v>
          </cell>
          <cell r="E607" t="str">
            <v>OMGYT104</v>
          </cell>
          <cell r="F607" t="str">
            <v>HPD-CB-TT</v>
          </cell>
          <cell r="G607" t="str">
            <v>IPBTEXSPECIAL006</v>
          </cell>
        </row>
        <row r="608">
          <cell r="A608">
            <v>900890</v>
          </cell>
          <cell r="B608" t="str">
            <v>BANDA 1600 EP1000/4 6,5+3 Y</v>
          </cell>
          <cell r="C608" t="str">
            <v>ATEX026</v>
          </cell>
          <cell r="D608" t="str">
            <v>Grado Y</v>
          </cell>
          <cell r="E608" t="str">
            <v>OMGYT105</v>
          </cell>
          <cell r="F608" t="str">
            <v>HPD-CB-TT</v>
          </cell>
          <cell r="G608" t="str">
            <v>IPBTEXSPECIAL006</v>
          </cell>
        </row>
        <row r="609">
          <cell r="A609">
            <v>900807</v>
          </cell>
          <cell r="B609" t="str">
            <v>BANDA 1600 EP1000/4 6+2 Y</v>
          </cell>
          <cell r="C609" t="str">
            <v>ATEX026</v>
          </cell>
          <cell r="D609" t="str">
            <v>Grado Y</v>
          </cell>
          <cell r="E609" t="str">
            <v>OMGYT106</v>
          </cell>
          <cell r="F609" t="str">
            <v>HPD-CB-TT</v>
          </cell>
          <cell r="G609" t="str">
            <v>IPBTEXSPECIAL006</v>
          </cell>
        </row>
        <row r="610">
          <cell r="A610">
            <v>900849</v>
          </cell>
          <cell r="B610" t="str">
            <v>BANDA 1600 EP1000/4 6+2 Y SF</v>
          </cell>
          <cell r="C610" t="str">
            <v>ATEX026</v>
          </cell>
          <cell r="D610" t="str">
            <v>Grado Y</v>
          </cell>
          <cell r="E610" t="str">
            <v>OMGYT107</v>
          </cell>
          <cell r="F610" t="str">
            <v>HPD-CB-TT</v>
          </cell>
          <cell r="G610" t="str">
            <v>IPBTEXSPECIAL006</v>
          </cell>
        </row>
        <row r="611">
          <cell r="A611">
            <v>900279</v>
          </cell>
          <cell r="B611" t="str">
            <v>BANDA 2000 EP1000/4 6+3 Y</v>
          </cell>
          <cell r="C611" t="str">
            <v>ATEX026</v>
          </cell>
          <cell r="D611" t="str">
            <v>Grado Y</v>
          </cell>
          <cell r="E611" t="str">
            <v>OMGYT108</v>
          </cell>
          <cell r="F611" t="str">
            <v>HPD-CB-TT</v>
          </cell>
          <cell r="G611" t="str">
            <v>IPBTEXSPECIAL006</v>
          </cell>
        </row>
        <row r="612">
          <cell r="A612">
            <v>901148</v>
          </cell>
          <cell r="B612" t="str">
            <v>BANDA 1050 EP1000/5 6+2 Y</v>
          </cell>
          <cell r="C612" t="str">
            <v>ATEX026</v>
          </cell>
          <cell r="D612" t="str">
            <v>Grado Y</v>
          </cell>
          <cell r="E612" t="str">
            <v>OMGYT109</v>
          </cell>
          <cell r="F612" t="str">
            <v>HPD-CB-TT</v>
          </cell>
          <cell r="G612" t="str">
            <v>IPBTEXSPECIAL006</v>
          </cell>
        </row>
        <row r="613">
          <cell r="A613">
            <v>900723</v>
          </cell>
          <cell r="B613" t="str">
            <v>BANDA 1250 EP1000/5 8+3 Y</v>
          </cell>
          <cell r="C613" t="str">
            <v>ATEX026</v>
          </cell>
          <cell r="D613" t="str">
            <v>Grado Y</v>
          </cell>
          <cell r="E613" t="str">
            <v>OMGYT110</v>
          </cell>
          <cell r="F613" t="str">
            <v>HPD-CB-TT</v>
          </cell>
          <cell r="G613" t="str">
            <v>IPBTEXSPECIAL006</v>
          </cell>
        </row>
        <row r="614">
          <cell r="A614">
            <v>901152</v>
          </cell>
          <cell r="B614" t="str">
            <v>BANDA 1500 EP1250/3 6+2 Y</v>
          </cell>
          <cell r="C614" t="str">
            <v>ATEX026</v>
          </cell>
          <cell r="D614" t="str">
            <v>Grado Y</v>
          </cell>
          <cell r="E614" t="str">
            <v>OMGYT111</v>
          </cell>
          <cell r="F614" t="str">
            <v>HPD-CB-TT</v>
          </cell>
          <cell r="G614" t="str">
            <v>IPBTEXSPECIAL006</v>
          </cell>
        </row>
        <row r="615">
          <cell r="A615">
            <v>900320</v>
          </cell>
          <cell r="B615" t="str">
            <v>BANDA 650 EP1250/4 6+3 Y</v>
          </cell>
          <cell r="C615" t="str">
            <v>ATEX026</v>
          </cell>
          <cell r="D615" t="str">
            <v>Grado Y</v>
          </cell>
          <cell r="E615" t="str">
            <v>OMGYT112</v>
          </cell>
          <cell r="F615" t="str">
            <v>HPD-CB-TT</v>
          </cell>
          <cell r="G615" t="str">
            <v>IPBTEXSPECIAL006</v>
          </cell>
        </row>
        <row r="616">
          <cell r="A616">
            <v>900345</v>
          </cell>
          <cell r="B616" t="str">
            <v>BANDA 900 EP1250/4 6+3 Y</v>
          </cell>
          <cell r="C616" t="str">
            <v>ATEX026</v>
          </cell>
          <cell r="D616" t="str">
            <v>Grado Y</v>
          </cell>
          <cell r="E616" t="str">
            <v>OMGYT113</v>
          </cell>
          <cell r="F616" t="str">
            <v>HPD-CB-TT</v>
          </cell>
          <cell r="G616" t="str">
            <v>IPBTEXSPECIAL006</v>
          </cell>
        </row>
        <row r="617">
          <cell r="A617">
            <v>900936</v>
          </cell>
          <cell r="B617" t="str">
            <v>BANDA 1000 EP1250/4 6+2 Y</v>
          </cell>
          <cell r="C617" t="str">
            <v>ATEX026</v>
          </cell>
          <cell r="D617" t="str">
            <v>Grado Y</v>
          </cell>
          <cell r="E617" t="str">
            <v>OMGYT114</v>
          </cell>
          <cell r="F617" t="str">
            <v>HPD-CB-TT</v>
          </cell>
          <cell r="G617" t="str">
            <v>IPBTEXSPECIAL006</v>
          </cell>
        </row>
        <row r="618">
          <cell r="A618">
            <v>900416</v>
          </cell>
          <cell r="B618" t="str">
            <v>BANDA 1000 EP1250/4 6+3 Y</v>
          </cell>
          <cell r="C618" t="str">
            <v>ATEX026</v>
          </cell>
          <cell r="D618" t="str">
            <v>Grado Y</v>
          </cell>
          <cell r="E618" t="str">
            <v>OMGYT115</v>
          </cell>
          <cell r="F618" t="str">
            <v>HPD-CB-TT</v>
          </cell>
          <cell r="G618" t="str">
            <v>IPBTEXSPECIAL006</v>
          </cell>
        </row>
        <row r="619">
          <cell r="A619">
            <v>900859</v>
          </cell>
          <cell r="B619" t="str">
            <v>BANDA 1200 EP1250/4 10+2 Y</v>
          </cell>
          <cell r="C619" t="str">
            <v>ATEX026</v>
          </cell>
          <cell r="D619" t="str">
            <v>Grado Y</v>
          </cell>
          <cell r="E619" t="str">
            <v>OMGYT116</v>
          </cell>
          <cell r="F619" t="str">
            <v>HPD-CB-TT</v>
          </cell>
          <cell r="G619" t="str">
            <v>IPBTEXSPECIAL006</v>
          </cell>
        </row>
        <row r="620">
          <cell r="A620">
            <v>900957</v>
          </cell>
          <cell r="B620" t="str">
            <v>BANDA 1200 EP1250/4 10+2,5 Y</v>
          </cell>
          <cell r="C620" t="str">
            <v>ATEX026</v>
          </cell>
          <cell r="D620" t="str">
            <v>Grado Y</v>
          </cell>
          <cell r="E620" t="str">
            <v>OMGYT117</v>
          </cell>
          <cell r="F620" t="str">
            <v>HPD-CB-TT</v>
          </cell>
          <cell r="G620" t="str">
            <v>IPBTEXSPECIAL006</v>
          </cell>
        </row>
        <row r="621">
          <cell r="A621">
            <v>900626</v>
          </cell>
          <cell r="B621" t="str">
            <v>BANDA 1200 EP1250/4 5+2 Y</v>
          </cell>
          <cell r="C621" t="str">
            <v>ATEX026</v>
          </cell>
          <cell r="D621" t="str">
            <v>Grado Y</v>
          </cell>
          <cell r="E621" t="str">
            <v>OMGYT118</v>
          </cell>
          <cell r="F621" t="str">
            <v>HPD-CB-TT</v>
          </cell>
          <cell r="G621" t="str">
            <v>IPBTEXSPECIAL006</v>
          </cell>
        </row>
        <row r="622">
          <cell r="A622">
            <v>900201</v>
          </cell>
          <cell r="B622" t="str">
            <v>BANDA 1200 EP1250/4 6+3 Y</v>
          </cell>
          <cell r="C622" t="str">
            <v>ATEX026</v>
          </cell>
          <cell r="D622" t="str">
            <v>Grado Y</v>
          </cell>
          <cell r="E622" t="str">
            <v>OMGYT119</v>
          </cell>
          <cell r="F622" t="str">
            <v>HPD-CB-TT</v>
          </cell>
          <cell r="G622" t="str">
            <v>IPBTEXSPECIAL006</v>
          </cell>
        </row>
        <row r="623">
          <cell r="A623">
            <v>901149</v>
          </cell>
          <cell r="B623" t="str">
            <v>BANDA 1200 EP1250/5 6+2 Y</v>
          </cell>
          <cell r="C623" t="str">
            <v>ATEX026</v>
          </cell>
          <cell r="D623" t="str">
            <v>Grado Y</v>
          </cell>
          <cell r="E623" t="str">
            <v>OMGYT120</v>
          </cell>
          <cell r="F623" t="str">
            <v>HPD-CB-TT</v>
          </cell>
          <cell r="G623" t="str">
            <v>IPBTEXSPECIAL006</v>
          </cell>
        </row>
        <row r="624">
          <cell r="A624">
            <v>900920</v>
          </cell>
          <cell r="B624" t="str">
            <v>BANDA 1200 EP1250/5 8+3 Y</v>
          </cell>
          <cell r="C624" t="str">
            <v>ATEX026</v>
          </cell>
          <cell r="D624" t="str">
            <v>Grado Y</v>
          </cell>
          <cell r="E624" t="str">
            <v>OMGYT121</v>
          </cell>
          <cell r="F624" t="str">
            <v>HPD-CB-TT</v>
          </cell>
          <cell r="G624" t="str">
            <v>IPBTEXSPECIAL006</v>
          </cell>
        </row>
        <row r="625">
          <cell r="A625">
            <v>901150</v>
          </cell>
          <cell r="B625" t="str">
            <v>BANDA 1350 EP1250/5 6+2 Y</v>
          </cell>
          <cell r="C625" t="str">
            <v>ATEX026</v>
          </cell>
          <cell r="D625" t="str">
            <v>Grado Y</v>
          </cell>
          <cell r="E625" t="str">
            <v>OMGYT122</v>
          </cell>
          <cell r="F625" t="str">
            <v>HPD-CB-TT</v>
          </cell>
          <cell r="G625" t="str">
            <v>IPBTEXSPECIAL006</v>
          </cell>
        </row>
        <row r="626">
          <cell r="A626">
            <v>900919</v>
          </cell>
          <cell r="B626" t="str">
            <v>BANDA 1350 EP1250/5 8+3 Y</v>
          </cell>
          <cell r="C626" t="str">
            <v>ATEX026</v>
          </cell>
          <cell r="D626" t="str">
            <v>Grado Y</v>
          </cell>
          <cell r="E626" t="str">
            <v>OMGYT123</v>
          </cell>
          <cell r="F626" t="str">
            <v>HPD-CB-TT</v>
          </cell>
          <cell r="G626" t="str">
            <v>IPBTEXSPECIAL006</v>
          </cell>
        </row>
        <row r="627">
          <cell r="A627">
            <v>900735</v>
          </cell>
          <cell r="B627" t="str">
            <v>BANDA 1400 EP1250/5 6+3 Y</v>
          </cell>
          <cell r="C627" t="str">
            <v>ATEX026</v>
          </cell>
          <cell r="D627" t="str">
            <v>Grado Y</v>
          </cell>
          <cell r="E627" t="str">
            <v>OMGYT124</v>
          </cell>
          <cell r="F627" t="str">
            <v>HPD-CB-TT</v>
          </cell>
          <cell r="G627" t="str">
            <v>IPBTEXSPECIAL006</v>
          </cell>
        </row>
        <row r="628">
          <cell r="A628">
            <v>901156</v>
          </cell>
          <cell r="B628" t="str">
            <v>BANDA 1500 EP1250/5 8+3 Y</v>
          </cell>
          <cell r="C628" t="str">
            <v>ATEX026</v>
          </cell>
          <cell r="D628" t="str">
            <v>Grado Y</v>
          </cell>
          <cell r="E628" t="str">
            <v>OMGYT125</v>
          </cell>
          <cell r="F628" t="str">
            <v>HPD-CB-TT</v>
          </cell>
          <cell r="G628" t="str">
            <v>IPBTEXSPECIAL006</v>
          </cell>
        </row>
        <row r="629">
          <cell r="A629">
            <v>900551</v>
          </cell>
          <cell r="B629" t="str">
            <v>BANDA 1600 EP1250/5 6,5+2,5 Y</v>
          </cell>
          <cell r="C629" t="str">
            <v>ATEX026</v>
          </cell>
          <cell r="D629" t="str">
            <v>Grado Y</v>
          </cell>
          <cell r="E629" t="str">
            <v>OMGYT126</v>
          </cell>
          <cell r="F629" t="str">
            <v>HPD-CB-TT</v>
          </cell>
          <cell r="G629" t="str">
            <v>IPBTEXSPECIAL006</v>
          </cell>
        </row>
        <row r="630">
          <cell r="A630">
            <v>900322</v>
          </cell>
          <cell r="B630" t="str">
            <v>BANDA 800 EP1600/4 6+3 Y</v>
          </cell>
          <cell r="C630" t="str">
            <v>ATEX026</v>
          </cell>
          <cell r="D630" t="str">
            <v>Grado Y</v>
          </cell>
          <cell r="E630" t="str">
            <v>OMGYT127</v>
          </cell>
          <cell r="F630" t="str">
            <v>HPD-CB-TT</v>
          </cell>
          <cell r="G630" t="str">
            <v>IPBTEXSPECIAL006</v>
          </cell>
        </row>
        <row r="631">
          <cell r="A631">
            <v>900195</v>
          </cell>
          <cell r="B631" t="str">
            <v>BANDA 1000 EP1600/4 6+3 Y</v>
          </cell>
          <cell r="C631" t="str">
            <v>ATEX026</v>
          </cell>
          <cell r="D631" t="str">
            <v>Grado Y</v>
          </cell>
          <cell r="E631" t="str">
            <v>OMGYT128</v>
          </cell>
          <cell r="F631" t="str">
            <v>HPD-CB-TT</v>
          </cell>
          <cell r="G631" t="str">
            <v>IPBTEXSPECIAL006</v>
          </cell>
        </row>
        <row r="632">
          <cell r="A632">
            <v>900931</v>
          </cell>
          <cell r="B632" t="str">
            <v>BANDA 1200 EP1600/4 6+2 Y</v>
          </cell>
          <cell r="C632" t="str">
            <v>ATEX026</v>
          </cell>
          <cell r="D632" t="str">
            <v>Grado Y</v>
          </cell>
          <cell r="E632" t="str">
            <v>OMGYT129</v>
          </cell>
          <cell r="F632" t="str">
            <v>HPD-CB-TT</v>
          </cell>
          <cell r="G632" t="str">
            <v>IPBTEXSPECIAL006</v>
          </cell>
        </row>
        <row r="633">
          <cell r="A633">
            <v>900317</v>
          </cell>
          <cell r="B633" t="str">
            <v>BANDA 1400 EP1600/4 6+3 Y</v>
          </cell>
          <cell r="C633" t="str">
            <v>ATEX026</v>
          </cell>
          <cell r="D633" t="str">
            <v>Grado Y</v>
          </cell>
          <cell r="E633" t="str">
            <v>OMGYT130</v>
          </cell>
          <cell r="F633" t="str">
            <v>HPD-CB-TT</v>
          </cell>
          <cell r="G633" t="str">
            <v>IPBTEXSPECIAL006</v>
          </cell>
        </row>
        <row r="634">
          <cell r="A634">
            <v>900804</v>
          </cell>
          <cell r="B634" t="str">
            <v>BANDA 1500 EP1600/5 8+3 Y</v>
          </cell>
          <cell r="C634" t="str">
            <v>ATEX026</v>
          </cell>
          <cell r="D634" t="str">
            <v>Grado Y</v>
          </cell>
          <cell r="E634" t="str">
            <v>OMGYT131</v>
          </cell>
          <cell r="F634" t="str">
            <v>HPD-CB-TT</v>
          </cell>
          <cell r="G634" t="str">
            <v>IPBTEXSPECIAL006</v>
          </cell>
        </row>
        <row r="635">
          <cell r="A635">
            <v>900788</v>
          </cell>
          <cell r="B635" t="str">
            <v>BANDA 1400 EP1800/5 6+2 Y</v>
          </cell>
          <cell r="C635" t="str">
            <v>ATEX026</v>
          </cell>
          <cell r="D635" t="str">
            <v>Grado Y</v>
          </cell>
          <cell r="E635" t="str">
            <v>OMGYT132</v>
          </cell>
          <cell r="F635" t="str">
            <v>HPD-CB-TT</v>
          </cell>
          <cell r="G635" t="str">
            <v>IPBTEXSPECIAL006</v>
          </cell>
        </row>
        <row r="636">
          <cell r="A636">
            <v>900197</v>
          </cell>
          <cell r="B636" t="str">
            <v>BANDA 1000 EP2000/4 6+3 Y</v>
          </cell>
          <cell r="C636" t="str">
            <v>ATEX026</v>
          </cell>
          <cell r="D636" t="str">
            <v>Grado Y</v>
          </cell>
          <cell r="E636" t="str">
            <v>OMGYT133</v>
          </cell>
          <cell r="F636" t="str">
            <v>HPD-CB-TT</v>
          </cell>
          <cell r="G636" t="str">
            <v>IPBTEXSPECIAL006</v>
          </cell>
        </row>
        <row r="637">
          <cell r="A637">
            <v>901154</v>
          </cell>
          <cell r="B637" t="str">
            <v>BANDA 1600 EP2000/5 6+2 Y</v>
          </cell>
          <cell r="C637" t="str">
            <v>ATEX026</v>
          </cell>
          <cell r="D637" t="str">
            <v>Grado Y</v>
          </cell>
          <cell r="E637" t="str">
            <v>OMGYT134</v>
          </cell>
          <cell r="F637" t="str">
            <v>HPD-CB-TT</v>
          </cell>
          <cell r="G637" t="str">
            <v>IPBTEXSPECIAL006</v>
          </cell>
        </row>
        <row r="638">
          <cell r="A638">
            <v>900567</v>
          </cell>
          <cell r="B638" t="str">
            <v>BANDA 1200 EP125/1 6+1,5 ST CC</v>
          </cell>
          <cell r="C638" t="str">
            <v>ATEX027</v>
          </cell>
          <cell r="D638" t="str">
            <v>Grado ST</v>
          </cell>
          <cell r="E638" t="str">
            <v>OMGST001</v>
          </cell>
          <cell r="F638" t="str">
            <v>HPD-CB-TT</v>
          </cell>
          <cell r="G638" t="str">
            <v>IPBTEXSPECIAL007</v>
          </cell>
        </row>
        <row r="639">
          <cell r="A639">
            <v>900655</v>
          </cell>
          <cell r="B639" t="str">
            <v>BANDA 1600 EP125/1 3+3 ST CC</v>
          </cell>
          <cell r="C639" t="str">
            <v>ATEX027</v>
          </cell>
          <cell r="D639" t="str">
            <v>Grado ST</v>
          </cell>
          <cell r="E639" t="str">
            <v>OMGST002</v>
          </cell>
          <cell r="F639" t="str">
            <v>HPD-CB-TT</v>
          </cell>
          <cell r="G639" t="str">
            <v>IPBTEXSPECIAL007</v>
          </cell>
        </row>
        <row r="640">
          <cell r="A640">
            <v>900249</v>
          </cell>
          <cell r="B640" t="str">
            <v>BANDA 550 EP250/2 2+1,5 ST</v>
          </cell>
          <cell r="C640" t="str">
            <v>ATEX027</v>
          </cell>
          <cell r="D640" t="str">
            <v>Grado ST</v>
          </cell>
          <cell r="E640" t="str">
            <v>OMGST003</v>
          </cell>
          <cell r="F640" t="str">
            <v>HPD-CB-TT</v>
          </cell>
          <cell r="G640" t="str">
            <v>IPBTEXSPECIAL007</v>
          </cell>
        </row>
        <row r="641">
          <cell r="A641">
            <v>901183</v>
          </cell>
          <cell r="B641" t="str">
            <v>BANDA 1370 EP250/2 4+1,5 ST CC</v>
          </cell>
          <cell r="C641" t="str">
            <v>ATEX027</v>
          </cell>
          <cell r="D641" t="str">
            <v>Grado ST</v>
          </cell>
          <cell r="E641" t="str">
            <v>OMGST004</v>
          </cell>
          <cell r="F641" t="str">
            <v>HPD-CB-TT</v>
          </cell>
          <cell r="G641" t="str">
            <v>IPBTEXSPECIAL007</v>
          </cell>
        </row>
        <row r="642">
          <cell r="A642">
            <v>900545</v>
          </cell>
          <cell r="B642" t="str">
            <v>BANDA 800 EP315/2 2+1,5 ST</v>
          </cell>
          <cell r="C642" t="str">
            <v>ATEX027</v>
          </cell>
          <cell r="D642" t="str">
            <v>Grado ST</v>
          </cell>
          <cell r="E642" t="str">
            <v>OMGST005</v>
          </cell>
          <cell r="F642" t="str">
            <v>HPD-CB-TT</v>
          </cell>
          <cell r="G642" t="str">
            <v>IPBTEXSPECIAL007</v>
          </cell>
        </row>
        <row r="643">
          <cell r="A643">
            <v>900924</v>
          </cell>
          <cell r="B643" t="str">
            <v>BANDA 500 EP315/3 6,5+2,5 ST</v>
          </cell>
          <cell r="C643" t="str">
            <v>ATEX027</v>
          </cell>
          <cell r="D643" t="str">
            <v>Grado ST</v>
          </cell>
          <cell r="E643" t="str">
            <v>OMGST006</v>
          </cell>
          <cell r="F643" t="str">
            <v>HPD-CB-TT</v>
          </cell>
          <cell r="G643" t="str">
            <v>IPBTEXSPECIAL007</v>
          </cell>
        </row>
        <row r="644">
          <cell r="A644">
            <v>901290</v>
          </cell>
          <cell r="B644" t="str">
            <v>BANDA 260 EP400/3 0+0 ST CC</v>
          </cell>
          <cell r="C644" t="str">
            <v>ATEX027</v>
          </cell>
          <cell r="D644" t="str">
            <v>Grado ST</v>
          </cell>
          <cell r="E644" t="str">
            <v>OMGST007</v>
          </cell>
          <cell r="F644" t="str">
            <v>HPD-CB-TT</v>
          </cell>
          <cell r="G644" t="str">
            <v>IPBTEXSPECIAL007</v>
          </cell>
        </row>
        <row r="645">
          <cell r="A645">
            <v>901134</v>
          </cell>
          <cell r="B645" t="str">
            <v>BANDA 300 EP400/3 3+1,5 ST CC</v>
          </cell>
          <cell r="C645" t="str">
            <v>ATEX027</v>
          </cell>
          <cell r="D645" t="str">
            <v>Grado ST</v>
          </cell>
          <cell r="E645" t="str">
            <v>OMGST008</v>
          </cell>
          <cell r="F645" t="str">
            <v>HPD-CB-TT</v>
          </cell>
          <cell r="G645" t="str">
            <v>IPBTEXSPECIAL007</v>
          </cell>
        </row>
        <row r="646">
          <cell r="A646">
            <v>901291</v>
          </cell>
          <cell r="B646" t="str">
            <v>BANDA 350 EP400/3 0+0 ST CC</v>
          </cell>
          <cell r="C646" t="str">
            <v>ATEX027</v>
          </cell>
          <cell r="D646" t="str">
            <v>Grado ST</v>
          </cell>
          <cell r="E646" t="str">
            <v>OMGST009</v>
          </cell>
          <cell r="F646" t="str">
            <v>HPD-CB-TT</v>
          </cell>
          <cell r="G646" t="str">
            <v>IPBTEXSPECIAL007</v>
          </cell>
        </row>
        <row r="647">
          <cell r="A647">
            <v>900840</v>
          </cell>
          <cell r="B647" t="str">
            <v>BANDA 400 EP400/3 4+2 ST</v>
          </cell>
          <cell r="C647" t="str">
            <v>ATEX027</v>
          </cell>
          <cell r="D647" t="str">
            <v>Grado ST</v>
          </cell>
          <cell r="E647" t="str">
            <v>OMGST010</v>
          </cell>
          <cell r="F647" t="str">
            <v>HPD-CB-TT</v>
          </cell>
          <cell r="G647" t="str">
            <v>IPBTEXSPECIAL007</v>
          </cell>
        </row>
        <row r="648">
          <cell r="A648">
            <v>900533</v>
          </cell>
          <cell r="B648" t="str">
            <v>BANDA 500 EP400/3 4+2 ST</v>
          </cell>
          <cell r="C648" t="str">
            <v>ATEX027</v>
          </cell>
          <cell r="D648" t="str">
            <v>Grado ST</v>
          </cell>
          <cell r="E648" t="str">
            <v>OMGST011</v>
          </cell>
          <cell r="F648" t="str">
            <v>HPD-CB-TT</v>
          </cell>
          <cell r="G648" t="str">
            <v>IPBTEXSPECIAL007</v>
          </cell>
        </row>
        <row r="649">
          <cell r="A649">
            <v>900923</v>
          </cell>
          <cell r="B649" t="str">
            <v>BANDA 500 EP400/3 6,5+2,5 ST</v>
          </cell>
          <cell r="C649" t="str">
            <v>ATEX027</v>
          </cell>
          <cell r="D649" t="str">
            <v>Grado ST</v>
          </cell>
          <cell r="E649" t="str">
            <v>OMGST012</v>
          </cell>
          <cell r="F649" t="str">
            <v>HPD-CB-TT</v>
          </cell>
          <cell r="G649" t="str">
            <v>IPBTEXSPECIAL007</v>
          </cell>
        </row>
        <row r="650">
          <cell r="A650">
            <v>900577</v>
          </cell>
          <cell r="B650" t="str">
            <v>BANDA 600 EP400/3 4+1,5 ST</v>
          </cell>
          <cell r="C650" t="str">
            <v>ATEX027</v>
          </cell>
          <cell r="D650" t="str">
            <v>Grado ST</v>
          </cell>
          <cell r="E650" t="str">
            <v>OMGST013</v>
          </cell>
          <cell r="F650" t="str">
            <v>HPD-CB-TT</v>
          </cell>
          <cell r="G650" t="str">
            <v>IPBTEXSPECIAL007</v>
          </cell>
        </row>
        <row r="651">
          <cell r="A651">
            <v>900390</v>
          </cell>
          <cell r="B651" t="str">
            <v>BANDA 650 EP400/3 3+1,5 ST CC</v>
          </cell>
          <cell r="C651" t="str">
            <v>ATEX027</v>
          </cell>
          <cell r="D651" t="str">
            <v>Grado ST</v>
          </cell>
          <cell r="E651" t="str">
            <v>OMGST014</v>
          </cell>
          <cell r="F651" t="str">
            <v>HPD-CB-TT</v>
          </cell>
          <cell r="G651" t="str">
            <v>IPBTEXSPECIAL007</v>
          </cell>
        </row>
        <row r="652">
          <cell r="A652">
            <v>900029</v>
          </cell>
          <cell r="B652" t="str">
            <v>BANDA 650 EP400/3 4+2 ST</v>
          </cell>
          <cell r="C652" t="str">
            <v>ATEX027</v>
          </cell>
          <cell r="D652" t="str">
            <v>Grado ST</v>
          </cell>
          <cell r="E652" t="str">
            <v>OMGST015</v>
          </cell>
          <cell r="F652" t="str">
            <v>HPD-CB-TT</v>
          </cell>
          <cell r="G652" t="str">
            <v>IPBTEXSPECIAL007</v>
          </cell>
        </row>
        <row r="653">
          <cell r="A653">
            <v>900534</v>
          </cell>
          <cell r="B653" t="str">
            <v>BANDA 650 EP400/3 4+2 ST</v>
          </cell>
          <cell r="C653" t="str">
            <v>ATEX027</v>
          </cell>
          <cell r="D653" t="str">
            <v>Grado ST</v>
          </cell>
          <cell r="E653" t="str">
            <v>OMGST016</v>
          </cell>
          <cell r="F653" t="str">
            <v>HPD-CB-TT</v>
          </cell>
          <cell r="G653" t="str">
            <v>IPBTEXSPECIAL007</v>
          </cell>
        </row>
        <row r="654">
          <cell r="A654">
            <v>900111</v>
          </cell>
          <cell r="B654" t="str">
            <v>BANDA 650 EP400/3 5+2 ST</v>
          </cell>
          <cell r="C654" t="str">
            <v>ATEX027</v>
          </cell>
          <cell r="D654" t="str">
            <v>Grado ST</v>
          </cell>
          <cell r="E654" t="str">
            <v>OMGST017</v>
          </cell>
          <cell r="F654" t="str">
            <v>HPD-CB-TT</v>
          </cell>
          <cell r="G654" t="str">
            <v>IPBTEXSPECIAL007</v>
          </cell>
        </row>
        <row r="655">
          <cell r="A655">
            <v>900862</v>
          </cell>
          <cell r="B655" t="str">
            <v>BANDA 700 EP400/3 0+0 ST CC</v>
          </cell>
          <cell r="C655" t="str">
            <v>ATEX027</v>
          </cell>
          <cell r="D655" t="str">
            <v>Grado ST</v>
          </cell>
          <cell r="E655" t="str">
            <v>OMGST018</v>
          </cell>
          <cell r="F655" t="str">
            <v>HPD-CB-TT</v>
          </cell>
          <cell r="G655" t="str">
            <v>IPBTEXSPECIAL007</v>
          </cell>
        </row>
        <row r="656">
          <cell r="A656">
            <v>900037</v>
          </cell>
          <cell r="B656" t="str">
            <v>BANDA 700 EP400/3 3+1,5 ST</v>
          </cell>
          <cell r="C656" t="str">
            <v>ATEX027</v>
          </cell>
          <cell r="D656" t="str">
            <v>Grado ST</v>
          </cell>
          <cell r="E656" t="str">
            <v>OMGST019</v>
          </cell>
          <cell r="F656" t="str">
            <v>HPD-CB-TT</v>
          </cell>
          <cell r="G656" t="str">
            <v>IPBTEXSPECIAL007</v>
          </cell>
        </row>
        <row r="657">
          <cell r="A657">
            <v>900578</v>
          </cell>
          <cell r="B657" t="str">
            <v>BANDA 800 EP400/3 4+1,5 ST</v>
          </cell>
          <cell r="C657" t="str">
            <v>ATEX027</v>
          </cell>
          <cell r="D657" t="str">
            <v>Grado ST</v>
          </cell>
          <cell r="E657" t="str">
            <v>OMGST020</v>
          </cell>
          <cell r="F657" t="str">
            <v>HPD-CB-TT</v>
          </cell>
          <cell r="G657" t="str">
            <v>IPBTEXSPECIAL007</v>
          </cell>
        </row>
        <row r="658">
          <cell r="A658">
            <v>900518</v>
          </cell>
          <cell r="B658" t="str">
            <v>BANDA 800 EP400/3 4+2 ST</v>
          </cell>
          <cell r="C658" t="str">
            <v>ATEX027</v>
          </cell>
          <cell r="D658" t="str">
            <v>Grado ST</v>
          </cell>
          <cell r="E658" t="str">
            <v>OMGST021</v>
          </cell>
          <cell r="F658" t="str">
            <v>HPD-CB-TT</v>
          </cell>
          <cell r="G658" t="str">
            <v>IPBTEXSPECIAL007</v>
          </cell>
        </row>
        <row r="659">
          <cell r="A659">
            <v>900535</v>
          </cell>
          <cell r="B659" t="str">
            <v>BANDA 800 EP400/3 4+2 ST</v>
          </cell>
          <cell r="C659" t="str">
            <v>ATEX027</v>
          </cell>
          <cell r="D659" t="str">
            <v>Grado ST</v>
          </cell>
          <cell r="E659" t="str">
            <v>OMGST022</v>
          </cell>
          <cell r="F659" t="str">
            <v>HPD-CB-TT</v>
          </cell>
          <cell r="G659" t="str">
            <v>IPBTEXSPECIAL007</v>
          </cell>
        </row>
        <row r="660">
          <cell r="A660">
            <v>900598</v>
          </cell>
          <cell r="B660" t="str">
            <v>BANDA 800 EP400/3 5+2 ST NER</v>
          </cell>
          <cell r="C660" t="str">
            <v>ATEX027</v>
          </cell>
          <cell r="D660" t="str">
            <v>Grado ST</v>
          </cell>
          <cell r="E660" t="str">
            <v>OMGST023</v>
          </cell>
          <cell r="F660" t="str">
            <v>HPD-CB-TT</v>
          </cell>
          <cell r="G660" t="str">
            <v>IPBTEXSPECIAL007</v>
          </cell>
        </row>
        <row r="661">
          <cell r="A661">
            <v>900861</v>
          </cell>
          <cell r="B661" t="str">
            <v>BANDA 900 EP400/3 0+0 ST CC</v>
          </cell>
          <cell r="C661" t="str">
            <v>ATEX027</v>
          </cell>
          <cell r="D661" t="str">
            <v>Grado ST</v>
          </cell>
          <cell r="E661" t="str">
            <v>OMGST024</v>
          </cell>
          <cell r="F661" t="str">
            <v>HPD-CB-TT</v>
          </cell>
          <cell r="G661" t="str">
            <v>IPBTEXSPECIAL007</v>
          </cell>
        </row>
        <row r="662">
          <cell r="A662">
            <v>900892</v>
          </cell>
          <cell r="B662" t="str">
            <v>BANDA 1000 EP400/3 4+2 ST</v>
          </cell>
          <cell r="C662" t="str">
            <v>ATEX027</v>
          </cell>
          <cell r="D662" t="str">
            <v>Grado ST</v>
          </cell>
          <cell r="E662" t="str">
            <v>OMGST025</v>
          </cell>
          <cell r="F662" t="str">
            <v>HPD-CB-TT</v>
          </cell>
          <cell r="G662" t="str">
            <v>IPBTEXSPECIAL007</v>
          </cell>
        </row>
        <row r="663">
          <cell r="A663">
            <v>900922</v>
          </cell>
          <cell r="B663" t="str">
            <v>BANDA 1000 EP400/3 5+2 ST</v>
          </cell>
          <cell r="C663" t="str">
            <v>ATEX027</v>
          </cell>
          <cell r="D663" t="str">
            <v>Grado ST</v>
          </cell>
          <cell r="E663" t="str">
            <v>OMGST026</v>
          </cell>
          <cell r="F663" t="str">
            <v>HPD-CB-TT</v>
          </cell>
          <cell r="G663" t="str">
            <v>IPBTEXSPECIAL007</v>
          </cell>
        </row>
        <row r="664">
          <cell r="A664">
            <v>900930</v>
          </cell>
          <cell r="B664" t="str">
            <v>BANDA 1100 EP400/3 2+0 ST CC</v>
          </cell>
          <cell r="C664" t="str">
            <v>ATEX027</v>
          </cell>
          <cell r="D664" t="str">
            <v>Grado ST</v>
          </cell>
          <cell r="E664" t="str">
            <v>OMGST027</v>
          </cell>
          <cell r="F664" t="str">
            <v>HPD-CB-TT</v>
          </cell>
          <cell r="G664" t="str">
            <v>IPBTEXSPECIAL007</v>
          </cell>
        </row>
        <row r="665">
          <cell r="A665">
            <v>900440</v>
          </cell>
          <cell r="B665" t="str">
            <v>BANDA 1200 EP400/3 3+1,5 ST</v>
          </cell>
          <cell r="C665" t="str">
            <v>ATEX027</v>
          </cell>
          <cell r="D665" t="str">
            <v>Grado ST</v>
          </cell>
          <cell r="E665" t="str">
            <v>OMGST028</v>
          </cell>
          <cell r="F665" t="str">
            <v>HPD-CB-TT</v>
          </cell>
          <cell r="G665" t="str">
            <v>IPBTEXSPECIAL007</v>
          </cell>
        </row>
        <row r="666">
          <cell r="A666">
            <v>900447</v>
          </cell>
          <cell r="B666" t="str">
            <v>BANDA 1200 EP400/3 4+2 ST</v>
          </cell>
          <cell r="C666" t="str">
            <v>ATEX027</v>
          </cell>
          <cell r="D666" t="str">
            <v>Grado ST</v>
          </cell>
          <cell r="E666" t="str">
            <v>OMGST029</v>
          </cell>
          <cell r="F666" t="str">
            <v>HPD-CB-TT</v>
          </cell>
          <cell r="G666" t="str">
            <v>IPBTEXSPECIAL007</v>
          </cell>
        </row>
        <row r="667">
          <cell r="A667">
            <v>901160</v>
          </cell>
          <cell r="B667" t="str">
            <v>BANDA 1300 EP400/3 2+0 ST CC</v>
          </cell>
          <cell r="C667" t="str">
            <v>ATEX027</v>
          </cell>
          <cell r="D667" t="str">
            <v>Grado ST</v>
          </cell>
          <cell r="E667" t="str">
            <v>OMGST030</v>
          </cell>
          <cell r="F667" t="str">
            <v>HPD-CB-TT</v>
          </cell>
          <cell r="G667" t="str">
            <v>IPBTEXSPECIAL007</v>
          </cell>
        </row>
        <row r="668">
          <cell r="A668">
            <v>900579</v>
          </cell>
          <cell r="B668" t="str">
            <v>BANDA 1370 EP400/3 4+1,5 ST CC</v>
          </cell>
          <cell r="C668" t="str">
            <v>ATEX027</v>
          </cell>
          <cell r="D668" t="str">
            <v>Grado ST</v>
          </cell>
          <cell r="E668" t="str">
            <v>OMGST031</v>
          </cell>
          <cell r="F668" t="str">
            <v>HPD-CB-TT</v>
          </cell>
          <cell r="G668" t="str">
            <v>IPBTEXSPECIAL007</v>
          </cell>
        </row>
        <row r="669">
          <cell r="A669">
            <v>900929</v>
          </cell>
          <cell r="B669" t="str">
            <v>BANDA 1400 EP400/3 2+0 ST CC</v>
          </cell>
          <cell r="C669" t="str">
            <v>ATEX027</v>
          </cell>
          <cell r="D669" t="str">
            <v>Grado ST</v>
          </cell>
          <cell r="E669" t="str">
            <v>OMGST032</v>
          </cell>
          <cell r="F669" t="str">
            <v>HPD-CB-TT</v>
          </cell>
          <cell r="G669" t="str">
            <v>IPBTEXSPECIAL007</v>
          </cell>
        </row>
        <row r="670">
          <cell r="A670">
            <v>900191</v>
          </cell>
          <cell r="B670" t="str">
            <v>BANDA 1400 EP400/3 3+1,5 ST</v>
          </cell>
          <cell r="C670" t="str">
            <v>ATEX027</v>
          </cell>
          <cell r="D670" t="str">
            <v>Grado ST</v>
          </cell>
          <cell r="E670" t="str">
            <v>OMGST033</v>
          </cell>
          <cell r="F670" t="str">
            <v>HPD-CB-TT</v>
          </cell>
          <cell r="G670" t="str">
            <v>IPBTEXSPECIAL007</v>
          </cell>
        </row>
        <row r="671">
          <cell r="A671">
            <v>900893</v>
          </cell>
          <cell r="B671" t="str">
            <v>BANDA 1400 EP400/3 4+2 ST</v>
          </cell>
          <cell r="C671" t="str">
            <v>ATEX027</v>
          </cell>
          <cell r="D671" t="str">
            <v>Grado ST</v>
          </cell>
          <cell r="E671" t="str">
            <v>OMGST034</v>
          </cell>
          <cell r="F671" t="str">
            <v>HPD-CB-TT</v>
          </cell>
          <cell r="G671" t="str">
            <v>IPBTEXSPECIAL007</v>
          </cell>
        </row>
        <row r="672">
          <cell r="A672">
            <v>900727</v>
          </cell>
          <cell r="B672" t="str">
            <v>BANDA 1400 EP400/3+BB 2+0 ST CC</v>
          </cell>
          <cell r="C672" t="str">
            <v>ATEX027</v>
          </cell>
          <cell r="D672" t="str">
            <v>Grado ST</v>
          </cell>
          <cell r="E672" t="str">
            <v>OMGST035</v>
          </cell>
          <cell r="F672" t="str">
            <v>HPD-CB-TT</v>
          </cell>
          <cell r="G672" t="str">
            <v>IPBTEXSPECIAL007</v>
          </cell>
        </row>
        <row r="673">
          <cell r="A673">
            <v>900889</v>
          </cell>
          <cell r="B673" t="str">
            <v>BANDA 1553 EP400/3 4+2 ST CC</v>
          </cell>
          <cell r="C673" t="str">
            <v>ATEX027</v>
          </cell>
          <cell r="D673" t="str">
            <v>Grado ST</v>
          </cell>
          <cell r="E673" t="str">
            <v>OMGST036</v>
          </cell>
          <cell r="F673" t="str">
            <v>HPD-CB-TT</v>
          </cell>
          <cell r="G673" t="str">
            <v>IPBTEXSPECIAL007</v>
          </cell>
        </row>
        <row r="674">
          <cell r="A674">
            <v>900470</v>
          </cell>
          <cell r="B674" t="str">
            <v>BANDA 1600 EP400/3 3+1,5 ST</v>
          </cell>
          <cell r="C674" t="str">
            <v>ATEX027</v>
          </cell>
          <cell r="D674" t="str">
            <v>Grado ST</v>
          </cell>
          <cell r="E674" t="str">
            <v>OMGST037</v>
          </cell>
          <cell r="F674" t="str">
            <v>HPD-CB-TT</v>
          </cell>
          <cell r="G674" t="str">
            <v>IPBTEXSPECIAL007</v>
          </cell>
        </row>
        <row r="675">
          <cell r="A675">
            <v>900888</v>
          </cell>
          <cell r="B675" t="str">
            <v>BANDA 1600 EP400/3 4+2 ST CC</v>
          </cell>
          <cell r="C675" t="str">
            <v>ATEX027</v>
          </cell>
          <cell r="D675" t="str">
            <v>Grado ST</v>
          </cell>
          <cell r="E675" t="str">
            <v>OMGST038</v>
          </cell>
          <cell r="F675" t="str">
            <v>HPD-CB-TT</v>
          </cell>
          <cell r="G675" t="str">
            <v>IPBTEXSPECIAL007</v>
          </cell>
        </row>
        <row r="676">
          <cell r="A676">
            <v>900827</v>
          </cell>
          <cell r="B676" t="str">
            <v>BANDA 1600 EP400/3 5+2 ST CC</v>
          </cell>
          <cell r="C676" t="str">
            <v>ATEX027</v>
          </cell>
          <cell r="D676" t="str">
            <v>Grado ST</v>
          </cell>
          <cell r="E676" t="str">
            <v>OMGST039</v>
          </cell>
          <cell r="F676" t="str">
            <v>HPD-CB-TT</v>
          </cell>
          <cell r="G676" t="str">
            <v>IPBTEXSPECIAL007</v>
          </cell>
        </row>
        <row r="677">
          <cell r="A677">
            <v>900524</v>
          </cell>
          <cell r="B677" t="str">
            <v>BANDA 1600 EP400/3+1B 3+0 ST CC</v>
          </cell>
          <cell r="C677" t="str">
            <v>ATEX027</v>
          </cell>
          <cell r="D677" t="str">
            <v>Grado ST</v>
          </cell>
          <cell r="E677" t="str">
            <v>OMGST040</v>
          </cell>
          <cell r="F677" t="str">
            <v>HPD-CB-TT</v>
          </cell>
          <cell r="G677" t="str">
            <v>IPBTEXSPECIAL007</v>
          </cell>
        </row>
        <row r="678">
          <cell r="A678">
            <v>900135</v>
          </cell>
          <cell r="B678" t="str">
            <v>BANDA 600 EP500/3 6+2 ST</v>
          </cell>
          <cell r="C678" t="str">
            <v>ATEX027</v>
          </cell>
          <cell r="D678" t="str">
            <v>Grado ST</v>
          </cell>
          <cell r="E678" t="str">
            <v>OMGST041</v>
          </cell>
          <cell r="F678" t="str">
            <v>HPD-CB-TT</v>
          </cell>
          <cell r="G678" t="str">
            <v>IPBTEXSPECIAL007</v>
          </cell>
        </row>
        <row r="679">
          <cell r="A679">
            <v>900869</v>
          </cell>
          <cell r="B679" t="str">
            <v>BANDA 650 EP500/3 4+2 ST NER</v>
          </cell>
          <cell r="C679" t="str">
            <v>ATEX027</v>
          </cell>
          <cell r="D679" t="str">
            <v>Grado ST</v>
          </cell>
          <cell r="E679" t="str">
            <v>OMGST042</v>
          </cell>
          <cell r="F679" t="str">
            <v>HPD-CB-TT</v>
          </cell>
          <cell r="G679" t="str">
            <v>IPBTEXSPECIAL007</v>
          </cell>
        </row>
        <row r="680">
          <cell r="A680">
            <v>900975</v>
          </cell>
          <cell r="B680" t="str">
            <v>BANDA 650 EP500/3 6+3 ST</v>
          </cell>
          <cell r="C680" t="str">
            <v>ATEX027</v>
          </cell>
          <cell r="D680" t="str">
            <v>Grado ST</v>
          </cell>
          <cell r="E680" t="str">
            <v>OMGST043</v>
          </cell>
          <cell r="F680" t="str">
            <v>HPD-CB-TT</v>
          </cell>
          <cell r="G680" t="str">
            <v>IPBTEXSPECIAL007</v>
          </cell>
        </row>
        <row r="681">
          <cell r="A681">
            <v>900580</v>
          </cell>
          <cell r="B681" t="str">
            <v>BANDA 800 EP500/3 6+2 ST</v>
          </cell>
          <cell r="C681" t="str">
            <v>ATEX027</v>
          </cell>
          <cell r="D681" t="str">
            <v>Grado ST</v>
          </cell>
          <cell r="E681" t="str">
            <v>OMGST044</v>
          </cell>
          <cell r="F681" t="str">
            <v>HPD-CB-TT</v>
          </cell>
          <cell r="G681" t="str">
            <v>IPBTEXSPECIAL007</v>
          </cell>
        </row>
        <row r="682">
          <cell r="A682">
            <v>900887</v>
          </cell>
          <cell r="B682" t="str">
            <v>BANDA 850 EP500/3 6+2 ST</v>
          </cell>
          <cell r="C682" t="str">
            <v>ATEX027</v>
          </cell>
          <cell r="D682" t="str">
            <v>Grado ST</v>
          </cell>
          <cell r="E682" t="str">
            <v>OMGST045</v>
          </cell>
          <cell r="F682" t="str">
            <v>HPD-CB-TT</v>
          </cell>
          <cell r="G682" t="str">
            <v>IPBTEXSPECIAL007</v>
          </cell>
        </row>
        <row r="683">
          <cell r="A683">
            <v>900591</v>
          </cell>
          <cell r="B683" t="str">
            <v>BANDA 1000 EP500/3 6+3 ST</v>
          </cell>
          <cell r="C683" t="str">
            <v>ATEX027</v>
          </cell>
          <cell r="D683" t="str">
            <v>Grado ST</v>
          </cell>
          <cell r="E683" t="str">
            <v>OMGST046</v>
          </cell>
          <cell r="F683" t="str">
            <v>HPD-CB-TT</v>
          </cell>
          <cell r="G683" t="str">
            <v>IPBTEXSPECIAL007</v>
          </cell>
        </row>
        <row r="684">
          <cell r="A684">
            <v>900960</v>
          </cell>
          <cell r="B684" t="str">
            <v>BANDA 1065 EP500/3 6+2 ST CC</v>
          </cell>
          <cell r="C684" t="str">
            <v>ATEX027</v>
          </cell>
          <cell r="D684" t="str">
            <v>Grado ST</v>
          </cell>
          <cell r="E684" t="str">
            <v>OMGST047</v>
          </cell>
          <cell r="F684" t="str">
            <v>HPD-CB-TT</v>
          </cell>
          <cell r="G684" t="str">
            <v>IPBTEXSPECIAL007</v>
          </cell>
        </row>
        <row r="685">
          <cell r="A685">
            <v>900962</v>
          </cell>
          <cell r="B685" t="str">
            <v>BANDA 1067 EP500/3 6+2 ST</v>
          </cell>
          <cell r="C685" t="str">
            <v>ATEX027</v>
          </cell>
          <cell r="D685" t="str">
            <v>Grado ST</v>
          </cell>
          <cell r="E685" t="str">
            <v>OMGST048</v>
          </cell>
          <cell r="F685" t="str">
            <v>HPD-CB-TT</v>
          </cell>
          <cell r="G685" t="str">
            <v>IPBTEXSPECIAL007</v>
          </cell>
        </row>
        <row r="686">
          <cell r="A686">
            <v>900581</v>
          </cell>
          <cell r="B686" t="str">
            <v>BANDA 1070 EP500/3 6+2 ST CC</v>
          </cell>
          <cell r="C686" t="str">
            <v>ATEX027</v>
          </cell>
          <cell r="D686" t="str">
            <v>Grado ST</v>
          </cell>
          <cell r="E686" t="str">
            <v>OMGST049</v>
          </cell>
          <cell r="F686" t="str">
            <v>HPD-CB-TT</v>
          </cell>
          <cell r="G686" t="str">
            <v>IPBTEXSPECIAL007</v>
          </cell>
        </row>
        <row r="687">
          <cell r="A687">
            <v>901301</v>
          </cell>
          <cell r="B687" t="str">
            <v>BANDA 1530 EP500/3 6+2 ST CC</v>
          </cell>
          <cell r="C687" t="str">
            <v>ATEX027</v>
          </cell>
          <cell r="D687" t="str">
            <v>Grado ST</v>
          </cell>
          <cell r="E687" t="str">
            <v>OMGST050</v>
          </cell>
          <cell r="F687" t="str">
            <v>HPD-CB-TT</v>
          </cell>
          <cell r="G687" t="str">
            <v>IPBTEXSPECIAL007</v>
          </cell>
        </row>
        <row r="688">
          <cell r="A688">
            <v>900582</v>
          </cell>
          <cell r="B688" t="str">
            <v>BANDA 1553 EP500/3 6+2 ST CC</v>
          </cell>
          <cell r="C688" t="str">
            <v>ATEX027</v>
          </cell>
          <cell r="D688" t="str">
            <v>Grado ST</v>
          </cell>
          <cell r="E688" t="str">
            <v>OMGST051</v>
          </cell>
          <cell r="F688" t="str">
            <v>HPD-CB-TT</v>
          </cell>
          <cell r="G688" t="str">
            <v>IPBTEXSPECIAL007</v>
          </cell>
        </row>
        <row r="689">
          <cell r="A689">
            <v>900338</v>
          </cell>
          <cell r="B689" t="str">
            <v>BANDA 500 EP500/4 4+2 ST CC</v>
          </cell>
          <cell r="C689" t="str">
            <v>ATEX027</v>
          </cell>
          <cell r="D689" t="str">
            <v>Grado ST</v>
          </cell>
          <cell r="E689" t="str">
            <v>OMGST052</v>
          </cell>
          <cell r="F689" t="str">
            <v>HPD-CB-TT</v>
          </cell>
          <cell r="G689" t="str">
            <v>IPBTEXSPECIAL007</v>
          </cell>
        </row>
        <row r="690">
          <cell r="A690">
            <v>900863</v>
          </cell>
          <cell r="B690" t="str">
            <v>BANDA 500 EP500/4 4+2 ST NER</v>
          </cell>
          <cell r="C690" t="str">
            <v>ATEX027</v>
          </cell>
          <cell r="D690" t="str">
            <v>Grado ST</v>
          </cell>
          <cell r="E690" t="str">
            <v>OMGST053</v>
          </cell>
          <cell r="F690" t="str">
            <v>HPD-CB-TT</v>
          </cell>
          <cell r="G690" t="str">
            <v>IPBTEXSPECIAL007</v>
          </cell>
        </row>
        <row r="691">
          <cell r="A691">
            <v>900199</v>
          </cell>
          <cell r="B691" t="str">
            <v>BANDA 600 EP500/4 5+2 ST</v>
          </cell>
          <cell r="C691" t="str">
            <v>ATEX027</v>
          </cell>
          <cell r="D691" t="str">
            <v>Grado ST</v>
          </cell>
          <cell r="E691" t="str">
            <v>OMGST054</v>
          </cell>
          <cell r="F691" t="str">
            <v>HPD-CB-TT</v>
          </cell>
          <cell r="G691" t="str">
            <v>IPBTEXSPECIAL007</v>
          </cell>
        </row>
        <row r="692">
          <cell r="A692">
            <v>900337</v>
          </cell>
          <cell r="B692" t="str">
            <v>BANDA 650 EP500/4 4+2 ST CC</v>
          </cell>
          <cell r="C692" t="str">
            <v>ATEX027</v>
          </cell>
          <cell r="D692" t="str">
            <v>Grado ST</v>
          </cell>
          <cell r="E692" t="str">
            <v>OMGST055</v>
          </cell>
          <cell r="F692" t="str">
            <v>HPD-CB-TT</v>
          </cell>
          <cell r="G692" t="str">
            <v>IPBTEXSPECIAL007</v>
          </cell>
        </row>
        <row r="693">
          <cell r="A693">
            <v>900036</v>
          </cell>
          <cell r="B693" t="str">
            <v>BANDA 650 EP500/4 5+2 ST</v>
          </cell>
          <cell r="C693" t="str">
            <v>ATEX027</v>
          </cell>
          <cell r="D693" t="str">
            <v>Grado ST</v>
          </cell>
          <cell r="E693" t="str">
            <v>OMGST056</v>
          </cell>
          <cell r="F693" t="str">
            <v>HPD-CB-TT</v>
          </cell>
          <cell r="G693" t="str">
            <v>IPBTEXSPECIAL007</v>
          </cell>
        </row>
        <row r="694">
          <cell r="A694">
            <v>900091</v>
          </cell>
          <cell r="B694" t="str">
            <v>BANDA 700 EP500/4 4+2 ST</v>
          </cell>
          <cell r="C694" t="str">
            <v>ATEX027</v>
          </cell>
          <cell r="D694" t="str">
            <v>Grado ST</v>
          </cell>
          <cell r="E694" t="str">
            <v>OMGST057</v>
          </cell>
          <cell r="F694" t="str">
            <v>HPD-CB-TT</v>
          </cell>
          <cell r="G694" t="str">
            <v>IPBTEXSPECIAL007</v>
          </cell>
        </row>
        <row r="695">
          <cell r="A695">
            <v>900127</v>
          </cell>
          <cell r="B695" t="str">
            <v>BANDA 800 EP500/4 4+2 ST NER</v>
          </cell>
          <cell r="C695" t="str">
            <v>ATEX027</v>
          </cell>
          <cell r="D695" t="str">
            <v>Grado ST</v>
          </cell>
          <cell r="E695" t="str">
            <v>OMGST058</v>
          </cell>
          <cell r="F695" t="str">
            <v>HPD-CB-TT</v>
          </cell>
          <cell r="G695" t="str">
            <v>IPBTEXSPECIAL007</v>
          </cell>
        </row>
        <row r="696">
          <cell r="A696">
            <v>901223</v>
          </cell>
          <cell r="B696" t="str">
            <v>BANDA 800 EP500/4 5+2 ST</v>
          </cell>
          <cell r="C696" t="str">
            <v>ATEX027</v>
          </cell>
          <cell r="D696" t="str">
            <v>Grado ST</v>
          </cell>
          <cell r="E696" t="str">
            <v>OMGST059</v>
          </cell>
          <cell r="F696" t="str">
            <v>HPD-CB-TT</v>
          </cell>
          <cell r="G696" t="str">
            <v>IPBTEXSPECIAL007</v>
          </cell>
        </row>
        <row r="697">
          <cell r="A697">
            <v>900474</v>
          </cell>
          <cell r="B697" t="str">
            <v>BANDA 800 EP500/4 6+2 ST</v>
          </cell>
          <cell r="C697" t="str">
            <v>ATEX027</v>
          </cell>
          <cell r="D697" t="str">
            <v>Grado ST</v>
          </cell>
          <cell r="E697" t="str">
            <v>OMGST060</v>
          </cell>
          <cell r="F697" t="str">
            <v>HPD-CB-TT</v>
          </cell>
          <cell r="G697" t="str">
            <v>IPBTEXSPECIAL007</v>
          </cell>
        </row>
        <row r="698">
          <cell r="A698">
            <v>900070</v>
          </cell>
          <cell r="B698" t="str">
            <v>BANDA 800 EP500/4 8+4 ST</v>
          </cell>
          <cell r="C698" t="str">
            <v>ATEX027</v>
          </cell>
          <cell r="D698" t="str">
            <v>Grado ST</v>
          </cell>
          <cell r="E698" t="str">
            <v>OMGST061</v>
          </cell>
          <cell r="F698" t="str">
            <v>HPD-CB-TT</v>
          </cell>
          <cell r="G698" t="str">
            <v>IPBTEXSPECIAL007</v>
          </cell>
        </row>
        <row r="699">
          <cell r="A699">
            <v>900512</v>
          </cell>
          <cell r="B699" t="str">
            <v>BANDA 1000 EP500/4 4+2 ST SF</v>
          </cell>
          <cell r="C699" t="str">
            <v>ATEX027</v>
          </cell>
          <cell r="D699" t="str">
            <v>Grado ST</v>
          </cell>
          <cell r="E699" t="str">
            <v>OMGST062</v>
          </cell>
          <cell r="F699" t="str">
            <v>HPD-CB-TT</v>
          </cell>
          <cell r="G699" t="str">
            <v>IPBTEXSPECIAL007</v>
          </cell>
        </row>
        <row r="700">
          <cell r="A700">
            <v>900477</v>
          </cell>
          <cell r="B700" t="str">
            <v>BANDA 1000 EP500/4 5+2 ST</v>
          </cell>
          <cell r="C700" t="str">
            <v>ATEX027</v>
          </cell>
          <cell r="D700" t="str">
            <v>Grado ST</v>
          </cell>
          <cell r="E700" t="str">
            <v>OMGST063</v>
          </cell>
          <cell r="F700" t="str">
            <v>HPD-CB-TT</v>
          </cell>
          <cell r="G700" t="str">
            <v>IPBTEXSPECIAL007</v>
          </cell>
        </row>
        <row r="701">
          <cell r="A701">
            <v>900966</v>
          </cell>
          <cell r="B701" t="str">
            <v>BANDA 1000 EP500/4 6+2 ST</v>
          </cell>
          <cell r="C701" t="str">
            <v>ATEX027</v>
          </cell>
          <cell r="D701" t="str">
            <v>Grado ST</v>
          </cell>
          <cell r="E701" t="str">
            <v>OMGST064</v>
          </cell>
          <cell r="F701" t="str">
            <v>HPD-CB-TT</v>
          </cell>
          <cell r="G701" t="str">
            <v>IPBTEXSPECIAL007</v>
          </cell>
        </row>
        <row r="702">
          <cell r="A702">
            <v>901273</v>
          </cell>
          <cell r="B702" t="str">
            <v>BANDA 1000 EP500/4 6+3 ST NER</v>
          </cell>
          <cell r="C702" t="str">
            <v>ATEX027</v>
          </cell>
          <cell r="D702" t="str">
            <v>Grado ST</v>
          </cell>
          <cell r="E702" t="str">
            <v>OMGST065</v>
          </cell>
          <cell r="F702" t="str">
            <v>HPD-CB-TT</v>
          </cell>
          <cell r="G702" t="str">
            <v>IPBTEXSPECIAL007</v>
          </cell>
        </row>
        <row r="703">
          <cell r="A703">
            <v>900034</v>
          </cell>
          <cell r="B703" t="str">
            <v>BANDA 1200 EP500/4 6+3 ST</v>
          </cell>
          <cell r="C703" t="str">
            <v>ATEX027</v>
          </cell>
          <cell r="D703" t="str">
            <v>Grado ST</v>
          </cell>
          <cell r="E703" t="str">
            <v>OMGST066</v>
          </cell>
          <cell r="F703" t="str">
            <v>HPD-CB-TT</v>
          </cell>
          <cell r="G703" t="str">
            <v>IPBTEXSPECIAL007</v>
          </cell>
        </row>
        <row r="704">
          <cell r="A704">
            <v>900323</v>
          </cell>
          <cell r="B704" t="str">
            <v>BANDA 1200 EP500/4 8+4 ST</v>
          </cell>
          <cell r="C704" t="str">
            <v>ATEX027</v>
          </cell>
          <cell r="D704" t="str">
            <v>Grado ST</v>
          </cell>
          <cell r="E704" t="str">
            <v>OMGST067</v>
          </cell>
          <cell r="F704" t="str">
            <v>HPD-CB-TT</v>
          </cell>
          <cell r="G704" t="str">
            <v>IPBTEXSPECIAL007</v>
          </cell>
        </row>
        <row r="705">
          <cell r="A705">
            <v>900157</v>
          </cell>
          <cell r="B705" t="str">
            <v>BANDA 1500 EP500/4 6+3 ST</v>
          </cell>
          <cell r="C705" t="str">
            <v>ATEX027</v>
          </cell>
          <cell r="D705" t="str">
            <v>Grado ST</v>
          </cell>
          <cell r="E705" t="str">
            <v>OMGST068</v>
          </cell>
          <cell r="F705" t="str">
            <v>HPD-CB-TT</v>
          </cell>
          <cell r="G705" t="str">
            <v>IPBTEXSPECIAL007</v>
          </cell>
        </row>
        <row r="706">
          <cell r="A706">
            <v>900342</v>
          </cell>
          <cell r="B706" t="str">
            <v>BANDA 650 EP630/3 4+2 ST</v>
          </cell>
          <cell r="C706" t="str">
            <v>ATEX027</v>
          </cell>
          <cell r="D706" t="str">
            <v>Grado ST</v>
          </cell>
          <cell r="E706" t="str">
            <v>OMGST069</v>
          </cell>
          <cell r="F706" t="str">
            <v>HPD-CB-TT</v>
          </cell>
          <cell r="G706" t="str">
            <v>IPBTEXSPECIAL007</v>
          </cell>
        </row>
        <row r="707">
          <cell r="A707">
            <v>900539</v>
          </cell>
          <cell r="B707" t="str">
            <v>BANDA 300 EP630/4 4+2 ST CC</v>
          </cell>
          <cell r="C707" t="str">
            <v>ATEX027</v>
          </cell>
          <cell r="D707" t="str">
            <v>Grado ST</v>
          </cell>
          <cell r="E707" t="str">
            <v>OMGST070</v>
          </cell>
          <cell r="F707" t="str">
            <v>HPD-CB-TT</v>
          </cell>
          <cell r="G707" t="str">
            <v>IPBTEXSPECIAL007</v>
          </cell>
        </row>
        <row r="708">
          <cell r="A708">
            <v>900745</v>
          </cell>
          <cell r="B708" t="str">
            <v>BANDA 500 EP630/4 6+3 ST</v>
          </cell>
          <cell r="C708" t="str">
            <v>ATEX027</v>
          </cell>
          <cell r="D708" t="str">
            <v>Grado ST</v>
          </cell>
          <cell r="E708" t="str">
            <v>OMGST071</v>
          </cell>
          <cell r="F708" t="str">
            <v>HPD-CB-TT</v>
          </cell>
          <cell r="G708" t="str">
            <v>IPBTEXSPECIAL007</v>
          </cell>
        </row>
        <row r="709">
          <cell r="A709">
            <v>900094</v>
          </cell>
          <cell r="B709" t="str">
            <v>BANDA 600 EP630/4 3+2 ST</v>
          </cell>
          <cell r="C709" t="str">
            <v>ATEX027</v>
          </cell>
          <cell r="D709" t="str">
            <v>Grado ST</v>
          </cell>
          <cell r="E709" t="str">
            <v>OMGST072</v>
          </cell>
          <cell r="F709" t="str">
            <v>HPD-CB-TT</v>
          </cell>
          <cell r="G709" t="str">
            <v>IPBTEXSPECIAL007</v>
          </cell>
        </row>
        <row r="710">
          <cell r="A710">
            <v>900136</v>
          </cell>
          <cell r="B710" t="str">
            <v>BANDA 600 EP630/4 6+2 ST</v>
          </cell>
          <cell r="C710" t="str">
            <v>ATEX027</v>
          </cell>
          <cell r="D710" t="str">
            <v>Grado ST</v>
          </cell>
          <cell r="E710" t="str">
            <v>OMGST073</v>
          </cell>
          <cell r="F710" t="str">
            <v>HPD-CB-TT</v>
          </cell>
          <cell r="G710" t="str">
            <v>IPBTEXSPECIAL007</v>
          </cell>
        </row>
        <row r="711">
          <cell r="A711">
            <v>900280</v>
          </cell>
          <cell r="B711" t="str">
            <v>BANDA 650 EP630/4 4+2 ST</v>
          </cell>
          <cell r="C711" t="str">
            <v>ATEX027</v>
          </cell>
          <cell r="D711" t="str">
            <v>Grado ST</v>
          </cell>
          <cell r="E711" t="str">
            <v>OMGST074</v>
          </cell>
          <cell r="F711" t="str">
            <v>HPD-CB-TT</v>
          </cell>
          <cell r="G711" t="str">
            <v>IPBTEXSPECIAL007</v>
          </cell>
        </row>
        <row r="712">
          <cell r="A712">
            <v>900124</v>
          </cell>
          <cell r="B712" t="str">
            <v>BANDA 800 EP630/4 4+2 ST</v>
          </cell>
          <cell r="C712" t="str">
            <v>ATEX027</v>
          </cell>
          <cell r="D712" t="str">
            <v>Grado ST</v>
          </cell>
          <cell r="E712" t="str">
            <v>OMGST075</v>
          </cell>
          <cell r="F712" t="str">
            <v>HPD-CB-TT</v>
          </cell>
          <cell r="G712" t="str">
            <v>IPBTEXSPECIAL007</v>
          </cell>
        </row>
        <row r="713">
          <cell r="A713">
            <v>900134</v>
          </cell>
          <cell r="B713" t="str">
            <v>BANDA 800 EP630/4 6+2 ST</v>
          </cell>
          <cell r="C713" t="str">
            <v>ATEX027</v>
          </cell>
          <cell r="D713" t="str">
            <v>Grado ST</v>
          </cell>
          <cell r="E713" t="str">
            <v>OMGST076</v>
          </cell>
          <cell r="F713" t="str">
            <v>HPD-CB-TT</v>
          </cell>
          <cell r="G713" t="str">
            <v>IPBTEXSPECIAL007</v>
          </cell>
        </row>
        <row r="714">
          <cell r="A714">
            <v>901203</v>
          </cell>
          <cell r="B714" t="str">
            <v>BANDA 850 EP630/4 4+2 ST</v>
          </cell>
          <cell r="C714" t="str">
            <v>ATEX027</v>
          </cell>
          <cell r="D714" t="str">
            <v>Grado ST</v>
          </cell>
          <cell r="E714" t="str">
            <v>OMGST077</v>
          </cell>
          <cell r="F714" t="str">
            <v>HPD-CB-TT</v>
          </cell>
          <cell r="G714" t="str">
            <v>IPBTEXSPECIAL007</v>
          </cell>
        </row>
        <row r="715">
          <cell r="A715">
            <v>900155</v>
          </cell>
          <cell r="B715" t="str">
            <v>BANDA 900 EP630/4 4+2 ST</v>
          </cell>
          <cell r="C715" t="str">
            <v>ATEX027</v>
          </cell>
          <cell r="D715" t="str">
            <v>Grado ST</v>
          </cell>
          <cell r="E715" t="str">
            <v>OMGST078</v>
          </cell>
          <cell r="F715" t="str">
            <v>HPD-CB-TT</v>
          </cell>
          <cell r="G715" t="str">
            <v>IPBTEXSPECIAL007</v>
          </cell>
        </row>
        <row r="716">
          <cell r="A716">
            <v>900132</v>
          </cell>
          <cell r="B716" t="str">
            <v>BANDA 1000 EP630/4 4+2 ST</v>
          </cell>
          <cell r="C716" t="str">
            <v>ATEX027</v>
          </cell>
          <cell r="D716" t="str">
            <v>Grado ST</v>
          </cell>
          <cell r="E716" t="str">
            <v>OMGST079</v>
          </cell>
          <cell r="F716" t="str">
            <v>HPD-CB-TT</v>
          </cell>
          <cell r="G716" t="str">
            <v>IPBTEXSPECIAL007</v>
          </cell>
        </row>
        <row r="717">
          <cell r="A717">
            <v>900143</v>
          </cell>
          <cell r="B717" t="str">
            <v>BANDA 1000 EP630/4 5+2 ST</v>
          </cell>
          <cell r="C717" t="str">
            <v>ATEX027</v>
          </cell>
          <cell r="D717" t="str">
            <v>Grado ST</v>
          </cell>
          <cell r="E717" t="str">
            <v>OMGST080</v>
          </cell>
          <cell r="F717" t="str">
            <v>HPD-CB-TT</v>
          </cell>
          <cell r="G717" t="str">
            <v>IPBTEXSPECIAL007</v>
          </cell>
        </row>
        <row r="718">
          <cell r="A718">
            <v>900547</v>
          </cell>
          <cell r="B718" t="str">
            <v>BANDA 1000 EP630/4 5TS+2 ST</v>
          </cell>
          <cell r="C718" t="str">
            <v>ATEX027</v>
          </cell>
          <cell r="D718" t="str">
            <v>Grado ST</v>
          </cell>
          <cell r="E718" t="str">
            <v>OMGST081</v>
          </cell>
          <cell r="F718" t="str">
            <v>HPD-CB-TT</v>
          </cell>
          <cell r="G718" t="str">
            <v>IPBTEXSPECIAL007</v>
          </cell>
        </row>
        <row r="719">
          <cell r="A719">
            <v>900420</v>
          </cell>
          <cell r="B719" t="str">
            <v>BANDA 1050 EP630/4 4+2 ST</v>
          </cell>
          <cell r="C719" t="str">
            <v>ATEX027</v>
          </cell>
          <cell r="D719" t="str">
            <v>Grado ST</v>
          </cell>
          <cell r="E719" t="str">
            <v>OMGST082</v>
          </cell>
          <cell r="F719" t="str">
            <v>HPD-CB-TT</v>
          </cell>
          <cell r="G719" t="str">
            <v>IPBTEXSPECIAL007</v>
          </cell>
        </row>
        <row r="720">
          <cell r="A720">
            <v>900885</v>
          </cell>
          <cell r="B720" t="str">
            <v>BANDA 1065 EP630/4 6+2 ST CC</v>
          </cell>
          <cell r="C720" t="str">
            <v>ATEX027</v>
          </cell>
          <cell r="D720" t="str">
            <v>Grado ST</v>
          </cell>
          <cell r="E720" t="str">
            <v>OMGST083</v>
          </cell>
          <cell r="F720" t="str">
            <v>HPD-CB-TT</v>
          </cell>
          <cell r="G720" t="str">
            <v>IPBTEXSPECIAL007</v>
          </cell>
        </row>
        <row r="721">
          <cell r="A721">
            <v>900963</v>
          </cell>
          <cell r="B721" t="str">
            <v>BANDA 1067 EP630/4 6+2 ST</v>
          </cell>
          <cell r="C721" t="str">
            <v>ATEX027</v>
          </cell>
          <cell r="D721" t="str">
            <v>Grado ST</v>
          </cell>
          <cell r="E721" t="str">
            <v>OMGST084</v>
          </cell>
          <cell r="F721" t="str">
            <v>HPD-CB-TT</v>
          </cell>
          <cell r="G721" t="str">
            <v>IPBTEXSPECIAL007</v>
          </cell>
        </row>
        <row r="722">
          <cell r="A722">
            <v>900075</v>
          </cell>
          <cell r="B722" t="str">
            <v>BANDA 1200 EP630/4 4+2 ST</v>
          </cell>
          <cell r="C722" t="str">
            <v>ATEX027</v>
          </cell>
          <cell r="D722" t="str">
            <v>Grado ST</v>
          </cell>
          <cell r="E722" t="str">
            <v>OMGST085</v>
          </cell>
          <cell r="F722" t="str">
            <v>HPD-CB-TT</v>
          </cell>
          <cell r="G722" t="str">
            <v>IPBTEXSPECIAL007</v>
          </cell>
        </row>
        <row r="723">
          <cell r="A723">
            <v>900364</v>
          </cell>
          <cell r="B723" t="str">
            <v>BANDA 1200 EP630/4 6+2 ST</v>
          </cell>
          <cell r="C723" t="str">
            <v>ATEX027</v>
          </cell>
          <cell r="D723" t="str">
            <v>Grado ST</v>
          </cell>
          <cell r="E723" t="str">
            <v>OMGST086</v>
          </cell>
          <cell r="F723" t="str">
            <v>HPD-CB-TT</v>
          </cell>
          <cell r="G723" t="str">
            <v>IPBTEXSPECIAL007</v>
          </cell>
        </row>
        <row r="724">
          <cell r="A724">
            <v>900855</v>
          </cell>
          <cell r="B724" t="str">
            <v>BANDA 1200 EP630/4 8+4 ST</v>
          </cell>
          <cell r="C724" t="str">
            <v>ATEX027</v>
          </cell>
          <cell r="D724" t="str">
            <v>Grado ST</v>
          </cell>
          <cell r="E724" t="str">
            <v>OMGST087</v>
          </cell>
          <cell r="F724" t="str">
            <v>HPD-CB-TT</v>
          </cell>
          <cell r="G724" t="str">
            <v>IPBTEXSPECIAL007</v>
          </cell>
        </row>
        <row r="725">
          <cell r="A725">
            <v>900575</v>
          </cell>
          <cell r="B725" t="str">
            <v>BANDA 1370 EP630/4 6+2 ST CC</v>
          </cell>
          <cell r="C725" t="str">
            <v>ATEX027</v>
          </cell>
          <cell r="D725" t="str">
            <v>Grado ST</v>
          </cell>
          <cell r="E725" t="str">
            <v>OMGST088</v>
          </cell>
          <cell r="F725" t="str">
            <v>HPD-CB-TT</v>
          </cell>
          <cell r="G725" t="str">
            <v>IPBTEXSPECIAL007</v>
          </cell>
        </row>
        <row r="726">
          <cell r="A726">
            <v>901264</v>
          </cell>
          <cell r="B726" t="str">
            <v>BANDA 1400 EP630/4 6+2 ST</v>
          </cell>
          <cell r="C726" t="str">
            <v>ATEX027</v>
          </cell>
          <cell r="D726" t="str">
            <v>Grado ST</v>
          </cell>
          <cell r="E726" t="str">
            <v>OMGST089</v>
          </cell>
          <cell r="F726" t="str">
            <v>HPD-CB-TT</v>
          </cell>
          <cell r="G726" t="str">
            <v>IPBTEXSPECIAL007</v>
          </cell>
        </row>
        <row r="727">
          <cell r="A727">
            <v>900576</v>
          </cell>
          <cell r="B727" t="str">
            <v>BANDA 1553 EP630/4 6+2 ST CC</v>
          </cell>
          <cell r="C727" t="str">
            <v>ATEX027</v>
          </cell>
          <cell r="D727" t="str">
            <v>Grado ST</v>
          </cell>
          <cell r="E727" t="str">
            <v>OMGST090</v>
          </cell>
          <cell r="F727" t="str">
            <v>HPD-CB-TT</v>
          </cell>
          <cell r="G727" t="str">
            <v>IPBTEXSPECIAL007</v>
          </cell>
        </row>
        <row r="728">
          <cell r="A728">
            <v>900412</v>
          </cell>
          <cell r="B728" t="str">
            <v>BANDA 1600 EP630/4 4+2 ST</v>
          </cell>
          <cell r="C728" t="str">
            <v>ATEX027</v>
          </cell>
          <cell r="D728" t="str">
            <v>Grado ST</v>
          </cell>
          <cell r="E728" t="str">
            <v>OMGST091</v>
          </cell>
          <cell r="F728" t="str">
            <v>HPD-CB-TT</v>
          </cell>
          <cell r="G728" t="str">
            <v>IPBTEXSPECIAL007</v>
          </cell>
        </row>
        <row r="729">
          <cell r="A729">
            <v>900828</v>
          </cell>
          <cell r="B729" t="str">
            <v>BANDA 1600 EP630/4 6+2 ST CC</v>
          </cell>
          <cell r="C729" t="str">
            <v>ATEX027</v>
          </cell>
          <cell r="D729" t="str">
            <v>Grado ST</v>
          </cell>
          <cell r="E729" t="str">
            <v>OMGST092</v>
          </cell>
          <cell r="F729" t="str">
            <v>HPD-CB-TT</v>
          </cell>
          <cell r="G729" t="str">
            <v>IPBTEXSPECIAL007</v>
          </cell>
        </row>
        <row r="730">
          <cell r="A730">
            <v>901293</v>
          </cell>
          <cell r="B730" t="str">
            <v>BANDA 1600 EP630/4 6+3 ST</v>
          </cell>
          <cell r="C730" t="str">
            <v>ATEX027</v>
          </cell>
          <cell r="D730" t="str">
            <v>Grado ST</v>
          </cell>
          <cell r="E730" t="str">
            <v>OMGST093</v>
          </cell>
          <cell r="F730" t="str">
            <v>HPD-CB-TT</v>
          </cell>
          <cell r="G730" t="str">
            <v>IPBTEXSPECIAL007</v>
          </cell>
        </row>
        <row r="731">
          <cell r="A731">
            <v>900457</v>
          </cell>
          <cell r="B731" t="str">
            <v>BANDA 650 EP630/5 4+2 ST</v>
          </cell>
          <cell r="C731" t="str">
            <v>ATEX027</v>
          </cell>
          <cell r="D731" t="str">
            <v>Grado ST</v>
          </cell>
          <cell r="E731" t="str">
            <v>OMGST094</v>
          </cell>
          <cell r="F731" t="str">
            <v>HPD-CB-TT</v>
          </cell>
          <cell r="G731" t="str">
            <v>IPBTEXSPECIAL007</v>
          </cell>
        </row>
        <row r="732">
          <cell r="A732">
            <v>900063</v>
          </cell>
          <cell r="B732" t="str">
            <v>BANDA 1400 EP630/5 4+2 ST</v>
          </cell>
          <cell r="C732" t="str">
            <v>ATEX027</v>
          </cell>
          <cell r="D732" t="str">
            <v>Grado ST</v>
          </cell>
          <cell r="E732" t="str">
            <v>OMGST095</v>
          </cell>
          <cell r="F732" t="str">
            <v>HPD-CB-TT</v>
          </cell>
          <cell r="G732" t="str">
            <v>IPBTEXSPECIAL007</v>
          </cell>
        </row>
        <row r="733">
          <cell r="A733">
            <v>900006</v>
          </cell>
          <cell r="B733" t="str">
            <v>BANDA 320 EP800/4 2+2 ST CC</v>
          </cell>
          <cell r="C733" t="str">
            <v>ATEX027</v>
          </cell>
          <cell r="D733" t="str">
            <v>Grado ST</v>
          </cell>
          <cell r="E733" t="str">
            <v>OMGST096</v>
          </cell>
          <cell r="F733" t="str">
            <v>HPD-CB-TT</v>
          </cell>
          <cell r="G733" t="str">
            <v>IPBTEXSPECIAL007</v>
          </cell>
        </row>
        <row r="734">
          <cell r="A734">
            <v>900434</v>
          </cell>
          <cell r="B734" t="str">
            <v>BANDA 650 EP800/4 5+2 ST</v>
          </cell>
          <cell r="C734" t="str">
            <v>ATEX027</v>
          </cell>
          <cell r="D734" t="str">
            <v>Grado ST</v>
          </cell>
          <cell r="E734" t="str">
            <v>OMGST097</v>
          </cell>
          <cell r="F734" t="str">
            <v>HPD-CB-TT</v>
          </cell>
          <cell r="G734" t="str">
            <v>IPBTEXSPECIAL007</v>
          </cell>
        </row>
        <row r="735">
          <cell r="A735">
            <v>900410</v>
          </cell>
          <cell r="B735" t="str">
            <v>BANDA 800 EP800/4 4+2 ST</v>
          </cell>
          <cell r="C735" t="str">
            <v>ATEX027</v>
          </cell>
          <cell r="D735" t="str">
            <v>Grado ST</v>
          </cell>
          <cell r="E735" t="str">
            <v>OMGST098</v>
          </cell>
          <cell r="F735" t="str">
            <v>HPD-CB-TT</v>
          </cell>
          <cell r="G735" t="str">
            <v>IPBTEXSPECIAL007</v>
          </cell>
        </row>
        <row r="736">
          <cell r="A736">
            <v>900902</v>
          </cell>
          <cell r="B736" t="str">
            <v>BANDA 800 EP800/4 6+3 ST</v>
          </cell>
          <cell r="C736" t="str">
            <v>ATEX027</v>
          </cell>
          <cell r="D736" t="str">
            <v>Grado ST</v>
          </cell>
          <cell r="E736" t="str">
            <v>OMGST099</v>
          </cell>
          <cell r="F736" t="str">
            <v>HPD-CB-TT</v>
          </cell>
          <cell r="G736" t="str">
            <v>IPBTEXSPECIAL007</v>
          </cell>
        </row>
        <row r="737">
          <cell r="A737">
            <v>900077</v>
          </cell>
          <cell r="B737" t="str">
            <v>BANDA 1000 EP800/4 4+2 ST</v>
          </cell>
          <cell r="C737" t="str">
            <v>ATEX027</v>
          </cell>
          <cell r="D737" t="str">
            <v>Grado ST</v>
          </cell>
          <cell r="E737" t="str">
            <v>OMGST100</v>
          </cell>
          <cell r="F737" t="str">
            <v>HPD-CB-TT</v>
          </cell>
          <cell r="G737" t="str">
            <v>IPBTEXSPECIAL007</v>
          </cell>
        </row>
        <row r="738">
          <cell r="A738">
            <v>901112</v>
          </cell>
          <cell r="B738" t="str">
            <v>BANDA 1000 EP800/4 5+2 ST</v>
          </cell>
          <cell r="C738" t="str">
            <v>ATEX027</v>
          </cell>
          <cell r="D738" t="str">
            <v>Grado ST</v>
          </cell>
          <cell r="E738" t="str">
            <v>OMGST101</v>
          </cell>
          <cell r="F738" t="str">
            <v>HPD-CB-TT</v>
          </cell>
          <cell r="G738" t="str">
            <v>IPBTEXSPECIAL007</v>
          </cell>
        </row>
        <row r="739">
          <cell r="A739">
            <v>900260</v>
          </cell>
          <cell r="B739" t="str">
            <v>BANDA 1000 EP800/4 6+3 ST</v>
          </cell>
          <cell r="C739" t="str">
            <v>ATEX027</v>
          </cell>
          <cell r="D739" t="str">
            <v>Grado ST</v>
          </cell>
          <cell r="E739" t="str">
            <v>OMGST102</v>
          </cell>
          <cell r="F739" t="str">
            <v>HPD-CB-TT</v>
          </cell>
          <cell r="G739" t="str">
            <v>IPBTEXSPECIAL007</v>
          </cell>
        </row>
        <row r="740">
          <cell r="A740">
            <v>900874</v>
          </cell>
          <cell r="B740" t="str">
            <v>BANDA 1000 EP800/4 8+4 ST</v>
          </cell>
          <cell r="C740" t="str">
            <v>ATEX027</v>
          </cell>
          <cell r="D740" t="str">
            <v>Grado ST</v>
          </cell>
          <cell r="E740" t="str">
            <v>OMGST103</v>
          </cell>
          <cell r="F740" t="str">
            <v>HPD-CB-TT</v>
          </cell>
          <cell r="G740" t="str">
            <v>IPBTEXSPECIAL007</v>
          </cell>
        </row>
        <row r="741">
          <cell r="A741">
            <v>900411</v>
          </cell>
          <cell r="B741" t="str">
            <v>BANDA 1200 EP800/4 6+2 ST</v>
          </cell>
          <cell r="C741" t="str">
            <v>ATEX027</v>
          </cell>
          <cell r="D741" t="str">
            <v>Grado ST</v>
          </cell>
          <cell r="E741" t="str">
            <v>OMGST104</v>
          </cell>
          <cell r="F741" t="str">
            <v>HPD-CB-TT</v>
          </cell>
          <cell r="G741" t="str">
            <v>IPBTEXSPECIAL007</v>
          </cell>
        </row>
        <row r="742">
          <cell r="A742">
            <v>900044</v>
          </cell>
          <cell r="B742" t="str">
            <v>BANDA 1200 EP800/4 6+3 ST</v>
          </cell>
          <cell r="C742" t="str">
            <v>ATEX027</v>
          </cell>
          <cell r="D742" t="str">
            <v>Grado ST</v>
          </cell>
          <cell r="E742" t="str">
            <v>OMGST105</v>
          </cell>
          <cell r="F742" t="str">
            <v>HPD-CB-TT</v>
          </cell>
          <cell r="G742" t="str">
            <v>IPBTEXSPECIAL007</v>
          </cell>
        </row>
        <row r="743">
          <cell r="A743">
            <v>900878</v>
          </cell>
          <cell r="B743" t="str">
            <v>BANDA 1220 EP800/4 6+2 ST CC</v>
          </cell>
          <cell r="C743" t="str">
            <v>ATEX027</v>
          </cell>
          <cell r="D743" t="str">
            <v>Grado ST</v>
          </cell>
          <cell r="E743" t="str">
            <v>OMGST106</v>
          </cell>
          <cell r="F743" t="str">
            <v>HPD-CB-TT</v>
          </cell>
          <cell r="G743" t="str">
            <v>IPBTEXSPECIAL007</v>
          </cell>
        </row>
        <row r="744">
          <cell r="A744">
            <v>901271</v>
          </cell>
          <cell r="B744" t="str">
            <v>BANDA 1400 EP800/4 10+3 ST</v>
          </cell>
          <cell r="C744" t="str">
            <v>ATEX027</v>
          </cell>
          <cell r="D744" t="str">
            <v>Grado ST</v>
          </cell>
          <cell r="E744" t="str">
            <v>OMGST107</v>
          </cell>
          <cell r="F744" t="str">
            <v>HPD-CB-TT</v>
          </cell>
          <cell r="G744" t="str">
            <v>IPBTEXSPECIAL007</v>
          </cell>
        </row>
        <row r="745">
          <cell r="A745">
            <v>901263</v>
          </cell>
          <cell r="B745" t="str">
            <v>BANDA 1400 EP800/4 6+2 ST</v>
          </cell>
          <cell r="C745" t="str">
            <v>ATEX027</v>
          </cell>
          <cell r="D745" t="str">
            <v>Grado ST</v>
          </cell>
          <cell r="E745" t="str">
            <v>OMGST108</v>
          </cell>
          <cell r="F745" t="str">
            <v>HPD-CB-TT</v>
          </cell>
          <cell r="G745" t="str">
            <v>IPBTEXSPECIAL007</v>
          </cell>
        </row>
        <row r="746">
          <cell r="A746">
            <v>900595</v>
          </cell>
          <cell r="B746" t="str">
            <v>BANDA 1450 EP800/4 6+4 ST</v>
          </cell>
          <cell r="C746" t="str">
            <v>ATEX027</v>
          </cell>
          <cell r="D746" t="str">
            <v>Grado ST</v>
          </cell>
          <cell r="E746" t="str">
            <v>OMGST109</v>
          </cell>
          <cell r="F746" t="str">
            <v>HPD-CB-TT</v>
          </cell>
          <cell r="G746" t="str">
            <v>IPBTEXSPECIAL007</v>
          </cell>
        </row>
        <row r="747">
          <cell r="A747">
            <v>900879</v>
          </cell>
          <cell r="B747" t="str">
            <v>BANDA 1530 EP800/4 6+2 ST CC</v>
          </cell>
          <cell r="C747" t="str">
            <v>ATEX027</v>
          </cell>
          <cell r="D747" t="str">
            <v>Grado ST</v>
          </cell>
          <cell r="E747" t="str">
            <v>OMGST110</v>
          </cell>
          <cell r="F747" t="str">
            <v>HPD-CB-TT</v>
          </cell>
          <cell r="G747" t="str">
            <v>IPBTEXSPECIAL007</v>
          </cell>
        </row>
        <row r="748">
          <cell r="A748">
            <v>900147</v>
          </cell>
          <cell r="B748" t="str">
            <v>BANDA 1600 EP800/4 4+2 ST</v>
          </cell>
          <cell r="C748" t="str">
            <v>ATEX027</v>
          </cell>
          <cell r="D748" t="str">
            <v>Grado ST</v>
          </cell>
          <cell r="E748" t="str">
            <v>OMGST111</v>
          </cell>
          <cell r="F748" t="str">
            <v>HPD-CB-TT</v>
          </cell>
          <cell r="G748" t="str">
            <v>IPBTEXSPECIAL007</v>
          </cell>
        </row>
        <row r="749">
          <cell r="A749">
            <v>900059</v>
          </cell>
          <cell r="B749" t="str">
            <v>BANDA 1600 EP800/4 6+3 ST</v>
          </cell>
          <cell r="C749" t="str">
            <v>ATEX027</v>
          </cell>
          <cell r="D749" t="str">
            <v>Grado ST</v>
          </cell>
          <cell r="E749" t="str">
            <v>OMGST112</v>
          </cell>
          <cell r="F749" t="str">
            <v>HPD-CB-TT</v>
          </cell>
          <cell r="G749" t="str">
            <v>IPBTEXSPECIAL007</v>
          </cell>
        </row>
        <row r="750">
          <cell r="A750">
            <v>900248</v>
          </cell>
          <cell r="B750" t="str">
            <v>BANDA 1000 EP800/5 4+2 ST</v>
          </cell>
          <cell r="C750" t="str">
            <v>ATEX027</v>
          </cell>
          <cell r="D750" t="str">
            <v>Grado ST</v>
          </cell>
          <cell r="E750" t="str">
            <v>OMGST113</v>
          </cell>
          <cell r="F750" t="str">
            <v>HPD-CB-TT</v>
          </cell>
          <cell r="G750" t="str">
            <v>IPBTEXSPECIAL007</v>
          </cell>
        </row>
        <row r="751">
          <cell r="A751">
            <v>900973</v>
          </cell>
          <cell r="B751" t="str">
            <v>BANDA 1400 EP800/5 10+2 ST</v>
          </cell>
          <cell r="C751" t="str">
            <v>ATEX027</v>
          </cell>
          <cell r="D751" t="str">
            <v>Grado ST</v>
          </cell>
          <cell r="E751" t="str">
            <v>OMGST114</v>
          </cell>
          <cell r="F751" t="str">
            <v>HPD-CB-TT</v>
          </cell>
          <cell r="G751" t="str">
            <v>IPBTEXSPECIAL007</v>
          </cell>
        </row>
        <row r="752">
          <cell r="A752">
            <v>900540</v>
          </cell>
          <cell r="B752" t="str">
            <v>BANDA 1400 EP800/5 6+2 ST</v>
          </cell>
          <cell r="C752" t="str">
            <v>ATEX027</v>
          </cell>
          <cell r="D752" t="str">
            <v>Grado ST</v>
          </cell>
          <cell r="E752" t="str">
            <v>OMGST115</v>
          </cell>
          <cell r="F752" t="str">
            <v>HPD-CB-TT</v>
          </cell>
          <cell r="G752" t="str">
            <v>IPBTEXSPECIAL007</v>
          </cell>
        </row>
        <row r="753">
          <cell r="A753">
            <v>900496</v>
          </cell>
          <cell r="B753" t="str">
            <v>BANDA 650 EP1000/4 4+2 ST</v>
          </cell>
          <cell r="C753" t="str">
            <v>ATEX027</v>
          </cell>
          <cell r="D753" t="str">
            <v>Grado ST</v>
          </cell>
          <cell r="E753" t="str">
            <v>OMGST116</v>
          </cell>
          <cell r="F753" t="str">
            <v>HPD-CB-TT</v>
          </cell>
          <cell r="G753" t="str">
            <v>IPBTEXSPECIAL007</v>
          </cell>
        </row>
        <row r="754">
          <cell r="A754">
            <v>900174</v>
          </cell>
          <cell r="B754" t="str">
            <v>BANDA 650 EP1000/4 6+3 ST</v>
          </cell>
          <cell r="C754" t="str">
            <v>ATEX027</v>
          </cell>
          <cell r="D754" t="str">
            <v>Grado ST</v>
          </cell>
          <cell r="E754" t="str">
            <v>OMGST117</v>
          </cell>
          <cell r="F754" t="str">
            <v>HPD-CB-TT</v>
          </cell>
          <cell r="G754" t="str">
            <v>IPBTEXSPECIAL007</v>
          </cell>
        </row>
        <row r="755">
          <cell r="A755">
            <v>900974</v>
          </cell>
          <cell r="B755" t="str">
            <v>BANDA 1000 EP1000/4 10+4 ST</v>
          </cell>
          <cell r="C755" t="str">
            <v>ATEX027</v>
          </cell>
          <cell r="D755" t="str">
            <v>Grado ST</v>
          </cell>
          <cell r="E755" t="str">
            <v>OMGST118</v>
          </cell>
          <cell r="F755" t="str">
            <v>HPD-CB-TT</v>
          </cell>
          <cell r="G755" t="str">
            <v>IPBTEXSPECIAL007</v>
          </cell>
        </row>
        <row r="756">
          <cell r="A756">
            <v>900821</v>
          </cell>
          <cell r="B756" t="str">
            <v>BANDA 1000 EP1000/4 4+2 ST</v>
          </cell>
          <cell r="C756" t="str">
            <v>ATEX027</v>
          </cell>
          <cell r="D756" t="str">
            <v>Grado ST</v>
          </cell>
          <cell r="E756" t="str">
            <v>OMGST119</v>
          </cell>
          <cell r="F756" t="str">
            <v>HPD-CB-TT</v>
          </cell>
          <cell r="G756" t="str">
            <v>IPBTEXSPECIAL007</v>
          </cell>
        </row>
        <row r="757">
          <cell r="A757">
            <v>900421</v>
          </cell>
          <cell r="B757" t="str">
            <v>BANDA 1000 EP1000/4 6+3 ST</v>
          </cell>
          <cell r="C757" t="str">
            <v>ATEX027</v>
          </cell>
          <cell r="D757" t="str">
            <v>Grado ST</v>
          </cell>
          <cell r="E757" t="str">
            <v>OMGST120</v>
          </cell>
          <cell r="F757" t="str">
            <v>HPD-CB-TT</v>
          </cell>
          <cell r="G757" t="str">
            <v>IPBTEXSPECIAL007</v>
          </cell>
        </row>
        <row r="758">
          <cell r="A758">
            <v>900660</v>
          </cell>
          <cell r="B758" t="str">
            <v>BANDA 1350 EP1000/4 4TP+4TP ST</v>
          </cell>
          <cell r="C758" t="str">
            <v>ATEX027</v>
          </cell>
          <cell r="D758" t="str">
            <v>Grado ST</v>
          </cell>
          <cell r="E758" t="str">
            <v>OMGST121</v>
          </cell>
          <cell r="F758" t="str">
            <v>HPD-CB-TT</v>
          </cell>
          <cell r="G758" t="str">
            <v>IPBTEXSPECIAL007</v>
          </cell>
        </row>
        <row r="759">
          <cell r="A759">
            <v>900217</v>
          </cell>
          <cell r="B759" t="str">
            <v>BANDA 280 EP1000/6 1,5+1,5 ST CC</v>
          </cell>
          <cell r="C759" t="str">
            <v>ATEX027</v>
          </cell>
          <cell r="D759" t="str">
            <v>Grado ST</v>
          </cell>
          <cell r="E759" t="str">
            <v>OMGST122</v>
          </cell>
          <cell r="F759" t="str">
            <v>HPD-CB-TT</v>
          </cell>
          <cell r="G759" t="str">
            <v>IPBTEXSPECIAL007</v>
          </cell>
        </row>
        <row r="760">
          <cell r="A760">
            <v>900409</v>
          </cell>
          <cell r="B760" t="str">
            <v>BANDA 1120 EP1000/6 1,5+1,5 ST CC</v>
          </cell>
          <cell r="C760" t="str">
            <v>ATEX027</v>
          </cell>
          <cell r="D760" t="str">
            <v>Grado ST</v>
          </cell>
          <cell r="E760" t="str">
            <v>OMGST123</v>
          </cell>
          <cell r="F760" t="str">
            <v>HPD-CB-TT</v>
          </cell>
          <cell r="G760" t="str">
            <v>IPBTEXSPECIAL007</v>
          </cell>
        </row>
        <row r="761">
          <cell r="A761">
            <v>900956</v>
          </cell>
          <cell r="B761" t="str">
            <v>BANDA 800 EP1250/4 6+2 ST</v>
          </cell>
          <cell r="C761" t="str">
            <v>ATEX027</v>
          </cell>
          <cell r="D761" t="str">
            <v>Grado ST</v>
          </cell>
          <cell r="E761" t="str">
            <v>OMGST124</v>
          </cell>
          <cell r="F761" t="str">
            <v>HPD-CB-TT</v>
          </cell>
          <cell r="G761" t="str">
            <v>IPBTEXSPECIAL007</v>
          </cell>
        </row>
        <row r="762">
          <cell r="A762">
            <v>900365</v>
          </cell>
          <cell r="B762" t="str">
            <v>BANDA 1000 EP1250/4 4+2 ST</v>
          </cell>
          <cell r="C762" t="str">
            <v>ATEX027</v>
          </cell>
          <cell r="D762" t="str">
            <v>Grado ST</v>
          </cell>
          <cell r="E762" t="str">
            <v>OMGST125</v>
          </cell>
          <cell r="F762" t="str">
            <v>HPD-CB-TT</v>
          </cell>
          <cell r="G762" t="str">
            <v>IPBTEXSPECIAL007</v>
          </cell>
        </row>
        <row r="763">
          <cell r="A763">
            <v>900018</v>
          </cell>
          <cell r="B763" t="str">
            <v>BANDA 1200 EP1250/4 4+2 ST</v>
          </cell>
          <cell r="C763" t="str">
            <v>ATEX027</v>
          </cell>
          <cell r="D763" t="str">
            <v>Grado ST</v>
          </cell>
          <cell r="E763" t="str">
            <v>OMGST126</v>
          </cell>
          <cell r="F763" t="str">
            <v>HPD-CB-TT</v>
          </cell>
          <cell r="G763" t="str">
            <v>IPBTEXSPECIAL007</v>
          </cell>
        </row>
        <row r="764">
          <cell r="A764">
            <v>900453</v>
          </cell>
          <cell r="B764" t="str">
            <v>BANDA 500 EP1250/6 2+2 ST CC</v>
          </cell>
          <cell r="C764" t="str">
            <v>ATEX027</v>
          </cell>
          <cell r="D764" t="str">
            <v>Grado ST</v>
          </cell>
          <cell r="E764" t="str">
            <v>OMGST127</v>
          </cell>
          <cell r="F764" t="str">
            <v>HPD-CB-TT</v>
          </cell>
          <cell r="G764" t="str">
            <v>IPBTEXSPECIAL007</v>
          </cell>
        </row>
        <row r="765">
          <cell r="A765">
            <v>900413</v>
          </cell>
          <cell r="B765" t="str">
            <v>BANDA 800 EP315/3 3+2 AA</v>
          </cell>
          <cell r="C765" t="str">
            <v>ATEX028</v>
          </cell>
          <cell r="D765" t="str">
            <v>Grado AA/W</v>
          </cell>
          <cell r="E765" t="str">
            <v>OMGWT001</v>
          </cell>
          <cell r="F765" t="str">
            <v>HPD-CB-TT</v>
          </cell>
          <cell r="G765" t="str">
            <v>IPBTEXSPECIAL008</v>
          </cell>
        </row>
        <row r="766">
          <cell r="A766">
            <v>900555</v>
          </cell>
          <cell r="B766" t="str">
            <v>BANDA 650 EP400/3 3+1.5 AA</v>
          </cell>
          <cell r="C766" t="str">
            <v>ATEX028</v>
          </cell>
          <cell r="D766" t="str">
            <v>Grado AA/W</v>
          </cell>
          <cell r="E766" t="str">
            <v>OMGWT002</v>
          </cell>
          <cell r="F766" t="str">
            <v>HPD-CB-TT</v>
          </cell>
          <cell r="G766" t="str">
            <v>IPBTEXSPECIAL008</v>
          </cell>
        </row>
        <row r="767">
          <cell r="A767">
            <v>900255</v>
          </cell>
          <cell r="B767" t="str">
            <v>BANDA 650 EP400/3 6+3 AA</v>
          </cell>
          <cell r="C767" t="str">
            <v>ATEX028</v>
          </cell>
          <cell r="D767" t="str">
            <v>Grado AA/W</v>
          </cell>
          <cell r="E767" t="str">
            <v>OMGWT003</v>
          </cell>
          <cell r="F767" t="str">
            <v>HPD-CB-TT</v>
          </cell>
          <cell r="G767" t="str">
            <v>IPBTEXSPECIAL008</v>
          </cell>
        </row>
        <row r="768">
          <cell r="A768">
            <v>900225</v>
          </cell>
          <cell r="B768" t="str">
            <v>BANDA 650 EP400/3 6+4 AA OCP</v>
          </cell>
          <cell r="C768" t="str">
            <v>ATEX028</v>
          </cell>
          <cell r="D768" t="str">
            <v>Grado AA/W</v>
          </cell>
          <cell r="E768" t="str">
            <v>OMGWT004</v>
          </cell>
          <cell r="F768" t="str">
            <v>HPD-CB-TT</v>
          </cell>
          <cell r="G768" t="str">
            <v>IPBTEXSPECIAL008</v>
          </cell>
        </row>
        <row r="769">
          <cell r="A769">
            <v>900944</v>
          </cell>
          <cell r="B769" t="str">
            <v>BANDA 800 EP400/3 6+2 AA</v>
          </cell>
          <cell r="C769" t="str">
            <v>ATEX028</v>
          </cell>
          <cell r="D769" t="str">
            <v>Grado AA/W</v>
          </cell>
          <cell r="E769" t="str">
            <v>OMGWT005</v>
          </cell>
          <cell r="F769" t="str">
            <v>HPD-CB-TT</v>
          </cell>
          <cell r="G769" t="str">
            <v>IPBTEXSPECIAL008</v>
          </cell>
        </row>
        <row r="770">
          <cell r="A770">
            <v>900792</v>
          </cell>
          <cell r="B770" t="str">
            <v>BANDA 800 EP400/3 6+3 AA</v>
          </cell>
          <cell r="C770" t="str">
            <v>ATEX028</v>
          </cell>
          <cell r="D770" t="str">
            <v>Grado AA/W</v>
          </cell>
          <cell r="E770" t="str">
            <v>OMGWT006</v>
          </cell>
          <cell r="F770" t="str">
            <v>HPD-CB-TT</v>
          </cell>
          <cell r="G770" t="str">
            <v>IPBTEXSPECIAL008</v>
          </cell>
        </row>
        <row r="771">
          <cell r="A771">
            <v>900227</v>
          </cell>
          <cell r="B771" t="str">
            <v>BANDA 800 EP400/3 6+4 AA OCP</v>
          </cell>
          <cell r="C771" t="str">
            <v>ATEX028</v>
          </cell>
          <cell r="D771" t="str">
            <v>Grado AA/W</v>
          </cell>
          <cell r="E771" t="str">
            <v>OMGWT007</v>
          </cell>
          <cell r="F771" t="str">
            <v>HPD-CB-TT</v>
          </cell>
          <cell r="G771" t="str">
            <v>IPBTEXSPECIAL008</v>
          </cell>
        </row>
        <row r="772">
          <cell r="A772">
            <v>900793</v>
          </cell>
          <cell r="B772" t="str">
            <v>BANDA 1000 EP400/3 6+3 AA</v>
          </cell>
          <cell r="C772" t="str">
            <v>ATEX028</v>
          </cell>
          <cell r="D772" t="str">
            <v>Grado AA/W</v>
          </cell>
          <cell r="E772" t="str">
            <v>OMGWT008</v>
          </cell>
          <cell r="F772" t="str">
            <v>HPD-CB-TT</v>
          </cell>
          <cell r="G772" t="str">
            <v>IPBTEXSPECIAL008</v>
          </cell>
        </row>
        <row r="773">
          <cell r="A773">
            <v>900795</v>
          </cell>
          <cell r="B773" t="str">
            <v>BANDA 1200 EP400/3 6+3 AA</v>
          </cell>
          <cell r="C773" t="str">
            <v>ATEX028</v>
          </cell>
          <cell r="D773" t="str">
            <v>Grado AA/W</v>
          </cell>
          <cell r="E773" t="str">
            <v>OMGWT009</v>
          </cell>
          <cell r="F773" t="str">
            <v>HPD-CB-TT</v>
          </cell>
          <cell r="G773" t="str">
            <v>IPBTEXSPECIAL008</v>
          </cell>
        </row>
        <row r="774">
          <cell r="A774">
            <v>900798</v>
          </cell>
          <cell r="B774" t="str">
            <v>BANDA 1600 EP400/3 6+3 AA</v>
          </cell>
          <cell r="C774" t="str">
            <v>ATEX028</v>
          </cell>
          <cell r="D774" t="str">
            <v>Grado AA/W</v>
          </cell>
          <cell r="E774" t="str">
            <v>OMGWT010</v>
          </cell>
          <cell r="F774" t="str">
            <v>HPD-CB-TT</v>
          </cell>
          <cell r="G774" t="str">
            <v>IPBTEXSPECIAL008</v>
          </cell>
        </row>
        <row r="775">
          <cell r="A775">
            <v>900594</v>
          </cell>
          <cell r="B775" t="str">
            <v>BANDA 650 EP500/3 3+1,5 W</v>
          </cell>
          <cell r="C775" t="str">
            <v>ATEX028</v>
          </cell>
          <cell r="D775" t="str">
            <v>Grado AA/W</v>
          </cell>
          <cell r="E775" t="str">
            <v>OMGWT011</v>
          </cell>
          <cell r="F775" t="str">
            <v>HPD-CB-TT</v>
          </cell>
          <cell r="G775" t="str">
            <v>IPBTEXSPECIAL008</v>
          </cell>
        </row>
        <row r="776">
          <cell r="A776">
            <v>901106</v>
          </cell>
          <cell r="B776" t="str">
            <v>BANDA 650 EP500/3 6+3 W</v>
          </cell>
          <cell r="C776" t="str">
            <v>ATEX028</v>
          </cell>
          <cell r="D776" t="str">
            <v>Grado AA/W</v>
          </cell>
          <cell r="E776" t="str">
            <v>OMGWT012</v>
          </cell>
          <cell r="F776" t="str">
            <v>HPD-CB-TT</v>
          </cell>
          <cell r="G776" t="str">
            <v>IPBTEXSPECIAL008</v>
          </cell>
        </row>
        <row r="777">
          <cell r="A777">
            <v>900242</v>
          </cell>
          <cell r="B777" t="str">
            <v>BANDA 1000 EP500/4 6+3 AA</v>
          </cell>
          <cell r="C777" t="str">
            <v>ATEX028</v>
          </cell>
          <cell r="D777" t="str">
            <v>Grado AA/W</v>
          </cell>
          <cell r="E777" t="str">
            <v>OMGWT013</v>
          </cell>
          <cell r="F777" t="str">
            <v>HPD-CB-TT</v>
          </cell>
          <cell r="G777" t="str">
            <v>IPBTEXSPECIAL008</v>
          </cell>
        </row>
        <row r="778">
          <cell r="A778">
            <v>900794</v>
          </cell>
          <cell r="B778" t="str">
            <v>BANDA 1000 EP630/3 6+3 AA</v>
          </cell>
          <cell r="C778" t="str">
            <v>ATEX028</v>
          </cell>
          <cell r="D778" t="str">
            <v>Grado AA/W</v>
          </cell>
          <cell r="E778" t="str">
            <v>OMGWT014</v>
          </cell>
          <cell r="F778" t="str">
            <v>HPD-CB-TT</v>
          </cell>
          <cell r="G778" t="str">
            <v>IPBTEXSPECIAL008</v>
          </cell>
        </row>
        <row r="779">
          <cell r="A779">
            <v>900796</v>
          </cell>
          <cell r="B779" t="str">
            <v>BANDA 1200 EP630/3 6+3 AA</v>
          </cell>
          <cell r="C779" t="str">
            <v>ATEX028</v>
          </cell>
          <cell r="D779" t="str">
            <v>Grado AA/W</v>
          </cell>
          <cell r="E779" t="str">
            <v>OMGWT015</v>
          </cell>
          <cell r="F779" t="str">
            <v>HPD-CB-TT</v>
          </cell>
          <cell r="G779" t="str">
            <v>IPBTEXSPECIAL008</v>
          </cell>
        </row>
        <row r="780">
          <cell r="A780">
            <v>900733</v>
          </cell>
          <cell r="B780" t="str">
            <v>BANDA 600 EP630/4 7+3 AA</v>
          </cell>
          <cell r="C780" t="str">
            <v>ATEX028</v>
          </cell>
          <cell r="D780" t="str">
            <v>Grado AA/W</v>
          </cell>
          <cell r="E780" t="str">
            <v>OMGWT016</v>
          </cell>
          <cell r="F780" t="str">
            <v>HPD-CB-TT</v>
          </cell>
          <cell r="G780" t="str">
            <v>IPBTEXSPECIAL008</v>
          </cell>
        </row>
        <row r="781">
          <cell r="A781">
            <v>900228</v>
          </cell>
          <cell r="B781" t="str">
            <v>BANDA 800 EP630/4 6+4 AA OCP</v>
          </cell>
          <cell r="C781" t="str">
            <v>ATEX028</v>
          </cell>
          <cell r="D781" t="str">
            <v>Grado AA/W</v>
          </cell>
          <cell r="E781" t="str">
            <v>OMGWT017</v>
          </cell>
          <cell r="F781" t="str">
            <v>HPD-CB-TT</v>
          </cell>
          <cell r="G781" t="str">
            <v>IPBTEXSPECIAL008</v>
          </cell>
        </row>
        <row r="782">
          <cell r="A782">
            <v>900717</v>
          </cell>
          <cell r="B782" t="str">
            <v>BANDA 900 EP630/4 3+2 AA</v>
          </cell>
          <cell r="C782" t="str">
            <v>ATEX028</v>
          </cell>
          <cell r="D782" t="str">
            <v>Grado AA/W</v>
          </cell>
          <cell r="E782" t="str">
            <v>OMGWT018</v>
          </cell>
          <cell r="F782" t="str">
            <v>HPD-CB-TT</v>
          </cell>
          <cell r="G782" t="str">
            <v>IPBTEXSPECIAL008</v>
          </cell>
        </row>
        <row r="783">
          <cell r="A783">
            <v>900262</v>
          </cell>
          <cell r="B783" t="str">
            <v>BANDA 900 EP630/4 8+3 AA</v>
          </cell>
          <cell r="C783" t="str">
            <v>ATEX028</v>
          </cell>
          <cell r="D783" t="str">
            <v>Grado AA/W</v>
          </cell>
          <cell r="E783" t="str">
            <v>OMGWT019</v>
          </cell>
          <cell r="F783" t="str">
            <v>HPD-CB-TT</v>
          </cell>
          <cell r="G783" t="str">
            <v>IPBTEXSPECIAL008</v>
          </cell>
        </row>
        <row r="784">
          <cell r="A784">
            <v>900229</v>
          </cell>
          <cell r="B784" t="str">
            <v>BANDA 1000 EP630/4 6+4 AA OCP</v>
          </cell>
          <cell r="C784" t="str">
            <v>ATEX028</v>
          </cell>
          <cell r="D784" t="str">
            <v>Grado AA/W</v>
          </cell>
          <cell r="E784" t="str">
            <v>OMGWT020</v>
          </cell>
          <cell r="F784" t="str">
            <v>HPD-CB-TT</v>
          </cell>
          <cell r="G784" t="str">
            <v>IPBTEXSPECIAL008</v>
          </cell>
        </row>
        <row r="785">
          <cell r="A785">
            <v>900835</v>
          </cell>
          <cell r="B785" t="str">
            <v>BANDA 1200 EP630/4 6+2 W</v>
          </cell>
          <cell r="C785" t="str">
            <v>ATEX028</v>
          </cell>
          <cell r="D785" t="str">
            <v>Grado AA/W</v>
          </cell>
          <cell r="E785" t="str">
            <v>OMGWT021</v>
          </cell>
          <cell r="F785" t="str">
            <v>HPD-CB-TT</v>
          </cell>
          <cell r="G785" t="str">
            <v>IPBTEXSPECIAL008</v>
          </cell>
        </row>
        <row r="786">
          <cell r="A786">
            <v>900253</v>
          </cell>
          <cell r="B786" t="str">
            <v>BANDA 1200 EP630/4 6+3 AA</v>
          </cell>
          <cell r="C786" t="str">
            <v>ATEX028</v>
          </cell>
          <cell r="D786" t="str">
            <v>Grado AA/W</v>
          </cell>
          <cell r="E786" t="str">
            <v>OMGWT022</v>
          </cell>
          <cell r="F786" t="str">
            <v>HPD-CB-TT</v>
          </cell>
          <cell r="G786" t="str">
            <v>IPBTEXSPECIAL008</v>
          </cell>
        </row>
        <row r="787">
          <cell r="A787">
            <v>900130</v>
          </cell>
          <cell r="B787" t="str">
            <v>BANDA 1400 EP630/4 6+4 AA OCP</v>
          </cell>
          <cell r="C787" t="str">
            <v>ATEX028</v>
          </cell>
          <cell r="D787" t="str">
            <v>Grado AA/W</v>
          </cell>
          <cell r="E787" t="str">
            <v>OMGWT023</v>
          </cell>
          <cell r="F787" t="str">
            <v>HPD-CB-TT</v>
          </cell>
          <cell r="G787" t="str">
            <v>IPBTEXSPECIAL008</v>
          </cell>
        </row>
        <row r="788">
          <cell r="A788">
            <v>900965</v>
          </cell>
          <cell r="B788" t="str">
            <v>BANDA 1600 EP630/4 8+4 AA</v>
          </cell>
          <cell r="C788" t="str">
            <v>ATEX028</v>
          </cell>
          <cell r="D788" t="str">
            <v>Grado AA/W</v>
          </cell>
          <cell r="E788" t="str">
            <v>OMGWT024</v>
          </cell>
          <cell r="F788" t="str">
            <v>HPD-CB-TT</v>
          </cell>
          <cell r="G788" t="str">
            <v>IPBTEXSPECIAL008</v>
          </cell>
        </row>
        <row r="789">
          <cell r="A789">
            <v>901231</v>
          </cell>
          <cell r="B789" t="str">
            <v>BANDA 1400 EP630/5 6,5+2,5 AA</v>
          </cell>
          <cell r="C789" t="str">
            <v>ATEX028</v>
          </cell>
          <cell r="D789" t="str">
            <v>Grado AA/W</v>
          </cell>
          <cell r="E789" t="str">
            <v>OMGWT025</v>
          </cell>
          <cell r="F789" t="str">
            <v>HPD-CB-TT</v>
          </cell>
          <cell r="G789" t="str">
            <v>IPBTEXSPECIAL008</v>
          </cell>
        </row>
        <row r="790">
          <cell r="A790">
            <v>900230</v>
          </cell>
          <cell r="B790" t="str">
            <v>BANDA 800 EP800/4 6+4 AA OCP</v>
          </cell>
          <cell r="C790" t="str">
            <v>ATEX028</v>
          </cell>
          <cell r="D790" t="str">
            <v>Grado AA/W</v>
          </cell>
          <cell r="E790" t="str">
            <v>OMGWT026</v>
          </cell>
          <cell r="F790" t="str">
            <v>HPD-CB-TT</v>
          </cell>
          <cell r="G790" t="str">
            <v>IPBTEXSPECIAL008</v>
          </cell>
        </row>
        <row r="791">
          <cell r="A791">
            <v>900231</v>
          </cell>
          <cell r="B791" t="str">
            <v>BANDA 1000 EP800/4 6+4 AA OCP</v>
          </cell>
          <cell r="C791" t="str">
            <v>ATEX028</v>
          </cell>
          <cell r="D791" t="str">
            <v>Grado AA/W</v>
          </cell>
          <cell r="E791" t="str">
            <v>OMGWT027</v>
          </cell>
          <cell r="F791" t="str">
            <v>HPD-CB-TT</v>
          </cell>
          <cell r="G791" t="str">
            <v>IPBTEXSPECIAL008</v>
          </cell>
        </row>
        <row r="792">
          <cell r="A792">
            <v>900797</v>
          </cell>
          <cell r="B792" t="str">
            <v>BANDA 1200 EP800/4 6+3 AA</v>
          </cell>
          <cell r="C792" t="str">
            <v>ATEX028</v>
          </cell>
          <cell r="D792" t="str">
            <v>Grado AA/W</v>
          </cell>
          <cell r="E792" t="str">
            <v>OMGWT028</v>
          </cell>
          <cell r="F792" t="str">
            <v>HPD-CB-TT</v>
          </cell>
          <cell r="G792" t="str">
            <v>IPBTEXSPECIAL008</v>
          </cell>
        </row>
        <row r="793">
          <cell r="A793">
            <v>900232</v>
          </cell>
          <cell r="B793" t="str">
            <v>BANDA 1200 EP800/4 6+4 AA OCP</v>
          </cell>
          <cell r="C793" t="str">
            <v>ATEX028</v>
          </cell>
          <cell r="D793" t="str">
            <v>Grado AA/W</v>
          </cell>
          <cell r="E793" t="str">
            <v>OMGWT029</v>
          </cell>
          <cell r="F793" t="str">
            <v>HPD-CB-TT</v>
          </cell>
          <cell r="G793" t="str">
            <v>IPBTEXSPECIAL008</v>
          </cell>
        </row>
        <row r="794">
          <cell r="A794">
            <v>900343</v>
          </cell>
          <cell r="B794" t="str">
            <v>BANDA 1250 EP800/4 6+3 AA</v>
          </cell>
          <cell r="C794" t="str">
            <v>ATEX028</v>
          </cell>
          <cell r="D794" t="str">
            <v>Grado AA/W</v>
          </cell>
          <cell r="E794" t="str">
            <v>OMGWT030</v>
          </cell>
          <cell r="F794" t="str">
            <v>HPD-CB-TT</v>
          </cell>
          <cell r="G794" t="str">
            <v>IPBTEXSPECIAL008</v>
          </cell>
        </row>
        <row r="795">
          <cell r="A795">
            <v>900894</v>
          </cell>
          <cell r="B795" t="str">
            <v>BANDA 1250 EP800/4 6+5 AA</v>
          </cell>
          <cell r="C795" t="str">
            <v>ATEX028</v>
          </cell>
          <cell r="D795" t="str">
            <v>Grado AA/W</v>
          </cell>
          <cell r="E795" t="str">
            <v>OMGWT031</v>
          </cell>
          <cell r="F795" t="str">
            <v>HPD-CB-TT</v>
          </cell>
          <cell r="G795" t="str">
            <v>IPBTEXSPECIAL008</v>
          </cell>
        </row>
        <row r="796">
          <cell r="A796">
            <v>900055</v>
          </cell>
          <cell r="B796" t="str">
            <v>BANDA 1400 EP800/4 6+3 AA</v>
          </cell>
          <cell r="C796" t="str">
            <v>ATEX028</v>
          </cell>
          <cell r="D796" t="str">
            <v>Grado AA/W</v>
          </cell>
          <cell r="E796" t="str">
            <v>OMGWT032</v>
          </cell>
          <cell r="F796" t="str">
            <v>HPD-CB-TT</v>
          </cell>
          <cell r="G796" t="str">
            <v>IPBTEXSPECIAL008</v>
          </cell>
        </row>
        <row r="797">
          <cell r="A797">
            <v>900188</v>
          </cell>
          <cell r="B797" t="str">
            <v>BANDA 1400 EP800/4 6+3 AA</v>
          </cell>
          <cell r="C797" t="str">
            <v>ATEX028</v>
          </cell>
          <cell r="D797" t="str">
            <v>Grado AA/W</v>
          </cell>
          <cell r="E797" t="str">
            <v>OMGWT033</v>
          </cell>
          <cell r="F797" t="str">
            <v>HPD-CB-TT</v>
          </cell>
          <cell r="G797" t="str">
            <v>IPBTEXSPECIAL008</v>
          </cell>
        </row>
        <row r="798">
          <cell r="A798">
            <v>900233</v>
          </cell>
          <cell r="B798" t="str">
            <v>BANDA 1400 EP800/4 6+4 AA OCP</v>
          </cell>
          <cell r="C798" t="str">
            <v>ATEX028</v>
          </cell>
          <cell r="D798" t="str">
            <v>Grado AA/W</v>
          </cell>
          <cell r="E798" t="str">
            <v>OMGWT034</v>
          </cell>
          <cell r="F798" t="str">
            <v>HPD-CB-TT</v>
          </cell>
          <cell r="G798" t="str">
            <v>IPBTEXSPECIAL008</v>
          </cell>
        </row>
        <row r="799">
          <cell r="A799">
            <v>900810</v>
          </cell>
          <cell r="B799" t="str">
            <v>BANDA 1600 EP800/4 10+4 AA</v>
          </cell>
          <cell r="C799" t="str">
            <v>ATEX028</v>
          </cell>
          <cell r="D799" t="str">
            <v>Grado AA/W</v>
          </cell>
          <cell r="E799" t="str">
            <v>OMGWT035</v>
          </cell>
          <cell r="F799" t="str">
            <v>HPD-CB-TT</v>
          </cell>
          <cell r="G799" t="str">
            <v>IPBTEXSPECIAL008</v>
          </cell>
        </row>
        <row r="800">
          <cell r="A800">
            <v>900734</v>
          </cell>
          <cell r="B800" t="str">
            <v>BANDA 900 EP1000/3 6+3 AA</v>
          </cell>
          <cell r="C800" t="str">
            <v>ATEX028</v>
          </cell>
          <cell r="D800" t="str">
            <v>Grado AA/W</v>
          </cell>
          <cell r="E800" t="str">
            <v>OMGWT036</v>
          </cell>
          <cell r="F800" t="str">
            <v>HPD-CB-TT</v>
          </cell>
          <cell r="G800" t="str">
            <v>IPBTEXSPECIAL008</v>
          </cell>
        </row>
        <row r="801">
          <cell r="A801">
            <v>900911</v>
          </cell>
          <cell r="B801" t="str">
            <v>BANDA 800 EP1000/4 6+2 AA</v>
          </cell>
          <cell r="C801" t="str">
            <v>ATEX028</v>
          </cell>
          <cell r="D801" t="str">
            <v>Grado AA/W</v>
          </cell>
          <cell r="E801" t="str">
            <v>OMGWT037</v>
          </cell>
          <cell r="F801" t="str">
            <v>HPD-CB-TT</v>
          </cell>
          <cell r="G801" t="str">
            <v>IPBTEXSPECIAL008</v>
          </cell>
        </row>
        <row r="802">
          <cell r="A802">
            <v>900646</v>
          </cell>
          <cell r="B802" t="str">
            <v>BANDA 1067 EP1000/4 9,5+3,2 AA</v>
          </cell>
          <cell r="C802" t="str">
            <v>ATEX028</v>
          </cell>
          <cell r="D802" t="str">
            <v>Grado AA/W</v>
          </cell>
          <cell r="E802" t="str">
            <v>OMGWT038</v>
          </cell>
          <cell r="F802" t="str">
            <v>HPD-CB-TT</v>
          </cell>
          <cell r="G802" t="str">
            <v>IPBTEXSPECIAL008</v>
          </cell>
        </row>
        <row r="803">
          <cell r="A803">
            <v>901105</v>
          </cell>
          <cell r="B803" t="str">
            <v>BANDA 1200 EP1000/4 6+2 AA</v>
          </cell>
          <cell r="C803" t="str">
            <v>ATEX028</v>
          </cell>
          <cell r="D803" t="str">
            <v>Grado AA/W</v>
          </cell>
          <cell r="E803" t="str">
            <v>OMGWT039</v>
          </cell>
          <cell r="F803" t="str">
            <v>HPD-CB-TT</v>
          </cell>
          <cell r="G803" t="str">
            <v>IPBTEXSPECIAL008</v>
          </cell>
        </row>
        <row r="804">
          <cell r="A804">
            <v>900419</v>
          </cell>
          <cell r="B804" t="str">
            <v>BANDA 1200 EP1000/4 6+3 AA</v>
          </cell>
          <cell r="C804" t="str">
            <v>ATEX028</v>
          </cell>
          <cell r="D804" t="str">
            <v>Grado AA/W</v>
          </cell>
          <cell r="E804" t="str">
            <v>OMGWT040</v>
          </cell>
          <cell r="F804" t="str">
            <v>HPD-CB-TT</v>
          </cell>
          <cell r="G804" t="str">
            <v>IPBTEXSPECIAL008</v>
          </cell>
        </row>
        <row r="805">
          <cell r="A805">
            <v>900908</v>
          </cell>
          <cell r="B805" t="str">
            <v>BANDA 1400 EP1000/4 10+3 AA</v>
          </cell>
          <cell r="C805" t="str">
            <v>ATEX028</v>
          </cell>
          <cell r="D805" t="str">
            <v>Grado AA/W</v>
          </cell>
          <cell r="E805" t="str">
            <v>OMGWT041</v>
          </cell>
          <cell r="F805" t="str">
            <v>HPD-CB-TT</v>
          </cell>
          <cell r="G805" t="str">
            <v>IPBTEXSPECIAL008</v>
          </cell>
        </row>
        <row r="806">
          <cell r="A806">
            <v>900381</v>
          </cell>
          <cell r="B806" t="str">
            <v>BANDA 1400 EP1000/4 6+4 AA OCP</v>
          </cell>
          <cell r="C806" t="str">
            <v>ATEX028</v>
          </cell>
          <cell r="D806" t="str">
            <v>Grado AA/W</v>
          </cell>
          <cell r="E806" t="str">
            <v>OMGWT042</v>
          </cell>
          <cell r="F806" t="str">
            <v>HPD-CB-TT</v>
          </cell>
          <cell r="G806" t="str">
            <v>IPBTEXSPECIAL008</v>
          </cell>
        </row>
        <row r="807">
          <cell r="A807">
            <v>900244</v>
          </cell>
          <cell r="B807" t="str">
            <v>BANDA 1600 EP1000/4 6+3 AA</v>
          </cell>
          <cell r="C807" t="str">
            <v>ATEX028</v>
          </cell>
          <cell r="D807" t="str">
            <v>Grado AA/W</v>
          </cell>
          <cell r="E807" t="str">
            <v>OMGWT043</v>
          </cell>
          <cell r="F807" t="str">
            <v>HPD-CB-TT</v>
          </cell>
          <cell r="G807" t="str">
            <v>IPBTEXSPECIAL008</v>
          </cell>
        </row>
        <row r="808">
          <cell r="A808">
            <v>900732</v>
          </cell>
          <cell r="B808" t="str">
            <v>BANDA 750 EP1250/4 5+2 AA</v>
          </cell>
          <cell r="C808" t="str">
            <v>ATEX028</v>
          </cell>
          <cell r="D808" t="str">
            <v>Grado AA/W</v>
          </cell>
          <cell r="E808" t="str">
            <v>OMGWT044</v>
          </cell>
          <cell r="F808" t="str">
            <v>HPD-CB-TT</v>
          </cell>
          <cell r="G808" t="str">
            <v>IPBTEXSPECIAL008</v>
          </cell>
        </row>
        <row r="809">
          <cell r="A809">
            <v>900949</v>
          </cell>
          <cell r="B809" t="str">
            <v>BANDA 750 EP1250/4 6+3 AA</v>
          </cell>
          <cell r="C809" t="str">
            <v>ATEX028</v>
          </cell>
          <cell r="D809" t="str">
            <v>Grado AA/W</v>
          </cell>
          <cell r="E809" t="str">
            <v>OMGWT045</v>
          </cell>
          <cell r="F809" t="str">
            <v>HPD-CB-TT</v>
          </cell>
          <cell r="G809" t="str">
            <v>IPBTEXSPECIAL008</v>
          </cell>
        </row>
        <row r="810">
          <cell r="A810">
            <v>900009</v>
          </cell>
          <cell r="B810" t="str">
            <v>BANDA 1000 EP1250/4 6+3 AA</v>
          </cell>
          <cell r="C810" t="str">
            <v>ATEX028</v>
          </cell>
          <cell r="D810" t="str">
            <v>Grado AA/W</v>
          </cell>
          <cell r="E810" t="str">
            <v>OMGWT046</v>
          </cell>
          <cell r="F810" t="str">
            <v>HPD-CB-TT</v>
          </cell>
          <cell r="G810" t="str">
            <v>IPBTEXSPECIAL008</v>
          </cell>
        </row>
        <row r="811">
          <cell r="A811">
            <v>900853</v>
          </cell>
          <cell r="B811" t="str">
            <v>BANDA 1200 EP1250/4 6+4 AA OCP</v>
          </cell>
          <cell r="C811" t="str">
            <v>ATEX028</v>
          </cell>
          <cell r="D811" t="str">
            <v>Grado AA/W</v>
          </cell>
          <cell r="E811" t="str">
            <v>OMGWT047</v>
          </cell>
          <cell r="F811" t="str">
            <v>HPD-CB-TT</v>
          </cell>
          <cell r="G811" t="str">
            <v>IPBTEXSPECIAL008</v>
          </cell>
        </row>
        <row r="812">
          <cell r="A812">
            <v>900557</v>
          </cell>
          <cell r="B812" t="str">
            <v>BANDA 1200 EP1250/4 8+4 AA</v>
          </cell>
          <cell r="C812" t="str">
            <v>ATEX028</v>
          </cell>
          <cell r="D812" t="str">
            <v>Grado AA/W</v>
          </cell>
          <cell r="E812" t="str">
            <v>OMGWT048</v>
          </cell>
          <cell r="F812" t="str">
            <v>HPD-CB-TT</v>
          </cell>
          <cell r="G812" t="str">
            <v>IPBTEXSPECIAL008</v>
          </cell>
        </row>
        <row r="813">
          <cell r="A813">
            <v>900550</v>
          </cell>
          <cell r="B813" t="str">
            <v>BANDA 1400 EP1250/4 10+4 AA</v>
          </cell>
          <cell r="C813" t="str">
            <v>ATEX028</v>
          </cell>
          <cell r="D813" t="str">
            <v>Grado AA/W</v>
          </cell>
          <cell r="E813" t="str">
            <v>OMGWT049</v>
          </cell>
          <cell r="F813" t="str">
            <v>HPD-CB-TT</v>
          </cell>
          <cell r="G813" t="str">
            <v>IPBTEXSPECIAL008</v>
          </cell>
        </row>
        <row r="814">
          <cell r="A814">
            <v>900647</v>
          </cell>
          <cell r="B814" t="str">
            <v>BANDA 1524 EP1250/4 9,5+3,2 AA</v>
          </cell>
          <cell r="C814" t="str">
            <v>ATEX028</v>
          </cell>
          <cell r="D814" t="str">
            <v>Grado AA/W</v>
          </cell>
          <cell r="E814" t="str">
            <v>OMGWT050</v>
          </cell>
          <cell r="F814" t="str">
            <v>HPD-CB-TT</v>
          </cell>
          <cell r="G814" t="str">
            <v>IPBTEXSPECIAL008</v>
          </cell>
        </row>
        <row r="815">
          <cell r="A815">
            <v>900921</v>
          </cell>
          <cell r="B815" t="str">
            <v>BANDA 1524 EP1250/4 9,5+3,2 W</v>
          </cell>
          <cell r="C815" t="str">
            <v>ATEX028</v>
          </cell>
          <cell r="D815" t="str">
            <v>Grado AA/W</v>
          </cell>
          <cell r="E815" t="str">
            <v>OMGWT051</v>
          </cell>
          <cell r="F815" t="str">
            <v>HPD-CB-TT</v>
          </cell>
          <cell r="G815" t="str">
            <v>IPBTEXSPECIAL008</v>
          </cell>
        </row>
        <row r="816">
          <cell r="A816">
            <v>900948</v>
          </cell>
          <cell r="B816" t="str">
            <v>BANDA 1200 EP1250/5 7,5+3 AA</v>
          </cell>
          <cell r="C816" t="str">
            <v>ATEX028</v>
          </cell>
          <cell r="D816" t="str">
            <v>Grado AA/W</v>
          </cell>
          <cell r="E816" t="str">
            <v>OMGWT052</v>
          </cell>
          <cell r="F816" t="str">
            <v>HPD-CB-TT</v>
          </cell>
          <cell r="G816" t="str">
            <v>IPBTEXSPECIAL008</v>
          </cell>
        </row>
        <row r="817">
          <cell r="A817">
            <v>900356</v>
          </cell>
          <cell r="B817" t="str">
            <v>BANDA 1200 EP1600/4 6+4 AA OCP</v>
          </cell>
          <cell r="C817" t="str">
            <v>ATEX028</v>
          </cell>
          <cell r="D817" t="str">
            <v>Grado AA/W</v>
          </cell>
          <cell r="E817" t="str">
            <v>OMGWT053</v>
          </cell>
          <cell r="F817" t="str">
            <v>HPD-CB-TT</v>
          </cell>
          <cell r="G817" t="str">
            <v>IPBTEXSPECIAL008</v>
          </cell>
        </row>
        <row r="818">
          <cell r="A818">
            <v>900357</v>
          </cell>
          <cell r="B818" t="str">
            <v>BANDA 1400 EP1600/4 6+4 AA OCP</v>
          </cell>
          <cell r="C818" t="str">
            <v>ATEX028</v>
          </cell>
          <cell r="D818" t="str">
            <v>Grado AA/W</v>
          </cell>
          <cell r="E818" t="str">
            <v>OMGWT054</v>
          </cell>
          <cell r="F818" t="str">
            <v>HPD-CB-TT</v>
          </cell>
          <cell r="G818" t="str">
            <v>IPBTEXSPECIAL008</v>
          </cell>
        </row>
        <row r="819">
          <cell r="A819">
            <v>900243</v>
          </cell>
          <cell r="B819" t="str">
            <v>BANDA 1600 EP1600/4 6+3 AA</v>
          </cell>
          <cell r="C819" t="str">
            <v>ATEX028</v>
          </cell>
          <cell r="D819" t="str">
            <v>Grado AA/W</v>
          </cell>
          <cell r="E819" t="str">
            <v>OMGWT055</v>
          </cell>
          <cell r="F819" t="str">
            <v>HPD-CB-TT</v>
          </cell>
          <cell r="G819" t="str">
            <v>IPBTEXSPECIAL008</v>
          </cell>
        </row>
        <row r="820">
          <cell r="A820">
            <v>900967</v>
          </cell>
          <cell r="B820" t="str">
            <v>BANDA 1600 EP1600/4 6+4 AA</v>
          </cell>
          <cell r="C820" t="str">
            <v>ATEX028</v>
          </cell>
          <cell r="D820" t="str">
            <v>Grado AA/W</v>
          </cell>
          <cell r="E820" t="str">
            <v>OMGWT056</v>
          </cell>
          <cell r="F820" t="str">
            <v>HPD-CB-TT</v>
          </cell>
          <cell r="G820" t="str">
            <v>IPBTEXSPECIAL008</v>
          </cell>
        </row>
        <row r="821">
          <cell r="A821">
            <v>900549</v>
          </cell>
          <cell r="B821" t="str">
            <v>BANDA 1000 EP1600/5 10+4 AA</v>
          </cell>
          <cell r="C821" t="str">
            <v>ATEX028</v>
          </cell>
          <cell r="D821" t="str">
            <v>Grado AA/W</v>
          </cell>
          <cell r="E821" t="str">
            <v>OMGWT057</v>
          </cell>
          <cell r="F821" t="str">
            <v>HPD-CB-TT</v>
          </cell>
          <cell r="G821" t="str">
            <v>IPBTEXSPECIAL008</v>
          </cell>
        </row>
        <row r="822">
          <cell r="A822">
            <v>901287</v>
          </cell>
          <cell r="B822" t="str">
            <v>BANDA 1600 EP1600/5 6+2 W</v>
          </cell>
          <cell r="C822" t="str">
            <v>ATEX028</v>
          </cell>
          <cell r="D822" t="str">
            <v>Grado AA/W</v>
          </cell>
          <cell r="E822" t="str">
            <v>OMGWT058</v>
          </cell>
          <cell r="F822" t="str">
            <v>HPD-CB-TT</v>
          </cell>
          <cell r="G822" t="str">
            <v>IPBTEXSPECIAL008</v>
          </cell>
        </row>
        <row r="823">
          <cell r="A823">
            <v>900187</v>
          </cell>
          <cell r="B823" t="str">
            <v>BANDA 1600 EP2000/4 6+5 AA</v>
          </cell>
          <cell r="C823" t="str">
            <v>ATEX028</v>
          </cell>
          <cell r="D823" t="str">
            <v>Grado AA/W</v>
          </cell>
          <cell r="E823" t="str">
            <v>OMGWT059</v>
          </cell>
          <cell r="F823" t="str">
            <v>HPD-CB-TT</v>
          </cell>
          <cell r="G823" t="str">
            <v>IPBTEXSPECIAL008</v>
          </cell>
        </row>
        <row r="824">
          <cell r="A824">
            <v>900393</v>
          </cell>
          <cell r="B824" t="str">
            <v>BANDA 1600 EP2000/5 6+5 AA</v>
          </cell>
          <cell r="C824" t="str">
            <v>ATEX028</v>
          </cell>
          <cell r="D824" t="str">
            <v>Grado AA/W</v>
          </cell>
          <cell r="E824" t="str">
            <v>OMGWT060</v>
          </cell>
          <cell r="F824" t="str">
            <v>HPD-CB-TT</v>
          </cell>
          <cell r="G824" t="str">
            <v>IPBTEXSPECIAL008</v>
          </cell>
        </row>
        <row r="825">
          <cell r="A825">
            <v>900950</v>
          </cell>
          <cell r="B825" t="str">
            <v>BANDA 1500 EP2000/6 6+2 AA</v>
          </cell>
          <cell r="C825" t="str">
            <v>ATEX028</v>
          </cell>
          <cell r="D825" t="str">
            <v>Grado AA/W</v>
          </cell>
          <cell r="E825" t="str">
            <v>OMGWT061</v>
          </cell>
          <cell r="F825" t="str">
            <v>HPD-CB-TT</v>
          </cell>
          <cell r="G825" t="str">
            <v>IPBTEXSPECIAL008</v>
          </cell>
        </row>
        <row r="826">
          <cell r="A826">
            <v>900431</v>
          </cell>
          <cell r="B826" t="str">
            <v>BANDA 400 EP400/3 3+1,5 U NER</v>
          </cell>
          <cell r="C826" t="str">
            <v>ATEX029</v>
          </cell>
          <cell r="D826" t="str">
            <v>Grado C y U</v>
          </cell>
          <cell r="E826" t="str">
            <v>OMGUT001</v>
          </cell>
          <cell r="F826" t="str">
            <v>HPD-CB-TT</v>
          </cell>
          <cell r="G826" t="str">
            <v>IPBTEXSPECIAL009</v>
          </cell>
        </row>
        <row r="827">
          <cell r="A827">
            <v>900418</v>
          </cell>
          <cell r="B827" t="str">
            <v>BANDA 500 EP400/3 3+1,5 U</v>
          </cell>
          <cell r="C827" t="str">
            <v>ATEX029</v>
          </cell>
          <cell r="D827" t="str">
            <v>Grado C y U</v>
          </cell>
          <cell r="E827" t="str">
            <v>OMGUT002</v>
          </cell>
          <cell r="F827" t="str">
            <v>HPD-CB-TT</v>
          </cell>
          <cell r="G827" t="str">
            <v>IPBTEXSPECIAL009</v>
          </cell>
        </row>
        <row r="828">
          <cell r="A828">
            <v>900354</v>
          </cell>
          <cell r="B828" t="str">
            <v>BANDA 500 EP400/3 3+1,5 U NER</v>
          </cell>
          <cell r="C828" t="str">
            <v>ATEX029</v>
          </cell>
          <cell r="D828" t="str">
            <v>Grado C y U</v>
          </cell>
          <cell r="E828" t="str">
            <v>OMGUT003</v>
          </cell>
          <cell r="F828" t="str">
            <v>HPD-CB-TT</v>
          </cell>
          <cell r="G828" t="str">
            <v>IPBTEXSPECIAL009</v>
          </cell>
        </row>
        <row r="829">
          <cell r="A829">
            <v>900355</v>
          </cell>
          <cell r="B829" t="str">
            <v>BANDA 600 EP400/3 3+1,5 U NER</v>
          </cell>
          <cell r="C829" t="str">
            <v>ATEX029</v>
          </cell>
          <cell r="D829" t="str">
            <v>Grado C y U</v>
          </cell>
          <cell r="E829" t="str">
            <v>OMGUT004</v>
          </cell>
          <cell r="F829" t="str">
            <v>HPD-CB-TT</v>
          </cell>
          <cell r="G829" t="str">
            <v>IPBTEXSPECIAL009</v>
          </cell>
        </row>
        <row r="830">
          <cell r="A830">
            <v>900425</v>
          </cell>
          <cell r="B830" t="str">
            <v>BANDA 650 EP400/3 3+1,5 U NER</v>
          </cell>
          <cell r="C830" t="str">
            <v>ATEX029</v>
          </cell>
          <cell r="D830" t="str">
            <v>Grado C y U</v>
          </cell>
          <cell r="E830" t="str">
            <v>OMGUT005</v>
          </cell>
          <cell r="F830" t="str">
            <v>HPD-CB-TT</v>
          </cell>
          <cell r="G830" t="str">
            <v>IPBTEXSPECIAL009</v>
          </cell>
        </row>
        <row r="831">
          <cell r="A831">
            <v>900507</v>
          </cell>
          <cell r="B831" t="str">
            <v>BANDA 650 EP400/3 4+2 U</v>
          </cell>
          <cell r="C831" t="str">
            <v>ATEX029</v>
          </cell>
          <cell r="D831" t="str">
            <v>Grado C y U</v>
          </cell>
          <cell r="E831" t="str">
            <v>OMGUT006</v>
          </cell>
          <cell r="F831" t="str">
            <v>HPD-CB-TT</v>
          </cell>
          <cell r="G831" t="str">
            <v>IPBTEXSPECIAL009</v>
          </cell>
        </row>
        <row r="832">
          <cell r="A832">
            <v>901133</v>
          </cell>
          <cell r="B832" t="str">
            <v>BANDA 650 EP400/3 5+2 U</v>
          </cell>
          <cell r="C832" t="str">
            <v>ATEX029</v>
          </cell>
          <cell r="D832" t="str">
            <v>Grado C y U</v>
          </cell>
          <cell r="E832" t="str">
            <v>OMGUT007</v>
          </cell>
          <cell r="F832" t="str">
            <v>HPD-CB-TT</v>
          </cell>
          <cell r="G832" t="str">
            <v>IPBTEXSPECIAL009</v>
          </cell>
        </row>
        <row r="833">
          <cell r="A833">
            <v>900915</v>
          </cell>
          <cell r="B833" t="str">
            <v>BANDA 800 EP400/3 4+2 U NER</v>
          </cell>
          <cell r="C833" t="str">
            <v>ATEX029</v>
          </cell>
          <cell r="D833" t="str">
            <v>Grado C y U</v>
          </cell>
          <cell r="E833" t="str">
            <v>OMGUT008</v>
          </cell>
          <cell r="F833" t="str">
            <v>HPD-CB-TT</v>
          </cell>
          <cell r="G833" t="str">
            <v>IPBTEXSPECIAL009</v>
          </cell>
        </row>
        <row r="834">
          <cell r="A834">
            <v>900914</v>
          </cell>
          <cell r="B834" t="str">
            <v>BANDA 1000 EP400/3 4+2 U NER</v>
          </cell>
          <cell r="C834" t="str">
            <v>ATEX029</v>
          </cell>
          <cell r="D834" t="str">
            <v>Grado C y U</v>
          </cell>
          <cell r="E834" t="str">
            <v>OMGUT009</v>
          </cell>
          <cell r="F834" t="str">
            <v>HPD-CB-TT</v>
          </cell>
          <cell r="G834" t="str">
            <v>IPBTEXSPECIAL009</v>
          </cell>
        </row>
        <row r="835">
          <cell r="A835">
            <v>900352</v>
          </cell>
          <cell r="B835" t="str">
            <v>BANDA 650 EP500/4 4+2 U</v>
          </cell>
          <cell r="C835" t="str">
            <v>ATEX029</v>
          </cell>
          <cell r="D835" t="str">
            <v>Grado C y U</v>
          </cell>
          <cell r="E835" t="str">
            <v>OMGUT010</v>
          </cell>
          <cell r="F835" t="str">
            <v>HPD-CB-TT</v>
          </cell>
          <cell r="G835" t="str">
            <v>IPBTEXSPECIAL009</v>
          </cell>
        </row>
        <row r="836">
          <cell r="A836">
            <v>900257</v>
          </cell>
          <cell r="B836" t="str">
            <v>BANDA 800 EP500/4 4+2 U</v>
          </cell>
          <cell r="C836" t="str">
            <v>ATEX029</v>
          </cell>
          <cell r="D836" t="str">
            <v>Grado C y U</v>
          </cell>
          <cell r="E836" t="str">
            <v>OMGUT011</v>
          </cell>
          <cell r="F836" t="str">
            <v>HPD-CB-TT</v>
          </cell>
          <cell r="G836" t="str">
            <v>IPBTEXSPECIAL009</v>
          </cell>
        </row>
        <row r="837">
          <cell r="A837">
            <v>900367</v>
          </cell>
          <cell r="B837" t="str">
            <v>BANDA 1000 EP500/4 4+2 U</v>
          </cell>
          <cell r="C837" t="str">
            <v>ATEX029</v>
          </cell>
          <cell r="D837" t="str">
            <v>Grado C y U</v>
          </cell>
          <cell r="E837" t="str">
            <v>OMGUT012</v>
          </cell>
          <cell r="F837" t="str">
            <v>HPD-CB-TT</v>
          </cell>
          <cell r="G837" t="str">
            <v>IPBTEXSPECIAL009</v>
          </cell>
        </row>
        <row r="838">
          <cell r="A838">
            <v>900151</v>
          </cell>
          <cell r="B838" t="str">
            <v>BANDA 1200 EP500/4 4+2 U</v>
          </cell>
          <cell r="C838" t="str">
            <v>ATEX029</v>
          </cell>
          <cell r="D838" t="str">
            <v>Grado C y U</v>
          </cell>
          <cell r="E838" t="str">
            <v>OMGUT013</v>
          </cell>
          <cell r="F838" t="str">
            <v>HPD-CB-TT</v>
          </cell>
          <cell r="G838" t="str">
            <v>IPBTEXSPECIAL009</v>
          </cell>
        </row>
        <row r="839">
          <cell r="A839">
            <v>900789</v>
          </cell>
          <cell r="B839" t="str">
            <v>BANDA 1400 EP500/4 6+3 U</v>
          </cell>
          <cell r="C839" t="str">
            <v>ATEX029</v>
          </cell>
          <cell r="D839" t="str">
            <v>Grado C y U</v>
          </cell>
          <cell r="E839" t="str">
            <v>OMGUT014</v>
          </cell>
          <cell r="F839" t="str">
            <v>HPD-CB-TT</v>
          </cell>
          <cell r="G839" t="str">
            <v>IPBTEXSPECIAL009</v>
          </cell>
        </row>
        <row r="840">
          <cell r="A840">
            <v>900508</v>
          </cell>
          <cell r="B840" t="str">
            <v>BANDA 600 EP630/3 5+2 U</v>
          </cell>
          <cell r="C840" t="str">
            <v>ATEX029</v>
          </cell>
          <cell r="D840" t="str">
            <v>Grado C y U</v>
          </cell>
          <cell r="E840" t="str">
            <v>OMGUT015</v>
          </cell>
          <cell r="F840" t="str">
            <v>HPD-CB-TT</v>
          </cell>
          <cell r="G840" t="str">
            <v>IPBTEXSPECIAL009</v>
          </cell>
        </row>
        <row r="841">
          <cell r="A841">
            <v>900493</v>
          </cell>
          <cell r="B841" t="str">
            <v>BANDA 800 EP630/3 5+2 U</v>
          </cell>
          <cell r="C841" t="str">
            <v>ATEX029</v>
          </cell>
          <cell r="D841" t="str">
            <v>Grado C y U</v>
          </cell>
          <cell r="E841" t="str">
            <v>OMGUT016</v>
          </cell>
          <cell r="F841" t="str">
            <v>HPD-CB-TT</v>
          </cell>
          <cell r="G841" t="str">
            <v>IPBTEXSPECIAL009</v>
          </cell>
        </row>
        <row r="842">
          <cell r="A842">
            <v>900292</v>
          </cell>
          <cell r="B842" t="str">
            <v>BANDA 1400 EP630/4 6+2 U</v>
          </cell>
          <cell r="C842" t="str">
            <v>ATEX029</v>
          </cell>
          <cell r="D842" t="str">
            <v>Grado C y U</v>
          </cell>
          <cell r="E842" t="str">
            <v>OMGUT017</v>
          </cell>
          <cell r="F842" t="str">
            <v>HPD-CB-TT</v>
          </cell>
          <cell r="G842" t="str">
            <v>IPBTEXSPECIAL009</v>
          </cell>
        </row>
        <row r="843">
          <cell r="A843">
            <v>900917</v>
          </cell>
          <cell r="B843" t="str">
            <v>BANDA 1400 EP630/4 6+2 U</v>
          </cell>
          <cell r="C843" t="str">
            <v>ATEX029</v>
          </cell>
          <cell r="D843" t="str">
            <v>Grado C y U</v>
          </cell>
          <cell r="E843" t="str">
            <v>OMGUT018</v>
          </cell>
          <cell r="F843" t="str">
            <v>HPD-CB-TT</v>
          </cell>
          <cell r="G843" t="str">
            <v>IPBTEXSPECIAL009</v>
          </cell>
        </row>
        <row r="844">
          <cell r="A844">
            <v>900016</v>
          </cell>
          <cell r="B844" t="str">
            <v>BANDA 600 EP800/4 5+2 U</v>
          </cell>
          <cell r="C844" t="str">
            <v>ATEX029</v>
          </cell>
          <cell r="D844" t="str">
            <v>Grado C y U</v>
          </cell>
          <cell r="E844" t="str">
            <v>OMGUT019</v>
          </cell>
          <cell r="F844" t="str">
            <v>HPD-CB-TT</v>
          </cell>
          <cell r="G844" t="str">
            <v>IPBTEXSPECIAL009</v>
          </cell>
        </row>
        <row r="845">
          <cell r="A845">
            <v>900005</v>
          </cell>
          <cell r="B845" t="str">
            <v>BANDA 800 EP800/4 5+2 U</v>
          </cell>
          <cell r="C845" t="str">
            <v>ATEX029</v>
          </cell>
          <cell r="D845" t="str">
            <v>Grado C y U</v>
          </cell>
          <cell r="E845" t="str">
            <v>OMGUT020</v>
          </cell>
          <cell r="F845" t="str">
            <v>HPD-CB-TT</v>
          </cell>
          <cell r="G845" t="str">
            <v>IPBTEXSPECIAL009</v>
          </cell>
        </row>
        <row r="846">
          <cell r="A846">
            <v>900283</v>
          </cell>
          <cell r="B846" t="str">
            <v>BANDA 900 EP800/4 6+4 U</v>
          </cell>
          <cell r="C846" t="str">
            <v>ATEX029</v>
          </cell>
          <cell r="D846" t="str">
            <v>Grado C y U</v>
          </cell>
          <cell r="E846" t="str">
            <v>OMGUT021</v>
          </cell>
          <cell r="F846" t="str">
            <v>HPD-CB-TT</v>
          </cell>
          <cell r="G846" t="str">
            <v>IPBTEXSPECIAL009</v>
          </cell>
        </row>
        <row r="847">
          <cell r="A847">
            <v>900015</v>
          </cell>
          <cell r="B847" t="str">
            <v>BANDA 1000 EP800/4 5+2 U</v>
          </cell>
          <cell r="C847" t="str">
            <v>ATEX029</v>
          </cell>
          <cell r="D847" t="str">
            <v>Grado C y U</v>
          </cell>
          <cell r="E847" t="str">
            <v>OMGUT022</v>
          </cell>
          <cell r="F847" t="str">
            <v>HPD-CB-TT</v>
          </cell>
          <cell r="G847" t="str">
            <v>IPBTEXSPECIAL009</v>
          </cell>
        </row>
        <row r="848">
          <cell r="A848">
            <v>900881</v>
          </cell>
          <cell r="B848" t="str">
            <v>BANDA 1200 EP800/4 6+3 U</v>
          </cell>
          <cell r="C848" t="str">
            <v>ATEX029</v>
          </cell>
          <cell r="D848" t="str">
            <v>Grado C y U</v>
          </cell>
          <cell r="E848" t="str">
            <v>OMGUT023</v>
          </cell>
          <cell r="F848" t="str">
            <v>HPD-CB-TT</v>
          </cell>
          <cell r="G848" t="str">
            <v>IPBTEXSPECIAL009</v>
          </cell>
        </row>
        <row r="849">
          <cell r="A849">
            <v>900790</v>
          </cell>
          <cell r="B849" t="str">
            <v>BANDA 1400 EP800/4 6+3 U</v>
          </cell>
          <cell r="C849" t="str">
            <v>ATEX029</v>
          </cell>
          <cell r="D849" t="str">
            <v>Grado C y U</v>
          </cell>
          <cell r="E849" t="str">
            <v>OMGUT024</v>
          </cell>
          <cell r="F849" t="str">
            <v>HPD-CB-TT</v>
          </cell>
          <cell r="G849" t="str">
            <v>IPBTEXSPECIAL009</v>
          </cell>
        </row>
        <row r="850">
          <cell r="A850">
            <v>900284</v>
          </cell>
          <cell r="B850" t="str">
            <v>BANDA 1400 EP800/4 6+4 U</v>
          </cell>
          <cell r="C850" t="str">
            <v>ATEX029</v>
          </cell>
          <cell r="D850" t="str">
            <v>Grado C y U</v>
          </cell>
          <cell r="E850" t="str">
            <v>OMGUT025</v>
          </cell>
          <cell r="F850" t="str">
            <v>HPD-CB-TT</v>
          </cell>
          <cell r="G850" t="str">
            <v>IPBTEXSPECIAL009</v>
          </cell>
        </row>
        <row r="851">
          <cell r="A851">
            <v>900142</v>
          </cell>
          <cell r="B851" t="str">
            <v>BANDA 800 EP1000/4 4+2 U</v>
          </cell>
          <cell r="C851" t="str">
            <v>ATEX029</v>
          </cell>
          <cell r="D851" t="str">
            <v>Grado C y U</v>
          </cell>
          <cell r="E851" t="str">
            <v>OMGUT026</v>
          </cell>
          <cell r="F851" t="str">
            <v>HPD-CB-TT</v>
          </cell>
          <cell r="G851" t="str">
            <v>IPBTEXSPECIAL009</v>
          </cell>
        </row>
        <row r="852">
          <cell r="A852">
            <v>900819</v>
          </cell>
          <cell r="B852" t="str">
            <v>BANDA 1400 EP1000/4 6+3 U</v>
          </cell>
          <cell r="C852" t="str">
            <v>ATEX029</v>
          </cell>
          <cell r="D852" t="str">
            <v>Grado C y U</v>
          </cell>
          <cell r="E852" t="str">
            <v>OMGUT027</v>
          </cell>
          <cell r="F852" t="str">
            <v>HPD-CB-TT</v>
          </cell>
          <cell r="G852" t="str">
            <v>IPBTEXSPECIAL009</v>
          </cell>
        </row>
        <row r="853">
          <cell r="A853">
            <v>900882</v>
          </cell>
          <cell r="B853" t="str">
            <v>BANDA 1525 EP1000/4 6+3 U</v>
          </cell>
          <cell r="C853" t="str">
            <v>ATEX029</v>
          </cell>
          <cell r="D853" t="str">
            <v>Grado C y U</v>
          </cell>
          <cell r="E853" t="str">
            <v>OMGUT028</v>
          </cell>
          <cell r="F853" t="str">
            <v>HPD-CB-TT</v>
          </cell>
          <cell r="G853" t="str">
            <v>IPBTEXSPECIAL009</v>
          </cell>
        </row>
        <row r="854">
          <cell r="A854">
            <v>900278</v>
          </cell>
          <cell r="B854" t="str">
            <v>BANDA 900 EP1250/4 5+2 U</v>
          </cell>
          <cell r="C854" t="str">
            <v>ATEX029</v>
          </cell>
          <cell r="D854" t="str">
            <v>Grado C y U</v>
          </cell>
          <cell r="E854" t="str">
            <v>OMGUT029</v>
          </cell>
          <cell r="F854" t="str">
            <v>HPD-CB-TT</v>
          </cell>
          <cell r="G854" t="str">
            <v>IPBTEXSPECIAL009</v>
          </cell>
        </row>
        <row r="855">
          <cell r="A855">
            <v>900156</v>
          </cell>
          <cell r="B855" t="str">
            <v>BANDA 1000 EP1250/4 5+2 U</v>
          </cell>
          <cell r="C855" t="str">
            <v>ATEX029</v>
          </cell>
          <cell r="D855" t="str">
            <v>Grado C y U</v>
          </cell>
          <cell r="E855" t="str">
            <v>OMGUT030</v>
          </cell>
          <cell r="F855" t="str">
            <v>HPD-CB-TT</v>
          </cell>
          <cell r="G855" t="str">
            <v>IPBTEXSPECIAL009</v>
          </cell>
        </row>
        <row r="856">
          <cell r="A856">
            <v>900366</v>
          </cell>
          <cell r="B856" t="str">
            <v>BANDA 1050 EP1250/4 5+2 U</v>
          </cell>
          <cell r="C856" t="str">
            <v>ATEX029</v>
          </cell>
          <cell r="D856" t="str">
            <v>Grado C y U</v>
          </cell>
          <cell r="E856" t="str">
            <v>OMGUT031</v>
          </cell>
          <cell r="F856" t="str">
            <v>HPD-CB-TT</v>
          </cell>
          <cell r="G856" t="str">
            <v>IPBTEXSPECIAL009</v>
          </cell>
        </row>
        <row r="857">
          <cell r="A857">
            <v>900856</v>
          </cell>
          <cell r="B857" t="str">
            <v>BANDA 1200 ST500 6+4 X</v>
          </cell>
          <cell r="C857" t="str">
            <v>BST0040</v>
          </cell>
          <cell r="D857" t="str">
            <v>Steel Grado X</v>
          </cell>
          <cell r="E857" t="str">
            <v>STGX0001</v>
          </cell>
          <cell r="F857" t="str">
            <v>HPD-CB-S</v>
          </cell>
          <cell r="G857" t="str">
            <v>IPBSTESPECIAL040</v>
          </cell>
        </row>
        <row r="858">
          <cell r="A858">
            <v>900105</v>
          </cell>
          <cell r="B858" t="str">
            <v>BANDA 1400 ST500 6+4 X</v>
          </cell>
          <cell r="C858" t="str">
            <v>BST0040</v>
          </cell>
          <cell r="D858" t="str">
            <v>Steel Grado X</v>
          </cell>
          <cell r="E858" t="str">
            <v>STGX0002</v>
          </cell>
          <cell r="F858" t="str">
            <v>HPD-CB-S</v>
          </cell>
          <cell r="G858" t="str">
            <v>IPBSTESPECIAL040</v>
          </cell>
        </row>
        <row r="859">
          <cell r="A859">
            <v>900847</v>
          </cell>
          <cell r="B859" t="str">
            <v>BANDA 1600 ST500 5+5 X</v>
          </cell>
          <cell r="C859" t="str">
            <v>BST0040</v>
          </cell>
          <cell r="D859" t="str">
            <v>Steel Grado X</v>
          </cell>
          <cell r="E859" t="str">
            <v>STGX0003</v>
          </cell>
          <cell r="F859" t="str">
            <v>HPD-CB-S</v>
          </cell>
          <cell r="G859" t="str">
            <v>IPBSTESPECIAL040</v>
          </cell>
        </row>
        <row r="860">
          <cell r="A860">
            <v>901202</v>
          </cell>
          <cell r="B860" t="str">
            <v>BANDA 1600 ST500 6TP+4TP X</v>
          </cell>
          <cell r="C860" t="str">
            <v>BST0040</v>
          </cell>
          <cell r="D860" t="str">
            <v>Steel Grado X</v>
          </cell>
          <cell r="E860" t="str">
            <v>STGX0004</v>
          </cell>
          <cell r="F860" t="str">
            <v>HPD-CB-S</v>
          </cell>
          <cell r="G860" t="str">
            <v>IPBSTESPECIAL040</v>
          </cell>
        </row>
        <row r="861">
          <cell r="A861">
            <v>901198</v>
          </cell>
          <cell r="B861" t="str">
            <v>BANDA 2000 ST500 5+5 X</v>
          </cell>
          <cell r="C861" t="str">
            <v>BST0040</v>
          </cell>
          <cell r="D861" t="str">
            <v>Steel Grado X</v>
          </cell>
          <cell r="E861" t="str">
            <v>STGX0005</v>
          </cell>
          <cell r="F861" t="str">
            <v>HPD-CB-S</v>
          </cell>
          <cell r="G861" t="str">
            <v>IPBSTESPECIAL040</v>
          </cell>
        </row>
        <row r="862">
          <cell r="A862">
            <v>900501</v>
          </cell>
          <cell r="B862" t="str">
            <v>BANDA 1000 ST630 6+4 X</v>
          </cell>
          <cell r="C862" t="str">
            <v>BST0040</v>
          </cell>
          <cell r="D862" t="str">
            <v>Steel Grado X</v>
          </cell>
          <cell r="E862" t="str">
            <v>STGX0006</v>
          </cell>
          <cell r="F862" t="str">
            <v>HPD-CB-S</v>
          </cell>
          <cell r="G862" t="str">
            <v>IPBSTESPECIAL040</v>
          </cell>
        </row>
        <row r="863">
          <cell r="A863">
            <v>900597</v>
          </cell>
          <cell r="B863" t="str">
            <v>BANDA 800 ST800 8TP+4 X</v>
          </cell>
          <cell r="C863" t="str">
            <v>BST0040</v>
          </cell>
          <cell r="D863" t="str">
            <v>Steel Grado X</v>
          </cell>
          <cell r="E863" t="str">
            <v>STGX0007</v>
          </cell>
          <cell r="F863" t="str">
            <v>HPD-CB-S</v>
          </cell>
          <cell r="G863" t="str">
            <v>IPBSTESPECIAL040</v>
          </cell>
        </row>
        <row r="864">
          <cell r="A864">
            <v>900103</v>
          </cell>
          <cell r="B864" t="str">
            <v>BANDA 1000 ST800 6+4 X</v>
          </cell>
          <cell r="C864" t="str">
            <v>BST0040</v>
          </cell>
          <cell r="D864" t="str">
            <v>Steel Grado X</v>
          </cell>
          <cell r="E864" t="str">
            <v>STGX0008</v>
          </cell>
          <cell r="F864" t="str">
            <v>HPD-CB-S</v>
          </cell>
          <cell r="G864" t="str">
            <v>IPBSTESPECIAL040</v>
          </cell>
        </row>
        <row r="865">
          <cell r="A865">
            <v>900679</v>
          </cell>
          <cell r="B865" t="str">
            <v>BANDA 1200 ST800 5+5 X</v>
          </cell>
          <cell r="C865" t="str">
            <v>BST0040</v>
          </cell>
          <cell r="D865" t="str">
            <v>Steel Grado X</v>
          </cell>
          <cell r="E865" t="str">
            <v>STGX0009</v>
          </cell>
          <cell r="F865" t="str">
            <v>HPD-CB-S</v>
          </cell>
          <cell r="G865" t="str">
            <v>IPBSTESPECIAL040</v>
          </cell>
        </row>
        <row r="866">
          <cell r="A866">
            <v>900846</v>
          </cell>
          <cell r="B866" t="str">
            <v>BANDA 1400 ST800 5+5 X</v>
          </cell>
          <cell r="C866" t="str">
            <v>BST0040</v>
          </cell>
          <cell r="D866" t="str">
            <v>Steel Grado X</v>
          </cell>
          <cell r="E866" t="str">
            <v>STGX0010</v>
          </cell>
          <cell r="F866" t="str">
            <v>HPD-CB-S</v>
          </cell>
          <cell r="G866" t="str">
            <v>IPBSTESPECIAL040</v>
          </cell>
        </row>
        <row r="867">
          <cell r="A867">
            <v>900369</v>
          </cell>
          <cell r="B867" t="str">
            <v>BANDA 1400 ST800 6+4 X</v>
          </cell>
          <cell r="C867" t="str">
            <v>BST0040</v>
          </cell>
          <cell r="D867" t="str">
            <v>Steel Grado X</v>
          </cell>
          <cell r="E867" t="str">
            <v>STGX0011</v>
          </cell>
          <cell r="F867" t="str">
            <v>HPD-CB-S</v>
          </cell>
          <cell r="G867" t="str">
            <v>IPBSTESPECIAL040</v>
          </cell>
        </row>
        <row r="868">
          <cell r="A868">
            <v>900730</v>
          </cell>
          <cell r="B868" t="str">
            <v>BANDA 650 ST1000 5+5 X</v>
          </cell>
          <cell r="C868" t="str">
            <v>BST0040</v>
          </cell>
          <cell r="D868" t="str">
            <v>Steel Grado X</v>
          </cell>
          <cell r="E868" t="str">
            <v>STGX0012</v>
          </cell>
          <cell r="F868" t="str">
            <v>HPD-CB-S</v>
          </cell>
          <cell r="G868" t="str">
            <v>IPBSTESPECIAL040</v>
          </cell>
        </row>
        <row r="869">
          <cell r="A869">
            <v>900838</v>
          </cell>
          <cell r="B869" t="str">
            <v>BANDA 800 ST1000 5TP+4TP X</v>
          </cell>
          <cell r="C869" t="str">
            <v>BST0040</v>
          </cell>
          <cell r="D869" t="str">
            <v>Steel Grado X</v>
          </cell>
          <cell r="E869" t="str">
            <v>STGX0013</v>
          </cell>
          <cell r="F869" t="str">
            <v>HPD-CB-S</v>
          </cell>
          <cell r="G869" t="str">
            <v>IPBSTESPECIAL040</v>
          </cell>
        </row>
        <row r="870">
          <cell r="A870">
            <v>900820</v>
          </cell>
          <cell r="B870" t="str">
            <v>BANDA 800 ST1000 6TP+4 X</v>
          </cell>
          <cell r="C870" t="str">
            <v>BST0040</v>
          </cell>
          <cell r="D870" t="str">
            <v>Steel Grado X</v>
          </cell>
          <cell r="E870" t="str">
            <v>STGX0014</v>
          </cell>
          <cell r="F870" t="str">
            <v>HPD-CB-S</v>
          </cell>
          <cell r="G870" t="str">
            <v>IPBSTESPECIAL040</v>
          </cell>
        </row>
        <row r="871">
          <cell r="A871">
            <v>900277</v>
          </cell>
          <cell r="B871" t="str">
            <v>BANDA 800 ST1000 7+5 X</v>
          </cell>
          <cell r="C871" t="str">
            <v>BST0040</v>
          </cell>
          <cell r="D871" t="str">
            <v>Steel Grado X</v>
          </cell>
          <cell r="E871" t="str">
            <v>STGX0015</v>
          </cell>
          <cell r="F871" t="str">
            <v>HPD-CB-S</v>
          </cell>
          <cell r="G871" t="str">
            <v>IPBSTESPECIAL040</v>
          </cell>
        </row>
        <row r="872">
          <cell r="A872">
            <v>900446</v>
          </cell>
          <cell r="B872" t="str">
            <v>BANDA 800 ST1000 7+5 X</v>
          </cell>
          <cell r="C872" t="str">
            <v>BST0040</v>
          </cell>
          <cell r="D872" t="str">
            <v>Steel Grado X</v>
          </cell>
          <cell r="E872" t="str">
            <v>STGX0016</v>
          </cell>
          <cell r="F872" t="str">
            <v>HPD-CB-S</v>
          </cell>
          <cell r="G872" t="str">
            <v>IPBSTESPECIAL040</v>
          </cell>
        </row>
        <row r="873">
          <cell r="A873">
            <v>900755</v>
          </cell>
          <cell r="B873" t="str">
            <v>BANDA 1000 ST1000 8+4 X</v>
          </cell>
          <cell r="C873" t="str">
            <v>BST0040</v>
          </cell>
          <cell r="D873" t="str">
            <v>Steel Grado X</v>
          </cell>
          <cell r="E873" t="str">
            <v>STGX0017</v>
          </cell>
          <cell r="F873" t="str">
            <v>HPD-CB-S</v>
          </cell>
          <cell r="G873" t="str">
            <v>IPBSTESPECIAL040</v>
          </cell>
        </row>
        <row r="874">
          <cell r="A874">
            <v>900961</v>
          </cell>
          <cell r="B874" t="str">
            <v>BANDA 1000 ST1000 8+4 X</v>
          </cell>
          <cell r="C874" t="str">
            <v>BST0040</v>
          </cell>
          <cell r="D874" t="str">
            <v>Steel Grado X</v>
          </cell>
          <cell r="E874" t="str">
            <v>STGX0018</v>
          </cell>
          <cell r="F874" t="str">
            <v>HPD-CB-S</v>
          </cell>
          <cell r="G874" t="str">
            <v>IPBSTESPECIAL040</v>
          </cell>
        </row>
        <row r="875">
          <cell r="A875">
            <v>900466</v>
          </cell>
          <cell r="B875" t="str">
            <v>BANDA 1000 ST1000 8+5 X</v>
          </cell>
          <cell r="C875" t="str">
            <v>BST0040</v>
          </cell>
          <cell r="D875" t="str">
            <v>Steel Grado X</v>
          </cell>
          <cell r="E875" t="str">
            <v>STGX0019</v>
          </cell>
          <cell r="F875" t="str">
            <v>HPD-CB-S</v>
          </cell>
          <cell r="G875" t="str">
            <v>IPBSTESPECIAL040</v>
          </cell>
        </row>
        <row r="876">
          <cell r="A876">
            <v>900146</v>
          </cell>
          <cell r="B876" t="str">
            <v>BANDA 1000 ST1000 8TP+4 X</v>
          </cell>
          <cell r="C876" t="str">
            <v>BST0040</v>
          </cell>
          <cell r="D876" t="str">
            <v>Steel Grado X</v>
          </cell>
          <cell r="E876" t="str">
            <v>STGX0020</v>
          </cell>
          <cell r="F876" t="str">
            <v>HPD-CB-S</v>
          </cell>
          <cell r="G876" t="str">
            <v>IPBSTESPECIAL040</v>
          </cell>
        </row>
        <row r="877">
          <cell r="A877">
            <v>900678</v>
          </cell>
          <cell r="B877" t="str">
            <v>BANDA 1200 ST1000 5+5 X</v>
          </cell>
          <cell r="C877" t="str">
            <v>BST0040</v>
          </cell>
          <cell r="D877" t="str">
            <v>Steel Grado X</v>
          </cell>
          <cell r="E877" t="str">
            <v>STGX0021</v>
          </cell>
          <cell r="F877" t="str">
            <v>HPD-CB-S</v>
          </cell>
          <cell r="G877" t="str">
            <v>IPBSTESPECIAL040</v>
          </cell>
        </row>
        <row r="878">
          <cell r="A878">
            <v>901208</v>
          </cell>
          <cell r="B878" t="str">
            <v>BANDA 1200 ST1000 5TP+5 X</v>
          </cell>
          <cell r="C878" t="str">
            <v>BST0040</v>
          </cell>
          <cell r="D878" t="str">
            <v>Steel Grado X</v>
          </cell>
          <cell r="E878" t="str">
            <v>STGX0022</v>
          </cell>
          <cell r="F878" t="str">
            <v>HPD-CB-S</v>
          </cell>
          <cell r="G878" t="str">
            <v>IPBSTESPECIAL040</v>
          </cell>
        </row>
        <row r="879">
          <cell r="A879">
            <v>900439</v>
          </cell>
          <cell r="B879" t="str">
            <v>BANDA 1200 ST1000 8+4 X</v>
          </cell>
          <cell r="C879" t="str">
            <v>BST0040</v>
          </cell>
          <cell r="D879" t="str">
            <v>Steel Grado X</v>
          </cell>
          <cell r="E879" t="str">
            <v>STGX0023</v>
          </cell>
          <cell r="F879" t="str">
            <v>HPD-CB-S</v>
          </cell>
          <cell r="G879" t="str">
            <v>IPBSTESPECIAL040</v>
          </cell>
        </row>
        <row r="880">
          <cell r="A880">
            <v>900394</v>
          </cell>
          <cell r="B880" t="str">
            <v>BANDA 1200 ST1000 5+5 X</v>
          </cell>
          <cell r="C880" t="str">
            <v>BST0040</v>
          </cell>
          <cell r="D880" t="str">
            <v>Steel Grado X</v>
          </cell>
          <cell r="E880" t="str">
            <v>STGX0024</v>
          </cell>
          <cell r="F880" t="str">
            <v>HPD-CB-S</v>
          </cell>
          <cell r="G880" t="str">
            <v>IPBSTESPECIAL040</v>
          </cell>
        </row>
        <row r="881">
          <cell r="A881">
            <v>900287</v>
          </cell>
          <cell r="B881" t="str">
            <v>BANDA 1200 ST1000 6+4 X</v>
          </cell>
          <cell r="C881" t="str">
            <v>BST0040</v>
          </cell>
          <cell r="D881" t="str">
            <v>Steel Grado X</v>
          </cell>
          <cell r="E881" t="str">
            <v>STGX0025</v>
          </cell>
          <cell r="F881" t="str">
            <v>HPD-CB-S</v>
          </cell>
          <cell r="G881" t="str">
            <v>IPBSTESPECIAL040</v>
          </cell>
        </row>
        <row r="882">
          <cell r="A882">
            <v>901145</v>
          </cell>
          <cell r="B882" t="str">
            <v>BANDA 1400 ST1000 16+7 X</v>
          </cell>
          <cell r="C882" t="str">
            <v>BST0040</v>
          </cell>
          <cell r="D882" t="str">
            <v>Steel Grado X</v>
          </cell>
          <cell r="E882" t="str">
            <v>STGX0026</v>
          </cell>
          <cell r="F882" t="str">
            <v>HPD-CB-S</v>
          </cell>
          <cell r="G882" t="str">
            <v>IPBSTESPECIAL040</v>
          </cell>
        </row>
        <row r="883">
          <cell r="A883">
            <v>900823</v>
          </cell>
          <cell r="B883" t="str">
            <v>BANDA 1650 ST1173 13,5+6,5 X</v>
          </cell>
          <cell r="C883" t="str">
            <v>BST0040</v>
          </cell>
          <cell r="D883" t="str">
            <v>Steel Grado X</v>
          </cell>
          <cell r="E883" t="str">
            <v>STGX0027</v>
          </cell>
          <cell r="F883" t="str">
            <v>HPD-CB-S</v>
          </cell>
          <cell r="G883" t="str">
            <v>IPBSTESPECIAL040</v>
          </cell>
        </row>
        <row r="884">
          <cell r="A884">
            <v>900729</v>
          </cell>
          <cell r="B884" t="str">
            <v>BANDA 800 ST1250 5+5 X</v>
          </cell>
          <cell r="C884" t="str">
            <v>BST0040</v>
          </cell>
          <cell r="D884" t="str">
            <v>Steel Grado X</v>
          </cell>
          <cell r="E884" t="str">
            <v>STGX0028</v>
          </cell>
          <cell r="F884" t="str">
            <v>HPD-CB-S</v>
          </cell>
          <cell r="G884" t="str">
            <v>IPBSTESPECIAL040</v>
          </cell>
        </row>
        <row r="885">
          <cell r="A885">
            <v>900502</v>
          </cell>
          <cell r="B885" t="str">
            <v>BANDA 1000 ST1250 6+4 X</v>
          </cell>
          <cell r="C885" t="str">
            <v>BST0040</v>
          </cell>
          <cell r="D885" t="str">
            <v>Steel Grado X</v>
          </cell>
          <cell r="E885" t="str">
            <v>STGX0029</v>
          </cell>
          <cell r="F885" t="str">
            <v>HPD-CB-S</v>
          </cell>
          <cell r="G885" t="str">
            <v>IPBSTESPECIAL040</v>
          </cell>
        </row>
        <row r="886">
          <cell r="A886">
            <v>900246</v>
          </cell>
          <cell r="B886" t="str">
            <v>BANDA 1400 ST1250 6+4 X</v>
          </cell>
          <cell r="C886" t="str">
            <v>BST0040</v>
          </cell>
          <cell r="D886" t="str">
            <v>Steel Grado X</v>
          </cell>
          <cell r="E886" t="str">
            <v>STGX0030</v>
          </cell>
          <cell r="F886" t="str">
            <v>HPD-CB-S</v>
          </cell>
          <cell r="G886" t="str">
            <v>IPBSTESPECIAL040</v>
          </cell>
        </row>
        <row r="887">
          <cell r="A887">
            <v>900927</v>
          </cell>
          <cell r="B887" t="str">
            <v>BANDA 1500 ST1250 7+5 X</v>
          </cell>
          <cell r="C887" t="str">
            <v>BST0040</v>
          </cell>
          <cell r="D887" t="str">
            <v>Steel Grado X</v>
          </cell>
          <cell r="E887" t="str">
            <v>STGX0031</v>
          </cell>
          <cell r="F887" t="str">
            <v>HPD-CB-S</v>
          </cell>
          <cell r="G887" t="str">
            <v>IPBSTESPECIAL040</v>
          </cell>
        </row>
        <row r="888">
          <cell r="A888">
            <v>900049</v>
          </cell>
          <cell r="B888" t="str">
            <v>BANDA 1600 ST1250 7TP+5TP X</v>
          </cell>
          <cell r="C888" t="str">
            <v>BST0040</v>
          </cell>
          <cell r="D888" t="str">
            <v>Steel Grado X</v>
          </cell>
          <cell r="E888" t="str">
            <v>STGX0032</v>
          </cell>
          <cell r="F888" t="str">
            <v>HPD-CB-S</v>
          </cell>
          <cell r="G888" t="str">
            <v>IPBSTESPECIAL040</v>
          </cell>
        </row>
        <row r="889">
          <cell r="A889">
            <v>900728</v>
          </cell>
          <cell r="B889" t="str">
            <v>BANDA 1800 ST1250 7+5 X</v>
          </cell>
          <cell r="C889" t="str">
            <v>BST0040</v>
          </cell>
          <cell r="D889" t="str">
            <v>Steel Grado X</v>
          </cell>
          <cell r="E889" t="str">
            <v>STGX0033</v>
          </cell>
          <cell r="F889" t="str">
            <v>HPD-CB-S</v>
          </cell>
          <cell r="G889" t="str">
            <v>IPBSTESPECIAL040</v>
          </cell>
        </row>
        <row r="890">
          <cell r="A890">
            <v>900400</v>
          </cell>
          <cell r="B890" t="str">
            <v>BANDA 1800 ST1250 8+6 X</v>
          </cell>
          <cell r="C890" t="str">
            <v>BST0040</v>
          </cell>
          <cell r="D890" t="str">
            <v>Steel Grado X</v>
          </cell>
          <cell r="E890" t="str">
            <v>STGX0034</v>
          </cell>
          <cell r="F890" t="str">
            <v>HPD-CB-S</v>
          </cell>
          <cell r="G890" t="str">
            <v>IPBSTESPECIAL040</v>
          </cell>
        </row>
        <row r="891">
          <cell r="A891">
            <v>900701</v>
          </cell>
          <cell r="B891" t="str">
            <v>BANDA 1200 ST1500 7+7 X</v>
          </cell>
          <cell r="C891" t="str">
            <v>BST0040</v>
          </cell>
          <cell r="D891" t="str">
            <v>Steel Grado X</v>
          </cell>
          <cell r="E891" t="str">
            <v>STGX0035</v>
          </cell>
          <cell r="F891" t="str">
            <v>HPD-CB-S</v>
          </cell>
          <cell r="G891" t="str">
            <v>IPBSTESPECIAL040</v>
          </cell>
        </row>
        <row r="892">
          <cell r="A892">
            <v>900061</v>
          </cell>
          <cell r="B892" t="str">
            <v>BANDA 650 ST1600 8+6 X</v>
          </cell>
          <cell r="C892" t="str">
            <v>BST0040</v>
          </cell>
          <cell r="D892" t="str">
            <v>Steel Grado X</v>
          </cell>
          <cell r="E892" t="str">
            <v>STGX0036</v>
          </cell>
          <cell r="F892" t="str">
            <v>HPD-CB-S</v>
          </cell>
          <cell r="G892" t="str">
            <v>IPBSTESPECIAL040</v>
          </cell>
        </row>
        <row r="893">
          <cell r="A893">
            <v>900599</v>
          </cell>
          <cell r="B893" t="str">
            <v>BANDA 1000 ST1600 10,5TS+4 X</v>
          </cell>
          <cell r="C893" t="str">
            <v>BST0040</v>
          </cell>
          <cell r="D893" t="str">
            <v>Steel Grado X</v>
          </cell>
          <cell r="E893" t="str">
            <v>STGX0037</v>
          </cell>
          <cell r="F893" t="str">
            <v>HPD-CB-S</v>
          </cell>
          <cell r="G893" t="str">
            <v>IPBSTESPECIAL040</v>
          </cell>
        </row>
        <row r="894">
          <cell r="A894">
            <v>900442</v>
          </cell>
          <cell r="B894" t="str">
            <v>BANDA 1000 ST1600 6+5 X</v>
          </cell>
          <cell r="C894" t="str">
            <v>BST0040</v>
          </cell>
          <cell r="D894" t="str">
            <v>Steel Grado X</v>
          </cell>
          <cell r="E894" t="str">
            <v>STGX0038</v>
          </cell>
          <cell r="F894" t="str">
            <v>HPD-CB-S</v>
          </cell>
          <cell r="G894" t="str">
            <v>IPBSTESPECIAL040</v>
          </cell>
        </row>
        <row r="895">
          <cell r="A895">
            <v>900500</v>
          </cell>
          <cell r="B895" t="str">
            <v>BANDA 1000 ST1600 6+6 X</v>
          </cell>
          <cell r="C895" t="str">
            <v>BST0040</v>
          </cell>
          <cell r="D895" t="str">
            <v>Steel Grado X</v>
          </cell>
          <cell r="E895" t="str">
            <v>STGX0039</v>
          </cell>
          <cell r="F895" t="str">
            <v>HPD-CB-S</v>
          </cell>
          <cell r="G895" t="str">
            <v>IPBSTESPECIAL040</v>
          </cell>
        </row>
        <row r="896">
          <cell r="A896">
            <v>900358</v>
          </cell>
          <cell r="B896" t="str">
            <v>BANDA 1200 ST1600 5+4 X</v>
          </cell>
          <cell r="C896" t="str">
            <v>BST0040</v>
          </cell>
          <cell r="D896" t="str">
            <v>Steel Grado X</v>
          </cell>
          <cell r="E896" t="str">
            <v>STGX0040</v>
          </cell>
          <cell r="F896" t="str">
            <v>HPD-CB-S</v>
          </cell>
          <cell r="G896" t="str">
            <v>IPBSTESPECIAL040</v>
          </cell>
        </row>
        <row r="897">
          <cell r="A897">
            <v>900900</v>
          </cell>
          <cell r="B897" t="str">
            <v>BANDA 1200 ST1600 6+6 X</v>
          </cell>
          <cell r="C897" t="str">
            <v>BST0040</v>
          </cell>
          <cell r="D897" t="str">
            <v>Steel Grado X</v>
          </cell>
          <cell r="E897" t="str">
            <v>STGX0041</v>
          </cell>
          <cell r="F897" t="str">
            <v>HPD-CB-S</v>
          </cell>
          <cell r="G897" t="str">
            <v>IPBSTESPECIAL040</v>
          </cell>
        </row>
        <row r="898">
          <cell r="A898">
            <v>900529</v>
          </cell>
          <cell r="B898" t="str">
            <v>BANDA 1200 ST1600 8+6 X</v>
          </cell>
          <cell r="C898" t="str">
            <v>BST0040</v>
          </cell>
          <cell r="D898" t="str">
            <v>Steel Grado X</v>
          </cell>
          <cell r="E898" t="str">
            <v>STGX0042</v>
          </cell>
          <cell r="F898" t="str">
            <v>HPD-CB-S</v>
          </cell>
          <cell r="G898" t="str">
            <v>IPBSTESPECIAL040</v>
          </cell>
        </row>
        <row r="899">
          <cell r="A899">
            <v>900245</v>
          </cell>
          <cell r="B899" t="str">
            <v>BANDA 1200 XS1600 6+4 X</v>
          </cell>
          <cell r="C899" t="str">
            <v>BST0040</v>
          </cell>
          <cell r="D899" t="str">
            <v>Steel Grado X</v>
          </cell>
          <cell r="E899" t="str">
            <v>STGX0043</v>
          </cell>
          <cell r="F899" t="str">
            <v>HPD-CB-S</v>
          </cell>
          <cell r="G899" t="str">
            <v>IPBSTESPECIAL040</v>
          </cell>
        </row>
        <row r="900">
          <cell r="A900">
            <v>901299</v>
          </cell>
          <cell r="B900" t="str">
            <v>BANDA 1400 ST1600 10TP+5 X</v>
          </cell>
          <cell r="C900" t="str">
            <v>BST0040</v>
          </cell>
          <cell r="D900" t="str">
            <v>Steel Grado X</v>
          </cell>
          <cell r="E900" t="str">
            <v>STGX0044</v>
          </cell>
          <cell r="F900" t="str">
            <v>HPD-CB-S</v>
          </cell>
          <cell r="G900" t="str">
            <v>IPBSTESPECIAL040</v>
          </cell>
        </row>
        <row r="901">
          <cell r="A901">
            <v>901093</v>
          </cell>
          <cell r="B901" t="str">
            <v>BANDA 1400 ST1600 12TP+6 X</v>
          </cell>
          <cell r="C901" t="str">
            <v>BST0040</v>
          </cell>
          <cell r="D901" t="str">
            <v>Steel Grado X</v>
          </cell>
          <cell r="E901" t="str">
            <v>STGX0045</v>
          </cell>
          <cell r="F901" t="str">
            <v>HPD-CB-S</v>
          </cell>
          <cell r="G901" t="str">
            <v>IPBSTESPECIAL040</v>
          </cell>
        </row>
        <row r="902">
          <cell r="A902">
            <v>901144</v>
          </cell>
          <cell r="B902" t="str">
            <v>BANDA 1400 ST1600 16+7 X</v>
          </cell>
          <cell r="C902" t="str">
            <v>BST0040</v>
          </cell>
          <cell r="D902" t="str">
            <v>Steel Grado X</v>
          </cell>
          <cell r="E902" t="str">
            <v>STGX0046</v>
          </cell>
          <cell r="F902" t="str">
            <v>HPD-CB-S</v>
          </cell>
          <cell r="G902" t="str">
            <v>IPBSTESPECIAL040</v>
          </cell>
        </row>
        <row r="903">
          <cell r="A903">
            <v>901130</v>
          </cell>
          <cell r="B903" t="str">
            <v>BANDA 1600 ST1600 14+8 CX</v>
          </cell>
          <cell r="C903" t="str">
            <v>BST0040</v>
          </cell>
          <cell r="D903" t="str">
            <v>Steel Grado X</v>
          </cell>
          <cell r="E903" t="str">
            <v>STGX0047</v>
          </cell>
          <cell r="F903" t="str">
            <v>HPD-CB-S</v>
          </cell>
          <cell r="G903" t="str">
            <v>IPBSTESPECIAL040</v>
          </cell>
        </row>
        <row r="904">
          <cell r="A904">
            <v>900237</v>
          </cell>
          <cell r="B904" t="str">
            <v>BANDA 1600 ST1600 10TP+5TP X</v>
          </cell>
          <cell r="C904" t="str">
            <v>BST0040</v>
          </cell>
          <cell r="D904" t="str">
            <v>Steel Grado X</v>
          </cell>
          <cell r="E904" t="str">
            <v>STGX0048</v>
          </cell>
          <cell r="F904" t="str">
            <v>HPD-CB-S</v>
          </cell>
          <cell r="G904" t="str">
            <v>IPBSTESPECIAL040</v>
          </cell>
        </row>
        <row r="905">
          <cell r="A905">
            <v>900160</v>
          </cell>
          <cell r="B905" t="str">
            <v>BANDA 1600 ST1600 14+8 X</v>
          </cell>
          <cell r="C905" t="str">
            <v>BST0040</v>
          </cell>
          <cell r="D905" t="str">
            <v>Steel Grado X</v>
          </cell>
          <cell r="E905" t="str">
            <v>STGX0049</v>
          </cell>
          <cell r="F905" t="str">
            <v>HPD-CB-S</v>
          </cell>
          <cell r="G905" t="str">
            <v>IPBSTESPECIAL040</v>
          </cell>
        </row>
        <row r="906">
          <cell r="A906">
            <v>900720</v>
          </cell>
          <cell r="B906" t="str">
            <v>BANDA 1800 ST1600 8+4 X</v>
          </cell>
          <cell r="C906" t="str">
            <v>BST0040</v>
          </cell>
          <cell r="D906" t="str">
            <v>Steel Grado X</v>
          </cell>
          <cell r="E906" t="str">
            <v>STGX0050</v>
          </cell>
          <cell r="F906" t="str">
            <v>HPD-CB-S</v>
          </cell>
          <cell r="G906" t="str">
            <v>IPBSTESPECIAL040</v>
          </cell>
        </row>
        <row r="907">
          <cell r="A907">
            <v>900247</v>
          </cell>
          <cell r="B907" t="str">
            <v>BANDA 1800 ST1600 10+5 X</v>
          </cell>
          <cell r="C907" t="str">
            <v>BST0040</v>
          </cell>
          <cell r="D907" t="str">
            <v>Steel Grado X</v>
          </cell>
          <cell r="E907" t="str">
            <v>STGX0051</v>
          </cell>
          <cell r="F907" t="str">
            <v>HPD-CB-S</v>
          </cell>
          <cell r="G907" t="str">
            <v>IPBSTESPECIAL040</v>
          </cell>
        </row>
        <row r="908">
          <cell r="A908">
            <v>900709</v>
          </cell>
          <cell r="B908" t="str">
            <v>BANDA 2000 ST1600 8+4 X</v>
          </cell>
          <cell r="C908" t="str">
            <v>BST0040</v>
          </cell>
          <cell r="D908" t="str">
            <v>Steel Grado X</v>
          </cell>
          <cell r="E908" t="str">
            <v>STGX0052</v>
          </cell>
          <cell r="F908" t="str">
            <v>HPD-CB-S</v>
          </cell>
          <cell r="G908" t="str">
            <v>IPBSTESPECIAL040</v>
          </cell>
        </row>
        <row r="909">
          <cell r="A909">
            <v>900360</v>
          </cell>
          <cell r="B909" t="str">
            <v>BANDA 2000 ST1600 10+5 X</v>
          </cell>
          <cell r="C909" t="str">
            <v>BST0040</v>
          </cell>
          <cell r="D909" t="str">
            <v>Steel Grado X</v>
          </cell>
          <cell r="E909" t="str">
            <v>STGX0053</v>
          </cell>
          <cell r="F909" t="str">
            <v>HPD-CB-S</v>
          </cell>
          <cell r="G909" t="str">
            <v>IPBSTESPECIAL040</v>
          </cell>
        </row>
        <row r="910">
          <cell r="A910">
            <v>900756</v>
          </cell>
          <cell r="B910" t="str">
            <v>BANDA 1000 ST1800 8+5 X</v>
          </cell>
          <cell r="C910" t="str">
            <v>BST0040</v>
          </cell>
          <cell r="D910" t="str">
            <v>Steel Grado X</v>
          </cell>
          <cell r="E910" t="str">
            <v>STGX0054</v>
          </cell>
          <cell r="F910" t="str">
            <v>HPD-CB-S</v>
          </cell>
          <cell r="G910" t="str">
            <v>IPBSTESPECIAL040</v>
          </cell>
        </row>
        <row r="911">
          <cell r="A911">
            <v>900748</v>
          </cell>
          <cell r="B911" t="str">
            <v>BANDA 1200 ST2000 16+8 X</v>
          </cell>
          <cell r="C911" t="str">
            <v>BST0040</v>
          </cell>
          <cell r="D911" t="str">
            <v>Steel Grado X</v>
          </cell>
          <cell r="E911" t="str">
            <v>STGX0055</v>
          </cell>
          <cell r="F911" t="str">
            <v>HPD-CB-S</v>
          </cell>
          <cell r="G911" t="str">
            <v>IPBSTESPECIAL040</v>
          </cell>
        </row>
        <row r="912">
          <cell r="A912">
            <v>900899</v>
          </cell>
          <cell r="B912" t="str">
            <v>BANDA 1200 ST2000 6+6 X</v>
          </cell>
          <cell r="C912" t="str">
            <v>BST0040</v>
          </cell>
          <cell r="D912" t="str">
            <v>Steel Grado X</v>
          </cell>
          <cell r="E912" t="str">
            <v>STGX0056</v>
          </cell>
          <cell r="F912" t="str">
            <v>HPD-CB-S</v>
          </cell>
          <cell r="G912" t="str">
            <v>IPBSTESPECIAL040</v>
          </cell>
        </row>
        <row r="913">
          <cell r="A913">
            <v>900286</v>
          </cell>
          <cell r="B913" t="str">
            <v>BANDA 1600 ST2000 10TP+5 X</v>
          </cell>
          <cell r="C913" t="str">
            <v>BST0040</v>
          </cell>
          <cell r="D913" t="str">
            <v>Steel Grado X</v>
          </cell>
          <cell r="E913" t="str">
            <v>STGX0057</v>
          </cell>
          <cell r="F913" t="str">
            <v>HPD-CB-S</v>
          </cell>
          <cell r="G913" t="str">
            <v>IPBSTESPECIAL040</v>
          </cell>
        </row>
        <row r="914">
          <cell r="A914">
            <v>900259</v>
          </cell>
          <cell r="B914" t="str">
            <v>BANDA 1600 ST2000 8TP+7TP X</v>
          </cell>
          <cell r="C914" t="str">
            <v>BST0040</v>
          </cell>
          <cell r="D914" t="str">
            <v>Steel Grado X</v>
          </cell>
          <cell r="E914" t="str">
            <v>STGX0058</v>
          </cell>
          <cell r="F914" t="str">
            <v>HPD-CB-S</v>
          </cell>
          <cell r="G914" t="str">
            <v>IPBSTESPECIAL040</v>
          </cell>
        </row>
        <row r="915">
          <cell r="A915">
            <v>900293</v>
          </cell>
          <cell r="B915" t="str">
            <v>BANDA 1800 ST2000 18TP+10TP X</v>
          </cell>
          <cell r="C915" t="str">
            <v>BST0040</v>
          </cell>
          <cell r="D915" t="str">
            <v>Steel Grado X</v>
          </cell>
          <cell r="E915" t="str">
            <v>STGX0059</v>
          </cell>
          <cell r="F915" t="str">
            <v>HPD-CB-S</v>
          </cell>
          <cell r="G915" t="str">
            <v>IPBSTESPECIAL040</v>
          </cell>
        </row>
        <row r="916">
          <cell r="A916">
            <v>900359</v>
          </cell>
          <cell r="B916" t="str">
            <v>BANDA 1800 ST2000 12+6 X</v>
          </cell>
          <cell r="C916" t="str">
            <v>BST0040</v>
          </cell>
          <cell r="D916" t="str">
            <v>Steel Grado X</v>
          </cell>
          <cell r="E916" t="str">
            <v>STGX0060</v>
          </cell>
          <cell r="F916" t="str">
            <v>HPD-CB-S</v>
          </cell>
          <cell r="G916" t="str">
            <v>IPBSTESPECIAL040</v>
          </cell>
        </row>
        <row r="917">
          <cell r="A917">
            <v>901190</v>
          </cell>
          <cell r="B917" t="str">
            <v>BANDA 2000 ST2000 18TP+10TP X</v>
          </cell>
          <cell r="C917" t="str">
            <v>BST0040</v>
          </cell>
          <cell r="D917" t="str">
            <v>Steel Grado X</v>
          </cell>
          <cell r="E917" t="str">
            <v>STGX0061</v>
          </cell>
          <cell r="F917" t="str">
            <v>HPD-CB-S</v>
          </cell>
          <cell r="G917" t="str">
            <v>IPBSTESPECIAL040</v>
          </cell>
        </row>
        <row r="918">
          <cell r="A918">
            <v>900267</v>
          </cell>
          <cell r="B918" t="str">
            <v>BANDA 2200 ST2000 18TP+10TP X</v>
          </cell>
          <cell r="C918" t="str">
            <v>BST0040</v>
          </cell>
          <cell r="D918" t="str">
            <v>Steel Grado X</v>
          </cell>
          <cell r="E918" t="str">
            <v>STGX0062</v>
          </cell>
          <cell r="F918" t="str">
            <v>HPD-CB-S</v>
          </cell>
          <cell r="G918" t="str">
            <v>IPBSTESPECIAL040</v>
          </cell>
        </row>
        <row r="919">
          <cell r="A919">
            <v>900372</v>
          </cell>
          <cell r="B919" t="str">
            <v>BANDA 1600 ST2500 10+6 X</v>
          </cell>
          <cell r="C919" t="str">
            <v>BST0040</v>
          </cell>
          <cell r="D919" t="str">
            <v>Steel Grado X</v>
          </cell>
          <cell r="E919" t="str">
            <v>STGX0063</v>
          </cell>
          <cell r="F919" t="str">
            <v>HPD-CB-S</v>
          </cell>
          <cell r="G919" t="str">
            <v>IPBSTESPECIAL040</v>
          </cell>
        </row>
        <row r="920">
          <cell r="A920">
            <v>900497</v>
          </cell>
          <cell r="B920" t="str">
            <v>BANDA 1600 ST2500 14+8 X</v>
          </cell>
          <cell r="C920" t="str">
            <v>BST0040</v>
          </cell>
          <cell r="D920" t="str">
            <v>Steel Grado X</v>
          </cell>
          <cell r="E920" t="str">
            <v>STGX0064</v>
          </cell>
          <cell r="F920" t="str">
            <v>HPD-CB-S</v>
          </cell>
          <cell r="G920" t="str">
            <v>IPBSTESPECIAL040</v>
          </cell>
        </row>
        <row r="921">
          <cell r="A921">
            <v>900743</v>
          </cell>
          <cell r="B921" t="str">
            <v>BANDA 1600 ST2500 14+8 X</v>
          </cell>
          <cell r="C921" t="str">
            <v>BST0040</v>
          </cell>
          <cell r="D921" t="str">
            <v>Steel Grado X</v>
          </cell>
          <cell r="E921" t="str">
            <v>STGX0065</v>
          </cell>
          <cell r="F921" t="str">
            <v>HPD-CB-S</v>
          </cell>
          <cell r="G921" t="str">
            <v>IPBSTESPECIAL040</v>
          </cell>
        </row>
        <row r="922">
          <cell r="A922">
            <v>900825</v>
          </cell>
          <cell r="B922" t="str">
            <v>BANDA 1650 ST2500 8+6,5 X</v>
          </cell>
          <cell r="C922" t="str">
            <v>BST0040</v>
          </cell>
          <cell r="D922" t="str">
            <v>Steel Grado X</v>
          </cell>
          <cell r="E922" t="str">
            <v>STGX0066</v>
          </cell>
          <cell r="F922" t="str">
            <v>HPD-CB-S</v>
          </cell>
          <cell r="G922" t="str">
            <v>IPBSTESPECIAL040</v>
          </cell>
        </row>
        <row r="923">
          <cell r="A923">
            <v>900658</v>
          </cell>
          <cell r="B923" t="str">
            <v>BANDA 1650 ST2500 7,9+6,3 X</v>
          </cell>
          <cell r="C923" t="str">
            <v>BST0040</v>
          </cell>
          <cell r="D923" t="str">
            <v>Steel Grado X</v>
          </cell>
          <cell r="E923" t="str">
            <v>STGX0067</v>
          </cell>
          <cell r="F923" t="str">
            <v>HPD-CB-S</v>
          </cell>
          <cell r="G923" t="str">
            <v>IPBSTESPECIAL040</v>
          </cell>
        </row>
        <row r="924">
          <cell r="A924">
            <v>901092</v>
          </cell>
          <cell r="B924" t="str">
            <v>BANDA 1800 ST2500 12TP+6 X</v>
          </cell>
          <cell r="C924" t="str">
            <v>BST0040</v>
          </cell>
          <cell r="D924" t="str">
            <v>Steel Grado X</v>
          </cell>
          <cell r="E924" t="str">
            <v>STGX0068</v>
          </cell>
          <cell r="F924" t="str">
            <v>HPD-CB-S</v>
          </cell>
          <cell r="G924" t="str">
            <v>IPBSTESPECIAL040</v>
          </cell>
        </row>
        <row r="925">
          <cell r="A925">
            <v>900563</v>
          </cell>
          <cell r="B925" t="str">
            <v>BANDA 1800 ST2500 12+8 X</v>
          </cell>
          <cell r="C925" t="str">
            <v>BST0040</v>
          </cell>
          <cell r="D925" t="str">
            <v>Steel Grado X</v>
          </cell>
          <cell r="E925" t="str">
            <v>STGX0069</v>
          </cell>
          <cell r="F925" t="str">
            <v>HPD-CB-S</v>
          </cell>
          <cell r="G925" t="str">
            <v>IPBSTESPECIAL040</v>
          </cell>
        </row>
        <row r="926">
          <cell r="A926">
            <v>900097</v>
          </cell>
          <cell r="B926" t="str">
            <v>BANDA 1800 ST2500 12TP+8TP X</v>
          </cell>
          <cell r="C926" t="str">
            <v>BST0040</v>
          </cell>
          <cell r="D926" t="str">
            <v>Steel Grado X</v>
          </cell>
          <cell r="E926" t="str">
            <v>STGX0070</v>
          </cell>
          <cell r="F926" t="str">
            <v>HPD-CB-S</v>
          </cell>
          <cell r="G926" t="str">
            <v>IPBSTESPECIAL040</v>
          </cell>
        </row>
        <row r="927">
          <cell r="A927">
            <v>900396</v>
          </cell>
          <cell r="B927" t="str">
            <v>BANDA 2000 ST2500 6+6 X</v>
          </cell>
          <cell r="C927" t="str">
            <v>BST0040</v>
          </cell>
          <cell r="D927" t="str">
            <v>Steel Grado X</v>
          </cell>
          <cell r="E927" t="str">
            <v>STGX0071</v>
          </cell>
          <cell r="F927" t="str">
            <v>HPD-CB-S</v>
          </cell>
          <cell r="G927" t="str">
            <v>IPBSTESPECIAL040</v>
          </cell>
        </row>
        <row r="928">
          <cell r="A928">
            <v>900839</v>
          </cell>
          <cell r="B928" t="str">
            <v>BANDA 2100 ST2500 16+7 FX-S</v>
          </cell>
          <cell r="C928" t="str">
            <v>BST0040</v>
          </cell>
          <cell r="D928" t="str">
            <v>Steel Grado X</v>
          </cell>
          <cell r="E928" t="str">
            <v>STGX0072</v>
          </cell>
          <cell r="F928" t="str">
            <v>HPD-CB-S</v>
          </cell>
          <cell r="G928" t="str">
            <v>IPBSTESPECIAL040</v>
          </cell>
        </row>
        <row r="929">
          <cell r="A929">
            <v>901111</v>
          </cell>
          <cell r="B929" t="str">
            <v>BANDA 2100 ST2500 16+7 X</v>
          </cell>
          <cell r="C929" t="str">
            <v>BST0040</v>
          </cell>
          <cell r="D929" t="str">
            <v>Steel Grado X</v>
          </cell>
          <cell r="E929" t="str">
            <v>STGX0073</v>
          </cell>
          <cell r="F929" t="str">
            <v>HPD-CB-S</v>
          </cell>
          <cell r="G929" t="str">
            <v>IPBSTESPECIAL040</v>
          </cell>
        </row>
        <row r="930">
          <cell r="A930">
            <v>901197</v>
          </cell>
          <cell r="B930" t="str">
            <v>BANDA 2200 ST2500 16+7 FX-S</v>
          </cell>
          <cell r="C930" t="str">
            <v>BST0040</v>
          </cell>
          <cell r="D930" t="str">
            <v>Steel Grado X</v>
          </cell>
          <cell r="E930" t="str">
            <v>STGX0074</v>
          </cell>
          <cell r="F930" t="str">
            <v>HPD-CB-S</v>
          </cell>
          <cell r="G930" t="str">
            <v>IPBSTESPECIAL040</v>
          </cell>
        </row>
        <row r="931">
          <cell r="A931">
            <v>900468</v>
          </cell>
          <cell r="B931" t="str">
            <v>BANDA 2200 ST2500 16+7 X</v>
          </cell>
          <cell r="C931" t="str">
            <v>BST0040</v>
          </cell>
          <cell r="D931" t="str">
            <v>Steel Grado X</v>
          </cell>
          <cell r="E931" t="str">
            <v>STGX0075</v>
          </cell>
          <cell r="F931" t="str">
            <v>HPD-CB-S</v>
          </cell>
          <cell r="G931" t="str">
            <v>IPBSTESPECIAL040</v>
          </cell>
        </row>
        <row r="932">
          <cell r="A932">
            <v>900602</v>
          </cell>
          <cell r="B932" t="str">
            <v>BANDA 1000 ST2600 10TS+4,5 X</v>
          </cell>
          <cell r="C932" t="str">
            <v>BST0040</v>
          </cell>
          <cell r="D932" t="str">
            <v>Steel Grado X</v>
          </cell>
          <cell r="E932" t="str">
            <v>STGX0076</v>
          </cell>
          <cell r="F932" t="str">
            <v>HPD-CB-S</v>
          </cell>
          <cell r="G932" t="str">
            <v>IPBSTESPECIAL040</v>
          </cell>
        </row>
        <row r="933">
          <cell r="A933">
            <v>900642</v>
          </cell>
          <cell r="B933" t="str">
            <v>BANDA 2000 ST2800 10+6 X</v>
          </cell>
          <cell r="C933" t="str">
            <v>BST0040</v>
          </cell>
          <cell r="D933" t="str">
            <v>Steel Grado X</v>
          </cell>
          <cell r="E933" t="str">
            <v>STGX0077</v>
          </cell>
          <cell r="F933" t="str">
            <v>HPD-CB-S</v>
          </cell>
          <cell r="G933" t="str">
            <v>IPBSTESPECIAL040</v>
          </cell>
        </row>
        <row r="934">
          <cell r="A934">
            <v>900744</v>
          </cell>
          <cell r="B934" t="str">
            <v>BANDA 1800 ST3150 12+8 X</v>
          </cell>
          <cell r="C934" t="str">
            <v>BST0040</v>
          </cell>
          <cell r="D934" t="str">
            <v>Steel Grado X</v>
          </cell>
          <cell r="E934" t="str">
            <v>STGX0078</v>
          </cell>
          <cell r="F934" t="str">
            <v>HPD-CB-S</v>
          </cell>
          <cell r="G934" t="str">
            <v>IPBSTESPECIAL040</v>
          </cell>
        </row>
        <row r="935">
          <cell r="A935">
            <v>900896</v>
          </cell>
          <cell r="B935" t="str">
            <v>BANDA 2000 ST3150 10+6 X</v>
          </cell>
          <cell r="C935" t="str">
            <v>BST0040</v>
          </cell>
          <cell r="D935" t="str">
            <v>Steel Grado X</v>
          </cell>
          <cell r="E935" t="str">
            <v>STGX0079</v>
          </cell>
          <cell r="F935" t="str">
            <v>HPD-CB-S</v>
          </cell>
          <cell r="G935" t="str">
            <v>IPBSTESPECIAL040</v>
          </cell>
        </row>
        <row r="936">
          <cell r="A936">
            <v>900808</v>
          </cell>
          <cell r="B936" t="str">
            <v>BANDA 1200 ST3500 12+7 X</v>
          </cell>
          <cell r="C936" t="str">
            <v>BST0040</v>
          </cell>
          <cell r="D936" t="str">
            <v>Steel Grado X</v>
          </cell>
          <cell r="E936" t="str">
            <v>STGX0080</v>
          </cell>
          <cell r="F936" t="str">
            <v>HPD-CB-S</v>
          </cell>
          <cell r="G936" t="str">
            <v>IPBSTESPECIAL040</v>
          </cell>
        </row>
        <row r="937">
          <cell r="A937">
            <v>900901</v>
          </cell>
          <cell r="B937" t="str">
            <v>BANDA 2000 ST3500 10+6 X</v>
          </cell>
          <cell r="C937" t="str">
            <v>BST0040</v>
          </cell>
          <cell r="D937" t="str">
            <v>Steel Grado X</v>
          </cell>
          <cell r="E937" t="str">
            <v>STGX0081</v>
          </cell>
          <cell r="F937" t="str">
            <v>HPD-CB-S</v>
          </cell>
          <cell r="G937" t="str">
            <v>IPBSTESPECIAL040</v>
          </cell>
        </row>
        <row r="938">
          <cell r="A938">
            <v>900947</v>
          </cell>
          <cell r="B938" t="str">
            <v>BANDA 1000 ST800 5+5 AA OCP</v>
          </cell>
          <cell r="C938" t="str">
            <v>BST0041</v>
          </cell>
          <cell r="D938" t="str">
            <v>Steel Grado AA</v>
          </cell>
          <cell r="E938" t="str">
            <v>STGAA001</v>
          </cell>
          <cell r="F938" t="str">
            <v>HPD-CB-S</v>
          </cell>
          <cell r="G938" t="str">
            <v>IPBSTESPECIAL041</v>
          </cell>
        </row>
        <row r="939">
          <cell r="A939">
            <v>901086</v>
          </cell>
          <cell r="B939" t="str">
            <v>BANDA 1200 ST800 5+5 AA OCP</v>
          </cell>
          <cell r="C939" t="str">
            <v>BST0041</v>
          </cell>
          <cell r="D939" t="str">
            <v>Steel Grado AA</v>
          </cell>
          <cell r="E939" t="str">
            <v>STGAA002</v>
          </cell>
          <cell r="F939" t="str">
            <v>HPD-CB-S</v>
          </cell>
          <cell r="G939" t="str">
            <v>IPBSTESPECIAL041</v>
          </cell>
        </row>
        <row r="940">
          <cell r="A940">
            <v>901085</v>
          </cell>
          <cell r="B940" t="str">
            <v>BANDA 1400 ST800 5+5 AA OCP</v>
          </cell>
          <cell r="C940" t="str">
            <v>BST0041</v>
          </cell>
          <cell r="D940" t="str">
            <v>Steel Grado AA</v>
          </cell>
          <cell r="E940" t="str">
            <v>STGAA003</v>
          </cell>
          <cell r="F940" t="str">
            <v>HPD-CB-S</v>
          </cell>
          <cell r="G940" t="str">
            <v>IPBSTESPECIAL041</v>
          </cell>
        </row>
        <row r="941">
          <cell r="A941">
            <v>900876</v>
          </cell>
          <cell r="B941" t="str">
            <v>BANDA 900 ST1250 12+6 AA</v>
          </cell>
          <cell r="C941" t="str">
            <v>BST0041</v>
          </cell>
          <cell r="D941" t="str">
            <v>Steel Grado AA</v>
          </cell>
          <cell r="E941" t="str">
            <v>STGAA004</v>
          </cell>
          <cell r="F941" t="str">
            <v>HPD-CB-S</v>
          </cell>
          <cell r="G941" t="str">
            <v>IPBSTESPECIAL041</v>
          </cell>
        </row>
        <row r="942">
          <cell r="A942">
            <v>900776</v>
          </cell>
          <cell r="B942" t="str">
            <v>BANDA 1000 ST1400 8,5TP+6,5TP AA OCP</v>
          </cell>
          <cell r="C942" t="str">
            <v>BST0041</v>
          </cell>
          <cell r="D942" t="str">
            <v>Steel Grado AA</v>
          </cell>
          <cell r="E942" t="str">
            <v>STGAA005</v>
          </cell>
          <cell r="F942" t="str">
            <v>HPD-CB-S</v>
          </cell>
          <cell r="G942" t="str">
            <v>IPBSTESPECIAL041</v>
          </cell>
        </row>
        <row r="943">
          <cell r="A943">
            <v>900898</v>
          </cell>
          <cell r="B943" t="str">
            <v>BANDA 1000 ST1600 5+5 AA OCP</v>
          </cell>
          <cell r="C943" t="str">
            <v>BST0041</v>
          </cell>
          <cell r="D943" t="str">
            <v>Steel Grado AA</v>
          </cell>
          <cell r="E943" t="str">
            <v>STGAA006</v>
          </cell>
          <cell r="F943" t="str">
            <v>HPD-CB-S</v>
          </cell>
          <cell r="G943" t="str">
            <v>IPBSTESPECIAL041</v>
          </cell>
        </row>
        <row r="944">
          <cell r="A944">
            <v>900017</v>
          </cell>
          <cell r="B944" t="str">
            <v>BANDA 1400 ST1600 10+5 AA</v>
          </cell>
          <cell r="C944" t="str">
            <v>BST0041</v>
          </cell>
          <cell r="D944" t="str">
            <v>Steel Grado AA</v>
          </cell>
          <cell r="E944" t="str">
            <v>STGAA007</v>
          </cell>
          <cell r="F944" t="str">
            <v>HPD-CB-S</v>
          </cell>
          <cell r="G944" t="str">
            <v>IPBSTESPECIAL041</v>
          </cell>
        </row>
        <row r="945">
          <cell r="A945">
            <v>900548</v>
          </cell>
          <cell r="B945" t="str">
            <v>BANDA 2400 ST1600 18TP+8 AA</v>
          </cell>
          <cell r="C945" t="str">
            <v>BST0041</v>
          </cell>
          <cell r="D945" t="str">
            <v>Steel Grado AA</v>
          </cell>
          <cell r="E945" t="str">
            <v>STGAA008</v>
          </cell>
          <cell r="F945" t="str">
            <v>HPD-CB-S</v>
          </cell>
          <cell r="G945" t="str">
            <v>IPBSTESPECIAL041</v>
          </cell>
        </row>
        <row r="946">
          <cell r="A946">
            <v>900809</v>
          </cell>
          <cell r="B946" t="str">
            <v>BANDA 1800 ST2250 14+10 AA</v>
          </cell>
          <cell r="C946" t="str">
            <v>BST0041</v>
          </cell>
          <cell r="D946" t="str">
            <v>Steel Grado AA</v>
          </cell>
          <cell r="E946" t="str">
            <v>STGAA009</v>
          </cell>
          <cell r="F946" t="str">
            <v>HPD-CB-S</v>
          </cell>
          <cell r="G946" t="str">
            <v>IPBSTESPECIAL041</v>
          </cell>
        </row>
        <row r="947">
          <cell r="A947">
            <v>900891</v>
          </cell>
          <cell r="B947" t="str">
            <v>BANDA 1000 ST2500 5+5 AA OCP</v>
          </cell>
          <cell r="C947" t="str">
            <v>BST0041</v>
          </cell>
          <cell r="D947" t="str">
            <v>Steel Grado AA</v>
          </cell>
          <cell r="E947" t="str">
            <v>STGAA010</v>
          </cell>
          <cell r="F947" t="str">
            <v>HPD-CB-S</v>
          </cell>
          <cell r="G947" t="str">
            <v>IPBSTESPECIAL041</v>
          </cell>
        </row>
        <row r="948">
          <cell r="A948">
            <v>900107</v>
          </cell>
          <cell r="B948" t="str">
            <v>BANDA 1200 ST3150 6+6 AA</v>
          </cell>
          <cell r="C948" t="str">
            <v>BST0041</v>
          </cell>
          <cell r="D948" t="str">
            <v>Steel Grado AA</v>
          </cell>
          <cell r="E948" t="str">
            <v>STGAA011</v>
          </cell>
          <cell r="F948" t="str">
            <v>HPD-CB-S</v>
          </cell>
          <cell r="G948" t="str">
            <v>IPBSTESPECIAL041</v>
          </cell>
        </row>
        <row r="949">
          <cell r="A949">
            <v>900736</v>
          </cell>
          <cell r="B949" t="str">
            <v>BANDA 1200 ST1000 7+5 Y</v>
          </cell>
          <cell r="C949" t="str">
            <v>BST0042</v>
          </cell>
          <cell r="D949" t="str">
            <v>Steel Grado Y</v>
          </cell>
          <cell r="E949" t="str">
            <v>STGY0001</v>
          </cell>
          <cell r="F949" t="str">
            <v>HPD-CB-S</v>
          </cell>
          <cell r="G949" t="str">
            <v>IPBSTESPECIAL042</v>
          </cell>
        </row>
        <row r="950">
          <cell r="A950">
            <v>900754</v>
          </cell>
          <cell r="B950" t="str">
            <v>BANDA 1400 ST1600 9,5TS+5 Y</v>
          </cell>
          <cell r="C950" t="str">
            <v>BST0042</v>
          </cell>
          <cell r="D950" t="str">
            <v>Steel Grado Y</v>
          </cell>
          <cell r="E950" t="str">
            <v>STGY0002</v>
          </cell>
          <cell r="F950" t="str">
            <v>HPD-CB-S</v>
          </cell>
          <cell r="G950" t="str">
            <v>IPBSTESPECIAL042</v>
          </cell>
        </row>
        <row r="951">
          <cell r="A951">
            <v>900897</v>
          </cell>
          <cell r="B951" t="str">
            <v>BANDA 1200 ST500 5+5 K</v>
          </cell>
          <cell r="C951" t="str">
            <v>BST0043</v>
          </cell>
          <cell r="D951" t="str">
            <v>Steel Grado K</v>
          </cell>
          <cell r="E951" t="str">
            <v>STGK0001</v>
          </cell>
          <cell r="F951" t="str">
            <v>HPD-CB-S</v>
          </cell>
          <cell r="G951" t="str">
            <v>IPBSTESPECIAL043</v>
          </cell>
        </row>
        <row r="952">
          <cell r="A952">
            <v>900560</v>
          </cell>
          <cell r="B952" t="str">
            <v>BANDA 1200 ST630 6+4 K</v>
          </cell>
          <cell r="C952" t="str">
            <v>BST0043</v>
          </cell>
          <cell r="D952" t="str">
            <v>Steel Grado K</v>
          </cell>
          <cell r="E952" t="str">
            <v>STGK0002</v>
          </cell>
          <cell r="F952" t="str">
            <v>HPD-CB-S</v>
          </cell>
          <cell r="G952" t="str">
            <v>IPBSTESPECIAL043</v>
          </cell>
        </row>
        <row r="953">
          <cell r="A953">
            <v>900650</v>
          </cell>
          <cell r="B953" t="str">
            <v>BANDA 1400 ST630 6+4 K</v>
          </cell>
          <cell r="C953" t="str">
            <v>BST0043</v>
          </cell>
          <cell r="D953" t="str">
            <v>Steel Grado K</v>
          </cell>
          <cell r="E953" t="str">
            <v>STGK0003</v>
          </cell>
          <cell r="F953" t="str">
            <v>HPD-CB-S</v>
          </cell>
          <cell r="G953" t="str">
            <v>IPBSTESPECIAL043</v>
          </cell>
        </row>
        <row r="954">
          <cell r="A954">
            <v>900972</v>
          </cell>
          <cell r="B954" t="str">
            <v>BANDA 1400 ST630 8+4 K</v>
          </cell>
          <cell r="C954" t="str">
            <v>BST0043</v>
          </cell>
          <cell r="D954" t="str">
            <v>Steel Grado K</v>
          </cell>
          <cell r="E954" t="str">
            <v>STGK0004</v>
          </cell>
          <cell r="F954" t="str">
            <v>HPD-CB-S</v>
          </cell>
          <cell r="G954" t="str">
            <v>IPBSTESPECIAL043</v>
          </cell>
        </row>
        <row r="955">
          <cell r="A955">
            <v>900344</v>
          </cell>
          <cell r="B955" t="str">
            <v>BANDA 800 ST1000 7+7 K</v>
          </cell>
          <cell r="C955" t="str">
            <v>BST0043</v>
          </cell>
          <cell r="D955" t="str">
            <v>Steel Grado K</v>
          </cell>
          <cell r="E955" t="str">
            <v>STGK0005</v>
          </cell>
          <cell r="F955" t="str">
            <v>HPD-CB-S</v>
          </cell>
          <cell r="G955" t="str">
            <v>IPBSTESPECIAL043</v>
          </cell>
        </row>
        <row r="956">
          <cell r="A956">
            <v>900916</v>
          </cell>
          <cell r="B956" t="str">
            <v>BANDA 1000 ST1000 5+4 K</v>
          </cell>
          <cell r="C956" t="str">
            <v>BST0043</v>
          </cell>
          <cell r="D956" t="str">
            <v>Steel Grado K</v>
          </cell>
          <cell r="E956" t="str">
            <v>STGK0006</v>
          </cell>
          <cell r="F956" t="str">
            <v>HPD-CB-S</v>
          </cell>
          <cell r="G956" t="str">
            <v>IPBSTESPECIAL043</v>
          </cell>
        </row>
        <row r="957">
          <cell r="A957">
            <v>900429</v>
          </cell>
          <cell r="B957" t="str">
            <v>BANDA 1600 ST1000 6+4 K</v>
          </cell>
          <cell r="C957" t="str">
            <v>BST0043</v>
          </cell>
          <cell r="D957" t="str">
            <v>Steel Grado K</v>
          </cell>
          <cell r="E957" t="str">
            <v>STGK0007</v>
          </cell>
          <cell r="F957" t="str">
            <v>HPD-CB-S</v>
          </cell>
          <cell r="G957" t="str">
            <v>IPBSTESPECIAL043</v>
          </cell>
        </row>
        <row r="958">
          <cell r="A958">
            <v>900386</v>
          </cell>
          <cell r="B958" t="str">
            <v>BANDA 1800 ST1000 10+5 K</v>
          </cell>
          <cell r="C958" t="str">
            <v>BST0043</v>
          </cell>
          <cell r="D958" t="str">
            <v>Steel Grado K</v>
          </cell>
          <cell r="E958" t="str">
            <v>STGK0008</v>
          </cell>
          <cell r="F958" t="str">
            <v>HPD-CB-S</v>
          </cell>
          <cell r="G958" t="str">
            <v>IPBSTESPECIAL043</v>
          </cell>
        </row>
        <row r="959">
          <cell r="A959">
            <v>901243</v>
          </cell>
          <cell r="B959" t="str">
            <v>BANDA 900 ST1250 5+4 K</v>
          </cell>
          <cell r="C959" t="str">
            <v>BST0043</v>
          </cell>
          <cell r="D959" t="str">
            <v>Steel Grado K</v>
          </cell>
          <cell r="E959" t="str">
            <v>STGK0009</v>
          </cell>
          <cell r="F959" t="str">
            <v>HPD-CB-S</v>
          </cell>
          <cell r="G959" t="str">
            <v>IPBSTESPECIAL043</v>
          </cell>
        </row>
        <row r="960">
          <cell r="A960">
            <v>900483</v>
          </cell>
          <cell r="B960" t="str">
            <v>BANDA 1200 ST1250 6+4 K</v>
          </cell>
          <cell r="C960" t="str">
            <v>BST0043</v>
          </cell>
          <cell r="D960" t="str">
            <v>Steel Grado K</v>
          </cell>
          <cell r="E960" t="str">
            <v>STGK0010</v>
          </cell>
          <cell r="F960" t="str">
            <v>HPD-CB-S</v>
          </cell>
          <cell r="G960" t="str">
            <v>IPBSTESPECIAL043</v>
          </cell>
        </row>
        <row r="961">
          <cell r="A961">
            <v>900531</v>
          </cell>
          <cell r="B961" t="str">
            <v>BANDA 1400 ST1250 10+5 K</v>
          </cell>
          <cell r="C961" t="str">
            <v>BST0043</v>
          </cell>
          <cell r="D961" t="str">
            <v>Steel Grado K</v>
          </cell>
          <cell r="E961" t="str">
            <v>STGK0011</v>
          </cell>
          <cell r="F961" t="str">
            <v>HPD-CB-S</v>
          </cell>
          <cell r="G961" t="str">
            <v>IPBSTESPECIAL043</v>
          </cell>
        </row>
        <row r="962">
          <cell r="A962">
            <v>900482</v>
          </cell>
          <cell r="B962" t="str">
            <v>BANDA 1200 ST1400 6+4 K</v>
          </cell>
          <cell r="C962" t="str">
            <v>BST0043</v>
          </cell>
          <cell r="D962" t="str">
            <v>Steel Grado K</v>
          </cell>
          <cell r="E962" t="str">
            <v>STGK0012</v>
          </cell>
          <cell r="F962" t="str">
            <v>HPD-CB-S</v>
          </cell>
          <cell r="G962" t="str">
            <v>IPBSTESPECIAL043</v>
          </cell>
        </row>
        <row r="963">
          <cell r="A963">
            <v>900699</v>
          </cell>
          <cell r="B963" t="str">
            <v>BANDA 1000 ST1500 7+7 K</v>
          </cell>
          <cell r="C963" t="str">
            <v>BST0043</v>
          </cell>
          <cell r="D963" t="str">
            <v>Steel Grado K</v>
          </cell>
          <cell r="E963" t="str">
            <v>STGK0013</v>
          </cell>
          <cell r="F963" t="str">
            <v>HPD-CB-S</v>
          </cell>
          <cell r="G963" t="str">
            <v>IPBSTESPECIAL043</v>
          </cell>
        </row>
        <row r="964">
          <cell r="A964">
            <v>900700</v>
          </cell>
          <cell r="B964" t="str">
            <v>BANDA 1200 ST1500 7+7 K</v>
          </cell>
          <cell r="C964" t="str">
            <v>BST0043</v>
          </cell>
          <cell r="D964" t="str">
            <v>Steel Grado K</v>
          </cell>
          <cell r="E964" t="str">
            <v>STGK0014</v>
          </cell>
          <cell r="F964" t="str">
            <v>HPD-CB-S</v>
          </cell>
          <cell r="G964" t="str">
            <v>IPBSTESPECIAL043</v>
          </cell>
        </row>
        <row r="965">
          <cell r="A965">
            <v>900532</v>
          </cell>
          <cell r="B965" t="str">
            <v>BANDA 1400 ST1600 12+6 K</v>
          </cell>
          <cell r="C965" t="str">
            <v>BST0043</v>
          </cell>
          <cell r="D965" t="str">
            <v>Steel Grado K</v>
          </cell>
          <cell r="E965" t="str">
            <v>STGK0015</v>
          </cell>
          <cell r="F965" t="str">
            <v>HPD-CB-S</v>
          </cell>
          <cell r="G965" t="str">
            <v>IPBSTESPECIAL043</v>
          </cell>
        </row>
        <row r="966">
          <cell r="A966">
            <v>900702</v>
          </cell>
          <cell r="B966" t="str">
            <v>BANDA 1000 ST2000 5+5 K</v>
          </cell>
          <cell r="C966" t="str">
            <v>BST0043</v>
          </cell>
          <cell r="D966" t="str">
            <v>Steel Grado K</v>
          </cell>
          <cell r="E966" t="str">
            <v>STGK0016</v>
          </cell>
          <cell r="F966" t="str">
            <v>HPD-CB-S</v>
          </cell>
          <cell r="G966" t="str">
            <v>IPBSTESPECIAL043</v>
          </cell>
        </row>
        <row r="967">
          <cell r="A967">
            <v>900841</v>
          </cell>
          <cell r="B967" t="str">
            <v>BANDA 1800 ST2000 12+6 K</v>
          </cell>
          <cell r="C967" t="str">
            <v>BST0043</v>
          </cell>
          <cell r="D967" t="str">
            <v>Steel Grado K</v>
          </cell>
          <cell r="E967" t="str">
            <v>STGK0017</v>
          </cell>
          <cell r="F967" t="str">
            <v>HPD-CB-S</v>
          </cell>
          <cell r="G967" t="str">
            <v>IPBSTESPECIAL043</v>
          </cell>
        </row>
        <row r="968">
          <cell r="A968">
            <v>900385</v>
          </cell>
          <cell r="B968" t="str">
            <v>BANDA 1800 ST2000 12+8 K</v>
          </cell>
          <cell r="C968" t="str">
            <v>BST0043</v>
          </cell>
          <cell r="D968" t="str">
            <v>Steel Grado K</v>
          </cell>
          <cell r="E968" t="str">
            <v>STGK0018</v>
          </cell>
          <cell r="F968" t="str">
            <v>HPD-CB-S</v>
          </cell>
          <cell r="G968" t="str">
            <v>IPBSTESPECIAL043</v>
          </cell>
        </row>
        <row r="969">
          <cell r="A969">
            <v>900384</v>
          </cell>
          <cell r="B969" t="str">
            <v>BANDA 2000 ST2000 15+10 K</v>
          </cell>
          <cell r="C969" t="str">
            <v>BST0043</v>
          </cell>
          <cell r="D969" t="str">
            <v>Steel Grado K</v>
          </cell>
          <cell r="E969" t="str">
            <v>STGK0019</v>
          </cell>
          <cell r="F969" t="str">
            <v>HPD-CB-S</v>
          </cell>
          <cell r="G969" t="str">
            <v>IPBSTESPECIAL043</v>
          </cell>
        </row>
        <row r="970">
          <cell r="A970">
            <v>901121</v>
          </cell>
          <cell r="B970" t="str">
            <v>BANDA 1400 ST2500 6+6 K</v>
          </cell>
          <cell r="C970" t="str">
            <v>BST0043</v>
          </cell>
          <cell r="D970" t="str">
            <v>Steel Grado K</v>
          </cell>
          <cell r="E970" t="str">
            <v>STGK0020</v>
          </cell>
          <cell r="F970" t="str">
            <v>HPD-CB-S</v>
          </cell>
          <cell r="G970" t="str">
            <v>IPBSTESPECIAL043</v>
          </cell>
        </row>
        <row r="971">
          <cell r="A971">
            <v>901118</v>
          </cell>
          <cell r="B971" t="str">
            <v>BANDA 1200 ST2800 6+6 K</v>
          </cell>
          <cell r="C971" t="str">
            <v>BST0043</v>
          </cell>
          <cell r="D971" t="str">
            <v>Steel Grado K</v>
          </cell>
          <cell r="E971" t="str">
            <v>STGK0021</v>
          </cell>
          <cell r="F971" t="str">
            <v>HPD-CB-S</v>
          </cell>
          <cell r="G971" t="str">
            <v>IPBSTESPECIAL043</v>
          </cell>
        </row>
        <row r="972">
          <cell r="A972">
            <v>900441</v>
          </cell>
          <cell r="B972" t="str">
            <v>BANDA 2000 ST3150 15TP+10TP K</v>
          </cell>
          <cell r="C972" t="str">
            <v>BST0043</v>
          </cell>
          <cell r="D972" t="str">
            <v>Steel Grado K</v>
          </cell>
          <cell r="E972" t="str">
            <v>STGK0022</v>
          </cell>
          <cell r="F972" t="str">
            <v>HPD-CB-S</v>
          </cell>
          <cell r="G972" t="str">
            <v>IPBSTESPECIAL043</v>
          </cell>
        </row>
        <row r="973">
          <cell r="A973">
            <v>900125</v>
          </cell>
          <cell r="B973" t="str">
            <v>BANDA 1000 ST3500 7+7 K</v>
          </cell>
          <cell r="C973" t="str">
            <v>BST0043</v>
          </cell>
          <cell r="D973" t="str">
            <v>Steel Grado K</v>
          </cell>
          <cell r="E973" t="str">
            <v>STGK0023</v>
          </cell>
          <cell r="F973" t="str">
            <v>HPD-CB-S</v>
          </cell>
          <cell r="G973" t="str">
            <v>IPBSTESPECIAL043</v>
          </cell>
        </row>
        <row r="974">
          <cell r="A974">
            <v>900928</v>
          </cell>
          <cell r="B974" t="str">
            <v>BANDA 1200 ST4000 12TP+8TP K</v>
          </cell>
          <cell r="C974" t="str">
            <v>BST0043</v>
          </cell>
          <cell r="D974" t="str">
            <v>Steel Grado K</v>
          </cell>
          <cell r="E974" t="str">
            <v>STGK0024</v>
          </cell>
          <cell r="F974" t="str">
            <v>HPD-CB-S</v>
          </cell>
          <cell r="G974" t="str">
            <v>IPBSTESPECIAL043</v>
          </cell>
        </row>
        <row r="975">
          <cell r="A975">
            <v>900971</v>
          </cell>
          <cell r="B975" t="str">
            <v>BANDA 1200 ST4000 12TP+8TP K LC</v>
          </cell>
          <cell r="C975" t="str">
            <v>BST0043</v>
          </cell>
          <cell r="D975" t="str">
            <v>Steel Grado K</v>
          </cell>
          <cell r="E975" t="str">
            <v>STGK0025</v>
          </cell>
          <cell r="F975" t="str">
            <v>HPD-CB-S</v>
          </cell>
          <cell r="G975" t="str">
            <v>IPBSTESPECIAL043</v>
          </cell>
        </row>
        <row r="976">
          <cell r="A976">
            <v>900694</v>
          </cell>
          <cell r="B976" t="str">
            <v>BANDA 1600 ST4000 10+7 K</v>
          </cell>
          <cell r="C976" t="str">
            <v>BST0043</v>
          </cell>
          <cell r="D976" t="str">
            <v>Steel Grado K</v>
          </cell>
          <cell r="E976" t="str">
            <v>STGK0026</v>
          </cell>
          <cell r="F976" t="str">
            <v>HPD-CB-S</v>
          </cell>
          <cell r="G976" t="str">
            <v>IPBSTESPECIAL043</v>
          </cell>
        </row>
        <row r="977">
          <cell r="A977">
            <v>900669</v>
          </cell>
          <cell r="B977" t="str">
            <v>BANDA 1600 ST5000 12+8 K</v>
          </cell>
          <cell r="C977" t="str">
            <v>BST0043</v>
          </cell>
          <cell r="D977" t="str">
            <v>Steel Grado K</v>
          </cell>
          <cell r="E977" t="str">
            <v>STGK0027</v>
          </cell>
          <cell r="F977" t="str">
            <v>HPD-CB-S</v>
          </cell>
          <cell r="G977" t="str">
            <v>IPBSTESPECIAL043</v>
          </cell>
        </row>
        <row r="978">
          <cell r="A978">
            <v>900523</v>
          </cell>
          <cell r="B978" t="str">
            <v>BANDA 2000 ST5000 10+9 K</v>
          </cell>
          <cell r="C978" t="str">
            <v>BST0043</v>
          </cell>
          <cell r="D978" t="str">
            <v>Steel Grado K</v>
          </cell>
          <cell r="E978" t="str">
            <v>STGK0028</v>
          </cell>
          <cell r="F978" t="str">
            <v>HPD-CB-S</v>
          </cell>
          <cell r="G978" t="str">
            <v>IPBSTESPECIAL043</v>
          </cell>
        </row>
        <row r="979">
          <cell r="A979">
            <v>900462</v>
          </cell>
          <cell r="B979" t="str">
            <v>BANDA 1200 ST5400 12TP+8 K</v>
          </cell>
          <cell r="C979" t="str">
            <v>BST0043</v>
          </cell>
          <cell r="D979" t="str">
            <v>Steel Grado K</v>
          </cell>
          <cell r="E979" t="str">
            <v>STGK0029</v>
          </cell>
          <cell r="F979" t="str">
            <v>HPD-CB-S</v>
          </cell>
          <cell r="G979" t="str">
            <v>IPBSTESPECIAL043</v>
          </cell>
        </row>
        <row r="980">
          <cell r="A980">
            <v>900826</v>
          </cell>
          <cell r="B980" t="str">
            <v>BANDA 1000 ST500 8+3 T15</v>
          </cell>
          <cell r="C980" t="str">
            <v>BST0044</v>
          </cell>
          <cell r="D980" t="str">
            <v>Steel T15</v>
          </cell>
          <cell r="E980" t="str">
            <v>STT15001</v>
          </cell>
          <cell r="F980" t="str">
            <v>HPD-CB-S</v>
          </cell>
          <cell r="G980" t="str">
            <v>IPBSTESPECIAL044</v>
          </cell>
        </row>
        <row r="981">
          <cell r="A981">
            <v>901182</v>
          </cell>
          <cell r="B981" t="str">
            <v>BANDA 1000 ST630 8+3 T15</v>
          </cell>
          <cell r="C981" t="str">
            <v>BST0044</v>
          </cell>
          <cell r="D981" t="str">
            <v>Steel T15</v>
          </cell>
          <cell r="E981" t="str">
            <v>STT15002</v>
          </cell>
          <cell r="F981" t="str">
            <v>HPD-CB-S</v>
          </cell>
          <cell r="G981" t="str">
            <v>IPBSTESPECIAL044</v>
          </cell>
        </row>
        <row r="982">
          <cell r="A982">
            <v>901131</v>
          </cell>
          <cell r="B982" t="str">
            <v>BANDA 850 WR1000 4+4 T15</v>
          </cell>
          <cell r="C982" t="str">
            <v>BST0044</v>
          </cell>
          <cell r="D982" t="str">
            <v>Steel T15</v>
          </cell>
          <cell r="E982" t="str">
            <v>STT15003</v>
          </cell>
          <cell r="F982" t="str">
            <v>HPD-CB-S</v>
          </cell>
          <cell r="G982" t="str">
            <v>IPBSTESPECIAL044</v>
          </cell>
        </row>
        <row r="983">
          <cell r="A983">
            <v>900463</v>
          </cell>
          <cell r="B983" t="str">
            <v>BANDA 1000 WR1000 5+5 T15</v>
          </cell>
          <cell r="C983" t="str">
            <v>BST0044</v>
          </cell>
          <cell r="D983" t="str">
            <v>Steel T15</v>
          </cell>
          <cell r="E983" t="str">
            <v>STT15004</v>
          </cell>
          <cell r="F983" t="str">
            <v>HPD-CB-S</v>
          </cell>
          <cell r="G983" t="str">
            <v>IPBSTESPECIAL044</v>
          </cell>
        </row>
        <row r="984">
          <cell r="A984">
            <v>900464</v>
          </cell>
          <cell r="B984" t="str">
            <v>BANDA 1200 WR1000 5+5 T15</v>
          </cell>
          <cell r="C984" t="str">
            <v>BST0044</v>
          </cell>
          <cell r="D984" t="str">
            <v>Steel T15</v>
          </cell>
          <cell r="E984" t="str">
            <v>STT15005</v>
          </cell>
          <cell r="F984" t="str">
            <v>HPD-CB-S</v>
          </cell>
          <cell r="G984" t="str">
            <v>IPBSTESPECIAL044</v>
          </cell>
        </row>
        <row r="985">
          <cell r="A985">
            <v>900465</v>
          </cell>
          <cell r="B985" t="str">
            <v>BANDA 1800 WR1000 5+5 T15</v>
          </cell>
          <cell r="C985" t="str">
            <v>BST0044</v>
          </cell>
          <cell r="D985" t="str">
            <v>Steel T15</v>
          </cell>
          <cell r="E985" t="str">
            <v>STT15006</v>
          </cell>
          <cell r="F985" t="str">
            <v>HPD-CB-S</v>
          </cell>
          <cell r="G985" t="str">
            <v>IPBSTESPECIAL044</v>
          </cell>
        </row>
        <row r="986">
          <cell r="A986">
            <v>900712</v>
          </cell>
          <cell r="B986" t="str">
            <v>BANDA 550 WR1250 3+3 T15</v>
          </cell>
          <cell r="C986" t="str">
            <v>BST0044</v>
          </cell>
          <cell r="D986" t="str">
            <v>Steel T15</v>
          </cell>
          <cell r="E986" t="str">
            <v>STT15007</v>
          </cell>
          <cell r="F986" t="str">
            <v>HPD-CB-S</v>
          </cell>
          <cell r="G986" t="str">
            <v>IPBSTESPECIAL044</v>
          </cell>
        </row>
        <row r="987">
          <cell r="A987">
            <v>900511</v>
          </cell>
          <cell r="B987" t="str">
            <v>BANDA 680 WR1250 3+3 T15</v>
          </cell>
          <cell r="C987" t="str">
            <v>BST0044</v>
          </cell>
          <cell r="D987" t="str">
            <v>Steel T15</v>
          </cell>
          <cell r="E987" t="str">
            <v>STT15008</v>
          </cell>
          <cell r="F987" t="str">
            <v>HPD-CB-S</v>
          </cell>
          <cell r="G987" t="str">
            <v>IPBSTESPECIAL044</v>
          </cell>
        </row>
        <row r="988">
          <cell r="A988">
            <v>900448</v>
          </cell>
          <cell r="B988" t="str">
            <v>BANDA 1050 WR1600 5+5 T15</v>
          </cell>
          <cell r="C988" t="str">
            <v>BST0044</v>
          </cell>
          <cell r="D988" t="str">
            <v>Steel T15</v>
          </cell>
          <cell r="E988" t="str">
            <v>STT15009</v>
          </cell>
          <cell r="F988" t="str">
            <v>HPD-CB-S</v>
          </cell>
          <cell r="G988" t="str">
            <v>IPBSTESPECIAL044</v>
          </cell>
        </row>
        <row r="989">
          <cell r="A989">
            <v>900543</v>
          </cell>
          <cell r="B989" t="str">
            <v>BANDA 850 XS2000 3+3 T15</v>
          </cell>
          <cell r="C989" t="str">
            <v>BST0044</v>
          </cell>
          <cell r="D989" t="str">
            <v>Steel T15</v>
          </cell>
          <cell r="E989" t="str">
            <v>STT15010</v>
          </cell>
          <cell r="F989" t="str">
            <v>HPD-CB-S</v>
          </cell>
          <cell r="G989" t="str">
            <v>IPBSTESPECIAL044</v>
          </cell>
        </row>
        <row r="990">
          <cell r="A990">
            <v>900328</v>
          </cell>
          <cell r="B990" t="str">
            <v>BANDA 1200 ST1250 12+7 AC</v>
          </cell>
          <cell r="C990" t="str">
            <v>BST0045</v>
          </cell>
          <cell r="D990" t="str">
            <v>Steel Grado AC</v>
          </cell>
          <cell r="E990" t="str">
            <v>STGAC001</v>
          </cell>
          <cell r="F990" t="str">
            <v>HPD-CB-S</v>
          </cell>
          <cell r="G990" t="str">
            <v>IPBSTESPECIAL045</v>
          </cell>
        </row>
        <row r="991">
          <cell r="A991">
            <v>900525</v>
          </cell>
          <cell r="B991" t="str">
            <v>BANDA 1400 ST1250 12+6 AC</v>
          </cell>
          <cell r="C991" t="str">
            <v>BST0045</v>
          </cell>
          <cell r="D991" t="str">
            <v>Steel Grado AC</v>
          </cell>
          <cell r="E991" t="str">
            <v>STGAC002</v>
          </cell>
          <cell r="F991" t="str">
            <v>HPD-CB-S</v>
          </cell>
          <cell r="G991" t="str">
            <v>IPBSTESPECIAL045</v>
          </cell>
        </row>
        <row r="992">
          <cell r="A992">
            <v>901260</v>
          </cell>
          <cell r="B992" t="str">
            <v>BANDA 1800 ST1800 18TP+10TP AC</v>
          </cell>
          <cell r="C992" t="str">
            <v>BST0045</v>
          </cell>
          <cell r="D992" t="str">
            <v>Steel Grado AC</v>
          </cell>
          <cell r="E992" t="str">
            <v>STGAC003</v>
          </cell>
          <cell r="F992" t="str">
            <v>HPD-CB-S</v>
          </cell>
          <cell r="G992" t="str">
            <v>IPBSTESPECIAL045</v>
          </cell>
        </row>
        <row r="993">
          <cell r="A993">
            <v>900140</v>
          </cell>
          <cell r="B993" t="str">
            <v>BANDA 1800 ST2000 16+6 AC</v>
          </cell>
          <cell r="C993" t="str">
            <v>BST0045</v>
          </cell>
          <cell r="D993" t="str">
            <v>Steel Grado AC</v>
          </cell>
          <cell r="E993" t="str">
            <v>STGAC004</v>
          </cell>
          <cell r="F993" t="str">
            <v>HPD-CB-S</v>
          </cell>
          <cell r="G993" t="str">
            <v>IPBSTESPECIAL045</v>
          </cell>
        </row>
        <row r="994">
          <cell r="A994">
            <v>900083</v>
          </cell>
          <cell r="B994" t="str">
            <v>BANDA 1800 ST2000 18TP+10TP AC</v>
          </cell>
          <cell r="C994" t="str">
            <v>BST0045</v>
          </cell>
          <cell r="D994" t="str">
            <v>Steel Grado AC</v>
          </cell>
          <cell r="E994" t="str">
            <v>STGAC005</v>
          </cell>
          <cell r="F994" t="str">
            <v>HPD-CB-S</v>
          </cell>
          <cell r="G994" t="str">
            <v>IPBSTESPECIAL045</v>
          </cell>
        </row>
        <row r="995">
          <cell r="A995">
            <v>900081</v>
          </cell>
          <cell r="B995" t="str">
            <v>BANDA 2000 ST2000 18TP+10TP AC</v>
          </cell>
          <cell r="C995" t="str">
            <v>BST0045</v>
          </cell>
          <cell r="D995" t="str">
            <v>Steel Grado AC</v>
          </cell>
          <cell r="E995" t="str">
            <v>STGAC006</v>
          </cell>
          <cell r="F995" t="str">
            <v>HPD-CB-S</v>
          </cell>
          <cell r="G995" t="str">
            <v>IPBSTESPECIAL045</v>
          </cell>
        </row>
        <row r="996">
          <cell r="A996">
            <v>900268</v>
          </cell>
          <cell r="B996" t="str">
            <v>BANDA 2200 ST2000 18TP+10TP AC</v>
          </cell>
          <cell r="C996" t="str">
            <v>BST0045</v>
          </cell>
          <cell r="D996" t="str">
            <v>Steel Grado AC</v>
          </cell>
          <cell r="E996" t="str">
            <v>STGAC007</v>
          </cell>
          <cell r="F996" t="str">
            <v>HPD-CB-S</v>
          </cell>
          <cell r="G996" t="str">
            <v>IPBSTESPECIAL045</v>
          </cell>
        </row>
        <row r="997">
          <cell r="A997">
            <v>900216</v>
          </cell>
          <cell r="B997" t="str">
            <v>BANDA 900 ST2150 5+5 AC</v>
          </cell>
          <cell r="C997" t="str">
            <v>BST0045</v>
          </cell>
          <cell r="D997" t="str">
            <v>Steel Grado AC</v>
          </cell>
          <cell r="E997" t="str">
            <v>STGAC008</v>
          </cell>
          <cell r="F997" t="str">
            <v>HPD-CB-S</v>
          </cell>
          <cell r="G997" t="str">
            <v>IPBSTESPECIAL045</v>
          </cell>
        </row>
        <row r="998">
          <cell r="A998">
            <v>900100</v>
          </cell>
          <cell r="B998" t="str">
            <v>BANDA 2200 ST2500 14+8 AC</v>
          </cell>
          <cell r="C998" t="str">
            <v>BST0045</v>
          </cell>
          <cell r="D998" t="str">
            <v>Steel Grado AC</v>
          </cell>
          <cell r="E998" t="str">
            <v>STGAC009</v>
          </cell>
          <cell r="F998" t="str">
            <v>HPD-CB-S</v>
          </cell>
          <cell r="G998" t="str">
            <v>IPBSTESPECIAL045</v>
          </cell>
        </row>
        <row r="999">
          <cell r="A999">
            <v>900469</v>
          </cell>
          <cell r="B999" t="str">
            <v>BANDA 2200 ST2500 16+7 AC</v>
          </cell>
          <cell r="C999" t="str">
            <v>BST0045</v>
          </cell>
          <cell r="D999" t="str">
            <v>Steel Grado AC</v>
          </cell>
          <cell r="E999" t="str">
            <v>STGAC010</v>
          </cell>
          <cell r="F999" t="str">
            <v>HPD-CB-S</v>
          </cell>
          <cell r="G999" t="str">
            <v>IPBSTESPECIAL045</v>
          </cell>
        </row>
        <row r="1000">
          <cell r="A1000">
            <v>900215</v>
          </cell>
          <cell r="B1000" t="str">
            <v>BANDA 1600 ST3150 12TP+7TP AC</v>
          </cell>
          <cell r="C1000" t="str">
            <v>BST0045</v>
          </cell>
          <cell r="D1000" t="str">
            <v>Steel Grado AC</v>
          </cell>
          <cell r="E1000" t="str">
            <v>STGAC011</v>
          </cell>
          <cell r="F1000" t="str">
            <v>HPD-CB-S</v>
          </cell>
          <cell r="G1000" t="str">
            <v>IPBSTESPECIAL045</v>
          </cell>
        </row>
        <row r="1001">
          <cell r="A1001">
            <v>900203</v>
          </cell>
          <cell r="B1001" t="str">
            <v>BANDA 1600 ST3150 12+7 AC</v>
          </cell>
          <cell r="C1001" t="str">
            <v>BST0045</v>
          </cell>
          <cell r="D1001" t="str">
            <v>Steel Grado AC</v>
          </cell>
          <cell r="E1001" t="str">
            <v>STGAC012</v>
          </cell>
          <cell r="F1001" t="str">
            <v>HPD-CB-S</v>
          </cell>
          <cell r="G1001" t="str">
            <v>IPBSTESPECIAL045</v>
          </cell>
        </row>
        <row r="1002">
          <cell r="A1002">
            <v>900067</v>
          </cell>
          <cell r="B1002" t="str">
            <v>BANDA 1800 ST3150 14+8 AC</v>
          </cell>
          <cell r="C1002" t="str">
            <v>BST0045</v>
          </cell>
          <cell r="D1002" t="str">
            <v>Steel Grado AC</v>
          </cell>
          <cell r="E1002" t="str">
            <v>STGAC013</v>
          </cell>
          <cell r="F1002" t="str">
            <v>HPD-CB-S</v>
          </cell>
          <cell r="G1002" t="str">
            <v>IPBSTESPECIAL045</v>
          </cell>
        </row>
        <row r="1003">
          <cell r="A1003">
            <v>900065</v>
          </cell>
          <cell r="B1003" t="str">
            <v>BANDA 1800 ST3150 16TP+8TP AC</v>
          </cell>
          <cell r="C1003" t="str">
            <v>BST0045</v>
          </cell>
          <cell r="D1003" t="str">
            <v>Steel Grado AC</v>
          </cell>
          <cell r="E1003" t="str">
            <v>STGAC014</v>
          </cell>
          <cell r="F1003" t="str">
            <v>HPD-CB-S</v>
          </cell>
          <cell r="G1003" t="str">
            <v>IPBSTESPECIAL045</v>
          </cell>
        </row>
        <row r="1004">
          <cell r="A1004">
            <v>901140</v>
          </cell>
          <cell r="B1004" t="str">
            <v>BANDA 2000 ST3500 20TP+10TP AC</v>
          </cell>
          <cell r="C1004" t="str">
            <v>BST0045</v>
          </cell>
          <cell r="D1004" t="str">
            <v>Steel Grado AC</v>
          </cell>
          <cell r="E1004" t="str">
            <v>STGAC015</v>
          </cell>
          <cell r="F1004" t="str">
            <v>HPD-CB-S</v>
          </cell>
          <cell r="G1004" t="str">
            <v>IPBSTESPECIAL045</v>
          </cell>
        </row>
        <row r="1005">
          <cell r="A1005">
            <v>900510</v>
          </cell>
          <cell r="B1005" t="str">
            <v>BANDA 2000 ST3500 16+10 XA LC</v>
          </cell>
          <cell r="C1005" t="str">
            <v>BST0046</v>
          </cell>
          <cell r="D1005" t="str">
            <v>Steel Grado Mixto</v>
          </cell>
          <cell r="E1005" t="str">
            <v>STGM0001</v>
          </cell>
          <cell r="F1005" t="str">
            <v>HPD-CB-S</v>
          </cell>
          <cell r="G1005" t="str">
            <v>IPBSTESPECIAL046</v>
          </cell>
        </row>
        <row r="1006">
          <cell r="A1006">
            <v>900758</v>
          </cell>
          <cell r="B1006" t="str">
            <v>BANDA 2000 ST3500 16+10 XA</v>
          </cell>
          <cell r="C1006" t="str">
            <v>BST0046</v>
          </cell>
          <cell r="D1006" t="str">
            <v>Steel Grado Mixto</v>
          </cell>
          <cell r="E1006" t="str">
            <v>STGM0002</v>
          </cell>
          <cell r="F1006" t="str">
            <v>HPD-CB-S</v>
          </cell>
          <cell r="G1006" t="str">
            <v>IPBSTESPECIAL046</v>
          </cell>
        </row>
        <row r="1007">
          <cell r="A1007">
            <v>901141</v>
          </cell>
          <cell r="B1007" t="str">
            <v>BANDA 2000 ST3500 16+10 XW LC</v>
          </cell>
          <cell r="C1007" t="str">
            <v>BST0046</v>
          </cell>
          <cell r="D1007" t="str">
            <v>Steel Grado Mixto</v>
          </cell>
          <cell r="E1007" t="str">
            <v>STGM0003</v>
          </cell>
          <cell r="F1007" t="str">
            <v>HPD-CB-S</v>
          </cell>
          <cell r="G1007" t="str">
            <v>IPBSTESPECIAL046</v>
          </cell>
        </row>
        <row r="1008">
          <cell r="A1008">
            <v>900895</v>
          </cell>
          <cell r="B1008" t="str">
            <v>BANDA 2000 ST5400 16+10 XW LC</v>
          </cell>
          <cell r="C1008" t="str">
            <v>BST0046</v>
          </cell>
          <cell r="D1008" t="str">
            <v>Steel Grado Mixto</v>
          </cell>
          <cell r="E1008" t="str">
            <v>STGM0004</v>
          </cell>
          <cell r="F1008" t="str">
            <v>HPD-CB-S</v>
          </cell>
          <cell r="G1008" t="str">
            <v>IPBSTESPECIAL046</v>
          </cell>
        </row>
        <row r="1009">
          <cell r="A1009">
            <v>900955</v>
          </cell>
          <cell r="B1009" t="str">
            <v>BANDA 2000 ST500 5+5 W</v>
          </cell>
          <cell r="C1009" t="str">
            <v>BST0047</v>
          </cell>
          <cell r="D1009" t="str">
            <v>Steel Grado W</v>
          </cell>
          <cell r="E1009" t="str">
            <v>STGW0001</v>
          </cell>
          <cell r="F1009" t="str">
            <v>HPD-CB-S</v>
          </cell>
          <cell r="G1009" t="str">
            <v>IPBSTESPECIAL047</v>
          </cell>
        </row>
        <row r="1010">
          <cell r="A1010">
            <v>900970</v>
          </cell>
          <cell r="B1010" t="str">
            <v>BANDA 1200 ST1000 8+4 W</v>
          </cell>
          <cell r="C1010" t="str">
            <v>BST0047</v>
          </cell>
          <cell r="D1010" t="str">
            <v>Steel Grado W</v>
          </cell>
          <cell r="E1010" t="str">
            <v>STGW0002</v>
          </cell>
          <cell r="F1010" t="str">
            <v>HPD-CB-S</v>
          </cell>
          <cell r="G1010" t="str">
            <v>IPBSTESPECIAL047</v>
          </cell>
        </row>
        <row r="1011">
          <cell r="A1011">
            <v>901115</v>
          </cell>
          <cell r="B1011" t="str">
            <v>BANDA 1250 ST1600 8+4 W</v>
          </cell>
          <cell r="C1011" t="str">
            <v>BST0047</v>
          </cell>
          <cell r="D1011" t="str">
            <v>Steel Grado W</v>
          </cell>
          <cell r="E1011" t="str">
            <v>STGW0003</v>
          </cell>
          <cell r="F1011" t="str">
            <v>HPD-CB-S</v>
          </cell>
          <cell r="G1011" t="str">
            <v>IPBSTESPECIAL047</v>
          </cell>
        </row>
        <row r="1012">
          <cell r="A1012">
            <v>900596</v>
          </cell>
          <cell r="B1012" t="str">
            <v>BANDA 1400 ST1600 8+6 W</v>
          </cell>
          <cell r="C1012" t="str">
            <v>BST0047</v>
          </cell>
          <cell r="D1012" t="str">
            <v>Steel Grado W</v>
          </cell>
          <cell r="E1012" t="str">
            <v>STGW0004</v>
          </cell>
          <cell r="F1012" t="str">
            <v>HPD-CB-S</v>
          </cell>
          <cell r="G1012" t="str">
            <v>IPBSTESPECIAL047</v>
          </cell>
        </row>
        <row r="1013">
          <cell r="A1013">
            <v>900737</v>
          </cell>
          <cell r="B1013" t="str">
            <v>BANDA 1525 ST1600 7+5 W</v>
          </cell>
          <cell r="C1013" t="str">
            <v>BST0047</v>
          </cell>
          <cell r="D1013" t="str">
            <v>Steel Grado W</v>
          </cell>
          <cell r="E1013" t="str">
            <v>STGW0005</v>
          </cell>
          <cell r="F1013" t="str">
            <v>HPD-CB-S</v>
          </cell>
          <cell r="G1013" t="str">
            <v>IPBSTESPECIAL047</v>
          </cell>
        </row>
        <row r="1014">
          <cell r="A1014">
            <v>900000</v>
          </cell>
          <cell r="B1014" t="str">
            <v>ALFOMBRA ESTRIADA 15X1,5X2,5</v>
          </cell>
          <cell r="C1014" t="str">
            <v>OTH0001</v>
          </cell>
          <cell r="D1014" t="str">
            <v>Alfombra</v>
          </cell>
          <cell r="E1014" t="str">
            <v>OTH0001</v>
          </cell>
          <cell r="F1014" t="str">
            <v>HPD-CA</v>
          </cell>
          <cell r="G1014" t="str">
            <v>IPC</v>
          </cell>
        </row>
        <row r="1015">
          <cell r="A1015">
            <v>901098</v>
          </cell>
          <cell r="B1015" t="str">
            <v>ALFOMBRA ESTRIADA 15X1,5X2,5</v>
          </cell>
          <cell r="C1015" t="str">
            <v>OTH0001</v>
          </cell>
          <cell r="D1015" t="str">
            <v>Alfombra</v>
          </cell>
          <cell r="E1015" t="str">
            <v>OTH0002</v>
          </cell>
          <cell r="F1015" t="str">
            <v>HPD-CA</v>
          </cell>
          <cell r="G1015" t="str">
            <v>IPC</v>
          </cell>
        </row>
        <row r="1016">
          <cell r="A1016">
            <v>417552</v>
          </cell>
          <cell r="B1016" t="str">
            <v>GOMA RECUB. T15100X2     D185</v>
          </cell>
          <cell r="C1016" t="str">
            <v>OTH0002</v>
          </cell>
          <cell r="D1016" t="str">
            <v>Mat.Rep.Textil Fca Bilbao</v>
          </cell>
          <cell r="E1016" t="str">
            <v>OTH0003</v>
          </cell>
          <cell r="F1016" t="str">
            <v>HP-COV</v>
          </cell>
          <cell r="G1016" t="str">
            <v>IPMMTEMANUF2</v>
          </cell>
        </row>
        <row r="1017">
          <cell r="A1017">
            <v>417553</v>
          </cell>
          <cell r="B1017" t="str">
            <v>TEJIDO ENG.EP200500X1.3   D200</v>
          </cell>
          <cell r="C1017" t="str">
            <v>OTH0002</v>
          </cell>
          <cell r="D1017" t="str">
            <v>Mat.Rep.Textil Fca Bilbao</v>
          </cell>
          <cell r="E1017" t="str">
            <v>OTH0004</v>
          </cell>
          <cell r="F1017" t="str">
            <v>HP-COV</v>
          </cell>
          <cell r="G1017" t="str">
            <v>IPMMTEMANUF2</v>
          </cell>
        </row>
        <row r="1018">
          <cell r="A1018">
            <v>417555</v>
          </cell>
          <cell r="B1018" t="str">
            <v>GOMA RECUB.  G100X3     D252</v>
          </cell>
          <cell r="C1018" t="str">
            <v>OTH0002</v>
          </cell>
          <cell r="D1018" t="str">
            <v>Mat.Rep.Textil Fca Bilbao</v>
          </cell>
          <cell r="E1018" t="str">
            <v>OTH0005</v>
          </cell>
          <cell r="F1018" t="str">
            <v>HP-COV</v>
          </cell>
          <cell r="G1018" t="str">
            <v>IPMMTEMANUF2</v>
          </cell>
        </row>
        <row r="1019">
          <cell r="A1019">
            <v>417562</v>
          </cell>
          <cell r="B1019" t="str">
            <v>GOMA UNION STAND600X0.5   D196</v>
          </cell>
          <cell r="C1019" t="str">
            <v>OTH0002</v>
          </cell>
          <cell r="D1019" t="str">
            <v>Mat.Rep.Textil Fca Bilbao</v>
          </cell>
          <cell r="E1019" t="str">
            <v>OTH0006</v>
          </cell>
          <cell r="F1019" t="str">
            <v>HP-COV</v>
          </cell>
          <cell r="G1019" t="str">
            <v>IPMMTEMANUF2</v>
          </cell>
        </row>
        <row r="1020">
          <cell r="A1020">
            <v>417565</v>
          </cell>
          <cell r="B1020" t="str">
            <v>COMPUESTO D 194</v>
          </cell>
          <cell r="C1020" t="str">
            <v>OTH0002</v>
          </cell>
          <cell r="D1020" t="str">
            <v>Mat.Rep.Textil Fca Bilbao</v>
          </cell>
          <cell r="E1020" t="str">
            <v>OTH0007</v>
          </cell>
          <cell r="F1020" t="str">
            <v>HP-REP</v>
          </cell>
          <cell r="G1020" t="str">
            <v>IPMMTEMANUF2</v>
          </cell>
        </row>
        <row r="1021">
          <cell r="A1021">
            <v>417565</v>
          </cell>
          <cell r="B1021" t="str">
            <v>COMPUESTO D 194</v>
          </cell>
          <cell r="C1021" t="str">
            <v>OTH0002</v>
          </cell>
          <cell r="D1021" t="str">
            <v>Mat.Rep.Textil Fca Bilbao</v>
          </cell>
          <cell r="E1021" t="str">
            <v>OTH0008</v>
          </cell>
          <cell r="F1021" t="str">
            <v>HP-REP</v>
          </cell>
          <cell r="G1021" t="str">
            <v>IPMMTEMANUF2</v>
          </cell>
        </row>
        <row r="1022">
          <cell r="A1022">
            <v>417565</v>
          </cell>
          <cell r="B1022" t="str">
            <v>COMPUESTO D 194</v>
          </cell>
          <cell r="C1022" t="str">
            <v>OTH0002</v>
          </cell>
          <cell r="D1022" t="str">
            <v>Mat.Rep.Textil Fca Bilbao</v>
          </cell>
          <cell r="E1022" t="str">
            <v>OTH0009</v>
          </cell>
          <cell r="F1022" t="str">
            <v>HP-REP</v>
          </cell>
          <cell r="G1022" t="str">
            <v>IPMMTEMANUF2</v>
          </cell>
        </row>
        <row r="1023">
          <cell r="A1023">
            <v>417567</v>
          </cell>
          <cell r="B1023" t="str">
            <v>TEJIDO ENG.EP125500X0.9   D198</v>
          </cell>
          <cell r="C1023" t="str">
            <v>OTH0002</v>
          </cell>
          <cell r="D1023" t="str">
            <v>Mat.Rep.Textil Fca Bilbao</v>
          </cell>
          <cell r="E1023" t="str">
            <v>OTH0010</v>
          </cell>
          <cell r="F1023" t="str">
            <v>HP-COV</v>
          </cell>
          <cell r="G1023" t="str">
            <v>IPMMTEMANUF2</v>
          </cell>
        </row>
        <row r="1024">
          <cell r="A1024">
            <v>417568</v>
          </cell>
          <cell r="B1024" t="str">
            <v>TEJIDO ENG.EP160500X1.1   D199</v>
          </cell>
          <cell r="C1024" t="str">
            <v>OTH0002</v>
          </cell>
          <cell r="D1024" t="str">
            <v>Mat.Rep.Textil Fca Bilbao</v>
          </cell>
          <cell r="E1024" t="str">
            <v>OTH0011</v>
          </cell>
          <cell r="F1024" t="str">
            <v>HP-COV</v>
          </cell>
          <cell r="G1024" t="str">
            <v>IPMMTEMANUF2</v>
          </cell>
        </row>
        <row r="1025">
          <cell r="A1025">
            <v>417570</v>
          </cell>
          <cell r="B1025" t="str">
            <v>TEJ.REPAR. RC200EP-400    D232</v>
          </cell>
          <cell r="C1025" t="str">
            <v>OTH0002</v>
          </cell>
          <cell r="D1025" t="str">
            <v>Mat.Rep.Textil Fca Bilbao</v>
          </cell>
          <cell r="E1025" t="str">
            <v>OTH0012</v>
          </cell>
          <cell r="F1025" t="str">
            <v>HP-COV</v>
          </cell>
          <cell r="G1025" t="str">
            <v>IPMMTEMANUF2</v>
          </cell>
        </row>
        <row r="1026">
          <cell r="A1026">
            <v>417571</v>
          </cell>
          <cell r="B1026" t="str">
            <v>TEJ.REPAR. RC200EP-250    D231</v>
          </cell>
          <cell r="C1026" t="str">
            <v>OTH0002</v>
          </cell>
          <cell r="D1026" t="str">
            <v>Mat.Rep.Textil Fca Bilbao</v>
          </cell>
          <cell r="E1026" t="str">
            <v>OTH0013</v>
          </cell>
          <cell r="F1026" t="str">
            <v>HP-COV</v>
          </cell>
          <cell r="G1026" t="str">
            <v>IPMMTEMANUF2</v>
          </cell>
        </row>
        <row r="1027">
          <cell r="A1027">
            <v>417572</v>
          </cell>
          <cell r="B1027" t="str">
            <v>GOMA UNION  T20500X0.5   D224</v>
          </cell>
          <cell r="C1027" t="str">
            <v>OTH0002</v>
          </cell>
          <cell r="D1027" t="str">
            <v>Mat.Rep.Textil Fca Bilbao</v>
          </cell>
          <cell r="E1027" t="str">
            <v>OTH0014</v>
          </cell>
          <cell r="F1027" t="str">
            <v>HP-COV</v>
          </cell>
          <cell r="G1027" t="str">
            <v>IPMMTEMANUF2</v>
          </cell>
        </row>
        <row r="1028">
          <cell r="A1028">
            <v>417573</v>
          </cell>
          <cell r="B1028" t="str">
            <v>GOMA RECUB. T20100X2     D225</v>
          </cell>
          <cell r="C1028" t="str">
            <v>OTH0002</v>
          </cell>
          <cell r="D1028" t="str">
            <v>Mat.Rep.Textil Fca Bilbao</v>
          </cell>
          <cell r="E1028" t="str">
            <v>OTH0015</v>
          </cell>
          <cell r="F1028" t="str">
            <v>HP-COV</v>
          </cell>
          <cell r="G1028" t="str">
            <v>IPMMTEMANUF2</v>
          </cell>
        </row>
        <row r="1029">
          <cell r="A1029">
            <v>417574</v>
          </cell>
          <cell r="B1029" t="str">
            <v>TEJIDO ENG.EP250500X1.4   D227</v>
          </cell>
          <cell r="C1029" t="str">
            <v>OTH0002</v>
          </cell>
          <cell r="D1029" t="str">
            <v>Mat.Rep.Textil Fca Bilbao</v>
          </cell>
          <cell r="E1029" t="str">
            <v>OTH0016</v>
          </cell>
          <cell r="F1029" t="str">
            <v>HP-COV</v>
          </cell>
          <cell r="G1029" t="str">
            <v>IPMMTEMANUF2</v>
          </cell>
        </row>
        <row r="1030">
          <cell r="A1030">
            <v>417575</v>
          </cell>
          <cell r="B1030" t="str">
            <v>DISOLUCION RC200          D229</v>
          </cell>
          <cell r="C1030" t="str">
            <v>OTH0002</v>
          </cell>
          <cell r="D1030" t="str">
            <v>Mat.Rep.Textil Fca Bilbao</v>
          </cell>
          <cell r="E1030" t="str">
            <v>OTH0017</v>
          </cell>
          <cell r="F1030" t="str">
            <v>HP-COV</v>
          </cell>
          <cell r="G1030" t="str">
            <v>IPMMTEMANUF2</v>
          </cell>
        </row>
        <row r="1031">
          <cell r="A1031">
            <v>417577</v>
          </cell>
          <cell r="B1031" t="str">
            <v>TEJ.ENG.DI.EP125550X3</v>
          </cell>
          <cell r="C1031" t="str">
            <v>OTH0002</v>
          </cell>
          <cell r="D1031" t="str">
            <v>Mat.Rep.Textil Fca Bilbao</v>
          </cell>
          <cell r="E1031" t="str">
            <v>OTH0018</v>
          </cell>
          <cell r="F1031" t="str">
            <v>HP-COV</v>
          </cell>
          <cell r="G1031" t="str">
            <v>IPMMTEMANUF2</v>
          </cell>
        </row>
        <row r="1032">
          <cell r="A1032">
            <v>417578</v>
          </cell>
          <cell r="B1032" t="str">
            <v>TEJIDO ENG.EP315500X1.8   D220</v>
          </cell>
          <cell r="C1032" t="str">
            <v>OTH0002</v>
          </cell>
          <cell r="D1032" t="str">
            <v>Mat.Rep.Textil Fca Bilbao</v>
          </cell>
          <cell r="E1032" t="str">
            <v>OTH0019</v>
          </cell>
          <cell r="F1032" t="str">
            <v>HP-COV</v>
          </cell>
          <cell r="G1032" t="str">
            <v>IPMMTEMANUF2</v>
          </cell>
        </row>
        <row r="1033">
          <cell r="A1033">
            <v>417608</v>
          </cell>
          <cell r="B1033" t="str">
            <v>GOMA UNION  T15600X0.5   D248</v>
          </cell>
          <cell r="C1033" t="str">
            <v>OTH0002</v>
          </cell>
          <cell r="D1033" t="str">
            <v>Mat.Rep.Textil Fca Bilbao</v>
          </cell>
          <cell r="E1033" t="str">
            <v>OTH0020</v>
          </cell>
          <cell r="F1033" t="str">
            <v>HP-COV</v>
          </cell>
          <cell r="G1033" t="str">
            <v>IPMMTEMANUF2</v>
          </cell>
        </row>
        <row r="1034">
          <cell r="A1034">
            <v>417609</v>
          </cell>
          <cell r="B1034" t="str">
            <v>GOMA RECUB. T15100X3     D246</v>
          </cell>
          <cell r="C1034" t="str">
            <v>OTH0002</v>
          </cell>
          <cell r="D1034" t="str">
            <v>Mat.Rep.Textil Fca Bilbao</v>
          </cell>
          <cell r="E1034" t="str">
            <v>OTH0021</v>
          </cell>
          <cell r="F1034" t="str">
            <v>HP-COV</v>
          </cell>
          <cell r="G1034" t="str">
            <v>IPMMTEMANUF2</v>
          </cell>
        </row>
        <row r="1035">
          <cell r="A1035">
            <v>417610</v>
          </cell>
          <cell r="B1035" t="str">
            <v>DISOLUCION  T15          D249</v>
          </cell>
          <cell r="C1035" t="str">
            <v>OTH0002</v>
          </cell>
          <cell r="D1035" t="str">
            <v>Mat.Rep.Textil Fca Bilbao</v>
          </cell>
          <cell r="E1035" t="str">
            <v>OTH0022</v>
          </cell>
          <cell r="F1035" t="str">
            <v>HP-COV</v>
          </cell>
          <cell r="G1035" t="str">
            <v>IPMMTEMANUF2</v>
          </cell>
        </row>
        <row r="1036">
          <cell r="A1036">
            <v>417613</v>
          </cell>
          <cell r="B1036" t="str">
            <v>GOMA UNION   S500X0.5   D253</v>
          </cell>
          <cell r="C1036" t="str">
            <v>OTH0002</v>
          </cell>
          <cell r="D1036" t="str">
            <v>Mat.Rep.Textil Fca Bilbao</v>
          </cell>
          <cell r="E1036" t="str">
            <v>OTH0023</v>
          </cell>
          <cell r="F1036" t="str">
            <v>HP-COV</v>
          </cell>
          <cell r="G1036" t="str">
            <v>IPMMTEMANUF2</v>
          </cell>
        </row>
        <row r="1037">
          <cell r="A1037">
            <v>417681</v>
          </cell>
          <cell r="B1037" t="str">
            <v>GOMA RECUBR.K-S100X2     D201</v>
          </cell>
          <cell r="C1037" t="str">
            <v>OTH0002</v>
          </cell>
          <cell r="D1037" t="str">
            <v>Mat.Rep.Textil Fca Bilbao</v>
          </cell>
          <cell r="E1037" t="str">
            <v>OTH0024</v>
          </cell>
          <cell r="F1037" t="str">
            <v>HP-COV</v>
          </cell>
          <cell r="G1037" t="str">
            <v>IPMMTEMANUF2</v>
          </cell>
        </row>
        <row r="1038">
          <cell r="A1038">
            <v>417557</v>
          </cell>
          <cell r="B1038" t="str">
            <v>DISOLUCION STANDARD D126 LATA 18 Kg</v>
          </cell>
          <cell r="C1038" t="str">
            <v>OTH0003</v>
          </cell>
          <cell r="D1038" t="str">
            <v>Mat.Rep. Fca. PSM</v>
          </cell>
          <cell r="E1038" t="str">
            <v>OTH0025</v>
          </cell>
          <cell r="F1038" t="str">
            <v>HP-REP</v>
          </cell>
          <cell r="G1038" t="str">
            <v>IPMMTEMANUF5</v>
          </cell>
        </row>
        <row r="1039">
          <cell r="A1039">
            <v>417576</v>
          </cell>
          <cell r="B1039" t="str">
            <v>COMPUESTO D 194    200KG</v>
          </cell>
          <cell r="C1039" t="str">
            <v>OTH0003</v>
          </cell>
          <cell r="D1039" t="str">
            <v>Mat.Rep. Fca. PSM</v>
          </cell>
          <cell r="E1039" t="str">
            <v>OTH0026</v>
          </cell>
          <cell r="F1039" t="str">
            <v>HP-REP</v>
          </cell>
          <cell r="G1039" t="str">
            <v>IPMMTEMANUF5</v>
          </cell>
        </row>
        <row r="1040">
          <cell r="A1040">
            <v>417676</v>
          </cell>
          <cell r="B1040" t="str">
            <v>CEMENTO SOLIDO         AN 539</v>
          </cell>
          <cell r="C1040" t="str">
            <v>OTH0003</v>
          </cell>
          <cell r="D1040" t="str">
            <v>Mat.Rep. Fca. PSM</v>
          </cell>
          <cell r="E1040" t="str">
            <v>OTH0027</v>
          </cell>
          <cell r="F1040" t="str">
            <v>HP-REP</v>
          </cell>
          <cell r="G1040" t="str">
            <v>IPMMTEMANUF5</v>
          </cell>
        </row>
        <row r="1041">
          <cell r="A1041">
            <v>417702</v>
          </cell>
          <cell r="B1041" t="str">
            <v>TEJIDO CABLE 501 - A   (500)</v>
          </cell>
          <cell r="C1041" t="str">
            <v>OTH0003</v>
          </cell>
          <cell r="D1041" t="str">
            <v>Mat.Rep. Fca. PSM</v>
          </cell>
          <cell r="E1041" t="str">
            <v>OTH0028</v>
          </cell>
          <cell r="F1041" t="str">
            <v>HP-REP</v>
          </cell>
          <cell r="G1041" t="str">
            <v>IPMMTEMANUF5</v>
          </cell>
        </row>
        <row r="1042">
          <cell r="A1042">
            <v>417703</v>
          </cell>
          <cell r="B1042" t="str">
            <v>TEJIDO CABLE 501        (1450)</v>
          </cell>
          <cell r="C1042" t="str">
            <v>OTH0003</v>
          </cell>
          <cell r="D1042" t="str">
            <v>Mat.Rep. Fca. PSM</v>
          </cell>
          <cell r="E1042" t="str">
            <v>OTH0029</v>
          </cell>
          <cell r="F1042" t="str">
            <v>HP-REP</v>
          </cell>
          <cell r="G1042" t="str">
            <v>IPMMTEMANUF5</v>
          </cell>
        </row>
        <row r="1043">
          <cell r="A1043">
            <v>417704</v>
          </cell>
          <cell r="B1043" t="str">
            <v>GOMA DE RECUBRIMIENTO A34904 500  X 4</v>
          </cell>
          <cell r="C1043" t="str">
            <v>OTH0003</v>
          </cell>
          <cell r="D1043" t="str">
            <v>Mat.Rep. Fca. PSM</v>
          </cell>
          <cell r="E1043" t="str">
            <v>OTH0030</v>
          </cell>
          <cell r="F1043" t="str">
            <v>HP-REP</v>
          </cell>
          <cell r="G1043" t="str">
            <v>IPMMTEMANUF5</v>
          </cell>
        </row>
        <row r="1044">
          <cell r="A1044">
            <v>417705</v>
          </cell>
          <cell r="B1044" t="str">
            <v>GOMA DE RECUBRIMIENTO A34901 500 X 1</v>
          </cell>
          <cell r="C1044" t="str">
            <v>OTH0003</v>
          </cell>
          <cell r="D1044" t="str">
            <v>Mat.Rep. Fca. PSM</v>
          </cell>
          <cell r="E1044" t="str">
            <v>OTH0031</v>
          </cell>
          <cell r="F1044" t="str">
            <v>HP-REP</v>
          </cell>
          <cell r="G1044" t="str">
            <v>IPMMTEMANUF5</v>
          </cell>
        </row>
        <row r="1045">
          <cell r="A1045">
            <v>417706</v>
          </cell>
          <cell r="B1045" t="str">
            <v>GOMA DE RECUBRIMIENTO A34902  500 X 2</v>
          </cell>
          <cell r="C1045" t="str">
            <v>OTH0003</v>
          </cell>
          <cell r="D1045" t="str">
            <v>Mat.Rep. Fca. PSM</v>
          </cell>
          <cell r="E1045" t="str">
            <v>OTH0032</v>
          </cell>
          <cell r="F1045" t="str">
            <v>HP-REP</v>
          </cell>
          <cell r="G1045" t="str">
            <v>IPMMTEMANUF5</v>
          </cell>
        </row>
        <row r="1046">
          <cell r="A1046">
            <v>417707</v>
          </cell>
          <cell r="B1046" t="str">
            <v>GOMA DE RECUBRIMIENTO A34903 500  X 3</v>
          </cell>
          <cell r="C1046" t="str">
            <v>OTH0003</v>
          </cell>
          <cell r="D1046" t="str">
            <v>Mat.Rep. Fca. PSM</v>
          </cell>
          <cell r="E1046" t="str">
            <v>OTH0033</v>
          </cell>
          <cell r="F1046" t="str">
            <v>HP-REP</v>
          </cell>
          <cell r="G1046" t="str">
            <v>IPMMTEMANUF5</v>
          </cell>
        </row>
        <row r="1047">
          <cell r="A1047">
            <v>417708</v>
          </cell>
          <cell r="B1047" t="str">
            <v>GOMA UNION A44901 500 X 1</v>
          </cell>
          <cell r="C1047" t="str">
            <v>OTH0003</v>
          </cell>
          <cell r="D1047" t="str">
            <v>Mat.Rep. Fca. PSM</v>
          </cell>
          <cell r="E1047" t="str">
            <v>OTH0034</v>
          </cell>
          <cell r="F1047" t="str">
            <v>HP-REP</v>
          </cell>
          <cell r="G1047" t="str">
            <v>IPMMTEMANUF5</v>
          </cell>
        </row>
        <row r="1048">
          <cell r="A1048">
            <v>417709</v>
          </cell>
          <cell r="B1048" t="str">
            <v>GOMA UNION A44902 500 X 2</v>
          </cell>
          <cell r="C1048" t="str">
            <v>OTH0003</v>
          </cell>
          <cell r="D1048" t="str">
            <v>Mat.Rep. Fca. PSM</v>
          </cell>
          <cell r="E1048" t="str">
            <v>OTH0035</v>
          </cell>
          <cell r="F1048" t="str">
            <v>HP-REP</v>
          </cell>
          <cell r="G1048" t="str">
            <v>IPMMTEMANUF5</v>
          </cell>
        </row>
        <row r="1049">
          <cell r="A1049">
            <v>417710</v>
          </cell>
          <cell r="B1049" t="str">
            <v>GOMA CAMARAS C24902</v>
          </cell>
          <cell r="C1049" t="str">
            <v>OTH0003</v>
          </cell>
          <cell r="D1049" t="str">
            <v>Mat.Rep. Fca. PSM</v>
          </cell>
          <cell r="E1049" t="str">
            <v>OTH0036</v>
          </cell>
          <cell r="F1049" t="str">
            <v>HP-REP</v>
          </cell>
          <cell r="G1049" t="str">
            <v>IPMMTEMANUF5</v>
          </cell>
        </row>
        <row r="1050">
          <cell r="A1050">
            <v>417554</v>
          </cell>
          <cell r="B1050" t="str">
            <v>GOMA RECUBR.MET.825X8,5X</v>
          </cell>
          <cell r="C1050" t="str">
            <v>OTH0004</v>
          </cell>
          <cell r="D1050" t="str">
            <v>Mat.Rep.Steel Fca Bilbao</v>
          </cell>
          <cell r="E1050" t="str">
            <v>OTH0037</v>
          </cell>
          <cell r="F1050" t="str">
            <v>HP-COV</v>
          </cell>
          <cell r="G1050" t="str">
            <v>IPMMSTMANUF2</v>
          </cell>
        </row>
        <row r="1051">
          <cell r="A1051">
            <v>417556</v>
          </cell>
          <cell r="B1051" t="str">
            <v>TIRA ENTRE CABLE6X2       D213</v>
          </cell>
          <cell r="C1051" t="str">
            <v>OTH0004</v>
          </cell>
          <cell r="D1051" t="str">
            <v>Mat.Rep.Steel Fca Bilbao</v>
          </cell>
          <cell r="E1051" t="str">
            <v>OTH0038</v>
          </cell>
          <cell r="F1051" t="str">
            <v>HP-COV</v>
          </cell>
          <cell r="G1051" t="str">
            <v>IPMMSTMANUF2</v>
          </cell>
        </row>
        <row r="1052">
          <cell r="A1052">
            <v>417558</v>
          </cell>
          <cell r="B1052" t="str">
            <v>GOMA RECUBR.MET.550X3    D2111X</v>
          </cell>
          <cell r="C1052" t="str">
            <v>OTH0004</v>
          </cell>
          <cell r="D1052" t="str">
            <v>Mat.Rep.Steel Fca Bilbao</v>
          </cell>
          <cell r="E1052" t="str">
            <v>OTH0039</v>
          </cell>
          <cell r="F1052" t="str">
            <v>HP-COV</v>
          </cell>
          <cell r="G1052" t="str">
            <v>IPMMSTMANUF2</v>
          </cell>
        </row>
        <row r="1053">
          <cell r="A1053">
            <v>417559</v>
          </cell>
          <cell r="B1053" t="str">
            <v>GOMA INTERNA MET550X2    D2071</v>
          </cell>
          <cell r="C1053" t="str">
            <v>OTH0004</v>
          </cell>
          <cell r="D1053" t="str">
            <v>Mat.Rep.Steel Fca Bilbao</v>
          </cell>
          <cell r="E1053" t="str">
            <v>OTH0040</v>
          </cell>
          <cell r="F1053" t="str">
            <v>HP-COV</v>
          </cell>
          <cell r="G1053" t="str">
            <v>IPMMSTMANUF2</v>
          </cell>
        </row>
        <row r="1054">
          <cell r="A1054">
            <v>417560</v>
          </cell>
          <cell r="B1054" t="str">
            <v>GOMA RECUBR.MET.550X2    D2081X</v>
          </cell>
          <cell r="C1054" t="str">
            <v>OTH0004</v>
          </cell>
          <cell r="D1054" t="str">
            <v>Mat.Rep.Steel Fca Bilbao</v>
          </cell>
          <cell r="E1054" t="str">
            <v>OTH0041</v>
          </cell>
          <cell r="F1054" t="str">
            <v>HP-COV</v>
          </cell>
          <cell r="G1054" t="str">
            <v>IPMMSTMANUF2</v>
          </cell>
        </row>
        <row r="1055">
          <cell r="A1055">
            <v>417561</v>
          </cell>
          <cell r="B1055" t="str">
            <v>TIRA ENTRE CABLE10X3      D216</v>
          </cell>
          <cell r="C1055" t="str">
            <v>OTH0004</v>
          </cell>
          <cell r="D1055" t="str">
            <v>Mat.Rep.Steel Fca Bilbao</v>
          </cell>
          <cell r="E1055" t="str">
            <v>OTH0042</v>
          </cell>
          <cell r="F1055" t="str">
            <v>HP-COV</v>
          </cell>
          <cell r="G1055" t="str">
            <v>IPMMSTMANUF2</v>
          </cell>
        </row>
        <row r="1056">
          <cell r="A1056">
            <v>417563</v>
          </cell>
          <cell r="B1056" t="str">
            <v>TIRA ENTRE CABLE10X2      D215</v>
          </cell>
          <cell r="C1056" t="str">
            <v>OTH0004</v>
          </cell>
          <cell r="D1056" t="str">
            <v>Mat.Rep.Steel Fca Bilbao</v>
          </cell>
          <cell r="E1056" t="str">
            <v>OTH0043</v>
          </cell>
          <cell r="F1056" t="str">
            <v>HP-COV</v>
          </cell>
          <cell r="G1056" t="str">
            <v>IPMMSTMANUF2</v>
          </cell>
        </row>
        <row r="1057">
          <cell r="A1057">
            <v>417564</v>
          </cell>
          <cell r="B1057" t="str">
            <v>TIRA ENTRE CABLE6X3       D214</v>
          </cell>
          <cell r="C1057" t="str">
            <v>OTH0004</v>
          </cell>
          <cell r="D1057" t="str">
            <v>Mat.Rep.Steel Fca Bilbao</v>
          </cell>
          <cell r="E1057" t="str">
            <v>OTH0044</v>
          </cell>
          <cell r="F1057" t="str">
            <v>HP-COV</v>
          </cell>
          <cell r="G1057" t="str">
            <v>IPMMSTMANUF2</v>
          </cell>
        </row>
        <row r="1058">
          <cell r="A1058">
            <v>417566</v>
          </cell>
          <cell r="B1058" t="str">
            <v>GOMA INTERNA MET950X2    D2075</v>
          </cell>
          <cell r="C1058" t="str">
            <v>OTH0004</v>
          </cell>
          <cell r="D1058" t="str">
            <v>Mat.Rep.Steel Fca Bilbao</v>
          </cell>
          <cell r="E1058" t="str">
            <v>OTH0045</v>
          </cell>
          <cell r="F1058" t="str">
            <v>HP-COV</v>
          </cell>
          <cell r="G1058" t="str">
            <v>IPMMSTMANUF2</v>
          </cell>
        </row>
        <row r="1059">
          <cell r="A1059">
            <v>417569</v>
          </cell>
          <cell r="B1059" t="str">
            <v>GOMA RECUBR.MET.950X8.5 X9508XX</v>
          </cell>
          <cell r="C1059" t="str">
            <v>OTH0004</v>
          </cell>
          <cell r="D1059" t="str">
            <v>Mat.Rep.Steel Fca Bilbao</v>
          </cell>
          <cell r="E1059" t="str">
            <v>OTH0046</v>
          </cell>
          <cell r="F1059" t="str">
            <v>HP-COV</v>
          </cell>
          <cell r="G1059" t="str">
            <v>IPMMSTMANUF2</v>
          </cell>
        </row>
        <row r="1060">
          <cell r="A1060">
            <v>417580</v>
          </cell>
          <cell r="B1060" t="str">
            <v>TIRA ENTRE CABLE5X2.5     D217</v>
          </cell>
          <cell r="C1060" t="str">
            <v>OTH0004</v>
          </cell>
          <cell r="D1060" t="str">
            <v>Mat.Rep.Steel Fca Bilbao</v>
          </cell>
          <cell r="E1060" t="str">
            <v>OTH0047</v>
          </cell>
          <cell r="F1060" t="str">
            <v>HP-COV</v>
          </cell>
          <cell r="G1060" t="str">
            <v>IPMMSTMANUF2</v>
          </cell>
        </row>
        <row r="1061">
          <cell r="A1061">
            <v>417581</v>
          </cell>
          <cell r="B1061" t="str">
            <v>GOMA RECUBR.MET.950X8.5 X9508AAA</v>
          </cell>
          <cell r="C1061" t="str">
            <v>OTH0004</v>
          </cell>
          <cell r="D1061" t="str">
            <v>Mat.Rep.Steel Fca Bilbao</v>
          </cell>
          <cell r="E1061" t="str">
            <v>OTH0048</v>
          </cell>
          <cell r="F1061" t="str">
            <v>HP-COV</v>
          </cell>
          <cell r="G1061" t="str">
            <v>IPMMSTMANUF2</v>
          </cell>
        </row>
        <row r="1062">
          <cell r="A1062">
            <v>417582</v>
          </cell>
          <cell r="B1062" t="str">
            <v>GOMA RECUBR.MET.950X8.5 X9508CAC</v>
          </cell>
          <cell r="C1062" t="str">
            <v>OTH0004</v>
          </cell>
          <cell r="D1062" t="str">
            <v>Mat.Rep.Steel Fca Bilbao</v>
          </cell>
          <cell r="E1062" t="str">
            <v>OTH0049</v>
          </cell>
          <cell r="F1062" t="str">
            <v>HP-COV</v>
          </cell>
          <cell r="G1062" t="str">
            <v>IPMMSTMANUF2</v>
          </cell>
        </row>
        <row r="1063">
          <cell r="A1063">
            <v>417583</v>
          </cell>
          <cell r="B1063" t="str">
            <v>GOMA RECUBR.MET.950X5.5 X9555CAC</v>
          </cell>
          <cell r="C1063" t="str">
            <v>OTH0004</v>
          </cell>
          <cell r="D1063" t="str">
            <v>Mat.Rep.Steel Fca Bilbao</v>
          </cell>
          <cell r="E1063" t="str">
            <v>OTH0050</v>
          </cell>
          <cell r="F1063" t="str">
            <v>HP-COV</v>
          </cell>
          <cell r="G1063" t="str">
            <v>IPMMSTMANUF2</v>
          </cell>
        </row>
        <row r="1064">
          <cell r="A1064">
            <v>417584</v>
          </cell>
          <cell r="B1064" t="str">
            <v>GOMA RECUBR.MET.825X6.5X</v>
          </cell>
          <cell r="C1064" t="str">
            <v>OTH0004</v>
          </cell>
          <cell r="D1064" t="str">
            <v>Mat.Rep.Steel Fca Bilbao</v>
          </cell>
          <cell r="E1064" t="str">
            <v>OTH0051</v>
          </cell>
          <cell r="F1064" t="str">
            <v>HP-COV</v>
          </cell>
          <cell r="G1064" t="str">
            <v>IPMMSTMANUF2</v>
          </cell>
        </row>
        <row r="1065">
          <cell r="A1065">
            <v>417585</v>
          </cell>
          <cell r="B1065" t="str">
            <v>GOMA RECUBR.MET.825X5.5X</v>
          </cell>
          <cell r="C1065" t="str">
            <v>OTH0004</v>
          </cell>
          <cell r="D1065" t="str">
            <v>Mat.Rep.Steel Fca Bilbao</v>
          </cell>
          <cell r="E1065" t="str">
            <v>OTH0052</v>
          </cell>
          <cell r="F1065" t="str">
            <v>HP-COV</v>
          </cell>
          <cell r="G1065" t="str">
            <v>IPMMSTMANUF2</v>
          </cell>
        </row>
        <row r="1066">
          <cell r="A1066">
            <v>417586</v>
          </cell>
          <cell r="B1066" t="str">
            <v>GOMA REC ESP.X-51050X3   GRADOX</v>
          </cell>
          <cell r="C1066" t="str">
            <v>OTH0004</v>
          </cell>
          <cell r="D1066" t="str">
            <v>Mat.Rep.Steel Fca Bilbao</v>
          </cell>
          <cell r="E1066" t="str">
            <v>OTH0053</v>
          </cell>
          <cell r="F1066" t="str">
            <v>HP-COV</v>
          </cell>
          <cell r="G1066" t="str">
            <v>IPMMSTMANUF2</v>
          </cell>
        </row>
        <row r="1067">
          <cell r="A1067">
            <v>417587</v>
          </cell>
          <cell r="B1067" t="str">
            <v>GOMA RECUBR.MET.950X3    D2115X</v>
          </cell>
          <cell r="C1067" t="str">
            <v>OTH0004</v>
          </cell>
          <cell r="D1067" t="str">
            <v>Mat.Rep.Steel Fca Bilbao</v>
          </cell>
          <cell r="E1067" t="str">
            <v>OTH0054</v>
          </cell>
          <cell r="F1067" t="str">
            <v>HP-COV</v>
          </cell>
          <cell r="G1067" t="str">
            <v>IPMMSTMANUF2</v>
          </cell>
        </row>
        <row r="1068">
          <cell r="A1068">
            <v>417588</v>
          </cell>
          <cell r="B1068" t="str">
            <v>GOMA RECUBR.MET.950X2    D2085X</v>
          </cell>
          <cell r="C1068" t="str">
            <v>OTH0004</v>
          </cell>
          <cell r="D1068" t="str">
            <v>Mat.Rep.Steel Fca Bilbao</v>
          </cell>
          <cell r="E1068" t="str">
            <v>OTH0055</v>
          </cell>
          <cell r="F1068" t="str">
            <v>HP-COV</v>
          </cell>
          <cell r="G1068" t="str">
            <v>IPMMSTMANUF2</v>
          </cell>
        </row>
        <row r="1069">
          <cell r="A1069">
            <v>417589</v>
          </cell>
          <cell r="B1069" t="str">
            <v>DISOLUCION L-3,5 KGS.    D243</v>
          </cell>
          <cell r="C1069" t="str">
            <v>OTH0004</v>
          </cell>
          <cell r="D1069" t="str">
            <v>Mat.Rep.Steel Fca Bilbao</v>
          </cell>
          <cell r="E1069" t="str">
            <v>OTH0056</v>
          </cell>
          <cell r="F1069" t="str">
            <v>HP-COV</v>
          </cell>
          <cell r="G1069" t="str">
            <v>IPMMSTMANUF2</v>
          </cell>
        </row>
        <row r="1070">
          <cell r="A1070">
            <v>417589</v>
          </cell>
          <cell r="B1070" t="str">
            <v>DISOLUCION L-3,5 KGS.    D243</v>
          </cell>
          <cell r="C1070" t="str">
            <v>OTH0004</v>
          </cell>
          <cell r="D1070" t="str">
            <v>Mat.Rep.Steel Fca Bilbao</v>
          </cell>
          <cell r="E1070" t="str">
            <v>OTH0057</v>
          </cell>
          <cell r="F1070" t="str">
            <v>HP-COV</v>
          </cell>
          <cell r="G1070" t="str">
            <v>IPMMSTMANUF2</v>
          </cell>
        </row>
        <row r="1071">
          <cell r="A1071">
            <v>417590</v>
          </cell>
          <cell r="B1071" t="str">
            <v>TEJIDO TRAMA CAL1750MM  T6-175</v>
          </cell>
          <cell r="C1071" t="str">
            <v>OTH0004</v>
          </cell>
          <cell r="D1071" t="str">
            <v>Mat.Rep.Steel Fca Bilbao</v>
          </cell>
          <cell r="E1071" t="str">
            <v>OTH0058</v>
          </cell>
          <cell r="F1071" t="str">
            <v>HP-COV</v>
          </cell>
          <cell r="G1071" t="str">
            <v>IPMMSTMANUF2</v>
          </cell>
        </row>
        <row r="1072">
          <cell r="A1072">
            <v>417591</v>
          </cell>
          <cell r="B1072" t="str">
            <v>GOMA REC ESP.X-5950X5,5  GRADOX</v>
          </cell>
          <cell r="C1072" t="str">
            <v>OTH0004</v>
          </cell>
          <cell r="D1072" t="str">
            <v>Mat.Rep.Steel Fca Bilbao</v>
          </cell>
          <cell r="E1072" t="str">
            <v>OTH0059</v>
          </cell>
          <cell r="F1072" t="str">
            <v>HP-COV</v>
          </cell>
          <cell r="G1072" t="str">
            <v>IPMMSTMANUF2</v>
          </cell>
        </row>
        <row r="1073">
          <cell r="A1073">
            <v>417592</v>
          </cell>
          <cell r="B1073" t="str">
            <v>TEJIDO TRAMA CAL1400MM  T6-140</v>
          </cell>
          <cell r="C1073" t="str">
            <v>OTH0004</v>
          </cell>
          <cell r="D1073" t="str">
            <v>Mat.Rep.Steel Fca Bilbao</v>
          </cell>
          <cell r="E1073" t="str">
            <v>OTH0060</v>
          </cell>
          <cell r="F1073" t="str">
            <v>HP-COV</v>
          </cell>
          <cell r="G1073" t="str">
            <v>IPMMSTMANUF2</v>
          </cell>
        </row>
        <row r="1074">
          <cell r="A1074">
            <v>417593</v>
          </cell>
          <cell r="B1074" t="str">
            <v>TEJIDO TRAMA CAL180 MM  T6 -18</v>
          </cell>
          <cell r="C1074" t="str">
            <v>OTH0004</v>
          </cell>
          <cell r="D1074" t="str">
            <v>Mat.Rep.Steel Fca Bilbao</v>
          </cell>
          <cell r="E1074" t="str">
            <v>OTH0061</v>
          </cell>
          <cell r="F1074" t="str">
            <v>HP-COV</v>
          </cell>
          <cell r="G1074" t="str">
            <v>IPMMSTMANUF2</v>
          </cell>
        </row>
        <row r="1075">
          <cell r="A1075">
            <v>417594</v>
          </cell>
          <cell r="B1075" t="str">
            <v>GOMA RECUBR.MET.725X10,5AC</v>
          </cell>
          <cell r="C1075" t="str">
            <v>OTH0004</v>
          </cell>
          <cell r="D1075" t="str">
            <v>Mat.Rep.Steel Fca Bilbao</v>
          </cell>
          <cell r="E1075" t="str">
            <v>OTH0062</v>
          </cell>
          <cell r="F1075" t="str">
            <v>HP-COV</v>
          </cell>
          <cell r="G1075" t="str">
            <v>IPMMSTMANUF2</v>
          </cell>
        </row>
        <row r="1076">
          <cell r="A1076">
            <v>417595</v>
          </cell>
          <cell r="B1076" t="str">
            <v>GOMA RECUBR.MET.725X4,5AC</v>
          </cell>
          <cell r="C1076" t="str">
            <v>OTH0004</v>
          </cell>
          <cell r="D1076" t="str">
            <v>Mat.Rep.Steel Fca Bilbao</v>
          </cell>
          <cell r="E1076" t="str">
            <v>OTH0063</v>
          </cell>
          <cell r="F1076" t="str">
            <v>HP-COV</v>
          </cell>
          <cell r="G1076" t="str">
            <v>IPMMSTMANUF2</v>
          </cell>
        </row>
        <row r="1077">
          <cell r="A1077">
            <v>417596</v>
          </cell>
          <cell r="B1077" t="str">
            <v>GOMA INTERNA MET725X2</v>
          </cell>
          <cell r="C1077" t="str">
            <v>OTH0004</v>
          </cell>
          <cell r="D1077" t="str">
            <v>Mat.Rep.Steel Fca Bilbao</v>
          </cell>
          <cell r="E1077" t="str">
            <v>OTH0064</v>
          </cell>
          <cell r="F1077" t="str">
            <v>HP-COV</v>
          </cell>
          <cell r="G1077" t="str">
            <v>IPMMSTMANUF2</v>
          </cell>
        </row>
        <row r="1078">
          <cell r="A1078">
            <v>417599</v>
          </cell>
          <cell r="B1078" t="str">
            <v>GOMA REC ESP.X-5925X5,5  GRADOX</v>
          </cell>
          <cell r="C1078" t="str">
            <v>OTH0004</v>
          </cell>
          <cell r="D1078" t="str">
            <v>Mat.Rep.Steel Fca Bilbao</v>
          </cell>
          <cell r="E1078" t="str">
            <v>OTH0065</v>
          </cell>
          <cell r="F1078" t="str">
            <v>HP-COV</v>
          </cell>
          <cell r="G1078" t="str">
            <v>IPMMSTMANUF2</v>
          </cell>
        </row>
        <row r="1079">
          <cell r="A1079">
            <v>417600</v>
          </cell>
          <cell r="B1079" t="str">
            <v>GOMA INTERNA MET1050X2   D2076</v>
          </cell>
          <cell r="C1079" t="str">
            <v>OTH0004</v>
          </cell>
          <cell r="D1079" t="str">
            <v>Mat.Rep.Steel Fca Bilbao</v>
          </cell>
          <cell r="E1079" t="str">
            <v>OTH0066</v>
          </cell>
          <cell r="F1079" t="str">
            <v>HP-COV</v>
          </cell>
          <cell r="G1079" t="str">
            <v>IPMMSTMANUF2</v>
          </cell>
        </row>
        <row r="1080">
          <cell r="A1080">
            <v>417601</v>
          </cell>
          <cell r="B1080" t="str">
            <v>GOMA RECUBR.MET.1250X6,5  1206K</v>
          </cell>
          <cell r="C1080" t="str">
            <v>OTH0004</v>
          </cell>
          <cell r="D1080" t="str">
            <v>Mat.Rep.Steel Fca Bilbao</v>
          </cell>
          <cell r="E1080" t="str">
            <v>OTH0067</v>
          </cell>
          <cell r="F1080" t="str">
            <v>HP-COV</v>
          </cell>
          <cell r="G1080" t="str">
            <v>IPMMSTMANUF2</v>
          </cell>
        </row>
        <row r="1081">
          <cell r="A1081">
            <v>417602</v>
          </cell>
          <cell r="B1081" t="str">
            <v>GOMA RECUBR.MET.1250X10,5 1210K</v>
          </cell>
          <cell r="C1081" t="str">
            <v>OTH0004</v>
          </cell>
          <cell r="D1081" t="str">
            <v>Mat.Rep.Steel Fca Bilbao</v>
          </cell>
          <cell r="E1081" t="str">
            <v>OTH0068</v>
          </cell>
          <cell r="F1081" t="str">
            <v>HP-COV</v>
          </cell>
          <cell r="G1081" t="str">
            <v>IPMMSTMANUF2</v>
          </cell>
        </row>
        <row r="1082">
          <cell r="A1082">
            <v>417605</v>
          </cell>
          <cell r="B1082" t="str">
            <v>GOMA REC ESP.X-51050X5,5 GRADOK</v>
          </cell>
          <cell r="C1082" t="str">
            <v>OTH0004</v>
          </cell>
          <cell r="D1082" t="str">
            <v>Mat.Rep.Steel Fca Bilbao</v>
          </cell>
          <cell r="E1082" t="str">
            <v>OTH0069</v>
          </cell>
          <cell r="F1082" t="str">
            <v>HP-COV</v>
          </cell>
          <cell r="G1082" t="str">
            <v>IPMMSTMANUF2</v>
          </cell>
        </row>
        <row r="1083">
          <cell r="A1083">
            <v>417607</v>
          </cell>
          <cell r="B1083" t="str">
            <v>GOMA REC ESP.X-51050X6,5 GRADOX</v>
          </cell>
          <cell r="C1083" t="str">
            <v>OTH0004</v>
          </cell>
          <cell r="D1083" t="str">
            <v>Mat.Rep.Steel Fca Bilbao</v>
          </cell>
          <cell r="E1083" t="str">
            <v>OTH0070</v>
          </cell>
          <cell r="F1083" t="str">
            <v>HP-COV</v>
          </cell>
          <cell r="G1083" t="str">
            <v>IPMMSTMANUF2</v>
          </cell>
        </row>
        <row r="1084">
          <cell r="A1084">
            <v>417611</v>
          </cell>
          <cell r="B1084" t="str">
            <v>GOMA ESP.X-5950X3    G.INT</v>
          </cell>
          <cell r="C1084" t="str">
            <v>OTH0004</v>
          </cell>
          <cell r="D1084" t="str">
            <v>Mat.Rep.Steel Fca Bilbao</v>
          </cell>
          <cell r="E1084" t="str">
            <v>OTH0071</v>
          </cell>
          <cell r="F1084" t="str">
            <v>HP-COV</v>
          </cell>
          <cell r="G1084" t="str">
            <v>IPMMSTMANUF2</v>
          </cell>
        </row>
        <row r="1085">
          <cell r="A1085">
            <v>417614</v>
          </cell>
          <cell r="B1085" t="str">
            <v>GOMA RECUBR.MET.950X6,5 X9506CAC</v>
          </cell>
          <cell r="C1085" t="str">
            <v>OTH0004</v>
          </cell>
          <cell r="D1085" t="str">
            <v>Mat.Rep.Steel Fca Bilbao</v>
          </cell>
          <cell r="E1085" t="str">
            <v>OTH0072</v>
          </cell>
          <cell r="F1085" t="str">
            <v>HP-COV</v>
          </cell>
          <cell r="G1085" t="str">
            <v>IPMMSTMANUF2</v>
          </cell>
        </row>
        <row r="1086">
          <cell r="A1086">
            <v>417615</v>
          </cell>
          <cell r="B1086" t="str">
            <v>GOMA RECUBR.MET.1025X1.3510213K</v>
          </cell>
          <cell r="C1086" t="str">
            <v>OTH0004</v>
          </cell>
          <cell r="D1086" t="str">
            <v>Mat.Rep.Steel Fca Bilbao</v>
          </cell>
          <cell r="E1086" t="str">
            <v>OTH0073</v>
          </cell>
          <cell r="F1086" t="str">
            <v>HP-COV</v>
          </cell>
          <cell r="G1086" t="str">
            <v>IPMMSTMANUF2</v>
          </cell>
        </row>
        <row r="1087">
          <cell r="A1087">
            <v>417616</v>
          </cell>
          <cell r="B1087" t="str">
            <v>GOMA RECUBR.MET.1025X8.5 10208K</v>
          </cell>
          <cell r="C1087" t="str">
            <v>OTH0004</v>
          </cell>
          <cell r="D1087" t="str">
            <v>Mat.Rep.Steel Fca Bilbao</v>
          </cell>
          <cell r="E1087" t="str">
            <v>OTH0074</v>
          </cell>
          <cell r="F1087" t="str">
            <v>HP-COV</v>
          </cell>
          <cell r="G1087" t="str">
            <v>IPMMSTMANUF2</v>
          </cell>
        </row>
        <row r="1088">
          <cell r="A1088">
            <v>417617</v>
          </cell>
          <cell r="B1088" t="str">
            <v>GOMA RECUBR.MET.925X10.5 92510K</v>
          </cell>
          <cell r="C1088" t="str">
            <v>OTH0004</v>
          </cell>
          <cell r="D1088" t="str">
            <v>Mat.Rep.Steel Fca Bilbao</v>
          </cell>
          <cell r="E1088" t="str">
            <v>OTH0075</v>
          </cell>
          <cell r="F1088" t="str">
            <v>HP-COV</v>
          </cell>
          <cell r="G1088" t="str">
            <v>IPMMSTMANUF2</v>
          </cell>
        </row>
        <row r="1089">
          <cell r="A1089">
            <v>417618</v>
          </cell>
          <cell r="B1089" t="str">
            <v>GOMA RECUBR.MET.925X6.5  92506K</v>
          </cell>
          <cell r="C1089" t="str">
            <v>OTH0004</v>
          </cell>
          <cell r="D1089" t="str">
            <v>Mat.Rep.Steel Fca Bilbao</v>
          </cell>
          <cell r="E1089" t="str">
            <v>OTH0076</v>
          </cell>
          <cell r="F1089" t="str">
            <v>HP-COV</v>
          </cell>
          <cell r="G1089" t="str">
            <v>IPMMSTMANUF2</v>
          </cell>
        </row>
        <row r="1090">
          <cell r="A1090">
            <v>417619</v>
          </cell>
          <cell r="B1090" t="str">
            <v>GOMA RECUBR.MET.925X8.5  92508K</v>
          </cell>
          <cell r="C1090" t="str">
            <v>OTH0004</v>
          </cell>
          <cell r="D1090" t="str">
            <v>Mat.Rep.Steel Fca Bilbao</v>
          </cell>
          <cell r="E1090" t="str">
            <v>OTH0077</v>
          </cell>
          <cell r="F1090" t="str">
            <v>HP-COV</v>
          </cell>
          <cell r="G1090" t="str">
            <v>IPMMSTMANUF2</v>
          </cell>
        </row>
        <row r="1091">
          <cell r="A1091">
            <v>417620</v>
          </cell>
          <cell r="B1091" t="str">
            <v>GOMA RECUBR.MET.925X3.5  92508K</v>
          </cell>
          <cell r="C1091" t="str">
            <v>OTH0004</v>
          </cell>
          <cell r="D1091" t="str">
            <v>Mat.Rep.Steel Fca Bilbao</v>
          </cell>
          <cell r="E1091" t="str">
            <v>OTH0078</v>
          </cell>
          <cell r="F1091" t="str">
            <v>HP-COV</v>
          </cell>
          <cell r="G1091" t="str">
            <v>IPMMSTMANUF2</v>
          </cell>
        </row>
        <row r="1092">
          <cell r="A1092">
            <v>417621</v>
          </cell>
          <cell r="B1092" t="str">
            <v>GOMA INTERNA MET1100X2   D2077K</v>
          </cell>
          <cell r="C1092" t="str">
            <v>OTH0004</v>
          </cell>
          <cell r="D1092" t="str">
            <v>Mat.Rep.Steel Fca Bilbao</v>
          </cell>
          <cell r="E1092" t="str">
            <v>OTH0079</v>
          </cell>
          <cell r="F1092" t="str">
            <v>HP-COV</v>
          </cell>
          <cell r="G1092" t="str">
            <v>IPMMSTMANUF2</v>
          </cell>
        </row>
        <row r="1093">
          <cell r="A1093">
            <v>417622</v>
          </cell>
          <cell r="B1093" t="str">
            <v>GOMA INTERNA MET1000X2   D2079K</v>
          </cell>
          <cell r="C1093" t="str">
            <v>OTH0004</v>
          </cell>
          <cell r="D1093" t="str">
            <v>Mat.Rep.Steel Fca Bilbao</v>
          </cell>
          <cell r="E1093" t="str">
            <v>OTH0080</v>
          </cell>
          <cell r="F1093" t="str">
            <v>HP-COV</v>
          </cell>
          <cell r="G1093" t="str">
            <v>IPMMSTMANUF2</v>
          </cell>
        </row>
        <row r="1094">
          <cell r="A1094">
            <v>417623</v>
          </cell>
          <cell r="B1094" t="str">
            <v>GOMA RECUBR.MET.2200X15 X2215KK</v>
          </cell>
          <cell r="C1094" t="str">
            <v>OTH0004</v>
          </cell>
          <cell r="D1094" t="str">
            <v>Mat.Rep.Steel Fca Bilbao</v>
          </cell>
          <cell r="E1094" t="str">
            <v>OTH0081</v>
          </cell>
          <cell r="F1094" t="str">
            <v>HP-COV</v>
          </cell>
          <cell r="G1094" t="str">
            <v>IPMMSTMANUF2</v>
          </cell>
        </row>
        <row r="1095">
          <cell r="A1095">
            <v>417624</v>
          </cell>
          <cell r="B1095" t="str">
            <v>GOMA INTERNA MET500X0.6  D2079</v>
          </cell>
          <cell r="C1095" t="str">
            <v>OTH0004</v>
          </cell>
          <cell r="D1095" t="str">
            <v>Mat.Rep.Steel Fca Bilbao</v>
          </cell>
          <cell r="E1095" t="str">
            <v>OTH0082</v>
          </cell>
          <cell r="F1095" t="str">
            <v>HP-COV</v>
          </cell>
          <cell r="G1095" t="str">
            <v>IPMMSTMANUF2</v>
          </cell>
        </row>
        <row r="1096">
          <cell r="A1096">
            <v>417628</v>
          </cell>
          <cell r="B1096" t="str">
            <v>GOMA INTERNA MET1100X2</v>
          </cell>
          <cell r="C1096" t="str">
            <v>OTH0004</v>
          </cell>
          <cell r="D1096" t="str">
            <v>Mat.Rep.Steel Fca Bilbao</v>
          </cell>
          <cell r="E1096" t="str">
            <v>OTH0083</v>
          </cell>
          <cell r="F1096" t="str">
            <v>HP-COV</v>
          </cell>
          <cell r="G1096" t="str">
            <v>IPMMSTMANUF2</v>
          </cell>
        </row>
        <row r="1097">
          <cell r="A1097">
            <v>417629</v>
          </cell>
          <cell r="B1097" t="str">
            <v>GOMA INTERNA MET1250X2   D2078</v>
          </cell>
          <cell r="C1097" t="str">
            <v>OTH0004</v>
          </cell>
          <cell r="D1097" t="str">
            <v>Mat.Rep.Steel Fca Bilbao</v>
          </cell>
          <cell r="E1097" t="str">
            <v>OTH0084</v>
          </cell>
          <cell r="F1097" t="str">
            <v>HP-COV</v>
          </cell>
          <cell r="G1097" t="str">
            <v>IPMMSTMANUF2</v>
          </cell>
        </row>
        <row r="1098">
          <cell r="A1098">
            <v>417630</v>
          </cell>
          <cell r="B1098" t="str">
            <v>GOMA RECUBR.MET.1050X4,5 GRADOX</v>
          </cell>
          <cell r="C1098" t="str">
            <v>OTH0004</v>
          </cell>
          <cell r="D1098" t="str">
            <v>Mat.Rep.Steel Fca Bilbao</v>
          </cell>
          <cell r="E1098" t="str">
            <v>OTH0085</v>
          </cell>
          <cell r="F1098" t="str">
            <v>HP-COV</v>
          </cell>
          <cell r="G1098" t="str">
            <v>IPMMSTMANUF2</v>
          </cell>
        </row>
        <row r="1099">
          <cell r="A1099">
            <v>417631</v>
          </cell>
          <cell r="B1099" t="str">
            <v>GOMA RECUBR.MET.1050X3,5 GRADOX</v>
          </cell>
          <cell r="C1099" t="str">
            <v>OTH0004</v>
          </cell>
          <cell r="D1099" t="str">
            <v>Mat.Rep.Steel Fca Bilbao</v>
          </cell>
          <cell r="E1099" t="str">
            <v>OTH0086</v>
          </cell>
          <cell r="F1099" t="str">
            <v>HP-COV</v>
          </cell>
          <cell r="G1099" t="str">
            <v>IPMMSTMANUF2</v>
          </cell>
        </row>
        <row r="1100">
          <cell r="A1100">
            <v>417632</v>
          </cell>
          <cell r="B1100" t="str">
            <v>GOMA FILLER MET.7,5X60   GRADOK</v>
          </cell>
          <cell r="C1100" t="str">
            <v>OTH0004</v>
          </cell>
          <cell r="D1100" t="str">
            <v>Mat.Rep.Steel Fca Bilbao</v>
          </cell>
          <cell r="E1100" t="str">
            <v>OTH0087</v>
          </cell>
          <cell r="F1100" t="str">
            <v>HP-COV</v>
          </cell>
          <cell r="G1100" t="str">
            <v>IPMMSTMANUF2</v>
          </cell>
        </row>
        <row r="1101">
          <cell r="A1101">
            <v>417633</v>
          </cell>
          <cell r="B1101" t="str">
            <v>GOMA FILLER MET.5X60     GRADOX</v>
          </cell>
          <cell r="C1101" t="str">
            <v>OTH0004</v>
          </cell>
          <cell r="D1101" t="str">
            <v>Mat.Rep.Steel Fca Bilbao</v>
          </cell>
          <cell r="E1101" t="str">
            <v>OTH0088</v>
          </cell>
          <cell r="F1101" t="str">
            <v>HP-COV</v>
          </cell>
          <cell r="G1101" t="str">
            <v>IPMMSTMANUF2</v>
          </cell>
        </row>
        <row r="1102">
          <cell r="A1102">
            <v>417635</v>
          </cell>
          <cell r="B1102" t="str">
            <v>GOMA RECUBR.MET.1025X7,5K</v>
          </cell>
          <cell r="C1102" t="str">
            <v>OTH0004</v>
          </cell>
          <cell r="D1102" t="str">
            <v>Mat.Rep.Steel Fca Bilbao</v>
          </cell>
          <cell r="E1102" t="str">
            <v>OTH0089</v>
          </cell>
          <cell r="F1102" t="str">
            <v>HP-COV</v>
          </cell>
          <cell r="G1102" t="str">
            <v>IPMMSTMANUF2</v>
          </cell>
        </row>
        <row r="1103">
          <cell r="A1103">
            <v>417636</v>
          </cell>
          <cell r="B1103" t="str">
            <v>GOMA INTERNA MET1025X2</v>
          </cell>
          <cell r="C1103" t="str">
            <v>OTH0004</v>
          </cell>
          <cell r="D1103" t="str">
            <v>Mat.Rep.Steel Fca Bilbao</v>
          </cell>
          <cell r="E1103" t="str">
            <v>OTH0090</v>
          </cell>
          <cell r="F1103" t="str">
            <v>HP-COV</v>
          </cell>
          <cell r="G1103" t="str">
            <v>IPMMSTMANUF2</v>
          </cell>
        </row>
        <row r="1104">
          <cell r="A1104">
            <v>417637</v>
          </cell>
          <cell r="B1104" t="str">
            <v>GOMA INTERNA MET825X2</v>
          </cell>
          <cell r="C1104" t="str">
            <v>OTH0004</v>
          </cell>
          <cell r="D1104" t="str">
            <v>Mat.Rep.Steel Fca Bilbao</v>
          </cell>
          <cell r="E1104" t="str">
            <v>OTH0091</v>
          </cell>
          <cell r="F1104" t="str">
            <v>HP-COV</v>
          </cell>
          <cell r="G1104" t="str">
            <v>IPMMSTMANUF2</v>
          </cell>
        </row>
        <row r="1105">
          <cell r="A1105">
            <v>417638</v>
          </cell>
          <cell r="B1105" t="str">
            <v>GOMA RECUBR.MET.850X5,5X</v>
          </cell>
          <cell r="C1105" t="str">
            <v>OTH0004</v>
          </cell>
          <cell r="D1105" t="str">
            <v>Mat.Rep.Steel Fca Bilbao</v>
          </cell>
          <cell r="E1105" t="str">
            <v>OTH0092</v>
          </cell>
          <cell r="F1105" t="str">
            <v>HP-COV</v>
          </cell>
          <cell r="G1105" t="str">
            <v>IPMMSTMANUF2</v>
          </cell>
        </row>
        <row r="1106">
          <cell r="A1106">
            <v>417639</v>
          </cell>
          <cell r="B1106" t="str">
            <v>GOMA RECUBR.MET.850X3,5X</v>
          </cell>
          <cell r="C1106" t="str">
            <v>OTH0004</v>
          </cell>
          <cell r="D1106" t="str">
            <v>Mat.Rep.Steel Fca Bilbao</v>
          </cell>
          <cell r="E1106" t="str">
            <v>OTH0093</v>
          </cell>
          <cell r="F1106" t="str">
            <v>HP-COV</v>
          </cell>
          <cell r="G1106" t="str">
            <v>IPMMSTMANUF2</v>
          </cell>
        </row>
        <row r="1107">
          <cell r="A1107">
            <v>417640</v>
          </cell>
          <cell r="B1107" t="str">
            <v>GOMA INTERNA MET850X2</v>
          </cell>
          <cell r="C1107" t="str">
            <v>OTH0004</v>
          </cell>
          <cell r="D1107" t="str">
            <v>Mat.Rep.Steel Fca Bilbao</v>
          </cell>
          <cell r="E1107" t="str">
            <v>OTH0094</v>
          </cell>
          <cell r="F1107" t="str">
            <v>HP-COV</v>
          </cell>
          <cell r="G1107" t="str">
            <v>IPMMSTMANUF2</v>
          </cell>
        </row>
        <row r="1108">
          <cell r="A1108">
            <v>417642</v>
          </cell>
          <cell r="B1108" t="str">
            <v>GOMA RECUBR.MET.725X8.5K</v>
          </cell>
          <cell r="C1108" t="str">
            <v>OTH0004</v>
          </cell>
          <cell r="D1108" t="str">
            <v>Mat.Rep.Steel Fca Bilbao</v>
          </cell>
          <cell r="E1108" t="str">
            <v>OTH0095</v>
          </cell>
          <cell r="F1108" t="str">
            <v>HP-COV</v>
          </cell>
          <cell r="G1108" t="str">
            <v>IPMMSTMANUF2</v>
          </cell>
        </row>
        <row r="1109">
          <cell r="A1109">
            <v>417643</v>
          </cell>
          <cell r="B1109" t="str">
            <v>GOMA RECUBR.MET.725X3.5K</v>
          </cell>
          <cell r="C1109" t="str">
            <v>OTH0004</v>
          </cell>
          <cell r="D1109" t="str">
            <v>Mat.Rep.Steel Fca Bilbao</v>
          </cell>
          <cell r="E1109" t="str">
            <v>OTH0096</v>
          </cell>
          <cell r="F1109" t="str">
            <v>HP-COV</v>
          </cell>
          <cell r="G1109" t="str">
            <v>IPMMSTMANUF2</v>
          </cell>
        </row>
        <row r="1110">
          <cell r="A1110">
            <v>417644</v>
          </cell>
          <cell r="B1110" t="str">
            <v>GOMA INTERNA MET725X2</v>
          </cell>
          <cell r="C1110" t="str">
            <v>OTH0004</v>
          </cell>
          <cell r="D1110" t="str">
            <v>Mat.Rep.Steel Fca Bilbao</v>
          </cell>
          <cell r="E1110" t="str">
            <v>OTH0097</v>
          </cell>
          <cell r="F1110" t="str">
            <v>HP-COV</v>
          </cell>
          <cell r="G1110" t="str">
            <v>IPMMSTMANUF2</v>
          </cell>
        </row>
        <row r="1111">
          <cell r="A1111">
            <v>417645</v>
          </cell>
          <cell r="B1111" t="str">
            <v>GOMA RECUBR.MET.725X10.5K</v>
          </cell>
          <cell r="C1111" t="str">
            <v>OTH0004</v>
          </cell>
          <cell r="D1111" t="str">
            <v>Mat.Rep.Steel Fca Bilbao</v>
          </cell>
          <cell r="E1111" t="str">
            <v>OTH0098</v>
          </cell>
          <cell r="F1111" t="str">
            <v>HP-COV</v>
          </cell>
          <cell r="G1111" t="str">
            <v>IPMMSTMANUF2</v>
          </cell>
        </row>
        <row r="1112">
          <cell r="A1112">
            <v>417646</v>
          </cell>
          <cell r="B1112" t="str">
            <v>GOMA RECUBR.MET.725X4.5K</v>
          </cell>
          <cell r="C1112" t="str">
            <v>OTH0004</v>
          </cell>
          <cell r="D1112" t="str">
            <v>Mat.Rep.Steel Fca Bilbao</v>
          </cell>
          <cell r="E1112" t="str">
            <v>OTH0099</v>
          </cell>
          <cell r="F1112" t="str">
            <v>HP-COV</v>
          </cell>
          <cell r="G1112" t="str">
            <v>IPMMSTMANUF2</v>
          </cell>
        </row>
        <row r="1113">
          <cell r="A1113">
            <v>417647</v>
          </cell>
          <cell r="B1113" t="str">
            <v>GOMA RECUBR.MET.925X10,5X</v>
          </cell>
          <cell r="C1113" t="str">
            <v>OTH0004</v>
          </cell>
          <cell r="D1113" t="str">
            <v>Mat.Rep.Steel Fca Bilbao</v>
          </cell>
          <cell r="E1113" t="str">
            <v>OTH0100</v>
          </cell>
          <cell r="F1113" t="str">
            <v>HP-COV</v>
          </cell>
          <cell r="G1113" t="str">
            <v>IPMMSTMANUF2</v>
          </cell>
        </row>
        <row r="1114">
          <cell r="A1114">
            <v>417648</v>
          </cell>
          <cell r="B1114" t="str">
            <v>GOMA RECUBR.MET.925X6,5X</v>
          </cell>
          <cell r="C1114" t="str">
            <v>OTH0004</v>
          </cell>
          <cell r="D1114" t="str">
            <v>Mat.Rep.Steel Fca Bilbao</v>
          </cell>
          <cell r="E1114" t="str">
            <v>OTH0101</v>
          </cell>
          <cell r="F1114" t="str">
            <v>HP-COV</v>
          </cell>
          <cell r="G1114" t="str">
            <v>IPMMSTMANUF2</v>
          </cell>
        </row>
        <row r="1115">
          <cell r="A1115">
            <v>417649</v>
          </cell>
          <cell r="B1115" t="str">
            <v>GOMA INTERN.MET.925X2</v>
          </cell>
          <cell r="C1115" t="str">
            <v>OTH0004</v>
          </cell>
          <cell r="D1115" t="str">
            <v>Mat.Rep.Steel Fca Bilbao</v>
          </cell>
          <cell r="E1115" t="str">
            <v>OTH0102</v>
          </cell>
          <cell r="F1115" t="str">
            <v>HP-COV</v>
          </cell>
          <cell r="G1115" t="str">
            <v>IPMMSTMANUF2</v>
          </cell>
        </row>
        <row r="1116">
          <cell r="A1116">
            <v>417650</v>
          </cell>
          <cell r="B1116" t="str">
            <v>GOMA RECUBR.MET.1050X5.5X9575CAC</v>
          </cell>
          <cell r="C1116" t="str">
            <v>OTH0004</v>
          </cell>
          <cell r="D1116" t="str">
            <v>Mat.Rep.Steel Fca Bilbao</v>
          </cell>
          <cell r="E1116" t="str">
            <v>OTH0103</v>
          </cell>
          <cell r="F1116" t="str">
            <v>HP-COV</v>
          </cell>
          <cell r="G1116" t="str">
            <v>IPMMSTMANUF2</v>
          </cell>
        </row>
        <row r="1117">
          <cell r="A1117">
            <v>417651</v>
          </cell>
          <cell r="B1117" t="str">
            <v>GOMA RECUBR.MET.550X3    D2121K</v>
          </cell>
          <cell r="C1117" t="str">
            <v>OTH0004</v>
          </cell>
          <cell r="D1117" t="str">
            <v>Mat.Rep.Steel Fca Bilbao</v>
          </cell>
          <cell r="E1117" t="str">
            <v>OTH0104</v>
          </cell>
          <cell r="F1117" t="str">
            <v>HP-COV</v>
          </cell>
          <cell r="G1117" t="str">
            <v>IPMMSTMANUF2</v>
          </cell>
        </row>
        <row r="1118">
          <cell r="A1118">
            <v>417652</v>
          </cell>
          <cell r="B1118" t="str">
            <v>GOMA RECUBR.MET.1025X4,5X</v>
          </cell>
          <cell r="C1118" t="str">
            <v>OTH0004</v>
          </cell>
          <cell r="D1118" t="str">
            <v>Mat.Rep.Steel Fca Bilbao</v>
          </cell>
          <cell r="E1118" t="str">
            <v>OTH0105</v>
          </cell>
          <cell r="F1118" t="str">
            <v>HP-COV</v>
          </cell>
          <cell r="G1118" t="str">
            <v>IPMMSTMANUF2</v>
          </cell>
        </row>
        <row r="1119">
          <cell r="A1119">
            <v>417653</v>
          </cell>
          <cell r="B1119" t="str">
            <v>GOMA RECUBR.MET.1025X8,5X</v>
          </cell>
          <cell r="C1119" t="str">
            <v>OTH0004</v>
          </cell>
          <cell r="D1119" t="str">
            <v>Mat.Rep.Steel Fca Bilbao</v>
          </cell>
          <cell r="E1119" t="str">
            <v>OTH0106</v>
          </cell>
          <cell r="F1119" t="str">
            <v>HP-COV</v>
          </cell>
          <cell r="G1119" t="str">
            <v>IPMMSTMANUF2</v>
          </cell>
        </row>
        <row r="1120">
          <cell r="A1120">
            <v>417654</v>
          </cell>
          <cell r="B1120" t="str">
            <v>GOMA RECUBR.MET.825X10,5K</v>
          </cell>
          <cell r="C1120" t="str">
            <v>OTH0004</v>
          </cell>
          <cell r="D1120" t="str">
            <v>Mat.Rep.Steel Fca Bilbao</v>
          </cell>
          <cell r="E1120" t="str">
            <v>OTH0107</v>
          </cell>
          <cell r="F1120" t="str">
            <v>HP-COV</v>
          </cell>
          <cell r="G1120" t="str">
            <v>IPMMSTMANUF2</v>
          </cell>
        </row>
        <row r="1121">
          <cell r="A1121">
            <v>417655</v>
          </cell>
          <cell r="B1121" t="str">
            <v>GOMA RECUBR.MET.825X6,5K</v>
          </cell>
          <cell r="C1121" t="str">
            <v>OTH0004</v>
          </cell>
          <cell r="D1121" t="str">
            <v>Mat.Rep.Steel Fca Bilbao</v>
          </cell>
          <cell r="E1121" t="str">
            <v>OTH0108</v>
          </cell>
          <cell r="F1121" t="str">
            <v>HP-COV</v>
          </cell>
          <cell r="G1121" t="str">
            <v>IPMMSTMANUF2</v>
          </cell>
        </row>
        <row r="1122">
          <cell r="A1122">
            <v>417656</v>
          </cell>
          <cell r="B1122" t="str">
            <v>GOMA RECUBR.MET.1250X3,5X</v>
          </cell>
          <cell r="C1122" t="str">
            <v>OTH0004</v>
          </cell>
          <cell r="D1122" t="str">
            <v>Mat.Rep.Steel Fca Bilbao</v>
          </cell>
          <cell r="E1122" t="str">
            <v>OTH0109</v>
          </cell>
          <cell r="F1122" t="str">
            <v>HP-COV</v>
          </cell>
          <cell r="G1122" t="str">
            <v>IPMMSTMANUF2</v>
          </cell>
        </row>
        <row r="1123">
          <cell r="A1123">
            <v>417657</v>
          </cell>
          <cell r="B1123" t="str">
            <v>GOMA EN TIRAS20X200X5000T</v>
          </cell>
          <cell r="C1123" t="str">
            <v>OTH0004</v>
          </cell>
          <cell r="D1123" t="str">
            <v>Mat.Rep.Steel Fca Bilbao</v>
          </cell>
          <cell r="E1123" t="str">
            <v>OTH0110</v>
          </cell>
          <cell r="F1123" t="str">
            <v>HP-COV</v>
          </cell>
          <cell r="G1123" t="str">
            <v>IPMMSTMANUF2</v>
          </cell>
        </row>
        <row r="1124">
          <cell r="A1124">
            <v>417658</v>
          </cell>
          <cell r="B1124" t="str">
            <v>GOMA RECUBR.MET.825X4,5X</v>
          </cell>
          <cell r="C1124" t="str">
            <v>OTH0004</v>
          </cell>
          <cell r="D1124" t="str">
            <v>Mat.Rep.Steel Fca Bilbao</v>
          </cell>
          <cell r="E1124" t="str">
            <v>OTH0111</v>
          </cell>
          <cell r="F1124" t="str">
            <v>HP-COV</v>
          </cell>
          <cell r="G1124" t="str">
            <v>IPMMSTMANUF2</v>
          </cell>
        </row>
        <row r="1125">
          <cell r="A1125">
            <v>417659</v>
          </cell>
          <cell r="B1125" t="str">
            <v>GOMA RECUBR.MET.825X12,5X</v>
          </cell>
          <cell r="C1125" t="str">
            <v>OTH0004</v>
          </cell>
          <cell r="D1125" t="str">
            <v>Mat.Rep.Steel Fca Bilbao</v>
          </cell>
          <cell r="E1125" t="str">
            <v>OTH0112</v>
          </cell>
          <cell r="F1125" t="str">
            <v>HP-COV</v>
          </cell>
          <cell r="G1125" t="str">
            <v>IPMMSTMANUF2</v>
          </cell>
        </row>
        <row r="1126">
          <cell r="A1126">
            <v>417660</v>
          </cell>
          <cell r="B1126" t="str">
            <v>GOMA RECUBR.MET.785X5,5X</v>
          </cell>
          <cell r="C1126" t="str">
            <v>OTH0004</v>
          </cell>
          <cell r="D1126" t="str">
            <v>Mat.Rep.Steel Fca Bilbao</v>
          </cell>
          <cell r="E1126" t="str">
            <v>OTH0113</v>
          </cell>
          <cell r="F1126" t="str">
            <v>HP-COV</v>
          </cell>
          <cell r="G1126" t="str">
            <v>IPMMSTMANUF2</v>
          </cell>
        </row>
        <row r="1127">
          <cell r="A1127">
            <v>417661</v>
          </cell>
          <cell r="B1127" t="str">
            <v>GOMA RECUBR.MET.785X3,5X</v>
          </cell>
          <cell r="C1127" t="str">
            <v>OTH0004</v>
          </cell>
          <cell r="D1127" t="str">
            <v>Mat.Rep.Steel Fca Bilbao</v>
          </cell>
          <cell r="E1127" t="str">
            <v>OTH0114</v>
          </cell>
          <cell r="F1127" t="str">
            <v>HP-COV</v>
          </cell>
          <cell r="G1127" t="str">
            <v>IPMMSTMANUF2</v>
          </cell>
        </row>
        <row r="1128">
          <cell r="A1128">
            <v>417662</v>
          </cell>
          <cell r="B1128" t="str">
            <v>GOMA INTERNA MET785X2X</v>
          </cell>
          <cell r="C1128" t="str">
            <v>OTH0004</v>
          </cell>
          <cell r="D1128" t="str">
            <v>Mat.Rep.Steel Fca Bilbao</v>
          </cell>
          <cell r="E1128" t="str">
            <v>OTH0115</v>
          </cell>
          <cell r="F1128" t="str">
            <v>HP-COV</v>
          </cell>
          <cell r="G1128" t="str">
            <v>IPMMSTMANUF2</v>
          </cell>
        </row>
        <row r="1129">
          <cell r="A1129">
            <v>417663</v>
          </cell>
          <cell r="B1129" t="str">
            <v>GOMA RECUBR.MET.1450X8Y</v>
          </cell>
          <cell r="C1129" t="str">
            <v>OTH0004</v>
          </cell>
          <cell r="D1129" t="str">
            <v>Mat.Rep.Steel Fca Bilbao</v>
          </cell>
          <cell r="E1129" t="str">
            <v>OTH0116</v>
          </cell>
          <cell r="F1129" t="str">
            <v>HP-COV</v>
          </cell>
          <cell r="G1129" t="str">
            <v>IPMMSTMANUF2</v>
          </cell>
        </row>
        <row r="1130">
          <cell r="A1130">
            <v>417664</v>
          </cell>
          <cell r="B1130" t="str">
            <v>GOMA RECUBR.MET.1450X3,5Y</v>
          </cell>
          <cell r="C1130" t="str">
            <v>OTH0004</v>
          </cell>
          <cell r="D1130" t="str">
            <v>Mat.Rep.Steel Fca Bilbao</v>
          </cell>
          <cell r="E1130" t="str">
            <v>OTH0117</v>
          </cell>
          <cell r="F1130" t="str">
            <v>HP-COV</v>
          </cell>
          <cell r="G1130" t="str">
            <v>IPMMSTMANUF2</v>
          </cell>
        </row>
        <row r="1131">
          <cell r="A1131">
            <v>417665</v>
          </cell>
          <cell r="B1131" t="str">
            <v>GOMA RECUBR.MET.1050X6,5X</v>
          </cell>
          <cell r="C1131" t="str">
            <v>OTH0004</v>
          </cell>
          <cell r="D1131" t="str">
            <v>Mat.Rep.Steel Fca Bilbao</v>
          </cell>
          <cell r="E1131" t="str">
            <v>OTH0118</v>
          </cell>
          <cell r="F1131" t="str">
            <v>HP-COV</v>
          </cell>
          <cell r="G1131" t="str">
            <v>IPMMSTMANUF2</v>
          </cell>
        </row>
        <row r="1132">
          <cell r="A1132">
            <v>417666</v>
          </cell>
          <cell r="B1132" t="str">
            <v>GOMA RECUBR.MET.1050X2,5X</v>
          </cell>
          <cell r="C1132" t="str">
            <v>OTH0004</v>
          </cell>
          <cell r="D1132" t="str">
            <v>Mat.Rep.Steel Fca Bilbao</v>
          </cell>
          <cell r="E1132" t="str">
            <v>OTH0119</v>
          </cell>
          <cell r="F1132" t="str">
            <v>HP-COV</v>
          </cell>
          <cell r="G1132" t="str">
            <v>IPMMSTMANUF2</v>
          </cell>
        </row>
        <row r="1133">
          <cell r="A1133">
            <v>417667</v>
          </cell>
          <cell r="B1133" t="str">
            <v>GOMA FILLER MET.4X60X</v>
          </cell>
          <cell r="C1133" t="str">
            <v>OTH0004</v>
          </cell>
          <cell r="D1133" t="str">
            <v>Mat.Rep.Steel Fca Bilbao</v>
          </cell>
          <cell r="E1133" t="str">
            <v>OTH0120</v>
          </cell>
          <cell r="F1133" t="str">
            <v>HP-COV</v>
          </cell>
          <cell r="G1133" t="str">
            <v>IPMMSTMANUF2</v>
          </cell>
        </row>
        <row r="1134">
          <cell r="A1134">
            <v>417668</v>
          </cell>
          <cell r="B1134" t="str">
            <v>GOMA INTERNA MET1450X2Y</v>
          </cell>
          <cell r="C1134" t="str">
            <v>OTH0004</v>
          </cell>
          <cell r="D1134" t="str">
            <v>Mat.Rep.Steel Fca Bilbao</v>
          </cell>
          <cell r="E1134" t="str">
            <v>OTH0121</v>
          </cell>
          <cell r="F1134" t="str">
            <v>HP-COV</v>
          </cell>
          <cell r="G1134" t="str">
            <v>IPMMSTMANUF2</v>
          </cell>
        </row>
        <row r="1135">
          <cell r="A1135">
            <v>417669</v>
          </cell>
          <cell r="B1135" t="str">
            <v>GOMA RECUBR.MET.1250X4,5X</v>
          </cell>
          <cell r="C1135" t="str">
            <v>OTH0004</v>
          </cell>
          <cell r="D1135" t="str">
            <v>Mat.Rep.Steel Fca Bilbao</v>
          </cell>
          <cell r="E1135" t="str">
            <v>OTH0122</v>
          </cell>
          <cell r="F1135" t="str">
            <v>HP-COV</v>
          </cell>
          <cell r="G1135" t="str">
            <v>IPMMSTMANUF2</v>
          </cell>
        </row>
        <row r="1136">
          <cell r="A1136">
            <v>417671</v>
          </cell>
          <cell r="B1136" t="str">
            <v>GOMA FILLER.MET.4X60    K</v>
          </cell>
          <cell r="C1136" t="str">
            <v>OTH0004</v>
          </cell>
          <cell r="D1136" t="str">
            <v>Mat.Rep.Steel Fca Bilbao</v>
          </cell>
          <cell r="E1136" t="str">
            <v>OTH0123</v>
          </cell>
          <cell r="F1136" t="str">
            <v>HP-COV</v>
          </cell>
          <cell r="G1136" t="str">
            <v>IPMMSTMANUF2</v>
          </cell>
        </row>
        <row r="1137">
          <cell r="A1137">
            <v>417672</v>
          </cell>
          <cell r="B1137" t="str">
            <v>GOMA FILLER.MET.5X60K</v>
          </cell>
          <cell r="C1137" t="str">
            <v>OTH0004</v>
          </cell>
          <cell r="D1137" t="str">
            <v>Mat.Rep.Steel Fca Bilbao</v>
          </cell>
          <cell r="E1137" t="str">
            <v>OTH0124</v>
          </cell>
          <cell r="F1137" t="str">
            <v>HP-COV</v>
          </cell>
          <cell r="G1137" t="str">
            <v>IPMMSTMANUF2</v>
          </cell>
        </row>
        <row r="1138">
          <cell r="A1138">
            <v>417673</v>
          </cell>
          <cell r="B1138" t="str">
            <v>GOMA RECUBR.MET.725X6,5K</v>
          </cell>
          <cell r="C1138" t="str">
            <v>OTH0004</v>
          </cell>
          <cell r="D1138" t="str">
            <v>Mat.Rep.Steel Fca Bilbao</v>
          </cell>
          <cell r="E1138" t="str">
            <v>OTH0125</v>
          </cell>
          <cell r="F1138" t="str">
            <v>HP-COV</v>
          </cell>
          <cell r="G1138" t="str">
            <v>IPMMSTMANUF2</v>
          </cell>
        </row>
        <row r="1139">
          <cell r="A1139">
            <v>417674</v>
          </cell>
          <cell r="B1139" t="str">
            <v>GOMA RECUBR.MET.725X2,5K</v>
          </cell>
          <cell r="C1139" t="str">
            <v>OTH0004</v>
          </cell>
          <cell r="D1139" t="str">
            <v>Mat.Rep.Steel Fca Bilbao</v>
          </cell>
          <cell r="E1139" t="str">
            <v>OTH0126</v>
          </cell>
          <cell r="F1139" t="str">
            <v>HP-COV</v>
          </cell>
          <cell r="G1139" t="str">
            <v>IPMMSTMANUF2</v>
          </cell>
        </row>
        <row r="1140">
          <cell r="A1140">
            <v>417677</v>
          </cell>
          <cell r="B1140" t="str">
            <v>GOMA RECUBR.MET.550X2    D2091K</v>
          </cell>
          <cell r="C1140" t="str">
            <v>OTH0004</v>
          </cell>
          <cell r="D1140" t="str">
            <v>Mat.Rep.Steel Fca Bilbao</v>
          </cell>
          <cell r="E1140" t="str">
            <v>OTH0127</v>
          </cell>
          <cell r="F1140" t="str">
            <v>HP-COV</v>
          </cell>
          <cell r="G1140" t="str">
            <v>IPMMSTMANUF2</v>
          </cell>
        </row>
        <row r="1141">
          <cell r="A1141">
            <v>417678</v>
          </cell>
          <cell r="B1141" t="str">
            <v>RECUBR. TAMBORESESPEC.   X -57</v>
          </cell>
          <cell r="C1141" t="str">
            <v>OTH0004</v>
          </cell>
          <cell r="D1141" t="str">
            <v>Mat.Rep.Steel Fca Bilbao</v>
          </cell>
          <cell r="E1141" t="str">
            <v>OTH0128</v>
          </cell>
          <cell r="F1141" t="str">
            <v>HP-COV</v>
          </cell>
          <cell r="G1141" t="str">
            <v>IPMMSTMANUF2</v>
          </cell>
        </row>
        <row r="1142">
          <cell r="A1142">
            <v>417683</v>
          </cell>
          <cell r="B1142" t="str">
            <v>ENSAM.GIN+REC  K2200XD207+K13,5</v>
          </cell>
          <cell r="C1142" t="str">
            <v>OTH0004</v>
          </cell>
          <cell r="D1142" t="str">
            <v>Mat.Rep.Steel Fca Bilbao</v>
          </cell>
          <cell r="E1142" t="str">
            <v>OTH0129</v>
          </cell>
          <cell r="F1142" t="str">
            <v>HP-COV</v>
          </cell>
          <cell r="G1142" t="str">
            <v>IPMMSTMANUF2</v>
          </cell>
        </row>
        <row r="1143">
          <cell r="A1143">
            <v>417684</v>
          </cell>
          <cell r="B1143" t="str">
            <v>ENSAM.GIN+REC  K2200XD207+K8,5</v>
          </cell>
          <cell r="C1143" t="str">
            <v>OTH0004</v>
          </cell>
          <cell r="D1143" t="str">
            <v>Mat.Rep.Steel Fca Bilbao</v>
          </cell>
          <cell r="E1143" t="str">
            <v>OTH0130</v>
          </cell>
          <cell r="F1143" t="str">
            <v>HP-COV</v>
          </cell>
          <cell r="G1143" t="str">
            <v>IPMMSTMANUF2</v>
          </cell>
        </row>
        <row r="1144">
          <cell r="A1144">
            <v>417685</v>
          </cell>
          <cell r="B1144" t="str">
            <v>ENSAM.GIN+REC  K1950XD207+K10,5</v>
          </cell>
          <cell r="C1144" t="str">
            <v>OTH0004</v>
          </cell>
          <cell r="D1144" t="str">
            <v>Mat.Rep.Steel Fca Bilbao</v>
          </cell>
          <cell r="E1144" t="str">
            <v>OTH0131</v>
          </cell>
          <cell r="F1144" t="str">
            <v>HP-COV</v>
          </cell>
          <cell r="G1144" t="str">
            <v>IPMMSTMANUF2</v>
          </cell>
        </row>
        <row r="1145">
          <cell r="A1145">
            <v>417686</v>
          </cell>
          <cell r="B1145" t="str">
            <v>ENSAM.GIN+REC  K1950XD207+K6,5</v>
          </cell>
          <cell r="C1145" t="str">
            <v>OTH0004</v>
          </cell>
          <cell r="D1145" t="str">
            <v>Mat.Rep.Steel Fca Bilbao</v>
          </cell>
          <cell r="E1145" t="str">
            <v>OTH0132</v>
          </cell>
          <cell r="F1145" t="str">
            <v>HP-COV</v>
          </cell>
          <cell r="G1145" t="str">
            <v>IPMMSTMANUF2</v>
          </cell>
        </row>
        <row r="1146">
          <cell r="A1146">
            <v>417687</v>
          </cell>
          <cell r="B1146" t="str">
            <v>GOMA RECUBR.MET.1050X9X</v>
          </cell>
          <cell r="C1146" t="str">
            <v>OTH0004</v>
          </cell>
          <cell r="D1146" t="str">
            <v>Mat.Rep.Steel Fca Bilbao</v>
          </cell>
          <cell r="E1146" t="str">
            <v>OTH0133</v>
          </cell>
          <cell r="F1146" t="str">
            <v>HP-COV</v>
          </cell>
          <cell r="G1146" t="str">
            <v>IPMMSTMANUF2</v>
          </cell>
        </row>
        <row r="1147">
          <cell r="A1147">
            <v>417688</v>
          </cell>
          <cell r="B1147" t="str">
            <v>GOMA RECUBR.MET.1050X2,5X</v>
          </cell>
          <cell r="C1147" t="str">
            <v>OTH0004</v>
          </cell>
          <cell r="D1147" t="str">
            <v>Mat.Rep.Steel Fca Bilbao</v>
          </cell>
          <cell r="E1147" t="str">
            <v>OTH0134</v>
          </cell>
          <cell r="F1147" t="str">
            <v>HP-COV</v>
          </cell>
          <cell r="G1147" t="str">
            <v>IPMMSTMANUF2</v>
          </cell>
        </row>
        <row r="1148">
          <cell r="A1148">
            <v>417689</v>
          </cell>
          <cell r="B1148" t="str">
            <v>GOMA RECUBR.MET.825X3,5X</v>
          </cell>
          <cell r="C1148" t="str">
            <v>OTH0004</v>
          </cell>
          <cell r="D1148" t="str">
            <v>Mat.Rep.Steel Fca Bilbao</v>
          </cell>
          <cell r="E1148" t="str">
            <v>OTH0135</v>
          </cell>
          <cell r="F1148" t="str">
            <v>HP-COV</v>
          </cell>
          <cell r="G1148" t="str">
            <v>IPMMSTMANUF2</v>
          </cell>
        </row>
        <row r="1149">
          <cell r="A1149">
            <v>417690</v>
          </cell>
          <cell r="B1149" t="str">
            <v>GOMA RECUBR.MET.1025X2.5X</v>
          </cell>
          <cell r="C1149" t="str">
            <v>OTH0004</v>
          </cell>
          <cell r="D1149" t="str">
            <v>Mat.Rep.Steel Fca Bilbao</v>
          </cell>
          <cell r="E1149" t="str">
            <v>OTH0136</v>
          </cell>
          <cell r="F1149" t="str">
            <v>HP-COV</v>
          </cell>
          <cell r="G1149" t="str">
            <v>IPMMSTMANUF2</v>
          </cell>
        </row>
        <row r="1150">
          <cell r="A1150">
            <v>417691</v>
          </cell>
          <cell r="B1150" t="str">
            <v>ENSAM.GIN+REC1025XD207+X8,5</v>
          </cell>
          <cell r="C1150" t="str">
            <v>OTH0004</v>
          </cell>
          <cell r="D1150" t="str">
            <v>Mat.Rep.Steel Fca Bilbao</v>
          </cell>
          <cell r="E1150" t="str">
            <v>OTH0137</v>
          </cell>
          <cell r="F1150" t="str">
            <v>HP-COV</v>
          </cell>
          <cell r="G1150" t="str">
            <v>IPMMSTMANUF2</v>
          </cell>
        </row>
        <row r="1151">
          <cell r="A1151">
            <v>417692</v>
          </cell>
          <cell r="B1151" t="str">
            <v>ENSAM.GIN+REC1025XD207+X14,5</v>
          </cell>
          <cell r="C1151" t="str">
            <v>OTH0004</v>
          </cell>
          <cell r="D1151" t="str">
            <v>Mat.Rep.Steel Fca Bilbao</v>
          </cell>
          <cell r="E1151" t="str">
            <v>OTH0138</v>
          </cell>
          <cell r="F1151" t="str">
            <v>HP-COV</v>
          </cell>
          <cell r="G1151" t="str">
            <v>IPMMSTMANUF2</v>
          </cell>
        </row>
        <row r="1152">
          <cell r="A1152">
            <v>417693</v>
          </cell>
          <cell r="B1152" t="str">
            <v>ENSAM.GIN+REC  K1950XD207+K8,5</v>
          </cell>
          <cell r="C1152" t="str">
            <v>OTH0004</v>
          </cell>
          <cell r="D1152" t="str">
            <v>Mat.Rep.Steel Fca Bilbao</v>
          </cell>
          <cell r="E1152" t="str">
            <v>OTH0139</v>
          </cell>
          <cell r="F1152" t="str">
            <v>HP-COV</v>
          </cell>
          <cell r="G1152" t="str">
            <v>IPMMSTMANUF2</v>
          </cell>
        </row>
        <row r="1153">
          <cell r="A1153">
            <v>417694</v>
          </cell>
          <cell r="B1153" t="str">
            <v>ENSAM.GIN+REC  K1950XD207+K3,5</v>
          </cell>
          <cell r="C1153" t="str">
            <v>OTH0004</v>
          </cell>
          <cell r="D1153" t="str">
            <v>Mat.Rep.Steel Fca Bilbao</v>
          </cell>
          <cell r="E1153" t="str">
            <v>OTH0140</v>
          </cell>
          <cell r="F1153" t="str">
            <v>HP-COV</v>
          </cell>
          <cell r="G1153" t="str">
            <v>IPMMSTMANUF2</v>
          </cell>
        </row>
        <row r="1154">
          <cell r="A1154">
            <v>417695</v>
          </cell>
          <cell r="B1154" t="str">
            <v>GOMA RECUBR.MET.785X5,5W</v>
          </cell>
          <cell r="C1154" t="str">
            <v>OTH0004</v>
          </cell>
          <cell r="D1154" t="str">
            <v>Mat.Rep.Steel Fca Bilbao</v>
          </cell>
          <cell r="E1154" t="str">
            <v>OTH0141</v>
          </cell>
          <cell r="F1154" t="str">
            <v>HP-COV</v>
          </cell>
          <cell r="G1154" t="str">
            <v>IPMMSTMANUF2</v>
          </cell>
        </row>
        <row r="1155">
          <cell r="A1155">
            <v>417696</v>
          </cell>
          <cell r="B1155" t="str">
            <v>GOMA RECUBR.MET.785X3,5W</v>
          </cell>
          <cell r="C1155" t="str">
            <v>OTH0004</v>
          </cell>
          <cell r="D1155" t="str">
            <v>Mat.Rep.Steel Fca Bilbao</v>
          </cell>
          <cell r="E1155" t="str">
            <v>OTH0142</v>
          </cell>
          <cell r="F1155" t="str">
            <v>HP-COV</v>
          </cell>
          <cell r="G1155" t="str">
            <v>IPMMSTMANUF2</v>
          </cell>
        </row>
        <row r="1156">
          <cell r="A1156">
            <v>417697</v>
          </cell>
          <cell r="B1156" t="str">
            <v>GOMA INTERNA MET785X2</v>
          </cell>
          <cell r="C1156" t="str">
            <v>OTH0004</v>
          </cell>
          <cell r="D1156" t="str">
            <v>Mat.Rep.Steel Fca Bilbao</v>
          </cell>
          <cell r="E1156" t="str">
            <v>OTH0143</v>
          </cell>
          <cell r="F1156" t="str">
            <v>HP-COV</v>
          </cell>
          <cell r="G1156" t="str">
            <v>IPMMSTMANUF2</v>
          </cell>
        </row>
        <row r="1157">
          <cell r="A1157">
            <v>417698</v>
          </cell>
          <cell r="B1157" t="str">
            <v>GOMA RECUBR.MET.850X4,5X</v>
          </cell>
          <cell r="C1157" t="str">
            <v>OTH0004</v>
          </cell>
          <cell r="D1157" t="str">
            <v>Mat.Rep.Steel Fca Bilbao</v>
          </cell>
          <cell r="E1157" t="str">
            <v>OTH0144</v>
          </cell>
          <cell r="F1157" t="str">
            <v>HP-COV</v>
          </cell>
          <cell r="G1157" t="str">
            <v>IPMMSTMANUF2</v>
          </cell>
        </row>
        <row r="1158">
          <cell r="A1158">
            <v>417699</v>
          </cell>
          <cell r="B1158" t="str">
            <v>GOMA RECUBR.MET.850X2,5X</v>
          </cell>
          <cell r="C1158" t="str">
            <v>OTH0004</v>
          </cell>
          <cell r="D1158" t="str">
            <v>Mat.Rep.Steel Fca Bilbao</v>
          </cell>
          <cell r="E1158" t="str">
            <v>OTH0145</v>
          </cell>
          <cell r="F1158" t="str">
            <v>HP-COV</v>
          </cell>
          <cell r="G1158" t="str">
            <v>IPMMSTMANUF2</v>
          </cell>
        </row>
        <row r="1159">
          <cell r="A1159">
            <v>417700</v>
          </cell>
          <cell r="B1159" t="str">
            <v>GOMA RECUBR.MET.825X5,5K</v>
          </cell>
          <cell r="C1159" t="str">
            <v>OTH0004</v>
          </cell>
          <cell r="D1159" t="str">
            <v>Mat.Rep.Steel Fca Bilbao</v>
          </cell>
          <cell r="E1159" t="str">
            <v>OTH0146</v>
          </cell>
          <cell r="F1159" t="str">
            <v>HP-COV</v>
          </cell>
          <cell r="G1159" t="str">
            <v>IPMMSTMANUF2</v>
          </cell>
        </row>
        <row r="1160">
          <cell r="A1160">
            <v>417701</v>
          </cell>
          <cell r="B1160" t="str">
            <v>GOMA RECUBR.MET.825X8,5K</v>
          </cell>
          <cell r="C1160" t="str">
            <v>OTH0004</v>
          </cell>
          <cell r="D1160" t="str">
            <v>Mat.Rep.Steel Fca Bilbao</v>
          </cell>
          <cell r="E1160" t="str">
            <v>OTH0147</v>
          </cell>
          <cell r="F1160" t="str">
            <v>HP-COV</v>
          </cell>
          <cell r="G1160" t="str">
            <v>IPMMSTMANUF2</v>
          </cell>
        </row>
        <row r="1161">
          <cell r="A1161">
            <v>419652</v>
          </cell>
          <cell r="B1161" t="str">
            <v>GOMA RECUBR.METALICA 1250X4,5 GRADO K</v>
          </cell>
          <cell r="C1161" t="str">
            <v>OTH0004</v>
          </cell>
          <cell r="D1161" t="str">
            <v>Mat.Rep.Steel Fca Bilbao</v>
          </cell>
          <cell r="E1161" t="str">
            <v>OTH0148</v>
          </cell>
          <cell r="F1161" t="str">
            <v>HP-COV</v>
          </cell>
          <cell r="G1161" t="str">
            <v>IPMMSTMANUF2</v>
          </cell>
        </row>
        <row r="1162">
          <cell r="A1162">
            <v>419652</v>
          </cell>
          <cell r="B1162" t="str">
            <v>GOMA RECUBR.METALICA 1250X4,5 GRADO K</v>
          </cell>
          <cell r="C1162" t="str">
            <v>OTH0004</v>
          </cell>
          <cell r="D1162" t="str">
            <v>Mat.Rep.Steel Fca Bilbao</v>
          </cell>
          <cell r="E1162" t="str">
            <v>OTH0149</v>
          </cell>
          <cell r="F1162" t="str">
            <v>HP-COV</v>
          </cell>
          <cell r="G1162" t="str">
            <v>IPMMSTMANUF2</v>
          </cell>
        </row>
        <row r="1163">
          <cell r="A1163">
            <v>421071</v>
          </cell>
          <cell r="B1163" t="str">
            <v>ENSAM.GIN+REC1025XD207+AC8,5</v>
          </cell>
          <cell r="C1163" t="str">
            <v>OTH0004</v>
          </cell>
          <cell r="D1163" t="str">
            <v>Mat.Rep.Steel Fca Bilbao</v>
          </cell>
          <cell r="E1163" t="str">
            <v>OTH0150</v>
          </cell>
          <cell r="F1163" t="str">
            <v>HP-COV</v>
          </cell>
          <cell r="G1163" t="str">
            <v>IPMMSTMANUF2</v>
          </cell>
        </row>
        <row r="1164">
          <cell r="A1164">
            <v>421195</v>
          </cell>
          <cell r="B1164" t="str">
            <v>ENSAM.GIN+REC1025XD207+AC18,5</v>
          </cell>
          <cell r="C1164" t="str">
            <v>OTH0004</v>
          </cell>
          <cell r="D1164" t="str">
            <v>Mat.Rep.Steel Fca Bilbao</v>
          </cell>
          <cell r="E1164" t="str">
            <v>OTH0151</v>
          </cell>
          <cell r="F1164" t="str">
            <v>HP-COV</v>
          </cell>
          <cell r="G1164" t="str">
            <v>IPMMSTMANUF2</v>
          </cell>
        </row>
        <row r="1165">
          <cell r="A1165">
            <v>421757</v>
          </cell>
          <cell r="B1165" t="str">
            <v>ENSAM.GIN+REC W 1025XD207+W8,5</v>
          </cell>
          <cell r="C1165" t="str">
            <v>OTH0004</v>
          </cell>
          <cell r="D1165" t="str">
            <v>Mat.Rep.Steel Fca Bilbao</v>
          </cell>
          <cell r="E1165" t="str">
            <v>OTH0152</v>
          </cell>
          <cell r="F1165" t="str">
            <v>HP-COV</v>
          </cell>
          <cell r="G1165" t="str">
            <v>IPMMSTMANUF2</v>
          </cell>
        </row>
        <row r="1166">
          <cell r="A1166">
            <v>423342</v>
          </cell>
          <cell r="B1166" t="str">
            <v>GOMA RECUBR.MET.925X8,5 AC</v>
          </cell>
          <cell r="C1166" t="str">
            <v>OTH0004</v>
          </cell>
          <cell r="D1166" t="str">
            <v>Mat.Rep.Steel Fca Bilbao</v>
          </cell>
          <cell r="E1166" t="str">
            <v>OTH0153</v>
          </cell>
          <cell r="F1166" t="str">
            <v>HP-COV</v>
          </cell>
          <cell r="G1166" t="str">
            <v>IPMMSTMANUF2</v>
          </cell>
        </row>
        <row r="1167">
          <cell r="A1167">
            <v>423445</v>
          </cell>
          <cell r="B1167" t="str">
            <v>GOMA RECUBR.MET.925X16,5 AC</v>
          </cell>
          <cell r="C1167" t="str">
            <v>OTH0004</v>
          </cell>
          <cell r="D1167" t="str">
            <v>Mat.Rep.Steel Fca Bilbao</v>
          </cell>
          <cell r="E1167" t="str">
            <v>OTH0154</v>
          </cell>
          <cell r="F1167" t="str">
            <v>HP-COV</v>
          </cell>
          <cell r="G1167" t="str">
            <v>IPMMSTMANUF2</v>
          </cell>
        </row>
        <row r="1168">
          <cell r="A1168">
            <v>424579</v>
          </cell>
          <cell r="B1168" t="str">
            <v>GOMA RECUBR.MET.725X3.5X</v>
          </cell>
          <cell r="C1168" t="str">
            <v>OTH0004</v>
          </cell>
          <cell r="D1168" t="str">
            <v>Mat.Rep.Steel Fca Bilbao</v>
          </cell>
          <cell r="E1168" t="str">
            <v>OTH0155</v>
          </cell>
          <cell r="F1168" t="str">
            <v>HP-COV</v>
          </cell>
          <cell r="G1168" t="str">
            <v>IPMMSTMANUF2</v>
          </cell>
        </row>
        <row r="1169">
          <cell r="A1169">
            <v>424580</v>
          </cell>
          <cell r="B1169" t="str">
            <v>GOMA RECUBR.MET.725X8,5X</v>
          </cell>
          <cell r="C1169" t="str">
            <v>OTH0004</v>
          </cell>
          <cell r="D1169" t="str">
            <v>Mat.Rep.Steel Fca Bilbao</v>
          </cell>
          <cell r="E1169" t="str">
            <v>OTH0156</v>
          </cell>
          <cell r="F1169" t="str">
            <v>HP-COV</v>
          </cell>
          <cell r="G1169" t="str">
            <v>IPMMSTMANUF2</v>
          </cell>
        </row>
      </sheetData>
      <sheetData sheetId="7" refreshError="1"/>
      <sheetData sheetId="8" refreshError="1"/>
      <sheetData sheetId="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keOver"/>
      <sheetName val="CONTENTS"/>
      <sheetName val="0110"/>
      <sheetName val="Resource"/>
      <sheetName val="BookSchema"/>
      <sheetName val="BookMaster"/>
      <sheetName val="Check.def"/>
      <sheetName val="mapping.def"/>
    </sheetNames>
    <sheetDataSet>
      <sheetData sheetId="0" refreshError="1"/>
      <sheetData sheetId="1"/>
      <sheetData sheetId="2" refreshError="1"/>
      <sheetData sheetId="3"/>
      <sheetData sheetId="4">
        <row r="13">
          <cell r="AL13" t="str">
            <v>100000-T111</v>
          </cell>
        </row>
        <row r="14">
          <cell r="AL14" t="str">
            <v>100000-9000</v>
          </cell>
        </row>
        <row r="15">
          <cell r="AL15" t="str">
            <v>100000-D100</v>
          </cell>
        </row>
        <row r="16">
          <cell r="AL16" t="str">
            <v>100000-D200</v>
          </cell>
        </row>
        <row r="17">
          <cell r="AL17" t="str">
            <v>100000-D300</v>
          </cell>
        </row>
        <row r="18">
          <cell r="AL18" t="str">
            <v>100000-D400</v>
          </cell>
        </row>
        <row r="19">
          <cell r="AL19" t="str">
            <v>100000-D500</v>
          </cell>
        </row>
        <row r="20">
          <cell r="AL20" t="str">
            <v>100000-D600</v>
          </cell>
        </row>
        <row r="21">
          <cell r="AL21" t="str">
            <v>100000-D700</v>
          </cell>
        </row>
        <row r="22">
          <cell r="AL22" t="str">
            <v>100000-D701</v>
          </cell>
        </row>
        <row r="23">
          <cell r="AL23" t="str">
            <v>100000-D800</v>
          </cell>
        </row>
        <row r="24">
          <cell r="AL24" t="str">
            <v>100000-D900</v>
          </cell>
        </row>
        <row r="25">
          <cell r="AL25" t="str">
            <v>100000-DA00</v>
          </cell>
        </row>
        <row r="26">
          <cell r="AL26" t="str">
            <v>100000-DB00</v>
          </cell>
        </row>
        <row r="27">
          <cell r="AL27" t="str">
            <v>100000-DB10</v>
          </cell>
        </row>
        <row r="28">
          <cell r="AL28" t="str">
            <v>100000-GMP0</v>
          </cell>
        </row>
        <row r="29">
          <cell r="AL29" t="str">
            <v>100000-GMPA</v>
          </cell>
        </row>
        <row r="30">
          <cell r="AL30" t="str">
            <v>100000-GMPB</v>
          </cell>
        </row>
        <row r="31">
          <cell r="AL31" t="str">
            <v>100000-GMPC</v>
          </cell>
        </row>
        <row r="32">
          <cell r="AL32" t="str">
            <v>100000-GMPD</v>
          </cell>
        </row>
        <row r="33">
          <cell r="AL33" t="str">
            <v>100000-GMPE</v>
          </cell>
        </row>
        <row r="34">
          <cell r="AL34" t="str">
            <v>100000-GMPF</v>
          </cell>
        </row>
        <row r="35">
          <cell r="AL35" t="str">
            <v>100000-GMPG</v>
          </cell>
        </row>
        <row r="36">
          <cell r="AL36" t="str">
            <v>100000-GMPH</v>
          </cell>
        </row>
        <row r="37">
          <cell r="AL37" t="str">
            <v>100000-GMPJ</v>
          </cell>
        </row>
        <row r="38">
          <cell r="AL38" t="str">
            <v>100000-GMPK</v>
          </cell>
        </row>
        <row r="39">
          <cell r="AL39" t="str">
            <v>100000-GMPL</v>
          </cell>
        </row>
        <row r="40">
          <cell r="AL40" t="str">
            <v>100000-GMPM</v>
          </cell>
        </row>
        <row r="41">
          <cell r="AL41" t="str">
            <v>100000-GMPN</v>
          </cell>
        </row>
        <row r="42">
          <cell r="AL42" t="str">
            <v>100000-GMPO</v>
          </cell>
        </row>
        <row r="43">
          <cell r="AL43" t="str">
            <v>100000-GMPP</v>
          </cell>
        </row>
        <row r="44">
          <cell r="AL44" t="str">
            <v>100000-GMPQ</v>
          </cell>
        </row>
        <row r="45">
          <cell r="AL45" t="str">
            <v>100000-GMPR</v>
          </cell>
        </row>
        <row r="46">
          <cell r="AL46" t="str">
            <v>100000-GMPS</v>
          </cell>
        </row>
        <row r="47">
          <cell r="AL47" t="str">
            <v>100000-T112</v>
          </cell>
        </row>
        <row r="48">
          <cell r="AL48" t="str">
            <v>100000-T113</v>
          </cell>
        </row>
        <row r="49">
          <cell r="AL49" t="str">
            <v>100000-T114</v>
          </cell>
        </row>
        <row r="50">
          <cell r="AL50" t="str">
            <v>100000-T115</v>
          </cell>
        </row>
        <row r="51">
          <cell r="AL51" t="str">
            <v>100000-T116</v>
          </cell>
        </row>
        <row r="52">
          <cell r="AL52" t="str">
            <v>100000-T117</v>
          </cell>
        </row>
        <row r="53">
          <cell r="AL53" t="str">
            <v>100000-T118</v>
          </cell>
        </row>
        <row r="54">
          <cell r="AL54" t="str">
            <v>100000-T119</v>
          </cell>
        </row>
        <row r="55">
          <cell r="AL55" t="str">
            <v>100000-T11A</v>
          </cell>
        </row>
        <row r="56">
          <cell r="AL56" t="str">
            <v>100000-T11B</v>
          </cell>
        </row>
        <row r="57">
          <cell r="AL57" t="str">
            <v>100000-T11C</v>
          </cell>
        </row>
        <row r="58">
          <cell r="AL58" t="str">
            <v>100000-T11D</v>
          </cell>
        </row>
        <row r="59">
          <cell r="AL59" t="str">
            <v>100000-T11E</v>
          </cell>
        </row>
        <row r="60">
          <cell r="AL60" t="str">
            <v>100000-T11F</v>
          </cell>
        </row>
        <row r="61">
          <cell r="AL61" t="str">
            <v>100000-T11G</v>
          </cell>
        </row>
        <row r="62">
          <cell r="AL62" t="str">
            <v>100000-T11H</v>
          </cell>
        </row>
        <row r="63">
          <cell r="AL63" t="str">
            <v>100000-T11I</v>
          </cell>
        </row>
        <row r="64">
          <cell r="AL64" t="str">
            <v>100000-T11J</v>
          </cell>
        </row>
        <row r="65">
          <cell r="AL65" t="str">
            <v>100000-T11K</v>
          </cell>
        </row>
        <row r="66">
          <cell r="AL66" t="str">
            <v>100000-T11L</v>
          </cell>
        </row>
        <row r="67">
          <cell r="AL67" t="str">
            <v>100000-T11M</v>
          </cell>
        </row>
        <row r="68">
          <cell r="AL68" t="str">
            <v>100000-T11N</v>
          </cell>
        </row>
        <row r="69">
          <cell r="AL69" t="str">
            <v>100000-T11O</v>
          </cell>
        </row>
        <row r="70">
          <cell r="AL70" t="str">
            <v>100000-T11P</v>
          </cell>
        </row>
        <row r="71">
          <cell r="AL71" t="str">
            <v>100000-T11Q</v>
          </cell>
        </row>
        <row r="72">
          <cell r="AL72" t="str">
            <v>100000-T11W</v>
          </cell>
        </row>
        <row r="73">
          <cell r="AL73" t="str">
            <v>100000-T11X</v>
          </cell>
        </row>
        <row r="74">
          <cell r="AL74" t="str">
            <v>100000-T11Y</v>
          </cell>
        </row>
        <row r="75">
          <cell r="AL75" t="str">
            <v>100000-T11Z</v>
          </cell>
        </row>
        <row r="76">
          <cell r="AL76" t="str">
            <v>100000-T121</v>
          </cell>
        </row>
        <row r="77">
          <cell r="AL77" t="str">
            <v>100000-T122</v>
          </cell>
        </row>
        <row r="78">
          <cell r="AL78" t="str">
            <v>100000-T130</v>
          </cell>
        </row>
        <row r="79">
          <cell r="AL79" t="str">
            <v>100000-T201</v>
          </cell>
        </row>
        <row r="80">
          <cell r="AL80" t="str">
            <v>100000-T202</v>
          </cell>
        </row>
        <row r="81">
          <cell r="AL81" t="str">
            <v>100000-T203</v>
          </cell>
        </row>
        <row r="82">
          <cell r="AL82" t="str">
            <v>100000-T204</v>
          </cell>
        </row>
        <row r="83">
          <cell r="AL83" t="str">
            <v>100000-T205</v>
          </cell>
        </row>
        <row r="84">
          <cell r="AL84" t="str">
            <v>100000-T207</v>
          </cell>
        </row>
        <row r="85">
          <cell r="AL85" t="str">
            <v>100000-T20G</v>
          </cell>
        </row>
        <row r="86">
          <cell r="AL86" t="str">
            <v>100000-T301</v>
          </cell>
        </row>
        <row r="87">
          <cell r="AL87" t="str">
            <v>100000-T302</v>
          </cell>
        </row>
        <row r="88">
          <cell r="AL88" t="str">
            <v>100000-T400</v>
          </cell>
        </row>
        <row r="89">
          <cell r="AL89" t="str">
            <v>100000-T40G</v>
          </cell>
        </row>
        <row r="90">
          <cell r="AL90" t="str">
            <v>100000-T500</v>
          </cell>
        </row>
        <row r="91">
          <cell r="AL91" t="str">
            <v>100000-T50G</v>
          </cell>
        </row>
        <row r="92">
          <cell r="AL92" t="str">
            <v>100000-T510</v>
          </cell>
        </row>
        <row r="93">
          <cell r="AL93" t="str">
            <v>100000-T51G</v>
          </cell>
        </row>
        <row r="94">
          <cell r="AL94" t="str">
            <v>100000-T600</v>
          </cell>
        </row>
        <row r="95">
          <cell r="AL95" t="str">
            <v>100000-T60G</v>
          </cell>
        </row>
        <row r="96">
          <cell r="AL96" t="str">
            <v>100000-T700</v>
          </cell>
        </row>
        <row r="97">
          <cell r="AL97" t="str">
            <v>100000-T70G</v>
          </cell>
        </row>
        <row r="98">
          <cell r="AL98" t="str">
            <v>100000-T710</v>
          </cell>
        </row>
        <row r="99">
          <cell r="AL99" t="str">
            <v>100000-T71G</v>
          </cell>
        </row>
        <row r="100">
          <cell r="AL100" t="str">
            <v>100000-T800</v>
          </cell>
        </row>
        <row r="101">
          <cell r="AL101" t="str">
            <v>100000-T80G</v>
          </cell>
        </row>
        <row r="102">
          <cell r="AL102" t="str">
            <v>100000-T900</v>
          </cell>
        </row>
        <row r="103">
          <cell r="AL103" t="str">
            <v>100000-T90G</v>
          </cell>
        </row>
        <row r="104">
          <cell r="AL104" t="str">
            <v>100000-TA00</v>
          </cell>
        </row>
        <row r="105">
          <cell r="AL105" t="str">
            <v>100000-TA0G</v>
          </cell>
        </row>
        <row r="106">
          <cell r="AL106" t="str">
            <v>100000-TA10</v>
          </cell>
        </row>
        <row r="107">
          <cell r="AL107" t="str">
            <v>100000-TA11</v>
          </cell>
        </row>
        <row r="108">
          <cell r="AL108" t="str">
            <v>100000-TA20</v>
          </cell>
        </row>
        <row r="109">
          <cell r="AL109" t="str">
            <v>100000-TA30</v>
          </cell>
        </row>
        <row r="110">
          <cell r="AL110" t="str">
            <v>100000-TA40</v>
          </cell>
        </row>
        <row r="111">
          <cell r="AL111" t="str">
            <v>100000-TB11</v>
          </cell>
        </row>
        <row r="112">
          <cell r="AL112" t="str">
            <v>100000-TB12</v>
          </cell>
        </row>
        <row r="113">
          <cell r="AL113" t="str">
            <v>100000-TB1G</v>
          </cell>
        </row>
        <row r="114">
          <cell r="AL114" t="str">
            <v>100000-TB20</v>
          </cell>
        </row>
        <row r="115">
          <cell r="AL115" t="str">
            <v>100000-TB30</v>
          </cell>
        </row>
        <row r="116">
          <cell r="AL116" t="str">
            <v>100000-TB40</v>
          </cell>
        </row>
        <row r="117">
          <cell r="AL117" t="str">
            <v>100000-TB50</v>
          </cell>
        </row>
        <row r="118">
          <cell r="AL118" t="str">
            <v>100000-ZZZZ</v>
          </cell>
        </row>
        <row r="119">
          <cell r="AL119" t="str">
            <v>100104-T202</v>
          </cell>
        </row>
        <row r="120">
          <cell r="AL120" t="str">
            <v>100104-D200</v>
          </cell>
        </row>
        <row r="121">
          <cell r="AL121" t="str">
            <v>100104-D700</v>
          </cell>
        </row>
        <row r="122">
          <cell r="AL122" t="str">
            <v>100104-D701</v>
          </cell>
        </row>
        <row r="123">
          <cell r="AL123" t="str">
            <v>100104-D702</v>
          </cell>
        </row>
        <row r="124">
          <cell r="AL124" t="str">
            <v>100104-T203</v>
          </cell>
        </row>
        <row r="125">
          <cell r="AL125" t="str">
            <v>100104-T204</v>
          </cell>
        </row>
        <row r="126">
          <cell r="AL126" t="str">
            <v>100104-T205</v>
          </cell>
        </row>
        <row r="127">
          <cell r="AL127" t="str">
            <v>100104-T206</v>
          </cell>
        </row>
        <row r="128">
          <cell r="AL128" t="str">
            <v>100104-T207</v>
          </cell>
        </row>
        <row r="129">
          <cell r="AL129" t="str">
            <v>100104-T208</v>
          </cell>
        </row>
        <row r="130">
          <cell r="AL130" t="str">
            <v>100104-T290</v>
          </cell>
        </row>
        <row r="131">
          <cell r="AL131" t="str">
            <v>100104-T291</v>
          </cell>
        </row>
        <row r="132">
          <cell r="AL132" t="str">
            <v>100104-T292</v>
          </cell>
        </row>
        <row r="133">
          <cell r="AL133" t="str">
            <v>100104-T293</v>
          </cell>
        </row>
        <row r="134">
          <cell r="AL134" t="str">
            <v>100104-T294</v>
          </cell>
        </row>
        <row r="135">
          <cell r="AL135" t="str">
            <v>100104-T295</v>
          </cell>
        </row>
        <row r="136">
          <cell r="AL136" t="str">
            <v>100104-T299</v>
          </cell>
        </row>
        <row r="137">
          <cell r="AL137" t="str">
            <v>100104-T302</v>
          </cell>
        </row>
        <row r="138">
          <cell r="AL138" t="str">
            <v>100104-T390</v>
          </cell>
        </row>
        <row r="139">
          <cell r="AL139" t="str">
            <v>100104-T391</v>
          </cell>
        </row>
        <row r="140">
          <cell r="AL140" t="str">
            <v>100104-T392</v>
          </cell>
        </row>
        <row r="141">
          <cell r="AL141" t="str">
            <v>100104-TB11</v>
          </cell>
        </row>
        <row r="142">
          <cell r="AL142" t="str">
            <v>100104-ZZZZ</v>
          </cell>
        </row>
        <row r="143">
          <cell r="AL143" t="str">
            <v>106000-TB40</v>
          </cell>
        </row>
        <row r="144">
          <cell r="AL144" t="str">
            <v>104200-T400</v>
          </cell>
        </row>
        <row r="145">
          <cell r="AL145" t="str">
            <v>101200-TB40</v>
          </cell>
        </row>
        <row r="146">
          <cell r="AL146" t="str">
            <v>101600-TB40</v>
          </cell>
        </row>
        <row r="147">
          <cell r="AL147" t="str">
            <v>101610-TB40</v>
          </cell>
        </row>
        <row r="148">
          <cell r="AL148" t="str">
            <v>225000-T117</v>
          </cell>
        </row>
        <row r="149">
          <cell r="AL149" t="str">
            <v>230300-T11B</v>
          </cell>
        </row>
        <row r="150">
          <cell r="AL150" t="str">
            <v>231000-T11Y</v>
          </cell>
        </row>
        <row r="151">
          <cell r="AL151" t="str">
            <v>231200-T11Y</v>
          </cell>
        </row>
        <row r="152">
          <cell r="AL152" t="str">
            <v>231300-T11Y</v>
          </cell>
        </row>
        <row r="153">
          <cell r="AL153" t="str">
            <v>231400-T11Y</v>
          </cell>
        </row>
        <row r="154">
          <cell r="AL154" t="str">
            <v>258000-T11Y</v>
          </cell>
        </row>
        <row r="155">
          <cell r="AL155" t="str">
            <v>249001-T11Z</v>
          </cell>
        </row>
        <row r="156">
          <cell r="AL156" t="str">
            <v>259007-T11Z</v>
          </cell>
        </row>
        <row r="157">
          <cell r="AL157" t="str">
            <v>292700-T11Z</v>
          </cell>
        </row>
        <row r="158">
          <cell r="AL158" t="str">
            <v>210132-T114</v>
          </cell>
        </row>
        <row r="159">
          <cell r="AL159" t="str">
            <v>225001-T117</v>
          </cell>
        </row>
        <row r="160">
          <cell r="AL160" t="str">
            <v>225005-T117</v>
          </cell>
        </row>
        <row r="161">
          <cell r="AL161" t="str">
            <v>230301-T11B</v>
          </cell>
        </row>
        <row r="162">
          <cell r="AL162" t="str">
            <v>242005-T11H</v>
          </cell>
        </row>
        <row r="163">
          <cell r="AL163" t="str">
            <v>252057-T11L</v>
          </cell>
        </row>
        <row r="164">
          <cell r="AL164" t="str">
            <v>254058-T11L</v>
          </cell>
        </row>
        <row r="165">
          <cell r="AL165" t="str">
            <v>271060-T11Q</v>
          </cell>
        </row>
        <row r="166">
          <cell r="AL166" t="str">
            <v>281015-T11Q</v>
          </cell>
        </row>
        <row r="167">
          <cell r="AL167" t="str">
            <v>292001-T11B</v>
          </cell>
        </row>
        <row r="168">
          <cell r="AL168" t="str">
            <v>221057-T114</v>
          </cell>
        </row>
        <row r="169">
          <cell r="AL169" t="str">
            <v>221057-R003</v>
          </cell>
        </row>
        <row r="170">
          <cell r="AL170" t="str">
            <v>221057-R013</v>
          </cell>
        </row>
        <row r="171">
          <cell r="AL171" t="str">
            <v>210108-T114</v>
          </cell>
        </row>
        <row r="172">
          <cell r="AL172" t="str">
            <v>210111-T114</v>
          </cell>
        </row>
        <row r="173">
          <cell r="AL173" t="str">
            <v>210112-T114</v>
          </cell>
        </row>
        <row r="174">
          <cell r="AL174" t="str">
            <v>210116-T114</v>
          </cell>
        </row>
        <row r="175">
          <cell r="AL175" t="str">
            <v>210304-T114</v>
          </cell>
        </row>
        <row r="176">
          <cell r="AL176" t="str">
            <v>210602-T114</v>
          </cell>
        </row>
        <row r="177">
          <cell r="AL177" t="str">
            <v>222004-T114</v>
          </cell>
        </row>
        <row r="178">
          <cell r="AL178" t="str">
            <v>222051-T114</v>
          </cell>
        </row>
        <row r="179">
          <cell r="AL179" t="str">
            <v>222053-T114</v>
          </cell>
        </row>
        <row r="180">
          <cell r="AL180" t="str">
            <v>222054-T114</v>
          </cell>
        </row>
        <row r="181">
          <cell r="AL181" t="str">
            <v>222055-T114</v>
          </cell>
        </row>
        <row r="182">
          <cell r="AL182" t="str">
            <v>222056-T114</v>
          </cell>
        </row>
        <row r="183">
          <cell r="AL183" t="str">
            <v>223052-T114</v>
          </cell>
        </row>
        <row r="184">
          <cell r="AL184" t="str">
            <v>223057-T114</v>
          </cell>
        </row>
        <row r="185">
          <cell r="AL185" t="str">
            <v>224004-T114</v>
          </cell>
        </row>
        <row r="186">
          <cell r="AL186" t="str">
            <v>224053-T114</v>
          </cell>
        </row>
        <row r="187">
          <cell r="AL187" t="str">
            <v>225004-T117</v>
          </cell>
        </row>
        <row r="188">
          <cell r="AL188" t="str">
            <v>230110-T11B</v>
          </cell>
        </row>
        <row r="189">
          <cell r="AL189" t="str">
            <v>230119-T11B</v>
          </cell>
        </row>
        <row r="190">
          <cell r="AL190" t="str">
            <v>230120-T11B</v>
          </cell>
        </row>
        <row r="191">
          <cell r="AL191" t="str">
            <v>230122-T11B</v>
          </cell>
        </row>
        <row r="192">
          <cell r="AL192" t="str">
            <v>230123-T11B</v>
          </cell>
        </row>
        <row r="193">
          <cell r="AL193" t="str">
            <v>230125-T11B</v>
          </cell>
        </row>
        <row r="194">
          <cell r="AL194" t="str">
            <v>230224-T11B</v>
          </cell>
        </row>
        <row r="195">
          <cell r="AL195" t="str">
            <v>230302-T11B</v>
          </cell>
        </row>
        <row r="196">
          <cell r="AL196" t="str">
            <v>230303-T11B</v>
          </cell>
        </row>
        <row r="197">
          <cell r="AL197" t="str">
            <v>230304-T11B</v>
          </cell>
        </row>
        <row r="198">
          <cell r="AL198" t="str">
            <v>230308-T11B</v>
          </cell>
        </row>
        <row r="199">
          <cell r="AL199" t="str">
            <v>230310-T11B</v>
          </cell>
        </row>
        <row r="200">
          <cell r="AL200" t="str">
            <v>230312-T11B</v>
          </cell>
        </row>
        <row r="201">
          <cell r="AL201" t="str">
            <v>230325-T11B</v>
          </cell>
        </row>
        <row r="202">
          <cell r="AL202" t="str">
            <v>230402-T11B</v>
          </cell>
        </row>
        <row r="203">
          <cell r="AL203" t="str">
            <v>230501-T11B</v>
          </cell>
        </row>
        <row r="204">
          <cell r="AL204" t="str">
            <v>230552-T11B</v>
          </cell>
        </row>
        <row r="205">
          <cell r="AL205" t="str">
            <v>230555-T11B</v>
          </cell>
        </row>
        <row r="206">
          <cell r="AL206" t="str">
            <v>230601-T11B</v>
          </cell>
        </row>
        <row r="207">
          <cell r="AL207" t="str">
            <v>230607-T11B</v>
          </cell>
        </row>
        <row r="208">
          <cell r="AL208" t="str">
            <v>230608-T11B</v>
          </cell>
        </row>
        <row r="209">
          <cell r="AL209" t="str">
            <v>230611-T11B</v>
          </cell>
        </row>
        <row r="210">
          <cell r="AL210" t="str">
            <v>230612-T11B</v>
          </cell>
        </row>
        <row r="211">
          <cell r="AL211" t="str">
            <v>230615-T11B</v>
          </cell>
        </row>
        <row r="212">
          <cell r="AL212" t="str">
            <v>230709-T11B</v>
          </cell>
        </row>
        <row r="213">
          <cell r="AL213" t="str">
            <v>231105-T11B</v>
          </cell>
        </row>
        <row r="214">
          <cell r="AL214" t="str">
            <v>241002-T11H</v>
          </cell>
        </row>
        <row r="215">
          <cell r="AL215" t="str">
            <v>241003-T11H</v>
          </cell>
        </row>
        <row r="216">
          <cell r="AL216" t="str">
            <v>241006-T11H</v>
          </cell>
        </row>
        <row r="217">
          <cell r="AL217" t="str">
            <v>241012-T11H</v>
          </cell>
        </row>
        <row r="218">
          <cell r="AL218" t="str">
            <v>241017-T11H</v>
          </cell>
        </row>
        <row r="219">
          <cell r="AL219" t="str">
            <v>241019-T11H</v>
          </cell>
        </row>
        <row r="220">
          <cell r="AL220" t="str">
            <v>241021-T11H</v>
          </cell>
        </row>
        <row r="221">
          <cell r="AL221" t="str">
            <v>241023-T11H</v>
          </cell>
        </row>
        <row r="222">
          <cell r="AL222" t="str">
            <v>242008-T11H</v>
          </cell>
        </row>
        <row r="223">
          <cell r="AL223" t="str">
            <v>242009-T11H</v>
          </cell>
        </row>
        <row r="224">
          <cell r="AL224" t="str">
            <v>242056-T11H</v>
          </cell>
        </row>
        <row r="225">
          <cell r="AL225" t="str">
            <v>243052-T11H</v>
          </cell>
        </row>
        <row r="226">
          <cell r="AL226" t="str">
            <v>244013-T11H</v>
          </cell>
        </row>
        <row r="227">
          <cell r="AL227" t="str">
            <v>245002-T11H</v>
          </cell>
        </row>
        <row r="228">
          <cell r="AL228" t="str">
            <v>245004-T11H</v>
          </cell>
        </row>
        <row r="229">
          <cell r="AL229" t="str">
            <v>245006-T11H</v>
          </cell>
        </row>
        <row r="230">
          <cell r="AL230" t="str">
            <v>245055-T11H</v>
          </cell>
        </row>
        <row r="231">
          <cell r="AL231" t="str">
            <v>245056-T11H</v>
          </cell>
        </row>
        <row r="232">
          <cell r="AL232" t="str">
            <v>245058-T11H</v>
          </cell>
        </row>
        <row r="233">
          <cell r="AL233" t="str">
            <v>251051-T11L</v>
          </cell>
        </row>
        <row r="234">
          <cell r="AL234" t="str">
            <v>251055-T11L</v>
          </cell>
        </row>
        <row r="235">
          <cell r="AL235" t="str">
            <v>251058-T11L</v>
          </cell>
        </row>
        <row r="236">
          <cell r="AL236" t="str">
            <v>251059-T11L</v>
          </cell>
        </row>
        <row r="237">
          <cell r="AL237" t="str">
            <v>251062-T11L</v>
          </cell>
        </row>
        <row r="238">
          <cell r="AL238" t="str">
            <v>251063-T11L</v>
          </cell>
        </row>
        <row r="239">
          <cell r="AL239" t="str">
            <v>251064-T11L</v>
          </cell>
        </row>
        <row r="240">
          <cell r="AL240" t="str">
            <v>252004-T11L</v>
          </cell>
        </row>
        <row r="241">
          <cell r="AL241" t="str">
            <v>252007-T11L</v>
          </cell>
        </row>
        <row r="242">
          <cell r="AL242" t="str">
            <v>252051-T11L</v>
          </cell>
        </row>
        <row r="243">
          <cell r="AL243" t="str">
            <v>252063-T11L</v>
          </cell>
        </row>
        <row r="244">
          <cell r="AL244" t="str">
            <v>252078-T11L</v>
          </cell>
        </row>
        <row r="245">
          <cell r="AL245" t="str">
            <v>252086-T11L</v>
          </cell>
        </row>
        <row r="246">
          <cell r="AL246" t="str">
            <v>252087-T11L</v>
          </cell>
        </row>
        <row r="247">
          <cell r="AL247" t="str">
            <v>252091-T11L</v>
          </cell>
        </row>
        <row r="248">
          <cell r="AL248" t="str">
            <v>254011-T11L</v>
          </cell>
        </row>
        <row r="249">
          <cell r="AL249" t="str">
            <v>254025-T11L</v>
          </cell>
        </row>
        <row r="250">
          <cell r="AL250" t="str">
            <v>254055-T11L</v>
          </cell>
        </row>
        <row r="251">
          <cell r="AL251" t="str">
            <v>254061-T11L</v>
          </cell>
        </row>
        <row r="252">
          <cell r="AL252" t="str">
            <v>255002-T11L</v>
          </cell>
        </row>
        <row r="253">
          <cell r="AL253" t="str">
            <v>256002-T11L</v>
          </cell>
        </row>
        <row r="254">
          <cell r="AL254" t="str">
            <v>256012-T11L</v>
          </cell>
        </row>
        <row r="255">
          <cell r="AL255" t="str">
            <v>264001-T11L</v>
          </cell>
        </row>
        <row r="256">
          <cell r="AL256" t="str">
            <v>264003-T11L</v>
          </cell>
        </row>
        <row r="257">
          <cell r="AL257" t="str">
            <v>264004-T11L</v>
          </cell>
        </row>
        <row r="258">
          <cell r="AL258" t="str">
            <v>264005-T11L</v>
          </cell>
        </row>
        <row r="259">
          <cell r="AL259" t="str">
            <v>271016-T11Q</v>
          </cell>
        </row>
        <row r="260">
          <cell r="AL260" t="str">
            <v>271023-T11Q</v>
          </cell>
        </row>
        <row r="261">
          <cell r="AL261" t="str">
            <v>271058-T11Q</v>
          </cell>
        </row>
        <row r="262">
          <cell r="AL262" t="str">
            <v>271073-T11Q</v>
          </cell>
        </row>
        <row r="263">
          <cell r="AL263" t="str">
            <v>271079-T11Q</v>
          </cell>
        </row>
        <row r="264">
          <cell r="AL264" t="str">
            <v>271080-T11Q</v>
          </cell>
        </row>
        <row r="265">
          <cell r="AL265" t="str">
            <v>273058-T11Q</v>
          </cell>
        </row>
        <row r="266">
          <cell r="AL266" t="str">
            <v>275050-T11Q</v>
          </cell>
        </row>
        <row r="267">
          <cell r="AL267" t="str">
            <v>281003-T11Q</v>
          </cell>
        </row>
        <row r="268">
          <cell r="AL268" t="str">
            <v>281005-T11Q</v>
          </cell>
        </row>
        <row r="269">
          <cell r="AL269" t="str">
            <v>281021-T11Q</v>
          </cell>
        </row>
        <row r="270">
          <cell r="AL270" t="str">
            <v>281029-T11Q</v>
          </cell>
        </row>
        <row r="271">
          <cell r="AL271" t="str">
            <v>281033-T11Q</v>
          </cell>
        </row>
        <row r="272">
          <cell r="AL272" t="str">
            <v>281046-T11Q</v>
          </cell>
        </row>
        <row r="273">
          <cell r="AL273" t="str">
            <v>281058-T11Q</v>
          </cell>
        </row>
        <row r="274">
          <cell r="AL274" t="str">
            <v>282003-T11Q</v>
          </cell>
        </row>
        <row r="275">
          <cell r="AL275" t="str">
            <v>283001-T11Q</v>
          </cell>
        </row>
        <row r="276">
          <cell r="AL276" t="str">
            <v>283054-T11Q</v>
          </cell>
        </row>
        <row r="277">
          <cell r="AL277" t="str">
            <v>287051-T11Q</v>
          </cell>
        </row>
        <row r="278">
          <cell r="AL278" t="str">
            <v>292005-T11B</v>
          </cell>
        </row>
        <row r="279">
          <cell r="AL279" t="str">
            <v>292008-T11B</v>
          </cell>
        </row>
        <row r="280">
          <cell r="AL280" t="str">
            <v>292009-T11B</v>
          </cell>
        </row>
        <row r="281">
          <cell r="AL281" t="str">
            <v>292011-T11B</v>
          </cell>
        </row>
        <row r="282">
          <cell r="AL282" t="str">
            <v>292051-T11B</v>
          </cell>
        </row>
        <row r="283">
          <cell r="AL283" t="str">
            <v>292052-T11B</v>
          </cell>
        </row>
        <row r="284">
          <cell r="AL284" t="str">
            <v>292053-T11B</v>
          </cell>
        </row>
        <row r="285">
          <cell r="AL285" t="str">
            <v>292054-T11B</v>
          </cell>
        </row>
        <row r="286">
          <cell r="AL286" t="str">
            <v>292407-T11B</v>
          </cell>
        </row>
        <row r="287">
          <cell r="AL287" t="str">
            <v>292412-T11B</v>
          </cell>
        </row>
        <row r="288">
          <cell r="AL288" t="str">
            <v>292413-T11B</v>
          </cell>
        </row>
        <row r="289">
          <cell r="AL289" t="str">
            <v>292417-T11B</v>
          </cell>
        </row>
        <row r="290">
          <cell r="AL290" t="str">
            <v>292452-T11B</v>
          </cell>
        </row>
        <row r="291">
          <cell r="AL291" t="str">
            <v>292455-T11B</v>
          </cell>
        </row>
        <row r="292">
          <cell r="AL292" t="str">
            <v>292803-T11B</v>
          </cell>
        </row>
        <row r="293">
          <cell r="AL293" t="str">
            <v>292812-T11B</v>
          </cell>
        </row>
        <row r="294">
          <cell r="AL294" t="str">
            <v>292813-T11B</v>
          </cell>
        </row>
        <row r="295">
          <cell r="AL295" t="str">
            <v>963534-T11Q</v>
          </cell>
        </row>
        <row r="296">
          <cell r="AL296" t="str">
            <v>963545-T11B</v>
          </cell>
        </row>
        <row r="297">
          <cell r="AL297" t="str">
            <v>245059-T11H</v>
          </cell>
        </row>
        <row r="298">
          <cell r="AL298" t="str">
            <v>100103-TB11</v>
          </cell>
        </row>
        <row r="299">
          <cell r="AL299" t="str">
            <v>100106-TB11</v>
          </cell>
        </row>
        <row r="300">
          <cell r="AL300" t="str">
            <v>100108-TB11</v>
          </cell>
        </row>
        <row r="301">
          <cell r="AL301" t="str">
            <v>101463-TB12</v>
          </cell>
        </row>
        <row r="302">
          <cell r="AL302" t="str">
            <v>105000-TB12</v>
          </cell>
        </row>
        <row r="303">
          <cell r="AL303" t="str">
            <v>105300-TB12</v>
          </cell>
        </row>
        <row r="304">
          <cell r="AL304" t="str">
            <v>105302-TB12</v>
          </cell>
        </row>
        <row r="305">
          <cell r="AL305" t="str">
            <v>105303-TB12</v>
          </cell>
        </row>
        <row r="306">
          <cell r="AL306" t="str">
            <v>105600-TB12</v>
          </cell>
        </row>
        <row r="307">
          <cell r="AL307" t="str">
            <v>105900-TB12</v>
          </cell>
        </row>
        <row r="308">
          <cell r="AL308" t="str">
            <v>106300-TB12</v>
          </cell>
        </row>
        <row r="309">
          <cell r="AL309" t="str">
            <v>106400-TB12</v>
          </cell>
        </row>
        <row r="310">
          <cell r="AL310" t="str">
            <v>106500-TB12</v>
          </cell>
        </row>
        <row r="311">
          <cell r="AL311" t="str">
            <v>106600-TB12</v>
          </cell>
        </row>
        <row r="312">
          <cell r="AL312" t="str">
            <v>106700-TB20</v>
          </cell>
        </row>
        <row r="313">
          <cell r="AL313" t="str">
            <v>971083-TB40</v>
          </cell>
        </row>
        <row r="314">
          <cell r="AL314" t="str">
            <v>971081-TB40</v>
          </cell>
        </row>
        <row r="315">
          <cell r="AL315" t="str">
            <v>971080-TB40</v>
          </cell>
        </row>
        <row r="316">
          <cell r="AL316" t="str">
            <v>970060-TB30</v>
          </cell>
        </row>
        <row r="317">
          <cell r="AL317" t="str">
            <v>970030-TB30</v>
          </cell>
        </row>
        <row r="318">
          <cell r="AL318" t="str">
            <v>520210-TB30</v>
          </cell>
        </row>
        <row r="319">
          <cell r="AL319" t="str">
            <v>520200-TB30</v>
          </cell>
        </row>
        <row r="320">
          <cell r="AL320" t="str">
            <v>510200-DA00</v>
          </cell>
        </row>
        <row r="321">
          <cell r="AL321" t="str">
            <v>106200-DA00</v>
          </cell>
        </row>
        <row r="322">
          <cell r="AL322" t="str">
            <v>105200-T11Z</v>
          </cell>
        </row>
        <row r="323">
          <cell r="AL323" t="str">
            <v>101000-TB40</v>
          </cell>
        </row>
        <row r="324">
          <cell r="AL324" t="str">
            <v>100700-DA00</v>
          </cell>
        </row>
        <row r="325">
          <cell r="AL325" t="str">
            <v>100300-TB30</v>
          </cell>
        </row>
        <row r="326">
          <cell r="AL326" t="str">
            <v>520220-TB30</v>
          </cell>
        </row>
        <row r="327">
          <cell r="AL327" t="str">
            <v>100200-D900</v>
          </cell>
        </row>
        <row r="328">
          <cell r="AL328" t="str">
            <v>100203-D900</v>
          </cell>
        </row>
        <row r="329">
          <cell r="AL329" t="str">
            <v>100211-D900</v>
          </cell>
        </row>
        <row r="330">
          <cell r="AL330" t="str">
            <v>100217-D900</v>
          </cell>
        </row>
        <row r="331">
          <cell r="AL331" t="str">
            <v>100219-D900</v>
          </cell>
        </row>
        <row r="332">
          <cell r="AL332" t="str">
            <v>100224-D900</v>
          </cell>
        </row>
        <row r="333">
          <cell r="AL333" t="str">
            <v>100226-D900</v>
          </cell>
        </row>
        <row r="334">
          <cell r="AL334" t="str">
            <v>100227-D900</v>
          </cell>
        </row>
        <row r="335">
          <cell r="AL335" t="str">
            <v>100234-D900</v>
          </cell>
        </row>
        <row r="336">
          <cell r="AL336" t="str">
            <v>100235-D900</v>
          </cell>
        </row>
        <row r="337">
          <cell r="AL337" t="str">
            <v>100251-D900</v>
          </cell>
        </row>
        <row r="338">
          <cell r="AL338" t="str">
            <v>350200-T500</v>
          </cell>
        </row>
        <row r="339">
          <cell r="AL339" t="str">
            <v>350300-T500</v>
          </cell>
        </row>
        <row r="340">
          <cell r="AL340" t="str">
            <v>350400-T600</v>
          </cell>
        </row>
        <row r="341">
          <cell r="AL341" t="str">
            <v>350700-T500</v>
          </cell>
        </row>
        <row r="342">
          <cell r="AL342" t="str">
            <v>351600-T500</v>
          </cell>
        </row>
        <row r="343">
          <cell r="AL343" t="str">
            <v>351700-T500</v>
          </cell>
        </row>
        <row r="344">
          <cell r="AL344" t="str">
            <v>351900-T500</v>
          </cell>
        </row>
        <row r="345">
          <cell r="AL345" t="str">
            <v>352000-T500</v>
          </cell>
        </row>
        <row r="346">
          <cell r="AL346" t="str">
            <v>355000-T500</v>
          </cell>
        </row>
        <row r="347">
          <cell r="AL347" t="str">
            <v>355001-T500</v>
          </cell>
        </row>
        <row r="348">
          <cell r="AL348" t="str">
            <v>355002-T500</v>
          </cell>
        </row>
        <row r="349">
          <cell r="AL349" t="str">
            <v>356000-T500</v>
          </cell>
        </row>
        <row r="350">
          <cell r="AL350" t="str">
            <v>356000-T130</v>
          </cell>
        </row>
        <row r="351">
          <cell r="AL351" t="str">
            <v>102201-TA20</v>
          </cell>
        </row>
        <row r="352">
          <cell r="AL352" t="str">
            <v>106100-T122</v>
          </cell>
        </row>
        <row r="353">
          <cell r="AL353" t="str">
            <v>230900-TA10</v>
          </cell>
        </row>
        <row r="354">
          <cell r="AL354" t="str">
            <v>350600-T710</v>
          </cell>
        </row>
        <row r="355">
          <cell r="AL355" t="str">
            <v>350600-T700</v>
          </cell>
        </row>
        <row r="356">
          <cell r="AL356" t="str">
            <v>350900-T800</v>
          </cell>
        </row>
        <row r="357">
          <cell r="AL357" t="str">
            <v>351000-TA20</v>
          </cell>
        </row>
        <row r="358">
          <cell r="AL358" t="str">
            <v>351100-T900</v>
          </cell>
        </row>
        <row r="359">
          <cell r="AL359" t="str">
            <v>351110-T900</v>
          </cell>
        </row>
        <row r="360">
          <cell r="AL360" t="str">
            <v>351400-T700</v>
          </cell>
        </row>
        <row r="361">
          <cell r="AL361" t="str">
            <v>352800-TA10</v>
          </cell>
        </row>
        <row r="362">
          <cell r="AL362" t="str">
            <v>354100-TA10</v>
          </cell>
        </row>
        <row r="363">
          <cell r="AL363" t="str">
            <v>357000-TA10</v>
          </cell>
        </row>
        <row r="364">
          <cell r="AL364" t="str">
            <v>966976-TA20</v>
          </cell>
        </row>
        <row r="365">
          <cell r="AL365" t="str">
            <v>351310-T510</v>
          </cell>
        </row>
        <row r="366">
          <cell r="AL366" t="str">
            <v>351510-T510</v>
          </cell>
        </row>
        <row r="367">
          <cell r="AL367" t="str">
            <v>353400-T510</v>
          </cell>
        </row>
        <row r="368">
          <cell r="AL368" t="str">
            <v>353500-T510</v>
          </cell>
        </row>
        <row r="369">
          <cell r="AL369" t="str">
            <v>353501-T510</v>
          </cell>
        </row>
        <row r="370">
          <cell r="AL370" t="str">
            <v>353502-T510</v>
          </cell>
        </row>
        <row r="371">
          <cell r="AL371" t="str">
            <v>353503-T510</v>
          </cell>
        </row>
        <row r="372">
          <cell r="AL372" t="str">
            <v>353600-T510</v>
          </cell>
        </row>
        <row r="373">
          <cell r="AL373" t="str">
            <v>353504-T510</v>
          </cell>
        </row>
        <row r="374">
          <cell r="AL374" t="str">
            <v>310300-D800</v>
          </cell>
        </row>
        <row r="375">
          <cell r="AL375" t="str">
            <v>310300-D810</v>
          </cell>
        </row>
        <row r="376">
          <cell r="AL376" t="str">
            <v>310300-D820</v>
          </cell>
        </row>
        <row r="377">
          <cell r="AL377" t="str">
            <v>310300-D830</v>
          </cell>
        </row>
        <row r="378">
          <cell r="AL378" t="str">
            <v>310320-D800</v>
          </cell>
        </row>
        <row r="379">
          <cell r="AL379" t="str">
            <v>310330-D800</v>
          </cell>
        </row>
        <row r="380">
          <cell r="AL380" t="str">
            <v>310331-D800</v>
          </cell>
        </row>
        <row r="381">
          <cell r="AL381" t="str">
            <v>310334-D800</v>
          </cell>
        </row>
        <row r="382">
          <cell r="AL382" t="str">
            <v>330100-D800</v>
          </cell>
        </row>
        <row r="383">
          <cell r="AL383" t="str">
            <v>330500-D800</v>
          </cell>
        </row>
        <row r="384">
          <cell r="AL384" t="str">
            <v>330600-D800</v>
          </cell>
        </row>
        <row r="385">
          <cell r="AL385" t="str">
            <v>101450-D200</v>
          </cell>
        </row>
        <row r="386">
          <cell r="AL386" t="str">
            <v>310100-D200</v>
          </cell>
        </row>
        <row r="387">
          <cell r="AL387" t="str">
            <v>310200-D300</v>
          </cell>
        </row>
        <row r="388">
          <cell r="AL388" t="str">
            <v>310211-D300</v>
          </cell>
        </row>
        <row r="389">
          <cell r="AL389" t="str">
            <v>310212-D300</v>
          </cell>
        </row>
        <row r="390">
          <cell r="AL390" t="str">
            <v>310400-D100</v>
          </cell>
        </row>
        <row r="391">
          <cell r="AL391" t="str">
            <v>310500-D300</v>
          </cell>
        </row>
        <row r="392">
          <cell r="AL392" t="str">
            <v>312100-D100</v>
          </cell>
        </row>
        <row r="393">
          <cell r="AL393" t="str">
            <v>312101-D100</v>
          </cell>
        </row>
        <row r="394">
          <cell r="AL394" t="str">
            <v>313001-D100</v>
          </cell>
        </row>
        <row r="395">
          <cell r="AL395" t="str">
            <v>313003-D100</v>
          </cell>
        </row>
        <row r="396">
          <cell r="AL396" t="str">
            <v>313600-D400</v>
          </cell>
        </row>
        <row r="397">
          <cell r="AL397" t="str">
            <v>313610-D400</v>
          </cell>
        </row>
        <row r="398">
          <cell r="AL398" t="str">
            <v>313700-D200</v>
          </cell>
        </row>
        <row r="399">
          <cell r="AL399" t="str">
            <v>313800-D200</v>
          </cell>
        </row>
        <row r="400">
          <cell r="AL400" t="str">
            <v>313800-D006</v>
          </cell>
        </row>
        <row r="401">
          <cell r="AL401" t="str">
            <v>313800-D010</v>
          </cell>
        </row>
        <row r="402">
          <cell r="AL402" t="str">
            <v>313800-D028</v>
          </cell>
        </row>
        <row r="403">
          <cell r="AL403" t="str">
            <v>314400-D100</v>
          </cell>
        </row>
        <row r="404">
          <cell r="AL404" t="str">
            <v>315288-D200</v>
          </cell>
        </row>
        <row r="405">
          <cell r="AL405" t="str">
            <v>315300-D200</v>
          </cell>
        </row>
        <row r="406">
          <cell r="AL406" t="str">
            <v>315500-D200</v>
          </cell>
        </row>
        <row r="407">
          <cell r="AL407" t="str">
            <v>316300-D200</v>
          </cell>
        </row>
        <row r="408">
          <cell r="AL408" t="str">
            <v>316400-D200</v>
          </cell>
        </row>
        <row r="409">
          <cell r="AL409" t="str">
            <v>316700-D300</v>
          </cell>
        </row>
        <row r="410">
          <cell r="AL410" t="str">
            <v>316800-D200</v>
          </cell>
        </row>
        <row r="411">
          <cell r="AL411" t="str">
            <v>316801-D200</v>
          </cell>
        </row>
        <row r="412">
          <cell r="AL412" t="str">
            <v>317200-D200</v>
          </cell>
        </row>
        <row r="413">
          <cell r="AL413" t="str">
            <v>317300-D200</v>
          </cell>
        </row>
        <row r="414">
          <cell r="AL414" t="str">
            <v>317400-D300</v>
          </cell>
        </row>
        <row r="415">
          <cell r="AL415" t="str">
            <v>317500-D200</v>
          </cell>
        </row>
        <row r="416">
          <cell r="AL416" t="str">
            <v>317600-D100</v>
          </cell>
        </row>
        <row r="417">
          <cell r="AL417" t="str">
            <v>318000-D100</v>
          </cell>
        </row>
        <row r="418">
          <cell r="AL418" t="str">
            <v>318400-D200</v>
          </cell>
        </row>
        <row r="419">
          <cell r="AL419" t="str">
            <v>700200-D200</v>
          </cell>
        </row>
        <row r="420">
          <cell r="AL420" t="str">
            <v>700300-D300</v>
          </cell>
        </row>
        <row r="421">
          <cell r="AL421" t="str">
            <v>701000-D300</v>
          </cell>
        </row>
        <row r="422">
          <cell r="AL422" t="str">
            <v>317700-D100</v>
          </cell>
        </row>
        <row r="423">
          <cell r="AL423" t="str">
            <v>316802-D200</v>
          </cell>
        </row>
        <row r="424">
          <cell r="AL424" t="str">
            <v>317800-D200</v>
          </cell>
        </row>
        <row r="425">
          <cell r="AL425" t="str">
            <v>350100-T500</v>
          </cell>
        </row>
        <row r="426">
          <cell r="AL426" t="str">
            <v>888888-9000</v>
          </cell>
        </row>
        <row r="427">
          <cell r="AL427" t="str">
            <v>900000-9000</v>
          </cell>
        </row>
        <row r="428">
          <cell r="AL428" t="str">
            <v>Z91301-D200</v>
          </cell>
        </row>
        <row r="429">
          <cell r="AL429" t="str">
            <v>Z61502-D300</v>
          </cell>
        </row>
        <row r="430">
          <cell r="AL430" t="str">
            <v>Z61503-D100</v>
          </cell>
        </row>
        <row r="431">
          <cell r="AL431" t="str">
            <v>Z61504-D200</v>
          </cell>
        </row>
        <row r="432">
          <cell r="AL432" t="str">
            <v>100220-D900</v>
          </cell>
        </row>
        <row r="433">
          <cell r="AL433" t="str">
            <v>102228-D900</v>
          </cell>
        </row>
        <row r="434">
          <cell r="AL434" t="str">
            <v>330300-D800</v>
          </cell>
        </row>
        <row r="435">
          <cell r="AL435" t="str">
            <v>100232-D900</v>
          </cell>
        </row>
        <row r="436">
          <cell r="AL436" t="str">
            <v>102100-DA00</v>
          </cell>
        </row>
        <row r="437">
          <cell r="AL437" t="str">
            <v>210115-T114</v>
          </cell>
        </row>
        <row r="438">
          <cell r="AL438" t="str">
            <v>100216-D900</v>
          </cell>
        </row>
        <row r="439">
          <cell r="AL439" t="str">
            <v>222003-T114</v>
          </cell>
        </row>
        <row r="440">
          <cell r="AL440" t="str">
            <v>241001-T11H</v>
          </cell>
        </row>
        <row r="441">
          <cell r="AL441" t="str">
            <v>252072-T11L</v>
          </cell>
        </row>
        <row r="442">
          <cell r="AL442" t="str">
            <v>100231-D900</v>
          </cell>
        </row>
        <row r="443">
          <cell r="AL443" t="str">
            <v>316900-D500</v>
          </cell>
        </row>
        <row r="444">
          <cell r="AL444" t="str">
            <v>271012-T11Q</v>
          </cell>
        </row>
        <row r="445">
          <cell r="AL445" t="str">
            <v>245052-T11H</v>
          </cell>
        </row>
        <row r="446">
          <cell r="AL446" t="str">
            <v>Z69997-D800</v>
          </cell>
        </row>
        <row r="447">
          <cell r="AL447">
            <v>0</v>
          </cell>
        </row>
        <row r="448">
          <cell r="AL448">
            <v>0</v>
          </cell>
        </row>
        <row r="449">
          <cell r="AL449">
            <v>0</v>
          </cell>
        </row>
        <row r="450">
          <cell r="AL450">
            <v>0</v>
          </cell>
        </row>
        <row r="451">
          <cell r="AL451">
            <v>0</v>
          </cell>
        </row>
        <row r="452">
          <cell r="AL452">
            <v>0</v>
          </cell>
        </row>
        <row r="453">
          <cell r="AL453">
            <v>0</v>
          </cell>
        </row>
        <row r="454">
          <cell r="AL454">
            <v>0</v>
          </cell>
        </row>
        <row r="455">
          <cell r="AL455">
            <v>0</v>
          </cell>
        </row>
        <row r="456">
          <cell r="AL456">
            <v>0</v>
          </cell>
        </row>
        <row r="457">
          <cell r="AL457">
            <v>0</v>
          </cell>
        </row>
        <row r="458">
          <cell r="AL458">
            <v>0</v>
          </cell>
        </row>
        <row r="459">
          <cell r="AL459">
            <v>0</v>
          </cell>
        </row>
        <row r="460">
          <cell r="AL460">
            <v>0</v>
          </cell>
        </row>
        <row r="461">
          <cell r="AL461">
            <v>0</v>
          </cell>
        </row>
        <row r="462">
          <cell r="AL462">
            <v>0</v>
          </cell>
        </row>
        <row r="463">
          <cell r="AL463">
            <v>0</v>
          </cell>
        </row>
        <row r="464">
          <cell r="AL464">
            <v>0</v>
          </cell>
        </row>
        <row r="465">
          <cell r="AL465">
            <v>0</v>
          </cell>
        </row>
        <row r="466">
          <cell r="AL466">
            <v>0</v>
          </cell>
        </row>
        <row r="467">
          <cell r="AL467">
            <v>0</v>
          </cell>
        </row>
        <row r="468">
          <cell r="AL468">
            <v>0</v>
          </cell>
        </row>
        <row r="469">
          <cell r="AL469">
            <v>0</v>
          </cell>
        </row>
        <row r="470">
          <cell r="AL470">
            <v>0</v>
          </cell>
        </row>
        <row r="471">
          <cell r="AL471">
            <v>0</v>
          </cell>
        </row>
        <row r="472">
          <cell r="AL472">
            <v>0</v>
          </cell>
        </row>
        <row r="473">
          <cell r="AL473">
            <v>0</v>
          </cell>
        </row>
        <row r="474">
          <cell r="AL474">
            <v>0</v>
          </cell>
        </row>
        <row r="475">
          <cell r="AL475">
            <v>0</v>
          </cell>
        </row>
        <row r="476">
          <cell r="AL476">
            <v>0</v>
          </cell>
        </row>
        <row r="477">
          <cell r="AL477">
            <v>0</v>
          </cell>
        </row>
        <row r="478">
          <cell r="AL478">
            <v>0</v>
          </cell>
        </row>
        <row r="479">
          <cell r="AL479">
            <v>0</v>
          </cell>
        </row>
        <row r="480">
          <cell r="AL480">
            <v>0</v>
          </cell>
        </row>
        <row r="481">
          <cell r="AL481">
            <v>0</v>
          </cell>
        </row>
        <row r="482">
          <cell r="AL482">
            <v>0</v>
          </cell>
        </row>
        <row r="483">
          <cell r="AL483">
            <v>0</v>
          </cell>
        </row>
        <row r="484">
          <cell r="AL484">
            <v>0</v>
          </cell>
        </row>
        <row r="485">
          <cell r="AL485">
            <v>0</v>
          </cell>
        </row>
        <row r="486">
          <cell r="AL486">
            <v>0</v>
          </cell>
        </row>
        <row r="487">
          <cell r="AL487">
            <v>0</v>
          </cell>
        </row>
        <row r="488">
          <cell r="AL488">
            <v>0</v>
          </cell>
        </row>
        <row r="489">
          <cell r="AL489">
            <v>0</v>
          </cell>
        </row>
        <row r="490">
          <cell r="AL490">
            <v>0</v>
          </cell>
        </row>
        <row r="491">
          <cell r="AL491">
            <v>0</v>
          </cell>
        </row>
        <row r="492">
          <cell r="AL492">
            <v>0</v>
          </cell>
        </row>
        <row r="493">
          <cell r="AL493">
            <v>0</v>
          </cell>
        </row>
        <row r="494">
          <cell r="AL494">
            <v>0</v>
          </cell>
        </row>
        <row r="495">
          <cell r="AL495">
            <v>0</v>
          </cell>
        </row>
        <row r="496">
          <cell r="AL496">
            <v>0</v>
          </cell>
        </row>
        <row r="497">
          <cell r="AL497">
            <v>0</v>
          </cell>
        </row>
        <row r="498">
          <cell r="AL498">
            <v>0</v>
          </cell>
        </row>
        <row r="499">
          <cell r="AL499">
            <v>0</v>
          </cell>
        </row>
        <row r="500">
          <cell r="AL500">
            <v>0</v>
          </cell>
        </row>
        <row r="501">
          <cell r="AL501">
            <v>0</v>
          </cell>
        </row>
        <row r="502">
          <cell r="AL502">
            <v>0</v>
          </cell>
        </row>
        <row r="503">
          <cell r="AL503">
            <v>0</v>
          </cell>
        </row>
        <row r="504">
          <cell r="AL504">
            <v>0</v>
          </cell>
        </row>
        <row r="505">
          <cell r="AL505">
            <v>0</v>
          </cell>
        </row>
        <row r="506">
          <cell r="AL506">
            <v>0</v>
          </cell>
        </row>
        <row r="507">
          <cell r="AL507">
            <v>0</v>
          </cell>
        </row>
        <row r="508">
          <cell r="AL508">
            <v>0</v>
          </cell>
        </row>
        <row r="509">
          <cell r="AL509">
            <v>0</v>
          </cell>
        </row>
        <row r="510">
          <cell r="AL510">
            <v>0</v>
          </cell>
        </row>
        <row r="511">
          <cell r="AL511">
            <v>0</v>
          </cell>
        </row>
        <row r="512">
          <cell r="AL512">
            <v>0</v>
          </cell>
        </row>
        <row r="513">
          <cell r="AL513">
            <v>0</v>
          </cell>
        </row>
        <row r="514">
          <cell r="AL514">
            <v>0</v>
          </cell>
        </row>
        <row r="515">
          <cell r="AL515">
            <v>0</v>
          </cell>
        </row>
        <row r="516">
          <cell r="AL516">
            <v>0</v>
          </cell>
        </row>
        <row r="517">
          <cell r="AL517">
            <v>0</v>
          </cell>
        </row>
        <row r="518">
          <cell r="AL518">
            <v>0</v>
          </cell>
        </row>
        <row r="519">
          <cell r="AL519">
            <v>0</v>
          </cell>
        </row>
        <row r="520">
          <cell r="AL520">
            <v>0</v>
          </cell>
        </row>
        <row r="521">
          <cell r="AL521">
            <v>0</v>
          </cell>
        </row>
        <row r="522">
          <cell r="AL522">
            <v>0</v>
          </cell>
        </row>
        <row r="523">
          <cell r="AL523">
            <v>0</v>
          </cell>
        </row>
        <row r="524">
          <cell r="AL524">
            <v>0</v>
          </cell>
        </row>
        <row r="525">
          <cell r="AL525">
            <v>0</v>
          </cell>
        </row>
        <row r="526">
          <cell r="AL526">
            <v>0</v>
          </cell>
        </row>
        <row r="527">
          <cell r="AL527">
            <v>0</v>
          </cell>
        </row>
        <row r="528">
          <cell r="AL528">
            <v>0</v>
          </cell>
        </row>
        <row r="529">
          <cell r="AL529">
            <v>0</v>
          </cell>
        </row>
        <row r="530">
          <cell r="AL530">
            <v>0</v>
          </cell>
        </row>
        <row r="531">
          <cell r="AL531">
            <v>0</v>
          </cell>
        </row>
        <row r="532">
          <cell r="AL532">
            <v>0</v>
          </cell>
        </row>
        <row r="533">
          <cell r="AL533">
            <v>0</v>
          </cell>
        </row>
        <row r="534">
          <cell r="AL534">
            <v>0</v>
          </cell>
        </row>
        <row r="535">
          <cell r="AL535">
            <v>0</v>
          </cell>
        </row>
        <row r="536">
          <cell r="AL536">
            <v>0</v>
          </cell>
        </row>
        <row r="537">
          <cell r="AL537">
            <v>0</v>
          </cell>
        </row>
        <row r="538">
          <cell r="AL538">
            <v>0</v>
          </cell>
        </row>
        <row r="539">
          <cell r="AL539">
            <v>0</v>
          </cell>
        </row>
        <row r="540">
          <cell r="AL540">
            <v>0</v>
          </cell>
        </row>
        <row r="541">
          <cell r="AL541">
            <v>0</v>
          </cell>
        </row>
        <row r="542">
          <cell r="AL542">
            <v>0</v>
          </cell>
        </row>
        <row r="543">
          <cell r="AL543">
            <v>0</v>
          </cell>
        </row>
        <row r="544">
          <cell r="AL544">
            <v>0</v>
          </cell>
        </row>
        <row r="545">
          <cell r="AL545">
            <v>0</v>
          </cell>
        </row>
        <row r="546">
          <cell r="AL546">
            <v>0</v>
          </cell>
        </row>
        <row r="547">
          <cell r="AL547">
            <v>0</v>
          </cell>
        </row>
        <row r="548">
          <cell r="AL548">
            <v>0</v>
          </cell>
        </row>
        <row r="549">
          <cell r="AL549">
            <v>0</v>
          </cell>
        </row>
        <row r="550">
          <cell r="AL550">
            <v>0</v>
          </cell>
        </row>
        <row r="551">
          <cell r="AL551">
            <v>0</v>
          </cell>
        </row>
        <row r="552">
          <cell r="AL552">
            <v>0</v>
          </cell>
        </row>
        <row r="553">
          <cell r="AL553">
            <v>0</v>
          </cell>
        </row>
        <row r="554">
          <cell r="AL554">
            <v>0</v>
          </cell>
        </row>
        <row r="555">
          <cell r="AL555">
            <v>0</v>
          </cell>
        </row>
        <row r="556">
          <cell r="AL556">
            <v>0</v>
          </cell>
        </row>
        <row r="557">
          <cell r="AL557">
            <v>0</v>
          </cell>
        </row>
        <row r="558">
          <cell r="AL558">
            <v>0</v>
          </cell>
        </row>
        <row r="559">
          <cell r="AL559">
            <v>0</v>
          </cell>
        </row>
        <row r="560">
          <cell r="AL560">
            <v>0</v>
          </cell>
        </row>
        <row r="561">
          <cell r="AL561">
            <v>0</v>
          </cell>
        </row>
        <row r="562">
          <cell r="AL562">
            <v>0</v>
          </cell>
        </row>
        <row r="563">
          <cell r="AL563">
            <v>0</v>
          </cell>
        </row>
        <row r="564">
          <cell r="AL564">
            <v>0</v>
          </cell>
        </row>
        <row r="565">
          <cell r="AL565">
            <v>0</v>
          </cell>
        </row>
        <row r="566">
          <cell r="AL566">
            <v>0</v>
          </cell>
        </row>
        <row r="567">
          <cell r="AL567">
            <v>0</v>
          </cell>
        </row>
        <row r="568">
          <cell r="AL568">
            <v>0</v>
          </cell>
        </row>
        <row r="569">
          <cell r="AL569">
            <v>0</v>
          </cell>
        </row>
        <row r="570">
          <cell r="AL570">
            <v>0</v>
          </cell>
        </row>
        <row r="571">
          <cell r="AL571">
            <v>0</v>
          </cell>
        </row>
        <row r="572">
          <cell r="AL572">
            <v>0</v>
          </cell>
        </row>
        <row r="573">
          <cell r="AL573">
            <v>0</v>
          </cell>
        </row>
        <row r="574">
          <cell r="AL574">
            <v>0</v>
          </cell>
        </row>
        <row r="575">
          <cell r="AL575">
            <v>0</v>
          </cell>
        </row>
        <row r="576">
          <cell r="AL576">
            <v>0</v>
          </cell>
        </row>
        <row r="577">
          <cell r="AL577">
            <v>0</v>
          </cell>
        </row>
        <row r="578">
          <cell r="AL578">
            <v>0</v>
          </cell>
        </row>
        <row r="579">
          <cell r="AL579">
            <v>0</v>
          </cell>
        </row>
        <row r="580">
          <cell r="AL580">
            <v>0</v>
          </cell>
        </row>
        <row r="581">
          <cell r="AL581">
            <v>0</v>
          </cell>
        </row>
        <row r="582">
          <cell r="AL582">
            <v>0</v>
          </cell>
        </row>
        <row r="583">
          <cell r="AL583">
            <v>0</v>
          </cell>
        </row>
        <row r="584">
          <cell r="AL584">
            <v>0</v>
          </cell>
        </row>
        <row r="585">
          <cell r="AL585">
            <v>0</v>
          </cell>
        </row>
        <row r="586">
          <cell r="AL586">
            <v>0</v>
          </cell>
        </row>
        <row r="587">
          <cell r="AL587">
            <v>0</v>
          </cell>
        </row>
        <row r="588">
          <cell r="AL588">
            <v>0</v>
          </cell>
        </row>
        <row r="589">
          <cell r="AL589">
            <v>0</v>
          </cell>
        </row>
        <row r="590">
          <cell r="AL590">
            <v>0</v>
          </cell>
        </row>
        <row r="591">
          <cell r="AL591">
            <v>0</v>
          </cell>
        </row>
        <row r="592">
          <cell r="AL592">
            <v>0</v>
          </cell>
        </row>
        <row r="593">
          <cell r="AL593">
            <v>0</v>
          </cell>
        </row>
        <row r="594">
          <cell r="AL594">
            <v>0</v>
          </cell>
        </row>
        <row r="595">
          <cell r="AL595">
            <v>0</v>
          </cell>
        </row>
        <row r="596">
          <cell r="AL596">
            <v>0</v>
          </cell>
        </row>
        <row r="597">
          <cell r="AL597">
            <v>0</v>
          </cell>
        </row>
        <row r="598">
          <cell r="AL598">
            <v>0</v>
          </cell>
        </row>
        <row r="599">
          <cell r="AL599">
            <v>0</v>
          </cell>
        </row>
        <row r="600">
          <cell r="AL600">
            <v>0</v>
          </cell>
        </row>
        <row r="601">
          <cell r="AL601">
            <v>0</v>
          </cell>
        </row>
        <row r="602">
          <cell r="AL602">
            <v>0</v>
          </cell>
        </row>
        <row r="603">
          <cell r="AL603">
            <v>0</v>
          </cell>
        </row>
        <row r="604">
          <cell r="AL604">
            <v>0</v>
          </cell>
        </row>
        <row r="605">
          <cell r="AL605">
            <v>0</v>
          </cell>
        </row>
        <row r="606">
          <cell r="AL606">
            <v>0</v>
          </cell>
        </row>
        <row r="607">
          <cell r="AL607">
            <v>0</v>
          </cell>
        </row>
        <row r="608">
          <cell r="AL608">
            <v>0</v>
          </cell>
        </row>
        <row r="609">
          <cell r="AL609">
            <v>0</v>
          </cell>
        </row>
        <row r="610">
          <cell r="AL610">
            <v>0</v>
          </cell>
        </row>
        <row r="611">
          <cell r="AL611">
            <v>0</v>
          </cell>
        </row>
        <row r="612">
          <cell r="AL612">
            <v>0</v>
          </cell>
        </row>
        <row r="613">
          <cell r="AL613">
            <v>0</v>
          </cell>
        </row>
        <row r="614">
          <cell r="AL614">
            <v>0</v>
          </cell>
        </row>
        <row r="615">
          <cell r="AL615">
            <v>0</v>
          </cell>
        </row>
        <row r="616">
          <cell r="AL616">
            <v>0</v>
          </cell>
        </row>
        <row r="617">
          <cell r="AL617">
            <v>0</v>
          </cell>
        </row>
        <row r="618">
          <cell r="AL618">
            <v>0</v>
          </cell>
        </row>
        <row r="619">
          <cell r="AL619">
            <v>0</v>
          </cell>
        </row>
        <row r="620">
          <cell r="AL620">
            <v>0</v>
          </cell>
        </row>
        <row r="621">
          <cell r="AL621">
            <v>0</v>
          </cell>
        </row>
        <row r="622">
          <cell r="AL622">
            <v>0</v>
          </cell>
        </row>
        <row r="623">
          <cell r="AL623">
            <v>0</v>
          </cell>
        </row>
        <row r="624">
          <cell r="AL624">
            <v>0</v>
          </cell>
        </row>
        <row r="625">
          <cell r="AL625">
            <v>0</v>
          </cell>
        </row>
        <row r="626">
          <cell r="AL626">
            <v>0</v>
          </cell>
        </row>
        <row r="627">
          <cell r="AL627">
            <v>0</v>
          </cell>
        </row>
        <row r="628">
          <cell r="AL628">
            <v>0</v>
          </cell>
        </row>
        <row r="629">
          <cell r="AL629">
            <v>0</v>
          </cell>
        </row>
        <row r="630">
          <cell r="AL630">
            <v>0</v>
          </cell>
        </row>
        <row r="631">
          <cell r="AL631">
            <v>0</v>
          </cell>
        </row>
        <row r="632">
          <cell r="AL632">
            <v>0</v>
          </cell>
        </row>
        <row r="633">
          <cell r="AL633">
            <v>0</v>
          </cell>
        </row>
        <row r="634">
          <cell r="AL634">
            <v>0</v>
          </cell>
        </row>
        <row r="635">
          <cell r="AL635">
            <v>0</v>
          </cell>
        </row>
        <row r="636">
          <cell r="AL636">
            <v>0</v>
          </cell>
        </row>
        <row r="637">
          <cell r="AL637">
            <v>0</v>
          </cell>
        </row>
        <row r="638">
          <cell r="AL638">
            <v>0</v>
          </cell>
        </row>
        <row r="639">
          <cell r="AL639">
            <v>0</v>
          </cell>
        </row>
        <row r="640">
          <cell r="AL640">
            <v>0</v>
          </cell>
        </row>
        <row r="641">
          <cell r="AL641">
            <v>0</v>
          </cell>
        </row>
        <row r="642">
          <cell r="AL642">
            <v>0</v>
          </cell>
        </row>
        <row r="643">
          <cell r="AL643">
            <v>0</v>
          </cell>
        </row>
        <row r="644">
          <cell r="AL644">
            <v>0</v>
          </cell>
        </row>
        <row r="645">
          <cell r="AL645">
            <v>0</v>
          </cell>
        </row>
        <row r="646">
          <cell r="AL646">
            <v>0</v>
          </cell>
        </row>
        <row r="647">
          <cell r="AL647">
            <v>0</v>
          </cell>
        </row>
        <row r="648">
          <cell r="AL648">
            <v>0</v>
          </cell>
        </row>
        <row r="649">
          <cell r="AL649">
            <v>0</v>
          </cell>
        </row>
        <row r="650">
          <cell r="AL650">
            <v>0</v>
          </cell>
        </row>
        <row r="651">
          <cell r="AL651">
            <v>0</v>
          </cell>
        </row>
        <row r="652">
          <cell r="AL652">
            <v>0</v>
          </cell>
        </row>
        <row r="653">
          <cell r="AL653">
            <v>0</v>
          </cell>
        </row>
        <row r="654">
          <cell r="AL654">
            <v>0</v>
          </cell>
        </row>
        <row r="655">
          <cell r="AL655">
            <v>0</v>
          </cell>
        </row>
        <row r="656">
          <cell r="AL656">
            <v>0</v>
          </cell>
        </row>
        <row r="657">
          <cell r="AL657">
            <v>0</v>
          </cell>
        </row>
        <row r="658">
          <cell r="AL658">
            <v>0</v>
          </cell>
        </row>
        <row r="659">
          <cell r="AL659">
            <v>0</v>
          </cell>
        </row>
        <row r="660">
          <cell r="AL660">
            <v>0</v>
          </cell>
        </row>
        <row r="661">
          <cell r="AL661">
            <v>0</v>
          </cell>
        </row>
        <row r="662">
          <cell r="AL662">
            <v>0</v>
          </cell>
        </row>
        <row r="663">
          <cell r="AL663">
            <v>0</v>
          </cell>
        </row>
        <row r="664">
          <cell r="AL664">
            <v>0</v>
          </cell>
        </row>
        <row r="665">
          <cell r="AL665">
            <v>0</v>
          </cell>
        </row>
        <row r="666">
          <cell r="AL666">
            <v>0</v>
          </cell>
        </row>
        <row r="667">
          <cell r="AL667">
            <v>0</v>
          </cell>
        </row>
        <row r="668">
          <cell r="AL668">
            <v>0</v>
          </cell>
        </row>
        <row r="669">
          <cell r="AL669">
            <v>0</v>
          </cell>
        </row>
        <row r="670">
          <cell r="AL670">
            <v>0</v>
          </cell>
        </row>
        <row r="671">
          <cell r="AL671">
            <v>0</v>
          </cell>
        </row>
        <row r="672">
          <cell r="AL672">
            <v>0</v>
          </cell>
        </row>
        <row r="673">
          <cell r="AL673">
            <v>0</v>
          </cell>
        </row>
        <row r="674">
          <cell r="AL674">
            <v>0</v>
          </cell>
        </row>
        <row r="675">
          <cell r="AL675">
            <v>0</v>
          </cell>
        </row>
        <row r="676">
          <cell r="AL676">
            <v>0</v>
          </cell>
        </row>
        <row r="677">
          <cell r="AL677">
            <v>0</v>
          </cell>
        </row>
        <row r="678">
          <cell r="AL678">
            <v>0</v>
          </cell>
        </row>
        <row r="679">
          <cell r="AL679">
            <v>0</v>
          </cell>
        </row>
        <row r="680">
          <cell r="AL680">
            <v>0</v>
          </cell>
        </row>
        <row r="681">
          <cell r="AL681">
            <v>0</v>
          </cell>
        </row>
        <row r="682">
          <cell r="AL682">
            <v>0</v>
          </cell>
        </row>
        <row r="683">
          <cell r="AL683">
            <v>0</v>
          </cell>
        </row>
        <row r="684">
          <cell r="AL684">
            <v>0</v>
          </cell>
        </row>
        <row r="685">
          <cell r="AL685">
            <v>0</v>
          </cell>
        </row>
        <row r="686">
          <cell r="AL686">
            <v>0</v>
          </cell>
        </row>
        <row r="687">
          <cell r="AL687">
            <v>0</v>
          </cell>
        </row>
        <row r="688">
          <cell r="AL688">
            <v>0</v>
          </cell>
        </row>
        <row r="689">
          <cell r="AL689">
            <v>0</v>
          </cell>
        </row>
        <row r="690">
          <cell r="AL690">
            <v>0</v>
          </cell>
        </row>
        <row r="691">
          <cell r="AL691">
            <v>0</v>
          </cell>
        </row>
        <row r="692">
          <cell r="AL692">
            <v>0</v>
          </cell>
        </row>
        <row r="693">
          <cell r="AL693">
            <v>0</v>
          </cell>
        </row>
        <row r="694">
          <cell r="AL694">
            <v>0</v>
          </cell>
        </row>
        <row r="695">
          <cell r="AL695">
            <v>0</v>
          </cell>
        </row>
        <row r="696">
          <cell r="AL696">
            <v>0</v>
          </cell>
        </row>
        <row r="697">
          <cell r="AL697">
            <v>0</v>
          </cell>
        </row>
        <row r="698">
          <cell r="AL698">
            <v>0</v>
          </cell>
        </row>
        <row r="699">
          <cell r="AL699">
            <v>0</v>
          </cell>
        </row>
        <row r="700">
          <cell r="AL700">
            <v>0</v>
          </cell>
        </row>
        <row r="701">
          <cell r="AL701">
            <v>0</v>
          </cell>
        </row>
        <row r="702">
          <cell r="AL702">
            <v>0</v>
          </cell>
        </row>
        <row r="703">
          <cell r="AL703">
            <v>0</v>
          </cell>
        </row>
        <row r="704">
          <cell r="AL704">
            <v>0</v>
          </cell>
        </row>
        <row r="705">
          <cell r="AL705">
            <v>0</v>
          </cell>
        </row>
        <row r="706">
          <cell r="AL706">
            <v>0</v>
          </cell>
        </row>
        <row r="707">
          <cell r="AL707">
            <v>0</v>
          </cell>
        </row>
        <row r="708">
          <cell r="AL708">
            <v>0</v>
          </cell>
        </row>
        <row r="709">
          <cell r="AL709">
            <v>0</v>
          </cell>
        </row>
        <row r="710">
          <cell r="AL710">
            <v>0</v>
          </cell>
        </row>
        <row r="711">
          <cell r="AL711">
            <v>0</v>
          </cell>
        </row>
        <row r="712">
          <cell r="AL712">
            <v>0</v>
          </cell>
        </row>
        <row r="713">
          <cell r="AL713">
            <v>0</v>
          </cell>
        </row>
        <row r="714">
          <cell r="AL714">
            <v>0</v>
          </cell>
        </row>
        <row r="715">
          <cell r="AL715">
            <v>0</v>
          </cell>
        </row>
        <row r="716">
          <cell r="AL716">
            <v>0</v>
          </cell>
        </row>
        <row r="717">
          <cell r="AL717">
            <v>0</v>
          </cell>
        </row>
        <row r="718">
          <cell r="AL718">
            <v>0</v>
          </cell>
        </row>
        <row r="719">
          <cell r="AL719">
            <v>0</v>
          </cell>
        </row>
        <row r="720">
          <cell r="AL720">
            <v>0</v>
          </cell>
        </row>
        <row r="721">
          <cell r="AL721">
            <v>0</v>
          </cell>
        </row>
        <row r="722">
          <cell r="AL722">
            <v>0</v>
          </cell>
        </row>
        <row r="723">
          <cell r="AL723">
            <v>0</v>
          </cell>
        </row>
        <row r="724">
          <cell r="AL724">
            <v>0</v>
          </cell>
        </row>
        <row r="725">
          <cell r="AL725">
            <v>0</v>
          </cell>
        </row>
        <row r="726">
          <cell r="AL726">
            <v>0</v>
          </cell>
        </row>
        <row r="727">
          <cell r="AL727">
            <v>0</v>
          </cell>
        </row>
        <row r="728">
          <cell r="AL728">
            <v>0</v>
          </cell>
        </row>
        <row r="729">
          <cell r="AL729">
            <v>0</v>
          </cell>
        </row>
        <row r="730">
          <cell r="AL730">
            <v>0</v>
          </cell>
        </row>
        <row r="731">
          <cell r="AL731">
            <v>0</v>
          </cell>
        </row>
        <row r="732">
          <cell r="AL732">
            <v>0</v>
          </cell>
        </row>
        <row r="733">
          <cell r="AL733">
            <v>0</v>
          </cell>
        </row>
        <row r="734">
          <cell r="AL734">
            <v>0</v>
          </cell>
        </row>
        <row r="735">
          <cell r="AL735">
            <v>0</v>
          </cell>
        </row>
        <row r="736">
          <cell r="AL736">
            <v>0</v>
          </cell>
        </row>
        <row r="737">
          <cell r="AL737">
            <v>0</v>
          </cell>
        </row>
        <row r="738">
          <cell r="AL738">
            <v>0</v>
          </cell>
        </row>
        <row r="739">
          <cell r="AL739">
            <v>0</v>
          </cell>
        </row>
        <row r="740">
          <cell r="AL740">
            <v>0</v>
          </cell>
        </row>
        <row r="741">
          <cell r="AL741">
            <v>0</v>
          </cell>
        </row>
        <row r="742">
          <cell r="AL742">
            <v>0</v>
          </cell>
        </row>
        <row r="743">
          <cell r="AL743">
            <v>0</v>
          </cell>
        </row>
        <row r="744">
          <cell r="AL744">
            <v>0</v>
          </cell>
        </row>
        <row r="745">
          <cell r="AL745">
            <v>0</v>
          </cell>
        </row>
        <row r="746">
          <cell r="AL746">
            <v>0</v>
          </cell>
        </row>
        <row r="747">
          <cell r="AL747">
            <v>0</v>
          </cell>
        </row>
        <row r="748">
          <cell r="AL748">
            <v>0</v>
          </cell>
        </row>
        <row r="749">
          <cell r="AL749">
            <v>0</v>
          </cell>
        </row>
        <row r="750">
          <cell r="AL750">
            <v>0</v>
          </cell>
        </row>
        <row r="751">
          <cell r="AL751">
            <v>0</v>
          </cell>
        </row>
        <row r="752">
          <cell r="AL752">
            <v>0</v>
          </cell>
        </row>
        <row r="753">
          <cell r="AL753">
            <v>0</v>
          </cell>
        </row>
        <row r="754">
          <cell r="AL754">
            <v>0</v>
          </cell>
        </row>
        <row r="755">
          <cell r="AL755">
            <v>0</v>
          </cell>
        </row>
        <row r="756">
          <cell r="AL756">
            <v>0</v>
          </cell>
        </row>
        <row r="757">
          <cell r="AL757">
            <v>0</v>
          </cell>
        </row>
        <row r="758">
          <cell r="AL758">
            <v>0</v>
          </cell>
        </row>
        <row r="759">
          <cell r="AL759">
            <v>0</v>
          </cell>
        </row>
        <row r="760">
          <cell r="AL760">
            <v>0</v>
          </cell>
        </row>
        <row r="761">
          <cell r="AL761">
            <v>0</v>
          </cell>
        </row>
        <row r="762">
          <cell r="AL762">
            <v>0</v>
          </cell>
        </row>
        <row r="763">
          <cell r="AL763">
            <v>0</v>
          </cell>
        </row>
        <row r="764">
          <cell r="AL764">
            <v>0</v>
          </cell>
        </row>
        <row r="765">
          <cell r="AL765">
            <v>0</v>
          </cell>
        </row>
        <row r="766">
          <cell r="AL766">
            <v>0</v>
          </cell>
        </row>
        <row r="767">
          <cell r="AL767">
            <v>0</v>
          </cell>
        </row>
        <row r="768">
          <cell r="AL768">
            <v>0</v>
          </cell>
        </row>
        <row r="769">
          <cell r="AL769">
            <v>0</v>
          </cell>
        </row>
        <row r="770">
          <cell r="AL770">
            <v>0</v>
          </cell>
        </row>
        <row r="771">
          <cell r="AL771">
            <v>0</v>
          </cell>
        </row>
        <row r="772">
          <cell r="AL772">
            <v>0</v>
          </cell>
        </row>
        <row r="773">
          <cell r="AL773">
            <v>0</v>
          </cell>
        </row>
        <row r="774">
          <cell r="AL774">
            <v>0</v>
          </cell>
        </row>
        <row r="775">
          <cell r="AL775">
            <v>0</v>
          </cell>
        </row>
        <row r="776">
          <cell r="AL776">
            <v>0</v>
          </cell>
        </row>
        <row r="777">
          <cell r="AL777">
            <v>0</v>
          </cell>
        </row>
        <row r="778">
          <cell r="AL778">
            <v>0</v>
          </cell>
        </row>
        <row r="779">
          <cell r="AL779">
            <v>0</v>
          </cell>
        </row>
        <row r="780">
          <cell r="AL780">
            <v>0</v>
          </cell>
        </row>
        <row r="781">
          <cell r="AL781">
            <v>0</v>
          </cell>
        </row>
        <row r="782">
          <cell r="AL782">
            <v>0</v>
          </cell>
        </row>
        <row r="783">
          <cell r="AL783">
            <v>0</v>
          </cell>
        </row>
        <row r="784">
          <cell r="AL784">
            <v>0</v>
          </cell>
        </row>
        <row r="785">
          <cell r="AL785">
            <v>0</v>
          </cell>
        </row>
        <row r="786">
          <cell r="AL786">
            <v>0</v>
          </cell>
        </row>
        <row r="787">
          <cell r="AL787">
            <v>0</v>
          </cell>
        </row>
        <row r="788">
          <cell r="AL788">
            <v>0</v>
          </cell>
        </row>
        <row r="789">
          <cell r="AL789">
            <v>0</v>
          </cell>
        </row>
        <row r="790">
          <cell r="AL790">
            <v>0</v>
          </cell>
        </row>
        <row r="791">
          <cell r="AL791">
            <v>0</v>
          </cell>
        </row>
        <row r="792">
          <cell r="AL792">
            <v>0</v>
          </cell>
        </row>
        <row r="793">
          <cell r="AL793">
            <v>0</v>
          </cell>
        </row>
        <row r="794">
          <cell r="AL794">
            <v>0</v>
          </cell>
        </row>
        <row r="795">
          <cell r="AL795">
            <v>0</v>
          </cell>
        </row>
        <row r="796">
          <cell r="AL796">
            <v>0</v>
          </cell>
        </row>
        <row r="797">
          <cell r="AL797">
            <v>0</v>
          </cell>
        </row>
        <row r="798">
          <cell r="AL798">
            <v>0</v>
          </cell>
        </row>
        <row r="799">
          <cell r="AL799">
            <v>0</v>
          </cell>
        </row>
        <row r="800">
          <cell r="AL800">
            <v>0</v>
          </cell>
        </row>
        <row r="801">
          <cell r="AL801">
            <v>0</v>
          </cell>
        </row>
        <row r="802">
          <cell r="AL802">
            <v>0</v>
          </cell>
        </row>
        <row r="803">
          <cell r="AL803">
            <v>0</v>
          </cell>
        </row>
        <row r="804">
          <cell r="AL804">
            <v>0</v>
          </cell>
        </row>
        <row r="805">
          <cell r="AL805">
            <v>0</v>
          </cell>
        </row>
        <row r="806">
          <cell r="AL806">
            <v>0</v>
          </cell>
        </row>
        <row r="807">
          <cell r="AL807">
            <v>0</v>
          </cell>
        </row>
        <row r="808">
          <cell r="AL808">
            <v>0</v>
          </cell>
        </row>
        <row r="809">
          <cell r="AL809">
            <v>0</v>
          </cell>
        </row>
        <row r="810">
          <cell r="AL810">
            <v>0</v>
          </cell>
        </row>
        <row r="811">
          <cell r="AL811">
            <v>0</v>
          </cell>
        </row>
        <row r="812">
          <cell r="AL812">
            <v>0</v>
          </cell>
        </row>
        <row r="813">
          <cell r="AL813">
            <v>0</v>
          </cell>
        </row>
        <row r="814">
          <cell r="AL814">
            <v>0</v>
          </cell>
        </row>
        <row r="815">
          <cell r="AL815">
            <v>0</v>
          </cell>
        </row>
        <row r="816">
          <cell r="AL816">
            <v>0</v>
          </cell>
        </row>
        <row r="817">
          <cell r="AL817">
            <v>0</v>
          </cell>
        </row>
        <row r="818">
          <cell r="AL818">
            <v>0</v>
          </cell>
        </row>
        <row r="819">
          <cell r="AL819">
            <v>0</v>
          </cell>
        </row>
        <row r="820">
          <cell r="AL820">
            <v>0</v>
          </cell>
        </row>
        <row r="821">
          <cell r="AL821">
            <v>0</v>
          </cell>
        </row>
        <row r="822">
          <cell r="AL822">
            <v>0</v>
          </cell>
        </row>
        <row r="823">
          <cell r="AL823">
            <v>0</v>
          </cell>
        </row>
        <row r="824">
          <cell r="AL824">
            <v>0</v>
          </cell>
        </row>
        <row r="825">
          <cell r="AL825">
            <v>0</v>
          </cell>
        </row>
        <row r="826">
          <cell r="AL826">
            <v>0</v>
          </cell>
        </row>
        <row r="827">
          <cell r="AL827">
            <v>0</v>
          </cell>
        </row>
        <row r="828">
          <cell r="AL828">
            <v>0</v>
          </cell>
        </row>
        <row r="829">
          <cell r="AL829">
            <v>0</v>
          </cell>
        </row>
        <row r="830">
          <cell r="AL830">
            <v>0</v>
          </cell>
        </row>
        <row r="831">
          <cell r="AL831">
            <v>0</v>
          </cell>
        </row>
        <row r="832">
          <cell r="AL832">
            <v>0</v>
          </cell>
        </row>
        <row r="833">
          <cell r="AL833">
            <v>0</v>
          </cell>
        </row>
        <row r="834">
          <cell r="AL834">
            <v>0</v>
          </cell>
        </row>
        <row r="835">
          <cell r="AL835">
            <v>0</v>
          </cell>
        </row>
        <row r="836">
          <cell r="AL836">
            <v>0</v>
          </cell>
        </row>
        <row r="837">
          <cell r="AL837">
            <v>0</v>
          </cell>
        </row>
        <row r="838">
          <cell r="AL838">
            <v>0</v>
          </cell>
        </row>
        <row r="839">
          <cell r="AL839">
            <v>0</v>
          </cell>
        </row>
        <row r="840">
          <cell r="AL840">
            <v>0</v>
          </cell>
        </row>
        <row r="841">
          <cell r="AL841">
            <v>0</v>
          </cell>
        </row>
        <row r="842">
          <cell r="AL842">
            <v>0</v>
          </cell>
        </row>
        <row r="843">
          <cell r="AL843">
            <v>0</v>
          </cell>
        </row>
        <row r="844">
          <cell r="AL844">
            <v>0</v>
          </cell>
        </row>
        <row r="845">
          <cell r="AL845">
            <v>0</v>
          </cell>
        </row>
        <row r="846">
          <cell r="AL846">
            <v>0</v>
          </cell>
        </row>
        <row r="847">
          <cell r="AL847">
            <v>0</v>
          </cell>
        </row>
        <row r="848">
          <cell r="AL848">
            <v>0</v>
          </cell>
        </row>
        <row r="849">
          <cell r="AL849">
            <v>0</v>
          </cell>
        </row>
        <row r="850">
          <cell r="AL850">
            <v>0</v>
          </cell>
        </row>
        <row r="851">
          <cell r="AL851">
            <v>0</v>
          </cell>
        </row>
        <row r="852">
          <cell r="AL852">
            <v>0</v>
          </cell>
        </row>
        <row r="853">
          <cell r="AL853">
            <v>0</v>
          </cell>
        </row>
        <row r="854">
          <cell r="AL854">
            <v>0</v>
          </cell>
        </row>
        <row r="855">
          <cell r="AL855">
            <v>0</v>
          </cell>
        </row>
        <row r="856">
          <cell r="AL856">
            <v>0</v>
          </cell>
        </row>
        <row r="857">
          <cell r="AL857">
            <v>0</v>
          </cell>
        </row>
        <row r="858">
          <cell r="AL858">
            <v>0</v>
          </cell>
        </row>
        <row r="859">
          <cell r="AL859">
            <v>0</v>
          </cell>
        </row>
        <row r="860">
          <cell r="AL860">
            <v>0</v>
          </cell>
        </row>
        <row r="861">
          <cell r="AL861">
            <v>0</v>
          </cell>
        </row>
        <row r="862">
          <cell r="AL862">
            <v>0</v>
          </cell>
        </row>
        <row r="863">
          <cell r="AL863">
            <v>0</v>
          </cell>
        </row>
        <row r="864">
          <cell r="AL864">
            <v>0</v>
          </cell>
        </row>
        <row r="865">
          <cell r="AL865">
            <v>0</v>
          </cell>
        </row>
        <row r="866">
          <cell r="AL866">
            <v>0</v>
          </cell>
        </row>
        <row r="867">
          <cell r="AL867">
            <v>0</v>
          </cell>
        </row>
        <row r="868">
          <cell r="AL868">
            <v>0</v>
          </cell>
        </row>
        <row r="869">
          <cell r="AL869">
            <v>0</v>
          </cell>
        </row>
        <row r="870">
          <cell r="AL870">
            <v>0</v>
          </cell>
        </row>
        <row r="871">
          <cell r="AL871">
            <v>0</v>
          </cell>
        </row>
        <row r="872">
          <cell r="AL872">
            <v>0</v>
          </cell>
        </row>
        <row r="873">
          <cell r="AL873">
            <v>0</v>
          </cell>
        </row>
        <row r="874">
          <cell r="AL874">
            <v>0</v>
          </cell>
        </row>
        <row r="875">
          <cell r="AL875">
            <v>0</v>
          </cell>
        </row>
        <row r="876">
          <cell r="AL876">
            <v>0</v>
          </cell>
        </row>
        <row r="877">
          <cell r="AL877">
            <v>0</v>
          </cell>
        </row>
        <row r="878">
          <cell r="AL878">
            <v>0</v>
          </cell>
        </row>
        <row r="879">
          <cell r="AL879">
            <v>0</v>
          </cell>
        </row>
        <row r="880">
          <cell r="AL880">
            <v>0</v>
          </cell>
        </row>
        <row r="881">
          <cell r="AL881">
            <v>0</v>
          </cell>
        </row>
        <row r="882">
          <cell r="AL882">
            <v>0</v>
          </cell>
        </row>
        <row r="883">
          <cell r="AL883">
            <v>0</v>
          </cell>
        </row>
        <row r="884">
          <cell r="AL884">
            <v>0</v>
          </cell>
        </row>
        <row r="885">
          <cell r="AL885">
            <v>0</v>
          </cell>
        </row>
        <row r="886">
          <cell r="AL886">
            <v>0</v>
          </cell>
        </row>
        <row r="887">
          <cell r="AL887">
            <v>0</v>
          </cell>
        </row>
        <row r="888">
          <cell r="AL888">
            <v>0</v>
          </cell>
        </row>
        <row r="889">
          <cell r="AL889">
            <v>0</v>
          </cell>
        </row>
        <row r="890">
          <cell r="AL890">
            <v>0</v>
          </cell>
        </row>
        <row r="891">
          <cell r="AL891">
            <v>0</v>
          </cell>
        </row>
        <row r="892">
          <cell r="AL892">
            <v>0</v>
          </cell>
        </row>
        <row r="893">
          <cell r="AL893">
            <v>0</v>
          </cell>
        </row>
        <row r="894">
          <cell r="AL894">
            <v>0</v>
          </cell>
        </row>
        <row r="895">
          <cell r="AL895">
            <v>0</v>
          </cell>
        </row>
        <row r="896">
          <cell r="AL896">
            <v>0</v>
          </cell>
        </row>
        <row r="897">
          <cell r="AL897">
            <v>0</v>
          </cell>
        </row>
        <row r="898">
          <cell r="AL898">
            <v>0</v>
          </cell>
        </row>
        <row r="899">
          <cell r="AL899">
            <v>0</v>
          </cell>
        </row>
        <row r="900">
          <cell r="AL900">
            <v>0</v>
          </cell>
        </row>
        <row r="901">
          <cell r="AL901">
            <v>0</v>
          </cell>
        </row>
        <row r="902">
          <cell r="AL902">
            <v>0</v>
          </cell>
        </row>
        <row r="903">
          <cell r="AL903">
            <v>0</v>
          </cell>
        </row>
        <row r="904">
          <cell r="AL904">
            <v>0</v>
          </cell>
        </row>
        <row r="905">
          <cell r="AL905">
            <v>0</v>
          </cell>
        </row>
        <row r="906">
          <cell r="AL906">
            <v>0</v>
          </cell>
        </row>
        <row r="907">
          <cell r="AL907">
            <v>0</v>
          </cell>
        </row>
        <row r="908">
          <cell r="AL908">
            <v>0</v>
          </cell>
        </row>
        <row r="909">
          <cell r="AL909">
            <v>0</v>
          </cell>
        </row>
        <row r="910">
          <cell r="AL910">
            <v>0</v>
          </cell>
        </row>
        <row r="911">
          <cell r="AL911">
            <v>0</v>
          </cell>
        </row>
        <row r="912">
          <cell r="AL912">
            <v>0</v>
          </cell>
        </row>
        <row r="913">
          <cell r="AL913">
            <v>0</v>
          </cell>
        </row>
        <row r="914">
          <cell r="AL914">
            <v>0</v>
          </cell>
        </row>
        <row r="915">
          <cell r="AL915">
            <v>0</v>
          </cell>
        </row>
        <row r="916">
          <cell r="AL916">
            <v>0</v>
          </cell>
        </row>
        <row r="917">
          <cell r="AL917">
            <v>0</v>
          </cell>
        </row>
        <row r="918">
          <cell r="AL918">
            <v>0</v>
          </cell>
        </row>
        <row r="919">
          <cell r="AL919">
            <v>0</v>
          </cell>
        </row>
        <row r="920">
          <cell r="AL920">
            <v>0</v>
          </cell>
        </row>
        <row r="921">
          <cell r="AL921">
            <v>0</v>
          </cell>
        </row>
        <row r="922">
          <cell r="AL922">
            <v>0</v>
          </cell>
        </row>
        <row r="923">
          <cell r="AL923">
            <v>0</v>
          </cell>
        </row>
        <row r="924">
          <cell r="AL924">
            <v>0</v>
          </cell>
        </row>
        <row r="925">
          <cell r="AL925">
            <v>0</v>
          </cell>
        </row>
        <row r="926">
          <cell r="AL926">
            <v>0</v>
          </cell>
        </row>
        <row r="927">
          <cell r="AL927">
            <v>0</v>
          </cell>
        </row>
        <row r="928">
          <cell r="AL928">
            <v>0</v>
          </cell>
        </row>
        <row r="929">
          <cell r="AL929">
            <v>0</v>
          </cell>
        </row>
        <row r="930">
          <cell r="AL930">
            <v>0</v>
          </cell>
        </row>
        <row r="931">
          <cell r="AL931">
            <v>0</v>
          </cell>
        </row>
        <row r="932">
          <cell r="AL932">
            <v>0</v>
          </cell>
        </row>
        <row r="933">
          <cell r="AL933">
            <v>0</v>
          </cell>
        </row>
        <row r="934">
          <cell r="AL934">
            <v>0</v>
          </cell>
        </row>
        <row r="935">
          <cell r="AL935">
            <v>0</v>
          </cell>
        </row>
        <row r="936">
          <cell r="AL936">
            <v>0</v>
          </cell>
        </row>
        <row r="937">
          <cell r="AL937">
            <v>0</v>
          </cell>
        </row>
        <row r="938">
          <cell r="AL938">
            <v>0</v>
          </cell>
        </row>
        <row r="939">
          <cell r="AL939">
            <v>0</v>
          </cell>
        </row>
        <row r="940">
          <cell r="AL940">
            <v>0</v>
          </cell>
        </row>
        <row r="941">
          <cell r="AL941">
            <v>0</v>
          </cell>
        </row>
        <row r="942">
          <cell r="AL942">
            <v>0</v>
          </cell>
        </row>
        <row r="943">
          <cell r="AL943">
            <v>0</v>
          </cell>
        </row>
        <row r="944">
          <cell r="AL944">
            <v>0</v>
          </cell>
        </row>
        <row r="945">
          <cell r="AL945">
            <v>0</v>
          </cell>
        </row>
        <row r="946">
          <cell r="AL946">
            <v>0</v>
          </cell>
        </row>
        <row r="947">
          <cell r="AL947">
            <v>0</v>
          </cell>
        </row>
        <row r="948">
          <cell r="AL948">
            <v>0</v>
          </cell>
        </row>
        <row r="949">
          <cell r="AL949">
            <v>0</v>
          </cell>
        </row>
        <row r="950">
          <cell r="AL950">
            <v>0</v>
          </cell>
        </row>
        <row r="951">
          <cell r="AL951">
            <v>0</v>
          </cell>
        </row>
        <row r="952">
          <cell r="AL952">
            <v>0</v>
          </cell>
        </row>
        <row r="953">
          <cell r="AL953">
            <v>0</v>
          </cell>
        </row>
        <row r="954">
          <cell r="AL954">
            <v>0</v>
          </cell>
        </row>
        <row r="955">
          <cell r="AL955">
            <v>0</v>
          </cell>
        </row>
        <row r="956">
          <cell r="AL956">
            <v>0</v>
          </cell>
        </row>
        <row r="957">
          <cell r="AL957">
            <v>0</v>
          </cell>
        </row>
        <row r="958">
          <cell r="AL958">
            <v>0</v>
          </cell>
        </row>
        <row r="959">
          <cell r="AL959">
            <v>0</v>
          </cell>
        </row>
        <row r="960">
          <cell r="AL960">
            <v>0</v>
          </cell>
        </row>
        <row r="961">
          <cell r="AL961">
            <v>0</v>
          </cell>
        </row>
        <row r="962">
          <cell r="AL962">
            <v>0</v>
          </cell>
        </row>
        <row r="963">
          <cell r="AL963">
            <v>0</v>
          </cell>
        </row>
        <row r="964">
          <cell r="AL964">
            <v>0</v>
          </cell>
        </row>
        <row r="965">
          <cell r="AL965">
            <v>0</v>
          </cell>
        </row>
        <row r="966">
          <cell r="AL966">
            <v>0</v>
          </cell>
        </row>
        <row r="967">
          <cell r="AL967">
            <v>0</v>
          </cell>
        </row>
        <row r="968">
          <cell r="AL968">
            <v>0</v>
          </cell>
        </row>
        <row r="969">
          <cell r="AL969">
            <v>0</v>
          </cell>
        </row>
        <row r="970">
          <cell r="AL970">
            <v>0</v>
          </cell>
        </row>
        <row r="971">
          <cell r="AL971">
            <v>0</v>
          </cell>
        </row>
        <row r="972">
          <cell r="AL972">
            <v>0</v>
          </cell>
        </row>
        <row r="973">
          <cell r="AL973">
            <v>0</v>
          </cell>
        </row>
        <row r="974">
          <cell r="AL974">
            <v>0</v>
          </cell>
        </row>
        <row r="975">
          <cell r="AL975">
            <v>0</v>
          </cell>
        </row>
        <row r="976">
          <cell r="AL976">
            <v>0</v>
          </cell>
        </row>
        <row r="977">
          <cell r="AL977">
            <v>0</v>
          </cell>
        </row>
        <row r="978">
          <cell r="AL978">
            <v>0</v>
          </cell>
        </row>
        <row r="979">
          <cell r="AL979">
            <v>0</v>
          </cell>
        </row>
        <row r="980">
          <cell r="AL980">
            <v>0</v>
          </cell>
        </row>
        <row r="981">
          <cell r="AL981">
            <v>0</v>
          </cell>
        </row>
        <row r="982">
          <cell r="AL982">
            <v>0</v>
          </cell>
        </row>
        <row r="983">
          <cell r="AL983">
            <v>0</v>
          </cell>
        </row>
        <row r="984">
          <cell r="AL984">
            <v>0</v>
          </cell>
        </row>
        <row r="985">
          <cell r="AL985">
            <v>0</v>
          </cell>
        </row>
        <row r="986">
          <cell r="AL986">
            <v>0</v>
          </cell>
        </row>
        <row r="987">
          <cell r="AL987">
            <v>0</v>
          </cell>
        </row>
        <row r="988">
          <cell r="AL988">
            <v>0</v>
          </cell>
        </row>
        <row r="989">
          <cell r="AL989">
            <v>0</v>
          </cell>
        </row>
        <row r="990">
          <cell r="AL990">
            <v>0</v>
          </cell>
        </row>
        <row r="991">
          <cell r="AL991">
            <v>0</v>
          </cell>
        </row>
        <row r="992">
          <cell r="AL992">
            <v>0</v>
          </cell>
        </row>
        <row r="993">
          <cell r="AL993">
            <v>0</v>
          </cell>
        </row>
        <row r="994">
          <cell r="AL994">
            <v>0</v>
          </cell>
        </row>
        <row r="995">
          <cell r="AL995">
            <v>0</v>
          </cell>
        </row>
        <row r="996">
          <cell r="AL996">
            <v>0</v>
          </cell>
        </row>
        <row r="997">
          <cell r="AL997">
            <v>0</v>
          </cell>
        </row>
        <row r="998">
          <cell r="AL998">
            <v>0</v>
          </cell>
        </row>
        <row r="999">
          <cell r="AL999">
            <v>0</v>
          </cell>
        </row>
        <row r="1000">
          <cell r="AL1000">
            <v>0</v>
          </cell>
        </row>
        <row r="1001">
          <cell r="AL1001">
            <v>0</v>
          </cell>
        </row>
        <row r="1002">
          <cell r="AL1002">
            <v>0</v>
          </cell>
        </row>
        <row r="1003">
          <cell r="AL1003">
            <v>0</v>
          </cell>
        </row>
        <row r="1004">
          <cell r="AL1004">
            <v>0</v>
          </cell>
        </row>
        <row r="1005">
          <cell r="AL1005">
            <v>0</v>
          </cell>
        </row>
        <row r="1006">
          <cell r="AL1006">
            <v>0</v>
          </cell>
        </row>
        <row r="1007">
          <cell r="AL1007">
            <v>0</v>
          </cell>
        </row>
        <row r="1008">
          <cell r="AL1008">
            <v>0</v>
          </cell>
        </row>
        <row r="1009">
          <cell r="AL1009">
            <v>0</v>
          </cell>
        </row>
        <row r="1010">
          <cell r="AL1010">
            <v>0</v>
          </cell>
        </row>
        <row r="1011">
          <cell r="AL1011">
            <v>0</v>
          </cell>
        </row>
        <row r="1012">
          <cell r="AL1012">
            <v>0</v>
          </cell>
        </row>
        <row r="1013">
          <cell r="AL1013">
            <v>0</v>
          </cell>
        </row>
        <row r="1014">
          <cell r="AL1014">
            <v>0</v>
          </cell>
        </row>
        <row r="1015">
          <cell r="AL1015">
            <v>0</v>
          </cell>
        </row>
        <row r="1016">
          <cell r="AL1016">
            <v>0</v>
          </cell>
        </row>
        <row r="1017">
          <cell r="AL1017">
            <v>0</v>
          </cell>
        </row>
        <row r="1018">
          <cell r="AL1018">
            <v>0</v>
          </cell>
        </row>
        <row r="1019">
          <cell r="AL1019">
            <v>0</v>
          </cell>
        </row>
        <row r="1020">
          <cell r="AL1020">
            <v>0</v>
          </cell>
        </row>
        <row r="1021">
          <cell r="AL1021">
            <v>0</v>
          </cell>
        </row>
        <row r="1022">
          <cell r="AL1022">
            <v>0</v>
          </cell>
        </row>
        <row r="1023">
          <cell r="AL1023">
            <v>0</v>
          </cell>
        </row>
        <row r="1024">
          <cell r="AL1024">
            <v>0</v>
          </cell>
        </row>
        <row r="1025">
          <cell r="AL1025">
            <v>0</v>
          </cell>
        </row>
        <row r="1026">
          <cell r="AL1026">
            <v>0</v>
          </cell>
        </row>
        <row r="1027">
          <cell r="AL1027">
            <v>0</v>
          </cell>
        </row>
        <row r="1028">
          <cell r="AL1028">
            <v>0</v>
          </cell>
        </row>
        <row r="1029">
          <cell r="AL1029">
            <v>0</v>
          </cell>
        </row>
        <row r="1030">
          <cell r="AL1030">
            <v>0</v>
          </cell>
        </row>
        <row r="1031">
          <cell r="AL1031">
            <v>0</v>
          </cell>
        </row>
        <row r="1032">
          <cell r="AL1032">
            <v>0</v>
          </cell>
        </row>
        <row r="1033">
          <cell r="AL1033">
            <v>0</v>
          </cell>
        </row>
        <row r="1034">
          <cell r="AL1034">
            <v>0</v>
          </cell>
        </row>
        <row r="1035">
          <cell r="AL1035">
            <v>0</v>
          </cell>
        </row>
        <row r="1036">
          <cell r="AL1036">
            <v>0</v>
          </cell>
        </row>
        <row r="1037">
          <cell r="AL1037">
            <v>0</v>
          </cell>
        </row>
        <row r="1038">
          <cell r="AL1038">
            <v>0</v>
          </cell>
        </row>
        <row r="1039">
          <cell r="AL1039">
            <v>0</v>
          </cell>
        </row>
        <row r="1040">
          <cell r="AL1040">
            <v>0</v>
          </cell>
        </row>
        <row r="1041">
          <cell r="AL1041">
            <v>0</v>
          </cell>
        </row>
        <row r="1042">
          <cell r="AL1042">
            <v>0</v>
          </cell>
        </row>
        <row r="1043">
          <cell r="AL1043">
            <v>0</v>
          </cell>
        </row>
        <row r="1044">
          <cell r="AL1044">
            <v>0</v>
          </cell>
        </row>
        <row r="1045">
          <cell r="AL1045">
            <v>0</v>
          </cell>
        </row>
        <row r="1046">
          <cell r="AL1046">
            <v>0</v>
          </cell>
        </row>
        <row r="1047">
          <cell r="AL1047">
            <v>0</v>
          </cell>
        </row>
        <row r="1048">
          <cell r="AL1048">
            <v>0</v>
          </cell>
        </row>
        <row r="1049">
          <cell r="AL1049">
            <v>0</v>
          </cell>
        </row>
        <row r="1050">
          <cell r="AL1050">
            <v>0</v>
          </cell>
        </row>
        <row r="1051">
          <cell r="AL1051">
            <v>0</v>
          </cell>
        </row>
        <row r="1052">
          <cell r="AL1052">
            <v>0</v>
          </cell>
        </row>
        <row r="1053">
          <cell r="AL1053">
            <v>0</v>
          </cell>
        </row>
        <row r="1054">
          <cell r="AL1054">
            <v>0</v>
          </cell>
        </row>
        <row r="1055">
          <cell r="AL1055">
            <v>0</v>
          </cell>
        </row>
        <row r="1056">
          <cell r="AL1056">
            <v>0</v>
          </cell>
        </row>
        <row r="1057">
          <cell r="AL1057">
            <v>0</v>
          </cell>
        </row>
        <row r="1058">
          <cell r="AL1058">
            <v>0</v>
          </cell>
        </row>
        <row r="1059">
          <cell r="AL1059">
            <v>0</v>
          </cell>
        </row>
        <row r="1060">
          <cell r="AL1060">
            <v>0</v>
          </cell>
        </row>
        <row r="1061">
          <cell r="AL1061">
            <v>0</v>
          </cell>
        </row>
        <row r="1062">
          <cell r="AL1062">
            <v>0</v>
          </cell>
        </row>
        <row r="1063">
          <cell r="AL1063">
            <v>0</v>
          </cell>
        </row>
        <row r="1064">
          <cell r="AL1064">
            <v>0</v>
          </cell>
        </row>
        <row r="1065">
          <cell r="AL1065">
            <v>0</v>
          </cell>
        </row>
        <row r="1066">
          <cell r="AL1066">
            <v>0</v>
          </cell>
        </row>
        <row r="1067">
          <cell r="AL1067">
            <v>0</v>
          </cell>
        </row>
        <row r="1068">
          <cell r="AL1068">
            <v>0</v>
          </cell>
        </row>
        <row r="1069">
          <cell r="AL1069">
            <v>0</v>
          </cell>
        </row>
        <row r="1070">
          <cell r="AL1070">
            <v>0</v>
          </cell>
        </row>
        <row r="1071">
          <cell r="AL1071">
            <v>0</v>
          </cell>
        </row>
        <row r="1072">
          <cell r="AL1072">
            <v>0</v>
          </cell>
        </row>
        <row r="1073">
          <cell r="AL1073">
            <v>0</v>
          </cell>
        </row>
        <row r="1074">
          <cell r="AL1074">
            <v>0</v>
          </cell>
        </row>
        <row r="1075">
          <cell r="AL1075">
            <v>0</v>
          </cell>
        </row>
        <row r="1076">
          <cell r="AL1076">
            <v>0</v>
          </cell>
        </row>
        <row r="1077">
          <cell r="AL1077">
            <v>0</v>
          </cell>
        </row>
        <row r="1078">
          <cell r="AL1078">
            <v>0</v>
          </cell>
        </row>
        <row r="1079">
          <cell r="AL1079">
            <v>0</v>
          </cell>
        </row>
        <row r="1080">
          <cell r="AL1080">
            <v>0</v>
          </cell>
        </row>
        <row r="1081">
          <cell r="AL1081">
            <v>0</v>
          </cell>
        </row>
        <row r="1082">
          <cell r="AL1082">
            <v>0</v>
          </cell>
        </row>
        <row r="1083">
          <cell r="AL1083">
            <v>0</v>
          </cell>
        </row>
        <row r="1084">
          <cell r="AL1084">
            <v>0</v>
          </cell>
        </row>
        <row r="1085">
          <cell r="AL1085">
            <v>0</v>
          </cell>
        </row>
        <row r="1086">
          <cell r="AL1086">
            <v>0</v>
          </cell>
        </row>
        <row r="1087">
          <cell r="AL1087">
            <v>0</v>
          </cell>
        </row>
        <row r="1088">
          <cell r="AL1088">
            <v>0</v>
          </cell>
        </row>
        <row r="1089">
          <cell r="AL1089">
            <v>0</v>
          </cell>
        </row>
        <row r="1090">
          <cell r="AL1090">
            <v>0</v>
          </cell>
        </row>
        <row r="1091">
          <cell r="AL1091">
            <v>0</v>
          </cell>
        </row>
        <row r="1092">
          <cell r="AL1092">
            <v>0</v>
          </cell>
        </row>
        <row r="1093">
          <cell r="AL1093">
            <v>0</v>
          </cell>
        </row>
        <row r="1094">
          <cell r="AL1094">
            <v>0</v>
          </cell>
        </row>
        <row r="1095">
          <cell r="AL1095">
            <v>0</v>
          </cell>
        </row>
        <row r="1096">
          <cell r="AL1096">
            <v>0</v>
          </cell>
        </row>
        <row r="1097">
          <cell r="AL1097">
            <v>0</v>
          </cell>
        </row>
        <row r="1098">
          <cell r="AL1098">
            <v>0</v>
          </cell>
        </row>
        <row r="1099">
          <cell r="AL1099">
            <v>0</v>
          </cell>
        </row>
        <row r="1100">
          <cell r="AL1100">
            <v>0</v>
          </cell>
        </row>
        <row r="1101">
          <cell r="AL1101">
            <v>0</v>
          </cell>
        </row>
        <row r="1102">
          <cell r="AL1102">
            <v>0</v>
          </cell>
        </row>
        <row r="1103">
          <cell r="AL1103">
            <v>0</v>
          </cell>
        </row>
        <row r="1104">
          <cell r="AL1104">
            <v>0</v>
          </cell>
        </row>
        <row r="1105">
          <cell r="AL1105">
            <v>0</v>
          </cell>
        </row>
        <row r="1106">
          <cell r="AL1106">
            <v>0</v>
          </cell>
        </row>
        <row r="1107">
          <cell r="AL1107">
            <v>0</v>
          </cell>
        </row>
        <row r="1108">
          <cell r="AL1108">
            <v>0</v>
          </cell>
        </row>
        <row r="1109">
          <cell r="AL1109">
            <v>0</v>
          </cell>
        </row>
        <row r="1110">
          <cell r="AL1110">
            <v>0</v>
          </cell>
        </row>
        <row r="1111">
          <cell r="AL1111">
            <v>0</v>
          </cell>
        </row>
        <row r="1112">
          <cell r="AL1112">
            <v>0</v>
          </cell>
        </row>
        <row r="1113">
          <cell r="AL1113">
            <v>0</v>
          </cell>
        </row>
        <row r="1114">
          <cell r="AL1114">
            <v>0</v>
          </cell>
        </row>
        <row r="1115">
          <cell r="AL1115">
            <v>0</v>
          </cell>
        </row>
        <row r="1116">
          <cell r="AL1116">
            <v>0</v>
          </cell>
        </row>
        <row r="1117">
          <cell r="AL1117">
            <v>0</v>
          </cell>
        </row>
        <row r="1118">
          <cell r="AL1118">
            <v>0</v>
          </cell>
        </row>
        <row r="1119">
          <cell r="AL1119">
            <v>0</v>
          </cell>
        </row>
        <row r="1120">
          <cell r="AL1120">
            <v>0</v>
          </cell>
        </row>
        <row r="1121">
          <cell r="AL1121">
            <v>0</v>
          </cell>
        </row>
        <row r="1122">
          <cell r="AL1122">
            <v>0</v>
          </cell>
        </row>
        <row r="1123">
          <cell r="AL1123">
            <v>0</v>
          </cell>
        </row>
        <row r="1124">
          <cell r="AL1124">
            <v>0</v>
          </cell>
        </row>
        <row r="1125">
          <cell r="AL1125">
            <v>0</v>
          </cell>
        </row>
        <row r="1126">
          <cell r="AL1126">
            <v>0</v>
          </cell>
        </row>
        <row r="1127">
          <cell r="AL1127">
            <v>0</v>
          </cell>
        </row>
        <row r="1128">
          <cell r="AL1128">
            <v>0</v>
          </cell>
        </row>
        <row r="1129">
          <cell r="AL1129">
            <v>0</v>
          </cell>
        </row>
        <row r="1130">
          <cell r="AL1130">
            <v>0</v>
          </cell>
        </row>
        <row r="1131">
          <cell r="AL1131">
            <v>0</v>
          </cell>
        </row>
        <row r="1132">
          <cell r="AL1132">
            <v>0</v>
          </cell>
        </row>
        <row r="1133">
          <cell r="AL1133">
            <v>0</v>
          </cell>
        </row>
        <row r="1134">
          <cell r="AL1134">
            <v>0</v>
          </cell>
        </row>
        <row r="1135">
          <cell r="AL1135">
            <v>0</v>
          </cell>
        </row>
        <row r="1136">
          <cell r="AL1136">
            <v>0</v>
          </cell>
        </row>
        <row r="1137">
          <cell r="AL1137">
            <v>0</v>
          </cell>
        </row>
        <row r="1138">
          <cell r="AL1138">
            <v>0</v>
          </cell>
        </row>
        <row r="1139">
          <cell r="AL1139">
            <v>0</v>
          </cell>
        </row>
        <row r="1140">
          <cell r="AL1140">
            <v>0</v>
          </cell>
        </row>
        <row r="1141">
          <cell r="AL1141">
            <v>0</v>
          </cell>
        </row>
        <row r="1142">
          <cell r="AL1142">
            <v>0</v>
          </cell>
        </row>
        <row r="1143">
          <cell r="AL1143">
            <v>0</v>
          </cell>
        </row>
        <row r="1144">
          <cell r="AL1144">
            <v>0</v>
          </cell>
        </row>
        <row r="1145">
          <cell r="AL1145">
            <v>0</v>
          </cell>
        </row>
        <row r="1146">
          <cell r="AL1146">
            <v>0</v>
          </cell>
        </row>
        <row r="1147">
          <cell r="AL1147">
            <v>0</v>
          </cell>
        </row>
        <row r="1148">
          <cell r="AL1148">
            <v>0</v>
          </cell>
        </row>
        <row r="1149">
          <cell r="AL1149">
            <v>0</v>
          </cell>
        </row>
        <row r="1150">
          <cell r="AL1150">
            <v>0</v>
          </cell>
        </row>
        <row r="1151">
          <cell r="AL1151">
            <v>0</v>
          </cell>
        </row>
        <row r="1152">
          <cell r="AL1152">
            <v>0</v>
          </cell>
        </row>
        <row r="1153">
          <cell r="AL1153">
            <v>0</v>
          </cell>
        </row>
        <row r="1154">
          <cell r="AL1154">
            <v>0</v>
          </cell>
        </row>
        <row r="1155">
          <cell r="AL1155">
            <v>0</v>
          </cell>
        </row>
        <row r="1156">
          <cell r="AL1156">
            <v>0</v>
          </cell>
        </row>
        <row r="1157">
          <cell r="AL1157">
            <v>0</v>
          </cell>
        </row>
        <row r="1158">
          <cell r="AL1158">
            <v>0</v>
          </cell>
        </row>
        <row r="1159">
          <cell r="AL1159">
            <v>0</v>
          </cell>
        </row>
        <row r="1160">
          <cell r="AL1160">
            <v>0</v>
          </cell>
        </row>
        <row r="1161">
          <cell r="AL1161">
            <v>0</v>
          </cell>
        </row>
        <row r="1162">
          <cell r="AL1162">
            <v>0</v>
          </cell>
        </row>
        <row r="1163">
          <cell r="AL1163">
            <v>0</v>
          </cell>
        </row>
        <row r="1164">
          <cell r="AL1164">
            <v>0</v>
          </cell>
        </row>
        <row r="1165">
          <cell r="AL1165">
            <v>0</v>
          </cell>
        </row>
        <row r="1166">
          <cell r="AL1166">
            <v>0</v>
          </cell>
        </row>
        <row r="1167">
          <cell r="AL1167">
            <v>0</v>
          </cell>
        </row>
        <row r="1168">
          <cell r="AL1168">
            <v>0</v>
          </cell>
        </row>
        <row r="1169">
          <cell r="AL1169">
            <v>0</v>
          </cell>
        </row>
        <row r="1170">
          <cell r="AL1170">
            <v>0</v>
          </cell>
        </row>
        <row r="1171">
          <cell r="AL1171">
            <v>0</v>
          </cell>
        </row>
        <row r="1172">
          <cell r="AL1172">
            <v>0</v>
          </cell>
        </row>
        <row r="1173">
          <cell r="AL1173">
            <v>0</v>
          </cell>
        </row>
        <row r="1174">
          <cell r="AL1174">
            <v>0</v>
          </cell>
        </row>
        <row r="1175">
          <cell r="AL1175">
            <v>0</v>
          </cell>
        </row>
        <row r="1176">
          <cell r="AL1176">
            <v>0</v>
          </cell>
        </row>
        <row r="1177">
          <cell r="AL1177">
            <v>0</v>
          </cell>
        </row>
        <row r="1178">
          <cell r="AL1178">
            <v>0</v>
          </cell>
        </row>
        <row r="1179">
          <cell r="AL1179">
            <v>0</v>
          </cell>
        </row>
        <row r="1180">
          <cell r="AL1180">
            <v>0</v>
          </cell>
        </row>
        <row r="1181">
          <cell r="AL1181">
            <v>0</v>
          </cell>
        </row>
        <row r="1182">
          <cell r="AL1182">
            <v>0</v>
          </cell>
        </row>
        <row r="1183">
          <cell r="AL1183">
            <v>0</v>
          </cell>
        </row>
        <row r="1184">
          <cell r="AL1184">
            <v>0</v>
          </cell>
        </row>
        <row r="1185">
          <cell r="AL1185">
            <v>0</v>
          </cell>
        </row>
        <row r="1186">
          <cell r="AL1186">
            <v>0</v>
          </cell>
        </row>
        <row r="1187">
          <cell r="AL1187">
            <v>0</v>
          </cell>
        </row>
        <row r="1188">
          <cell r="AL1188">
            <v>0</v>
          </cell>
        </row>
        <row r="1189">
          <cell r="AL1189">
            <v>0</v>
          </cell>
        </row>
        <row r="1190">
          <cell r="AL1190">
            <v>0</v>
          </cell>
        </row>
        <row r="1191">
          <cell r="AL1191">
            <v>0</v>
          </cell>
        </row>
        <row r="1192">
          <cell r="AL1192">
            <v>0</v>
          </cell>
        </row>
        <row r="1193">
          <cell r="AL1193">
            <v>0</v>
          </cell>
        </row>
        <row r="1194">
          <cell r="AL1194">
            <v>0</v>
          </cell>
        </row>
        <row r="1195">
          <cell r="AL1195">
            <v>0</v>
          </cell>
        </row>
        <row r="1196">
          <cell r="AL1196">
            <v>0</v>
          </cell>
        </row>
        <row r="1197">
          <cell r="AL1197">
            <v>0</v>
          </cell>
        </row>
        <row r="1198">
          <cell r="AL1198">
            <v>0</v>
          </cell>
        </row>
        <row r="1199">
          <cell r="AL1199">
            <v>0</v>
          </cell>
        </row>
        <row r="1200">
          <cell r="AL1200">
            <v>0</v>
          </cell>
        </row>
        <row r="1201">
          <cell r="AL1201">
            <v>0</v>
          </cell>
        </row>
        <row r="1202">
          <cell r="AL1202">
            <v>0</v>
          </cell>
        </row>
        <row r="1203">
          <cell r="AL1203">
            <v>0</v>
          </cell>
        </row>
        <row r="1204">
          <cell r="AL1204">
            <v>0</v>
          </cell>
        </row>
        <row r="1205">
          <cell r="AL1205">
            <v>0</v>
          </cell>
        </row>
        <row r="1206">
          <cell r="AL1206">
            <v>0</v>
          </cell>
        </row>
        <row r="1207">
          <cell r="AL1207">
            <v>0</v>
          </cell>
        </row>
        <row r="1208">
          <cell r="AL1208">
            <v>0</v>
          </cell>
        </row>
        <row r="1209">
          <cell r="AL1209">
            <v>0</v>
          </cell>
        </row>
        <row r="1210">
          <cell r="AL1210">
            <v>0</v>
          </cell>
        </row>
        <row r="1211">
          <cell r="AL1211">
            <v>0</v>
          </cell>
        </row>
        <row r="1212">
          <cell r="AL1212">
            <v>0</v>
          </cell>
        </row>
        <row r="1213">
          <cell r="AL1213">
            <v>0</v>
          </cell>
        </row>
        <row r="1214">
          <cell r="AL1214">
            <v>0</v>
          </cell>
        </row>
        <row r="1215">
          <cell r="AL1215">
            <v>0</v>
          </cell>
        </row>
        <row r="1216">
          <cell r="AL1216">
            <v>0</v>
          </cell>
        </row>
        <row r="1217">
          <cell r="AL1217">
            <v>0</v>
          </cell>
        </row>
        <row r="1218">
          <cell r="AL1218">
            <v>0</v>
          </cell>
        </row>
        <row r="1219">
          <cell r="AL1219">
            <v>0</v>
          </cell>
        </row>
        <row r="1220">
          <cell r="AL1220">
            <v>0</v>
          </cell>
        </row>
        <row r="1221">
          <cell r="AL1221">
            <v>0</v>
          </cell>
        </row>
        <row r="1222">
          <cell r="AL1222">
            <v>0</v>
          </cell>
        </row>
        <row r="1223">
          <cell r="AL1223">
            <v>0</v>
          </cell>
        </row>
        <row r="1224">
          <cell r="AL1224">
            <v>0</v>
          </cell>
        </row>
        <row r="1225">
          <cell r="AL1225">
            <v>0</v>
          </cell>
        </row>
        <row r="1226">
          <cell r="AL1226">
            <v>0</v>
          </cell>
        </row>
        <row r="1227">
          <cell r="AL1227">
            <v>0</v>
          </cell>
        </row>
        <row r="1228">
          <cell r="AL1228">
            <v>0</v>
          </cell>
        </row>
        <row r="1229">
          <cell r="AL1229">
            <v>0</v>
          </cell>
        </row>
        <row r="1230">
          <cell r="AL1230">
            <v>0</v>
          </cell>
        </row>
        <row r="1231">
          <cell r="AL1231">
            <v>0</v>
          </cell>
        </row>
        <row r="1232">
          <cell r="AL1232">
            <v>0</v>
          </cell>
        </row>
        <row r="1233">
          <cell r="AL1233">
            <v>0</v>
          </cell>
        </row>
        <row r="1234">
          <cell r="AL1234">
            <v>0</v>
          </cell>
        </row>
        <row r="1235">
          <cell r="AL1235">
            <v>0</v>
          </cell>
        </row>
        <row r="1236">
          <cell r="AL1236">
            <v>0</v>
          </cell>
        </row>
        <row r="1237">
          <cell r="AL1237">
            <v>0</v>
          </cell>
        </row>
        <row r="1238">
          <cell r="AL1238">
            <v>0</v>
          </cell>
        </row>
        <row r="1239">
          <cell r="AL1239">
            <v>0</v>
          </cell>
        </row>
        <row r="1240">
          <cell r="AL1240">
            <v>0</v>
          </cell>
        </row>
        <row r="1241">
          <cell r="AL1241">
            <v>0</v>
          </cell>
        </row>
        <row r="1242">
          <cell r="AL1242">
            <v>0</v>
          </cell>
        </row>
        <row r="1243">
          <cell r="AL1243">
            <v>0</v>
          </cell>
        </row>
        <row r="1244">
          <cell r="AL1244">
            <v>0</v>
          </cell>
        </row>
        <row r="1245">
          <cell r="AL1245">
            <v>0</v>
          </cell>
        </row>
        <row r="1246">
          <cell r="AL1246">
            <v>0</v>
          </cell>
        </row>
        <row r="1247">
          <cell r="AL1247">
            <v>0</v>
          </cell>
        </row>
        <row r="1248">
          <cell r="AL1248">
            <v>0</v>
          </cell>
        </row>
        <row r="1249">
          <cell r="AL1249">
            <v>0</v>
          </cell>
        </row>
        <row r="1250">
          <cell r="AL1250">
            <v>0</v>
          </cell>
        </row>
        <row r="1251">
          <cell r="AL1251">
            <v>0</v>
          </cell>
        </row>
        <row r="1252">
          <cell r="AL1252">
            <v>0</v>
          </cell>
        </row>
        <row r="1253">
          <cell r="AL1253">
            <v>0</v>
          </cell>
        </row>
        <row r="1254">
          <cell r="AL1254">
            <v>0</v>
          </cell>
        </row>
        <row r="1255">
          <cell r="AL1255">
            <v>0</v>
          </cell>
        </row>
        <row r="1256">
          <cell r="AL1256">
            <v>0</v>
          </cell>
        </row>
        <row r="1257">
          <cell r="AL1257">
            <v>0</v>
          </cell>
        </row>
        <row r="1258">
          <cell r="AL1258">
            <v>0</v>
          </cell>
        </row>
        <row r="1259">
          <cell r="AL1259">
            <v>0</v>
          </cell>
        </row>
        <row r="1260">
          <cell r="AL1260">
            <v>0</v>
          </cell>
        </row>
        <row r="1261">
          <cell r="AL1261">
            <v>0</v>
          </cell>
        </row>
        <row r="1262">
          <cell r="AL1262">
            <v>0</v>
          </cell>
        </row>
        <row r="1263">
          <cell r="AL1263">
            <v>0</v>
          </cell>
        </row>
        <row r="1264">
          <cell r="AL1264">
            <v>0</v>
          </cell>
        </row>
        <row r="1265">
          <cell r="AL1265">
            <v>0</v>
          </cell>
        </row>
        <row r="1266">
          <cell r="AL1266">
            <v>0</v>
          </cell>
        </row>
        <row r="1267">
          <cell r="AL1267">
            <v>0</v>
          </cell>
        </row>
        <row r="1268">
          <cell r="AL1268">
            <v>0</v>
          </cell>
        </row>
        <row r="1269">
          <cell r="AL1269">
            <v>0</v>
          </cell>
        </row>
        <row r="1270">
          <cell r="AL1270">
            <v>0</v>
          </cell>
        </row>
        <row r="1271">
          <cell r="AL1271">
            <v>0</v>
          </cell>
        </row>
        <row r="1272">
          <cell r="AL1272">
            <v>0</v>
          </cell>
        </row>
        <row r="1273">
          <cell r="AL1273">
            <v>0</v>
          </cell>
        </row>
        <row r="1274">
          <cell r="AL1274">
            <v>0</v>
          </cell>
        </row>
        <row r="1275">
          <cell r="AL1275">
            <v>0</v>
          </cell>
        </row>
        <row r="1276">
          <cell r="AL1276">
            <v>0</v>
          </cell>
        </row>
        <row r="1277">
          <cell r="AL1277">
            <v>0</v>
          </cell>
        </row>
        <row r="1278">
          <cell r="AL1278">
            <v>0</v>
          </cell>
        </row>
        <row r="1279">
          <cell r="AL1279">
            <v>0</v>
          </cell>
        </row>
        <row r="1280">
          <cell r="AL1280">
            <v>0</v>
          </cell>
        </row>
        <row r="1281">
          <cell r="AL1281">
            <v>0</v>
          </cell>
        </row>
        <row r="1282">
          <cell r="AL1282">
            <v>0</v>
          </cell>
        </row>
        <row r="1283">
          <cell r="AL1283">
            <v>0</v>
          </cell>
        </row>
        <row r="1284">
          <cell r="AL1284">
            <v>0</v>
          </cell>
        </row>
        <row r="1285">
          <cell r="AL1285">
            <v>0</v>
          </cell>
        </row>
        <row r="1286">
          <cell r="AL1286">
            <v>0</v>
          </cell>
        </row>
        <row r="1287">
          <cell r="AL1287">
            <v>0</v>
          </cell>
        </row>
        <row r="1288">
          <cell r="AL1288">
            <v>0</v>
          </cell>
        </row>
        <row r="1289">
          <cell r="AL1289">
            <v>0</v>
          </cell>
        </row>
        <row r="1290">
          <cell r="AL1290">
            <v>0</v>
          </cell>
        </row>
        <row r="1291">
          <cell r="AL1291">
            <v>0</v>
          </cell>
        </row>
        <row r="1292">
          <cell r="AL1292">
            <v>0</v>
          </cell>
        </row>
        <row r="1293">
          <cell r="AL1293">
            <v>0</v>
          </cell>
        </row>
        <row r="1294">
          <cell r="AL1294">
            <v>0</v>
          </cell>
        </row>
        <row r="1295">
          <cell r="AL1295">
            <v>0</v>
          </cell>
        </row>
        <row r="1296">
          <cell r="AL1296">
            <v>0</v>
          </cell>
        </row>
        <row r="1297">
          <cell r="AL1297">
            <v>0</v>
          </cell>
        </row>
        <row r="1298">
          <cell r="AL1298">
            <v>0</v>
          </cell>
        </row>
        <row r="1299">
          <cell r="AL1299">
            <v>0</v>
          </cell>
        </row>
        <row r="1300">
          <cell r="AL1300">
            <v>0</v>
          </cell>
        </row>
        <row r="1301">
          <cell r="AL1301">
            <v>0</v>
          </cell>
        </row>
        <row r="1302">
          <cell r="AL1302">
            <v>0</v>
          </cell>
        </row>
        <row r="1303">
          <cell r="AL1303">
            <v>0</v>
          </cell>
        </row>
        <row r="1304">
          <cell r="AL1304">
            <v>0</v>
          </cell>
        </row>
        <row r="1305">
          <cell r="AL1305">
            <v>0</v>
          </cell>
        </row>
        <row r="1306">
          <cell r="AL1306">
            <v>0</v>
          </cell>
        </row>
        <row r="1307">
          <cell r="AL1307">
            <v>0</v>
          </cell>
        </row>
        <row r="1308">
          <cell r="AL1308">
            <v>0</v>
          </cell>
        </row>
        <row r="1309">
          <cell r="AL1309">
            <v>0</v>
          </cell>
        </row>
        <row r="1310">
          <cell r="AL1310">
            <v>0</v>
          </cell>
        </row>
        <row r="1311">
          <cell r="AL1311">
            <v>0</v>
          </cell>
        </row>
        <row r="1312">
          <cell r="AL1312">
            <v>0</v>
          </cell>
        </row>
        <row r="1313">
          <cell r="AL1313">
            <v>0</v>
          </cell>
        </row>
        <row r="1314">
          <cell r="AL1314">
            <v>0</v>
          </cell>
        </row>
        <row r="1315">
          <cell r="AL1315">
            <v>0</v>
          </cell>
        </row>
        <row r="1316">
          <cell r="AL1316">
            <v>0</v>
          </cell>
        </row>
        <row r="1317">
          <cell r="AL1317">
            <v>0</v>
          </cell>
        </row>
        <row r="1318">
          <cell r="AL1318">
            <v>0</v>
          </cell>
        </row>
        <row r="1319">
          <cell r="AL1319">
            <v>0</v>
          </cell>
        </row>
        <row r="1320">
          <cell r="AL1320">
            <v>0</v>
          </cell>
        </row>
        <row r="1321">
          <cell r="AL1321">
            <v>0</v>
          </cell>
        </row>
        <row r="1322">
          <cell r="AL1322">
            <v>0</v>
          </cell>
        </row>
        <row r="1323">
          <cell r="AL1323">
            <v>0</v>
          </cell>
        </row>
        <row r="1324">
          <cell r="AL1324">
            <v>0</v>
          </cell>
        </row>
        <row r="1325">
          <cell r="AL1325">
            <v>0</v>
          </cell>
        </row>
        <row r="1326">
          <cell r="AL1326">
            <v>0</v>
          </cell>
        </row>
        <row r="1327">
          <cell r="AL1327">
            <v>0</v>
          </cell>
        </row>
        <row r="1328">
          <cell r="AL1328">
            <v>0</v>
          </cell>
        </row>
        <row r="1329">
          <cell r="AL1329">
            <v>0</v>
          </cell>
        </row>
        <row r="1330">
          <cell r="AL1330">
            <v>0</v>
          </cell>
        </row>
        <row r="1331">
          <cell r="AL1331">
            <v>0</v>
          </cell>
        </row>
        <row r="1332">
          <cell r="AL1332">
            <v>0</v>
          </cell>
        </row>
        <row r="1333">
          <cell r="AL1333">
            <v>0</v>
          </cell>
        </row>
        <row r="1334">
          <cell r="AL1334">
            <v>0</v>
          </cell>
        </row>
        <row r="1335">
          <cell r="AL1335">
            <v>0</v>
          </cell>
        </row>
        <row r="1336">
          <cell r="AL1336">
            <v>0</v>
          </cell>
        </row>
        <row r="1337">
          <cell r="AL1337">
            <v>0</v>
          </cell>
        </row>
        <row r="1338">
          <cell r="AL1338">
            <v>0</v>
          </cell>
        </row>
        <row r="1339">
          <cell r="AL1339">
            <v>0</v>
          </cell>
        </row>
        <row r="1340">
          <cell r="AL1340">
            <v>0</v>
          </cell>
        </row>
        <row r="1341">
          <cell r="AL1341">
            <v>0</v>
          </cell>
        </row>
        <row r="1342">
          <cell r="AL1342">
            <v>0</v>
          </cell>
        </row>
        <row r="1343">
          <cell r="AL1343">
            <v>0</v>
          </cell>
        </row>
        <row r="1344">
          <cell r="AL1344">
            <v>0</v>
          </cell>
        </row>
        <row r="1345">
          <cell r="AL1345">
            <v>0</v>
          </cell>
        </row>
        <row r="1346">
          <cell r="AL1346">
            <v>0</v>
          </cell>
        </row>
        <row r="1347">
          <cell r="AL1347">
            <v>0</v>
          </cell>
        </row>
        <row r="1348">
          <cell r="AL1348">
            <v>0</v>
          </cell>
        </row>
        <row r="1349">
          <cell r="AL1349">
            <v>0</v>
          </cell>
        </row>
        <row r="1350">
          <cell r="AL1350">
            <v>0</v>
          </cell>
        </row>
        <row r="1351">
          <cell r="AL1351">
            <v>0</v>
          </cell>
        </row>
        <row r="1352">
          <cell r="AL1352">
            <v>0</v>
          </cell>
        </row>
        <row r="1353">
          <cell r="AL1353">
            <v>0</v>
          </cell>
        </row>
        <row r="1354">
          <cell r="AL1354">
            <v>0</v>
          </cell>
        </row>
        <row r="1355">
          <cell r="AL1355">
            <v>0</v>
          </cell>
        </row>
        <row r="1356">
          <cell r="AL1356">
            <v>0</v>
          </cell>
        </row>
        <row r="1357">
          <cell r="AL1357">
            <v>0</v>
          </cell>
        </row>
        <row r="1358">
          <cell r="AL1358">
            <v>0</v>
          </cell>
        </row>
        <row r="1359">
          <cell r="AL1359">
            <v>0</v>
          </cell>
        </row>
        <row r="1360">
          <cell r="AL1360">
            <v>0</v>
          </cell>
        </row>
        <row r="1361">
          <cell r="AL1361">
            <v>0</v>
          </cell>
        </row>
        <row r="1362">
          <cell r="AL1362">
            <v>0</v>
          </cell>
        </row>
        <row r="1363">
          <cell r="AL1363">
            <v>0</v>
          </cell>
        </row>
        <row r="1364">
          <cell r="AL1364">
            <v>0</v>
          </cell>
        </row>
        <row r="1365">
          <cell r="AL1365">
            <v>0</v>
          </cell>
        </row>
        <row r="1366">
          <cell r="AL1366">
            <v>0</v>
          </cell>
        </row>
        <row r="1367">
          <cell r="AL1367">
            <v>0</v>
          </cell>
        </row>
        <row r="1368">
          <cell r="AL1368">
            <v>0</v>
          </cell>
        </row>
        <row r="1369">
          <cell r="AL1369">
            <v>0</v>
          </cell>
        </row>
        <row r="1370">
          <cell r="AL1370">
            <v>0</v>
          </cell>
        </row>
        <row r="1371">
          <cell r="AL1371">
            <v>0</v>
          </cell>
        </row>
        <row r="1372">
          <cell r="AL1372">
            <v>0</v>
          </cell>
        </row>
        <row r="1373">
          <cell r="AL1373">
            <v>0</v>
          </cell>
        </row>
        <row r="1374">
          <cell r="AL1374">
            <v>0</v>
          </cell>
        </row>
        <row r="1375">
          <cell r="AL1375">
            <v>0</v>
          </cell>
        </row>
        <row r="1376">
          <cell r="AL1376">
            <v>0</v>
          </cell>
        </row>
        <row r="1377">
          <cell r="AL1377">
            <v>0</v>
          </cell>
        </row>
        <row r="1378">
          <cell r="AL1378">
            <v>0</v>
          </cell>
        </row>
        <row r="1379">
          <cell r="AL1379">
            <v>0</v>
          </cell>
        </row>
        <row r="1380">
          <cell r="AL1380">
            <v>0</v>
          </cell>
        </row>
        <row r="1381">
          <cell r="AL1381">
            <v>0</v>
          </cell>
        </row>
        <row r="1382">
          <cell r="AL1382">
            <v>0</v>
          </cell>
        </row>
        <row r="1383">
          <cell r="AL1383">
            <v>0</v>
          </cell>
        </row>
        <row r="1384">
          <cell r="AL1384">
            <v>0</v>
          </cell>
        </row>
        <row r="1385">
          <cell r="AL1385">
            <v>0</v>
          </cell>
        </row>
        <row r="1386">
          <cell r="AL1386">
            <v>0</v>
          </cell>
        </row>
        <row r="1387">
          <cell r="AL1387">
            <v>0</v>
          </cell>
        </row>
        <row r="1388">
          <cell r="AL1388">
            <v>0</v>
          </cell>
        </row>
        <row r="1389">
          <cell r="AL1389">
            <v>0</v>
          </cell>
        </row>
        <row r="1390">
          <cell r="AL1390">
            <v>0</v>
          </cell>
        </row>
        <row r="1391">
          <cell r="AL1391">
            <v>0</v>
          </cell>
        </row>
        <row r="1392">
          <cell r="AL1392">
            <v>0</v>
          </cell>
        </row>
        <row r="1393">
          <cell r="AL1393">
            <v>0</v>
          </cell>
        </row>
        <row r="1394">
          <cell r="AL1394">
            <v>0</v>
          </cell>
        </row>
        <row r="1395">
          <cell r="AL1395">
            <v>0</v>
          </cell>
        </row>
        <row r="1396">
          <cell r="AL1396">
            <v>0</v>
          </cell>
        </row>
        <row r="1397">
          <cell r="AL1397">
            <v>0</v>
          </cell>
        </row>
        <row r="1398">
          <cell r="AL1398">
            <v>0</v>
          </cell>
        </row>
        <row r="1399">
          <cell r="AL1399">
            <v>0</v>
          </cell>
        </row>
        <row r="1400">
          <cell r="AL1400">
            <v>0</v>
          </cell>
        </row>
        <row r="1401">
          <cell r="AL1401">
            <v>0</v>
          </cell>
        </row>
        <row r="1402">
          <cell r="AL1402">
            <v>0</v>
          </cell>
        </row>
        <row r="1403">
          <cell r="AL1403">
            <v>0</v>
          </cell>
        </row>
        <row r="1404">
          <cell r="AL1404">
            <v>0</v>
          </cell>
        </row>
        <row r="1405">
          <cell r="AL1405">
            <v>0</v>
          </cell>
        </row>
        <row r="1406">
          <cell r="AL1406">
            <v>0</v>
          </cell>
        </row>
        <row r="1407">
          <cell r="AL1407">
            <v>0</v>
          </cell>
        </row>
        <row r="1408">
          <cell r="AL1408">
            <v>0</v>
          </cell>
        </row>
        <row r="1409">
          <cell r="AL1409">
            <v>0</v>
          </cell>
        </row>
        <row r="1410">
          <cell r="AL1410">
            <v>0</v>
          </cell>
        </row>
        <row r="1411">
          <cell r="AL1411">
            <v>0</v>
          </cell>
        </row>
        <row r="1412">
          <cell r="AL1412">
            <v>0</v>
          </cell>
        </row>
        <row r="1413">
          <cell r="AL1413">
            <v>0</v>
          </cell>
        </row>
        <row r="1414">
          <cell r="AL1414">
            <v>0</v>
          </cell>
        </row>
        <row r="1415">
          <cell r="AL1415">
            <v>0</v>
          </cell>
        </row>
        <row r="1416">
          <cell r="AL1416">
            <v>0</v>
          </cell>
        </row>
        <row r="1417">
          <cell r="AL1417">
            <v>0</v>
          </cell>
        </row>
        <row r="1418">
          <cell r="AL1418">
            <v>0</v>
          </cell>
        </row>
        <row r="1419">
          <cell r="AL1419">
            <v>0</v>
          </cell>
        </row>
        <row r="1420">
          <cell r="AL1420">
            <v>0</v>
          </cell>
        </row>
        <row r="1421">
          <cell r="AL1421">
            <v>0</v>
          </cell>
        </row>
        <row r="1422">
          <cell r="AL1422">
            <v>0</v>
          </cell>
        </row>
        <row r="1423">
          <cell r="AL1423">
            <v>0</v>
          </cell>
        </row>
        <row r="1424">
          <cell r="AL1424">
            <v>0</v>
          </cell>
        </row>
        <row r="1425">
          <cell r="AL1425">
            <v>0</v>
          </cell>
        </row>
        <row r="1426">
          <cell r="AL1426">
            <v>0</v>
          </cell>
        </row>
        <row r="1427">
          <cell r="AL1427">
            <v>0</v>
          </cell>
        </row>
        <row r="1428">
          <cell r="AL1428">
            <v>0</v>
          </cell>
        </row>
        <row r="1429">
          <cell r="AL1429">
            <v>0</v>
          </cell>
        </row>
        <row r="1430">
          <cell r="AL1430">
            <v>0</v>
          </cell>
        </row>
        <row r="1431">
          <cell r="AL1431">
            <v>0</v>
          </cell>
        </row>
        <row r="1432">
          <cell r="AL1432">
            <v>0</v>
          </cell>
        </row>
        <row r="1433">
          <cell r="AL1433">
            <v>0</v>
          </cell>
        </row>
        <row r="1434">
          <cell r="AL1434">
            <v>0</v>
          </cell>
        </row>
        <row r="1435">
          <cell r="AL1435">
            <v>0</v>
          </cell>
        </row>
        <row r="1436">
          <cell r="AL1436">
            <v>0</v>
          </cell>
        </row>
        <row r="1437">
          <cell r="AL1437">
            <v>0</v>
          </cell>
        </row>
        <row r="1438">
          <cell r="AL1438">
            <v>0</v>
          </cell>
        </row>
        <row r="1439">
          <cell r="AL1439">
            <v>0</v>
          </cell>
        </row>
        <row r="1440">
          <cell r="AL1440">
            <v>0</v>
          </cell>
        </row>
        <row r="1441">
          <cell r="AL1441">
            <v>0</v>
          </cell>
        </row>
        <row r="1442">
          <cell r="AL1442">
            <v>0</v>
          </cell>
        </row>
        <row r="1443">
          <cell r="AL1443">
            <v>0</v>
          </cell>
        </row>
        <row r="1444">
          <cell r="AL1444">
            <v>0</v>
          </cell>
        </row>
        <row r="1445">
          <cell r="AL1445">
            <v>0</v>
          </cell>
        </row>
        <row r="1446">
          <cell r="AL1446">
            <v>0</v>
          </cell>
        </row>
        <row r="1447">
          <cell r="AL1447">
            <v>0</v>
          </cell>
        </row>
        <row r="1448">
          <cell r="AL1448">
            <v>0</v>
          </cell>
        </row>
        <row r="1449">
          <cell r="AL1449">
            <v>0</v>
          </cell>
        </row>
        <row r="1450">
          <cell r="AL1450">
            <v>0</v>
          </cell>
        </row>
        <row r="1451">
          <cell r="AL1451">
            <v>0</v>
          </cell>
        </row>
        <row r="1452">
          <cell r="AL1452">
            <v>0</v>
          </cell>
        </row>
        <row r="1453">
          <cell r="AL1453">
            <v>0</v>
          </cell>
        </row>
        <row r="1454">
          <cell r="AL1454">
            <v>0</v>
          </cell>
        </row>
        <row r="1455">
          <cell r="AL1455">
            <v>0</v>
          </cell>
        </row>
        <row r="1456">
          <cell r="AL1456">
            <v>0</v>
          </cell>
        </row>
        <row r="1457">
          <cell r="AL1457">
            <v>0</v>
          </cell>
        </row>
        <row r="1458">
          <cell r="AL1458">
            <v>0</v>
          </cell>
        </row>
        <row r="1459">
          <cell r="AL1459">
            <v>0</v>
          </cell>
        </row>
        <row r="1460">
          <cell r="AL1460">
            <v>0</v>
          </cell>
        </row>
        <row r="1461">
          <cell r="AL1461">
            <v>0</v>
          </cell>
        </row>
        <row r="1462">
          <cell r="AL1462">
            <v>0</v>
          </cell>
        </row>
        <row r="1463">
          <cell r="AL1463">
            <v>0</v>
          </cell>
        </row>
        <row r="1464">
          <cell r="AL1464">
            <v>0</v>
          </cell>
        </row>
        <row r="1465">
          <cell r="AL1465">
            <v>0</v>
          </cell>
        </row>
        <row r="1466">
          <cell r="AL1466">
            <v>0</v>
          </cell>
        </row>
        <row r="1467">
          <cell r="AL1467">
            <v>0</v>
          </cell>
        </row>
        <row r="1468">
          <cell r="AL1468">
            <v>0</v>
          </cell>
        </row>
        <row r="1469">
          <cell r="AL1469">
            <v>0</v>
          </cell>
        </row>
        <row r="1470">
          <cell r="AL1470">
            <v>0</v>
          </cell>
        </row>
        <row r="1471">
          <cell r="AL1471">
            <v>0</v>
          </cell>
        </row>
        <row r="1472">
          <cell r="AL1472">
            <v>0</v>
          </cell>
        </row>
        <row r="1473">
          <cell r="AL1473">
            <v>0</v>
          </cell>
        </row>
        <row r="1474">
          <cell r="AL1474">
            <v>0</v>
          </cell>
        </row>
        <row r="1475">
          <cell r="AL1475">
            <v>0</v>
          </cell>
        </row>
        <row r="1476">
          <cell r="AL1476">
            <v>0</v>
          </cell>
        </row>
        <row r="1477">
          <cell r="AL1477">
            <v>0</v>
          </cell>
        </row>
        <row r="1478">
          <cell r="AL1478">
            <v>0</v>
          </cell>
        </row>
        <row r="1479">
          <cell r="AL1479">
            <v>0</v>
          </cell>
        </row>
        <row r="1480">
          <cell r="AL1480">
            <v>0</v>
          </cell>
        </row>
        <row r="1481">
          <cell r="AL1481">
            <v>0</v>
          </cell>
        </row>
        <row r="1482">
          <cell r="AL1482">
            <v>0</v>
          </cell>
        </row>
        <row r="1483">
          <cell r="AL1483">
            <v>0</v>
          </cell>
        </row>
        <row r="1484">
          <cell r="AL1484">
            <v>0</v>
          </cell>
        </row>
        <row r="1485">
          <cell r="AL1485">
            <v>0</v>
          </cell>
        </row>
        <row r="1486">
          <cell r="AL1486">
            <v>0</v>
          </cell>
        </row>
        <row r="1487">
          <cell r="AL1487">
            <v>0</v>
          </cell>
        </row>
        <row r="1488">
          <cell r="AL1488">
            <v>0</v>
          </cell>
        </row>
        <row r="1489">
          <cell r="AL1489">
            <v>0</v>
          </cell>
        </row>
        <row r="1490">
          <cell r="AL1490">
            <v>0</v>
          </cell>
        </row>
        <row r="1491">
          <cell r="AL1491">
            <v>0</v>
          </cell>
        </row>
        <row r="1492">
          <cell r="AL1492">
            <v>0</v>
          </cell>
        </row>
        <row r="1493">
          <cell r="AL1493">
            <v>0</v>
          </cell>
        </row>
        <row r="1494">
          <cell r="AL1494">
            <v>0</v>
          </cell>
        </row>
        <row r="1495">
          <cell r="AL1495">
            <v>0</v>
          </cell>
        </row>
        <row r="1496">
          <cell r="AL1496">
            <v>0</v>
          </cell>
        </row>
        <row r="1497">
          <cell r="AL1497">
            <v>0</v>
          </cell>
        </row>
        <row r="1498">
          <cell r="AL1498">
            <v>0</v>
          </cell>
        </row>
        <row r="1499">
          <cell r="AL1499">
            <v>0</v>
          </cell>
        </row>
        <row r="1500">
          <cell r="AL1500">
            <v>0</v>
          </cell>
        </row>
        <row r="1501">
          <cell r="AL1501">
            <v>0</v>
          </cell>
        </row>
        <row r="1502">
          <cell r="AL1502">
            <v>0</v>
          </cell>
        </row>
        <row r="1503">
          <cell r="AL1503">
            <v>0</v>
          </cell>
        </row>
        <row r="1504">
          <cell r="AL1504">
            <v>0</v>
          </cell>
        </row>
        <row r="1505">
          <cell r="AL1505">
            <v>0</v>
          </cell>
        </row>
        <row r="1506">
          <cell r="AL1506">
            <v>0</v>
          </cell>
        </row>
        <row r="1507">
          <cell r="AL1507">
            <v>0</v>
          </cell>
        </row>
        <row r="1508">
          <cell r="AL1508">
            <v>0</v>
          </cell>
        </row>
        <row r="1509">
          <cell r="AL1509">
            <v>0</v>
          </cell>
        </row>
        <row r="1510">
          <cell r="AL1510">
            <v>0</v>
          </cell>
        </row>
        <row r="1511">
          <cell r="AL1511">
            <v>0</v>
          </cell>
        </row>
        <row r="1512">
          <cell r="AL1512">
            <v>0</v>
          </cell>
        </row>
        <row r="1513">
          <cell r="AL1513">
            <v>0</v>
          </cell>
        </row>
        <row r="1514">
          <cell r="AL1514">
            <v>0</v>
          </cell>
        </row>
        <row r="1515">
          <cell r="AL1515">
            <v>0</v>
          </cell>
        </row>
        <row r="1516">
          <cell r="AL1516">
            <v>0</v>
          </cell>
        </row>
        <row r="1517">
          <cell r="AL1517">
            <v>0</v>
          </cell>
        </row>
        <row r="1518">
          <cell r="AL1518">
            <v>0</v>
          </cell>
        </row>
        <row r="1519">
          <cell r="AL1519">
            <v>0</v>
          </cell>
        </row>
        <row r="1520">
          <cell r="AL1520">
            <v>0</v>
          </cell>
        </row>
        <row r="1521">
          <cell r="AL1521">
            <v>0</v>
          </cell>
        </row>
        <row r="1522">
          <cell r="AL1522">
            <v>0</v>
          </cell>
        </row>
        <row r="1523">
          <cell r="AL1523">
            <v>0</v>
          </cell>
        </row>
        <row r="1524">
          <cell r="AL1524">
            <v>0</v>
          </cell>
        </row>
        <row r="1525">
          <cell r="AL1525">
            <v>0</v>
          </cell>
        </row>
        <row r="1526">
          <cell r="AL1526">
            <v>0</v>
          </cell>
        </row>
        <row r="1527">
          <cell r="AL1527">
            <v>0</v>
          </cell>
        </row>
        <row r="1528">
          <cell r="AL1528">
            <v>0</v>
          </cell>
        </row>
        <row r="1529">
          <cell r="AL1529">
            <v>0</v>
          </cell>
        </row>
        <row r="1530">
          <cell r="AL1530">
            <v>0</v>
          </cell>
        </row>
        <row r="1531">
          <cell r="AL1531">
            <v>0</v>
          </cell>
        </row>
        <row r="1532">
          <cell r="AL1532">
            <v>0</v>
          </cell>
        </row>
        <row r="1533">
          <cell r="AL1533">
            <v>0</v>
          </cell>
        </row>
        <row r="1534">
          <cell r="AL1534">
            <v>0</v>
          </cell>
        </row>
        <row r="1535">
          <cell r="AL1535">
            <v>0</v>
          </cell>
        </row>
        <row r="1536">
          <cell r="AL1536">
            <v>0</v>
          </cell>
        </row>
        <row r="1537">
          <cell r="AL1537">
            <v>0</v>
          </cell>
        </row>
        <row r="1538">
          <cell r="AL1538">
            <v>0</v>
          </cell>
        </row>
        <row r="1539">
          <cell r="AL1539">
            <v>0</v>
          </cell>
        </row>
        <row r="1540">
          <cell r="AL1540">
            <v>0</v>
          </cell>
        </row>
        <row r="1541">
          <cell r="AL1541">
            <v>0</v>
          </cell>
        </row>
        <row r="1542">
          <cell r="AL1542">
            <v>0</v>
          </cell>
        </row>
        <row r="1543">
          <cell r="AL1543">
            <v>0</v>
          </cell>
        </row>
        <row r="1544">
          <cell r="AL1544">
            <v>0</v>
          </cell>
        </row>
        <row r="1545">
          <cell r="AL1545">
            <v>0</v>
          </cell>
        </row>
        <row r="1546">
          <cell r="AL1546">
            <v>0</v>
          </cell>
        </row>
        <row r="1547">
          <cell r="AL1547">
            <v>0</v>
          </cell>
        </row>
        <row r="1548">
          <cell r="AL1548">
            <v>0</v>
          </cell>
        </row>
        <row r="1549">
          <cell r="AL1549">
            <v>0</v>
          </cell>
        </row>
        <row r="1550">
          <cell r="AL1550">
            <v>0</v>
          </cell>
        </row>
        <row r="1551">
          <cell r="AL1551">
            <v>0</v>
          </cell>
        </row>
        <row r="1552">
          <cell r="AL1552">
            <v>0</v>
          </cell>
        </row>
        <row r="1553">
          <cell r="AL1553">
            <v>0</v>
          </cell>
        </row>
        <row r="1554">
          <cell r="AL1554">
            <v>0</v>
          </cell>
        </row>
        <row r="1555">
          <cell r="AL1555">
            <v>0</v>
          </cell>
        </row>
        <row r="1556">
          <cell r="AL1556">
            <v>0</v>
          </cell>
        </row>
        <row r="1557">
          <cell r="AL1557">
            <v>0</v>
          </cell>
        </row>
        <row r="1558">
          <cell r="AL1558">
            <v>0</v>
          </cell>
        </row>
        <row r="1559">
          <cell r="AL1559">
            <v>0</v>
          </cell>
        </row>
        <row r="1560">
          <cell r="AL1560">
            <v>0</v>
          </cell>
        </row>
        <row r="1561">
          <cell r="AL1561">
            <v>0</v>
          </cell>
        </row>
        <row r="1562">
          <cell r="AL1562">
            <v>0</v>
          </cell>
        </row>
        <row r="1563">
          <cell r="AL1563">
            <v>0</v>
          </cell>
        </row>
        <row r="1564">
          <cell r="AL1564">
            <v>0</v>
          </cell>
        </row>
        <row r="1565">
          <cell r="AL1565">
            <v>0</v>
          </cell>
        </row>
        <row r="1566">
          <cell r="AL1566">
            <v>0</v>
          </cell>
        </row>
        <row r="1567">
          <cell r="AL1567">
            <v>0</v>
          </cell>
        </row>
        <row r="1568">
          <cell r="AL1568">
            <v>0</v>
          </cell>
        </row>
        <row r="1569">
          <cell r="AL1569">
            <v>0</v>
          </cell>
        </row>
        <row r="1570">
          <cell r="AL1570">
            <v>0</v>
          </cell>
        </row>
        <row r="1571">
          <cell r="AL1571">
            <v>0</v>
          </cell>
        </row>
        <row r="1572">
          <cell r="AL1572">
            <v>0</v>
          </cell>
        </row>
        <row r="1573">
          <cell r="AL1573">
            <v>0</v>
          </cell>
        </row>
        <row r="1574">
          <cell r="AL1574">
            <v>0</v>
          </cell>
        </row>
        <row r="1575">
          <cell r="AL1575">
            <v>0</v>
          </cell>
        </row>
        <row r="1576">
          <cell r="AL1576">
            <v>0</v>
          </cell>
        </row>
        <row r="1577">
          <cell r="AL1577">
            <v>0</v>
          </cell>
        </row>
        <row r="1578">
          <cell r="AL1578">
            <v>0</v>
          </cell>
        </row>
        <row r="1579">
          <cell r="AL1579">
            <v>0</v>
          </cell>
        </row>
        <row r="1580">
          <cell r="AL1580">
            <v>0</v>
          </cell>
        </row>
        <row r="1581">
          <cell r="AL1581">
            <v>0</v>
          </cell>
        </row>
        <row r="1582">
          <cell r="AL1582">
            <v>0</v>
          </cell>
        </row>
        <row r="1583">
          <cell r="AL1583">
            <v>0</v>
          </cell>
        </row>
        <row r="1584">
          <cell r="AL1584">
            <v>0</v>
          </cell>
        </row>
        <row r="1585">
          <cell r="AL1585">
            <v>0</v>
          </cell>
        </row>
        <row r="1586">
          <cell r="AL1586">
            <v>0</v>
          </cell>
        </row>
        <row r="1587">
          <cell r="AL1587">
            <v>0</v>
          </cell>
        </row>
        <row r="1588">
          <cell r="AL1588">
            <v>0</v>
          </cell>
        </row>
        <row r="1589">
          <cell r="AL1589">
            <v>0</v>
          </cell>
        </row>
        <row r="1590">
          <cell r="AL1590">
            <v>0</v>
          </cell>
        </row>
        <row r="1591">
          <cell r="AL1591">
            <v>0</v>
          </cell>
        </row>
        <row r="1592">
          <cell r="AL1592">
            <v>0</v>
          </cell>
        </row>
        <row r="1593">
          <cell r="AL1593">
            <v>0</v>
          </cell>
        </row>
        <row r="1594">
          <cell r="AL1594">
            <v>0</v>
          </cell>
        </row>
        <row r="1595">
          <cell r="AL1595">
            <v>0</v>
          </cell>
        </row>
        <row r="1596">
          <cell r="AL1596">
            <v>0</v>
          </cell>
        </row>
        <row r="1597">
          <cell r="AL1597">
            <v>0</v>
          </cell>
        </row>
        <row r="1598">
          <cell r="AL1598">
            <v>0</v>
          </cell>
        </row>
        <row r="1599">
          <cell r="AL1599">
            <v>0</v>
          </cell>
        </row>
        <row r="1600">
          <cell r="AL1600">
            <v>0</v>
          </cell>
        </row>
        <row r="1601">
          <cell r="AL1601">
            <v>0</v>
          </cell>
        </row>
        <row r="1602">
          <cell r="AL1602">
            <v>0</v>
          </cell>
        </row>
        <row r="1603">
          <cell r="AL1603">
            <v>0</v>
          </cell>
        </row>
        <row r="1604">
          <cell r="AL1604">
            <v>0</v>
          </cell>
        </row>
        <row r="1605">
          <cell r="AL1605">
            <v>0</v>
          </cell>
        </row>
        <row r="1606">
          <cell r="AL1606">
            <v>0</v>
          </cell>
        </row>
        <row r="1607">
          <cell r="AL1607">
            <v>0</v>
          </cell>
        </row>
        <row r="1608">
          <cell r="AL1608">
            <v>0</v>
          </cell>
        </row>
        <row r="1609">
          <cell r="AL1609">
            <v>0</v>
          </cell>
        </row>
        <row r="1610">
          <cell r="AL1610">
            <v>0</v>
          </cell>
        </row>
        <row r="1611">
          <cell r="AL1611">
            <v>0</v>
          </cell>
        </row>
        <row r="1612">
          <cell r="AL1612">
            <v>0</v>
          </cell>
        </row>
        <row r="1613">
          <cell r="AL1613">
            <v>0</v>
          </cell>
        </row>
        <row r="1614">
          <cell r="AL1614">
            <v>0</v>
          </cell>
        </row>
        <row r="1615">
          <cell r="AL1615">
            <v>0</v>
          </cell>
        </row>
        <row r="1616">
          <cell r="AL1616">
            <v>0</v>
          </cell>
        </row>
        <row r="1617">
          <cell r="AL1617">
            <v>0</v>
          </cell>
        </row>
        <row r="1618">
          <cell r="AL1618">
            <v>0</v>
          </cell>
        </row>
        <row r="1619">
          <cell r="AL1619">
            <v>0</v>
          </cell>
        </row>
        <row r="1620">
          <cell r="AL1620">
            <v>0</v>
          </cell>
        </row>
        <row r="1621">
          <cell r="AL1621">
            <v>0</v>
          </cell>
        </row>
        <row r="1622">
          <cell r="AL1622">
            <v>0</v>
          </cell>
        </row>
        <row r="1623">
          <cell r="AL1623">
            <v>0</v>
          </cell>
        </row>
        <row r="1624">
          <cell r="AL1624">
            <v>0</v>
          </cell>
        </row>
        <row r="1625">
          <cell r="AL1625">
            <v>0</v>
          </cell>
        </row>
        <row r="1626">
          <cell r="AL1626">
            <v>0</v>
          </cell>
        </row>
        <row r="1627">
          <cell r="AL1627">
            <v>0</v>
          </cell>
        </row>
        <row r="1628">
          <cell r="AL1628">
            <v>0</v>
          </cell>
        </row>
        <row r="1629">
          <cell r="AL1629">
            <v>0</v>
          </cell>
        </row>
        <row r="1630">
          <cell r="AL1630">
            <v>0</v>
          </cell>
        </row>
        <row r="1631">
          <cell r="AL1631">
            <v>0</v>
          </cell>
        </row>
        <row r="1632">
          <cell r="AL1632">
            <v>0</v>
          </cell>
        </row>
        <row r="1633">
          <cell r="AL1633">
            <v>0</v>
          </cell>
        </row>
        <row r="1634">
          <cell r="AL1634">
            <v>0</v>
          </cell>
        </row>
        <row r="1635">
          <cell r="AL1635">
            <v>0</v>
          </cell>
        </row>
        <row r="1636">
          <cell r="AL1636">
            <v>0</v>
          </cell>
        </row>
        <row r="1637">
          <cell r="AL1637">
            <v>0</v>
          </cell>
        </row>
        <row r="1638">
          <cell r="AL1638">
            <v>0</v>
          </cell>
        </row>
        <row r="1639">
          <cell r="AL1639">
            <v>0</v>
          </cell>
        </row>
        <row r="1640">
          <cell r="AL1640">
            <v>0</v>
          </cell>
        </row>
        <row r="1641">
          <cell r="AL1641">
            <v>0</v>
          </cell>
        </row>
        <row r="1642">
          <cell r="AL1642">
            <v>0</v>
          </cell>
        </row>
        <row r="1643">
          <cell r="AL1643">
            <v>0</v>
          </cell>
        </row>
        <row r="1644">
          <cell r="AL1644">
            <v>0</v>
          </cell>
        </row>
        <row r="1645">
          <cell r="AL1645">
            <v>0</v>
          </cell>
        </row>
        <row r="1646">
          <cell r="AL1646">
            <v>0</v>
          </cell>
        </row>
        <row r="1647">
          <cell r="AL1647">
            <v>0</v>
          </cell>
        </row>
        <row r="1648">
          <cell r="AL1648">
            <v>0</v>
          </cell>
        </row>
        <row r="1649">
          <cell r="AL1649">
            <v>0</v>
          </cell>
        </row>
        <row r="1650">
          <cell r="AL1650">
            <v>0</v>
          </cell>
        </row>
        <row r="1651">
          <cell r="AL1651">
            <v>0</v>
          </cell>
        </row>
        <row r="1652">
          <cell r="AL1652">
            <v>0</v>
          </cell>
        </row>
        <row r="1653">
          <cell r="AL1653">
            <v>0</v>
          </cell>
        </row>
        <row r="1654">
          <cell r="AL1654">
            <v>0</v>
          </cell>
        </row>
        <row r="1655">
          <cell r="AL1655">
            <v>0</v>
          </cell>
        </row>
        <row r="1656">
          <cell r="AL1656">
            <v>0</v>
          </cell>
        </row>
        <row r="1657">
          <cell r="AL1657">
            <v>0</v>
          </cell>
        </row>
        <row r="1658">
          <cell r="AL1658">
            <v>0</v>
          </cell>
        </row>
        <row r="1659">
          <cell r="AL1659">
            <v>0</v>
          </cell>
        </row>
        <row r="1660">
          <cell r="AL1660">
            <v>0</v>
          </cell>
        </row>
        <row r="1661">
          <cell r="AL1661">
            <v>0</v>
          </cell>
        </row>
        <row r="1662">
          <cell r="AL1662">
            <v>0</v>
          </cell>
        </row>
        <row r="1663">
          <cell r="AL1663">
            <v>0</v>
          </cell>
        </row>
        <row r="1664">
          <cell r="AL1664">
            <v>0</v>
          </cell>
        </row>
        <row r="1665">
          <cell r="AL1665">
            <v>0</v>
          </cell>
        </row>
        <row r="1666">
          <cell r="AL1666">
            <v>0</v>
          </cell>
        </row>
        <row r="1667">
          <cell r="AL1667">
            <v>0</v>
          </cell>
        </row>
        <row r="1668">
          <cell r="AL1668">
            <v>0</v>
          </cell>
        </row>
        <row r="1669">
          <cell r="AL1669">
            <v>0</v>
          </cell>
        </row>
        <row r="1670">
          <cell r="AL1670">
            <v>0</v>
          </cell>
        </row>
        <row r="1671">
          <cell r="AL1671">
            <v>0</v>
          </cell>
        </row>
        <row r="1672">
          <cell r="AL1672">
            <v>0</v>
          </cell>
        </row>
        <row r="1673">
          <cell r="AL1673">
            <v>0</v>
          </cell>
        </row>
        <row r="1674">
          <cell r="AL1674">
            <v>0</v>
          </cell>
        </row>
        <row r="1675">
          <cell r="AL1675">
            <v>0</v>
          </cell>
        </row>
        <row r="1676">
          <cell r="AL1676">
            <v>0</v>
          </cell>
        </row>
        <row r="1677">
          <cell r="AL1677">
            <v>0</v>
          </cell>
        </row>
        <row r="1678">
          <cell r="AL1678">
            <v>0</v>
          </cell>
        </row>
        <row r="1679">
          <cell r="AL1679">
            <v>0</v>
          </cell>
        </row>
        <row r="1680">
          <cell r="AL1680">
            <v>0</v>
          </cell>
        </row>
        <row r="1681">
          <cell r="AL1681">
            <v>0</v>
          </cell>
        </row>
        <row r="1682">
          <cell r="AL1682">
            <v>0</v>
          </cell>
        </row>
        <row r="1683">
          <cell r="AL1683">
            <v>0</v>
          </cell>
        </row>
        <row r="1684">
          <cell r="AL1684">
            <v>0</v>
          </cell>
        </row>
        <row r="1685">
          <cell r="AL1685">
            <v>0</v>
          </cell>
        </row>
        <row r="1686">
          <cell r="AL1686">
            <v>0</v>
          </cell>
        </row>
        <row r="1687">
          <cell r="AL1687">
            <v>0</v>
          </cell>
        </row>
        <row r="1688">
          <cell r="AL1688">
            <v>0</v>
          </cell>
        </row>
        <row r="1689">
          <cell r="AL1689">
            <v>0</v>
          </cell>
        </row>
        <row r="1690">
          <cell r="AL1690">
            <v>0</v>
          </cell>
        </row>
        <row r="1691">
          <cell r="AL1691">
            <v>0</v>
          </cell>
        </row>
        <row r="1692">
          <cell r="AL1692">
            <v>0</v>
          </cell>
        </row>
        <row r="1693">
          <cell r="AL1693">
            <v>0</v>
          </cell>
        </row>
        <row r="1694">
          <cell r="AL1694">
            <v>0</v>
          </cell>
        </row>
        <row r="1695">
          <cell r="AL1695">
            <v>0</v>
          </cell>
        </row>
        <row r="1696">
          <cell r="AL1696">
            <v>0</v>
          </cell>
        </row>
        <row r="1697">
          <cell r="AL1697">
            <v>0</v>
          </cell>
        </row>
        <row r="1698">
          <cell r="AL1698">
            <v>0</v>
          </cell>
        </row>
        <row r="1699">
          <cell r="AL1699">
            <v>0</v>
          </cell>
        </row>
        <row r="1700">
          <cell r="AL1700">
            <v>0</v>
          </cell>
        </row>
        <row r="1701">
          <cell r="AL1701">
            <v>0</v>
          </cell>
        </row>
        <row r="1702">
          <cell r="AL1702">
            <v>0</v>
          </cell>
        </row>
        <row r="1703">
          <cell r="AL1703">
            <v>0</v>
          </cell>
        </row>
        <row r="1704">
          <cell r="AL1704">
            <v>0</v>
          </cell>
        </row>
        <row r="1705">
          <cell r="AL1705">
            <v>0</v>
          </cell>
        </row>
        <row r="1706">
          <cell r="AL1706">
            <v>0</v>
          </cell>
        </row>
        <row r="1707">
          <cell r="AL1707">
            <v>0</v>
          </cell>
        </row>
        <row r="1708">
          <cell r="AL1708">
            <v>0</v>
          </cell>
        </row>
        <row r="1709">
          <cell r="AL1709">
            <v>0</v>
          </cell>
        </row>
        <row r="1710">
          <cell r="AL1710">
            <v>0</v>
          </cell>
        </row>
        <row r="1711">
          <cell r="AL1711">
            <v>0</v>
          </cell>
        </row>
        <row r="1712">
          <cell r="AL1712">
            <v>0</v>
          </cell>
        </row>
        <row r="1713">
          <cell r="AL1713">
            <v>0</v>
          </cell>
        </row>
        <row r="1714">
          <cell r="AL1714">
            <v>0</v>
          </cell>
        </row>
        <row r="1715">
          <cell r="AL1715">
            <v>0</v>
          </cell>
        </row>
        <row r="1716">
          <cell r="AL1716">
            <v>0</v>
          </cell>
        </row>
        <row r="1717">
          <cell r="AL1717">
            <v>0</v>
          </cell>
        </row>
        <row r="1718">
          <cell r="AL1718">
            <v>0</v>
          </cell>
        </row>
        <row r="1719">
          <cell r="AL1719">
            <v>0</v>
          </cell>
        </row>
        <row r="1720">
          <cell r="AL1720">
            <v>0</v>
          </cell>
        </row>
        <row r="1721">
          <cell r="AL1721">
            <v>0</v>
          </cell>
        </row>
        <row r="1722">
          <cell r="AL1722">
            <v>0</v>
          </cell>
        </row>
        <row r="1723">
          <cell r="AL1723">
            <v>0</v>
          </cell>
        </row>
        <row r="1724">
          <cell r="AL1724">
            <v>0</v>
          </cell>
        </row>
        <row r="1725">
          <cell r="AL1725">
            <v>0</v>
          </cell>
        </row>
        <row r="1726">
          <cell r="AL1726">
            <v>0</v>
          </cell>
        </row>
        <row r="1727">
          <cell r="AL1727">
            <v>0</v>
          </cell>
        </row>
        <row r="1728">
          <cell r="AL1728">
            <v>0</v>
          </cell>
        </row>
        <row r="1729">
          <cell r="AL1729">
            <v>0</v>
          </cell>
        </row>
        <row r="1730">
          <cell r="AL1730">
            <v>0</v>
          </cell>
        </row>
        <row r="1731">
          <cell r="AL1731">
            <v>0</v>
          </cell>
        </row>
        <row r="1732">
          <cell r="AL1732">
            <v>0</v>
          </cell>
        </row>
        <row r="1733">
          <cell r="AL1733">
            <v>0</v>
          </cell>
        </row>
        <row r="1734">
          <cell r="AL1734">
            <v>0</v>
          </cell>
        </row>
        <row r="1735">
          <cell r="AL1735">
            <v>0</v>
          </cell>
        </row>
        <row r="1736">
          <cell r="AL1736">
            <v>0</v>
          </cell>
        </row>
        <row r="1737">
          <cell r="AL1737">
            <v>0</v>
          </cell>
        </row>
        <row r="1738">
          <cell r="AL1738">
            <v>0</v>
          </cell>
        </row>
        <row r="1739">
          <cell r="AL1739">
            <v>0</v>
          </cell>
        </row>
        <row r="1740">
          <cell r="AL1740">
            <v>0</v>
          </cell>
        </row>
        <row r="1741">
          <cell r="AL1741">
            <v>0</v>
          </cell>
        </row>
        <row r="1742">
          <cell r="AL1742">
            <v>0</v>
          </cell>
        </row>
        <row r="1743">
          <cell r="AL1743">
            <v>0</v>
          </cell>
        </row>
        <row r="1744">
          <cell r="AL1744">
            <v>0</v>
          </cell>
        </row>
        <row r="1745">
          <cell r="AL1745">
            <v>0</v>
          </cell>
        </row>
        <row r="1746">
          <cell r="AL1746">
            <v>0</v>
          </cell>
        </row>
        <row r="1747">
          <cell r="AL1747">
            <v>0</v>
          </cell>
        </row>
        <row r="1748">
          <cell r="AL1748">
            <v>0</v>
          </cell>
        </row>
        <row r="1749">
          <cell r="AL1749">
            <v>0</v>
          </cell>
        </row>
        <row r="1750">
          <cell r="AL1750">
            <v>0</v>
          </cell>
        </row>
        <row r="1751">
          <cell r="AL1751">
            <v>0</v>
          </cell>
        </row>
        <row r="1752">
          <cell r="AL1752">
            <v>0</v>
          </cell>
        </row>
        <row r="1753">
          <cell r="AL1753">
            <v>0</v>
          </cell>
        </row>
        <row r="1754">
          <cell r="AL1754">
            <v>0</v>
          </cell>
        </row>
        <row r="1755">
          <cell r="AL1755">
            <v>0</v>
          </cell>
        </row>
        <row r="1756">
          <cell r="AL1756">
            <v>0</v>
          </cell>
        </row>
        <row r="1757">
          <cell r="AL1757">
            <v>0</v>
          </cell>
        </row>
        <row r="1758">
          <cell r="AL1758">
            <v>0</v>
          </cell>
        </row>
        <row r="1759">
          <cell r="AL1759">
            <v>0</v>
          </cell>
        </row>
        <row r="1760">
          <cell r="AL1760">
            <v>0</v>
          </cell>
        </row>
        <row r="1761">
          <cell r="AL1761">
            <v>0</v>
          </cell>
        </row>
        <row r="1762">
          <cell r="AL1762">
            <v>0</v>
          </cell>
        </row>
        <row r="1763">
          <cell r="AL1763">
            <v>0</v>
          </cell>
        </row>
        <row r="1764">
          <cell r="AL1764">
            <v>0</v>
          </cell>
        </row>
        <row r="1765">
          <cell r="AL1765">
            <v>0</v>
          </cell>
        </row>
        <row r="1766">
          <cell r="AL1766">
            <v>0</v>
          </cell>
        </row>
        <row r="1767">
          <cell r="AL1767">
            <v>0</v>
          </cell>
        </row>
        <row r="1768">
          <cell r="AL1768">
            <v>0</v>
          </cell>
        </row>
        <row r="1769">
          <cell r="AL1769">
            <v>0</v>
          </cell>
        </row>
        <row r="1770">
          <cell r="AL1770">
            <v>0</v>
          </cell>
        </row>
        <row r="1771">
          <cell r="AL1771">
            <v>0</v>
          </cell>
        </row>
        <row r="1772">
          <cell r="AL1772">
            <v>0</v>
          </cell>
        </row>
        <row r="1773">
          <cell r="AL1773">
            <v>0</v>
          </cell>
        </row>
        <row r="1774">
          <cell r="AL1774">
            <v>0</v>
          </cell>
        </row>
        <row r="1775">
          <cell r="AL1775">
            <v>0</v>
          </cell>
        </row>
        <row r="1776">
          <cell r="AL1776">
            <v>0</v>
          </cell>
        </row>
        <row r="1777">
          <cell r="AL1777">
            <v>0</v>
          </cell>
        </row>
        <row r="1778">
          <cell r="AL1778">
            <v>0</v>
          </cell>
        </row>
        <row r="1779">
          <cell r="AL1779">
            <v>0</v>
          </cell>
        </row>
        <row r="1780">
          <cell r="AL1780">
            <v>0</v>
          </cell>
        </row>
        <row r="1781">
          <cell r="AL1781">
            <v>0</v>
          </cell>
        </row>
        <row r="1782">
          <cell r="AL1782">
            <v>0</v>
          </cell>
        </row>
        <row r="1783">
          <cell r="AL1783">
            <v>0</v>
          </cell>
        </row>
        <row r="1784">
          <cell r="AL1784">
            <v>0</v>
          </cell>
        </row>
        <row r="1785">
          <cell r="AL1785">
            <v>0</v>
          </cell>
        </row>
        <row r="1786">
          <cell r="AL1786">
            <v>0</v>
          </cell>
        </row>
        <row r="1787">
          <cell r="AL1787">
            <v>0</v>
          </cell>
        </row>
        <row r="1788">
          <cell r="AL1788">
            <v>0</v>
          </cell>
        </row>
        <row r="1789">
          <cell r="AL1789">
            <v>0</v>
          </cell>
        </row>
        <row r="1790">
          <cell r="AL1790">
            <v>0</v>
          </cell>
        </row>
        <row r="1791">
          <cell r="AL1791">
            <v>0</v>
          </cell>
        </row>
        <row r="1792">
          <cell r="AL1792">
            <v>0</v>
          </cell>
        </row>
        <row r="1793">
          <cell r="AL1793">
            <v>0</v>
          </cell>
        </row>
        <row r="1794">
          <cell r="AL1794">
            <v>0</v>
          </cell>
        </row>
        <row r="1795">
          <cell r="AL1795">
            <v>0</v>
          </cell>
        </row>
        <row r="1796">
          <cell r="AL1796">
            <v>0</v>
          </cell>
        </row>
        <row r="1797">
          <cell r="AL1797">
            <v>0</v>
          </cell>
        </row>
        <row r="1798">
          <cell r="AL1798">
            <v>0</v>
          </cell>
        </row>
        <row r="1799">
          <cell r="AL1799">
            <v>0</v>
          </cell>
        </row>
        <row r="1800">
          <cell r="AL1800">
            <v>0</v>
          </cell>
        </row>
        <row r="1801">
          <cell r="AL1801">
            <v>0</v>
          </cell>
        </row>
        <row r="1802">
          <cell r="AL1802">
            <v>0</v>
          </cell>
        </row>
        <row r="1803">
          <cell r="AL1803">
            <v>0</v>
          </cell>
        </row>
        <row r="1804">
          <cell r="AL1804">
            <v>0</v>
          </cell>
        </row>
        <row r="1805">
          <cell r="AL1805">
            <v>0</v>
          </cell>
        </row>
        <row r="1806">
          <cell r="AL1806">
            <v>0</v>
          </cell>
        </row>
        <row r="1807">
          <cell r="AL1807">
            <v>0</v>
          </cell>
        </row>
        <row r="1808">
          <cell r="AL1808">
            <v>0</v>
          </cell>
        </row>
        <row r="1809">
          <cell r="AL1809">
            <v>0</v>
          </cell>
        </row>
        <row r="1810">
          <cell r="AL1810">
            <v>0</v>
          </cell>
        </row>
        <row r="1811">
          <cell r="AL1811">
            <v>0</v>
          </cell>
        </row>
        <row r="1812">
          <cell r="AL1812">
            <v>0</v>
          </cell>
        </row>
        <row r="1813">
          <cell r="AL1813">
            <v>0</v>
          </cell>
        </row>
        <row r="1814">
          <cell r="AL1814">
            <v>0</v>
          </cell>
        </row>
        <row r="1815">
          <cell r="AL1815">
            <v>0</v>
          </cell>
        </row>
        <row r="1816">
          <cell r="AL1816">
            <v>0</v>
          </cell>
        </row>
        <row r="1817">
          <cell r="AL1817">
            <v>0</v>
          </cell>
        </row>
        <row r="1818">
          <cell r="AL1818">
            <v>0</v>
          </cell>
        </row>
        <row r="1819">
          <cell r="AL1819">
            <v>0</v>
          </cell>
        </row>
        <row r="1820">
          <cell r="AL1820">
            <v>0</v>
          </cell>
        </row>
        <row r="1821">
          <cell r="AL1821">
            <v>0</v>
          </cell>
        </row>
        <row r="1822">
          <cell r="AL1822">
            <v>0</v>
          </cell>
        </row>
        <row r="1823">
          <cell r="AL1823">
            <v>0</v>
          </cell>
        </row>
        <row r="1824">
          <cell r="AL1824">
            <v>0</v>
          </cell>
        </row>
        <row r="1825">
          <cell r="AL1825">
            <v>0</v>
          </cell>
        </row>
        <row r="1826">
          <cell r="AL1826">
            <v>0</v>
          </cell>
        </row>
        <row r="1827">
          <cell r="AL1827">
            <v>0</v>
          </cell>
        </row>
        <row r="1828">
          <cell r="AL1828">
            <v>0</v>
          </cell>
        </row>
        <row r="1829">
          <cell r="AL1829">
            <v>0</v>
          </cell>
        </row>
        <row r="1830">
          <cell r="AL1830">
            <v>0</v>
          </cell>
        </row>
        <row r="1831">
          <cell r="AL1831">
            <v>0</v>
          </cell>
        </row>
        <row r="1832">
          <cell r="AL1832">
            <v>0</v>
          </cell>
        </row>
        <row r="1833">
          <cell r="AL1833">
            <v>0</v>
          </cell>
        </row>
        <row r="1834">
          <cell r="AL1834">
            <v>0</v>
          </cell>
        </row>
        <row r="1835">
          <cell r="AL1835">
            <v>0</v>
          </cell>
        </row>
        <row r="1836">
          <cell r="AL1836">
            <v>0</v>
          </cell>
        </row>
        <row r="1837">
          <cell r="AL1837">
            <v>0</v>
          </cell>
        </row>
        <row r="1838">
          <cell r="AL1838">
            <v>0</v>
          </cell>
        </row>
        <row r="1839">
          <cell r="AL1839">
            <v>0</v>
          </cell>
        </row>
        <row r="1840">
          <cell r="AL1840">
            <v>0</v>
          </cell>
        </row>
        <row r="1841">
          <cell r="AL1841">
            <v>0</v>
          </cell>
        </row>
        <row r="1842">
          <cell r="AL1842">
            <v>0</v>
          </cell>
        </row>
        <row r="1843">
          <cell r="AL1843">
            <v>0</v>
          </cell>
        </row>
        <row r="1844">
          <cell r="AL1844">
            <v>0</v>
          </cell>
        </row>
        <row r="1845">
          <cell r="AL1845">
            <v>0</v>
          </cell>
        </row>
        <row r="1846">
          <cell r="AL1846">
            <v>0</v>
          </cell>
        </row>
        <row r="1847">
          <cell r="AL1847">
            <v>0</v>
          </cell>
        </row>
        <row r="1848">
          <cell r="AL1848">
            <v>0</v>
          </cell>
        </row>
        <row r="1849">
          <cell r="AL1849">
            <v>0</v>
          </cell>
        </row>
        <row r="1850">
          <cell r="AL1850">
            <v>0</v>
          </cell>
        </row>
        <row r="1851">
          <cell r="AL1851">
            <v>0</v>
          </cell>
        </row>
        <row r="1852">
          <cell r="AL1852">
            <v>0</v>
          </cell>
        </row>
        <row r="1853">
          <cell r="AL1853">
            <v>0</v>
          </cell>
        </row>
        <row r="1854">
          <cell r="AL1854">
            <v>0</v>
          </cell>
        </row>
        <row r="1855">
          <cell r="AL1855">
            <v>0</v>
          </cell>
        </row>
        <row r="1856">
          <cell r="AL1856">
            <v>0</v>
          </cell>
        </row>
        <row r="1857">
          <cell r="AL1857">
            <v>0</v>
          </cell>
        </row>
        <row r="1858">
          <cell r="AL1858">
            <v>0</v>
          </cell>
        </row>
        <row r="1859">
          <cell r="AL1859">
            <v>0</v>
          </cell>
        </row>
        <row r="1860">
          <cell r="AL1860">
            <v>0</v>
          </cell>
        </row>
        <row r="1861">
          <cell r="AL1861">
            <v>0</v>
          </cell>
        </row>
        <row r="1862">
          <cell r="AL1862">
            <v>0</v>
          </cell>
        </row>
        <row r="1863">
          <cell r="AL1863">
            <v>0</v>
          </cell>
        </row>
        <row r="1864">
          <cell r="AL1864">
            <v>0</v>
          </cell>
        </row>
        <row r="1865">
          <cell r="AL1865">
            <v>0</v>
          </cell>
        </row>
        <row r="1866">
          <cell r="AL1866">
            <v>0</v>
          </cell>
        </row>
        <row r="1867">
          <cell r="AL1867">
            <v>0</v>
          </cell>
        </row>
        <row r="1868">
          <cell r="AL1868">
            <v>0</v>
          </cell>
        </row>
        <row r="1869">
          <cell r="AL1869">
            <v>0</v>
          </cell>
        </row>
        <row r="1870">
          <cell r="AL1870">
            <v>0</v>
          </cell>
        </row>
        <row r="1871">
          <cell r="AL1871">
            <v>0</v>
          </cell>
        </row>
        <row r="1872">
          <cell r="AL1872">
            <v>0</v>
          </cell>
        </row>
        <row r="1873">
          <cell r="AL1873">
            <v>0</v>
          </cell>
        </row>
        <row r="1874">
          <cell r="AL1874">
            <v>0</v>
          </cell>
        </row>
        <row r="1875">
          <cell r="AL1875">
            <v>0</v>
          </cell>
        </row>
        <row r="1876">
          <cell r="AL1876">
            <v>0</v>
          </cell>
        </row>
        <row r="1877">
          <cell r="AL1877">
            <v>0</v>
          </cell>
        </row>
        <row r="1878">
          <cell r="AL1878">
            <v>0</v>
          </cell>
        </row>
        <row r="1879">
          <cell r="AL1879">
            <v>0</v>
          </cell>
        </row>
        <row r="1880">
          <cell r="AL1880">
            <v>0</v>
          </cell>
        </row>
        <row r="1881">
          <cell r="AL1881">
            <v>0</v>
          </cell>
        </row>
        <row r="1882">
          <cell r="AL1882">
            <v>0</v>
          </cell>
        </row>
        <row r="1883">
          <cell r="AL1883">
            <v>0</v>
          </cell>
        </row>
        <row r="1884">
          <cell r="AL1884">
            <v>0</v>
          </cell>
        </row>
        <row r="1885">
          <cell r="AL1885">
            <v>0</v>
          </cell>
        </row>
        <row r="1886">
          <cell r="AL1886">
            <v>0</v>
          </cell>
        </row>
        <row r="1887">
          <cell r="AL1887">
            <v>0</v>
          </cell>
        </row>
        <row r="1888">
          <cell r="AL1888">
            <v>0</v>
          </cell>
        </row>
        <row r="1889">
          <cell r="AL1889">
            <v>0</v>
          </cell>
        </row>
        <row r="1890">
          <cell r="AL1890">
            <v>0</v>
          </cell>
        </row>
        <row r="1891">
          <cell r="AL1891">
            <v>0</v>
          </cell>
        </row>
        <row r="1892">
          <cell r="AL1892">
            <v>0</v>
          </cell>
        </row>
        <row r="1893">
          <cell r="AL1893">
            <v>0</v>
          </cell>
        </row>
        <row r="1894">
          <cell r="AL1894">
            <v>0</v>
          </cell>
        </row>
        <row r="1895">
          <cell r="AL1895">
            <v>0</v>
          </cell>
        </row>
        <row r="1896">
          <cell r="AL1896">
            <v>0</v>
          </cell>
        </row>
        <row r="1897">
          <cell r="AL1897">
            <v>0</v>
          </cell>
        </row>
        <row r="1898">
          <cell r="AL1898">
            <v>0</v>
          </cell>
        </row>
        <row r="1899">
          <cell r="AL1899">
            <v>0</v>
          </cell>
        </row>
        <row r="1900">
          <cell r="AL1900">
            <v>0</v>
          </cell>
        </row>
        <row r="1901">
          <cell r="AL1901">
            <v>0</v>
          </cell>
        </row>
        <row r="1902">
          <cell r="AL1902">
            <v>0</v>
          </cell>
        </row>
        <row r="1903">
          <cell r="AL1903">
            <v>0</v>
          </cell>
        </row>
        <row r="1904">
          <cell r="AL1904">
            <v>0</v>
          </cell>
        </row>
        <row r="1905">
          <cell r="AL1905">
            <v>0</v>
          </cell>
        </row>
        <row r="1906">
          <cell r="AL1906">
            <v>0</v>
          </cell>
        </row>
        <row r="1907">
          <cell r="AL1907">
            <v>0</v>
          </cell>
        </row>
        <row r="1908">
          <cell r="AL1908">
            <v>0</v>
          </cell>
        </row>
        <row r="1909">
          <cell r="AL1909">
            <v>0</v>
          </cell>
        </row>
        <row r="1910">
          <cell r="AL1910">
            <v>0</v>
          </cell>
        </row>
        <row r="1911">
          <cell r="AL1911">
            <v>0</v>
          </cell>
        </row>
        <row r="1912">
          <cell r="AL1912">
            <v>0</v>
          </cell>
        </row>
        <row r="1913">
          <cell r="AL1913">
            <v>0</v>
          </cell>
        </row>
        <row r="1914">
          <cell r="AL1914">
            <v>0</v>
          </cell>
        </row>
        <row r="1915">
          <cell r="AL1915">
            <v>0</v>
          </cell>
        </row>
        <row r="1916">
          <cell r="AL1916">
            <v>0</v>
          </cell>
        </row>
        <row r="1917">
          <cell r="AL1917">
            <v>0</v>
          </cell>
        </row>
        <row r="1918">
          <cell r="AL1918">
            <v>0</v>
          </cell>
        </row>
        <row r="1919">
          <cell r="AL1919">
            <v>0</v>
          </cell>
        </row>
        <row r="1920">
          <cell r="AL1920">
            <v>0</v>
          </cell>
        </row>
        <row r="1921">
          <cell r="AL1921">
            <v>0</v>
          </cell>
        </row>
        <row r="1922">
          <cell r="AL1922">
            <v>0</v>
          </cell>
        </row>
        <row r="1923">
          <cell r="AL1923">
            <v>0</v>
          </cell>
        </row>
        <row r="1924">
          <cell r="AL1924">
            <v>0</v>
          </cell>
        </row>
        <row r="1925">
          <cell r="AL1925">
            <v>0</v>
          </cell>
        </row>
        <row r="1926">
          <cell r="AL1926">
            <v>0</v>
          </cell>
        </row>
        <row r="1927">
          <cell r="AL1927">
            <v>0</v>
          </cell>
        </row>
        <row r="1928">
          <cell r="AL1928">
            <v>0</v>
          </cell>
        </row>
        <row r="1929">
          <cell r="AL1929">
            <v>0</v>
          </cell>
        </row>
        <row r="1930">
          <cell r="AL1930">
            <v>0</v>
          </cell>
        </row>
        <row r="1931">
          <cell r="AL1931">
            <v>0</v>
          </cell>
        </row>
        <row r="1932">
          <cell r="AL1932">
            <v>0</v>
          </cell>
        </row>
        <row r="1933">
          <cell r="AL1933">
            <v>0</v>
          </cell>
        </row>
        <row r="1934">
          <cell r="AL1934">
            <v>0</v>
          </cell>
        </row>
        <row r="1935">
          <cell r="AL1935">
            <v>0</v>
          </cell>
        </row>
        <row r="1936">
          <cell r="AL1936">
            <v>0</v>
          </cell>
        </row>
        <row r="1937">
          <cell r="AL1937">
            <v>0</v>
          </cell>
        </row>
        <row r="1938">
          <cell r="AL1938">
            <v>0</v>
          </cell>
        </row>
        <row r="1939">
          <cell r="AL1939">
            <v>0</v>
          </cell>
        </row>
        <row r="1940">
          <cell r="AL1940">
            <v>0</v>
          </cell>
        </row>
        <row r="1941">
          <cell r="AL1941">
            <v>0</v>
          </cell>
        </row>
        <row r="1942">
          <cell r="AL1942">
            <v>0</v>
          </cell>
        </row>
        <row r="1943">
          <cell r="AL1943">
            <v>0</v>
          </cell>
        </row>
        <row r="1944">
          <cell r="AL1944">
            <v>0</v>
          </cell>
        </row>
        <row r="1945">
          <cell r="AL1945">
            <v>0</v>
          </cell>
        </row>
        <row r="1946">
          <cell r="AL1946">
            <v>0</v>
          </cell>
        </row>
        <row r="1947">
          <cell r="AL1947">
            <v>0</v>
          </cell>
        </row>
        <row r="1948">
          <cell r="AL1948">
            <v>0</v>
          </cell>
        </row>
        <row r="1949">
          <cell r="AL1949">
            <v>0</v>
          </cell>
        </row>
        <row r="1950">
          <cell r="AL1950">
            <v>0</v>
          </cell>
        </row>
        <row r="1951">
          <cell r="AL1951">
            <v>0</v>
          </cell>
        </row>
        <row r="1952">
          <cell r="AL1952">
            <v>0</v>
          </cell>
        </row>
        <row r="1953">
          <cell r="AL1953">
            <v>0</v>
          </cell>
        </row>
        <row r="1954">
          <cell r="AL1954">
            <v>0</v>
          </cell>
        </row>
        <row r="1955">
          <cell r="AL1955">
            <v>0</v>
          </cell>
        </row>
        <row r="1956">
          <cell r="AL1956">
            <v>0</v>
          </cell>
        </row>
        <row r="1957">
          <cell r="AL1957">
            <v>0</v>
          </cell>
        </row>
        <row r="1958">
          <cell r="AL1958">
            <v>0</v>
          </cell>
        </row>
        <row r="1959">
          <cell r="AL1959">
            <v>0</v>
          </cell>
        </row>
        <row r="1960">
          <cell r="AL1960">
            <v>0</v>
          </cell>
        </row>
        <row r="1961">
          <cell r="AL1961">
            <v>0</v>
          </cell>
        </row>
        <row r="1962">
          <cell r="AL1962">
            <v>0</v>
          </cell>
        </row>
        <row r="1963">
          <cell r="AL1963">
            <v>0</v>
          </cell>
        </row>
        <row r="1964">
          <cell r="AL1964">
            <v>0</v>
          </cell>
        </row>
        <row r="1965">
          <cell r="AL1965">
            <v>0</v>
          </cell>
        </row>
        <row r="1966">
          <cell r="AL1966">
            <v>0</v>
          </cell>
        </row>
        <row r="1967">
          <cell r="AL1967">
            <v>0</v>
          </cell>
        </row>
        <row r="1968">
          <cell r="AL1968">
            <v>0</v>
          </cell>
        </row>
        <row r="1969">
          <cell r="AL1969">
            <v>0</v>
          </cell>
        </row>
        <row r="1970">
          <cell r="AL1970">
            <v>0</v>
          </cell>
        </row>
        <row r="1971">
          <cell r="AL1971">
            <v>0</v>
          </cell>
        </row>
        <row r="1972">
          <cell r="AL1972">
            <v>0</v>
          </cell>
        </row>
        <row r="1973">
          <cell r="AL1973">
            <v>0</v>
          </cell>
        </row>
        <row r="1974">
          <cell r="AL1974">
            <v>0</v>
          </cell>
        </row>
        <row r="1975">
          <cell r="AL1975">
            <v>0</v>
          </cell>
        </row>
        <row r="1976">
          <cell r="AL1976">
            <v>0</v>
          </cell>
        </row>
        <row r="1977">
          <cell r="AL1977">
            <v>0</v>
          </cell>
        </row>
        <row r="1978">
          <cell r="AL1978">
            <v>0</v>
          </cell>
        </row>
        <row r="1979">
          <cell r="AL1979">
            <v>0</v>
          </cell>
        </row>
        <row r="1980">
          <cell r="AL1980">
            <v>0</v>
          </cell>
        </row>
        <row r="1981">
          <cell r="AL1981">
            <v>0</v>
          </cell>
        </row>
        <row r="1982">
          <cell r="AL1982">
            <v>0</v>
          </cell>
        </row>
        <row r="1983">
          <cell r="AL1983">
            <v>0</v>
          </cell>
        </row>
        <row r="1984">
          <cell r="AL1984">
            <v>0</v>
          </cell>
        </row>
        <row r="1985">
          <cell r="AL1985">
            <v>0</v>
          </cell>
        </row>
        <row r="1986">
          <cell r="AL1986">
            <v>0</v>
          </cell>
        </row>
        <row r="1987">
          <cell r="AL1987">
            <v>0</v>
          </cell>
        </row>
        <row r="1988">
          <cell r="AL1988">
            <v>0</v>
          </cell>
        </row>
        <row r="1989">
          <cell r="AL1989">
            <v>0</v>
          </cell>
        </row>
        <row r="1990">
          <cell r="AL1990">
            <v>0</v>
          </cell>
        </row>
        <row r="1991">
          <cell r="AL1991">
            <v>0</v>
          </cell>
        </row>
        <row r="1992">
          <cell r="AL1992">
            <v>0</v>
          </cell>
        </row>
        <row r="1993">
          <cell r="AL1993">
            <v>0</v>
          </cell>
        </row>
        <row r="1994">
          <cell r="AL1994">
            <v>0</v>
          </cell>
        </row>
        <row r="1995">
          <cell r="AL1995">
            <v>0</v>
          </cell>
        </row>
        <row r="1996">
          <cell r="AL1996">
            <v>0</v>
          </cell>
        </row>
        <row r="1997">
          <cell r="AL1997">
            <v>0</v>
          </cell>
        </row>
        <row r="1998">
          <cell r="AL1998">
            <v>0</v>
          </cell>
        </row>
        <row r="1999">
          <cell r="AL1999">
            <v>0</v>
          </cell>
        </row>
        <row r="2000">
          <cell r="AL2000">
            <v>0</v>
          </cell>
        </row>
        <row r="2001">
          <cell r="AL2001">
            <v>0</v>
          </cell>
        </row>
        <row r="2002">
          <cell r="AL2002">
            <v>0</v>
          </cell>
        </row>
        <row r="2003">
          <cell r="AL2003">
            <v>0</v>
          </cell>
        </row>
        <row r="2004">
          <cell r="AL2004">
            <v>0</v>
          </cell>
        </row>
        <row r="2005">
          <cell r="AL2005">
            <v>0</v>
          </cell>
        </row>
        <row r="2006">
          <cell r="AL2006">
            <v>0</v>
          </cell>
        </row>
        <row r="2007">
          <cell r="AL2007">
            <v>0</v>
          </cell>
        </row>
        <row r="2008">
          <cell r="AL2008">
            <v>0</v>
          </cell>
        </row>
        <row r="2009">
          <cell r="AL2009">
            <v>0</v>
          </cell>
        </row>
        <row r="2010">
          <cell r="AL2010">
            <v>0</v>
          </cell>
        </row>
        <row r="2011">
          <cell r="AL2011">
            <v>0</v>
          </cell>
        </row>
        <row r="2012">
          <cell r="AL2012">
            <v>0</v>
          </cell>
        </row>
        <row r="2013">
          <cell r="AL2013">
            <v>0</v>
          </cell>
        </row>
        <row r="2014">
          <cell r="AL2014">
            <v>0</v>
          </cell>
        </row>
        <row r="2015">
          <cell r="AL2015">
            <v>0</v>
          </cell>
        </row>
        <row r="2016">
          <cell r="AL2016">
            <v>0</v>
          </cell>
        </row>
        <row r="2017">
          <cell r="AL2017">
            <v>0</v>
          </cell>
        </row>
        <row r="2018">
          <cell r="AL2018">
            <v>0</v>
          </cell>
        </row>
        <row r="2019">
          <cell r="AL2019">
            <v>0</v>
          </cell>
        </row>
        <row r="2020">
          <cell r="AL2020">
            <v>0</v>
          </cell>
        </row>
        <row r="2021">
          <cell r="AL2021">
            <v>0</v>
          </cell>
        </row>
        <row r="2022">
          <cell r="AL2022">
            <v>0</v>
          </cell>
        </row>
        <row r="2023">
          <cell r="AL2023">
            <v>0</v>
          </cell>
        </row>
        <row r="2024">
          <cell r="AL2024">
            <v>0</v>
          </cell>
        </row>
        <row r="2025">
          <cell r="AL2025">
            <v>0</v>
          </cell>
        </row>
        <row r="2026">
          <cell r="AL2026">
            <v>0</v>
          </cell>
        </row>
        <row r="2027">
          <cell r="AL2027">
            <v>0</v>
          </cell>
        </row>
        <row r="2028">
          <cell r="AL2028">
            <v>0</v>
          </cell>
        </row>
        <row r="2029">
          <cell r="AL2029">
            <v>0</v>
          </cell>
        </row>
        <row r="2030">
          <cell r="AL2030">
            <v>0</v>
          </cell>
        </row>
        <row r="2031">
          <cell r="AL2031">
            <v>0</v>
          </cell>
        </row>
        <row r="2032">
          <cell r="AL2032">
            <v>0</v>
          </cell>
        </row>
        <row r="2033">
          <cell r="AL2033">
            <v>0</v>
          </cell>
        </row>
        <row r="2034">
          <cell r="AL2034">
            <v>0</v>
          </cell>
        </row>
        <row r="2035">
          <cell r="AL2035">
            <v>0</v>
          </cell>
        </row>
        <row r="2036">
          <cell r="AL2036">
            <v>0</v>
          </cell>
        </row>
        <row r="2037">
          <cell r="AL2037">
            <v>0</v>
          </cell>
        </row>
        <row r="2038">
          <cell r="AL2038">
            <v>0</v>
          </cell>
        </row>
        <row r="2039">
          <cell r="AL2039">
            <v>0</v>
          </cell>
        </row>
        <row r="2040">
          <cell r="AL2040">
            <v>0</v>
          </cell>
        </row>
        <row r="2041">
          <cell r="AL2041">
            <v>0</v>
          </cell>
        </row>
        <row r="2042">
          <cell r="AL2042">
            <v>0</v>
          </cell>
        </row>
        <row r="2043">
          <cell r="AL2043">
            <v>0</v>
          </cell>
        </row>
        <row r="2044">
          <cell r="AL2044">
            <v>0</v>
          </cell>
        </row>
        <row r="2045">
          <cell r="AL2045">
            <v>0</v>
          </cell>
        </row>
        <row r="2046">
          <cell r="AL2046">
            <v>0</v>
          </cell>
        </row>
        <row r="2047">
          <cell r="AL2047">
            <v>0</v>
          </cell>
        </row>
        <row r="2048">
          <cell r="AL2048">
            <v>0</v>
          </cell>
        </row>
        <row r="2049">
          <cell r="AL2049">
            <v>0</v>
          </cell>
        </row>
        <row r="2050">
          <cell r="AL2050">
            <v>0</v>
          </cell>
        </row>
        <row r="2051">
          <cell r="AL2051">
            <v>0</v>
          </cell>
        </row>
        <row r="2052">
          <cell r="AL2052">
            <v>0</v>
          </cell>
        </row>
        <row r="2053">
          <cell r="AL2053">
            <v>0</v>
          </cell>
        </row>
        <row r="2054">
          <cell r="AL2054">
            <v>0</v>
          </cell>
        </row>
        <row r="2055">
          <cell r="AL2055">
            <v>0</v>
          </cell>
        </row>
        <row r="2056">
          <cell r="AL2056">
            <v>0</v>
          </cell>
        </row>
        <row r="2057">
          <cell r="AL2057">
            <v>0</v>
          </cell>
        </row>
        <row r="2058">
          <cell r="AL2058">
            <v>0</v>
          </cell>
        </row>
        <row r="2059">
          <cell r="AL2059">
            <v>0</v>
          </cell>
        </row>
        <row r="2060">
          <cell r="AL2060">
            <v>0</v>
          </cell>
        </row>
        <row r="2061">
          <cell r="AL2061">
            <v>0</v>
          </cell>
        </row>
        <row r="2062">
          <cell r="AL2062">
            <v>0</v>
          </cell>
        </row>
        <row r="2063">
          <cell r="AL2063">
            <v>0</v>
          </cell>
        </row>
        <row r="2064">
          <cell r="AL2064">
            <v>0</v>
          </cell>
        </row>
        <row r="2065">
          <cell r="AL2065">
            <v>0</v>
          </cell>
        </row>
        <row r="2066">
          <cell r="AL2066">
            <v>0</v>
          </cell>
        </row>
        <row r="2067">
          <cell r="AL2067">
            <v>0</v>
          </cell>
        </row>
        <row r="2068">
          <cell r="AL2068">
            <v>0</v>
          </cell>
        </row>
        <row r="2069">
          <cell r="AL2069">
            <v>0</v>
          </cell>
        </row>
        <row r="2070">
          <cell r="AL2070">
            <v>0</v>
          </cell>
        </row>
        <row r="2071">
          <cell r="AL2071">
            <v>0</v>
          </cell>
        </row>
        <row r="2072">
          <cell r="AL2072">
            <v>0</v>
          </cell>
        </row>
        <row r="2073">
          <cell r="AL2073">
            <v>0</v>
          </cell>
        </row>
        <row r="2074">
          <cell r="AL2074">
            <v>0</v>
          </cell>
        </row>
        <row r="2075">
          <cell r="AL2075">
            <v>0</v>
          </cell>
        </row>
        <row r="2076">
          <cell r="AL2076">
            <v>0</v>
          </cell>
        </row>
        <row r="2077">
          <cell r="AL2077">
            <v>0</v>
          </cell>
        </row>
        <row r="2078">
          <cell r="AL2078">
            <v>0</v>
          </cell>
        </row>
        <row r="2079">
          <cell r="AL2079">
            <v>0</v>
          </cell>
        </row>
        <row r="2080">
          <cell r="AL2080">
            <v>0</v>
          </cell>
        </row>
        <row r="2081">
          <cell r="AL2081">
            <v>0</v>
          </cell>
        </row>
        <row r="2082">
          <cell r="AL2082">
            <v>0</v>
          </cell>
        </row>
        <row r="2083">
          <cell r="AL2083">
            <v>0</v>
          </cell>
        </row>
        <row r="2084">
          <cell r="AL2084">
            <v>0</v>
          </cell>
        </row>
        <row r="2085">
          <cell r="AL2085">
            <v>0</v>
          </cell>
        </row>
        <row r="2086">
          <cell r="AL2086">
            <v>0</v>
          </cell>
        </row>
        <row r="2087">
          <cell r="AL2087">
            <v>0</v>
          </cell>
        </row>
        <row r="2088">
          <cell r="AL2088">
            <v>0</v>
          </cell>
        </row>
        <row r="2089">
          <cell r="AL2089">
            <v>0</v>
          </cell>
        </row>
        <row r="2090">
          <cell r="AL2090">
            <v>0</v>
          </cell>
        </row>
        <row r="2091">
          <cell r="AL2091">
            <v>0</v>
          </cell>
        </row>
        <row r="2092">
          <cell r="AL2092">
            <v>0</v>
          </cell>
        </row>
        <row r="2093">
          <cell r="AL2093">
            <v>0</v>
          </cell>
        </row>
        <row r="2094">
          <cell r="AL2094">
            <v>0</v>
          </cell>
        </row>
        <row r="2095">
          <cell r="AL2095">
            <v>0</v>
          </cell>
        </row>
        <row r="2096">
          <cell r="AL2096">
            <v>0</v>
          </cell>
        </row>
        <row r="2097">
          <cell r="AL2097">
            <v>0</v>
          </cell>
        </row>
        <row r="2098">
          <cell r="AL2098">
            <v>0</v>
          </cell>
        </row>
        <row r="2099">
          <cell r="AL2099">
            <v>0</v>
          </cell>
        </row>
        <row r="2100">
          <cell r="AL2100">
            <v>0</v>
          </cell>
        </row>
        <row r="2101">
          <cell r="AL2101">
            <v>0</v>
          </cell>
        </row>
        <row r="2102">
          <cell r="AL2102">
            <v>0</v>
          </cell>
        </row>
        <row r="2103">
          <cell r="AL2103">
            <v>0</v>
          </cell>
        </row>
        <row r="2104">
          <cell r="AL2104">
            <v>0</v>
          </cell>
        </row>
        <row r="2105">
          <cell r="AL2105">
            <v>0</v>
          </cell>
        </row>
        <row r="2106">
          <cell r="AL2106">
            <v>0</v>
          </cell>
        </row>
        <row r="2107">
          <cell r="AL2107">
            <v>0</v>
          </cell>
        </row>
        <row r="2108">
          <cell r="AL2108">
            <v>0</v>
          </cell>
        </row>
        <row r="2109">
          <cell r="AL2109">
            <v>0</v>
          </cell>
        </row>
        <row r="2110">
          <cell r="AL2110">
            <v>0</v>
          </cell>
        </row>
        <row r="2111">
          <cell r="AL2111">
            <v>0</v>
          </cell>
        </row>
        <row r="2112">
          <cell r="AL2112">
            <v>0</v>
          </cell>
        </row>
        <row r="2113">
          <cell r="AL2113">
            <v>0</v>
          </cell>
        </row>
        <row r="2114">
          <cell r="AL2114">
            <v>0</v>
          </cell>
        </row>
        <row r="2115">
          <cell r="AL2115">
            <v>0</v>
          </cell>
        </row>
        <row r="2116">
          <cell r="AL2116">
            <v>0</v>
          </cell>
        </row>
        <row r="2117">
          <cell r="AL2117">
            <v>0</v>
          </cell>
        </row>
        <row r="2118">
          <cell r="AL2118">
            <v>0</v>
          </cell>
        </row>
        <row r="2119">
          <cell r="AL2119">
            <v>0</v>
          </cell>
        </row>
        <row r="2120">
          <cell r="AL2120">
            <v>0</v>
          </cell>
        </row>
        <row r="2121">
          <cell r="AL2121">
            <v>0</v>
          </cell>
        </row>
        <row r="2122">
          <cell r="AL2122">
            <v>0</v>
          </cell>
        </row>
        <row r="2123">
          <cell r="AL2123">
            <v>0</v>
          </cell>
        </row>
        <row r="2124">
          <cell r="AL2124">
            <v>0</v>
          </cell>
        </row>
        <row r="2125">
          <cell r="AL2125">
            <v>0</v>
          </cell>
        </row>
        <row r="2126">
          <cell r="AL2126">
            <v>0</v>
          </cell>
        </row>
        <row r="2127">
          <cell r="AL2127">
            <v>0</v>
          </cell>
        </row>
        <row r="2128">
          <cell r="AL2128">
            <v>0</v>
          </cell>
        </row>
        <row r="2129">
          <cell r="AL2129">
            <v>0</v>
          </cell>
        </row>
        <row r="2130">
          <cell r="AL2130">
            <v>0</v>
          </cell>
        </row>
        <row r="2131">
          <cell r="AL2131">
            <v>0</v>
          </cell>
        </row>
        <row r="2132">
          <cell r="AL2132">
            <v>0</v>
          </cell>
        </row>
        <row r="2133">
          <cell r="AL2133">
            <v>0</v>
          </cell>
        </row>
        <row r="2134">
          <cell r="AL2134">
            <v>0</v>
          </cell>
        </row>
        <row r="2135">
          <cell r="AL2135">
            <v>0</v>
          </cell>
        </row>
        <row r="2136">
          <cell r="AL2136">
            <v>0</v>
          </cell>
        </row>
        <row r="2137">
          <cell r="AL2137">
            <v>0</v>
          </cell>
        </row>
        <row r="2138">
          <cell r="AL2138">
            <v>0</v>
          </cell>
        </row>
        <row r="2139">
          <cell r="AL2139">
            <v>0</v>
          </cell>
        </row>
        <row r="2140">
          <cell r="AL2140">
            <v>0</v>
          </cell>
        </row>
        <row r="2141">
          <cell r="AL2141">
            <v>0</v>
          </cell>
        </row>
        <row r="2142">
          <cell r="AL2142">
            <v>0</v>
          </cell>
        </row>
        <row r="2143">
          <cell r="AL2143">
            <v>0</v>
          </cell>
        </row>
        <row r="2144">
          <cell r="AL2144">
            <v>0</v>
          </cell>
        </row>
        <row r="2145">
          <cell r="AL2145">
            <v>0</v>
          </cell>
        </row>
        <row r="2146">
          <cell r="AL2146">
            <v>0</v>
          </cell>
        </row>
        <row r="2147">
          <cell r="AL2147">
            <v>0</v>
          </cell>
        </row>
        <row r="2148">
          <cell r="AL2148">
            <v>0</v>
          </cell>
        </row>
        <row r="2149">
          <cell r="AL2149">
            <v>0</v>
          </cell>
        </row>
        <row r="2150">
          <cell r="AL2150">
            <v>0</v>
          </cell>
        </row>
        <row r="2151">
          <cell r="AL2151">
            <v>0</v>
          </cell>
        </row>
        <row r="2152">
          <cell r="AL2152">
            <v>0</v>
          </cell>
        </row>
        <row r="2153">
          <cell r="AL2153">
            <v>0</v>
          </cell>
        </row>
        <row r="2154">
          <cell r="AL2154">
            <v>0</v>
          </cell>
        </row>
        <row r="2155">
          <cell r="AL2155">
            <v>0</v>
          </cell>
        </row>
        <row r="2156">
          <cell r="AL2156">
            <v>0</v>
          </cell>
        </row>
        <row r="2157">
          <cell r="AL2157">
            <v>0</v>
          </cell>
        </row>
        <row r="2158">
          <cell r="AL2158">
            <v>0</v>
          </cell>
        </row>
        <row r="2159">
          <cell r="AL2159">
            <v>0</v>
          </cell>
        </row>
        <row r="2160">
          <cell r="AL2160">
            <v>0</v>
          </cell>
        </row>
        <row r="2161">
          <cell r="AL2161">
            <v>0</v>
          </cell>
        </row>
        <row r="2162">
          <cell r="AL2162">
            <v>0</v>
          </cell>
        </row>
        <row r="2163">
          <cell r="AL2163">
            <v>0</v>
          </cell>
        </row>
        <row r="2164">
          <cell r="AL2164">
            <v>0</v>
          </cell>
        </row>
        <row r="2165">
          <cell r="AL2165">
            <v>0</v>
          </cell>
        </row>
        <row r="2166">
          <cell r="AL2166">
            <v>0</v>
          </cell>
        </row>
        <row r="2167">
          <cell r="AL2167">
            <v>0</v>
          </cell>
        </row>
        <row r="2168">
          <cell r="AL2168">
            <v>0</v>
          </cell>
        </row>
        <row r="2169">
          <cell r="AL2169">
            <v>0</v>
          </cell>
        </row>
        <row r="2170">
          <cell r="AL2170">
            <v>0</v>
          </cell>
        </row>
        <row r="2171">
          <cell r="AL2171">
            <v>0</v>
          </cell>
        </row>
        <row r="2172">
          <cell r="AL2172">
            <v>0</v>
          </cell>
        </row>
        <row r="2173">
          <cell r="AL2173">
            <v>0</v>
          </cell>
        </row>
        <row r="2174">
          <cell r="AL2174">
            <v>0</v>
          </cell>
        </row>
        <row r="2175">
          <cell r="AL2175">
            <v>0</v>
          </cell>
        </row>
        <row r="2176">
          <cell r="AL2176">
            <v>0</v>
          </cell>
        </row>
        <row r="2177">
          <cell r="AL2177">
            <v>0</v>
          </cell>
        </row>
        <row r="2178">
          <cell r="AL2178">
            <v>0</v>
          </cell>
        </row>
        <row r="2179">
          <cell r="AL2179">
            <v>0</v>
          </cell>
        </row>
        <row r="2180">
          <cell r="AL2180">
            <v>0</v>
          </cell>
        </row>
        <row r="2181">
          <cell r="AL2181">
            <v>0</v>
          </cell>
        </row>
        <row r="2182">
          <cell r="AL2182">
            <v>0</v>
          </cell>
        </row>
        <row r="2183">
          <cell r="AL2183">
            <v>0</v>
          </cell>
        </row>
        <row r="2184">
          <cell r="AL2184">
            <v>0</v>
          </cell>
        </row>
        <row r="2185">
          <cell r="AL2185">
            <v>0</v>
          </cell>
        </row>
        <row r="2186">
          <cell r="AL2186">
            <v>0</v>
          </cell>
        </row>
        <row r="2187">
          <cell r="AL2187">
            <v>0</v>
          </cell>
        </row>
        <row r="2188">
          <cell r="AL2188">
            <v>0</v>
          </cell>
        </row>
        <row r="2189">
          <cell r="AL2189">
            <v>0</v>
          </cell>
        </row>
        <row r="2190">
          <cell r="AL2190">
            <v>0</v>
          </cell>
        </row>
        <row r="2191">
          <cell r="AL2191">
            <v>0</v>
          </cell>
        </row>
        <row r="2192">
          <cell r="AL2192">
            <v>0</v>
          </cell>
        </row>
        <row r="2193">
          <cell r="AL2193">
            <v>0</v>
          </cell>
        </row>
        <row r="2194">
          <cell r="AL2194">
            <v>0</v>
          </cell>
        </row>
        <row r="2195">
          <cell r="AL2195">
            <v>0</v>
          </cell>
        </row>
        <row r="2196">
          <cell r="AL2196">
            <v>0</v>
          </cell>
        </row>
        <row r="2197">
          <cell r="AL2197">
            <v>0</v>
          </cell>
        </row>
        <row r="2198">
          <cell r="AL2198">
            <v>0</v>
          </cell>
        </row>
        <row r="2199">
          <cell r="AL2199">
            <v>0</v>
          </cell>
        </row>
        <row r="2200">
          <cell r="AL2200">
            <v>0</v>
          </cell>
        </row>
        <row r="2201">
          <cell r="AL2201">
            <v>0</v>
          </cell>
        </row>
        <row r="2202">
          <cell r="AL2202">
            <v>0</v>
          </cell>
        </row>
        <row r="2203">
          <cell r="AL2203">
            <v>0</v>
          </cell>
        </row>
        <row r="2204">
          <cell r="AL2204">
            <v>0</v>
          </cell>
        </row>
        <row r="2205">
          <cell r="AL2205">
            <v>0</v>
          </cell>
        </row>
        <row r="2206">
          <cell r="AL2206">
            <v>0</v>
          </cell>
        </row>
        <row r="2207">
          <cell r="AL2207">
            <v>0</v>
          </cell>
        </row>
        <row r="2208">
          <cell r="AL2208">
            <v>0</v>
          </cell>
        </row>
        <row r="2209">
          <cell r="AL2209">
            <v>0</v>
          </cell>
        </row>
        <row r="2210">
          <cell r="AL2210">
            <v>0</v>
          </cell>
        </row>
        <row r="2211">
          <cell r="AL2211">
            <v>0</v>
          </cell>
        </row>
        <row r="2212">
          <cell r="AL2212">
            <v>0</v>
          </cell>
        </row>
        <row r="2213">
          <cell r="AL2213">
            <v>0</v>
          </cell>
        </row>
        <row r="2214">
          <cell r="AL2214">
            <v>0</v>
          </cell>
        </row>
        <row r="2215">
          <cell r="AL2215">
            <v>0</v>
          </cell>
        </row>
        <row r="2216">
          <cell r="AL2216">
            <v>0</v>
          </cell>
        </row>
        <row r="2217">
          <cell r="AL2217">
            <v>0</v>
          </cell>
        </row>
        <row r="2218">
          <cell r="AL2218">
            <v>0</v>
          </cell>
        </row>
        <row r="2219">
          <cell r="AL2219">
            <v>0</v>
          </cell>
        </row>
        <row r="2220">
          <cell r="AL2220">
            <v>0</v>
          </cell>
        </row>
        <row r="2221">
          <cell r="AL2221">
            <v>0</v>
          </cell>
        </row>
        <row r="2222">
          <cell r="AL2222">
            <v>0</v>
          </cell>
        </row>
        <row r="2223">
          <cell r="AL2223">
            <v>0</v>
          </cell>
        </row>
        <row r="2224">
          <cell r="AL2224">
            <v>0</v>
          </cell>
        </row>
        <row r="2225">
          <cell r="AL2225">
            <v>0</v>
          </cell>
        </row>
        <row r="2226">
          <cell r="AL2226">
            <v>0</v>
          </cell>
        </row>
        <row r="2227">
          <cell r="AL2227">
            <v>0</v>
          </cell>
        </row>
        <row r="2228">
          <cell r="AL2228">
            <v>0</v>
          </cell>
        </row>
        <row r="2229">
          <cell r="AL2229">
            <v>0</v>
          </cell>
        </row>
        <row r="2230">
          <cell r="AL2230">
            <v>0</v>
          </cell>
        </row>
        <row r="2231">
          <cell r="AL2231">
            <v>0</v>
          </cell>
        </row>
        <row r="2232">
          <cell r="AL2232">
            <v>0</v>
          </cell>
        </row>
        <row r="2233">
          <cell r="AL2233">
            <v>0</v>
          </cell>
        </row>
        <row r="2234">
          <cell r="AL2234">
            <v>0</v>
          </cell>
        </row>
        <row r="2235">
          <cell r="AL2235">
            <v>0</v>
          </cell>
        </row>
        <row r="2236">
          <cell r="AL2236">
            <v>0</v>
          </cell>
        </row>
        <row r="2237">
          <cell r="AL2237">
            <v>0</v>
          </cell>
        </row>
        <row r="2238">
          <cell r="AL2238">
            <v>0</v>
          </cell>
        </row>
        <row r="2239">
          <cell r="AL2239">
            <v>0</v>
          </cell>
        </row>
        <row r="2240">
          <cell r="AL2240">
            <v>0</v>
          </cell>
        </row>
        <row r="2241">
          <cell r="AL2241">
            <v>0</v>
          </cell>
        </row>
        <row r="2242">
          <cell r="AL2242">
            <v>0</v>
          </cell>
        </row>
        <row r="2243">
          <cell r="AL2243">
            <v>0</v>
          </cell>
        </row>
        <row r="2244">
          <cell r="AL2244">
            <v>0</v>
          </cell>
        </row>
        <row r="2245">
          <cell r="AL2245">
            <v>0</v>
          </cell>
        </row>
        <row r="2246">
          <cell r="AL2246">
            <v>0</v>
          </cell>
        </row>
        <row r="2247">
          <cell r="AL2247">
            <v>0</v>
          </cell>
        </row>
        <row r="2248">
          <cell r="AL2248">
            <v>0</v>
          </cell>
        </row>
        <row r="2249">
          <cell r="AL2249">
            <v>0</v>
          </cell>
        </row>
        <row r="2250">
          <cell r="AL2250">
            <v>0</v>
          </cell>
        </row>
        <row r="2251">
          <cell r="AL2251">
            <v>0</v>
          </cell>
        </row>
        <row r="2252">
          <cell r="AL2252">
            <v>0</v>
          </cell>
        </row>
        <row r="2253">
          <cell r="AL2253">
            <v>0</v>
          </cell>
        </row>
        <row r="2254">
          <cell r="AL2254">
            <v>0</v>
          </cell>
        </row>
        <row r="2255">
          <cell r="AL2255">
            <v>0</v>
          </cell>
        </row>
        <row r="2256">
          <cell r="AL2256">
            <v>0</v>
          </cell>
        </row>
        <row r="2257">
          <cell r="AL2257">
            <v>0</v>
          </cell>
        </row>
        <row r="2258">
          <cell r="AL2258">
            <v>0</v>
          </cell>
        </row>
        <row r="2259">
          <cell r="AL2259">
            <v>0</v>
          </cell>
        </row>
        <row r="2260">
          <cell r="AL2260">
            <v>0</v>
          </cell>
        </row>
        <row r="2261">
          <cell r="AL2261">
            <v>0</v>
          </cell>
        </row>
        <row r="2262">
          <cell r="AL2262">
            <v>0</v>
          </cell>
        </row>
        <row r="2263">
          <cell r="AL2263">
            <v>0</v>
          </cell>
        </row>
        <row r="2264">
          <cell r="AL2264">
            <v>0</v>
          </cell>
        </row>
        <row r="2265">
          <cell r="AL2265">
            <v>0</v>
          </cell>
        </row>
        <row r="2266">
          <cell r="AL2266">
            <v>0</v>
          </cell>
        </row>
        <row r="2267">
          <cell r="AL2267">
            <v>0</v>
          </cell>
        </row>
        <row r="2268">
          <cell r="AL2268">
            <v>0</v>
          </cell>
        </row>
        <row r="2269">
          <cell r="AL2269">
            <v>0</v>
          </cell>
        </row>
        <row r="2270">
          <cell r="AL2270">
            <v>0</v>
          </cell>
        </row>
        <row r="2271">
          <cell r="AL2271">
            <v>0</v>
          </cell>
        </row>
        <row r="2272">
          <cell r="AL2272">
            <v>0</v>
          </cell>
        </row>
        <row r="2273">
          <cell r="AL2273">
            <v>0</v>
          </cell>
        </row>
        <row r="2274">
          <cell r="AL2274">
            <v>0</v>
          </cell>
        </row>
        <row r="2275">
          <cell r="AL2275">
            <v>0</v>
          </cell>
        </row>
        <row r="2276">
          <cell r="AL2276">
            <v>0</v>
          </cell>
        </row>
        <row r="2277">
          <cell r="AL2277">
            <v>0</v>
          </cell>
        </row>
        <row r="2278">
          <cell r="AL2278">
            <v>0</v>
          </cell>
        </row>
        <row r="2279">
          <cell r="AL2279">
            <v>0</v>
          </cell>
        </row>
        <row r="2280">
          <cell r="AL2280">
            <v>0</v>
          </cell>
        </row>
        <row r="2281">
          <cell r="AL2281">
            <v>0</v>
          </cell>
        </row>
        <row r="2282">
          <cell r="AL2282">
            <v>0</v>
          </cell>
        </row>
        <row r="2283">
          <cell r="AL2283">
            <v>0</v>
          </cell>
        </row>
        <row r="2284">
          <cell r="AL2284">
            <v>0</v>
          </cell>
        </row>
        <row r="2285">
          <cell r="AL2285">
            <v>0</v>
          </cell>
        </row>
        <row r="2286">
          <cell r="AL2286">
            <v>0</v>
          </cell>
        </row>
        <row r="2287">
          <cell r="AL2287">
            <v>0</v>
          </cell>
        </row>
        <row r="2288">
          <cell r="AL2288">
            <v>0</v>
          </cell>
        </row>
        <row r="2289">
          <cell r="AL2289">
            <v>0</v>
          </cell>
        </row>
        <row r="2290">
          <cell r="AL2290">
            <v>0</v>
          </cell>
        </row>
        <row r="2291">
          <cell r="AL2291">
            <v>0</v>
          </cell>
        </row>
        <row r="2292">
          <cell r="AL2292">
            <v>0</v>
          </cell>
        </row>
        <row r="2293">
          <cell r="AL2293">
            <v>0</v>
          </cell>
        </row>
        <row r="2294">
          <cell r="AL2294">
            <v>0</v>
          </cell>
        </row>
        <row r="2295">
          <cell r="AL2295">
            <v>0</v>
          </cell>
        </row>
        <row r="2296">
          <cell r="AL2296">
            <v>0</v>
          </cell>
        </row>
        <row r="2297">
          <cell r="AL2297">
            <v>0</v>
          </cell>
        </row>
        <row r="2298">
          <cell r="AL2298">
            <v>0</v>
          </cell>
        </row>
        <row r="2299">
          <cell r="AL2299">
            <v>0</v>
          </cell>
        </row>
        <row r="2300">
          <cell r="AL2300">
            <v>0</v>
          </cell>
        </row>
        <row r="2301">
          <cell r="AL2301">
            <v>0</v>
          </cell>
        </row>
        <row r="2302">
          <cell r="AL2302">
            <v>0</v>
          </cell>
        </row>
        <row r="2303">
          <cell r="AL2303">
            <v>0</v>
          </cell>
        </row>
        <row r="2304">
          <cell r="AL2304">
            <v>0</v>
          </cell>
        </row>
        <row r="2305">
          <cell r="AL2305">
            <v>0</v>
          </cell>
        </row>
        <row r="2306">
          <cell r="AL2306">
            <v>0</v>
          </cell>
        </row>
        <row r="2307">
          <cell r="AL2307">
            <v>0</v>
          </cell>
        </row>
        <row r="2308">
          <cell r="AL2308">
            <v>0</v>
          </cell>
        </row>
        <row r="2309">
          <cell r="AL2309">
            <v>0</v>
          </cell>
        </row>
        <row r="2310">
          <cell r="AL2310">
            <v>0</v>
          </cell>
        </row>
        <row r="2311">
          <cell r="AL2311">
            <v>0</v>
          </cell>
        </row>
        <row r="2312">
          <cell r="AL2312">
            <v>0</v>
          </cell>
        </row>
        <row r="2313">
          <cell r="AL2313">
            <v>0</v>
          </cell>
        </row>
        <row r="2314">
          <cell r="AL2314">
            <v>0</v>
          </cell>
        </row>
        <row r="2315">
          <cell r="AL2315">
            <v>0</v>
          </cell>
        </row>
        <row r="2316">
          <cell r="AL2316">
            <v>0</v>
          </cell>
        </row>
        <row r="2317">
          <cell r="AL2317">
            <v>0</v>
          </cell>
        </row>
        <row r="2318">
          <cell r="AL2318">
            <v>0</v>
          </cell>
        </row>
        <row r="2319">
          <cell r="AL2319">
            <v>0</v>
          </cell>
        </row>
        <row r="2320">
          <cell r="AL2320">
            <v>0</v>
          </cell>
        </row>
        <row r="2321">
          <cell r="AL2321">
            <v>0</v>
          </cell>
        </row>
        <row r="2322">
          <cell r="AL2322">
            <v>0</v>
          </cell>
        </row>
        <row r="2323">
          <cell r="AL2323">
            <v>0</v>
          </cell>
        </row>
        <row r="2324">
          <cell r="AL2324">
            <v>0</v>
          </cell>
        </row>
        <row r="2325">
          <cell r="AL2325">
            <v>0</v>
          </cell>
        </row>
        <row r="2326">
          <cell r="AL2326">
            <v>0</v>
          </cell>
        </row>
        <row r="2327">
          <cell r="AL2327">
            <v>0</v>
          </cell>
        </row>
        <row r="2328">
          <cell r="AL2328">
            <v>0</v>
          </cell>
        </row>
        <row r="2329">
          <cell r="AL2329">
            <v>0</v>
          </cell>
        </row>
        <row r="2330">
          <cell r="AL2330">
            <v>0</v>
          </cell>
        </row>
        <row r="2331">
          <cell r="AL2331">
            <v>0</v>
          </cell>
        </row>
        <row r="2332">
          <cell r="AL2332">
            <v>0</v>
          </cell>
        </row>
        <row r="2333">
          <cell r="AL2333">
            <v>0</v>
          </cell>
        </row>
        <row r="2334">
          <cell r="AL2334">
            <v>0</v>
          </cell>
        </row>
        <row r="2335">
          <cell r="AL2335">
            <v>0</v>
          </cell>
        </row>
        <row r="2336">
          <cell r="AL2336">
            <v>0</v>
          </cell>
        </row>
        <row r="2337">
          <cell r="AL2337">
            <v>0</v>
          </cell>
        </row>
        <row r="2338">
          <cell r="AL2338">
            <v>0</v>
          </cell>
        </row>
        <row r="2339">
          <cell r="AL2339">
            <v>0</v>
          </cell>
        </row>
        <row r="2340">
          <cell r="AL2340">
            <v>0</v>
          </cell>
        </row>
        <row r="2341">
          <cell r="AL2341">
            <v>0</v>
          </cell>
        </row>
        <row r="2342">
          <cell r="AL2342">
            <v>0</v>
          </cell>
        </row>
        <row r="2343">
          <cell r="AL2343">
            <v>0</v>
          </cell>
        </row>
        <row r="2344">
          <cell r="AL2344">
            <v>0</v>
          </cell>
        </row>
        <row r="2345">
          <cell r="AL2345">
            <v>0</v>
          </cell>
        </row>
        <row r="2346">
          <cell r="AL2346">
            <v>0</v>
          </cell>
        </row>
        <row r="2347">
          <cell r="AL2347">
            <v>0</v>
          </cell>
        </row>
        <row r="2348">
          <cell r="AL2348">
            <v>0</v>
          </cell>
        </row>
        <row r="2349">
          <cell r="AL2349">
            <v>0</v>
          </cell>
        </row>
        <row r="2350">
          <cell r="AL2350">
            <v>0</v>
          </cell>
        </row>
        <row r="2351">
          <cell r="AL2351">
            <v>0</v>
          </cell>
        </row>
        <row r="2352">
          <cell r="AL2352">
            <v>0</v>
          </cell>
        </row>
        <row r="2353">
          <cell r="AL2353">
            <v>0</v>
          </cell>
        </row>
        <row r="2354">
          <cell r="AL2354">
            <v>0</v>
          </cell>
        </row>
        <row r="2355">
          <cell r="AL2355">
            <v>0</v>
          </cell>
        </row>
        <row r="2356">
          <cell r="AL2356">
            <v>0</v>
          </cell>
        </row>
        <row r="2357">
          <cell r="AL2357">
            <v>0</v>
          </cell>
        </row>
        <row r="2358">
          <cell r="AL2358">
            <v>0</v>
          </cell>
        </row>
        <row r="2359">
          <cell r="AL2359">
            <v>0</v>
          </cell>
        </row>
        <row r="2360">
          <cell r="AL2360">
            <v>0</v>
          </cell>
        </row>
        <row r="2361">
          <cell r="AL2361">
            <v>0</v>
          </cell>
        </row>
        <row r="2362">
          <cell r="AL2362">
            <v>0</v>
          </cell>
        </row>
        <row r="2363">
          <cell r="AL2363">
            <v>0</v>
          </cell>
        </row>
        <row r="2364">
          <cell r="AL2364">
            <v>0</v>
          </cell>
        </row>
        <row r="2365">
          <cell r="AL2365">
            <v>0</v>
          </cell>
        </row>
        <row r="2366">
          <cell r="AL2366">
            <v>0</v>
          </cell>
        </row>
        <row r="2367">
          <cell r="AL2367">
            <v>0</v>
          </cell>
        </row>
        <row r="2368">
          <cell r="AL2368">
            <v>0</v>
          </cell>
        </row>
        <row r="2369">
          <cell r="AL2369">
            <v>0</v>
          </cell>
        </row>
        <row r="2370">
          <cell r="AL2370">
            <v>0</v>
          </cell>
        </row>
        <row r="2371">
          <cell r="AL2371">
            <v>0</v>
          </cell>
        </row>
        <row r="2372">
          <cell r="AL2372">
            <v>0</v>
          </cell>
        </row>
        <row r="2373">
          <cell r="AL2373">
            <v>0</v>
          </cell>
        </row>
        <row r="2374">
          <cell r="AL2374">
            <v>0</v>
          </cell>
        </row>
        <row r="2375">
          <cell r="AL2375">
            <v>0</v>
          </cell>
        </row>
        <row r="2376">
          <cell r="AL2376">
            <v>0</v>
          </cell>
        </row>
        <row r="2377">
          <cell r="AL2377">
            <v>0</v>
          </cell>
        </row>
        <row r="2378">
          <cell r="AL2378">
            <v>0</v>
          </cell>
        </row>
        <row r="2379">
          <cell r="AL2379">
            <v>0</v>
          </cell>
        </row>
        <row r="2380">
          <cell r="AL2380">
            <v>0</v>
          </cell>
        </row>
        <row r="2381">
          <cell r="AL2381">
            <v>0</v>
          </cell>
        </row>
        <row r="2382">
          <cell r="AL2382">
            <v>0</v>
          </cell>
        </row>
        <row r="2383">
          <cell r="AL2383">
            <v>0</v>
          </cell>
        </row>
        <row r="2384">
          <cell r="AL2384">
            <v>0</v>
          </cell>
        </row>
        <row r="2385">
          <cell r="AL2385">
            <v>0</v>
          </cell>
        </row>
        <row r="2386">
          <cell r="AL2386">
            <v>0</v>
          </cell>
        </row>
        <row r="2387">
          <cell r="AL2387">
            <v>0</v>
          </cell>
        </row>
        <row r="2388">
          <cell r="AL2388">
            <v>0</v>
          </cell>
        </row>
        <row r="2389">
          <cell r="AL2389">
            <v>0</v>
          </cell>
        </row>
        <row r="2390">
          <cell r="AL2390">
            <v>0</v>
          </cell>
        </row>
        <row r="2391">
          <cell r="AL2391">
            <v>0</v>
          </cell>
        </row>
        <row r="2392">
          <cell r="AL2392">
            <v>0</v>
          </cell>
        </row>
        <row r="2393">
          <cell r="AL2393">
            <v>0</v>
          </cell>
        </row>
        <row r="2394">
          <cell r="AL2394">
            <v>0</v>
          </cell>
        </row>
        <row r="2395">
          <cell r="AL2395">
            <v>0</v>
          </cell>
        </row>
        <row r="2396">
          <cell r="AL2396">
            <v>0</v>
          </cell>
        </row>
        <row r="2397">
          <cell r="AL2397">
            <v>0</v>
          </cell>
        </row>
        <row r="2398">
          <cell r="AL2398">
            <v>0</v>
          </cell>
        </row>
        <row r="2399">
          <cell r="AL2399">
            <v>0</v>
          </cell>
        </row>
        <row r="2400">
          <cell r="AL2400">
            <v>0</v>
          </cell>
        </row>
        <row r="2401">
          <cell r="AL2401">
            <v>0</v>
          </cell>
        </row>
        <row r="2402">
          <cell r="AL2402">
            <v>0</v>
          </cell>
        </row>
        <row r="2403">
          <cell r="AL2403">
            <v>0</v>
          </cell>
        </row>
        <row r="2404">
          <cell r="AL2404">
            <v>0</v>
          </cell>
        </row>
        <row r="2405">
          <cell r="AL2405">
            <v>0</v>
          </cell>
        </row>
        <row r="2406">
          <cell r="AL2406">
            <v>0</v>
          </cell>
        </row>
        <row r="2407">
          <cell r="AL2407">
            <v>0</v>
          </cell>
        </row>
        <row r="2408">
          <cell r="AL2408">
            <v>0</v>
          </cell>
        </row>
        <row r="2409">
          <cell r="AL2409">
            <v>0</v>
          </cell>
        </row>
        <row r="2410">
          <cell r="AL2410">
            <v>0</v>
          </cell>
        </row>
        <row r="2411">
          <cell r="AL2411">
            <v>0</v>
          </cell>
        </row>
        <row r="2412">
          <cell r="AL2412">
            <v>0</v>
          </cell>
        </row>
        <row r="2413">
          <cell r="AL2413">
            <v>0</v>
          </cell>
        </row>
        <row r="2414">
          <cell r="AL2414">
            <v>0</v>
          </cell>
        </row>
        <row r="2415">
          <cell r="AL2415">
            <v>0</v>
          </cell>
        </row>
        <row r="2416">
          <cell r="AL2416">
            <v>0</v>
          </cell>
        </row>
        <row r="2417">
          <cell r="AL2417">
            <v>0</v>
          </cell>
        </row>
        <row r="2418">
          <cell r="AL2418">
            <v>0</v>
          </cell>
        </row>
        <row r="2419">
          <cell r="AL2419">
            <v>0</v>
          </cell>
        </row>
        <row r="2420">
          <cell r="AL2420">
            <v>0</v>
          </cell>
        </row>
        <row r="2421">
          <cell r="AL2421">
            <v>0</v>
          </cell>
        </row>
        <row r="2422">
          <cell r="AL2422">
            <v>0</v>
          </cell>
        </row>
        <row r="2423">
          <cell r="AL2423">
            <v>0</v>
          </cell>
        </row>
        <row r="2424">
          <cell r="AL2424">
            <v>0</v>
          </cell>
        </row>
        <row r="2425">
          <cell r="AL2425">
            <v>0</v>
          </cell>
        </row>
        <row r="2426">
          <cell r="AL2426">
            <v>0</v>
          </cell>
        </row>
        <row r="2427">
          <cell r="AL2427">
            <v>0</v>
          </cell>
        </row>
        <row r="2428">
          <cell r="AL2428">
            <v>0</v>
          </cell>
        </row>
        <row r="2429">
          <cell r="AL2429">
            <v>0</v>
          </cell>
        </row>
        <row r="2430">
          <cell r="AL2430">
            <v>0</v>
          </cell>
        </row>
        <row r="2431">
          <cell r="AL2431">
            <v>0</v>
          </cell>
        </row>
        <row r="2432">
          <cell r="AL2432">
            <v>0</v>
          </cell>
        </row>
        <row r="2433">
          <cell r="AL2433">
            <v>0</v>
          </cell>
        </row>
        <row r="2434">
          <cell r="AL2434">
            <v>0</v>
          </cell>
        </row>
        <row r="2435">
          <cell r="AL2435">
            <v>0</v>
          </cell>
        </row>
        <row r="2436">
          <cell r="AL2436">
            <v>0</v>
          </cell>
        </row>
        <row r="2437">
          <cell r="AL2437">
            <v>0</v>
          </cell>
        </row>
        <row r="2438">
          <cell r="AL2438">
            <v>0</v>
          </cell>
        </row>
        <row r="2439">
          <cell r="AL2439">
            <v>0</v>
          </cell>
        </row>
        <row r="2440">
          <cell r="AL2440">
            <v>0</v>
          </cell>
        </row>
        <row r="2441">
          <cell r="AL2441">
            <v>0</v>
          </cell>
        </row>
        <row r="2442">
          <cell r="AL2442">
            <v>0</v>
          </cell>
        </row>
        <row r="2443">
          <cell r="AL2443">
            <v>0</v>
          </cell>
        </row>
        <row r="2444">
          <cell r="AL2444">
            <v>0</v>
          </cell>
        </row>
        <row r="2445">
          <cell r="AL2445">
            <v>0</v>
          </cell>
        </row>
        <row r="2446">
          <cell r="AL2446">
            <v>0</v>
          </cell>
        </row>
        <row r="2447">
          <cell r="AL2447">
            <v>0</v>
          </cell>
        </row>
        <row r="2448">
          <cell r="AL2448">
            <v>0</v>
          </cell>
        </row>
        <row r="2449">
          <cell r="AL2449">
            <v>0</v>
          </cell>
        </row>
        <row r="2450">
          <cell r="AL2450">
            <v>0</v>
          </cell>
        </row>
        <row r="2451">
          <cell r="AL2451">
            <v>0</v>
          </cell>
        </row>
        <row r="2452">
          <cell r="AL2452">
            <v>0</v>
          </cell>
        </row>
        <row r="2453">
          <cell r="AL2453">
            <v>0</v>
          </cell>
        </row>
        <row r="2454">
          <cell r="AL2454">
            <v>0</v>
          </cell>
        </row>
        <row r="2455">
          <cell r="AL2455">
            <v>0</v>
          </cell>
        </row>
        <row r="2456">
          <cell r="AL2456">
            <v>0</v>
          </cell>
        </row>
        <row r="2457">
          <cell r="AL2457">
            <v>0</v>
          </cell>
        </row>
        <row r="2458">
          <cell r="AL2458">
            <v>0</v>
          </cell>
        </row>
        <row r="2459">
          <cell r="AL2459">
            <v>0</v>
          </cell>
        </row>
        <row r="2460">
          <cell r="AL2460">
            <v>0</v>
          </cell>
        </row>
        <row r="2461">
          <cell r="AL2461">
            <v>0</v>
          </cell>
        </row>
        <row r="2462">
          <cell r="AL2462">
            <v>0</v>
          </cell>
        </row>
        <row r="2463">
          <cell r="AL2463">
            <v>0</v>
          </cell>
        </row>
        <row r="2464">
          <cell r="AL2464">
            <v>0</v>
          </cell>
        </row>
        <row r="2465">
          <cell r="AL2465">
            <v>0</v>
          </cell>
        </row>
        <row r="2466">
          <cell r="AL2466">
            <v>0</v>
          </cell>
        </row>
        <row r="2467">
          <cell r="AL2467">
            <v>0</v>
          </cell>
        </row>
        <row r="2468">
          <cell r="AL2468">
            <v>0</v>
          </cell>
        </row>
        <row r="2469">
          <cell r="AL2469">
            <v>0</v>
          </cell>
        </row>
        <row r="2470">
          <cell r="AL2470">
            <v>0</v>
          </cell>
        </row>
        <row r="2471">
          <cell r="AL2471">
            <v>0</v>
          </cell>
        </row>
        <row r="2472">
          <cell r="AL2472">
            <v>0</v>
          </cell>
        </row>
        <row r="2473">
          <cell r="AL2473">
            <v>0</v>
          </cell>
        </row>
        <row r="2474">
          <cell r="AL2474">
            <v>0</v>
          </cell>
        </row>
        <row r="2475">
          <cell r="AL2475">
            <v>0</v>
          </cell>
        </row>
        <row r="2476">
          <cell r="AL2476">
            <v>0</v>
          </cell>
        </row>
        <row r="2477">
          <cell r="AL2477">
            <v>0</v>
          </cell>
        </row>
        <row r="2478">
          <cell r="AL2478">
            <v>0</v>
          </cell>
        </row>
        <row r="2479">
          <cell r="AL2479">
            <v>0</v>
          </cell>
        </row>
        <row r="2480">
          <cell r="AL2480">
            <v>0</v>
          </cell>
        </row>
        <row r="2481">
          <cell r="AL2481">
            <v>0</v>
          </cell>
        </row>
        <row r="2482">
          <cell r="AL2482">
            <v>0</v>
          </cell>
        </row>
        <row r="2483">
          <cell r="AL2483">
            <v>0</v>
          </cell>
        </row>
        <row r="2484">
          <cell r="AL2484">
            <v>0</v>
          </cell>
        </row>
        <row r="2485">
          <cell r="AL2485">
            <v>0</v>
          </cell>
        </row>
        <row r="2486">
          <cell r="AL2486">
            <v>0</v>
          </cell>
        </row>
        <row r="2487">
          <cell r="AL2487">
            <v>0</v>
          </cell>
        </row>
        <row r="2488">
          <cell r="AL2488">
            <v>0</v>
          </cell>
        </row>
        <row r="2489">
          <cell r="AL2489">
            <v>0</v>
          </cell>
        </row>
        <row r="2490">
          <cell r="AL2490">
            <v>0</v>
          </cell>
        </row>
        <row r="2491">
          <cell r="AL2491">
            <v>0</v>
          </cell>
        </row>
        <row r="2492">
          <cell r="AL2492">
            <v>0</v>
          </cell>
        </row>
        <row r="2493">
          <cell r="AL2493">
            <v>0</v>
          </cell>
        </row>
        <row r="2494">
          <cell r="AL2494">
            <v>0</v>
          </cell>
        </row>
        <row r="2495">
          <cell r="AL2495">
            <v>0</v>
          </cell>
        </row>
        <row r="2496">
          <cell r="AL2496">
            <v>0</v>
          </cell>
        </row>
        <row r="2497">
          <cell r="AL2497">
            <v>0</v>
          </cell>
        </row>
        <row r="2498">
          <cell r="AL2498">
            <v>0</v>
          </cell>
        </row>
        <row r="2499">
          <cell r="AL2499">
            <v>0</v>
          </cell>
        </row>
        <row r="2500">
          <cell r="AL2500">
            <v>0</v>
          </cell>
        </row>
        <row r="2501">
          <cell r="AL2501">
            <v>0</v>
          </cell>
        </row>
        <row r="2502">
          <cell r="AL2502">
            <v>0</v>
          </cell>
        </row>
        <row r="2503">
          <cell r="AL2503">
            <v>0</v>
          </cell>
        </row>
        <row r="2504">
          <cell r="AL2504">
            <v>0</v>
          </cell>
        </row>
        <row r="2505">
          <cell r="AL2505">
            <v>0</v>
          </cell>
        </row>
        <row r="2506">
          <cell r="AL2506">
            <v>0</v>
          </cell>
        </row>
        <row r="2507">
          <cell r="AL2507">
            <v>0</v>
          </cell>
        </row>
        <row r="2508">
          <cell r="AL2508">
            <v>0</v>
          </cell>
        </row>
        <row r="2509">
          <cell r="AL2509">
            <v>0</v>
          </cell>
        </row>
        <row r="2510">
          <cell r="AL2510">
            <v>0</v>
          </cell>
        </row>
        <row r="2511">
          <cell r="AL2511">
            <v>0</v>
          </cell>
        </row>
        <row r="2512">
          <cell r="AL2512">
            <v>0</v>
          </cell>
        </row>
      </sheetData>
      <sheetData sheetId="5" refreshError="1"/>
      <sheetData sheetId="6" refreshError="1"/>
      <sheetData sheetId="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Area Program"/>
      <sheetName val="Executive Summary"/>
      <sheetName val="Competitive Market"/>
      <sheetName val="Demand Segmentation"/>
      <sheetName val="GeoMix"/>
      <sheetName val="Rack Rate Year 1"/>
      <sheetName val="Rack Rate Year 2"/>
      <sheetName val="Rate Sheet Year 1"/>
      <sheetName val="Rate Sheet Year 2"/>
      <sheetName val="Discount Analysis"/>
      <sheetName val="Room Type Pricing"/>
      <sheetName val="Payroll Summary"/>
      <sheetName val="Payrates"/>
      <sheetName val="Rooms Payroll"/>
      <sheetName val="Da Luigi Payroll"/>
      <sheetName val="Da Lucia Payroll"/>
      <sheetName val="Rive Payroll"/>
      <sheetName val="Rive East Payroll"/>
      <sheetName val="Forty Two Payroll"/>
      <sheetName val="Banquets Payroll"/>
      <sheetName val="Piano Bar Payroll"/>
      <sheetName val="RoomsService Payroll"/>
      <sheetName val="FB Overhead Payroll"/>
      <sheetName val="Spa Payroll"/>
      <sheetName val="OOD Payroll"/>
      <sheetName val="Overhead Payroll"/>
      <sheetName val="FNB Summary"/>
      <sheetName val="Da Luigi"/>
      <sheetName val="Da Lucia"/>
      <sheetName val="Piano Bar"/>
      <sheetName val="Rive"/>
      <sheetName val="Rive East"/>
      <sheetName val="Room Service"/>
      <sheetName val="Forty Two"/>
      <sheetName val="Mini Bars"/>
      <sheetName val="Banquets"/>
      <sheetName val="Da Luigi Income Statement"/>
      <sheetName val="Da Lucia Income Statement"/>
      <sheetName val="Piano Bar Income Statement"/>
      <sheetName val="Rive Income Statement"/>
      <sheetName val="Rive East Income Statement"/>
      <sheetName val="Room Service Income Statement"/>
      <sheetName val="Forty Two Income Statement"/>
      <sheetName val="Banquets Income Statement"/>
      <sheetName val="MiniBar Income Statement"/>
      <sheetName val="Rooms Division Income Statement"/>
      <sheetName val="F&amp;B Income Statement"/>
      <sheetName val="Other Operated Income Statement"/>
      <sheetName val="Spa Income Statement"/>
      <sheetName val="Telephone"/>
      <sheetName val="Administration"/>
      <sheetName val="Marketing"/>
      <sheetName val="Human Resources"/>
      <sheetName val="POMEC"/>
      <sheetName val="PNL Projection"/>
    </sheetNames>
    <sheetDataSet>
      <sheetData sheetId="0" refreshError="1">
        <row r="7">
          <cell r="B7" t="str">
            <v>Korean Won</v>
          </cell>
        </row>
        <row r="15">
          <cell r="B15">
            <v>1000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진료안내"/>
      <sheetName val="#REF"/>
    </sheetNames>
    <sheetDataSet>
      <sheetData sheetId="0" refreshError="1"/>
      <sheetData sheetId="1"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MS IB"/>
      <sheetName val="FMS RB"/>
      <sheetName val="compa vs bdg"/>
    </sheetNames>
    <sheetDataSet>
      <sheetData sheetId="0">
        <row r="1">
          <cell r="E1" t="str">
            <v>January</v>
          </cell>
          <cell r="F1" t="str">
            <v>February</v>
          </cell>
          <cell r="G1" t="str">
            <v>March</v>
          </cell>
          <cell r="H1" t="str">
            <v>April</v>
          </cell>
          <cell r="I1" t="str">
            <v>May</v>
          </cell>
          <cell r="J1" t="str">
            <v>June</v>
          </cell>
          <cell r="K1" t="str">
            <v>July</v>
          </cell>
          <cell r="L1" t="str">
            <v>August</v>
          </cell>
          <cell r="M1" t="str">
            <v>September</v>
          </cell>
          <cell r="N1" t="str">
            <v>October</v>
          </cell>
          <cell r="O1" t="str">
            <v>November</v>
          </cell>
          <cell r="P1" t="str">
            <v>December</v>
          </cell>
          <cell r="Q1" t="str">
            <v>htd_January</v>
          </cell>
          <cell r="R1" t="str">
            <v>htd_February</v>
          </cell>
          <cell r="S1" t="str">
            <v>htd_March</v>
          </cell>
          <cell r="T1" t="str">
            <v>htd_April</v>
          </cell>
          <cell r="U1" t="str">
            <v>htd_May</v>
          </cell>
          <cell r="V1" t="str">
            <v>htd_June</v>
          </cell>
          <cell r="W1" t="str">
            <v>htd_July</v>
          </cell>
          <cell r="X1" t="str">
            <v>htd_August</v>
          </cell>
          <cell r="Y1" t="str">
            <v>htd_September</v>
          </cell>
          <cell r="Z1" t="str">
            <v>htd_October</v>
          </cell>
          <cell r="AA1" t="str">
            <v>htd_November</v>
          </cell>
          <cell r="AB1" t="str">
            <v>htd_December</v>
          </cell>
          <cell r="AC1" t="str">
            <v>ytd_January</v>
          </cell>
          <cell r="AD1" t="str">
            <v>ytd_February</v>
          </cell>
          <cell r="AE1" t="str">
            <v>ytd_March</v>
          </cell>
          <cell r="AF1" t="str">
            <v>ytd_April</v>
          </cell>
          <cell r="AG1" t="str">
            <v>ytd_May</v>
          </cell>
          <cell r="AH1" t="str">
            <v>ytd_June</v>
          </cell>
          <cell r="AI1" t="str">
            <v>ytd_July</v>
          </cell>
          <cell r="AJ1" t="str">
            <v>ytd_August</v>
          </cell>
          <cell r="AK1" t="str">
            <v>ytd_September</v>
          </cell>
          <cell r="AL1" t="str">
            <v>ytd_October</v>
          </cell>
          <cell r="AM1" t="str">
            <v>ytd_November</v>
          </cell>
          <cell r="AN1" t="str">
            <v>ytd_December</v>
          </cell>
        </row>
        <row r="3">
          <cell r="E3" t="str">
            <v>January</v>
          </cell>
          <cell r="F3" t="str">
            <v>February</v>
          </cell>
          <cell r="G3" t="str">
            <v>March</v>
          </cell>
          <cell r="H3" t="str">
            <v>April</v>
          </cell>
          <cell r="I3" t="str">
            <v>May</v>
          </cell>
          <cell r="J3" t="str">
            <v>June</v>
          </cell>
          <cell r="K3" t="str">
            <v>July</v>
          </cell>
          <cell r="L3" t="str">
            <v>August</v>
          </cell>
          <cell r="M3" t="str">
            <v>September</v>
          </cell>
          <cell r="N3" t="str">
            <v>October</v>
          </cell>
          <cell r="O3" t="str">
            <v>November</v>
          </cell>
          <cell r="P3" t="str">
            <v>December</v>
          </cell>
          <cell r="Q3" t="str">
            <v>htd_January</v>
          </cell>
          <cell r="R3" t="str">
            <v>htd_February</v>
          </cell>
          <cell r="S3" t="str">
            <v>htd_March</v>
          </cell>
          <cell r="T3" t="str">
            <v>htd_April</v>
          </cell>
          <cell r="U3" t="str">
            <v>htd_May</v>
          </cell>
          <cell r="V3" t="str">
            <v>htd_June</v>
          </cell>
          <cell r="W3" t="str">
            <v>htd_July</v>
          </cell>
          <cell r="X3" t="str">
            <v>htd_August</v>
          </cell>
          <cell r="Y3" t="str">
            <v>htd_September</v>
          </cell>
          <cell r="Z3" t="str">
            <v>htd_October</v>
          </cell>
          <cell r="AA3" t="str">
            <v>htd_November</v>
          </cell>
          <cell r="AB3" t="str">
            <v>htd_December</v>
          </cell>
          <cell r="AC3" t="str">
            <v>ytd_January</v>
          </cell>
          <cell r="AD3" t="str">
            <v>ytd_February</v>
          </cell>
          <cell r="AE3" t="str">
            <v>ytd_March</v>
          </cell>
          <cell r="AF3" t="str">
            <v>ytd_April</v>
          </cell>
          <cell r="AG3" t="str">
            <v>ytd_May</v>
          </cell>
          <cell r="AH3" t="str">
            <v>ytd_June</v>
          </cell>
          <cell r="AI3" t="str">
            <v>ytd_July</v>
          </cell>
          <cell r="AJ3" t="str">
            <v>ytd_August</v>
          </cell>
          <cell r="AK3" t="str">
            <v>ytd_September</v>
          </cell>
          <cell r="AL3" t="str">
            <v>ytd_October</v>
          </cell>
          <cell r="AM3" t="str">
            <v>ytd_November</v>
          </cell>
          <cell r="AN3" t="str">
            <v>ytd_December</v>
          </cell>
        </row>
        <row r="4">
          <cell r="E4">
            <v>0</v>
          </cell>
          <cell r="F4">
            <v>0</v>
          </cell>
          <cell r="G4">
            <v>0</v>
          </cell>
          <cell r="H4">
            <v>0</v>
          </cell>
          <cell r="I4">
            <v>0</v>
          </cell>
          <cell r="J4">
            <v>0</v>
          </cell>
          <cell r="K4">
            <v>0</v>
          </cell>
          <cell r="L4">
            <v>0</v>
          </cell>
          <cell r="M4">
            <v>0</v>
          </cell>
          <cell r="N4">
            <v>0</v>
          </cell>
          <cell r="O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row>
        <row r="5">
          <cell r="E5">
            <v>0</v>
          </cell>
          <cell r="F5">
            <v>40</v>
          </cell>
          <cell r="G5">
            <v>170</v>
          </cell>
          <cell r="H5">
            <v>30</v>
          </cell>
          <cell r="I5">
            <v>30</v>
          </cell>
          <cell r="J5">
            <v>30</v>
          </cell>
          <cell r="K5">
            <v>0</v>
          </cell>
          <cell r="L5">
            <v>0</v>
          </cell>
          <cell r="M5">
            <v>0</v>
          </cell>
          <cell r="N5">
            <v>0</v>
          </cell>
          <cell r="O5">
            <v>0</v>
          </cell>
          <cell r="P5">
            <v>0</v>
          </cell>
          <cell r="Q5">
            <v>0</v>
          </cell>
          <cell r="R5">
            <v>40</v>
          </cell>
          <cell r="S5">
            <v>210</v>
          </cell>
          <cell r="T5">
            <v>240</v>
          </cell>
          <cell r="U5">
            <v>270</v>
          </cell>
          <cell r="V5">
            <v>300</v>
          </cell>
          <cell r="W5">
            <v>0</v>
          </cell>
          <cell r="X5">
            <v>0</v>
          </cell>
          <cell r="Y5">
            <v>0</v>
          </cell>
          <cell r="Z5">
            <v>0</v>
          </cell>
          <cell r="AA5">
            <v>0</v>
          </cell>
          <cell r="AB5">
            <v>0</v>
          </cell>
          <cell r="AC5">
            <v>0</v>
          </cell>
          <cell r="AD5">
            <v>40</v>
          </cell>
          <cell r="AE5">
            <v>210</v>
          </cell>
          <cell r="AF5">
            <v>240</v>
          </cell>
          <cell r="AG5">
            <v>270</v>
          </cell>
          <cell r="AH5">
            <v>300</v>
          </cell>
          <cell r="AI5">
            <v>300</v>
          </cell>
          <cell r="AJ5">
            <v>300</v>
          </cell>
          <cell r="AK5">
            <v>300</v>
          </cell>
          <cell r="AL5">
            <v>300</v>
          </cell>
          <cell r="AM5">
            <v>300</v>
          </cell>
          <cell r="AN5">
            <v>300</v>
          </cell>
        </row>
        <row r="6">
          <cell r="E6">
            <v>30</v>
          </cell>
          <cell r="F6">
            <v>0</v>
          </cell>
          <cell r="G6">
            <v>30</v>
          </cell>
          <cell r="H6">
            <v>60</v>
          </cell>
          <cell r="I6">
            <v>15</v>
          </cell>
          <cell r="J6">
            <v>55</v>
          </cell>
          <cell r="K6">
            <v>0</v>
          </cell>
          <cell r="L6">
            <v>0</v>
          </cell>
          <cell r="M6">
            <v>0</v>
          </cell>
          <cell r="N6">
            <v>0</v>
          </cell>
          <cell r="O6">
            <v>0</v>
          </cell>
          <cell r="P6">
            <v>0</v>
          </cell>
          <cell r="Q6">
            <v>30</v>
          </cell>
          <cell r="R6">
            <v>30</v>
          </cell>
          <cell r="S6">
            <v>60</v>
          </cell>
          <cell r="T6">
            <v>120</v>
          </cell>
          <cell r="U6">
            <v>135</v>
          </cell>
          <cell r="V6">
            <v>190</v>
          </cell>
          <cell r="W6">
            <v>0</v>
          </cell>
          <cell r="X6">
            <v>0</v>
          </cell>
          <cell r="Y6">
            <v>0</v>
          </cell>
          <cell r="Z6">
            <v>0</v>
          </cell>
          <cell r="AA6">
            <v>0</v>
          </cell>
          <cell r="AB6">
            <v>0</v>
          </cell>
          <cell r="AC6">
            <v>30</v>
          </cell>
          <cell r="AD6">
            <v>30</v>
          </cell>
          <cell r="AE6">
            <v>60</v>
          </cell>
          <cell r="AF6">
            <v>120</v>
          </cell>
          <cell r="AG6">
            <v>135</v>
          </cell>
          <cell r="AH6">
            <v>190</v>
          </cell>
          <cell r="AI6">
            <v>190</v>
          </cell>
          <cell r="AJ6">
            <v>190</v>
          </cell>
          <cell r="AK6">
            <v>190</v>
          </cell>
          <cell r="AL6">
            <v>190</v>
          </cell>
          <cell r="AM6">
            <v>190</v>
          </cell>
          <cell r="AN6">
            <v>190</v>
          </cell>
        </row>
        <row r="7">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row>
        <row r="8">
          <cell r="E8">
            <v>0</v>
          </cell>
          <cell r="F8">
            <v>0</v>
          </cell>
          <cell r="G8">
            <v>0</v>
          </cell>
          <cell r="H8">
            <v>0</v>
          </cell>
          <cell r="I8">
            <v>60</v>
          </cell>
          <cell r="J8">
            <v>30</v>
          </cell>
          <cell r="K8">
            <v>30</v>
          </cell>
          <cell r="L8">
            <v>10</v>
          </cell>
          <cell r="M8">
            <v>40</v>
          </cell>
          <cell r="N8">
            <v>30</v>
          </cell>
          <cell r="O8">
            <v>10</v>
          </cell>
          <cell r="P8">
            <v>30</v>
          </cell>
          <cell r="Q8">
            <v>0</v>
          </cell>
          <cell r="R8">
            <v>0</v>
          </cell>
          <cell r="S8">
            <v>0</v>
          </cell>
          <cell r="T8">
            <v>0</v>
          </cell>
          <cell r="U8">
            <v>60</v>
          </cell>
          <cell r="V8">
            <v>90</v>
          </cell>
          <cell r="W8">
            <v>30</v>
          </cell>
          <cell r="X8">
            <v>40</v>
          </cell>
          <cell r="Y8">
            <v>80</v>
          </cell>
          <cell r="Z8">
            <v>110</v>
          </cell>
          <cell r="AA8">
            <v>120</v>
          </cell>
          <cell r="AB8">
            <v>150</v>
          </cell>
          <cell r="AC8">
            <v>0</v>
          </cell>
          <cell r="AD8">
            <v>0</v>
          </cell>
          <cell r="AE8">
            <v>0</v>
          </cell>
          <cell r="AF8">
            <v>0</v>
          </cell>
          <cell r="AG8">
            <v>60</v>
          </cell>
          <cell r="AH8">
            <v>90</v>
          </cell>
          <cell r="AI8">
            <v>120</v>
          </cell>
          <cell r="AJ8">
            <v>130</v>
          </cell>
          <cell r="AK8">
            <v>170</v>
          </cell>
          <cell r="AL8">
            <v>200</v>
          </cell>
          <cell r="AM8">
            <v>210</v>
          </cell>
          <cell r="AN8">
            <v>240</v>
          </cell>
        </row>
        <row r="9">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row>
        <row r="10">
          <cell r="E10">
            <v>10</v>
          </cell>
          <cell r="F10">
            <v>35</v>
          </cell>
          <cell r="G10">
            <v>30</v>
          </cell>
          <cell r="H10">
            <v>45</v>
          </cell>
          <cell r="I10">
            <v>0</v>
          </cell>
          <cell r="J10">
            <v>0</v>
          </cell>
          <cell r="K10">
            <v>0</v>
          </cell>
          <cell r="L10">
            <v>0</v>
          </cell>
          <cell r="M10">
            <v>0</v>
          </cell>
          <cell r="N10">
            <v>0</v>
          </cell>
          <cell r="O10">
            <v>0</v>
          </cell>
          <cell r="P10">
            <v>0</v>
          </cell>
          <cell r="Q10">
            <v>10</v>
          </cell>
          <cell r="R10">
            <v>45</v>
          </cell>
          <cell r="S10">
            <v>75</v>
          </cell>
          <cell r="T10">
            <v>120</v>
          </cell>
          <cell r="U10">
            <v>120</v>
          </cell>
          <cell r="V10">
            <v>120</v>
          </cell>
          <cell r="W10">
            <v>0</v>
          </cell>
          <cell r="X10">
            <v>0</v>
          </cell>
          <cell r="Y10">
            <v>0</v>
          </cell>
          <cell r="Z10">
            <v>0</v>
          </cell>
          <cell r="AA10">
            <v>0</v>
          </cell>
          <cell r="AB10">
            <v>0</v>
          </cell>
          <cell r="AC10">
            <v>10</v>
          </cell>
          <cell r="AD10">
            <v>45</v>
          </cell>
          <cell r="AE10">
            <v>75</v>
          </cell>
          <cell r="AF10">
            <v>120</v>
          </cell>
          <cell r="AG10">
            <v>120</v>
          </cell>
          <cell r="AH10">
            <v>120</v>
          </cell>
          <cell r="AI10">
            <v>120</v>
          </cell>
          <cell r="AJ10">
            <v>120</v>
          </cell>
          <cell r="AK10">
            <v>120</v>
          </cell>
          <cell r="AL10">
            <v>120</v>
          </cell>
          <cell r="AM10">
            <v>120</v>
          </cell>
          <cell r="AN10">
            <v>120</v>
          </cell>
        </row>
        <row r="11">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row>
        <row r="12">
          <cell r="E12">
            <v>107</v>
          </cell>
          <cell r="F12">
            <v>88</v>
          </cell>
          <cell r="G12">
            <v>102</v>
          </cell>
          <cell r="H12">
            <v>98</v>
          </cell>
          <cell r="I12">
            <v>73</v>
          </cell>
          <cell r="J12">
            <v>81</v>
          </cell>
          <cell r="K12">
            <v>0</v>
          </cell>
          <cell r="L12">
            <v>0</v>
          </cell>
          <cell r="M12">
            <v>0</v>
          </cell>
          <cell r="N12">
            <v>0</v>
          </cell>
          <cell r="O12">
            <v>0</v>
          </cell>
          <cell r="P12">
            <v>0</v>
          </cell>
          <cell r="Q12">
            <v>107</v>
          </cell>
          <cell r="R12">
            <v>195</v>
          </cell>
          <cell r="S12">
            <v>297</v>
          </cell>
          <cell r="T12">
            <v>395</v>
          </cell>
          <cell r="U12">
            <v>468</v>
          </cell>
          <cell r="V12">
            <v>549</v>
          </cell>
          <cell r="W12">
            <v>0</v>
          </cell>
          <cell r="X12">
            <v>0</v>
          </cell>
          <cell r="Y12">
            <v>0</v>
          </cell>
          <cell r="Z12">
            <v>0</v>
          </cell>
          <cell r="AA12">
            <v>0</v>
          </cell>
          <cell r="AB12">
            <v>0</v>
          </cell>
          <cell r="AC12">
            <v>107</v>
          </cell>
          <cell r="AD12">
            <v>195</v>
          </cell>
          <cell r="AE12">
            <v>297</v>
          </cell>
          <cell r="AF12">
            <v>395</v>
          </cell>
          <cell r="AG12">
            <v>468</v>
          </cell>
          <cell r="AH12">
            <v>549</v>
          </cell>
          <cell r="AI12">
            <v>549</v>
          </cell>
          <cell r="AJ12">
            <v>549</v>
          </cell>
          <cell r="AK12">
            <v>549</v>
          </cell>
          <cell r="AL12">
            <v>549</v>
          </cell>
          <cell r="AM12">
            <v>549</v>
          </cell>
          <cell r="AN12">
            <v>549</v>
          </cell>
        </row>
        <row r="13">
          <cell r="E13">
            <v>20</v>
          </cell>
          <cell r="F13">
            <v>20</v>
          </cell>
          <cell r="G13">
            <v>125</v>
          </cell>
          <cell r="H13">
            <v>45</v>
          </cell>
          <cell r="I13">
            <v>80</v>
          </cell>
          <cell r="J13">
            <v>130</v>
          </cell>
          <cell r="K13">
            <v>40</v>
          </cell>
          <cell r="L13">
            <v>0</v>
          </cell>
          <cell r="M13">
            <v>30</v>
          </cell>
          <cell r="N13">
            <v>20</v>
          </cell>
          <cell r="O13">
            <v>20</v>
          </cell>
          <cell r="P13">
            <v>0</v>
          </cell>
          <cell r="Q13">
            <v>20</v>
          </cell>
          <cell r="R13">
            <v>40</v>
          </cell>
          <cell r="S13">
            <v>165</v>
          </cell>
          <cell r="T13">
            <v>210</v>
          </cell>
          <cell r="U13">
            <v>290</v>
          </cell>
          <cell r="V13">
            <v>420</v>
          </cell>
          <cell r="W13">
            <v>40</v>
          </cell>
          <cell r="X13">
            <v>40</v>
          </cell>
          <cell r="Y13">
            <v>70</v>
          </cell>
          <cell r="Z13">
            <v>90</v>
          </cell>
          <cell r="AA13">
            <v>110</v>
          </cell>
          <cell r="AB13">
            <v>110</v>
          </cell>
          <cell r="AC13">
            <v>20</v>
          </cell>
          <cell r="AD13">
            <v>40</v>
          </cell>
          <cell r="AE13">
            <v>165</v>
          </cell>
          <cell r="AF13">
            <v>210</v>
          </cell>
          <cell r="AG13">
            <v>290</v>
          </cell>
          <cell r="AH13">
            <v>420</v>
          </cell>
          <cell r="AI13">
            <v>460</v>
          </cell>
          <cell r="AJ13">
            <v>460</v>
          </cell>
          <cell r="AK13">
            <v>490</v>
          </cell>
          <cell r="AL13">
            <v>510</v>
          </cell>
          <cell r="AM13">
            <v>530</v>
          </cell>
          <cell r="AN13">
            <v>530</v>
          </cell>
        </row>
        <row r="14">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row>
        <row r="15">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row>
        <row r="16">
          <cell r="E16">
            <v>0</v>
          </cell>
          <cell r="F16">
            <v>195</v>
          </cell>
          <cell r="G16">
            <v>25</v>
          </cell>
          <cell r="H16">
            <v>153</v>
          </cell>
          <cell r="I16">
            <v>65</v>
          </cell>
          <cell r="J16">
            <v>172</v>
          </cell>
          <cell r="K16">
            <v>0</v>
          </cell>
          <cell r="L16">
            <v>50</v>
          </cell>
          <cell r="M16">
            <v>0</v>
          </cell>
          <cell r="N16">
            <v>20</v>
          </cell>
          <cell r="O16">
            <v>0</v>
          </cell>
          <cell r="P16">
            <v>0</v>
          </cell>
          <cell r="Q16">
            <v>0</v>
          </cell>
          <cell r="R16">
            <v>195</v>
          </cell>
          <cell r="S16">
            <v>220</v>
          </cell>
          <cell r="T16">
            <v>373</v>
          </cell>
          <cell r="U16">
            <v>438</v>
          </cell>
          <cell r="V16">
            <v>610</v>
          </cell>
          <cell r="W16">
            <v>0</v>
          </cell>
          <cell r="X16">
            <v>50</v>
          </cell>
          <cell r="Y16">
            <v>50</v>
          </cell>
          <cell r="Z16">
            <v>70</v>
          </cell>
          <cell r="AA16">
            <v>70</v>
          </cell>
          <cell r="AB16">
            <v>70</v>
          </cell>
          <cell r="AC16">
            <v>0</v>
          </cell>
          <cell r="AD16">
            <v>195</v>
          </cell>
          <cell r="AE16">
            <v>220</v>
          </cell>
          <cell r="AF16">
            <v>373</v>
          </cell>
          <cell r="AG16">
            <v>438</v>
          </cell>
          <cell r="AH16">
            <v>610</v>
          </cell>
          <cell r="AI16">
            <v>610</v>
          </cell>
          <cell r="AJ16">
            <v>660</v>
          </cell>
          <cell r="AK16">
            <v>660</v>
          </cell>
          <cell r="AL16">
            <v>680</v>
          </cell>
          <cell r="AM16">
            <v>680</v>
          </cell>
          <cell r="AN16">
            <v>680</v>
          </cell>
        </row>
        <row r="17">
          <cell r="E17">
            <v>0</v>
          </cell>
          <cell r="F17">
            <v>0</v>
          </cell>
          <cell r="G17">
            <v>0</v>
          </cell>
          <cell r="H17">
            <v>0</v>
          </cell>
          <cell r="I17">
            <v>0</v>
          </cell>
          <cell r="J17">
            <v>0</v>
          </cell>
          <cell r="K17">
            <v>60</v>
          </cell>
          <cell r="L17">
            <v>60</v>
          </cell>
          <cell r="M17">
            <v>60</v>
          </cell>
          <cell r="N17">
            <v>60</v>
          </cell>
          <cell r="O17">
            <v>60</v>
          </cell>
          <cell r="P17">
            <v>50</v>
          </cell>
          <cell r="Q17">
            <v>0</v>
          </cell>
          <cell r="R17">
            <v>0</v>
          </cell>
          <cell r="S17">
            <v>0</v>
          </cell>
          <cell r="T17">
            <v>0</v>
          </cell>
          <cell r="U17">
            <v>0</v>
          </cell>
          <cell r="V17">
            <v>0</v>
          </cell>
          <cell r="W17">
            <v>60</v>
          </cell>
          <cell r="X17">
            <v>120</v>
          </cell>
          <cell r="Y17">
            <v>180</v>
          </cell>
          <cell r="Z17">
            <v>240</v>
          </cell>
          <cell r="AA17">
            <v>300</v>
          </cell>
          <cell r="AB17">
            <v>350</v>
          </cell>
          <cell r="AC17">
            <v>0</v>
          </cell>
          <cell r="AD17">
            <v>0</v>
          </cell>
          <cell r="AE17">
            <v>0</v>
          </cell>
          <cell r="AF17">
            <v>0</v>
          </cell>
          <cell r="AG17">
            <v>0</v>
          </cell>
          <cell r="AH17">
            <v>0</v>
          </cell>
          <cell r="AI17">
            <v>60</v>
          </cell>
          <cell r="AJ17">
            <v>120</v>
          </cell>
          <cell r="AK17">
            <v>180</v>
          </cell>
          <cell r="AL17">
            <v>240</v>
          </cell>
          <cell r="AM17">
            <v>300</v>
          </cell>
          <cell r="AN17">
            <v>350</v>
          </cell>
        </row>
        <row r="18">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row>
        <row r="19">
          <cell r="E19">
            <v>80</v>
          </cell>
          <cell r="F19">
            <v>40</v>
          </cell>
          <cell r="G19">
            <v>40</v>
          </cell>
          <cell r="H19">
            <v>40</v>
          </cell>
          <cell r="I19">
            <v>60</v>
          </cell>
          <cell r="J19">
            <v>40</v>
          </cell>
          <cell r="K19">
            <v>0</v>
          </cell>
          <cell r="L19">
            <v>0</v>
          </cell>
          <cell r="M19">
            <v>0</v>
          </cell>
          <cell r="N19">
            <v>0</v>
          </cell>
          <cell r="O19">
            <v>0</v>
          </cell>
          <cell r="P19">
            <v>0</v>
          </cell>
          <cell r="Q19">
            <v>80</v>
          </cell>
          <cell r="R19">
            <v>120</v>
          </cell>
          <cell r="S19">
            <v>160</v>
          </cell>
          <cell r="T19">
            <v>200</v>
          </cell>
          <cell r="U19">
            <v>260</v>
          </cell>
          <cell r="V19">
            <v>300</v>
          </cell>
          <cell r="W19">
            <v>0</v>
          </cell>
          <cell r="X19">
            <v>0</v>
          </cell>
          <cell r="Y19">
            <v>0</v>
          </cell>
          <cell r="Z19">
            <v>0</v>
          </cell>
          <cell r="AA19">
            <v>0</v>
          </cell>
          <cell r="AB19">
            <v>0</v>
          </cell>
          <cell r="AC19">
            <v>80</v>
          </cell>
          <cell r="AD19">
            <v>120</v>
          </cell>
          <cell r="AE19">
            <v>160</v>
          </cell>
          <cell r="AF19">
            <v>200</v>
          </cell>
          <cell r="AG19">
            <v>260</v>
          </cell>
          <cell r="AH19">
            <v>300</v>
          </cell>
          <cell r="AI19">
            <v>300</v>
          </cell>
          <cell r="AJ19">
            <v>300</v>
          </cell>
          <cell r="AK19">
            <v>300</v>
          </cell>
          <cell r="AL19">
            <v>300</v>
          </cell>
          <cell r="AM19">
            <v>300</v>
          </cell>
          <cell r="AN19">
            <v>300</v>
          </cell>
        </row>
        <row r="20">
          <cell r="E20">
            <v>254</v>
          </cell>
          <cell r="F20">
            <v>435</v>
          </cell>
          <cell r="G20">
            <v>277</v>
          </cell>
          <cell r="H20">
            <v>168</v>
          </cell>
          <cell r="I20">
            <v>48</v>
          </cell>
          <cell r="J20">
            <v>72</v>
          </cell>
          <cell r="K20">
            <v>72</v>
          </cell>
          <cell r="L20">
            <v>0</v>
          </cell>
          <cell r="M20">
            <v>48</v>
          </cell>
          <cell r="N20">
            <v>48</v>
          </cell>
          <cell r="O20">
            <v>135</v>
          </cell>
          <cell r="P20">
            <v>0</v>
          </cell>
          <cell r="Q20">
            <v>254</v>
          </cell>
          <cell r="R20">
            <v>689</v>
          </cell>
          <cell r="S20">
            <v>966</v>
          </cell>
          <cell r="T20">
            <v>1134</v>
          </cell>
          <cell r="U20">
            <v>1182</v>
          </cell>
          <cell r="V20">
            <v>1254</v>
          </cell>
          <cell r="W20">
            <v>72</v>
          </cell>
          <cell r="X20">
            <v>72</v>
          </cell>
          <cell r="Y20">
            <v>120</v>
          </cell>
          <cell r="Z20">
            <v>168</v>
          </cell>
          <cell r="AA20">
            <v>303</v>
          </cell>
          <cell r="AB20">
            <v>303</v>
          </cell>
          <cell r="AC20">
            <v>254</v>
          </cell>
          <cell r="AD20">
            <v>689</v>
          </cell>
          <cell r="AE20">
            <v>966</v>
          </cell>
          <cell r="AF20">
            <v>1134</v>
          </cell>
          <cell r="AG20">
            <v>1182</v>
          </cell>
          <cell r="AH20">
            <v>1254</v>
          </cell>
          <cell r="AI20">
            <v>1326</v>
          </cell>
          <cell r="AJ20">
            <v>1326</v>
          </cell>
          <cell r="AK20">
            <v>1374</v>
          </cell>
          <cell r="AL20">
            <v>1422</v>
          </cell>
          <cell r="AM20">
            <v>1557</v>
          </cell>
          <cell r="AN20">
            <v>1557</v>
          </cell>
        </row>
        <row r="21">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row>
        <row r="22">
          <cell r="E22">
            <v>0</v>
          </cell>
          <cell r="F22">
            <v>75</v>
          </cell>
          <cell r="G22">
            <v>36</v>
          </cell>
          <cell r="H22">
            <v>61</v>
          </cell>
          <cell r="I22">
            <v>15</v>
          </cell>
          <cell r="J22">
            <v>200</v>
          </cell>
          <cell r="K22">
            <v>0</v>
          </cell>
          <cell r="L22">
            <v>15</v>
          </cell>
          <cell r="M22">
            <v>0</v>
          </cell>
          <cell r="N22">
            <v>135</v>
          </cell>
          <cell r="O22">
            <v>15</v>
          </cell>
          <cell r="P22">
            <v>30</v>
          </cell>
          <cell r="Q22">
            <v>0</v>
          </cell>
          <cell r="R22">
            <v>75</v>
          </cell>
          <cell r="S22">
            <v>111</v>
          </cell>
          <cell r="T22">
            <v>172</v>
          </cell>
          <cell r="U22">
            <v>187</v>
          </cell>
          <cell r="V22">
            <v>387</v>
          </cell>
          <cell r="W22">
            <v>0</v>
          </cell>
          <cell r="X22">
            <v>15</v>
          </cell>
          <cell r="Y22">
            <v>15</v>
          </cell>
          <cell r="Z22">
            <v>150</v>
          </cell>
          <cell r="AA22">
            <v>165</v>
          </cell>
          <cell r="AB22">
            <v>195</v>
          </cell>
          <cell r="AC22">
            <v>0</v>
          </cell>
          <cell r="AD22">
            <v>75</v>
          </cell>
          <cell r="AE22">
            <v>111</v>
          </cell>
          <cell r="AF22">
            <v>172</v>
          </cell>
          <cell r="AG22">
            <v>187</v>
          </cell>
          <cell r="AH22">
            <v>387</v>
          </cell>
          <cell r="AI22">
            <v>387</v>
          </cell>
          <cell r="AJ22">
            <v>402</v>
          </cell>
          <cell r="AK22">
            <v>402</v>
          </cell>
          <cell r="AL22">
            <v>537</v>
          </cell>
          <cell r="AM22">
            <v>552</v>
          </cell>
          <cell r="AN22">
            <v>582</v>
          </cell>
        </row>
        <row r="24">
          <cell r="E24">
            <v>247</v>
          </cell>
          <cell r="F24">
            <v>418</v>
          </cell>
          <cell r="G24">
            <v>522</v>
          </cell>
          <cell r="H24">
            <v>471</v>
          </cell>
          <cell r="I24">
            <v>383</v>
          </cell>
          <cell r="J24">
            <v>538</v>
          </cell>
          <cell r="K24">
            <v>130</v>
          </cell>
          <cell r="L24">
            <v>120</v>
          </cell>
          <cell r="M24">
            <v>130</v>
          </cell>
          <cell r="N24">
            <v>130</v>
          </cell>
          <cell r="O24">
            <v>90</v>
          </cell>
          <cell r="P24">
            <v>80</v>
          </cell>
        </row>
        <row r="26">
          <cell r="E26" t="str">
            <v>January</v>
          </cell>
          <cell r="F26" t="str">
            <v>February</v>
          </cell>
          <cell r="G26" t="str">
            <v>March</v>
          </cell>
          <cell r="H26" t="str">
            <v>April</v>
          </cell>
          <cell r="I26" t="str">
            <v>May</v>
          </cell>
          <cell r="J26" t="str">
            <v>June</v>
          </cell>
          <cell r="K26" t="str">
            <v>July</v>
          </cell>
          <cell r="L26" t="str">
            <v>August</v>
          </cell>
          <cell r="M26" t="str">
            <v>September</v>
          </cell>
          <cell r="N26" t="str">
            <v>October</v>
          </cell>
          <cell r="O26" t="str">
            <v>November</v>
          </cell>
          <cell r="P26" t="str">
            <v>December</v>
          </cell>
          <cell r="Q26" t="str">
            <v>htd_January</v>
          </cell>
          <cell r="R26" t="str">
            <v>htd_February</v>
          </cell>
          <cell r="S26" t="str">
            <v>htd_March</v>
          </cell>
          <cell r="T26" t="str">
            <v>htd_April</v>
          </cell>
          <cell r="U26" t="str">
            <v>htd_May</v>
          </cell>
          <cell r="V26" t="str">
            <v>htd_June</v>
          </cell>
          <cell r="W26" t="str">
            <v>htd_July</v>
          </cell>
          <cell r="X26" t="str">
            <v>htd_August</v>
          </cell>
          <cell r="Y26" t="str">
            <v>htd_September</v>
          </cell>
          <cell r="Z26" t="str">
            <v>htd_October</v>
          </cell>
          <cell r="AA26" t="str">
            <v>htd_November</v>
          </cell>
          <cell r="AB26" t="str">
            <v>htd_December</v>
          </cell>
          <cell r="AC26" t="str">
            <v>ytd_January</v>
          </cell>
          <cell r="AD26" t="str">
            <v>ytd_February</v>
          </cell>
          <cell r="AE26" t="str">
            <v>ytd_March</v>
          </cell>
          <cell r="AF26" t="str">
            <v>ytd_April</v>
          </cell>
          <cell r="AG26" t="str">
            <v>ytd_May</v>
          </cell>
          <cell r="AH26" t="str">
            <v>ytd_June</v>
          </cell>
          <cell r="AI26" t="str">
            <v>ytd_July</v>
          </cell>
          <cell r="AJ26" t="str">
            <v>ytd_August</v>
          </cell>
          <cell r="AK26" t="str">
            <v>ytd_September</v>
          </cell>
          <cell r="AL26" t="str">
            <v>ytd_October</v>
          </cell>
          <cell r="AM26" t="str">
            <v>ytd_November</v>
          </cell>
          <cell r="AN26" t="str">
            <v>ytd_December</v>
          </cell>
        </row>
        <row r="27">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row>
        <row r="28">
          <cell r="E28">
            <v>0</v>
          </cell>
          <cell r="F28">
            <v>10</v>
          </cell>
          <cell r="G28">
            <v>20</v>
          </cell>
          <cell r="H28">
            <v>20</v>
          </cell>
          <cell r="I28">
            <v>40</v>
          </cell>
          <cell r="J28">
            <v>43</v>
          </cell>
          <cell r="K28">
            <v>0</v>
          </cell>
          <cell r="L28">
            <v>20</v>
          </cell>
          <cell r="M28">
            <v>0</v>
          </cell>
          <cell r="N28">
            <v>20</v>
          </cell>
          <cell r="O28">
            <v>0</v>
          </cell>
          <cell r="P28">
            <v>20</v>
          </cell>
          <cell r="Q28">
            <v>0</v>
          </cell>
          <cell r="R28">
            <v>10</v>
          </cell>
          <cell r="S28">
            <v>30</v>
          </cell>
          <cell r="T28">
            <v>50</v>
          </cell>
          <cell r="U28">
            <v>90</v>
          </cell>
          <cell r="V28">
            <v>133</v>
          </cell>
          <cell r="W28">
            <v>0</v>
          </cell>
          <cell r="X28">
            <v>20</v>
          </cell>
          <cell r="Y28">
            <v>20</v>
          </cell>
          <cell r="Z28">
            <v>40</v>
          </cell>
          <cell r="AA28">
            <v>40</v>
          </cell>
          <cell r="AB28">
            <v>60</v>
          </cell>
          <cell r="AC28">
            <v>0</v>
          </cell>
          <cell r="AD28">
            <v>10</v>
          </cell>
          <cell r="AE28">
            <v>30</v>
          </cell>
          <cell r="AF28">
            <v>50</v>
          </cell>
          <cell r="AG28">
            <v>90</v>
          </cell>
          <cell r="AH28">
            <v>133</v>
          </cell>
          <cell r="AI28">
            <v>133</v>
          </cell>
          <cell r="AJ28">
            <v>153</v>
          </cell>
          <cell r="AK28">
            <v>153</v>
          </cell>
          <cell r="AL28">
            <v>173</v>
          </cell>
          <cell r="AM28">
            <v>173</v>
          </cell>
          <cell r="AN28">
            <v>193</v>
          </cell>
        </row>
        <row r="29">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row>
        <row r="30">
          <cell r="E30">
            <v>0</v>
          </cell>
          <cell r="F30">
            <v>10</v>
          </cell>
          <cell r="G30">
            <v>20</v>
          </cell>
          <cell r="H30">
            <v>40</v>
          </cell>
          <cell r="I30">
            <v>40</v>
          </cell>
          <cell r="J30">
            <v>50</v>
          </cell>
          <cell r="K30">
            <v>30</v>
          </cell>
          <cell r="L30">
            <v>80</v>
          </cell>
          <cell r="M30">
            <v>100</v>
          </cell>
          <cell r="N30">
            <v>75</v>
          </cell>
          <cell r="O30">
            <v>20</v>
          </cell>
          <cell r="P30">
            <v>50</v>
          </cell>
          <cell r="Q30">
            <v>0</v>
          </cell>
          <cell r="R30">
            <v>10</v>
          </cell>
          <cell r="S30">
            <v>30</v>
          </cell>
          <cell r="T30">
            <v>70</v>
          </cell>
          <cell r="U30">
            <v>110</v>
          </cell>
          <cell r="V30">
            <v>160</v>
          </cell>
          <cell r="W30">
            <v>30</v>
          </cell>
          <cell r="X30">
            <v>110</v>
          </cell>
          <cell r="Y30">
            <v>210</v>
          </cell>
          <cell r="Z30">
            <v>285</v>
          </cell>
          <cell r="AA30">
            <v>305</v>
          </cell>
          <cell r="AB30">
            <v>355</v>
          </cell>
          <cell r="AC30">
            <v>0</v>
          </cell>
          <cell r="AD30">
            <v>10</v>
          </cell>
          <cell r="AE30">
            <v>30</v>
          </cell>
          <cell r="AF30">
            <v>70</v>
          </cell>
          <cell r="AG30">
            <v>110</v>
          </cell>
          <cell r="AH30">
            <v>160</v>
          </cell>
          <cell r="AI30">
            <v>190</v>
          </cell>
          <cell r="AJ30">
            <v>270</v>
          </cell>
          <cell r="AK30">
            <v>370</v>
          </cell>
          <cell r="AL30">
            <v>445</v>
          </cell>
          <cell r="AM30">
            <v>465</v>
          </cell>
          <cell r="AN30">
            <v>515</v>
          </cell>
        </row>
        <row r="31">
          <cell r="E31">
            <v>0</v>
          </cell>
          <cell r="F31">
            <v>10</v>
          </cell>
          <cell r="G31">
            <v>10</v>
          </cell>
          <cell r="H31">
            <v>20</v>
          </cell>
          <cell r="I31">
            <v>35</v>
          </cell>
          <cell r="J31">
            <v>95</v>
          </cell>
          <cell r="K31">
            <v>20</v>
          </cell>
          <cell r="L31">
            <v>50</v>
          </cell>
          <cell r="M31">
            <v>40</v>
          </cell>
          <cell r="N31">
            <v>50</v>
          </cell>
          <cell r="O31">
            <v>40</v>
          </cell>
          <cell r="P31">
            <v>175</v>
          </cell>
          <cell r="Q31">
            <v>0</v>
          </cell>
          <cell r="R31">
            <v>10</v>
          </cell>
          <cell r="S31">
            <v>20</v>
          </cell>
          <cell r="T31">
            <v>40</v>
          </cell>
          <cell r="U31">
            <v>75</v>
          </cell>
          <cell r="V31">
            <v>170</v>
          </cell>
          <cell r="W31">
            <v>20</v>
          </cell>
          <cell r="X31">
            <v>70</v>
          </cell>
          <cell r="Y31">
            <v>110</v>
          </cell>
          <cell r="Z31">
            <v>160</v>
          </cell>
          <cell r="AA31">
            <v>200</v>
          </cell>
          <cell r="AB31">
            <v>375</v>
          </cell>
          <cell r="AC31">
            <v>0</v>
          </cell>
          <cell r="AD31">
            <v>10</v>
          </cell>
          <cell r="AE31">
            <v>20</v>
          </cell>
          <cell r="AF31">
            <v>40</v>
          </cell>
          <cell r="AG31">
            <v>75</v>
          </cell>
          <cell r="AH31">
            <v>170</v>
          </cell>
          <cell r="AI31">
            <v>190</v>
          </cell>
          <cell r="AJ31">
            <v>240</v>
          </cell>
          <cell r="AK31">
            <v>280</v>
          </cell>
          <cell r="AL31">
            <v>330</v>
          </cell>
          <cell r="AM31">
            <v>370</v>
          </cell>
          <cell r="AN31">
            <v>545</v>
          </cell>
        </row>
        <row r="32">
          <cell r="E32">
            <v>0</v>
          </cell>
          <cell r="F32">
            <v>10</v>
          </cell>
          <cell r="G32">
            <v>0</v>
          </cell>
          <cell r="H32">
            <v>10</v>
          </cell>
          <cell r="I32">
            <v>20</v>
          </cell>
          <cell r="J32">
            <v>0</v>
          </cell>
          <cell r="K32">
            <v>20</v>
          </cell>
          <cell r="L32">
            <v>30</v>
          </cell>
          <cell r="M32">
            <v>40</v>
          </cell>
          <cell r="N32">
            <v>20</v>
          </cell>
          <cell r="O32">
            <v>40</v>
          </cell>
          <cell r="P32">
            <v>10</v>
          </cell>
          <cell r="Q32">
            <v>0</v>
          </cell>
          <cell r="R32">
            <v>10</v>
          </cell>
          <cell r="S32">
            <v>10</v>
          </cell>
          <cell r="T32">
            <v>20</v>
          </cell>
          <cell r="U32">
            <v>40</v>
          </cell>
          <cell r="V32">
            <v>40</v>
          </cell>
          <cell r="W32">
            <v>20</v>
          </cell>
          <cell r="X32">
            <v>50</v>
          </cell>
          <cell r="Y32">
            <v>90</v>
          </cell>
          <cell r="Z32">
            <v>110</v>
          </cell>
          <cell r="AA32">
            <v>150</v>
          </cell>
          <cell r="AB32">
            <v>160</v>
          </cell>
          <cell r="AC32">
            <v>0</v>
          </cell>
          <cell r="AD32">
            <v>10</v>
          </cell>
          <cell r="AE32">
            <v>10</v>
          </cell>
          <cell r="AF32">
            <v>20</v>
          </cell>
          <cell r="AG32">
            <v>40</v>
          </cell>
          <cell r="AH32">
            <v>40</v>
          </cell>
          <cell r="AI32">
            <v>60</v>
          </cell>
          <cell r="AJ32">
            <v>90</v>
          </cell>
          <cell r="AK32">
            <v>130</v>
          </cell>
          <cell r="AL32">
            <v>150</v>
          </cell>
          <cell r="AM32">
            <v>190</v>
          </cell>
          <cell r="AN32">
            <v>200</v>
          </cell>
        </row>
        <row r="33">
          <cell r="E33">
            <v>10</v>
          </cell>
          <cell r="F33">
            <v>0</v>
          </cell>
          <cell r="G33">
            <v>20</v>
          </cell>
          <cell r="H33">
            <v>40</v>
          </cell>
          <cell r="I33">
            <v>45</v>
          </cell>
          <cell r="J33">
            <v>45</v>
          </cell>
          <cell r="K33">
            <v>110</v>
          </cell>
          <cell r="L33">
            <v>165</v>
          </cell>
          <cell r="M33">
            <v>160</v>
          </cell>
          <cell r="N33">
            <v>120</v>
          </cell>
          <cell r="O33">
            <v>85</v>
          </cell>
          <cell r="P33">
            <v>150</v>
          </cell>
          <cell r="Q33">
            <v>10</v>
          </cell>
          <cell r="R33">
            <v>10</v>
          </cell>
          <cell r="S33">
            <v>30</v>
          </cell>
          <cell r="T33">
            <v>70</v>
          </cell>
          <cell r="U33">
            <v>115</v>
          </cell>
          <cell r="V33">
            <v>160</v>
          </cell>
          <cell r="W33">
            <v>110</v>
          </cell>
          <cell r="X33">
            <v>275</v>
          </cell>
          <cell r="Y33">
            <v>435</v>
          </cell>
          <cell r="Z33">
            <v>555</v>
          </cell>
          <cell r="AA33">
            <v>640</v>
          </cell>
          <cell r="AB33">
            <v>790</v>
          </cell>
          <cell r="AC33">
            <v>10</v>
          </cell>
          <cell r="AD33">
            <v>10</v>
          </cell>
          <cell r="AE33">
            <v>30</v>
          </cell>
          <cell r="AF33">
            <v>70</v>
          </cell>
          <cell r="AG33">
            <v>115</v>
          </cell>
          <cell r="AH33">
            <v>160</v>
          </cell>
          <cell r="AI33">
            <v>270</v>
          </cell>
          <cell r="AJ33">
            <v>435</v>
          </cell>
          <cell r="AK33">
            <v>595</v>
          </cell>
          <cell r="AL33">
            <v>715</v>
          </cell>
          <cell r="AM33">
            <v>800</v>
          </cell>
          <cell r="AN33">
            <v>950</v>
          </cell>
        </row>
        <row r="34">
          <cell r="E34">
            <v>0</v>
          </cell>
          <cell r="F34">
            <v>5</v>
          </cell>
          <cell r="G34">
            <v>25</v>
          </cell>
          <cell r="H34">
            <v>10</v>
          </cell>
          <cell r="I34">
            <v>20</v>
          </cell>
          <cell r="J34">
            <v>85</v>
          </cell>
          <cell r="K34">
            <v>5</v>
          </cell>
          <cell r="L34">
            <v>30</v>
          </cell>
          <cell r="M34">
            <v>15</v>
          </cell>
          <cell r="N34">
            <v>15</v>
          </cell>
          <cell r="O34">
            <v>25</v>
          </cell>
          <cell r="P34">
            <v>0</v>
          </cell>
          <cell r="Q34">
            <v>0</v>
          </cell>
          <cell r="R34">
            <v>5</v>
          </cell>
          <cell r="S34">
            <v>30</v>
          </cell>
          <cell r="T34">
            <v>40</v>
          </cell>
          <cell r="U34">
            <v>60</v>
          </cell>
          <cell r="V34">
            <v>145</v>
          </cell>
          <cell r="W34">
            <v>5</v>
          </cell>
          <cell r="X34">
            <v>35</v>
          </cell>
          <cell r="Y34">
            <v>50</v>
          </cell>
          <cell r="Z34">
            <v>65</v>
          </cell>
          <cell r="AA34">
            <v>90</v>
          </cell>
          <cell r="AB34">
            <v>90</v>
          </cell>
          <cell r="AC34">
            <v>0</v>
          </cell>
          <cell r="AD34">
            <v>5</v>
          </cell>
          <cell r="AE34">
            <v>30</v>
          </cell>
          <cell r="AF34">
            <v>40</v>
          </cell>
          <cell r="AG34">
            <v>60</v>
          </cell>
          <cell r="AH34">
            <v>145</v>
          </cell>
          <cell r="AI34">
            <v>150</v>
          </cell>
          <cell r="AJ34">
            <v>180</v>
          </cell>
          <cell r="AK34">
            <v>195</v>
          </cell>
          <cell r="AL34">
            <v>210</v>
          </cell>
          <cell r="AM34">
            <v>235</v>
          </cell>
          <cell r="AN34">
            <v>235</v>
          </cell>
        </row>
        <row r="35">
          <cell r="E35">
            <v>0</v>
          </cell>
          <cell r="F35">
            <v>0</v>
          </cell>
          <cell r="G35">
            <v>0</v>
          </cell>
          <cell r="H35">
            <v>35</v>
          </cell>
          <cell r="I35">
            <v>35</v>
          </cell>
          <cell r="J35">
            <v>130</v>
          </cell>
          <cell r="K35">
            <v>30</v>
          </cell>
          <cell r="L35">
            <v>30</v>
          </cell>
          <cell r="M35">
            <v>50</v>
          </cell>
          <cell r="N35">
            <v>32</v>
          </cell>
          <cell r="O35">
            <v>20</v>
          </cell>
          <cell r="P35">
            <v>90</v>
          </cell>
          <cell r="Q35">
            <v>0</v>
          </cell>
          <cell r="R35">
            <v>0</v>
          </cell>
          <cell r="S35">
            <v>0</v>
          </cell>
          <cell r="T35">
            <v>35</v>
          </cell>
          <cell r="U35">
            <v>70</v>
          </cell>
          <cell r="V35">
            <v>200</v>
          </cell>
          <cell r="W35">
            <v>30</v>
          </cell>
          <cell r="X35">
            <v>60</v>
          </cell>
          <cell r="Y35">
            <v>110</v>
          </cell>
          <cell r="Z35">
            <v>142</v>
          </cell>
          <cell r="AA35">
            <v>162</v>
          </cell>
          <cell r="AB35">
            <v>252</v>
          </cell>
          <cell r="AC35">
            <v>0</v>
          </cell>
          <cell r="AD35">
            <v>0</v>
          </cell>
          <cell r="AE35">
            <v>0</v>
          </cell>
          <cell r="AF35">
            <v>35</v>
          </cell>
          <cell r="AG35">
            <v>70</v>
          </cell>
          <cell r="AH35">
            <v>200</v>
          </cell>
          <cell r="AI35">
            <v>230</v>
          </cell>
          <cell r="AJ35">
            <v>260</v>
          </cell>
          <cell r="AK35">
            <v>310</v>
          </cell>
          <cell r="AL35">
            <v>342</v>
          </cell>
          <cell r="AM35">
            <v>362</v>
          </cell>
          <cell r="AN35">
            <v>452</v>
          </cell>
        </row>
        <row r="36">
          <cell r="E36">
            <v>0</v>
          </cell>
          <cell r="F36">
            <v>0</v>
          </cell>
          <cell r="G36">
            <v>10</v>
          </cell>
          <cell r="H36">
            <v>40</v>
          </cell>
          <cell r="I36">
            <v>40</v>
          </cell>
          <cell r="J36">
            <v>135</v>
          </cell>
          <cell r="K36">
            <v>10</v>
          </cell>
          <cell r="L36">
            <v>35</v>
          </cell>
          <cell r="M36">
            <v>25</v>
          </cell>
          <cell r="N36">
            <v>20</v>
          </cell>
          <cell r="O36">
            <v>40</v>
          </cell>
          <cell r="P36">
            <v>83</v>
          </cell>
          <cell r="Q36">
            <v>0</v>
          </cell>
          <cell r="R36">
            <v>0</v>
          </cell>
          <cell r="S36">
            <v>10</v>
          </cell>
          <cell r="T36">
            <v>50</v>
          </cell>
          <cell r="U36">
            <v>90</v>
          </cell>
          <cell r="V36">
            <v>225</v>
          </cell>
          <cell r="W36">
            <v>10</v>
          </cell>
          <cell r="X36">
            <v>45</v>
          </cell>
          <cell r="Y36">
            <v>70</v>
          </cell>
          <cell r="Z36">
            <v>90</v>
          </cell>
          <cell r="AA36">
            <v>130</v>
          </cell>
          <cell r="AB36">
            <v>213</v>
          </cell>
          <cell r="AC36">
            <v>0</v>
          </cell>
          <cell r="AD36">
            <v>0</v>
          </cell>
          <cell r="AE36">
            <v>10</v>
          </cell>
          <cell r="AF36">
            <v>50</v>
          </cell>
          <cell r="AG36">
            <v>90</v>
          </cell>
          <cell r="AH36">
            <v>225</v>
          </cell>
          <cell r="AI36">
            <v>235</v>
          </cell>
          <cell r="AJ36">
            <v>270</v>
          </cell>
          <cell r="AK36">
            <v>295</v>
          </cell>
          <cell r="AL36">
            <v>315</v>
          </cell>
          <cell r="AM36">
            <v>355</v>
          </cell>
          <cell r="AN36">
            <v>438</v>
          </cell>
        </row>
        <row r="37">
          <cell r="E37">
            <v>0</v>
          </cell>
          <cell r="F37">
            <v>0</v>
          </cell>
          <cell r="G37">
            <v>10</v>
          </cell>
          <cell r="H37">
            <v>15</v>
          </cell>
          <cell r="I37">
            <v>15</v>
          </cell>
          <cell r="J37">
            <v>15</v>
          </cell>
          <cell r="K37">
            <v>10</v>
          </cell>
          <cell r="L37">
            <v>10</v>
          </cell>
          <cell r="M37">
            <v>10</v>
          </cell>
          <cell r="N37">
            <v>10</v>
          </cell>
          <cell r="O37">
            <v>10</v>
          </cell>
          <cell r="P37">
            <v>10</v>
          </cell>
          <cell r="Q37">
            <v>0</v>
          </cell>
          <cell r="R37">
            <v>0</v>
          </cell>
          <cell r="S37">
            <v>10</v>
          </cell>
          <cell r="T37">
            <v>25</v>
          </cell>
          <cell r="U37">
            <v>40</v>
          </cell>
          <cell r="V37">
            <v>55</v>
          </cell>
          <cell r="W37">
            <v>10</v>
          </cell>
          <cell r="X37">
            <v>20</v>
          </cell>
          <cell r="Y37">
            <v>30</v>
          </cell>
          <cell r="Z37">
            <v>40</v>
          </cell>
          <cell r="AA37">
            <v>50</v>
          </cell>
          <cell r="AB37">
            <v>60</v>
          </cell>
          <cell r="AC37">
            <v>0</v>
          </cell>
          <cell r="AD37">
            <v>0</v>
          </cell>
          <cell r="AE37">
            <v>10</v>
          </cell>
          <cell r="AF37">
            <v>25</v>
          </cell>
          <cell r="AG37">
            <v>40</v>
          </cell>
          <cell r="AH37">
            <v>55</v>
          </cell>
          <cell r="AI37">
            <v>65</v>
          </cell>
          <cell r="AJ37">
            <v>75</v>
          </cell>
          <cell r="AK37">
            <v>85</v>
          </cell>
          <cell r="AL37">
            <v>95</v>
          </cell>
          <cell r="AM37">
            <v>105</v>
          </cell>
          <cell r="AN37">
            <v>115</v>
          </cell>
        </row>
        <row r="38">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row>
        <row r="39">
          <cell r="E39">
            <v>0</v>
          </cell>
          <cell r="F39">
            <v>0</v>
          </cell>
          <cell r="G39">
            <v>30</v>
          </cell>
          <cell r="H39">
            <v>150</v>
          </cell>
          <cell r="I39">
            <v>160</v>
          </cell>
          <cell r="J39">
            <v>158</v>
          </cell>
          <cell r="K39">
            <v>110</v>
          </cell>
          <cell r="L39">
            <v>210</v>
          </cell>
          <cell r="M39">
            <v>228</v>
          </cell>
          <cell r="N39">
            <v>170</v>
          </cell>
          <cell r="O39">
            <v>170</v>
          </cell>
          <cell r="P39">
            <v>165</v>
          </cell>
          <cell r="Q39">
            <v>0</v>
          </cell>
          <cell r="R39">
            <v>0</v>
          </cell>
          <cell r="S39">
            <v>30</v>
          </cell>
          <cell r="T39">
            <v>180</v>
          </cell>
          <cell r="U39">
            <v>340</v>
          </cell>
          <cell r="V39">
            <v>498</v>
          </cell>
          <cell r="W39">
            <v>110</v>
          </cell>
          <cell r="X39">
            <v>320</v>
          </cell>
          <cell r="Y39">
            <v>548</v>
          </cell>
          <cell r="Z39">
            <v>718</v>
          </cell>
          <cell r="AA39">
            <v>888</v>
          </cell>
          <cell r="AB39">
            <v>1053</v>
          </cell>
          <cell r="AC39">
            <v>0</v>
          </cell>
          <cell r="AD39">
            <v>0</v>
          </cell>
          <cell r="AE39">
            <v>30</v>
          </cell>
          <cell r="AF39">
            <v>180</v>
          </cell>
          <cell r="AG39">
            <v>340</v>
          </cell>
          <cell r="AH39">
            <v>498</v>
          </cell>
          <cell r="AI39">
            <v>608</v>
          </cell>
          <cell r="AJ39">
            <v>818</v>
          </cell>
          <cell r="AK39">
            <v>1046</v>
          </cell>
          <cell r="AL39">
            <v>1216</v>
          </cell>
          <cell r="AM39">
            <v>1386</v>
          </cell>
          <cell r="AN39">
            <v>1551</v>
          </cell>
        </row>
        <row r="40">
          <cell r="E40">
            <v>0</v>
          </cell>
          <cell r="F40">
            <v>0</v>
          </cell>
          <cell r="G40">
            <v>5</v>
          </cell>
          <cell r="H40">
            <v>10</v>
          </cell>
          <cell r="I40">
            <v>5</v>
          </cell>
          <cell r="J40">
            <v>5</v>
          </cell>
          <cell r="K40">
            <v>0</v>
          </cell>
          <cell r="L40">
            <v>0</v>
          </cell>
          <cell r="M40">
            <v>5</v>
          </cell>
          <cell r="N40">
            <v>0</v>
          </cell>
          <cell r="O40">
            <v>5</v>
          </cell>
          <cell r="P40">
            <v>5</v>
          </cell>
          <cell r="Q40">
            <v>0</v>
          </cell>
          <cell r="R40">
            <v>0</v>
          </cell>
          <cell r="S40">
            <v>5</v>
          </cell>
          <cell r="T40">
            <v>15</v>
          </cell>
          <cell r="U40">
            <v>20</v>
          </cell>
          <cell r="V40">
            <v>25</v>
          </cell>
          <cell r="W40">
            <v>0</v>
          </cell>
          <cell r="X40">
            <v>0</v>
          </cell>
          <cell r="Y40">
            <v>5</v>
          </cell>
          <cell r="Z40">
            <v>5</v>
          </cell>
          <cell r="AA40">
            <v>10</v>
          </cell>
          <cell r="AB40">
            <v>15</v>
          </cell>
          <cell r="AC40">
            <v>0</v>
          </cell>
          <cell r="AD40">
            <v>0</v>
          </cell>
          <cell r="AE40">
            <v>5</v>
          </cell>
          <cell r="AF40">
            <v>15</v>
          </cell>
          <cell r="AG40">
            <v>20</v>
          </cell>
          <cell r="AH40">
            <v>25</v>
          </cell>
          <cell r="AI40">
            <v>25</v>
          </cell>
          <cell r="AJ40">
            <v>25</v>
          </cell>
          <cell r="AK40">
            <v>30</v>
          </cell>
          <cell r="AL40">
            <v>30</v>
          </cell>
          <cell r="AM40">
            <v>35</v>
          </cell>
          <cell r="AN40">
            <v>40</v>
          </cell>
        </row>
        <row r="41">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row>
        <row r="42">
          <cell r="E42">
            <v>0</v>
          </cell>
          <cell r="F42">
            <v>20</v>
          </cell>
          <cell r="G42">
            <v>20</v>
          </cell>
          <cell r="H42">
            <v>30</v>
          </cell>
          <cell r="I42">
            <v>34</v>
          </cell>
          <cell r="J42">
            <v>56</v>
          </cell>
          <cell r="K42">
            <v>28</v>
          </cell>
          <cell r="L42">
            <v>10</v>
          </cell>
          <cell r="M42">
            <v>40</v>
          </cell>
          <cell r="N42">
            <v>40</v>
          </cell>
          <cell r="O42">
            <v>0</v>
          </cell>
          <cell r="P42">
            <v>50</v>
          </cell>
          <cell r="Q42">
            <v>0</v>
          </cell>
          <cell r="R42">
            <v>20</v>
          </cell>
          <cell r="S42">
            <v>40</v>
          </cell>
          <cell r="T42">
            <v>70</v>
          </cell>
          <cell r="U42">
            <v>104</v>
          </cell>
          <cell r="V42">
            <v>160</v>
          </cell>
          <cell r="W42">
            <v>28</v>
          </cell>
          <cell r="X42">
            <v>38</v>
          </cell>
          <cell r="Y42">
            <v>78</v>
          </cell>
          <cell r="Z42">
            <v>118</v>
          </cell>
          <cell r="AA42">
            <v>118</v>
          </cell>
          <cell r="AB42">
            <v>168</v>
          </cell>
          <cell r="AC42">
            <v>0</v>
          </cell>
          <cell r="AD42">
            <v>20</v>
          </cell>
          <cell r="AE42">
            <v>40</v>
          </cell>
          <cell r="AF42">
            <v>70</v>
          </cell>
          <cell r="AG42">
            <v>104</v>
          </cell>
          <cell r="AH42">
            <v>160</v>
          </cell>
          <cell r="AI42">
            <v>188</v>
          </cell>
          <cell r="AJ42">
            <v>198</v>
          </cell>
          <cell r="AK42">
            <v>238</v>
          </cell>
          <cell r="AL42">
            <v>278</v>
          </cell>
          <cell r="AM42">
            <v>278</v>
          </cell>
          <cell r="AN42">
            <v>328</v>
          </cell>
        </row>
        <row r="43">
          <cell r="E43">
            <v>82</v>
          </cell>
          <cell r="F43">
            <v>142</v>
          </cell>
          <cell r="G43">
            <v>131</v>
          </cell>
          <cell r="H43">
            <v>416</v>
          </cell>
          <cell r="I43">
            <v>346</v>
          </cell>
          <cell r="J43">
            <v>233</v>
          </cell>
          <cell r="K43">
            <v>293</v>
          </cell>
          <cell r="L43">
            <v>194</v>
          </cell>
          <cell r="M43">
            <v>121</v>
          </cell>
          <cell r="N43">
            <v>255</v>
          </cell>
          <cell r="O43">
            <v>95</v>
          </cell>
          <cell r="P43">
            <v>186</v>
          </cell>
          <cell r="Q43">
            <v>82</v>
          </cell>
          <cell r="R43">
            <v>224</v>
          </cell>
          <cell r="S43">
            <v>355</v>
          </cell>
          <cell r="T43">
            <v>771</v>
          </cell>
          <cell r="U43">
            <v>1117</v>
          </cell>
          <cell r="V43">
            <v>1350</v>
          </cell>
          <cell r="W43">
            <v>293</v>
          </cell>
          <cell r="X43">
            <v>487</v>
          </cell>
          <cell r="Y43">
            <v>608</v>
          </cell>
          <cell r="Z43">
            <v>863</v>
          </cell>
          <cell r="AA43">
            <v>958</v>
          </cell>
          <cell r="AB43">
            <v>1144</v>
          </cell>
          <cell r="AC43">
            <v>82</v>
          </cell>
          <cell r="AD43">
            <v>224</v>
          </cell>
          <cell r="AE43">
            <v>355</v>
          </cell>
          <cell r="AF43">
            <v>771</v>
          </cell>
          <cell r="AG43">
            <v>1117</v>
          </cell>
          <cell r="AH43">
            <v>1350</v>
          </cell>
          <cell r="AI43">
            <v>1643</v>
          </cell>
          <cell r="AJ43">
            <v>1837</v>
          </cell>
          <cell r="AK43">
            <v>1958</v>
          </cell>
          <cell r="AL43">
            <v>2213</v>
          </cell>
          <cell r="AM43">
            <v>2308</v>
          </cell>
          <cell r="AN43">
            <v>2494</v>
          </cell>
        </row>
        <row r="44">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row>
        <row r="45">
          <cell r="E45">
            <v>2</v>
          </cell>
          <cell r="F45">
            <v>3</v>
          </cell>
          <cell r="G45">
            <v>45</v>
          </cell>
          <cell r="H45">
            <v>25</v>
          </cell>
          <cell r="I45">
            <v>28</v>
          </cell>
          <cell r="J45">
            <v>62</v>
          </cell>
          <cell r="K45">
            <v>133</v>
          </cell>
          <cell r="L45">
            <v>181</v>
          </cell>
          <cell r="M45">
            <v>41</v>
          </cell>
          <cell r="N45">
            <v>460</v>
          </cell>
          <cell r="O45">
            <v>4</v>
          </cell>
          <cell r="P45">
            <v>52</v>
          </cell>
          <cell r="Q45">
            <v>2</v>
          </cell>
          <cell r="R45">
            <v>5</v>
          </cell>
          <cell r="S45">
            <v>50</v>
          </cell>
          <cell r="T45">
            <v>75</v>
          </cell>
          <cell r="U45">
            <v>103</v>
          </cell>
          <cell r="V45">
            <v>165</v>
          </cell>
          <cell r="W45">
            <v>133</v>
          </cell>
          <cell r="X45">
            <v>314</v>
          </cell>
          <cell r="Y45">
            <v>355</v>
          </cell>
          <cell r="Z45">
            <v>815</v>
          </cell>
          <cell r="AA45">
            <v>819</v>
          </cell>
          <cell r="AB45">
            <v>871</v>
          </cell>
          <cell r="AC45">
            <v>2</v>
          </cell>
          <cell r="AD45">
            <v>5</v>
          </cell>
          <cell r="AE45">
            <v>50</v>
          </cell>
          <cell r="AF45">
            <v>75</v>
          </cell>
          <cell r="AG45">
            <v>103</v>
          </cell>
          <cell r="AH45">
            <v>165</v>
          </cell>
          <cell r="AI45">
            <v>298</v>
          </cell>
          <cell r="AJ45">
            <v>479</v>
          </cell>
          <cell r="AK45">
            <v>520</v>
          </cell>
          <cell r="AL45">
            <v>980</v>
          </cell>
          <cell r="AM45">
            <v>984</v>
          </cell>
          <cell r="AN45">
            <v>1036</v>
          </cell>
        </row>
        <row r="47">
          <cell r="E47">
            <v>10</v>
          </cell>
          <cell r="F47">
            <v>65</v>
          </cell>
          <cell r="G47">
            <v>170</v>
          </cell>
          <cell r="H47">
            <v>420</v>
          </cell>
          <cell r="I47">
            <v>489</v>
          </cell>
          <cell r="J47">
            <v>817</v>
          </cell>
          <cell r="K47">
            <v>373</v>
          </cell>
          <cell r="L47">
            <v>670</v>
          </cell>
          <cell r="M47">
            <v>713</v>
          </cell>
          <cell r="N47">
            <v>572</v>
          </cell>
          <cell r="O47">
            <v>455</v>
          </cell>
          <cell r="P47">
            <v>808</v>
          </cell>
        </row>
        <row r="49">
          <cell r="E49" t="str">
            <v>January</v>
          </cell>
          <cell r="F49" t="str">
            <v>February</v>
          </cell>
          <cell r="G49" t="str">
            <v>March</v>
          </cell>
          <cell r="H49" t="str">
            <v>April</v>
          </cell>
          <cell r="I49" t="str">
            <v>May</v>
          </cell>
          <cell r="J49" t="str">
            <v>June</v>
          </cell>
          <cell r="K49" t="str">
            <v>July</v>
          </cell>
          <cell r="L49" t="str">
            <v>August</v>
          </cell>
          <cell r="M49" t="str">
            <v>September</v>
          </cell>
          <cell r="N49" t="str">
            <v>October</v>
          </cell>
          <cell r="O49" t="str">
            <v>November</v>
          </cell>
          <cell r="P49" t="str">
            <v>December</v>
          </cell>
          <cell r="Q49" t="str">
            <v>htd_January</v>
          </cell>
          <cell r="R49" t="str">
            <v>htd_February</v>
          </cell>
          <cell r="S49" t="str">
            <v>htd_March</v>
          </cell>
          <cell r="T49" t="str">
            <v>htd_April</v>
          </cell>
          <cell r="U49" t="str">
            <v>htd_May</v>
          </cell>
          <cell r="V49" t="str">
            <v>htd_June</v>
          </cell>
          <cell r="W49" t="str">
            <v>htd_July</v>
          </cell>
          <cell r="X49" t="str">
            <v>htd_August</v>
          </cell>
          <cell r="Y49" t="str">
            <v>htd_September</v>
          </cell>
          <cell r="Z49" t="str">
            <v>htd_October</v>
          </cell>
          <cell r="AA49" t="str">
            <v>htd_November</v>
          </cell>
          <cell r="AB49" t="str">
            <v>htd_December</v>
          </cell>
          <cell r="AC49" t="str">
            <v>ytd_January</v>
          </cell>
          <cell r="AD49" t="str">
            <v>ytd_February</v>
          </cell>
          <cell r="AE49" t="str">
            <v>ytd_March</v>
          </cell>
          <cell r="AF49" t="str">
            <v>ytd_April</v>
          </cell>
          <cell r="AG49" t="str">
            <v>ytd_May</v>
          </cell>
          <cell r="AH49" t="str">
            <v>ytd_June</v>
          </cell>
          <cell r="AI49" t="str">
            <v>ytd_July</v>
          </cell>
          <cell r="AJ49" t="str">
            <v>ytd_August</v>
          </cell>
          <cell r="AK49" t="str">
            <v>ytd_September</v>
          </cell>
          <cell r="AL49" t="str">
            <v>ytd_October</v>
          </cell>
          <cell r="AM49" t="str">
            <v>ytd_November</v>
          </cell>
          <cell r="AN49" t="str">
            <v>ytd_December</v>
          </cell>
        </row>
        <row r="50">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row>
        <row r="51">
          <cell r="E51">
            <v>80</v>
          </cell>
          <cell r="F51">
            <v>65</v>
          </cell>
          <cell r="G51">
            <v>100</v>
          </cell>
          <cell r="H51">
            <v>0</v>
          </cell>
          <cell r="I51">
            <v>30</v>
          </cell>
          <cell r="J51">
            <v>30</v>
          </cell>
          <cell r="K51">
            <v>280</v>
          </cell>
          <cell r="L51">
            <v>325</v>
          </cell>
          <cell r="M51">
            <v>70</v>
          </cell>
          <cell r="N51">
            <v>35</v>
          </cell>
          <cell r="O51">
            <v>39</v>
          </cell>
          <cell r="P51">
            <v>65</v>
          </cell>
          <cell r="Q51">
            <v>80</v>
          </cell>
          <cell r="R51">
            <v>145</v>
          </cell>
          <cell r="S51">
            <v>245</v>
          </cell>
          <cell r="T51">
            <v>245</v>
          </cell>
          <cell r="U51">
            <v>275</v>
          </cell>
          <cell r="V51">
            <v>305</v>
          </cell>
          <cell r="W51">
            <v>280</v>
          </cell>
          <cell r="X51">
            <v>605</v>
          </cell>
          <cell r="Y51">
            <v>675</v>
          </cell>
          <cell r="Z51">
            <v>710</v>
          </cell>
          <cell r="AA51">
            <v>749</v>
          </cell>
          <cell r="AB51">
            <v>814</v>
          </cell>
          <cell r="AC51">
            <v>80</v>
          </cell>
          <cell r="AD51">
            <v>145</v>
          </cell>
          <cell r="AE51">
            <v>245</v>
          </cell>
          <cell r="AF51">
            <v>245</v>
          </cell>
          <cell r="AG51">
            <v>275</v>
          </cell>
          <cell r="AH51">
            <v>305</v>
          </cell>
          <cell r="AI51">
            <v>585</v>
          </cell>
          <cell r="AJ51">
            <v>910</v>
          </cell>
          <cell r="AK51">
            <v>980</v>
          </cell>
          <cell r="AL51">
            <v>1015</v>
          </cell>
          <cell r="AM51">
            <v>1054</v>
          </cell>
          <cell r="AN51">
            <v>1119</v>
          </cell>
        </row>
        <row r="52">
          <cell r="E52">
            <v>5</v>
          </cell>
          <cell r="F52">
            <v>0</v>
          </cell>
          <cell r="G52">
            <v>10</v>
          </cell>
          <cell r="H52">
            <v>0</v>
          </cell>
          <cell r="I52">
            <v>10</v>
          </cell>
          <cell r="J52">
            <v>0</v>
          </cell>
          <cell r="K52">
            <v>20</v>
          </cell>
          <cell r="L52">
            <v>15</v>
          </cell>
          <cell r="M52">
            <v>0</v>
          </cell>
          <cell r="N52">
            <v>5</v>
          </cell>
          <cell r="O52">
            <v>5</v>
          </cell>
          <cell r="P52">
            <v>20</v>
          </cell>
          <cell r="Q52">
            <v>5</v>
          </cell>
          <cell r="R52">
            <v>5</v>
          </cell>
          <cell r="S52">
            <v>15</v>
          </cell>
          <cell r="T52">
            <v>15</v>
          </cell>
          <cell r="U52">
            <v>25</v>
          </cell>
          <cell r="V52">
            <v>25</v>
          </cell>
          <cell r="W52">
            <v>20</v>
          </cell>
          <cell r="X52">
            <v>35</v>
          </cell>
          <cell r="Y52">
            <v>35</v>
          </cell>
          <cell r="Z52">
            <v>40</v>
          </cell>
          <cell r="AA52">
            <v>45</v>
          </cell>
          <cell r="AB52">
            <v>65</v>
          </cell>
          <cell r="AC52">
            <v>5</v>
          </cell>
          <cell r="AD52">
            <v>5</v>
          </cell>
          <cell r="AE52">
            <v>15</v>
          </cell>
          <cell r="AF52">
            <v>15</v>
          </cell>
          <cell r="AG52">
            <v>25</v>
          </cell>
          <cell r="AH52">
            <v>25</v>
          </cell>
          <cell r="AI52">
            <v>45</v>
          </cell>
          <cell r="AJ52">
            <v>60</v>
          </cell>
          <cell r="AK52">
            <v>60</v>
          </cell>
          <cell r="AL52">
            <v>65</v>
          </cell>
          <cell r="AM52">
            <v>70</v>
          </cell>
          <cell r="AN52">
            <v>90</v>
          </cell>
        </row>
        <row r="53">
          <cell r="E53">
            <v>75</v>
          </cell>
          <cell r="F53">
            <v>60</v>
          </cell>
          <cell r="G53">
            <v>190</v>
          </cell>
          <cell r="H53">
            <v>350</v>
          </cell>
          <cell r="I53">
            <v>375</v>
          </cell>
          <cell r="J53">
            <v>0</v>
          </cell>
          <cell r="K53">
            <v>480</v>
          </cell>
          <cell r="L53">
            <v>172</v>
          </cell>
          <cell r="M53">
            <v>110</v>
          </cell>
          <cell r="N53">
            <v>130</v>
          </cell>
          <cell r="O53">
            <v>100</v>
          </cell>
          <cell r="P53">
            <v>255</v>
          </cell>
          <cell r="Q53">
            <v>75</v>
          </cell>
          <cell r="R53">
            <v>135</v>
          </cell>
          <cell r="S53">
            <v>325</v>
          </cell>
          <cell r="T53">
            <v>675</v>
          </cell>
          <cell r="U53">
            <v>1050</v>
          </cell>
          <cell r="V53">
            <v>1050</v>
          </cell>
          <cell r="W53">
            <v>480</v>
          </cell>
          <cell r="X53">
            <v>652</v>
          </cell>
          <cell r="Y53">
            <v>762</v>
          </cell>
          <cell r="Z53">
            <v>892</v>
          </cell>
          <cell r="AA53">
            <v>992</v>
          </cell>
          <cell r="AB53">
            <v>1247</v>
          </cell>
          <cell r="AC53">
            <v>75</v>
          </cell>
          <cell r="AD53">
            <v>135</v>
          </cell>
          <cell r="AE53">
            <v>325</v>
          </cell>
          <cell r="AF53">
            <v>675</v>
          </cell>
          <cell r="AG53">
            <v>1050</v>
          </cell>
          <cell r="AH53">
            <v>1050</v>
          </cell>
          <cell r="AI53">
            <v>1530</v>
          </cell>
          <cell r="AJ53">
            <v>1702</v>
          </cell>
          <cell r="AK53">
            <v>1812</v>
          </cell>
          <cell r="AL53">
            <v>1942</v>
          </cell>
          <cell r="AM53">
            <v>2042</v>
          </cell>
          <cell r="AN53">
            <v>2297</v>
          </cell>
        </row>
        <row r="54">
          <cell r="E54">
            <v>57</v>
          </cell>
          <cell r="F54">
            <v>32</v>
          </cell>
          <cell r="G54">
            <v>30</v>
          </cell>
          <cell r="H54">
            <v>30</v>
          </cell>
          <cell r="I54">
            <v>30</v>
          </cell>
          <cell r="J54">
            <v>30</v>
          </cell>
          <cell r="K54">
            <v>30</v>
          </cell>
          <cell r="L54">
            <v>30</v>
          </cell>
          <cell r="M54">
            <v>5</v>
          </cell>
          <cell r="N54">
            <v>5</v>
          </cell>
          <cell r="O54">
            <v>7</v>
          </cell>
          <cell r="P54">
            <v>10</v>
          </cell>
          <cell r="Q54">
            <v>57</v>
          </cell>
          <cell r="R54">
            <v>89</v>
          </cell>
          <cell r="S54">
            <v>119</v>
          </cell>
          <cell r="T54">
            <v>149</v>
          </cell>
          <cell r="U54">
            <v>179</v>
          </cell>
          <cell r="V54">
            <v>209</v>
          </cell>
          <cell r="W54">
            <v>30</v>
          </cell>
          <cell r="X54">
            <v>60</v>
          </cell>
          <cell r="Y54">
            <v>65</v>
          </cell>
          <cell r="Z54">
            <v>70</v>
          </cell>
          <cell r="AA54">
            <v>77</v>
          </cell>
          <cell r="AB54">
            <v>87</v>
          </cell>
          <cell r="AC54">
            <v>57</v>
          </cell>
          <cell r="AD54">
            <v>89</v>
          </cell>
          <cell r="AE54">
            <v>119</v>
          </cell>
          <cell r="AF54">
            <v>149</v>
          </cell>
          <cell r="AG54">
            <v>179</v>
          </cell>
          <cell r="AH54">
            <v>209</v>
          </cell>
          <cell r="AI54">
            <v>239</v>
          </cell>
          <cell r="AJ54">
            <v>269</v>
          </cell>
          <cell r="AK54">
            <v>274</v>
          </cell>
          <cell r="AL54">
            <v>279</v>
          </cell>
          <cell r="AM54">
            <v>286</v>
          </cell>
          <cell r="AN54">
            <v>296</v>
          </cell>
        </row>
        <row r="55">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row>
        <row r="56">
          <cell r="E56">
            <v>39</v>
          </cell>
          <cell r="F56">
            <v>38</v>
          </cell>
          <cell r="G56">
            <v>28</v>
          </cell>
          <cell r="H56">
            <v>34</v>
          </cell>
          <cell r="I56">
            <v>31</v>
          </cell>
          <cell r="J56">
            <v>37</v>
          </cell>
          <cell r="K56">
            <v>72</v>
          </cell>
          <cell r="L56">
            <v>51</v>
          </cell>
          <cell r="M56">
            <v>47</v>
          </cell>
          <cell r="N56">
            <v>49</v>
          </cell>
          <cell r="O56">
            <v>56</v>
          </cell>
          <cell r="P56">
            <v>76</v>
          </cell>
          <cell r="Q56">
            <v>39</v>
          </cell>
          <cell r="R56">
            <v>77</v>
          </cell>
          <cell r="S56">
            <v>105</v>
          </cell>
          <cell r="T56">
            <v>139</v>
          </cell>
          <cell r="U56">
            <v>170</v>
          </cell>
          <cell r="V56">
            <v>207</v>
          </cell>
          <cell r="W56">
            <v>72</v>
          </cell>
          <cell r="X56">
            <v>123</v>
          </cell>
          <cell r="Y56">
            <v>170</v>
          </cell>
          <cell r="Z56">
            <v>219</v>
          </cell>
          <cell r="AA56">
            <v>275</v>
          </cell>
          <cell r="AB56">
            <v>351</v>
          </cell>
          <cell r="AC56">
            <v>39</v>
          </cell>
          <cell r="AD56">
            <v>77</v>
          </cell>
          <cell r="AE56">
            <v>105</v>
          </cell>
          <cell r="AF56">
            <v>139</v>
          </cell>
          <cell r="AG56">
            <v>170</v>
          </cell>
          <cell r="AH56">
            <v>207</v>
          </cell>
          <cell r="AI56">
            <v>279</v>
          </cell>
          <cell r="AJ56">
            <v>330</v>
          </cell>
          <cell r="AK56">
            <v>377</v>
          </cell>
          <cell r="AL56">
            <v>426</v>
          </cell>
          <cell r="AM56">
            <v>482</v>
          </cell>
          <cell r="AN56">
            <v>558</v>
          </cell>
        </row>
        <row r="57">
          <cell r="E57">
            <v>10</v>
          </cell>
          <cell r="F57">
            <v>50</v>
          </cell>
          <cell r="G57">
            <v>50</v>
          </cell>
          <cell r="H57">
            <v>130</v>
          </cell>
          <cell r="I57">
            <v>50</v>
          </cell>
          <cell r="J57">
            <v>25</v>
          </cell>
          <cell r="K57">
            <v>76</v>
          </cell>
          <cell r="L57">
            <v>13</v>
          </cell>
          <cell r="M57">
            <v>88</v>
          </cell>
          <cell r="N57">
            <v>128</v>
          </cell>
          <cell r="O57">
            <v>167</v>
          </cell>
          <cell r="P57">
            <v>163</v>
          </cell>
          <cell r="Q57">
            <v>10</v>
          </cell>
          <cell r="R57">
            <v>60</v>
          </cell>
          <cell r="S57">
            <v>110</v>
          </cell>
          <cell r="T57">
            <v>240</v>
          </cell>
          <cell r="U57">
            <v>290</v>
          </cell>
          <cell r="V57">
            <v>315</v>
          </cell>
          <cell r="W57">
            <v>76</v>
          </cell>
          <cell r="X57">
            <v>89</v>
          </cell>
          <cell r="Y57">
            <v>177</v>
          </cell>
          <cell r="Z57">
            <v>305</v>
          </cell>
          <cell r="AA57">
            <v>472</v>
          </cell>
          <cell r="AB57">
            <v>635</v>
          </cell>
          <cell r="AC57">
            <v>10</v>
          </cell>
          <cell r="AD57">
            <v>60</v>
          </cell>
          <cell r="AE57">
            <v>110</v>
          </cell>
          <cell r="AF57">
            <v>240</v>
          </cell>
          <cell r="AG57">
            <v>290</v>
          </cell>
          <cell r="AH57">
            <v>315</v>
          </cell>
          <cell r="AI57">
            <v>391</v>
          </cell>
          <cell r="AJ57">
            <v>404</v>
          </cell>
          <cell r="AK57">
            <v>492</v>
          </cell>
          <cell r="AL57">
            <v>620</v>
          </cell>
          <cell r="AM57">
            <v>787</v>
          </cell>
          <cell r="AN57">
            <v>950</v>
          </cell>
        </row>
        <row r="58">
          <cell r="E58">
            <v>25</v>
          </cell>
          <cell r="F58">
            <v>16</v>
          </cell>
          <cell r="G58">
            <v>16</v>
          </cell>
          <cell r="H58">
            <v>16</v>
          </cell>
          <cell r="I58">
            <v>29</v>
          </cell>
          <cell r="J58">
            <v>50</v>
          </cell>
          <cell r="K58">
            <v>77</v>
          </cell>
          <cell r="L58">
            <v>36</v>
          </cell>
          <cell r="M58">
            <v>17</v>
          </cell>
          <cell r="N58">
            <v>20</v>
          </cell>
          <cell r="O58">
            <v>24</v>
          </cell>
          <cell r="P58">
            <v>19</v>
          </cell>
          <cell r="Q58">
            <v>25</v>
          </cell>
          <cell r="R58">
            <v>41</v>
          </cell>
          <cell r="S58">
            <v>57</v>
          </cell>
          <cell r="T58">
            <v>73</v>
          </cell>
          <cell r="U58">
            <v>102</v>
          </cell>
          <cell r="V58">
            <v>152</v>
          </cell>
          <cell r="W58">
            <v>77</v>
          </cell>
          <cell r="X58">
            <v>113</v>
          </cell>
          <cell r="Y58">
            <v>130</v>
          </cell>
          <cell r="Z58">
            <v>150</v>
          </cell>
          <cell r="AA58">
            <v>174</v>
          </cell>
          <cell r="AB58">
            <v>193</v>
          </cell>
          <cell r="AC58">
            <v>25</v>
          </cell>
          <cell r="AD58">
            <v>41</v>
          </cell>
          <cell r="AE58">
            <v>57</v>
          </cell>
          <cell r="AF58">
            <v>73</v>
          </cell>
          <cell r="AG58">
            <v>102</v>
          </cell>
          <cell r="AH58">
            <v>152</v>
          </cell>
          <cell r="AI58">
            <v>229</v>
          </cell>
          <cell r="AJ58">
            <v>265</v>
          </cell>
          <cell r="AK58">
            <v>282</v>
          </cell>
          <cell r="AL58">
            <v>302</v>
          </cell>
          <cell r="AM58">
            <v>326</v>
          </cell>
          <cell r="AN58">
            <v>345</v>
          </cell>
        </row>
        <row r="59">
          <cell r="E59">
            <v>85</v>
          </cell>
          <cell r="F59">
            <v>55</v>
          </cell>
          <cell r="G59">
            <v>75</v>
          </cell>
          <cell r="H59">
            <v>35</v>
          </cell>
          <cell r="I59">
            <v>60</v>
          </cell>
          <cell r="J59">
            <v>100</v>
          </cell>
          <cell r="K59">
            <v>174</v>
          </cell>
          <cell r="L59">
            <v>85</v>
          </cell>
          <cell r="M59">
            <v>65</v>
          </cell>
          <cell r="N59">
            <v>55</v>
          </cell>
          <cell r="O59">
            <v>60</v>
          </cell>
          <cell r="P59">
            <v>66</v>
          </cell>
          <cell r="Q59">
            <v>85</v>
          </cell>
          <cell r="R59">
            <v>140</v>
          </cell>
          <cell r="S59">
            <v>215</v>
          </cell>
          <cell r="T59">
            <v>250</v>
          </cell>
          <cell r="U59">
            <v>310</v>
          </cell>
          <cell r="V59">
            <v>410</v>
          </cell>
          <cell r="W59">
            <v>174</v>
          </cell>
          <cell r="X59">
            <v>259</v>
          </cell>
          <cell r="Y59">
            <v>324</v>
          </cell>
          <cell r="Z59">
            <v>379</v>
          </cell>
          <cell r="AA59">
            <v>439</v>
          </cell>
          <cell r="AB59">
            <v>505</v>
          </cell>
          <cell r="AC59">
            <v>85</v>
          </cell>
          <cell r="AD59">
            <v>140</v>
          </cell>
          <cell r="AE59">
            <v>215</v>
          </cell>
          <cell r="AF59">
            <v>250</v>
          </cell>
          <cell r="AG59">
            <v>310</v>
          </cell>
          <cell r="AH59">
            <v>410</v>
          </cell>
          <cell r="AI59">
            <v>584</v>
          </cell>
          <cell r="AJ59">
            <v>669</v>
          </cell>
          <cell r="AK59">
            <v>734</v>
          </cell>
          <cell r="AL59">
            <v>789</v>
          </cell>
          <cell r="AM59">
            <v>849</v>
          </cell>
          <cell r="AN59">
            <v>915</v>
          </cell>
        </row>
        <row r="60">
          <cell r="E60">
            <v>40</v>
          </cell>
          <cell r="F60">
            <v>10</v>
          </cell>
          <cell r="G60">
            <v>0</v>
          </cell>
          <cell r="H60">
            <v>17</v>
          </cell>
          <cell r="I60">
            <v>0</v>
          </cell>
          <cell r="J60">
            <v>15</v>
          </cell>
          <cell r="K60">
            <v>104</v>
          </cell>
          <cell r="L60">
            <v>11</v>
          </cell>
          <cell r="M60">
            <v>10</v>
          </cell>
          <cell r="N60">
            <v>21</v>
          </cell>
          <cell r="O60">
            <v>16</v>
          </cell>
          <cell r="P60">
            <v>29</v>
          </cell>
          <cell r="Q60">
            <v>40</v>
          </cell>
          <cell r="R60">
            <v>50</v>
          </cell>
          <cell r="S60">
            <v>50</v>
          </cell>
          <cell r="T60">
            <v>67</v>
          </cell>
          <cell r="U60">
            <v>67</v>
          </cell>
          <cell r="V60">
            <v>82</v>
          </cell>
          <cell r="W60">
            <v>104</v>
          </cell>
          <cell r="X60">
            <v>115</v>
          </cell>
          <cell r="Y60">
            <v>125</v>
          </cell>
          <cell r="Z60">
            <v>146</v>
          </cell>
          <cell r="AA60">
            <v>162</v>
          </cell>
          <cell r="AB60">
            <v>191</v>
          </cell>
          <cell r="AC60">
            <v>40</v>
          </cell>
          <cell r="AD60">
            <v>50</v>
          </cell>
          <cell r="AE60">
            <v>50</v>
          </cell>
          <cell r="AF60">
            <v>67</v>
          </cell>
          <cell r="AG60">
            <v>67</v>
          </cell>
          <cell r="AH60">
            <v>82</v>
          </cell>
          <cell r="AI60">
            <v>186</v>
          </cell>
          <cell r="AJ60">
            <v>197</v>
          </cell>
          <cell r="AK60">
            <v>207</v>
          </cell>
          <cell r="AL60">
            <v>228</v>
          </cell>
          <cell r="AM60">
            <v>244</v>
          </cell>
          <cell r="AN60">
            <v>273</v>
          </cell>
        </row>
        <row r="61">
          <cell r="E61">
            <v>5</v>
          </cell>
          <cell r="F61">
            <v>0</v>
          </cell>
          <cell r="G61">
            <v>5</v>
          </cell>
          <cell r="H61">
            <v>0</v>
          </cell>
          <cell r="I61">
            <v>15</v>
          </cell>
          <cell r="J61">
            <v>0</v>
          </cell>
          <cell r="K61">
            <v>0</v>
          </cell>
          <cell r="L61">
            <v>0</v>
          </cell>
          <cell r="M61">
            <v>0</v>
          </cell>
          <cell r="N61">
            <v>0</v>
          </cell>
          <cell r="O61">
            <v>0</v>
          </cell>
          <cell r="P61">
            <v>0</v>
          </cell>
          <cell r="Q61">
            <v>5</v>
          </cell>
          <cell r="R61">
            <v>5</v>
          </cell>
          <cell r="S61">
            <v>10</v>
          </cell>
          <cell r="T61">
            <v>10</v>
          </cell>
          <cell r="U61">
            <v>25</v>
          </cell>
          <cell r="V61">
            <v>25</v>
          </cell>
          <cell r="W61">
            <v>0</v>
          </cell>
          <cell r="X61">
            <v>0</v>
          </cell>
          <cell r="Y61">
            <v>0</v>
          </cell>
          <cell r="Z61">
            <v>0</v>
          </cell>
          <cell r="AA61">
            <v>0</v>
          </cell>
          <cell r="AB61">
            <v>0</v>
          </cell>
          <cell r="AC61">
            <v>5</v>
          </cell>
          <cell r="AD61">
            <v>5</v>
          </cell>
          <cell r="AE61">
            <v>10</v>
          </cell>
          <cell r="AF61">
            <v>10</v>
          </cell>
          <cell r="AG61">
            <v>25</v>
          </cell>
          <cell r="AH61">
            <v>25</v>
          </cell>
          <cell r="AI61">
            <v>25</v>
          </cell>
          <cell r="AJ61">
            <v>25</v>
          </cell>
          <cell r="AK61">
            <v>25</v>
          </cell>
          <cell r="AL61">
            <v>25</v>
          </cell>
          <cell r="AM61">
            <v>25</v>
          </cell>
          <cell r="AN61">
            <v>25</v>
          </cell>
        </row>
        <row r="62">
          <cell r="E62">
            <v>130</v>
          </cell>
          <cell r="F62">
            <v>105</v>
          </cell>
          <cell r="G62">
            <v>100</v>
          </cell>
          <cell r="H62">
            <v>58</v>
          </cell>
          <cell r="I62">
            <v>52</v>
          </cell>
          <cell r="J62">
            <v>103</v>
          </cell>
          <cell r="K62">
            <v>525</v>
          </cell>
          <cell r="L62">
            <v>148</v>
          </cell>
          <cell r="M62">
            <v>60</v>
          </cell>
          <cell r="N62">
            <v>68</v>
          </cell>
          <cell r="O62">
            <v>85</v>
          </cell>
          <cell r="P62">
            <v>106</v>
          </cell>
          <cell r="Q62">
            <v>130</v>
          </cell>
          <cell r="R62">
            <v>235</v>
          </cell>
          <cell r="S62">
            <v>335</v>
          </cell>
          <cell r="T62">
            <v>393</v>
          </cell>
          <cell r="U62">
            <v>445</v>
          </cell>
          <cell r="V62">
            <v>548</v>
          </cell>
          <cell r="W62">
            <v>525</v>
          </cell>
          <cell r="X62">
            <v>673</v>
          </cell>
          <cell r="Y62">
            <v>733</v>
          </cell>
          <cell r="Z62">
            <v>801</v>
          </cell>
          <cell r="AA62">
            <v>886</v>
          </cell>
          <cell r="AB62">
            <v>992</v>
          </cell>
          <cell r="AC62">
            <v>130</v>
          </cell>
          <cell r="AD62">
            <v>235</v>
          </cell>
          <cell r="AE62">
            <v>335</v>
          </cell>
          <cell r="AF62">
            <v>393</v>
          </cell>
          <cell r="AG62">
            <v>445</v>
          </cell>
          <cell r="AH62">
            <v>548</v>
          </cell>
          <cell r="AI62">
            <v>1073</v>
          </cell>
          <cell r="AJ62">
            <v>1221</v>
          </cell>
          <cell r="AK62">
            <v>1281</v>
          </cell>
          <cell r="AL62">
            <v>1349</v>
          </cell>
          <cell r="AM62">
            <v>1434</v>
          </cell>
          <cell r="AN62">
            <v>1540</v>
          </cell>
        </row>
        <row r="63">
          <cell r="E63">
            <v>0</v>
          </cell>
          <cell r="F63">
            <v>10</v>
          </cell>
          <cell r="G63">
            <v>5</v>
          </cell>
          <cell r="H63">
            <v>5</v>
          </cell>
          <cell r="I63">
            <v>10</v>
          </cell>
          <cell r="J63">
            <v>10</v>
          </cell>
          <cell r="K63">
            <v>25</v>
          </cell>
          <cell r="L63">
            <v>5</v>
          </cell>
          <cell r="M63">
            <v>5</v>
          </cell>
          <cell r="N63">
            <v>5</v>
          </cell>
          <cell r="O63">
            <v>5</v>
          </cell>
          <cell r="P63">
            <v>5</v>
          </cell>
          <cell r="Q63">
            <v>0</v>
          </cell>
          <cell r="R63">
            <v>10</v>
          </cell>
          <cell r="S63">
            <v>15</v>
          </cell>
          <cell r="T63">
            <v>20</v>
          </cell>
          <cell r="U63">
            <v>30</v>
          </cell>
          <cell r="V63">
            <v>40</v>
          </cell>
          <cell r="W63">
            <v>25</v>
          </cell>
          <cell r="X63">
            <v>30</v>
          </cell>
          <cell r="Y63">
            <v>35</v>
          </cell>
          <cell r="Z63">
            <v>40</v>
          </cell>
          <cell r="AA63">
            <v>45</v>
          </cell>
          <cell r="AB63">
            <v>50</v>
          </cell>
          <cell r="AC63">
            <v>0</v>
          </cell>
          <cell r="AD63">
            <v>10</v>
          </cell>
          <cell r="AE63">
            <v>15</v>
          </cell>
          <cell r="AF63">
            <v>20</v>
          </cell>
          <cell r="AG63">
            <v>30</v>
          </cell>
          <cell r="AH63">
            <v>40</v>
          </cell>
          <cell r="AI63">
            <v>65</v>
          </cell>
          <cell r="AJ63">
            <v>70</v>
          </cell>
          <cell r="AK63">
            <v>75</v>
          </cell>
          <cell r="AL63">
            <v>80</v>
          </cell>
          <cell r="AM63">
            <v>85</v>
          </cell>
          <cell r="AN63">
            <v>90</v>
          </cell>
        </row>
        <row r="64">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row>
        <row r="65">
          <cell r="E65">
            <v>0</v>
          </cell>
          <cell r="F65">
            <v>0</v>
          </cell>
          <cell r="G65">
            <v>0</v>
          </cell>
          <cell r="H65">
            <v>0</v>
          </cell>
          <cell r="I65">
            <v>0</v>
          </cell>
          <cell r="J65">
            <v>0</v>
          </cell>
          <cell r="K65">
            <v>0</v>
          </cell>
          <cell r="L65">
            <v>62.5</v>
          </cell>
          <cell r="M65">
            <v>62.5</v>
          </cell>
          <cell r="N65">
            <v>62.5</v>
          </cell>
          <cell r="O65">
            <v>62.5</v>
          </cell>
          <cell r="P65">
            <v>0</v>
          </cell>
          <cell r="Q65">
            <v>0</v>
          </cell>
          <cell r="R65">
            <v>0</v>
          </cell>
          <cell r="S65">
            <v>0</v>
          </cell>
          <cell r="T65">
            <v>0</v>
          </cell>
          <cell r="U65">
            <v>0</v>
          </cell>
          <cell r="V65">
            <v>0</v>
          </cell>
          <cell r="W65">
            <v>0</v>
          </cell>
          <cell r="X65">
            <v>62.5</v>
          </cell>
          <cell r="Y65">
            <v>125</v>
          </cell>
          <cell r="Z65">
            <v>187.5</v>
          </cell>
          <cell r="AA65">
            <v>250</v>
          </cell>
          <cell r="AB65">
            <v>250</v>
          </cell>
          <cell r="AC65">
            <v>0</v>
          </cell>
          <cell r="AD65">
            <v>0</v>
          </cell>
          <cell r="AE65">
            <v>0</v>
          </cell>
          <cell r="AF65">
            <v>0</v>
          </cell>
          <cell r="AG65">
            <v>0</v>
          </cell>
          <cell r="AH65">
            <v>0</v>
          </cell>
          <cell r="AI65">
            <v>0</v>
          </cell>
          <cell r="AJ65">
            <v>62.5</v>
          </cell>
          <cell r="AK65">
            <v>125</v>
          </cell>
          <cell r="AL65">
            <v>187.5</v>
          </cell>
          <cell r="AM65">
            <v>250</v>
          </cell>
          <cell r="AN65">
            <v>250</v>
          </cell>
        </row>
        <row r="66">
          <cell r="E66">
            <v>141</v>
          </cell>
          <cell r="F66">
            <v>192</v>
          </cell>
          <cell r="G66">
            <v>255</v>
          </cell>
          <cell r="H66">
            <v>76</v>
          </cell>
          <cell r="I66">
            <v>41.45</v>
          </cell>
          <cell r="J66">
            <v>97</v>
          </cell>
          <cell r="K66">
            <v>209.75</v>
          </cell>
          <cell r="L66">
            <v>97.75</v>
          </cell>
          <cell r="M66">
            <v>118</v>
          </cell>
          <cell r="N66">
            <v>215</v>
          </cell>
          <cell r="O66">
            <v>89</v>
          </cell>
          <cell r="P66">
            <v>73</v>
          </cell>
          <cell r="Q66">
            <v>141</v>
          </cell>
          <cell r="R66">
            <v>333</v>
          </cell>
          <cell r="S66">
            <v>588</v>
          </cell>
          <cell r="T66">
            <v>664</v>
          </cell>
          <cell r="U66">
            <v>705.45</v>
          </cell>
          <cell r="V66">
            <v>802.45</v>
          </cell>
          <cell r="W66">
            <v>209.75</v>
          </cell>
          <cell r="X66">
            <v>307.5</v>
          </cell>
          <cell r="Y66">
            <v>425.5</v>
          </cell>
          <cell r="Z66">
            <v>640.5</v>
          </cell>
          <cell r="AA66">
            <v>729.5</v>
          </cell>
          <cell r="AB66">
            <v>802.5</v>
          </cell>
          <cell r="AC66">
            <v>141</v>
          </cell>
          <cell r="AD66">
            <v>333</v>
          </cell>
          <cell r="AE66">
            <v>588</v>
          </cell>
          <cell r="AF66">
            <v>664</v>
          </cell>
          <cell r="AG66">
            <v>705.45</v>
          </cell>
          <cell r="AH66">
            <v>802.45</v>
          </cell>
          <cell r="AI66">
            <v>1012.2</v>
          </cell>
          <cell r="AJ66">
            <v>1109.95</v>
          </cell>
          <cell r="AK66">
            <v>1227.95</v>
          </cell>
          <cell r="AL66">
            <v>1442.95</v>
          </cell>
          <cell r="AM66">
            <v>1531.95</v>
          </cell>
          <cell r="AN66">
            <v>1604.95</v>
          </cell>
        </row>
        <row r="67">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row>
        <row r="68">
          <cell r="E68">
            <v>144</v>
          </cell>
          <cell r="F68">
            <v>116.35</v>
          </cell>
          <cell r="G68">
            <v>208.9</v>
          </cell>
          <cell r="H68">
            <v>194.00207</v>
          </cell>
          <cell r="I68">
            <v>363.37986000000001</v>
          </cell>
          <cell r="J68">
            <v>542.02107000000001</v>
          </cell>
          <cell r="K68">
            <v>354.6</v>
          </cell>
          <cell r="L68">
            <v>124</v>
          </cell>
          <cell r="M68">
            <v>324.05207000000001</v>
          </cell>
          <cell r="N68">
            <v>205.55600000000001</v>
          </cell>
          <cell r="O68">
            <v>164.2</v>
          </cell>
          <cell r="P68">
            <v>160.90192999999999</v>
          </cell>
          <cell r="Q68">
            <v>144</v>
          </cell>
          <cell r="R68">
            <v>260.35000000000002</v>
          </cell>
          <cell r="S68">
            <v>469.25</v>
          </cell>
          <cell r="T68">
            <v>663.25207</v>
          </cell>
          <cell r="U68">
            <v>1026.63193</v>
          </cell>
          <cell r="V68">
            <v>1568.653</v>
          </cell>
          <cell r="W68">
            <v>354.6</v>
          </cell>
          <cell r="X68">
            <v>478.6</v>
          </cell>
          <cell r="Y68">
            <v>802.65207000000009</v>
          </cell>
          <cell r="Z68">
            <v>1008.2080700000001</v>
          </cell>
          <cell r="AA68">
            <v>1172.4080700000002</v>
          </cell>
          <cell r="AB68">
            <v>1333.3100000000002</v>
          </cell>
          <cell r="AC68">
            <v>144</v>
          </cell>
          <cell r="AD68">
            <v>260.35000000000002</v>
          </cell>
          <cell r="AE68">
            <v>469.25</v>
          </cell>
          <cell r="AF68">
            <v>663.25207</v>
          </cell>
          <cell r="AG68">
            <v>1026.63193</v>
          </cell>
          <cell r="AH68">
            <v>1568.653</v>
          </cell>
          <cell r="AI68">
            <v>1923.2530000000002</v>
          </cell>
          <cell r="AJ68">
            <v>2047.2530000000002</v>
          </cell>
          <cell r="AK68">
            <v>2371.3050700000003</v>
          </cell>
          <cell r="AL68">
            <v>2576.8610700000004</v>
          </cell>
          <cell r="AM68">
            <v>2741.0610700000002</v>
          </cell>
          <cell r="AN68">
            <v>2901.9630000000002</v>
          </cell>
        </row>
        <row r="70">
          <cell r="E70">
            <v>551</v>
          </cell>
          <cell r="F70">
            <v>441</v>
          </cell>
          <cell r="G70">
            <v>609</v>
          </cell>
          <cell r="H70">
            <v>675</v>
          </cell>
          <cell r="I70">
            <v>692</v>
          </cell>
          <cell r="J70">
            <v>400</v>
          </cell>
          <cell r="K70">
            <v>1863</v>
          </cell>
          <cell r="L70">
            <v>953.5</v>
          </cell>
          <cell r="M70">
            <v>539.5</v>
          </cell>
          <cell r="N70">
            <v>583.5</v>
          </cell>
          <cell r="O70">
            <v>626.5</v>
          </cell>
          <cell r="P70">
            <v>814</v>
          </cell>
        </row>
        <row r="72">
          <cell r="E72" t="str">
            <v>January</v>
          </cell>
          <cell r="F72" t="str">
            <v>February</v>
          </cell>
          <cell r="G72" t="str">
            <v>March</v>
          </cell>
          <cell r="H72" t="str">
            <v>April</v>
          </cell>
          <cell r="I72" t="str">
            <v>May</v>
          </cell>
          <cell r="J72" t="str">
            <v>June</v>
          </cell>
          <cell r="K72" t="str">
            <v>July</v>
          </cell>
          <cell r="L72" t="str">
            <v>August</v>
          </cell>
          <cell r="M72" t="str">
            <v>September</v>
          </cell>
          <cell r="N72" t="str">
            <v>October</v>
          </cell>
          <cell r="O72" t="str">
            <v>November</v>
          </cell>
          <cell r="P72" t="str">
            <v>December</v>
          </cell>
          <cell r="Q72" t="str">
            <v>htd_January</v>
          </cell>
          <cell r="R72" t="str">
            <v>htd_February</v>
          </cell>
          <cell r="S72" t="str">
            <v>htd_March</v>
          </cell>
          <cell r="T72" t="str">
            <v>htd_April</v>
          </cell>
          <cell r="U72" t="str">
            <v>htd_May</v>
          </cell>
          <cell r="V72" t="str">
            <v>htd_June</v>
          </cell>
          <cell r="W72" t="str">
            <v>htd_July</v>
          </cell>
          <cell r="X72" t="str">
            <v>htd_August</v>
          </cell>
          <cell r="Y72" t="str">
            <v>htd_September</v>
          </cell>
          <cell r="Z72" t="str">
            <v>htd_October</v>
          </cell>
          <cell r="AA72" t="str">
            <v>htd_November</v>
          </cell>
          <cell r="AB72" t="str">
            <v>htd_December</v>
          </cell>
          <cell r="AC72" t="str">
            <v>ytd_January</v>
          </cell>
          <cell r="AD72" t="str">
            <v>ytd_February</v>
          </cell>
          <cell r="AE72" t="str">
            <v>ytd_March</v>
          </cell>
          <cell r="AF72" t="str">
            <v>ytd_April</v>
          </cell>
          <cell r="AG72" t="str">
            <v>ytd_May</v>
          </cell>
          <cell r="AH72" t="str">
            <v>ytd_June</v>
          </cell>
          <cell r="AI72" t="str">
            <v>ytd_July</v>
          </cell>
          <cell r="AJ72" t="str">
            <v>ytd_August</v>
          </cell>
          <cell r="AK72" t="str">
            <v>ytd_September</v>
          </cell>
          <cell r="AL72" t="str">
            <v>ytd_October</v>
          </cell>
          <cell r="AM72" t="str">
            <v>ytd_November</v>
          </cell>
          <cell r="AN72" t="str">
            <v>ytd_December</v>
          </cell>
        </row>
        <row r="73">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row>
        <row r="74">
          <cell r="E74">
            <v>5</v>
          </cell>
          <cell r="F74">
            <v>0</v>
          </cell>
          <cell r="G74">
            <v>10</v>
          </cell>
          <cell r="H74">
            <v>5</v>
          </cell>
          <cell r="I74">
            <v>10</v>
          </cell>
          <cell r="J74">
            <v>5</v>
          </cell>
          <cell r="K74">
            <v>15</v>
          </cell>
          <cell r="L74">
            <v>0</v>
          </cell>
          <cell r="M74">
            <v>10</v>
          </cell>
          <cell r="N74">
            <v>0</v>
          </cell>
          <cell r="O74">
            <v>0</v>
          </cell>
          <cell r="P74">
            <v>0</v>
          </cell>
          <cell r="Q74">
            <v>5</v>
          </cell>
          <cell r="R74">
            <v>5</v>
          </cell>
          <cell r="S74">
            <v>15</v>
          </cell>
          <cell r="T74">
            <v>20</v>
          </cell>
          <cell r="U74">
            <v>30</v>
          </cell>
          <cell r="V74">
            <v>35</v>
          </cell>
          <cell r="W74">
            <v>15</v>
          </cell>
          <cell r="X74">
            <v>15</v>
          </cell>
          <cell r="Y74">
            <v>25</v>
          </cell>
          <cell r="Z74">
            <v>25</v>
          </cell>
          <cell r="AA74">
            <v>25</v>
          </cell>
          <cell r="AB74">
            <v>25</v>
          </cell>
          <cell r="AC74">
            <v>5</v>
          </cell>
          <cell r="AD74">
            <v>5</v>
          </cell>
          <cell r="AE74">
            <v>15</v>
          </cell>
          <cell r="AF74">
            <v>20</v>
          </cell>
          <cell r="AG74">
            <v>30</v>
          </cell>
          <cell r="AH74">
            <v>35</v>
          </cell>
          <cell r="AI74">
            <v>50</v>
          </cell>
          <cell r="AJ74">
            <v>50</v>
          </cell>
          <cell r="AK74">
            <v>60</v>
          </cell>
          <cell r="AL74">
            <v>60</v>
          </cell>
          <cell r="AM74">
            <v>60</v>
          </cell>
          <cell r="AN74">
            <v>60</v>
          </cell>
        </row>
        <row r="75">
          <cell r="E75">
            <v>0</v>
          </cell>
          <cell r="F75">
            <v>30</v>
          </cell>
          <cell r="G75">
            <v>0</v>
          </cell>
          <cell r="H75">
            <v>0</v>
          </cell>
          <cell r="I75">
            <v>0</v>
          </cell>
          <cell r="J75">
            <v>0</v>
          </cell>
          <cell r="K75">
            <v>50</v>
          </cell>
          <cell r="L75">
            <v>100</v>
          </cell>
          <cell r="M75">
            <v>50</v>
          </cell>
          <cell r="N75">
            <v>90</v>
          </cell>
          <cell r="O75">
            <v>100</v>
          </cell>
          <cell r="P75">
            <v>100</v>
          </cell>
          <cell r="Q75">
            <v>0</v>
          </cell>
          <cell r="R75">
            <v>30</v>
          </cell>
          <cell r="S75">
            <v>30</v>
          </cell>
          <cell r="T75">
            <v>30</v>
          </cell>
          <cell r="U75">
            <v>30</v>
          </cell>
          <cell r="V75">
            <v>30</v>
          </cell>
          <cell r="W75">
            <v>50</v>
          </cell>
          <cell r="X75">
            <v>150</v>
          </cell>
          <cell r="Y75">
            <v>200</v>
          </cell>
          <cell r="Z75">
            <v>290</v>
          </cell>
          <cell r="AA75">
            <v>390</v>
          </cell>
          <cell r="AB75">
            <v>490</v>
          </cell>
          <cell r="AC75">
            <v>0</v>
          </cell>
          <cell r="AD75">
            <v>30</v>
          </cell>
          <cell r="AE75">
            <v>30</v>
          </cell>
          <cell r="AF75">
            <v>30</v>
          </cell>
          <cell r="AG75">
            <v>30</v>
          </cell>
          <cell r="AH75">
            <v>30</v>
          </cell>
          <cell r="AI75">
            <v>80</v>
          </cell>
          <cell r="AJ75">
            <v>180</v>
          </cell>
          <cell r="AK75">
            <v>230</v>
          </cell>
          <cell r="AL75">
            <v>320</v>
          </cell>
          <cell r="AM75">
            <v>420</v>
          </cell>
          <cell r="AN75">
            <v>520</v>
          </cell>
        </row>
        <row r="76">
          <cell r="E76">
            <v>0</v>
          </cell>
          <cell r="F76">
            <v>0</v>
          </cell>
          <cell r="G76">
            <v>20</v>
          </cell>
          <cell r="H76">
            <v>2160</v>
          </cell>
          <cell r="I76">
            <v>0</v>
          </cell>
          <cell r="J76">
            <v>100</v>
          </cell>
          <cell r="K76">
            <v>0</v>
          </cell>
          <cell r="L76">
            <v>0</v>
          </cell>
          <cell r="M76">
            <v>460</v>
          </cell>
          <cell r="N76">
            <v>140</v>
          </cell>
          <cell r="O76">
            <v>40</v>
          </cell>
          <cell r="P76">
            <v>50</v>
          </cell>
          <cell r="Q76">
            <v>0</v>
          </cell>
          <cell r="R76">
            <v>0</v>
          </cell>
          <cell r="S76">
            <v>20</v>
          </cell>
          <cell r="T76">
            <v>2180</v>
          </cell>
          <cell r="U76">
            <v>2180</v>
          </cell>
          <cell r="V76">
            <v>2280</v>
          </cell>
          <cell r="W76">
            <v>0</v>
          </cell>
          <cell r="X76">
            <v>0</v>
          </cell>
          <cell r="Y76">
            <v>460</v>
          </cell>
          <cell r="Z76">
            <v>600</v>
          </cell>
          <cell r="AA76">
            <v>640</v>
          </cell>
          <cell r="AB76">
            <v>690</v>
          </cell>
          <cell r="AC76">
            <v>0</v>
          </cell>
          <cell r="AD76">
            <v>0</v>
          </cell>
          <cell r="AE76">
            <v>20</v>
          </cell>
          <cell r="AF76">
            <v>2180</v>
          </cell>
          <cell r="AG76">
            <v>2180</v>
          </cell>
          <cell r="AH76">
            <v>2280</v>
          </cell>
          <cell r="AI76">
            <v>2280</v>
          </cell>
          <cell r="AJ76">
            <v>2280</v>
          </cell>
          <cell r="AK76">
            <v>2740</v>
          </cell>
          <cell r="AL76">
            <v>2880</v>
          </cell>
          <cell r="AM76">
            <v>2920</v>
          </cell>
          <cell r="AN76">
            <v>2970</v>
          </cell>
        </row>
        <row r="77">
          <cell r="E77">
            <v>5</v>
          </cell>
          <cell r="F77">
            <v>5</v>
          </cell>
          <cell r="G77">
            <v>5</v>
          </cell>
          <cell r="H77">
            <v>5</v>
          </cell>
          <cell r="I77">
            <v>8</v>
          </cell>
          <cell r="J77">
            <v>12</v>
          </cell>
          <cell r="K77">
            <v>15</v>
          </cell>
          <cell r="L77">
            <v>5</v>
          </cell>
          <cell r="M77">
            <v>5</v>
          </cell>
          <cell r="N77">
            <v>5</v>
          </cell>
          <cell r="O77">
            <v>5</v>
          </cell>
          <cell r="P77">
            <v>0</v>
          </cell>
          <cell r="Q77">
            <v>5</v>
          </cell>
          <cell r="R77">
            <v>10</v>
          </cell>
          <cell r="S77">
            <v>15</v>
          </cell>
          <cell r="T77">
            <v>20</v>
          </cell>
          <cell r="U77">
            <v>28</v>
          </cell>
          <cell r="V77">
            <v>40</v>
          </cell>
          <cell r="W77">
            <v>15</v>
          </cell>
          <cell r="X77">
            <v>20</v>
          </cell>
          <cell r="Y77">
            <v>25</v>
          </cell>
          <cell r="Z77">
            <v>30</v>
          </cell>
          <cell r="AA77">
            <v>35</v>
          </cell>
          <cell r="AB77">
            <v>35</v>
          </cell>
          <cell r="AC77">
            <v>5</v>
          </cell>
          <cell r="AD77">
            <v>10</v>
          </cell>
          <cell r="AE77">
            <v>15</v>
          </cell>
          <cell r="AF77">
            <v>20</v>
          </cell>
          <cell r="AG77">
            <v>28</v>
          </cell>
          <cell r="AH77">
            <v>40</v>
          </cell>
          <cell r="AI77">
            <v>55</v>
          </cell>
          <cell r="AJ77">
            <v>60</v>
          </cell>
          <cell r="AK77">
            <v>65</v>
          </cell>
          <cell r="AL77">
            <v>70</v>
          </cell>
          <cell r="AM77">
            <v>75</v>
          </cell>
          <cell r="AN77">
            <v>75</v>
          </cell>
        </row>
        <row r="78">
          <cell r="E78">
            <v>0</v>
          </cell>
          <cell r="F78">
            <v>0</v>
          </cell>
          <cell r="G78">
            <v>25</v>
          </cell>
          <cell r="H78">
            <v>25</v>
          </cell>
          <cell r="I78">
            <v>55</v>
          </cell>
          <cell r="J78">
            <v>100</v>
          </cell>
          <cell r="K78">
            <v>35</v>
          </cell>
          <cell r="L78">
            <v>335</v>
          </cell>
          <cell r="M78">
            <v>80</v>
          </cell>
          <cell r="N78">
            <v>50</v>
          </cell>
          <cell r="O78">
            <v>130</v>
          </cell>
          <cell r="P78">
            <v>100</v>
          </cell>
          <cell r="Q78">
            <v>0</v>
          </cell>
          <cell r="R78">
            <v>0</v>
          </cell>
          <cell r="S78">
            <v>25</v>
          </cell>
          <cell r="T78">
            <v>50</v>
          </cell>
          <cell r="U78">
            <v>105</v>
          </cell>
          <cell r="V78">
            <v>205</v>
          </cell>
          <cell r="W78">
            <v>35</v>
          </cell>
          <cell r="X78">
            <v>370</v>
          </cell>
          <cell r="Y78">
            <v>450</v>
          </cell>
          <cell r="Z78">
            <v>500</v>
          </cell>
          <cell r="AA78">
            <v>630</v>
          </cell>
          <cell r="AB78">
            <v>730</v>
          </cell>
          <cell r="AC78">
            <v>0</v>
          </cell>
          <cell r="AD78">
            <v>0</v>
          </cell>
          <cell r="AE78">
            <v>25</v>
          </cell>
          <cell r="AF78">
            <v>50</v>
          </cell>
          <cell r="AG78">
            <v>105</v>
          </cell>
          <cell r="AH78">
            <v>205</v>
          </cell>
          <cell r="AI78">
            <v>240</v>
          </cell>
          <cell r="AJ78">
            <v>575</v>
          </cell>
          <cell r="AK78">
            <v>655</v>
          </cell>
          <cell r="AL78">
            <v>705</v>
          </cell>
          <cell r="AM78">
            <v>835</v>
          </cell>
          <cell r="AN78">
            <v>935</v>
          </cell>
        </row>
        <row r="79">
          <cell r="E79">
            <v>25</v>
          </cell>
          <cell r="F79">
            <v>25</v>
          </cell>
          <cell r="G79">
            <v>0</v>
          </cell>
          <cell r="H79">
            <v>5</v>
          </cell>
          <cell r="I79">
            <v>2</v>
          </cell>
          <cell r="J79">
            <v>0</v>
          </cell>
          <cell r="K79">
            <v>0</v>
          </cell>
          <cell r="L79">
            <v>0</v>
          </cell>
          <cell r="M79">
            <v>0</v>
          </cell>
          <cell r="N79">
            <v>0</v>
          </cell>
          <cell r="O79">
            <v>0</v>
          </cell>
          <cell r="P79">
            <v>0</v>
          </cell>
          <cell r="Q79">
            <v>25</v>
          </cell>
          <cell r="R79">
            <v>50</v>
          </cell>
          <cell r="S79">
            <v>50</v>
          </cell>
          <cell r="T79">
            <v>55</v>
          </cell>
          <cell r="U79">
            <v>57</v>
          </cell>
          <cell r="V79">
            <v>57</v>
          </cell>
          <cell r="W79">
            <v>0</v>
          </cell>
          <cell r="X79">
            <v>0</v>
          </cell>
          <cell r="Y79">
            <v>0</v>
          </cell>
          <cell r="Z79">
            <v>0</v>
          </cell>
          <cell r="AA79">
            <v>0</v>
          </cell>
          <cell r="AB79">
            <v>0</v>
          </cell>
          <cell r="AC79">
            <v>25</v>
          </cell>
          <cell r="AD79">
            <v>50</v>
          </cell>
          <cell r="AE79">
            <v>50</v>
          </cell>
          <cell r="AF79">
            <v>55</v>
          </cell>
          <cell r="AG79">
            <v>57</v>
          </cell>
          <cell r="AH79">
            <v>57</v>
          </cell>
          <cell r="AI79">
            <v>57</v>
          </cell>
          <cell r="AJ79">
            <v>57</v>
          </cell>
          <cell r="AK79">
            <v>57</v>
          </cell>
          <cell r="AL79">
            <v>57</v>
          </cell>
          <cell r="AM79">
            <v>57</v>
          </cell>
          <cell r="AN79">
            <v>57</v>
          </cell>
        </row>
        <row r="80">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row>
        <row r="81">
          <cell r="E81">
            <v>0</v>
          </cell>
          <cell r="F81">
            <v>5</v>
          </cell>
          <cell r="G81">
            <v>10</v>
          </cell>
          <cell r="H81">
            <v>5</v>
          </cell>
          <cell r="I81">
            <v>35</v>
          </cell>
          <cell r="J81">
            <v>35</v>
          </cell>
          <cell r="K81">
            <v>0</v>
          </cell>
          <cell r="L81">
            <v>0</v>
          </cell>
          <cell r="M81">
            <v>25</v>
          </cell>
          <cell r="N81">
            <v>25</v>
          </cell>
          <cell r="O81">
            <v>0</v>
          </cell>
          <cell r="P81">
            <v>0</v>
          </cell>
          <cell r="Q81">
            <v>0</v>
          </cell>
          <cell r="R81">
            <v>5</v>
          </cell>
          <cell r="S81">
            <v>15</v>
          </cell>
          <cell r="T81">
            <v>20</v>
          </cell>
          <cell r="U81">
            <v>55</v>
          </cell>
          <cell r="V81">
            <v>90</v>
          </cell>
          <cell r="W81">
            <v>0</v>
          </cell>
          <cell r="X81">
            <v>0</v>
          </cell>
          <cell r="Y81">
            <v>25</v>
          </cell>
          <cell r="Z81">
            <v>50</v>
          </cell>
          <cell r="AA81">
            <v>50</v>
          </cell>
          <cell r="AB81">
            <v>50</v>
          </cell>
          <cell r="AC81">
            <v>0</v>
          </cell>
          <cell r="AD81">
            <v>5</v>
          </cell>
          <cell r="AE81">
            <v>15</v>
          </cell>
          <cell r="AF81">
            <v>20</v>
          </cell>
          <cell r="AG81">
            <v>55</v>
          </cell>
          <cell r="AH81">
            <v>90</v>
          </cell>
          <cell r="AI81">
            <v>90</v>
          </cell>
          <cell r="AJ81">
            <v>90</v>
          </cell>
          <cell r="AK81">
            <v>115</v>
          </cell>
          <cell r="AL81">
            <v>140</v>
          </cell>
          <cell r="AM81">
            <v>140</v>
          </cell>
          <cell r="AN81">
            <v>140</v>
          </cell>
        </row>
        <row r="82">
          <cell r="E82">
            <v>20</v>
          </cell>
          <cell r="F82">
            <v>110</v>
          </cell>
          <cell r="G82">
            <v>110</v>
          </cell>
          <cell r="H82">
            <v>100</v>
          </cell>
          <cell r="I82">
            <v>100</v>
          </cell>
          <cell r="J82">
            <v>84</v>
          </cell>
          <cell r="K82">
            <v>33</v>
          </cell>
          <cell r="L82">
            <v>76</v>
          </cell>
          <cell r="M82">
            <v>126</v>
          </cell>
          <cell r="N82">
            <v>76</v>
          </cell>
          <cell r="O82">
            <v>40</v>
          </cell>
          <cell r="P82">
            <v>20</v>
          </cell>
          <cell r="Q82">
            <v>20</v>
          </cell>
          <cell r="R82">
            <v>130</v>
          </cell>
          <cell r="S82">
            <v>240</v>
          </cell>
          <cell r="T82">
            <v>340</v>
          </cell>
          <cell r="U82">
            <v>440</v>
          </cell>
          <cell r="V82">
            <v>524</v>
          </cell>
          <cell r="W82">
            <v>33</v>
          </cell>
          <cell r="X82">
            <v>109</v>
          </cell>
          <cell r="Y82">
            <v>235</v>
          </cell>
          <cell r="Z82">
            <v>311</v>
          </cell>
          <cell r="AA82">
            <v>351</v>
          </cell>
          <cell r="AB82">
            <v>371</v>
          </cell>
          <cell r="AC82">
            <v>20</v>
          </cell>
          <cell r="AD82">
            <v>130</v>
          </cell>
          <cell r="AE82">
            <v>240</v>
          </cell>
          <cell r="AF82">
            <v>340</v>
          </cell>
          <cell r="AG82">
            <v>440</v>
          </cell>
          <cell r="AH82">
            <v>524</v>
          </cell>
          <cell r="AI82">
            <v>557</v>
          </cell>
          <cell r="AJ82">
            <v>633</v>
          </cell>
          <cell r="AK82">
            <v>759</v>
          </cell>
          <cell r="AL82">
            <v>835</v>
          </cell>
          <cell r="AM82">
            <v>875</v>
          </cell>
          <cell r="AN82">
            <v>895</v>
          </cell>
        </row>
        <row r="83">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row>
        <row r="84">
          <cell r="E84">
            <v>5</v>
          </cell>
          <cell r="F84">
            <v>0</v>
          </cell>
          <cell r="G84">
            <v>5</v>
          </cell>
          <cell r="H84">
            <v>5</v>
          </cell>
          <cell r="I84">
            <v>85</v>
          </cell>
          <cell r="J84">
            <v>0</v>
          </cell>
          <cell r="K84">
            <v>65</v>
          </cell>
          <cell r="L84">
            <v>50</v>
          </cell>
          <cell r="M84">
            <v>85</v>
          </cell>
          <cell r="N84">
            <v>10</v>
          </cell>
          <cell r="O84">
            <v>30</v>
          </cell>
          <cell r="P84">
            <v>30</v>
          </cell>
          <cell r="Q84">
            <v>5</v>
          </cell>
          <cell r="R84">
            <v>5</v>
          </cell>
          <cell r="S84">
            <v>10</v>
          </cell>
          <cell r="T84">
            <v>15</v>
          </cell>
          <cell r="U84">
            <v>100</v>
          </cell>
          <cell r="V84">
            <v>100</v>
          </cell>
          <cell r="W84">
            <v>65</v>
          </cell>
          <cell r="X84">
            <v>115</v>
          </cell>
          <cell r="Y84">
            <v>200</v>
          </cell>
          <cell r="Z84">
            <v>210</v>
          </cell>
          <cell r="AA84">
            <v>240</v>
          </cell>
          <cell r="AB84">
            <v>270</v>
          </cell>
          <cell r="AC84">
            <v>5</v>
          </cell>
          <cell r="AD84">
            <v>5</v>
          </cell>
          <cell r="AE84">
            <v>10</v>
          </cell>
          <cell r="AF84">
            <v>15</v>
          </cell>
          <cell r="AG84">
            <v>100</v>
          </cell>
          <cell r="AH84">
            <v>100</v>
          </cell>
          <cell r="AI84">
            <v>165</v>
          </cell>
          <cell r="AJ84">
            <v>215</v>
          </cell>
          <cell r="AK84">
            <v>300</v>
          </cell>
          <cell r="AL84">
            <v>310</v>
          </cell>
          <cell r="AM84">
            <v>340</v>
          </cell>
          <cell r="AN84">
            <v>370</v>
          </cell>
        </row>
        <row r="85">
          <cell r="E85">
            <v>5</v>
          </cell>
          <cell r="F85">
            <v>10</v>
          </cell>
          <cell r="G85">
            <v>32</v>
          </cell>
          <cell r="H85">
            <v>120</v>
          </cell>
          <cell r="I85">
            <v>107</v>
          </cell>
          <cell r="J85">
            <v>70</v>
          </cell>
          <cell r="K85">
            <v>230</v>
          </cell>
          <cell r="L85">
            <v>201</v>
          </cell>
          <cell r="M85">
            <v>110</v>
          </cell>
          <cell r="N85">
            <v>125</v>
          </cell>
          <cell r="O85">
            <v>120</v>
          </cell>
          <cell r="P85">
            <v>215</v>
          </cell>
          <cell r="Q85">
            <v>5</v>
          </cell>
          <cell r="R85">
            <v>15</v>
          </cell>
          <cell r="S85">
            <v>47</v>
          </cell>
          <cell r="T85">
            <v>167</v>
          </cell>
          <cell r="U85">
            <v>274</v>
          </cell>
          <cell r="V85">
            <v>344</v>
          </cell>
          <cell r="W85">
            <v>230</v>
          </cell>
          <cell r="X85">
            <v>431</v>
          </cell>
          <cell r="Y85">
            <v>541</v>
          </cell>
          <cell r="Z85">
            <v>666</v>
          </cell>
          <cell r="AA85">
            <v>786</v>
          </cell>
          <cell r="AB85">
            <v>1001</v>
          </cell>
          <cell r="AC85">
            <v>5</v>
          </cell>
          <cell r="AD85">
            <v>15</v>
          </cell>
          <cell r="AE85">
            <v>47</v>
          </cell>
          <cell r="AF85">
            <v>167</v>
          </cell>
          <cell r="AG85">
            <v>274</v>
          </cell>
          <cell r="AH85">
            <v>344</v>
          </cell>
          <cell r="AI85">
            <v>574</v>
          </cell>
          <cell r="AJ85">
            <v>775</v>
          </cell>
          <cell r="AK85">
            <v>885</v>
          </cell>
          <cell r="AL85">
            <v>1010</v>
          </cell>
          <cell r="AM85">
            <v>1130</v>
          </cell>
          <cell r="AN85">
            <v>1345</v>
          </cell>
        </row>
        <row r="86">
          <cell r="E86">
            <v>0</v>
          </cell>
          <cell r="F86">
            <v>15</v>
          </cell>
          <cell r="G86">
            <v>30</v>
          </cell>
          <cell r="H86">
            <v>15</v>
          </cell>
          <cell r="I86">
            <v>0</v>
          </cell>
          <cell r="J86">
            <v>65</v>
          </cell>
          <cell r="K86">
            <v>0</v>
          </cell>
          <cell r="L86">
            <v>8</v>
          </cell>
          <cell r="M86">
            <v>0</v>
          </cell>
          <cell r="N86">
            <v>0</v>
          </cell>
          <cell r="O86">
            <v>0</v>
          </cell>
          <cell r="P86">
            <v>17</v>
          </cell>
          <cell r="Q86">
            <v>0</v>
          </cell>
          <cell r="R86">
            <v>15</v>
          </cell>
          <cell r="S86">
            <v>45</v>
          </cell>
          <cell r="T86">
            <v>60</v>
          </cell>
          <cell r="U86">
            <v>60</v>
          </cell>
          <cell r="V86">
            <v>125</v>
          </cell>
          <cell r="W86">
            <v>0</v>
          </cell>
          <cell r="X86">
            <v>8</v>
          </cell>
          <cell r="Y86">
            <v>8</v>
          </cell>
          <cell r="Z86">
            <v>8</v>
          </cell>
          <cell r="AA86">
            <v>8</v>
          </cell>
          <cell r="AB86">
            <v>25</v>
          </cell>
          <cell r="AC86">
            <v>0</v>
          </cell>
          <cell r="AD86">
            <v>15</v>
          </cell>
          <cell r="AE86">
            <v>45</v>
          </cell>
          <cell r="AF86">
            <v>60</v>
          </cell>
          <cell r="AG86">
            <v>60</v>
          </cell>
          <cell r="AH86">
            <v>125</v>
          </cell>
          <cell r="AI86">
            <v>125</v>
          </cell>
          <cell r="AJ86">
            <v>133</v>
          </cell>
          <cell r="AK86">
            <v>133</v>
          </cell>
          <cell r="AL86">
            <v>133</v>
          </cell>
          <cell r="AM86">
            <v>133</v>
          </cell>
          <cell r="AN86">
            <v>150</v>
          </cell>
        </row>
        <row r="87">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row>
        <row r="88">
          <cell r="E88">
            <v>5</v>
          </cell>
          <cell r="F88">
            <v>20</v>
          </cell>
          <cell r="G88">
            <v>20</v>
          </cell>
          <cell r="H88">
            <v>20</v>
          </cell>
          <cell r="I88">
            <v>20</v>
          </cell>
          <cell r="J88">
            <v>20</v>
          </cell>
          <cell r="K88">
            <v>137</v>
          </cell>
          <cell r="L88">
            <v>130</v>
          </cell>
          <cell r="M88">
            <v>30</v>
          </cell>
          <cell r="N88">
            <v>35</v>
          </cell>
          <cell r="O88">
            <v>35</v>
          </cell>
          <cell r="P88">
            <v>35</v>
          </cell>
          <cell r="Q88">
            <v>5</v>
          </cell>
          <cell r="R88">
            <v>25</v>
          </cell>
          <cell r="S88">
            <v>45</v>
          </cell>
          <cell r="T88">
            <v>65</v>
          </cell>
          <cell r="U88">
            <v>85</v>
          </cell>
          <cell r="V88">
            <v>105</v>
          </cell>
          <cell r="W88">
            <v>137</v>
          </cell>
          <cell r="X88">
            <v>267</v>
          </cell>
          <cell r="Y88">
            <v>297</v>
          </cell>
          <cell r="Z88">
            <v>332</v>
          </cell>
          <cell r="AA88">
            <v>367</v>
          </cell>
          <cell r="AB88">
            <v>402</v>
          </cell>
          <cell r="AC88">
            <v>5</v>
          </cell>
          <cell r="AD88">
            <v>25</v>
          </cell>
          <cell r="AE88">
            <v>45</v>
          </cell>
          <cell r="AF88">
            <v>65</v>
          </cell>
          <cell r="AG88">
            <v>85</v>
          </cell>
          <cell r="AH88">
            <v>105</v>
          </cell>
          <cell r="AI88">
            <v>242</v>
          </cell>
          <cell r="AJ88">
            <v>372</v>
          </cell>
          <cell r="AK88">
            <v>402</v>
          </cell>
          <cell r="AL88">
            <v>437</v>
          </cell>
          <cell r="AM88">
            <v>472</v>
          </cell>
          <cell r="AN88">
            <v>507</v>
          </cell>
        </row>
        <row r="89">
          <cell r="E89">
            <v>180</v>
          </cell>
          <cell r="F89">
            <v>581</v>
          </cell>
          <cell r="G89">
            <v>884</v>
          </cell>
          <cell r="H89">
            <v>692</v>
          </cell>
          <cell r="I89">
            <v>1066</v>
          </cell>
          <cell r="J89">
            <v>414</v>
          </cell>
          <cell r="K89">
            <v>627</v>
          </cell>
          <cell r="L89">
            <v>199</v>
          </cell>
          <cell r="M89">
            <v>242</v>
          </cell>
          <cell r="N89">
            <v>243</v>
          </cell>
          <cell r="O89">
            <v>97</v>
          </cell>
          <cell r="P89">
            <v>280</v>
          </cell>
          <cell r="Q89">
            <v>180</v>
          </cell>
          <cell r="R89">
            <v>761</v>
          </cell>
          <cell r="S89">
            <v>1645</v>
          </cell>
          <cell r="T89">
            <v>2337</v>
          </cell>
          <cell r="U89">
            <v>3403</v>
          </cell>
          <cell r="V89">
            <v>3817</v>
          </cell>
          <cell r="W89">
            <v>627</v>
          </cell>
          <cell r="X89">
            <v>826</v>
          </cell>
          <cell r="Y89">
            <v>1068</v>
          </cell>
          <cell r="Z89">
            <v>1311</v>
          </cell>
          <cell r="AA89">
            <v>1408</v>
          </cell>
          <cell r="AB89">
            <v>1688</v>
          </cell>
          <cell r="AC89">
            <v>180</v>
          </cell>
          <cell r="AD89">
            <v>761</v>
          </cell>
          <cell r="AE89">
            <v>1645</v>
          </cell>
          <cell r="AF89">
            <v>2337</v>
          </cell>
          <cell r="AG89">
            <v>3403</v>
          </cell>
          <cell r="AH89">
            <v>3817</v>
          </cell>
          <cell r="AI89">
            <v>4444</v>
          </cell>
          <cell r="AJ89">
            <v>4643</v>
          </cell>
          <cell r="AK89">
            <v>4885</v>
          </cell>
          <cell r="AL89">
            <v>5128</v>
          </cell>
          <cell r="AM89">
            <v>5225</v>
          </cell>
          <cell r="AN89">
            <v>5505</v>
          </cell>
        </row>
        <row r="90">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row>
        <row r="91">
          <cell r="E91">
            <v>28</v>
          </cell>
          <cell r="F91">
            <v>20</v>
          </cell>
          <cell r="G91">
            <v>0</v>
          </cell>
          <cell r="H91">
            <v>0</v>
          </cell>
          <cell r="I91">
            <v>0</v>
          </cell>
          <cell r="J91">
            <v>0</v>
          </cell>
          <cell r="K91">
            <v>85</v>
          </cell>
          <cell r="L91">
            <v>0</v>
          </cell>
          <cell r="M91">
            <v>0</v>
          </cell>
          <cell r="N91">
            <v>0</v>
          </cell>
          <cell r="O91">
            <v>0</v>
          </cell>
          <cell r="P91">
            <v>0</v>
          </cell>
          <cell r="Q91">
            <v>28</v>
          </cell>
          <cell r="R91">
            <v>48</v>
          </cell>
          <cell r="S91">
            <v>48</v>
          </cell>
          <cell r="T91">
            <v>48</v>
          </cell>
          <cell r="U91">
            <v>48</v>
          </cell>
          <cell r="V91">
            <v>48</v>
          </cell>
          <cell r="W91">
            <v>85</v>
          </cell>
          <cell r="X91">
            <v>85</v>
          </cell>
          <cell r="Y91">
            <v>85</v>
          </cell>
          <cell r="Z91">
            <v>85</v>
          </cell>
          <cell r="AA91">
            <v>85</v>
          </cell>
          <cell r="AB91">
            <v>85</v>
          </cell>
          <cell r="AC91">
            <v>28</v>
          </cell>
          <cell r="AD91">
            <v>48</v>
          </cell>
          <cell r="AE91">
            <v>48</v>
          </cell>
          <cell r="AF91">
            <v>48</v>
          </cell>
          <cell r="AG91">
            <v>48</v>
          </cell>
          <cell r="AH91">
            <v>48</v>
          </cell>
          <cell r="AI91">
            <v>133</v>
          </cell>
          <cell r="AJ91">
            <v>133</v>
          </cell>
          <cell r="AK91">
            <v>133</v>
          </cell>
          <cell r="AL91">
            <v>133</v>
          </cell>
          <cell r="AM91">
            <v>133</v>
          </cell>
          <cell r="AN91">
            <v>133</v>
          </cell>
        </row>
        <row r="93">
          <cell r="E93">
            <v>70</v>
          </cell>
          <cell r="F93">
            <v>220</v>
          </cell>
          <cell r="G93">
            <v>267</v>
          </cell>
          <cell r="H93">
            <v>2465</v>
          </cell>
          <cell r="I93">
            <v>422</v>
          </cell>
          <cell r="J93">
            <v>491</v>
          </cell>
          <cell r="K93">
            <v>580</v>
          </cell>
          <cell r="L93">
            <v>905</v>
          </cell>
          <cell r="M93">
            <v>981</v>
          </cell>
          <cell r="N93">
            <v>556</v>
          </cell>
          <cell r="O93">
            <v>500</v>
          </cell>
          <cell r="P93">
            <v>567</v>
          </cell>
        </row>
        <row r="95">
          <cell r="E95" t="str">
            <v>January</v>
          </cell>
          <cell r="F95" t="str">
            <v>February</v>
          </cell>
          <cell r="G95" t="str">
            <v>March</v>
          </cell>
          <cell r="H95" t="str">
            <v>April</v>
          </cell>
          <cell r="I95" t="str">
            <v>May</v>
          </cell>
          <cell r="J95" t="str">
            <v>June</v>
          </cell>
          <cell r="K95" t="str">
            <v>July</v>
          </cell>
          <cell r="L95" t="str">
            <v>August</v>
          </cell>
          <cell r="M95" t="str">
            <v>September</v>
          </cell>
          <cell r="N95" t="str">
            <v>October</v>
          </cell>
          <cell r="O95" t="str">
            <v>November</v>
          </cell>
          <cell r="P95" t="str">
            <v>December</v>
          </cell>
          <cell r="Q95" t="str">
            <v>htd_January</v>
          </cell>
          <cell r="R95" t="str">
            <v>htd_February</v>
          </cell>
          <cell r="S95" t="str">
            <v>htd_March</v>
          </cell>
          <cell r="T95" t="str">
            <v>htd_April</v>
          </cell>
          <cell r="U95" t="str">
            <v>htd_May</v>
          </cell>
          <cell r="V95" t="str">
            <v>htd_June</v>
          </cell>
          <cell r="W95" t="str">
            <v>htd_July</v>
          </cell>
          <cell r="X95" t="str">
            <v>htd_August</v>
          </cell>
          <cell r="Y95" t="str">
            <v>htd_September</v>
          </cell>
          <cell r="Z95" t="str">
            <v>htd_October</v>
          </cell>
          <cell r="AA95" t="str">
            <v>htd_November</v>
          </cell>
          <cell r="AB95" t="str">
            <v>htd_December</v>
          </cell>
          <cell r="AC95" t="str">
            <v>ytd_January</v>
          </cell>
          <cell r="AD95" t="str">
            <v>ytd_February</v>
          </cell>
          <cell r="AE95" t="str">
            <v>ytd_March</v>
          </cell>
          <cell r="AF95" t="str">
            <v>ytd_April</v>
          </cell>
          <cell r="AG95" t="str">
            <v>ytd_May</v>
          </cell>
          <cell r="AH95" t="str">
            <v>ytd_June</v>
          </cell>
          <cell r="AI95" t="str">
            <v>ytd_July</v>
          </cell>
          <cell r="AJ95" t="str">
            <v>ytd_August</v>
          </cell>
          <cell r="AK95" t="str">
            <v>ytd_September</v>
          </cell>
          <cell r="AL95" t="str">
            <v>ytd_October</v>
          </cell>
          <cell r="AM95" t="str">
            <v>ytd_November</v>
          </cell>
          <cell r="AN95" t="str">
            <v>ytd_December</v>
          </cell>
        </row>
        <row r="96">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row>
        <row r="97">
          <cell r="E97">
            <v>24.957999999999998</v>
          </cell>
          <cell r="F97">
            <v>79.917000000000002</v>
          </cell>
          <cell r="G97">
            <v>249.917</v>
          </cell>
          <cell r="H97">
            <v>74.917000000000002</v>
          </cell>
          <cell r="I97">
            <v>139.917</v>
          </cell>
          <cell r="J97">
            <v>87.917000000000002</v>
          </cell>
          <cell r="K97">
            <v>244.917</v>
          </cell>
          <cell r="L97">
            <v>324.875</v>
          </cell>
          <cell r="M97">
            <v>144.875</v>
          </cell>
          <cell r="N97">
            <v>184.958</v>
          </cell>
          <cell r="O97">
            <v>174.958</v>
          </cell>
          <cell r="P97">
            <v>179.875</v>
          </cell>
          <cell r="Q97">
            <v>24.957999999999998</v>
          </cell>
          <cell r="R97">
            <v>104.875</v>
          </cell>
          <cell r="S97">
            <v>354.79200000000003</v>
          </cell>
          <cell r="T97">
            <v>429.70900000000006</v>
          </cell>
          <cell r="U97">
            <v>569.62600000000009</v>
          </cell>
          <cell r="V97">
            <v>657.54300000000012</v>
          </cell>
          <cell r="W97">
            <v>244.917</v>
          </cell>
          <cell r="X97">
            <v>569.79200000000003</v>
          </cell>
          <cell r="Y97">
            <v>714.66700000000003</v>
          </cell>
          <cell r="Z97">
            <v>899.625</v>
          </cell>
          <cell r="AA97">
            <v>1074.5830000000001</v>
          </cell>
          <cell r="AB97">
            <v>1254.4580000000001</v>
          </cell>
          <cell r="AC97">
            <v>24.957999999999998</v>
          </cell>
          <cell r="AD97">
            <v>104.875</v>
          </cell>
          <cell r="AE97">
            <v>354.79200000000003</v>
          </cell>
          <cell r="AF97">
            <v>429.70900000000006</v>
          </cell>
          <cell r="AG97">
            <v>569.62600000000009</v>
          </cell>
          <cell r="AH97">
            <v>657.54300000000012</v>
          </cell>
          <cell r="AI97">
            <v>902.46000000000015</v>
          </cell>
          <cell r="AJ97">
            <v>1227.335</v>
          </cell>
          <cell r="AK97">
            <v>1372.21</v>
          </cell>
          <cell r="AL97">
            <v>1557.1680000000001</v>
          </cell>
          <cell r="AM97">
            <v>1732.1260000000002</v>
          </cell>
          <cell r="AN97">
            <v>1912.0010000000002</v>
          </cell>
        </row>
        <row r="98">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row>
        <row r="99">
          <cell r="E99">
            <v>4.5830000000000002</v>
          </cell>
          <cell r="F99">
            <v>9.1669999999999998</v>
          </cell>
          <cell r="G99">
            <v>4.5830000000000002</v>
          </cell>
          <cell r="H99">
            <v>9.1669999999999998</v>
          </cell>
          <cell r="I99">
            <v>9.1669999999999998</v>
          </cell>
          <cell r="J99">
            <v>9.1669999999999998</v>
          </cell>
          <cell r="K99">
            <v>9.1669999999999998</v>
          </cell>
          <cell r="L99">
            <v>13.75</v>
          </cell>
          <cell r="M99">
            <v>13.75</v>
          </cell>
          <cell r="N99">
            <v>4.5830000000000002</v>
          </cell>
          <cell r="O99">
            <v>9.1669999999999998</v>
          </cell>
          <cell r="P99">
            <v>13.75</v>
          </cell>
          <cell r="Q99">
            <v>4.5830000000000002</v>
          </cell>
          <cell r="R99">
            <v>13.75</v>
          </cell>
          <cell r="S99">
            <v>18.332999999999998</v>
          </cell>
          <cell r="T99">
            <v>27.5</v>
          </cell>
          <cell r="U99">
            <v>36.667000000000002</v>
          </cell>
          <cell r="V99">
            <v>45.834000000000003</v>
          </cell>
          <cell r="W99">
            <v>9.1669999999999998</v>
          </cell>
          <cell r="X99">
            <v>22.917000000000002</v>
          </cell>
          <cell r="Y99">
            <v>36.667000000000002</v>
          </cell>
          <cell r="Z99">
            <v>41.25</v>
          </cell>
          <cell r="AA99">
            <v>50.417000000000002</v>
          </cell>
          <cell r="AB99">
            <v>64.167000000000002</v>
          </cell>
          <cell r="AC99">
            <v>4.5830000000000002</v>
          </cell>
          <cell r="AD99">
            <v>13.75</v>
          </cell>
          <cell r="AE99">
            <v>18.332999999999998</v>
          </cell>
          <cell r="AF99">
            <v>27.5</v>
          </cell>
          <cell r="AG99">
            <v>36.667000000000002</v>
          </cell>
          <cell r="AH99">
            <v>45.834000000000003</v>
          </cell>
          <cell r="AI99">
            <v>55.001000000000005</v>
          </cell>
          <cell r="AJ99">
            <v>68.751000000000005</v>
          </cell>
          <cell r="AK99">
            <v>82.501000000000005</v>
          </cell>
          <cell r="AL99">
            <v>87.084000000000003</v>
          </cell>
          <cell r="AM99">
            <v>96.251000000000005</v>
          </cell>
          <cell r="AN99">
            <v>110.001</v>
          </cell>
        </row>
        <row r="100">
          <cell r="E100">
            <v>18.75</v>
          </cell>
          <cell r="F100">
            <v>37.5</v>
          </cell>
          <cell r="G100">
            <v>18.75</v>
          </cell>
          <cell r="H100">
            <v>37.5</v>
          </cell>
          <cell r="I100">
            <v>37.5</v>
          </cell>
          <cell r="J100">
            <v>37.5</v>
          </cell>
          <cell r="K100">
            <v>37.5</v>
          </cell>
          <cell r="L100">
            <v>56.25</v>
          </cell>
          <cell r="M100">
            <v>56.25</v>
          </cell>
          <cell r="N100">
            <v>18.75</v>
          </cell>
          <cell r="O100">
            <v>37.5</v>
          </cell>
          <cell r="P100">
            <v>56.25</v>
          </cell>
          <cell r="Q100">
            <v>18.75</v>
          </cell>
          <cell r="R100">
            <v>56.25</v>
          </cell>
          <cell r="S100">
            <v>75</v>
          </cell>
          <cell r="T100">
            <v>112.5</v>
          </cell>
          <cell r="U100">
            <v>150</v>
          </cell>
          <cell r="V100">
            <v>187.5</v>
          </cell>
          <cell r="W100">
            <v>37.5</v>
          </cell>
          <cell r="X100">
            <v>93.75</v>
          </cell>
          <cell r="Y100">
            <v>150</v>
          </cell>
          <cell r="Z100">
            <v>168.75</v>
          </cell>
          <cell r="AA100">
            <v>206.25</v>
          </cell>
          <cell r="AB100">
            <v>262.5</v>
          </cell>
          <cell r="AC100">
            <v>18.75</v>
          </cell>
          <cell r="AD100">
            <v>56.25</v>
          </cell>
          <cell r="AE100">
            <v>75</v>
          </cell>
          <cell r="AF100">
            <v>112.5</v>
          </cell>
          <cell r="AG100">
            <v>150</v>
          </cell>
          <cell r="AH100">
            <v>187.5</v>
          </cell>
          <cell r="AI100">
            <v>225</v>
          </cell>
          <cell r="AJ100">
            <v>281.25</v>
          </cell>
          <cell r="AK100">
            <v>337.5</v>
          </cell>
          <cell r="AL100">
            <v>356.25</v>
          </cell>
          <cell r="AM100">
            <v>393.75</v>
          </cell>
          <cell r="AN100">
            <v>450</v>
          </cell>
        </row>
        <row r="101">
          <cell r="E101">
            <v>9.5830000000000002</v>
          </cell>
          <cell r="F101">
            <v>19.167000000000002</v>
          </cell>
          <cell r="G101">
            <v>9.5830000000000002</v>
          </cell>
          <cell r="H101">
            <v>19.167000000000002</v>
          </cell>
          <cell r="I101">
            <v>19.167000000000002</v>
          </cell>
          <cell r="J101">
            <v>19.167000000000002</v>
          </cell>
          <cell r="K101">
            <v>19.167000000000002</v>
          </cell>
          <cell r="L101">
            <v>28.75</v>
          </cell>
          <cell r="M101">
            <v>28.75</v>
          </cell>
          <cell r="N101">
            <v>9.5830000000000002</v>
          </cell>
          <cell r="O101">
            <v>19.167000000000002</v>
          </cell>
          <cell r="P101">
            <v>28.75</v>
          </cell>
          <cell r="Q101">
            <v>9.5830000000000002</v>
          </cell>
          <cell r="R101">
            <v>28.75</v>
          </cell>
          <cell r="S101">
            <v>38.332999999999998</v>
          </cell>
          <cell r="T101">
            <v>57.5</v>
          </cell>
          <cell r="U101">
            <v>76.667000000000002</v>
          </cell>
          <cell r="V101">
            <v>95.834000000000003</v>
          </cell>
          <cell r="W101">
            <v>19.167000000000002</v>
          </cell>
          <cell r="X101">
            <v>47.917000000000002</v>
          </cell>
          <cell r="Y101">
            <v>76.667000000000002</v>
          </cell>
          <cell r="Z101">
            <v>86.25</v>
          </cell>
          <cell r="AA101">
            <v>105.417</v>
          </cell>
          <cell r="AB101">
            <v>134.167</v>
          </cell>
          <cell r="AC101">
            <v>9.5830000000000002</v>
          </cell>
          <cell r="AD101">
            <v>28.75</v>
          </cell>
          <cell r="AE101">
            <v>38.332999999999998</v>
          </cell>
          <cell r="AF101">
            <v>57.5</v>
          </cell>
          <cell r="AG101">
            <v>76.667000000000002</v>
          </cell>
          <cell r="AH101">
            <v>95.834000000000003</v>
          </cell>
          <cell r="AI101">
            <v>115.001</v>
          </cell>
          <cell r="AJ101">
            <v>143.751</v>
          </cell>
          <cell r="AK101">
            <v>172.501</v>
          </cell>
          <cell r="AL101">
            <v>182.084</v>
          </cell>
          <cell r="AM101">
            <v>201.251</v>
          </cell>
          <cell r="AN101">
            <v>230.001</v>
          </cell>
        </row>
        <row r="102">
          <cell r="E102">
            <v>6.8330000000000002</v>
          </cell>
          <cell r="F102">
            <v>13.667</v>
          </cell>
          <cell r="G102">
            <v>6.8330000000000002</v>
          </cell>
          <cell r="H102">
            <v>13.667</v>
          </cell>
          <cell r="I102">
            <v>13.667</v>
          </cell>
          <cell r="J102">
            <v>13.667</v>
          </cell>
          <cell r="K102">
            <v>13.667</v>
          </cell>
          <cell r="L102">
            <v>20.5</v>
          </cell>
          <cell r="M102">
            <v>20.5</v>
          </cell>
          <cell r="N102">
            <v>6.8330000000000002</v>
          </cell>
          <cell r="O102">
            <v>13.667</v>
          </cell>
          <cell r="P102">
            <v>20.5</v>
          </cell>
          <cell r="Q102">
            <v>6.8330000000000002</v>
          </cell>
          <cell r="R102">
            <v>20.5</v>
          </cell>
          <cell r="S102">
            <v>27.332999999999998</v>
          </cell>
          <cell r="T102">
            <v>41</v>
          </cell>
          <cell r="U102">
            <v>54.667000000000002</v>
          </cell>
          <cell r="V102">
            <v>68.334000000000003</v>
          </cell>
          <cell r="W102">
            <v>13.667</v>
          </cell>
          <cell r="X102">
            <v>34.167000000000002</v>
          </cell>
          <cell r="Y102">
            <v>54.667000000000002</v>
          </cell>
          <cell r="Z102">
            <v>61.5</v>
          </cell>
          <cell r="AA102">
            <v>75.167000000000002</v>
          </cell>
          <cell r="AB102">
            <v>95.667000000000002</v>
          </cell>
          <cell r="AC102">
            <v>6.8330000000000002</v>
          </cell>
          <cell r="AD102">
            <v>20.5</v>
          </cell>
          <cell r="AE102">
            <v>27.332999999999998</v>
          </cell>
          <cell r="AF102">
            <v>41</v>
          </cell>
          <cell r="AG102">
            <v>54.667000000000002</v>
          </cell>
          <cell r="AH102">
            <v>68.334000000000003</v>
          </cell>
          <cell r="AI102">
            <v>82.001000000000005</v>
          </cell>
          <cell r="AJ102">
            <v>102.501</v>
          </cell>
          <cell r="AK102">
            <v>123.001</v>
          </cell>
          <cell r="AL102">
            <v>129.834</v>
          </cell>
          <cell r="AM102">
            <v>143.501</v>
          </cell>
          <cell r="AN102">
            <v>164.001</v>
          </cell>
        </row>
        <row r="103">
          <cell r="E103">
            <v>2.2919999999999998</v>
          </cell>
          <cell r="F103">
            <v>4.5830000000000002</v>
          </cell>
          <cell r="G103">
            <v>2.2919999999999998</v>
          </cell>
          <cell r="H103">
            <v>4.5830000000000002</v>
          </cell>
          <cell r="I103">
            <v>4.5830000000000002</v>
          </cell>
          <cell r="J103">
            <v>4.5830000000000002</v>
          </cell>
          <cell r="K103">
            <v>4.5830000000000002</v>
          </cell>
          <cell r="L103">
            <v>6.875</v>
          </cell>
          <cell r="M103">
            <v>6.875</v>
          </cell>
          <cell r="N103">
            <v>2.2919999999999998</v>
          </cell>
          <cell r="O103">
            <v>4.5830000000000002</v>
          </cell>
          <cell r="P103">
            <v>6.875</v>
          </cell>
          <cell r="Q103">
            <v>2.2919999999999998</v>
          </cell>
          <cell r="R103">
            <v>6.875</v>
          </cell>
          <cell r="S103">
            <v>9.1669999999999998</v>
          </cell>
          <cell r="T103">
            <v>13.75</v>
          </cell>
          <cell r="U103">
            <v>18.332999999999998</v>
          </cell>
          <cell r="V103">
            <v>22.915999999999997</v>
          </cell>
          <cell r="W103">
            <v>4.5830000000000002</v>
          </cell>
          <cell r="X103">
            <v>11.458</v>
          </cell>
          <cell r="Y103">
            <v>18.332999999999998</v>
          </cell>
          <cell r="Z103">
            <v>20.625</v>
          </cell>
          <cell r="AA103">
            <v>25.207999999999998</v>
          </cell>
          <cell r="AB103">
            <v>32.082999999999998</v>
          </cell>
          <cell r="AC103">
            <v>2.2919999999999998</v>
          </cell>
          <cell r="AD103">
            <v>6.875</v>
          </cell>
          <cell r="AE103">
            <v>9.1669999999999998</v>
          </cell>
          <cell r="AF103">
            <v>13.75</v>
          </cell>
          <cell r="AG103">
            <v>18.332999999999998</v>
          </cell>
          <cell r="AH103">
            <v>22.915999999999997</v>
          </cell>
          <cell r="AI103">
            <v>27.498999999999995</v>
          </cell>
          <cell r="AJ103">
            <v>34.373999999999995</v>
          </cell>
          <cell r="AK103">
            <v>41.248999999999995</v>
          </cell>
          <cell r="AL103">
            <v>43.540999999999997</v>
          </cell>
          <cell r="AM103">
            <v>48.123999999999995</v>
          </cell>
          <cell r="AN103">
            <v>54.998999999999995</v>
          </cell>
        </row>
        <row r="104">
          <cell r="E104">
            <v>5</v>
          </cell>
          <cell r="F104">
            <v>10</v>
          </cell>
          <cell r="G104">
            <v>5</v>
          </cell>
          <cell r="H104">
            <v>10</v>
          </cell>
          <cell r="I104">
            <v>10</v>
          </cell>
          <cell r="J104">
            <v>10</v>
          </cell>
          <cell r="K104">
            <v>10</v>
          </cell>
          <cell r="L104">
            <v>15</v>
          </cell>
          <cell r="M104">
            <v>15</v>
          </cell>
          <cell r="N104">
            <v>5</v>
          </cell>
          <cell r="O104">
            <v>10</v>
          </cell>
          <cell r="P104">
            <v>15</v>
          </cell>
          <cell r="Q104">
            <v>5</v>
          </cell>
          <cell r="R104">
            <v>15</v>
          </cell>
          <cell r="S104">
            <v>20</v>
          </cell>
          <cell r="T104">
            <v>30</v>
          </cell>
          <cell r="U104">
            <v>40</v>
          </cell>
          <cell r="V104">
            <v>50</v>
          </cell>
          <cell r="W104">
            <v>10</v>
          </cell>
          <cell r="X104">
            <v>25</v>
          </cell>
          <cell r="Y104">
            <v>40</v>
          </cell>
          <cell r="Z104">
            <v>45</v>
          </cell>
          <cell r="AA104">
            <v>55</v>
          </cell>
          <cell r="AB104">
            <v>70</v>
          </cell>
          <cell r="AC104">
            <v>5</v>
          </cell>
          <cell r="AD104">
            <v>15</v>
          </cell>
          <cell r="AE104">
            <v>20</v>
          </cell>
          <cell r="AF104">
            <v>30</v>
          </cell>
          <cell r="AG104">
            <v>40</v>
          </cell>
          <cell r="AH104">
            <v>50</v>
          </cell>
          <cell r="AI104">
            <v>60</v>
          </cell>
          <cell r="AJ104">
            <v>75</v>
          </cell>
          <cell r="AK104">
            <v>90</v>
          </cell>
          <cell r="AL104">
            <v>95</v>
          </cell>
          <cell r="AM104">
            <v>105</v>
          </cell>
          <cell r="AN104">
            <v>120</v>
          </cell>
        </row>
        <row r="105">
          <cell r="E105">
            <v>13.792</v>
          </cell>
          <cell r="F105">
            <v>27.582999999999998</v>
          </cell>
          <cell r="G105">
            <v>13.792</v>
          </cell>
          <cell r="H105">
            <v>27.582999999999998</v>
          </cell>
          <cell r="I105">
            <v>27.582999999999998</v>
          </cell>
          <cell r="J105">
            <v>27.582999999999998</v>
          </cell>
          <cell r="K105">
            <v>27.582999999999998</v>
          </cell>
          <cell r="L105">
            <v>41.375</v>
          </cell>
          <cell r="M105">
            <v>41.375</v>
          </cell>
          <cell r="N105">
            <v>13.792</v>
          </cell>
          <cell r="O105">
            <v>27.582999999999998</v>
          </cell>
          <cell r="P105">
            <v>41.375</v>
          </cell>
          <cell r="Q105">
            <v>13.792</v>
          </cell>
          <cell r="R105">
            <v>41.375</v>
          </cell>
          <cell r="S105">
            <v>55.167000000000002</v>
          </cell>
          <cell r="T105">
            <v>82.75</v>
          </cell>
          <cell r="U105">
            <v>110.333</v>
          </cell>
          <cell r="V105">
            <v>137.916</v>
          </cell>
          <cell r="W105">
            <v>27.582999999999998</v>
          </cell>
          <cell r="X105">
            <v>68.957999999999998</v>
          </cell>
          <cell r="Y105">
            <v>110.333</v>
          </cell>
          <cell r="Z105">
            <v>124.125</v>
          </cell>
          <cell r="AA105">
            <v>151.708</v>
          </cell>
          <cell r="AB105">
            <v>193.083</v>
          </cell>
          <cell r="AC105">
            <v>13.792</v>
          </cell>
          <cell r="AD105">
            <v>41.375</v>
          </cell>
          <cell r="AE105">
            <v>55.167000000000002</v>
          </cell>
          <cell r="AF105">
            <v>82.75</v>
          </cell>
          <cell r="AG105">
            <v>110.333</v>
          </cell>
          <cell r="AH105">
            <v>137.916</v>
          </cell>
          <cell r="AI105">
            <v>165.499</v>
          </cell>
          <cell r="AJ105">
            <v>206.874</v>
          </cell>
          <cell r="AK105">
            <v>248.249</v>
          </cell>
          <cell r="AL105">
            <v>262.041</v>
          </cell>
          <cell r="AM105">
            <v>289.62400000000002</v>
          </cell>
          <cell r="AN105">
            <v>330.99900000000002</v>
          </cell>
        </row>
        <row r="106">
          <cell r="E106">
            <v>2.875</v>
          </cell>
          <cell r="F106">
            <v>5.75</v>
          </cell>
          <cell r="G106">
            <v>2.875</v>
          </cell>
          <cell r="H106">
            <v>5.75</v>
          </cell>
          <cell r="I106">
            <v>5.75</v>
          </cell>
          <cell r="J106">
            <v>5.75</v>
          </cell>
          <cell r="K106">
            <v>5.75</v>
          </cell>
          <cell r="L106">
            <v>8.625</v>
          </cell>
          <cell r="M106">
            <v>8.625</v>
          </cell>
          <cell r="N106">
            <v>2.875</v>
          </cell>
          <cell r="O106">
            <v>5.75</v>
          </cell>
          <cell r="P106">
            <v>8.625</v>
          </cell>
          <cell r="Q106">
            <v>2.875</v>
          </cell>
          <cell r="R106">
            <v>8.625</v>
          </cell>
          <cell r="S106">
            <v>11.5</v>
          </cell>
          <cell r="T106">
            <v>17.25</v>
          </cell>
          <cell r="U106">
            <v>23</v>
          </cell>
          <cell r="V106">
            <v>28.75</v>
          </cell>
          <cell r="W106">
            <v>5.75</v>
          </cell>
          <cell r="X106">
            <v>14.375</v>
          </cell>
          <cell r="Y106">
            <v>23</v>
          </cell>
          <cell r="Z106">
            <v>25.875</v>
          </cell>
          <cell r="AA106">
            <v>31.625</v>
          </cell>
          <cell r="AB106">
            <v>40.25</v>
          </cell>
          <cell r="AC106">
            <v>2.875</v>
          </cell>
          <cell r="AD106">
            <v>8.625</v>
          </cell>
          <cell r="AE106">
            <v>11.5</v>
          </cell>
          <cell r="AF106">
            <v>17.25</v>
          </cell>
          <cell r="AG106">
            <v>23</v>
          </cell>
          <cell r="AH106">
            <v>28.75</v>
          </cell>
          <cell r="AI106">
            <v>34.5</v>
          </cell>
          <cell r="AJ106">
            <v>43.125</v>
          </cell>
          <cell r="AK106">
            <v>51.75</v>
          </cell>
          <cell r="AL106">
            <v>54.625</v>
          </cell>
          <cell r="AM106">
            <v>60.375</v>
          </cell>
          <cell r="AN106">
            <v>69</v>
          </cell>
        </row>
        <row r="107">
          <cell r="E107">
            <v>1.667</v>
          </cell>
          <cell r="F107">
            <v>3.3330000000000002</v>
          </cell>
          <cell r="G107">
            <v>1.667</v>
          </cell>
          <cell r="H107">
            <v>3.3330000000000002</v>
          </cell>
          <cell r="I107">
            <v>3.3330000000000002</v>
          </cell>
          <cell r="J107">
            <v>3.3330000000000002</v>
          </cell>
          <cell r="K107">
            <v>3.3330000000000002</v>
          </cell>
          <cell r="L107">
            <v>5</v>
          </cell>
          <cell r="M107">
            <v>5</v>
          </cell>
          <cell r="N107">
            <v>1.667</v>
          </cell>
          <cell r="O107">
            <v>3.3330000000000002</v>
          </cell>
          <cell r="P107">
            <v>5</v>
          </cell>
          <cell r="Q107">
            <v>1.667</v>
          </cell>
          <cell r="R107">
            <v>5</v>
          </cell>
          <cell r="S107">
            <v>6.6669999999999998</v>
          </cell>
          <cell r="T107">
            <v>10</v>
          </cell>
          <cell r="U107">
            <v>13.333</v>
          </cell>
          <cell r="V107">
            <v>16.666</v>
          </cell>
          <cell r="W107">
            <v>3.3330000000000002</v>
          </cell>
          <cell r="X107">
            <v>8.3330000000000002</v>
          </cell>
          <cell r="Y107">
            <v>13.333</v>
          </cell>
          <cell r="Z107">
            <v>15</v>
          </cell>
          <cell r="AA107">
            <v>18.332999999999998</v>
          </cell>
          <cell r="AB107">
            <v>23.332999999999998</v>
          </cell>
          <cell r="AC107">
            <v>1.667</v>
          </cell>
          <cell r="AD107">
            <v>5</v>
          </cell>
          <cell r="AE107">
            <v>6.6669999999999998</v>
          </cell>
          <cell r="AF107">
            <v>10</v>
          </cell>
          <cell r="AG107">
            <v>13.333</v>
          </cell>
          <cell r="AH107">
            <v>16.666</v>
          </cell>
          <cell r="AI107">
            <v>19.999000000000002</v>
          </cell>
          <cell r="AJ107">
            <v>24.999000000000002</v>
          </cell>
          <cell r="AK107">
            <v>29.999000000000002</v>
          </cell>
          <cell r="AL107">
            <v>31.666000000000004</v>
          </cell>
          <cell r="AM107">
            <v>34.999000000000002</v>
          </cell>
          <cell r="AN107">
            <v>39.999000000000002</v>
          </cell>
        </row>
        <row r="108">
          <cell r="E108">
            <v>15.417</v>
          </cell>
          <cell r="F108">
            <v>30.832999999999998</v>
          </cell>
          <cell r="G108">
            <v>15.417</v>
          </cell>
          <cell r="H108">
            <v>30.832999999999998</v>
          </cell>
          <cell r="I108">
            <v>30.832999999999998</v>
          </cell>
          <cell r="J108">
            <v>30.832999999999998</v>
          </cell>
          <cell r="K108">
            <v>30.832999999999998</v>
          </cell>
          <cell r="L108">
            <v>46.25</v>
          </cell>
          <cell r="M108">
            <v>46.25</v>
          </cell>
          <cell r="N108">
            <v>15.417</v>
          </cell>
          <cell r="O108">
            <v>30.832999999999998</v>
          </cell>
          <cell r="P108">
            <v>46.25</v>
          </cell>
          <cell r="Q108">
            <v>15.417</v>
          </cell>
          <cell r="R108">
            <v>46.25</v>
          </cell>
          <cell r="S108">
            <v>61.667000000000002</v>
          </cell>
          <cell r="T108">
            <v>92.5</v>
          </cell>
          <cell r="U108">
            <v>123.333</v>
          </cell>
          <cell r="V108">
            <v>154.166</v>
          </cell>
          <cell r="W108">
            <v>30.832999999999998</v>
          </cell>
          <cell r="X108">
            <v>77.082999999999998</v>
          </cell>
          <cell r="Y108">
            <v>123.333</v>
          </cell>
          <cell r="Z108">
            <v>138.75</v>
          </cell>
          <cell r="AA108">
            <v>169.583</v>
          </cell>
          <cell r="AB108">
            <v>215.833</v>
          </cell>
          <cell r="AC108">
            <v>15.417</v>
          </cell>
          <cell r="AD108">
            <v>46.25</v>
          </cell>
          <cell r="AE108">
            <v>61.667000000000002</v>
          </cell>
          <cell r="AF108">
            <v>92.5</v>
          </cell>
          <cell r="AG108">
            <v>123.333</v>
          </cell>
          <cell r="AH108">
            <v>154.166</v>
          </cell>
          <cell r="AI108">
            <v>184.999</v>
          </cell>
          <cell r="AJ108">
            <v>231.249</v>
          </cell>
          <cell r="AK108">
            <v>277.49900000000002</v>
          </cell>
          <cell r="AL108">
            <v>292.916</v>
          </cell>
          <cell r="AM108">
            <v>323.74900000000002</v>
          </cell>
          <cell r="AN108">
            <v>369.99900000000002</v>
          </cell>
        </row>
        <row r="109">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row>
        <row r="110">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row>
        <row r="111">
          <cell r="E111">
            <v>28.542000000000002</v>
          </cell>
          <cell r="F111">
            <v>57.082999999999998</v>
          </cell>
          <cell r="G111">
            <v>57.082999999999998</v>
          </cell>
          <cell r="H111">
            <v>57.082999999999998</v>
          </cell>
          <cell r="I111">
            <v>57.082999999999998</v>
          </cell>
          <cell r="J111">
            <v>57.082999999999998</v>
          </cell>
          <cell r="K111">
            <v>57.082999999999998</v>
          </cell>
          <cell r="L111">
            <v>85.625</v>
          </cell>
          <cell r="M111">
            <v>85.625</v>
          </cell>
          <cell r="N111">
            <v>28.542000000000002</v>
          </cell>
          <cell r="O111">
            <v>28.542000000000002</v>
          </cell>
          <cell r="P111">
            <v>85.625</v>
          </cell>
          <cell r="Q111">
            <v>28.542000000000002</v>
          </cell>
          <cell r="R111">
            <v>85.625</v>
          </cell>
          <cell r="S111">
            <v>142.708</v>
          </cell>
          <cell r="T111">
            <v>199.791</v>
          </cell>
          <cell r="U111">
            <v>256.87400000000002</v>
          </cell>
          <cell r="V111">
            <v>313.95699999999999</v>
          </cell>
          <cell r="W111">
            <v>57.082999999999998</v>
          </cell>
          <cell r="X111">
            <v>142.708</v>
          </cell>
          <cell r="Y111">
            <v>228.333</v>
          </cell>
          <cell r="Z111">
            <v>256.875</v>
          </cell>
          <cell r="AA111">
            <v>285.41700000000003</v>
          </cell>
          <cell r="AB111">
            <v>371.04200000000003</v>
          </cell>
          <cell r="AC111">
            <v>28.542000000000002</v>
          </cell>
          <cell r="AD111">
            <v>85.625</v>
          </cell>
          <cell r="AE111">
            <v>142.708</v>
          </cell>
          <cell r="AF111">
            <v>199.791</v>
          </cell>
          <cell r="AG111">
            <v>256.87400000000002</v>
          </cell>
          <cell r="AH111">
            <v>313.95699999999999</v>
          </cell>
          <cell r="AI111">
            <v>371.03999999999996</v>
          </cell>
          <cell r="AJ111">
            <v>456.66499999999996</v>
          </cell>
          <cell r="AK111">
            <v>542.29</v>
          </cell>
          <cell r="AL111">
            <v>570.83199999999999</v>
          </cell>
          <cell r="AM111">
            <v>599.37400000000002</v>
          </cell>
          <cell r="AN111">
            <v>684.99900000000002</v>
          </cell>
        </row>
        <row r="112">
          <cell r="E112">
            <v>225</v>
          </cell>
          <cell r="F112">
            <v>147</v>
          </cell>
          <cell r="G112">
            <v>113</v>
          </cell>
          <cell r="H112">
            <v>113</v>
          </cell>
          <cell r="I112">
            <v>113</v>
          </cell>
          <cell r="J112">
            <v>0</v>
          </cell>
          <cell r="K112">
            <v>209</v>
          </cell>
          <cell r="L112">
            <v>97</v>
          </cell>
          <cell r="M112">
            <v>113</v>
          </cell>
          <cell r="N112">
            <v>113</v>
          </cell>
          <cell r="O112">
            <v>209</v>
          </cell>
          <cell r="P112">
            <v>96</v>
          </cell>
          <cell r="Q112">
            <v>225</v>
          </cell>
          <cell r="R112">
            <v>372</v>
          </cell>
          <cell r="S112">
            <v>485</v>
          </cell>
          <cell r="T112">
            <v>598</v>
          </cell>
          <cell r="U112">
            <v>711</v>
          </cell>
          <cell r="V112">
            <v>711</v>
          </cell>
          <cell r="W112">
            <v>209</v>
          </cell>
          <cell r="X112">
            <v>306</v>
          </cell>
          <cell r="Y112">
            <v>419</v>
          </cell>
          <cell r="Z112">
            <v>532</v>
          </cell>
          <cell r="AA112">
            <v>741</v>
          </cell>
          <cell r="AB112">
            <v>837</v>
          </cell>
          <cell r="AC112">
            <v>225</v>
          </cell>
          <cell r="AD112">
            <v>372</v>
          </cell>
          <cell r="AE112">
            <v>485</v>
          </cell>
          <cell r="AF112">
            <v>598</v>
          </cell>
          <cell r="AG112">
            <v>711</v>
          </cell>
          <cell r="AH112">
            <v>711</v>
          </cell>
          <cell r="AI112">
            <v>920</v>
          </cell>
          <cell r="AJ112">
            <v>1017</v>
          </cell>
          <cell r="AK112">
            <v>1130</v>
          </cell>
          <cell r="AL112">
            <v>1243</v>
          </cell>
          <cell r="AM112">
            <v>1452</v>
          </cell>
          <cell r="AN112">
            <v>1548</v>
          </cell>
        </row>
        <row r="113">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row>
        <row r="114">
          <cell r="E114">
            <v>2.7080000000000002</v>
          </cell>
          <cell r="F114">
            <v>25.417000000000002</v>
          </cell>
          <cell r="G114">
            <v>55.417000000000002</v>
          </cell>
          <cell r="H114">
            <v>5.4169999999999998</v>
          </cell>
          <cell r="I114">
            <v>5.4169999999999998</v>
          </cell>
          <cell r="J114">
            <v>5.4169999999999998</v>
          </cell>
          <cell r="K114">
            <v>5.4169999999999998</v>
          </cell>
          <cell r="L114">
            <v>8.125</v>
          </cell>
          <cell r="M114">
            <v>8.125</v>
          </cell>
          <cell r="N114">
            <v>2.7080000000000002</v>
          </cell>
          <cell r="O114">
            <v>2.7080000000000002</v>
          </cell>
          <cell r="P114">
            <v>8.125</v>
          </cell>
          <cell r="Q114">
            <v>2.7080000000000002</v>
          </cell>
          <cell r="R114">
            <v>28.125</v>
          </cell>
          <cell r="S114">
            <v>83.542000000000002</v>
          </cell>
          <cell r="T114">
            <v>88.959000000000003</v>
          </cell>
          <cell r="U114">
            <v>94.376000000000005</v>
          </cell>
          <cell r="V114">
            <v>99.793000000000006</v>
          </cell>
          <cell r="W114">
            <v>5.4169999999999998</v>
          </cell>
          <cell r="X114">
            <v>13.542</v>
          </cell>
          <cell r="Y114">
            <v>21.667000000000002</v>
          </cell>
          <cell r="Z114">
            <v>24.375</v>
          </cell>
          <cell r="AA114">
            <v>27.082999999999998</v>
          </cell>
          <cell r="AB114">
            <v>35.207999999999998</v>
          </cell>
          <cell r="AC114">
            <v>2.7080000000000002</v>
          </cell>
          <cell r="AD114">
            <v>28.125</v>
          </cell>
          <cell r="AE114">
            <v>83.542000000000002</v>
          </cell>
          <cell r="AF114">
            <v>88.959000000000003</v>
          </cell>
          <cell r="AG114">
            <v>94.376000000000005</v>
          </cell>
          <cell r="AH114">
            <v>99.793000000000006</v>
          </cell>
          <cell r="AI114">
            <v>105.21000000000001</v>
          </cell>
          <cell r="AJ114">
            <v>113.33500000000001</v>
          </cell>
          <cell r="AK114">
            <v>121.46000000000001</v>
          </cell>
          <cell r="AL114">
            <v>124.16800000000001</v>
          </cell>
          <cell r="AM114">
            <v>126.876</v>
          </cell>
          <cell r="AN114">
            <v>135.001</v>
          </cell>
        </row>
        <row r="116">
          <cell r="E116">
            <v>134.292</v>
          </cell>
          <cell r="F116">
            <v>298.58299999999997</v>
          </cell>
          <cell r="G116">
            <v>387.79199999999992</v>
          </cell>
          <cell r="H116">
            <v>293.58299999999997</v>
          </cell>
          <cell r="I116">
            <v>358.58299999999997</v>
          </cell>
          <cell r="J116">
            <v>306.58299999999997</v>
          </cell>
          <cell r="K116">
            <v>463.58299999999997</v>
          </cell>
          <cell r="L116">
            <v>652.875</v>
          </cell>
          <cell r="M116">
            <v>472.875</v>
          </cell>
          <cell r="N116">
            <v>294.29200000000003</v>
          </cell>
          <cell r="O116">
            <v>365.08300000000008</v>
          </cell>
          <cell r="P116">
            <v>507.875</v>
          </cell>
        </row>
        <row r="120">
          <cell r="E120" t="str">
            <v>January</v>
          </cell>
          <cell r="F120" t="str">
            <v>February</v>
          </cell>
          <cell r="G120" t="str">
            <v>March</v>
          </cell>
          <cell r="H120" t="str">
            <v>April</v>
          </cell>
          <cell r="I120" t="str">
            <v>May</v>
          </cell>
          <cell r="J120" t="str">
            <v>June</v>
          </cell>
          <cell r="K120" t="str">
            <v>July</v>
          </cell>
          <cell r="L120" t="str">
            <v>August</v>
          </cell>
          <cell r="M120" t="str">
            <v>September</v>
          </cell>
          <cell r="N120" t="str">
            <v>October</v>
          </cell>
          <cell r="O120" t="str">
            <v>November</v>
          </cell>
          <cell r="P120" t="str">
            <v>December</v>
          </cell>
          <cell r="Q120" t="str">
            <v>htd_January</v>
          </cell>
          <cell r="R120" t="str">
            <v>htd_February</v>
          </cell>
          <cell r="S120" t="str">
            <v>htd_March</v>
          </cell>
          <cell r="T120" t="str">
            <v>htd_April</v>
          </cell>
          <cell r="U120" t="str">
            <v>htd_May</v>
          </cell>
          <cell r="V120" t="str">
            <v>htd_June</v>
          </cell>
          <cell r="W120" t="str">
            <v>htd_July</v>
          </cell>
          <cell r="X120" t="str">
            <v>htd_August</v>
          </cell>
          <cell r="Y120" t="str">
            <v>htd_September</v>
          </cell>
          <cell r="Z120" t="str">
            <v>htd_October</v>
          </cell>
          <cell r="AA120" t="str">
            <v>htd_November</v>
          </cell>
          <cell r="AB120" t="str">
            <v>htd_December</v>
          </cell>
          <cell r="AC120" t="str">
            <v>ytd_January</v>
          </cell>
          <cell r="AD120" t="str">
            <v>ytd_February</v>
          </cell>
          <cell r="AE120" t="str">
            <v>ytd_March</v>
          </cell>
          <cell r="AF120" t="str">
            <v>ytd_April</v>
          </cell>
          <cell r="AG120" t="str">
            <v>ytd_May</v>
          </cell>
          <cell r="AH120" t="str">
            <v>ytd_June</v>
          </cell>
          <cell r="AI120" t="str">
            <v>ytd_July</v>
          </cell>
          <cell r="AJ120" t="str">
            <v>ytd_August</v>
          </cell>
          <cell r="AK120" t="str">
            <v>ytd_September</v>
          </cell>
          <cell r="AL120" t="str">
            <v>ytd_October</v>
          </cell>
          <cell r="AM120" t="str">
            <v>ytd_November</v>
          </cell>
          <cell r="AN120" t="str">
            <v>ytd_December</v>
          </cell>
        </row>
        <row r="121">
          <cell r="E121">
            <v>0</v>
          </cell>
          <cell r="F121">
            <v>250</v>
          </cell>
          <cell r="G121">
            <v>0</v>
          </cell>
          <cell r="H121">
            <v>460</v>
          </cell>
          <cell r="I121">
            <v>0</v>
          </cell>
          <cell r="J121">
            <v>90</v>
          </cell>
          <cell r="K121">
            <v>80</v>
          </cell>
          <cell r="L121">
            <v>230</v>
          </cell>
          <cell r="M121">
            <v>140</v>
          </cell>
          <cell r="N121">
            <v>0</v>
          </cell>
          <cell r="O121">
            <v>0</v>
          </cell>
          <cell r="P121">
            <v>0</v>
          </cell>
          <cell r="Q121">
            <v>0</v>
          </cell>
          <cell r="R121">
            <v>250</v>
          </cell>
          <cell r="S121">
            <v>250</v>
          </cell>
          <cell r="T121">
            <v>710</v>
          </cell>
          <cell r="U121">
            <v>710</v>
          </cell>
          <cell r="V121">
            <v>800</v>
          </cell>
          <cell r="W121">
            <v>80</v>
          </cell>
          <cell r="X121">
            <v>310</v>
          </cell>
          <cell r="Y121">
            <v>450</v>
          </cell>
          <cell r="Z121">
            <v>450</v>
          </cell>
          <cell r="AA121">
            <v>450</v>
          </cell>
          <cell r="AB121">
            <v>450</v>
          </cell>
          <cell r="AC121">
            <v>0</v>
          </cell>
          <cell r="AD121">
            <v>250</v>
          </cell>
          <cell r="AE121">
            <v>250</v>
          </cell>
          <cell r="AF121">
            <v>710</v>
          </cell>
          <cell r="AG121">
            <v>710</v>
          </cell>
          <cell r="AH121">
            <v>800</v>
          </cell>
          <cell r="AI121">
            <v>880</v>
          </cell>
          <cell r="AJ121">
            <v>1110</v>
          </cell>
          <cell r="AK121">
            <v>1250</v>
          </cell>
          <cell r="AL121">
            <v>1250</v>
          </cell>
          <cell r="AM121">
            <v>1250</v>
          </cell>
          <cell r="AN121">
            <v>1250</v>
          </cell>
        </row>
        <row r="122">
          <cell r="E122">
            <v>0</v>
          </cell>
          <cell r="F122">
            <v>0</v>
          </cell>
          <cell r="G122">
            <v>412</v>
          </cell>
          <cell r="H122">
            <v>100</v>
          </cell>
          <cell r="I122">
            <v>146</v>
          </cell>
          <cell r="J122">
            <v>91</v>
          </cell>
          <cell r="K122">
            <v>12</v>
          </cell>
          <cell r="L122">
            <v>100</v>
          </cell>
          <cell r="M122">
            <v>260</v>
          </cell>
          <cell r="N122">
            <v>530</v>
          </cell>
          <cell r="O122">
            <v>400</v>
          </cell>
          <cell r="P122">
            <v>200</v>
          </cell>
          <cell r="Q122">
            <v>0</v>
          </cell>
          <cell r="R122">
            <v>0</v>
          </cell>
          <cell r="S122">
            <v>412</v>
          </cell>
          <cell r="T122">
            <v>512</v>
          </cell>
          <cell r="U122">
            <v>658</v>
          </cell>
          <cell r="V122">
            <v>749</v>
          </cell>
          <cell r="W122">
            <v>12</v>
          </cell>
          <cell r="X122">
            <v>112</v>
          </cell>
          <cell r="Y122">
            <v>372</v>
          </cell>
          <cell r="Z122">
            <v>902</v>
          </cell>
          <cell r="AA122">
            <v>1302</v>
          </cell>
          <cell r="AB122">
            <v>1502</v>
          </cell>
          <cell r="AC122">
            <v>0</v>
          </cell>
          <cell r="AD122">
            <v>0</v>
          </cell>
          <cell r="AE122">
            <v>412</v>
          </cell>
          <cell r="AF122">
            <v>512</v>
          </cell>
          <cell r="AG122">
            <v>658</v>
          </cell>
          <cell r="AH122">
            <v>749</v>
          </cell>
          <cell r="AI122">
            <v>761</v>
          </cell>
          <cell r="AJ122">
            <v>861</v>
          </cell>
          <cell r="AK122">
            <v>1121</v>
          </cell>
          <cell r="AL122">
            <v>1651</v>
          </cell>
          <cell r="AM122">
            <v>2051</v>
          </cell>
          <cell r="AN122">
            <v>2251</v>
          </cell>
        </row>
        <row r="123">
          <cell r="E123">
            <v>0</v>
          </cell>
          <cell r="F123">
            <v>250</v>
          </cell>
          <cell r="G123">
            <v>0</v>
          </cell>
          <cell r="H123">
            <v>94</v>
          </cell>
          <cell r="I123">
            <v>8</v>
          </cell>
          <cell r="J123">
            <v>38</v>
          </cell>
          <cell r="K123">
            <v>4</v>
          </cell>
          <cell r="L123">
            <v>4</v>
          </cell>
          <cell r="M123">
            <v>34</v>
          </cell>
          <cell r="N123">
            <v>304</v>
          </cell>
          <cell r="O123">
            <v>304</v>
          </cell>
          <cell r="P123">
            <v>370</v>
          </cell>
          <cell r="Q123">
            <v>0</v>
          </cell>
          <cell r="R123">
            <v>250</v>
          </cell>
          <cell r="S123">
            <v>250</v>
          </cell>
          <cell r="T123">
            <v>344</v>
          </cell>
          <cell r="U123">
            <v>352</v>
          </cell>
          <cell r="V123">
            <v>390</v>
          </cell>
          <cell r="W123">
            <v>4</v>
          </cell>
          <cell r="X123">
            <v>8</v>
          </cell>
          <cell r="Y123">
            <v>42</v>
          </cell>
          <cell r="Z123">
            <v>346</v>
          </cell>
          <cell r="AA123">
            <v>650</v>
          </cell>
          <cell r="AB123">
            <v>1020</v>
          </cell>
          <cell r="AC123">
            <v>0</v>
          </cell>
          <cell r="AD123">
            <v>250</v>
          </cell>
          <cell r="AE123">
            <v>250</v>
          </cell>
          <cell r="AF123">
            <v>344</v>
          </cell>
          <cell r="AG123">
            <v>352</v>
          </cell>
          <cell r="AH123">
            <v>390</v>
          </cell>
          <cell r="AI123">
            <v>394</v>
          </cell>
          <cell r="AJ123">
            <v>398</v>
          </cell>
          <cell r="AK123">
            <v>432</v>
          </cell>
          <cell r="AL123">
            <v>736</v>
          </cell>
          <cell r="AM123">
            <v>1040</v>
          </cell>
          <cell r="AN123">
            <v>1410</v>
          </cell>
        </row>
        <row r="124">
          <cell r="E124">
            <v>0</v>
          </cell>
          <cell r="F124">
            <v>0</v>
          </cell>
          <cell r="G124">
            <v>0</v>
          </cell>
          <cell r="H124">
            <v>0</v>
          </cell>
          <cell r="I124">
            <v>0</v>
          </cell>
          <cell r="J124">
            <v>0</v>
          </cell>
          <cell r="K124">
            <v>10</v>
          </cell>
          <cell r="L124">
            <v>10</v>
          </cell>
          <cell r="M124">
            <v>15</v>
          </cell>
          <cell r="N124">
            <v>15</v>
          </cell>
          <cell r="O124">
            <v>0</v>
          </cell>
          <cell r="P124">
            <v>0</v>
          </cell>
          <cell r="Q124">
            <v>0</v>
          </cell>
          <cell r="R124">
            <v>0</v>
          </cell>
          <cell r="S124">
            <v>0</v>
          </cell>
          <cell r="T124">
            <v>0</v>
          </cell>
          <cell r="U124">
            <v>0</v>
          </cell>
          <cell r="V124">
            <v>0</v>
          </cell>
          <cell r="W124">
            <v>10</v>
          </cell>
          <cell r="X124">
            <v>20</v>
          </cell>
          <cell r="Y124">
            <v>35</v>
          </cell>
          <cell r="Z124">
            <v>50</v>
          </cell>
          <cell r="AA124">
            <v>50</v>
          </cell>
          <cell r="AB124">
            <v>50</v>
          </cell>
          <cell r="AC124">
            <v>0</v>
          </cell>
          <cell r="AD124">
            <v>0</v>
          </cell>
          <cell r="AE124">
            <v>0</v>
          </cell>
          <cell r="AF124">
            <v>0</v>
          </cell>
          <cell r="AG124">
            <v>0</v>
          </cell>
          <cell r="AH124">
            <v>0</v>
          </cell>
          <cell r="AI124">
            <v>10</v>
          </cell>
          <cell r="AJ124">
            <v>20</v>
          </cell>
          <cell r="AK124">
            <v>35</v>
          </cell>
          <cell r="AL124">
            <v>50</v>
          </cell>
          <cell r="AM124">
            <v>50</v>
          </cell>
          <cell r="AN124">
            <v>50</v>
          </cell>
        </row>
        <row r="125">
          <cell r="E125">
            <v>0</v>
          </cell>
          <cell r="F125">
            <v>0</v>
          </cell>
          <cell r="G125">
            <v>8</v>
          </cell>
          <cell r="H125">
            <v>3</v>
          </cell>
          <cell r="I125">
            <v>12</v>
          </cell>
          <cell r="J125">
            <v>10</v>
          </cell>
          <cell r="K125">
            <v>12</v>
          </cell>
          <cell r="L125">
            <v>17</v>
          </cell>
          <cell r="M125">
            <v>15</v>
          </cell>
          <cell r="N125">
            <v>22</v>
          </cell>
          <cell r="O125">
            <v>5</v>
          </cell>
          <cell r="P125">
            <v>0</v>
          </cell>
          <cell r="Q125">
            <v>0</v>
          </cell>
          <cell r="R125">
            <v>0</v>
          </cell>
          <cell r="S125">
            <v>8</v>
          </cell>
          <cell r="T125">
            <v>11</v>
          </cell>
          <cell r="U125">
            <v>23</v>
          </cell>
          <cell r="V125">
            <v>33</v>
          </cell>
          <cell r="W125">
            <v>12</v>
          </cell>
          <cell r="X125">
            <v>29</v>
          </cell>
          <cell r="Y125">
            <v>44</v>
          </cell>
          <cell r="Z125">
            <v>66</v>
          </cell>
          <cell r="AA125">
            <v>71</v>
          </cell>
          <cell r="AB125">
            <v>71</v>
          </cell>
          <cell r="AC125">
            <v>0</v>
          </cell>
          <cell r="AD125">
            <v>0</v>
          </cell>
          <cell r="AE125">
            <v>8</v>
          </cell>
          <cell r="AF125">
            <v>11</v>
          </cell>
          <cell r="AG125">
            <v>23</v>
          </cell>
          <cell r="AH125">
            <v>33</v>
          </cell>
          <cell r="AI125">
            <v>45</v>
          </cell>
          <cell r="AJ125">
            <v>62</v>
          </cell>
          <cell r="AK125">
            <v>77</v>
          </cell>
          <cell r="AL125">
            <v>99</v>
          </cell>
          <cell r="AM125">
            <v>104</v>
          </cell>
          <cell r="AN125">
            <v>104</v>
          </cell>
        </row>
        <row r="126">
          <cell r="E126">
            <v>0</v>
          </cell>
          <cell r="F126">
            <v>0</v>
          </cell>
          <cell r="G126">
            <v>14</v>
          </cell>
          <cell r="H126">
            <v>14</v>
          </cell>
          <cell r="I126">
            <v>10</v>
          </cell>
          <cell r="J126">
            <v>11</v>
          </cell>
          <cell r="K126">
            <v>21</v>
          </cell>
          <cell r="L126">
            <v>20</v>
          </cell>
          <cell r="M126">
            <v>48</v>
          </cell>
          <cell r="N126">
            <v>0</v>
          </cell>
          <cell r="O126">
            <v>0</v>
          </cell>
          <cell r="P126">
            <v>0</v>
          </cell>
          <cell r="Q126">
            <v>0</v>
          </cell>
          <cell r="R126">
            <v>0</v>
          </cell>
          <cell r="S126">
            <v>14</v>
          </cell>
          <cell r="T126">
            <v>28</v>
          </cell>
          <cell r="U126">
            <v>38</v>
          </cell>
          <cell r="V126">
            <v>49</v>
          </cell>
          <cell r="W126">
            <v>21</v>
          </cell>
          <cell r="X126">
            <v>41</v>
          </cell>
          <cell r="Y126">
            <v>89</v>
          </cell>
          <cell r="Z126">
            <v>89</v>
          </cell>
          <cell r="AA126">
            <v>89</v>
          </cell>
          <cell r="AB126">
            <v>89</v>
          </cell>
          <cell r="AC126">
            <v>0</v>
          </cell>
          <cell r="AD126">
            <v>0</v>
          </cell>
          <cell r="AE126">
            <v>14</v>
          </cell>
          <cell r="AF126">
            <v>28</v>
          </cell>
          <cell r="AG126">
            <v>38</v>
          </cell>
          <cell r="AH126">
            <v>49</v>
          </cell>
          <cell r="AI126">
            <v>70</v>
          </cell>
          <cell r="AJ126">
            <v>90</v>
          </cell>
          <cell r="AK126">
            <v>138</v>
          </cell>
          <cell r="AL126">
            <v>138</v>
          </cell>
          <cell r="AM126">
            <v>138</v>
          </cell>
          <cell r="AN126">
            <v>138</v>
          </cell>
        </row>
        <row r="127">
          <cell r="E127">
            <v>0</v>
          </cell>
          <cell r="F127">
            <v>0</v>
          </cell>
          <cell r="G127">
            <v>9</v>
          </cell>
          <cell r="H127">
            <v>5</v>
          </cell>
          <cell r="I127">
            <v>5</v>
          </cell>
          <cell r="J127">
            <v>83</v>
          </cell>
          <cell r="K127">
            <v>29</v>
          </cell>
          <cell r="L127">
            <v>80</v>
          </cell>
          <cell r="M127">
            <v>23</v>
          </cell>
          <cell r="N127">
            <v>0</v>
          </cell>
          <cell r="O127">
            <v>0</v>
          </cell>
          <cell r="P127">
            <v>0</v>
          </cell>
          <cell r="Q127">
            <v>0</v>
          </cell>
          <cell r="R127">
            <v>0</v>
          </cell>
          <cell r="S127">
            <v>9</v>
          </cell>
          <cell r="T127">
            <v>14</v>
          </cell>
          <cell r="U127">
            <v>19</v>
          </cell>
          <cell r="V127">
            <v>102</v>
          </cell>
          <cell r="W127">
            <v>29</v>
          </cell>
          <cell r="X127">
            <v>109</v>
          </cell>
          <cell r="Y127">
            <v>132</v>
          </cell>
          <cell r="Z127">
            <v>132</v>
          </cell>
          <cell r="AA127">
            <v>132</v>
          </cell>
          <cell r="AB127">
            <v>132</v>
          </cell>
          <cell r="AC127">
            <v>0</v>
          </cell>
          <cell r="AD127">
            <v>0</v>
          </cell>
          <cell r="AE127">
            <v>9</v>
          </cell>
          <cell r="AF127">
            <v>14</v>
          </cell>
          <cell r="AG127">
            <v>19</v>
          </cell>
          <cell r="AH127">
            <v>102</v>
          </cell>
          <cell r="AI127">
            <v>131</v>
          </cell>
          <cell r="AJ127">
            <v>211</v>
          </cell>
          <cell r="AK127">
            <v>234</v>
          </cell>
          <cell r="AL127">
            <v>234</v>
          </cell>
          <cell r="AM127">
            <v>234</v>
          </cell>
          <cell r="AN127">
            <v>234</v>
          </cell>
        </row>
        <row r="128">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row>
        <row r="129">
          <cell r="E129">
            <v>0</v>
          </cell>
          <cell r="F129">
            <v>7</v>
          </cell>
          <cell r="G129">
            <v>35</v>
          </cell>
          <cell r="H129">
            <v>88</v>
          </cell>
          <cell r="I129">
            <v>190</v>
          </cell>
          <cell r="J129">
            <v>123</v>
          </cell>
          <cell r="K129">
            <v>91</v>
          </cell>
          <cell r="L129">
            <v>138</v>
          </cell>
          <cell r="M129">
            <v>119</v>
          </cell>
          <cell r="N129">
            <v>26</v>
          </cell>
          <cell r="O129">
            <v>0</v>
          </cell>
          <cell r="P129">
            <v>43</v>
          </cell>
          <cell r="Q129">
            <v>0</v>
          </cell>
          <cell r="R129">
            <v>7</v>
          </cell>
          <cell r="S129">
            <v>42</v>
          </cell>
          <cell r="T129">
            <v>130</v>
          </cell>
          <cell r="U129">
            <v>320</v>
          </cell>
          <cell r="V129">
            <v>443</v>
          </cell>
          <cell r="W129">
            <v>91</v>
          </cell>
          <cell r="X129">
            <v>229</v>
          </cell>
          <cell r="Y129">
            <v>348</v>
          </cell>
          <cell r="Z129">
            <v>374</v>
          </cell>
          <cell r="AA129">
            <v>374</v>
          </cell>
          <cell r="AB129">
            <v>417</v>
          </cell>
          <cell r="AC129">
            <v>0</v>
          </cell>
          <cell r="AD129">
            <v>7</v>
          </cell>
          <cell r="AE129">
            <v>42</v>
          </cell>
          <cell r="AF129">
            <v>130</v>
          </cell>
          <cell r="AG129">
            <v>320</v>
          </cell>
          <cell r="AH129">
            <v>443</v>
          </cell>
          <cell r="AI129">
            <v>534</v>
          </cell>
          <cell r="AJ129">
            <v>672</v>
          </cell>
          <cell r="AK129">
            <v>791</v>
          </cell>
          <cell r="AL129">
            <v>817</v>
          </cell>
          <cell r="AM129">
            <v>817</v>
          </cell>
          <cell r="AN129">
            <v>860</v>
          </cell>
        </row>
        <row r="130">
          <cell r="E130">
            <v>155</v>
          </cell>
          <cell r="F130">
            <v>278</v>
          </cell>
          <cell r="G130">
            <v>191</v>
          </cell>
          <cell r="H130">
            <v>126</v>
          </cell>
          <cell r="I130">
            <v>119</v>
          </cell>
          <cell r="J130">
            <v>200</v>
          </cell>
          <cell r="K130">
            <v>122</v>
          </cell>
          <cell r="L130">
            <v>272</v>
          </cell>
          <cell r="M130">
            <v>165</v>
          </cell>
          <cell r="N130">
            <v>52</v>
          </cell>
          <cell r="O130">
            <v>34</v>
          </cell>
          <cell r="P130">
            <v>35</v>
          </cell>
          <cell r="Q130">
            <v>155</v>
          </cell>
          <cell r="R130">
            <v>433</v>
          </cell>
          <cell r="S130">
            <v>624</v>
          </cell>
          <cell r="T130">
            <v>750</v>
          </cell>
          <cell r="U130">
            <v>869</v>
          </cell>
          <cell r="V130">
            <v>1069</v>
          </cell>
          <cell r="W130">
            <v>122</v>
          </cell>
          <cell r="X130">
            <v>394</v>
          </cell>
          <cell r="Y130">
            <v>559</v>
          </cell>
          <cell r="Z130">
            <v>611</v>
          </cell>
          <cell r="AA130">
            <v>645</v>
          </cell>
          <cell r="AB130">
            <v>680</v>
          </cell>
          <cell r="AC130">
            <v>155</v>
          </cell>
          <cell r="AD130">
            <v>433</v>
          </cell>
          <cell r="AE130">
            <v>624</v>
          </cell>
          <cell r="AF130">
            <v>750</v>
          </cell>
          <cell r="AG130">
            <v>869</v>
          </cell>
          <cell r="AH130">
            <v>1069</v>
          </cell>
          <cell r="AI130">
            <v>1191</v>
          </cell>
          <cell r="AJ130">
            <v>1463</v>
          </cell>
          <cell r="AK130">
            <v>1628</v>
          </cell>
          <cell r="AL130">
            <v>1680</v>
          </cell>
          <cell r="AM130">
            <v>1714</v>
          </cell>
          <cell r="AN130">
            <v>1749</v>
          </cell>
        </row>
        <row r="131">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row>
        <row r="132">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row>
        <row r="133">
          <cell r="E133">
            <v>0</v>
          </cell>
          <cell r="F133">
            <v>55</v>
          </cell>
          <cell r="G133">
            <v>0</v>
          </cell>
          <cell r="H133">
            <v>18</v>
          </cell>
          <cell r="I133">
            <v>61</v>
          </cell>
          <cell r="J133">
            <v>43</v>
          </cell>
          <cell r="K133">
            <v>75</v>
          </cell>
          <cell r="L133">
            <v>212</v>
          </cell>
          <cell r="M133">
            <v>167</v>
          </cell>
          <cell r="N133">
            <v>92</v>
          </cell>
          <cell r="O133">
            <v>83</v>
          </cell>
          <cell r="P133">
            <v>30</v>
          </cell>
          <cell r="Q133">
            <v>0</v>
          </cell>
          <cell r="R133">
            <v>55</v>
          </cell>
          <cell r="S133">
            <v>55</v>
          </cell>
          <cell r="T133">
            <v>73</v>
          </cell>
          <cell r="U133">
            <v>134</v>
          </cell>
          <cell r="V133">
            <v>177</v>
          </cell>
          <cell r="W133">
            <v>75</v>
          </cell>
          <cell r="X133">
            <v>287</v>
          </cell>
          <cell r="Y133">
            <v>454</v>
          </cell>
          <cell r="Z133">
            <v>546</v>
          </cell>
          <cell r="AA133">
            <v>629</v>
          </cell>
          <cell r="AB133">
            <v>659</v>
          </cell>
          <cell r="AC133">
            <v>0</v>
          </cell>
          <cell r="AD133">
            <v>55</v>
          </cell>
          <cell r="AE133">
            <v>55</v>
          </cell>
          <cell r="AF133">
            <v>73</v>
          </cell>
          <cell r="AG133">
            <v>134</v>
          </cell>
          <cell r="AH133">
            <v>177</v>
          </cell>
          <cell r="AI133">
            <v>252</v>
          </cell>
          <cell r="AJ133">
            <v>464</v>
          </cell>
          <cell r="AK133">
            <v>631</v>
          </cell>
          <cell r="AL133">
            <v>723</v>
          </cell>
          <cell r="AM133">
            <v>806</v>
          </cell>
          <cell r="AN133">
            <v>836</v>
          </cell>
        </row>
        <row r="134">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row>
        <row r="135">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row>
        <row r="136">
          <cell r="E136">
            <v>4</v>
          </cell>
          <cell r="F136">
            <v>44</v>
          </cell>
          <cell r="G136">
            <v>63</v>
          </cell>
          <cell r="H136">
            <v>93</v>
          </cell>
          <cell r="I136">
            <v>88</v>
          </cell>
          <cell r="J136">
            <v>97</v>
          </cell>
          <cell r="K136">
            <v>70</v>
          </cell>
          <cell r="L136">
            <v>58</v>
          </cell>
          <cell r="M136">
            <v>54</v>
          </cell>
          <cell r="N136">
            <v>56</v>
          </cell>
          <cell r="O136">
            <v>42</v>
          </cell>
          <cell r="P136">
            <v>91</v>
          </cell>
          <cell r="Q136">
            <v>4</v>
          </cell>
          <cell r="R136">
            <v>48</v>
          </cell>
          <cell r="S136">
            <v>111</v>
          </cell>
          <cell r="T136">
            <v>204</v>
          </cell>
          <cell r="U136">
            <v>292</v>
          </cell>
          <cell r="V136">
            <v>389</v>
          </cell>
          <cell r="W136">
            <v>70</v>
          </cell>
          <cell r="X136">
            <v>128</v>
          </cell>
          <cell r="Y136">
            <v>182</v>
          </cell>
          <cell r="Z136">
            <v>238</v>
          </cell>
          <cell r="AA136">
            <v>280</v>
          </cell>
          <cell r="AB136">
            <v>371</v>
          </cell>
          <cell r="AC136">
            <v>4</v>
          </cell>
          <cell r="AD136">
            <v>48</v>
          </cell>
          <cell r="AE136">
            <v>111</v>
          </cell>
          <cell r="AF136">
            <v>204</v>
          </cell>
          <cell r="AG136">
            <v>292</v>
          </cell>
          <cell r="AH136">
            <v>389</v>
          </cell>
          <cell r="AI136">
            <v>459</v>
          </cell>
          <cell r="AJ136">
            <v>517</v>
          </cell>
          <cell r="AK136">
            <v>571</v>
          </cell>
          <cell r="AL136">
            <v>627</v>
          </cell>
          <cell r="AM136">
            <v>669</v>
          </cell>
          <cell r="AN136">
            <v>760</v>
          </cell>
        </row>
        <row r="137">
          <cell r="E137">
            <v>646</v>
          </cell>
          <cell r="F137">
            <v>487</v>
          </cell>
          <cell r="G137">
            <v>1215</v>
          </cell>
          <cell r="H137">
            <v>680</v>
          </cell>
          <cell r="I137">
            <v>638</v>
          </cell>
          <cell r="J137">
            <v>369</v>
          </cell>
          <cell r="K137">
            <v>1341</v>
          </cell>
          <cell r="L137">
            <v>276</v>
          </cell>
          <cell r="M137">
            <v>758</v>
          </cell>
          <cell r="N137">
            <v>659</v>
          </cell>
          <cell r="O137">
            <v>349</v>
          </cell>
          <cell r="P137">
            <v>565</v>
          </cell>
          <cell r="Q137">
            <v>646</v>
          </cell>
          <cell r="R137">
            <v>1133</v>
          </cell>
          <cell r="S137">
            <v>2348</v>
          </cell>
          <cell r="T137">
            <v>3028</v>
          </cell>
          <cell r="U137">
            <v>3666</v>
          </cell>
          <cell r="V137">
            <v>4035</v>
          </cell>
          <cell r="W137">
            <v>1341</v>
          </cell>
          <cell r="X137">
            <v>1617</v>
          </cell>
          <cell r="Y137">
            <v>2375</v>
          </cell>
          <cell r="Z137">
            <v>3034</v>
          </cell>
          <cell r="AA137">
            <v>3383</v>
          </cell>
          <cell r="AB137">
            <v>3948</v>
          </cell>
          <cell r="AC137">
            <v>646</v>
          </cell>
          <cell r="AD137">
            <v>1133</v>
          </cell>
          <cell r="AE137">
            <v>2348</v>
          </cell>
          <cell r="AF137">
            <v>3028</v>
          </cell>
          <cell r="AG137">
            <v>3666</v>
          </cell>
          <cell r="AH137">
            <v>4035</v>
          </cell>
          <cell r="AI137">
            <v>5376</v>
          </cell>
          <cell r="AJ137">
            <v>5652</v>
          </cell>
          <cell r="AK137">
            <v>6410</v>
          </cell>
          <cell r="AL137">
            <v>7069</v>
          </cell>
          <cell r="AM137">
            <v>7418</v>
          </cell>
          <cell r="AN137">
            <v>7983</v>
          </cell>
        </row>
        <row r="138">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row>
        <row r="139">
          <cell r="E139">
            <v>0</v>
          </cell>
          <cell r="F139">
            <v>20</v>
          </cell>
          <cell r="G139">
            <v>48</v>
          </cell>
          <cell r="H139">
            <v>64</v>
          </cell>
          <cell r="I139">
            <v>70</v>
          </cell>
          <cell r="J139">
            <v>20</v>
          </cell>
          <cell r="K139">
            <v>128</v>
          </cell>
          <cell r="L139">
            <v>78</v>
          </cell>
          <cell r="M139">
            <v>126</v>
          </cell>
          <cell r="N139">
            <v>22</v>
          </cell>
          <cell r="O139">
            <v>0</v>
          </cell>
          <cell r="P139">
            <v>0</v>
          </cell>
          <cell r="Q139">
            <v>0</v>
          </cell>
          <cell r="R139">
            <v>20</v>
          </cell>
          <cell r="S139">
            <v>68</v>
          </cell>
          <cell r="T139">
            <v>132</v>
          </cell>
          <cell r="U139">
            <v>202</v>
          </cell>
          <cell r="V139">
            <v>222</v>
          </cell>
          <cell r="W139">
            <v>128</v>
          </cell>
          <cell r="X139">
            <v>206</v>
          </cell>
          <cell r="Y139">
            <v>332</v>
          </cell>
          <cell r="Z139">
            <v>354</v>
          </cell>
          <cell r="AA139">
            <v>354</v>
          </cell>
          <cell r="AB139">
            <v>354</v>
          </cell>
          <cell r="AC139">
            <v>0</v>
          </cell>
          <cell r="AD139">
            <v>20</v>
          </cell>
          <cell r="AE139">
            <v>68</v>
          </cell>
          <cell r="AF139">
            <v>132</v>
          </cell>
          <cell r="AG139">
            <v>202</v>
          </cell>
          <cell r="AH139">
            <v>222</v>
          </cell>
          <cell r="AI139">
            <v>350</v>
          </cell>
          <cell r="AJ139">
            <v>428</v>
          </cell>
          <cell r="AK139">
            <v>554</v>
          </cell>
          <cell r="AL139">
            <v>576</v>
          </cell>
          <cell r="AM139">
            <v>576</v>
          </cell>
          <cell r="AN139">
            <v>576</v>
          </cell>
        </row>
        <row r="141">
          <cell r="E141">
            <v>159</v>
          </cell>
          <cell r="F141">
            <v>884</v>
          </cell>
          <cell r="G141">
            <v>732</v>
          </cell>
          <cell r="H141">
            <v>1001</v>
          </cell>
          <cell r="I141">
            <v>639</v>
          </cell>
          <cell r="J141">
            <v>786</v>
          </cell>
          <cell r="K141">
            <v>526</v>
          </cell>
          <cell r="L141">
            <v>1141</v>
          </cell>
          <cell r="M141">
            <v>1040</v>
          </cell>
          <cell r="N141">
            <v>1097</v>
          </cell>
          <cell r="O141">
            <v>868</v>
          </cell>
          <cell r="P141">
            <v>769</v>
          </cell>
        </row>
        <row r="143">
          <cell r="E143" t="str">
            <v>January</v>
          </cell>
          <cell r="F143" t="str">
            <v>February</v>
          </cell>
          <cell r="G143" t="str">
            <v>March</v>
          </cell>
          <cell r="H143" t="str">
            <v>April</v>
          </cell>
          <cell r="I143" t="str">
            <v>May</v>
          </cell>
          <cell r="J143" t="str">
            <v>June</v>
          </cell>
          <cell r="K143" t="str">
            <v>July</v>
          </cell>
          <cell r="L143" t="str">
            <v>August</v>
          </cell>
          <cell r="M143" t="str">
            <v>September</v>
          </cell>
          <cell r="N143" t="str">
            <v>October</v>
          </cell>
          <cell r="O143" t="str">
            <v>November</v>
          </cell>
          <cell r="P143" t="str">
            <v>December</v>
          </cell>
          <cell r="Q143" t="str">
            <v>htd_January</v>
          </cell>
          <cell r="R143" t="str">
            <v>htd_February</v>
          </cell>
          <cell r="S143" t="str">
            <v>htd_March</v>
          </cell>
          <cell r="T143" t="str">
            <v>htd_April</v>
          </cell>
          <cell r="U143" t="str">
            <v>htd_May</v>
          </cell>
          <cell r="V143" t="str">
            <v>htd_June</v>
          </cell>
          <cell r="W143" t="str">
            <v>htd_July</v>
          </cell>
          <cell r="X143" t="str">
            <v>htd_August</v>
          </cell>
          <cell r="Y143" t="str">
            <v>htd_September</v>
          </cell>
          <cell r="Z143" t="str">
            <v>htd_October</v>
          </cell>
          <cell r="AA143" t="str">
            <v>htd_November</v>
          </cell>
          <cell r="AB143" t="str">
            <v>htd_December</v>
          </cell>
          <cell r="AC143" t="str">
            <v>ytd_January</v>
          </cell>
          <cell r="AD143" t="str">
            <v>ytd_February</v>
          </cell>
          <cell r="AE143" t="str">
            <v>ytd_March</v>
          </cell>
          <cell r="AF143" t="str">
            <v>ytd_April</v>
          </cell>
          <cell r="AG143" t="str">
            <v>ytd_May</v>
          </cell>
          <cell r="AH143" t="str">
            <v>ytd_June</v>
          </cell>
          <cell r="AI143" t="str">
            <v>ytd_July</v>
          </cell>
          <cell r="AJ143" t="str">
            <v>ytd_August</v>
          </cell>
          <cell r="AK143" t="str">
            <v>ytd_September</v>
          </cell>
          <cell r="AL143" t="str">
            <v>ytd_October</v>
          </cell>
          <cell r="AM143" t="str">
            <v>ytd_November</v>
          </cell>
          <cell r="AN143" t="str">
            <v>ytd_December</v>
          </cell>
        </row>
        <row r="144">
          <cell r="E144">
            <v>6878.3</v>
          </cell>
          <cell r="F144">
            <v>6712.8</v>
          </cell>
          <cell r="G144">
            <v>9051.2000000000007</v>
          </cell>
          <cell r="H144">
            <v>8476.9</v>
          </cell>
          <cell r="I144">
            <v>8063.4</v>
          </cell>
          <cell r="J144">
            <v>5327.3</v>
          </cell>
          <cell r="K144">
            <v>7810.6</v>
          </cell>
          <cell r="L144">
            <v>4003.4</v>
          </cell>
          <cell r="M144">
            <v>3679.9</v>
          </cell>
          <cell r="N144">
            <v>3105.6</v>
          </cell>
          <cell r="O144">
            <v>3694.8</v>
          </cell>
          <cell r="P144">
            <v>9795.7999999999993</v>
          </cell>
          <cell r="Q144">
            <v>6878.3</v>
          </cell>
          <cell r="R144">
            <v>13591.1</v>
          </cell>
          <cell r="S144">
            <v>22642.300000000003</v>
          </cell>
          <cell r="T144">
            <v>31119.200000000004</v>
          </cell>
          <cell r="U144">
            <v>39182.600000000006</v>
          </cell>
          <cell r="V144">
            <v>44509.900000000009</v>
          </cell>
          <cell r="W144">
            <v>7810.6</v>
          </cell>
          <cell r="X144">
            <v>11814</v>
          </cell>
          <cell r="Y144">
            <v>15493.9</v>
          </cell>
          <cell r="Z144">
            <v>18599.5</v>
          </cell>
          <cell r="AA144">
            <v>22294.3</v>
          </cell>
          <cell r="AB144">
            <v>32090.1</v>
          </cell>
          <cell r="AC144">
            <v>6878.3</v>
          </cell>
          <cell r="AD144">
            <v>13591.1</v>
          </cell>
          <cell r="AE144">
            <v>22642.300000000003</v>
          </cell>
          <cell r="AF144">
            <v>31119.200000000004</v>
          </cell>
          <cell r="AG144">
            <v>39182.600000000006</v>
          </cell>
          <cell r="AH144">
            <v>44509.900000000009</v>
          </cell>
          <cell r="AI144">
            <v>52320.500000000007</v>
          </cell>
          <cell r="AJ144">
            <v>56323.900000000009</v>
          </cell>
          <cell r="AK144">
            <v>60003.80000000001</v>
          </cell>
          <cell r="AL144">
            <v>63109.400000000009</v>
          </cell>
          <cell r="AM144">
            <v>66804.200000000012</v>
          </cell>
          <cell r="AN144">
            <v>76600.000000000015</v>
          </cell>
        </row>
        <row r="145">
          <cell r="E145">
            <v>0</v>
          </cell>
          <cell r="F145">
            <v>14</v>
          </cell>
          <cell r="G145">
            <v>0</v>
          </cell>
          <cell r="H145">
            <v>14</v>
          </cell>
          <cell r="I145">
            <v>0</v>
          </cell>
          <cell r="J145">
            <v>0</v>
          </cell>
          <cell r="K145">
            <v>0</v>
          </cell>
          <cell r="L145">
            <v>0</v>
          </cell>
          <cell r="M145">
            <v>0</v>
          </cell>
          <cell r="N145">
            <v>0</v>
          </cell>
          <cell r="O145">
            <v>0</v>
          </cell>
          <cell r="P145">
            <v>0</v>
          </cell>
          <cell r="Q145">
            <v>0</v>
          </cell>
          <cell r="R145">
            <v>14</v>
          </cell>
          <cell r="S145">
            <v>14</v>
          </cell>
          <cell r="T145">
            <v>28</v>
          </cell>
          <cell r="U145">
            <v>28</v>
          </cell>
          <cell r="V145">
            <v>28</v>
          </cell>
          <cell r="W145">
            <v>0</v>
          </cell>
          <cell r="X145">
            <v>0</v>
          </cell>
          <cell r="Y145">
            <v>0</v>
          </cell>
          <cell r="Z145">
            <v>0</v>
          </cell>
          <cell r="AA145">
            <v>0</v>
          </cell>
          <cell r="AB145">
            <v>0</v>
          </cell>
          <cell r="AC145">
            <v>0</v>
          </cell>
          <cell r="AD145">
            <v>14</v>
          </cell>
          <cell r="AE145">
            <v>14</v>
          </cell>
          <cell r="AF145">
            <v>28</v>
          </cell>
          <cell r="AG145">
            <v>28</v>
          </cell>
          <cell r="AH145">
            <v>28</v>
          </cell>
          <cell r="AI145">
            <v>28</v>
          </cell>
          <cell r="AJ145">
            <v>28</v>
          </cell>
          <cell r="AK145">
            <v>28</v>
          </cell>
          <cell r="AL145">
            <v>28</v>
          </cell>
          <cell r="AM145">
            <v>28</v>
          </cell>
          <cell r="AN145">
            <v>28</v>
          </cell>
        </row>
        <row r="146">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row>
        <row r="147">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row>
        <row r="148">
          <cell r="E148">
            <v>0</v>
          </cell>
          <cell r="F148">
            <v>2</v>
          </cell>
          <cell r="G148">
            <v>0</v>
          </cell>
          <cell r="H148">
            <v>0</v>
          </cell>
          <cell r="I148">
            <v>0</v>
          </cell>
          <cell r="J148">
            <v>0</v>
          </cell>
          <cell r="K148">
            <v>0</v>
          </cell>
          <cell r="L148">
            <v>11</v>
          </cell>
          <cell r="M148">
            <v>10</v>
          </cell>
          <cell r="N148">
            <v>21</v>
          </cell>
          <cell r="O148">
            <v>15</v>
          </cell>
          <cell r="P148">
            <v>0</v>
          </cell>
          <cell r="Q148">
            <v>0</v>
          </cell>
          <cell r="R148">
            <v>2</v>
          </cell>
          <cell r="S148">
            <v>2</v>
          </cell>
          <cell r="T148">
            <v>2</v>
          </cell>
          <cell r="U148">
            <v>2</v>
          </cell>
          <cell r="V148">
            <v>2</v>
          </cell>
          <cell r="W148">
            <v>0</v>
          </cell>
          <cell r="X148">
            <v>11</v>
          </cell>
          <cell r="Y148">
            <v>21</v>
          </cell>
          <cell r="Z148">
            <v>42</v>
          </cell>
          <cell r="AA148">
            <v>57</v>
          </cell>
          <cell r="AB148">
            <v>57</v>
          </cell>
          <cell r="AC148">
            <v>0</v>
          </cell>
          <cell r="AD148">
            <v>2</v>
          </cell>
          <cell r="AE148">
            <v>2</v>
          </cell>
          <cell r="AF148">
            <v>2</v>
          </cell>
          <cell r="AG148">
            <v>2</v>
          </cell>
          <cell r="AH148">
            <v>2</v>
          </cell>
          <cell r="AI148">
            <v>2</v>
          </cell>
          <cell r="AJ148">
            <v>13</v>
          </cell>
          <cell r="AK148">
            <v>23</v>
          </cell>
          <cell r="AL148">
            <v>44</v>
          </cell>
          <cell r="AM148">
            <v>59</v>
          </cell>
          <cell r="AN148">
            <v>59</v>
          </cell>
        </row>
        <row r="149">
          <cell r="E149">
            <v>0</v>
          </cell>
          <cell r="F149">
            <v>10</v>
          </cell>
          <cell r="G149">
            <v>10</v>
          </cell>
          <cell r="H149">
            <v>0</v>
          </cell>
          <cell r="I149">
            <v>20</v>
          </cell>
          <cell r="J149">
            <v>0</v>
          </cell>
          <cell r="K149">
            <v>0</v>
          </cell>
          <cell r="L149">
            <v>55</v>
          </cell>
          <cell r="M149">
            <v>30</v>
          </cell>
          <cell r="N149">
            <v>0</v>
          </cell>
          <cell r="O149">
            <v>15</v>
          </cell>
          <cell r="P149">
            <v>15</v>
          </cell>
          <cell r="Q149">
            <v>0</v>
          </cell>
          <cell r="R149">
            <v>10</v>
          </cell>
          <cell r="S149">
            <v>20</v>
          </cell>
          <cell r="T149">
            <v>20</v>
          </cell>
          <cell r="U149">
            <v>40</v>
          </cell>
          <cell r="V149">
            <v>40</v>
          </cell>
          <cell r="W149">
            <v>0</v>
          </cell>
          <cell r="X149">
            <v>55</v>
          </cell>
          <cell r="Y149">
            <v>85</v>
          </cell>
          <cell r="Z149">
            <v>85</v>
          </cell>
          <cell r="AA149">
            <v>100</v>
          </cell>
          <cell r="AB149">
            <v>115</v>
          </cell>
          <cell r="AC149">
            <v>0</v>
          </cell>
          <cell r="AD149">
            <v>10</v>
          </cell>
          <cell r="AE149">
            <v>20</v>
          </cell>
          <cell r="AF149">
            <v>20</v>
          </cell>
          <cell r="AG149">
            <v>40</v>
          </cell>
          <cell r="AH149">
            <v>40</v>
          </cell>
          <cell r="AI149">
            <v>40</v>
          </cell>
          <cell r="AJ149">
            <v>95</v>
          </cell>
          <cell r="AK149">
            <v>125</v>
          </cell>
          <cell r="AL149">
            <v>125</v>
          </cell>
          <cell r="AM149">
            <v>140</v>
          </cell>
          <cell r="AN149">
            <v>155</v>
          </cell>
        </row>
        <row r="150">
          <cell r="E150">
            <v>6.4</v>
          </cell>
          <cell r="F150">
            <v>6.4</v>
          </cell>
          <cell r="G150">
            <v>6.4</v>
          </cell>
          <cell r="H150">
            <v>14.4</v>
          </cell>
          <cell r="I150">
            <v>6.4</v>
          </cell>
          <cell r="J150">
            <v>0</v>
          </cell>
          <cell r="K150">
            <v>0</v>
          </cell>
          <cell r="L150">
            <v>0</v>
          </cell>
          <cell r="M150">
            <v>8</v>
          </cell>
          <cell r="N150">
            <v>0</v>
          </cell>
          <cell r="O150">
            <v>0</v>
          </cell>
          <cell r="P150">
            <v>0</v>
          </cell>
          <cell r="Q150">
            <v>6.4</v>
          </cell>
          <cell r="R150">
            <v>12.8</v>
          </cell>
          <cell r="S150">
            <v>19.200000000000003</v>
          </cell>
          <cell r="T150">
            <v>33.6</v>
          </cell>
          <cell r="U150">
            <v>40</v>
          </cell>
          <cell r="V150">
            <v>40</v>
          </cell>
          <cell r="W150">
            <v>0</v>
          </cell>
          <cell r="X150">
            <v>0</v>
          </cell>
          <cell r="Y150">
            <v>8</v>
          </cell>
          <cell r="Z150">
            <v>8</v>
          </cell>
          <cell r="AA150">
            <v>8</v>
          </cell>
          <cell r="AB150">
            <v>8</v>
          </cell>
          <cell r="AC150">
            <v>6.4</v>
          </cell>
          <cell r="AD150">
            <v>12.8</v>
          </cell>
          <cell r="AE150">
            <v>19.200000000000003</v>
          </cell>
          <cell r="AF150">
            <v>33.6</v>
          </cell>
          <cell r="AG150">
            <v>40</v>
          </cell>
          <cell r="AH150">
            <v>40</v>
          </cell>
          <cell r="AI150">
            <v>40</v>
          </cell>
          <cell r="AJ150">
            <v>40</v>
          </cell>
          <cell r="AK150">
            <v>48</v>
          </cell>
          <cell r="AL150">
            <v>48</v>
          </cell>
          <cell r="AM150">
            <v>48</v>
          </cell>
          <cell r="AN150">
            <v>48</v>
          </cell>
        </row>
        <row r="151">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row>
        <row r="152">
          <cell r="E152">
            <v>11</v>
          </cell>
          <cell r="F152">
            <v>20</v>
          </cell>
          <cell r="G152">
            <v>24.67</v>
          </cell>
          <cell r="H152">
            <v>64.67</v>
          </cell>
          <cell r="I152">
            <v>139.66999999999999</v>
          </cell>
          <cell r="J152">
            <v>119</v>
          </cell>
          <cell r="K152">
            <v>81.67</v>
          </cell>
          <cell r="L152">
            <v>321.33</v>
          </cell>
          <cell r="M152">
            <v>154.83000000000001</v>
          </cell>
          <cell r="N152">
            <v>138.16999999999999</v>
          </cell>
          <cell r="O152">
            <v>72.83</v>
          </cell>
          <cell r="P152">
            <v>145.16</v>
          </cell>
          <cell r="Q152">
            <v>11</v>
          </cell>
          <cell r="R152">
            <v>31</v>
          </cell>
          <cell r="S152">
            <v>55.67</v>
          </cell>
          <cell r="T152">
            <v>120.34</v>
          </cell>
          <cell r="U152">
            <v>260.01</v>
          </cell>
          <cell r="V152">
            <v>379.01</v>
          </cell>
          <cell r="W152">
            <v>81.67</v>
          </cell>
          <cell r="X152">
            <v>403</v>
          </cell>
          <cell r="Y152">
            <v>557.83000000000004</v>
          </cell>
          <cell r="Z152">
            <v>696</v>
          </cell>
          <cell r="AA152">
            <v>768.83</v>
          </cell>
          <cell r="AB152">
            <v>913.99</v>
          </cell>
          <cell r="AC152">
            <v>11</v>
          </cell>
          <cell r="AD152">
            <v>31</v>
          </cell>
          <cell r="AE152">
            <v>55.67</v>
          </cell>
          <cell r="AF152">
            <v>120.34</v>
          </cell>
          <cell r="AG152">
            <v>260.01</v>
          </cell>
          <cell r="AH152">
            <v>379.01</v>
          </cell>
          <cell r="AI152">
            <v>460.68</v>
          </cell>
          <cell r="AJ152">
            <v>782.01</v>
          </cell>
          <cell r="AK152">
            <v>936.84</v>
          </cell>
          <cell r="AL152">
            <v>1075.01</v>
          </cell>
          <cell r="AM152">
            <v>1147.8399999999999</v>
          </cell>
          <cell r="AN152">
            <v>1293</v>
          </cell>
        </row>
        <row r="153">
          <cell r="E153">
            <v>2</v>
          </cell>
          <cell r="F153">
            <v>4</v>
          </cell>
          <cell r="G153">
            <v>0</v>
          </cell>
          <cell r="H153">
            <v>5</v>
          </cell>
          <cell r="I153">
            <v>0</v>
          </cell>
          <cell r="J153">
            <v>0</v>
          </cell>
          <cell r="K153">
            <v>10</v>
          </cell>
          <cell r="L153">
            <v>10</v>
          </cell>
          <cell r="M153">
            <v>20</v>
          </cell>
          <cell r="N153">
            <v>20</v>
          </cell>
          <cell r="O153">
            <v>20</v>
          </cell>
          <cell r="P153">
            <v>0</v>
          </cell>
          <cell r="Q153">
            <v>2</v>
          </cell>
          <cell r="R153">
            <v>6</v>
          </cell>
          <cell r="S153">
            <v>6</v>
          </cell>
          <cell r="T153">
            <v>11</v>
          </cell>
          <cell r="U153">
            <v>11</v>
          </cell>
          <cell r="V153">
            <v>11</v>
          </cell>
          <cell r="W153">
            <v>10</v>
          </cell>
          <cell r="X153">
            <v>20</v>
          </cell>
          <cell r="Y153">
            <v>40</v>
          </cell>
          <cell r="Z153">
            <v>60</v>
          </cell>
          <cell r="AA153">
            <v>80</v>
          </cell>
          <cell r="AB153">
            <v>80</v>
          </cell>
          <cell r="AC153">
            <v>2</v>
          </cell>
          <cell r="AD153">
            <v>6</v>
          </cell>
          <cell r="AE153">
            <v>6</v>
          </cell>
          <cell r="AF153">
            <v>11</v>
          </cell>
          <cell r="AG153">
            <v>11</v>
          </cell>
          <cell r="AH153">
            <v>11</v>
          </cell>
          <cell r="AI153">
            <v>21</v>
          </cell>
          <cell r="AJ153">
            <v>31</v>
          </cell>
          <cell r="AK153">
            <v>51</v>
          </cell>
          <cell r="AL153">
            <v>71</v>
          </cell>
          <cell r="AM153">
            <v>91</v>
          </cell>
          <cell r="AN153">
            <v>91</v>
          </cell>
        </row>
        <row r="154">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row>
        <row r="155">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row>
        <row r="156">
          <cell r="E156">
            <v>6</v>
          </cell>
          <cell r="F156">
            <v>48.5</v>
          </cell>
          <cell r="G156">
            <v>51.5</v>
          </cell>
          <cell r="H156">
            <v>63.5</v>
          </cell>
          <cell r="I156">
            <v>43.5</v>
          </cell>
          <cell r="J156">
            <v>13</v>
          </cell>
          <cell r="K156">
            <v>16</v>
          </cell>
          <cell r="L156">
            <v>32</v>
          </cell>
          <cell r="M156">
            <v>11</v>
          </cell>
          <cell r="N156">
            <v>26</v>
          </cell>
          <cell r="O156">
            <v>6</v>
          </cell>
          <cell r="P156">
            <v>0</v>
          </cell>
          <cell r="Q156">
            <v>6</v>
          </cell>
          <cell r="R156">
            <v>54.5</v>
          </cell>
          <cell r="S156">
            <v>106</v>
          </cell>
          <cell r="T156">
            <v>169.5</v>
          </cell>
          <cell r="U156">
            <v>213</v>
          </cell>
          <cell r="V156">
            <v>226</v>
          </cell>
          <cell r="W156">
            <v>16</v>
          </cell>
          <cell r="X156">
            <v>48</v>
          </cell>
          <cell r="Y156">
            <v>59</v>
          </cell>
          <cell r="Z156">
            <v>85</v>
          </cell>
          <cell r="AA156">
            <v>91</v>
          </cell>
          <cell r="AB156">
            <v>91</v>
          </cell>
          <cell r="AC156">
            <v>6</v>
          </cell>
          <cell r="AD156">
            <v>54.5</v>
          </cell>
          <cell r="AE156">
            <v>106</v>
          </cell>
          <cell r="AF156">
            <v>169.5</v>
          </cell>
          <cell r="AG156">
            <v>213</v>
          </cell>
          <cell r="AH156">
            <v>226</v>
          </cell>
          <cell r="AI156">
            <v>242</v>
          </cell>
          <cell r="AJ156">
            <v>274</v>
          </cell>
          <cell r="AK156">
            <v>285</v>
          </cell>
          <cell r="AL156">
            <v>311</v>
          </cell>
          <cell r="AM156">
            <v>317</v>
          </cell>
          <cell r="AN156">
            <v>317</v>
          </cell>
        </row>
        <row r="157">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row>
        <row r="158">
          <cell r="E158">
            <v>0</v>
          </cell>
          <cell r="F158">
            <v>0</v>
          </cell>
          <cell r="G158">
            <v>0</v>
          </cell>
          <cell r="H158">
            <v>0</v>
          </cell>
          <cell r="I158">
            <v>0</v>
          </cell>
          <cell r="J158">
            <v>10</v>
          </cell>
          <cell r="K158">
            <v>7</v>
          </cell>
          <cell r="L158">
            <v>0</v>
          </cell>
          <cell r="M158">
            <v>0</v>
          </cell>
          <cell r="N158">
            <v>0</v>
          </cell>
          <cell r="O158">
            <v>0</v>
          </cell>
          <cell r="P158">
            <v>0</v>
          </cell>
          <cell r="Q158">
            <v>0</v>
          </cell>
          <cell r="R158">
            <v>0</v>
          </cell>
          <cell r="S158">
            <v>0</v>
          </cell>
          <cell r="T158">
            <v>0</v>
          </cell>
          <cell r="U158">
            <v>0</v>
          </cell>
          <cell r="V158">
            <v>10</v>
          </cell>
          <cell r="W158">
            <v>7</v>
          </cell>
          <cell r="X158">
            <v>7</v>
          </cell>
          <cell r="Y158">
            <v>7</v>
          </cell>
          <cell r="Z158">
            <v>7</v>
          </cell>
          <cell r="AA158">
            <v>7</v>
          </cell>
          <cell r="AB158">
            <v>7</v>
          </cell>
          <cell r="AC158">
            <v>0</v>
          </cell>
          <cell r="AD158">
            <v>0</v>
          </cell>
          <cell r="AE158">
            <v>0</v>
          </cell>
          <cell r="AF158">
            <v>0</v>
          </cell>
          <cell r="AG158">
            <v>0</v>
          </cell>
          <cell r="AH158">
            <v>10</v>
          </cell>
          <cell r="AI158">
            <v>17</v>
          </cell>
          <cell r="AJ158">
            <v>17</v>
          </cell>
          <cell r="AK158">
            <v>17</v>
          </cell>
          <cell r="AL158">
            <v>17</v>
          </cell>
          <cell r="AM158">
            <v>17</v>
          </cell>
          <cell r="AN158">
            <v>17</v>
          </cell>
        </row>
        <row r="159">
          <cell r="E159">
            <v>0</v>
          </cell>
          <cell r="F159">
            <v>0</v>
          </cell>
          <cell r="G159">
            <v>0</v>
          </cell>
          <cell r="H159">
            <v>0</v>
          </cell>
          <cell r="I159">
            <v>0</v>
          </cell>
          <cell r="J159">
            <v>0</v>
          </cell>
          <cell r="K159">
            <v>193</v>
          </cell>
          <cell r="L159">
            <v>0</v>
          </cell>
          <cell r="M159">
            <v>0</v>
          </cell>
          <cell r="N159">
            <v>0</v>
          </cell>
          <cell r="O159">
            <v>0</v>
          </cell>
          <cell r="P159">
            <v>0</v>
          </cell>
          <cell r="Q159">
            <v>0</v>
          </cell>
          <cell r="R159">
            <v>0</v>
          </cell>
          <cell r="S159">
            <v>0</v>
          </cell>
          <cell r="T159">
            <v>0</v>
          </cell>
          <cell r="U159">
            <v>0</v>
          </cell>
          <cell r="V159">
            <v>0</v>
          </cell>
          <cell r="W159">
            <v>193</v>
          </cell>
          <cell r="X159">
            <v>193</v>
          </cell>
          <cell r="Y159">
            <v>193</v>
          </cell>
          <cell r="Z159">
            <v>193</v>
          </cell>
          <cell r="AA159">
            <v>193</v>
          </cell>
          <cell r="AB159">
            <v>193</v>
          </cell>
          <cell r="AC159">
            <v>0</v>
          </cell>
          <cell r="AD159">
            <v>0</v>
          </cell>
          <cell r="AE159">
            <v>0</v>
          </cell>
          <cell r="AF159">
            <v>0</v>
          </cell>
          <cell r="AG159">
            <v>0</v>
          </cell>
          <cell r="AH159">
            <v>0</v>
          </cell>
          <cell r="AI159">
            <v>193</v>
          </cell>
          <cell r="AJ159">
            <v>193</v>
          </cell>
          <cell r="AK159">
            <v>193</v>
          </cell>
          <cell r="AL159">
            <v>193</v>
          </cell>
          <cell r="AM159">
            <v>193</v>
          </cell>
          <cell r="AN159">
            <v>193</v>
          </cell>
        </row>
        <row r="160">
          <cell r="E160">
            <v>570.80520000000001</v>
          </cell>
          <cell r="F160">
            <v>244.63079999999999</v>
          </cell>
          <cell r="G160">
            <v>242.50530000000001</v>
          </cell>
          <cell r="H160">
            <v>146.6626</v>
          </cell>
          <cell r="I160">
            <v>1366.0608</v>
          </cell>
          <cell r="J160">
            <v>849.88220000000001</v>
          </cell>
          <cell r="K160">
            <v>423.5086</v>
          </cell>
          <cell r="L160">
            <v>162.90260000000001</v>
          </cell>
          <cell r="M160">
            <v>90.591399999999993</v>
          </cell>
          <cell r="N160">
            <v>219.83420000000001</v>
          </cell>
          <cell r="O160">
            <v>93.087199999999996</v>
          </cell>
          <cell r="P160">
            <v>605.06679999999994</v>
          </cell>
          <cell r="Q160">
            <v>570.80520000000001</v>
          </cell>
          <cell r="R160">
            <v>815.43600000000004</v>
          </cell>
          <cell r="S160">
            <v>1057.9413</v>
          </cell>
          <cell r="T160">
            <v>1204.6039000000001</v>
          </cell>
          <cell r="U160">
            <v>2570.6647000000003</v>
          </cell>
          <cell r="V160">
            <v>3420.5469000000003</v>
          </cell>
          <cell r="W160">
            <v>423.5086</v>
          </cell>
          <cell r="X160">
            <v>586.41120000000001</v>
          </cell>
          <cell r="Y160">
            <v>677.00260000000003</v>
          </cell>
          <cell r="Z160">
            <v>896.83680000000004</v>
          </cell>
          <cell r="AA160">
            <v>989.92399999999998</v>
          </cell>
          <cell r="AB160">
            <v>1594.9908</v>
          </cell>
          <cell r="AC160">
            <v>570.80520000000001</v>
          </cell>
          <cell r="AD160">
            <v>815.43600000000004</v>
          </cell>
          <cell r="AE160">
            <v>1057.9413</v>
          </cell>
          <cell r="AF160">
            <v>1204.6039000000001</v>
          </cell>
          <cell r="AG160">
            <v>2570.6647000000003</v>
          </cell>
          <cell r="AH160">
            <v>3420.5469000000003</v>
          </cell>
          <cell r="AI160">
            <v>3844.0555000000004</v>
          </cell>
          <cell r="AJ160">
            <v>4006.9581000000003</v>
          </cell>
          <cell r="AK160">
            <v>4097.5495000000001</v>
          </cell>
          <cell r="AL160">
            <v>4317.3837000000003</v>
          </cell>
          <cell r="AM160">
            <v>4410.4709000000003</v>
          </cell>
          <cell r="AN160">
            <v>5015.5376999999999</v>
          </cell>
        </row>
        <row r="161">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row>
        <row r="162">
          <cell r="E162">
            <v>0</v>
          </cell>
          <cell r="F162">
            <v>60</v>
          </cell>
          <cell r="G162">
            <v>0</v>
          </cell>
          <cell r="H162">
            <v>0</v>
          </cell>
          <cell r="I162">
            <v>0</v>
          </cell>
          <cell r="J162">
            <v>332.2</v>
          </cell>
          <cell r="K162">
            <v>0</v>
          </cell>
          <cell r="L162">
            <v>0</v>
          </cell>
          <cell r="M162">
            <v>0</v>
          </cell>
          <cell r="N162">
            <v>0</v>
          </cell>
          <cell r="O162">
            <v>0</v>
          </cell>
          <cell r="P162">
            <v>0</v>
          </cell>
          <cell r="Q162">
            <v>0</v>
          </cell>
          <cell r="R162">
            <v>60</v>
          </cell>
          <cell r="S162">
            <v>60</v>
          </cell>
          <cell r="T162">
            <v>60</v>
          </cell>
          <cell r="U162">
            <v>60</v>
          </cell>
          <cell r="V162">
            <v>392.2</v>
          </cell>
          <cell r="W162">
            <v>0</v>
          </cell>
          <cell r="X162">
            <v>0</v>
          </cell>
          <cell r="Y162">
            <v>0</v>
          </cell>
          <cell r="Z162">
            <v>0</v>
          </cell>
          <cell r="AA162">
            <v>0</v>
          </cell>
          <cell r="AB162">
            <v>0</v>
          </cell>
          <cell r="AC162">
            <v>0</v>
          </cell>
          <cell r="AD162">
            <v>60</v>
          </cell>
          <cell r="AE162">
            <v>60</v>
          </cell>
          <cell r="AF162">
            <v>60</v>
          </cell>
          <cell r="AG162">
            <v>60</v>
          </cell>
          <cell r="AH162">
            <v>392.2</v>
          </cell>
          <cell r="AI162">
            <v>392.2</v>
          </cell>
          <cell r="AJ162">
            <v>392.2</v>
          </cell>
          <cell r="AK162">
            <v>392.2</v>
          </cell>
          <cell r="AL162">
            <v>392.2</v>
          </cell>
          <cell r="AM162">
            <v>392.2</v>
          </cell>
          <cell r="AN162">
            <v>392.2</v>
          </cell>
        </row>
        <row r="164">
          <cell r="E164">
            <v>6903.7</v>
          </cell>
          <cell r="F164">
            <v>6817.7</v>
          </cell>
          <cell r="G164">
            <v>9143.77</v>
          </cell>
          <cell r="H164">
            <v>8638.4699999999993</v>
          </cell>
          <cell r="I164">
            <v>8272.9699999999993</v>
          </cell>
          <cell r="J164">
            <v>5469.3</v>
          </cell>
          <cell r="K164">
            <v>8118.27</v>
          </cell>
          <cell r="L164">
            <v>4432.7300000000005</v>
          </cell>
          <cell r="M164">
            <v>3913.73</v>
          </cell>
          <cell r="N164">
            <v>3310.77</v>
          </cell>
          <cell r="O164">
            <v>3823.63</v>
          </cell>
          <cell r="P164">
            <v>9955.9599999999991</v>
          </cell>
        </row>
        <row r="166">
          <cell r="E166" t="str">
            <v>January</v>
          </cell>
          <cell r="F166" t="str">
            <v>February</v>
          </cell>
          <cell r="G166" t="str">
            <v>March</v>
          </cell>
          <cell r="H166" t="str">
            <v>April</v>
          </cell>
          <cell r="I166" t="str">
            <v>May</v>
          </cell>
          <cell r="J166" t="str">
            <v>June</v>
          </cell>
          <cell r="K166" t="str">
            <v>July</v>
          </cell>
          <cell r="L166" t="str">
            <v>August</v>
          </cell>
          <cell r="M166" t="str">
            <v>September</v>
          </cell>
          <cell r="N166" t="str">
            <v>October</v>
          </cell>
          <cell r="O166" t="str">
            <v>November</v>
          </cell>
          <cell r="P166" t="str">
            <v>December</v>
          </cell>
          <cell r="Q166" t="str">
            <v>htd_January</v>
          </cell>
          <cell r="R166" t="str">
            <v>htd_February</v>
          </cell>
          <cell r="S166" t="str">
            <v>htd_March</v>
          </cell>
          <cell r="T166" t="str">
            <v>htd_April</v>
          </cell>
          <cell r="U166" t="str">
            <v>htd_May</v>
          </cell>
          <cell r="V166" t="str">
            <v>htd_June</v>
          </cell>
          <cell r="W166" t="str">
            <v>htd_July</v>
          </cell>
          <cell r="X166" t="str">
            <v>htd_August</v>
          </cell>
          <cell r="Y166" t="str">
            <v>htd_September</v>
          </cell>
          <cell r="Z166" t="str">
            <v>htd_October</v>
          </cell>
          <cell r="AA166" t="str">
            <v>htd_November</v>
          </cell>
          <cell r="AB166" t="str">
            <v>htd_December</v>
          </cell>
          <cell r="AC166" t="str">
            <v>ytd_January</v>
          </cell>
          <cell r="AD166" t="str">
            <v>ytd_February</v>
          </cell>
          <cell r="AE166" t="str">
            <v>ytd_March</v>
          </cell>
          <cell r="AF166" t="str">
            <v>ytd_April</v>
          </cell>
          <cell r="AG166" t="str">
            <v>ytd_May</v>
          </cell>
          <cell r="AH166" t="str">
            <v>ytd_June</v>
          </cell>
          <cell r="AI166" t="str">
            <v>ytd_July</v>
          </cell>
          <cell r="AJ166" t="str">
            <v>ytd_August</v>
          </cell>
          <cell r="AK166" t="str">
            <v>ytd_September</v>
          </cell>
          <cell r="AL166" t="str">
            <v>ytd_October</v>
          </cell>
          <cell r="AM166" t="str">
            <v>ytd_November</v>
          </cell>
          <cell r="AN166" t="str">
            <v>ytd_December</v>
          </cell>
        </row>
        <row r="167">
          <cell r="E167">
            <v>0</v>
          </cell>
          <cell r="F167">
            <v>170</v>
          </cell>
          <cell r="G167">
            <v>25</v>
          </cell>
          <cell r="H167">
            <v>20</v>
          </cell>
          <cell r="I167">
            <v>27</v>
          </cell>
          <cell r="J167">
            <v>250</v>
          </cell>
          <cell r="K167">
            <v>263</v>
          </cell>
          <cell r="L167">
            <v>175</v>
          </cell>
          <cell r="M167">
            <v>0</v>
          </cell>
          <cell r="N167">
            <v>0</v>
          </cell>
          <cell r="O167">
            <v>0</v>
          </cell>
          <cell r="P167">
            <v>0</v>
          </cell>
          <cell r="Q167">
            <v>0</v>
          </cell>
          <cell r="R167">
            <v>170</v>
          </cell>
          <cell r="S167">
            <v>195</v>
          </cell>
          <cell r="T167">
            <v>215</v>
          </cell>
          <cell r="U167">
            <v>242</v>
          </cell>
          <cell r="V167">
            <v>492</v>
          </cell>
          <cell r="W167">
            <v>263</v>
          </cell>
          <cell r="X167">
            <v>438</v>
          </cell>
          <cell r="Y167">
            <v>438</v>
          </cell>
          <cell r="Z167">
            <v>438</v>
          </cell>
          <cell r="AA167">
            <v>438</v>
          </cell>
          <cell r="AB167">
            <v>438</v>
          </cell>
          <cell r="AC167">
            <v>0</v>
          </cell>
          <cell r="AD167">
            <v>170</v>
          </cell>
          <cell r="AE167">
            <v>195</v>
          </cell>
          <cell r="AF167">
            <v>215</v>
          </cell>
          <cell r="AG167">
            <v>242</v>
          </cell>
          <cell r="AH167">
            <v>492</v>
          </cell>
          <cell r="AI167">
            <v>755</v>
          </cell>
          <cell r="AJ167">
            <v>930</v>
          </cell>
          <cell r="AK167">
            <v>930</v>
          </cell>
          <cell r="AL167">
            <v>930</v>
          </cell>
          <cell r="AM167">
            <v>930</v>
          </cell>
          <cell r="AN167">
            <v>930</v>
          </cell>
        </row>
        <row r="168">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row>
        <row r="169">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row>
        <row r="170">
          <cell r="E170">
            <v>0</v>
          </cell>
          <cell r="F170">
            <v>22.5</v>
          </cell>
          <cell r="G170">
            <v>0</v>
          </cell>
          <cell r="H170">
            <v>0</v>
          </cell>
          <cell r="I170">
            <v>0</v>
          </cell>
          <cell r="J170">
            <v>0</v>
          </cell>
          <cell r="K170">
            <v>0</v>
          </cell>
          <cell r="L170">
            <v>0</v>
          </cell>
          <cell r="M170">
            <v>0</v>
          </cell>
          <cell r="N170">
            <v>0</v>
          </cell>
          <cell r="O170">
            <v>0</v>
          </cell>
          <cell r="P170">
            <v>0</v>
          </cell>
          <cell r="Q170">
            <v>0</v>
          </cell>
          <cell r="R170">
            <v>22.5</v>
          </cell>
          <cell r="S170">
            <v>22.5</v>
          </cell>
          <cell r="T170">
            <v>22.5</v>
          </cell>
          <cell r="U170">
            <v>22.5</v>
          </cell>
          <cell r="V170">
            <v>22.5</v>
          </cell>
          <cell r="W170">
            <v>0</v>
          </cell>
          <cell r="X170">
            <v>0</v>
          </cell>
          <cell r="Y170">
            <v>0</v>
          </cell>
          <cell r="Z170">
            <v>0</v>
          </cell>
          <cell r="AA170">
            <v>0</v>
          </cell>
          <cell r="AB170">
            <v>0</v>
          </cell>
          <cell r="AC170">
            <v>0</v>
          </cell>
          <cell r="AD170">
            <v>22.5</v>
          </cell>
          <cell r="AE170">
            <v>22.5</v>
          </cell>
          <cell r="AF170">
            <v>22.5</v>
          </cell>
          <cell r="AG170">
            <v>22.5</v>
          </cell>
          <cell r="AH170">
            <v>22.5</v>
          </cell>
          <cell r="AI170">
            <v>22.5</v>
          </cell>
          <cell r="AJ170">
            <v>22.5</v>
          </cell>
          <cell r="AK170">
            <v>22.5</v>
          </cell>
          <cell r="AL170">
            <v>22.5</v>
          </cell>
          <cell r="AM170">
            <v>22.5</v>
          </cell>
          <cell r="AN170">
            <v>22.5</v>
          </cell>
        </row>
        <row r="171">
          <cell r="E171">
            <v>15</v>
          </cell>
          <cell r="F171">
            <v>45.6</v>
          </cell>
          <cell r="G171">
            <v>79.5</v>
          </cell>
          <cell r="H171">
            <v>22</v>
          </cell>
          <cell r="I171">
            <v>31</v>
          </cell>
          <cell r="J171">
            <v>22</v>
          </cell>
          <cell r="K171">
            <v>179</v>
          </cell>
          <cell r="L171">
            <v>17</v>
          </cell>
          <cell r="M171">
            <v>17</v>
          </cell>
          <cell r="N171">
            <v>17</v>
          </cell>
          <cell r="O171">
            <v>7</v>
          </cell>
          <cell r="P171">
            <v>7</v>
          </cell>
          <cell r="Q171">
            <v>15</v>
          </cell>
          <cell r="R171">
            <v>60.6</v>
          </cell>
          <cell r="S171">
            <v>140.1</v>
          </cell>
          <cell r="T171">
            <v>162.1</v>
          </cell>
          <cell r="U171">
            <v>193.1</v>
          </cell>
          <cell r="V171">
            <v>215.1</v>
          </cell>
          <cell r="W171">
            <v>179</v>
          </cell>
          <cell r="X171">
            <v>196</v>
          </cell>
          <cell r="Y171">
            <v>213</v>
          </cell>
          <cell r="Z171">
            <v>230</v>
          </cell>
          <cell r="AA171">
            <v>237</v>
          </cell>
          <cell r="AB171">
            <v>244</v>
          </cell>
          <cell r="AC171">
            <v>15</v>
          </cell>
          <cell r="AD171">
            <v>60.6</v>
          </cell>
          <cell r="AE171">
            <v>140.1</v>
          </cell>
          <cell r="AF171">
            <v>162.1</v>
          </cell>
          <cell r="AG171">
            <v>193.1</v>
          </cell>
          <cell r="AH171">
            <v>215.1</v>
          </cell>
          <cell r="AI171">
            <v>394.1</v>
          </cell>
          <cell r="AJ171">
            <v>411.1</v>
          </cell>
          <cell r="AK171">
            <v>428.1</v>
          </cell>
          <cell r="AL171">
            <v>445.1</v>
          </cell>
          <cell r="AM171">
            <v>452.1</v>
          </cell>
          <cell r="AN171">
            <v>459.1</v>
          </cell>
        </row>
        <row r="172">
          <cell r="E172">
            <v>0</v>
          </cell>
          <cell r="F172">
            <v>7.6</v>
          </cell>
          <cell r="G172">
            <v>0</v>
          </cell>
          <cell r="H172">
            <v>0</v>
          </cell>
          <cell r="I172">
            <v>0</v>
          </cell>
          <cell r="J172">
            <v>0</v>
          </cell>
          <cell r="K172">
            <v>45</v>
          </cell>
          <cell r="L172">
            <v>0</v>
          </cell>
          <cell r="M172">
            <v>0</v>
          </cell>
          <cell r="N172">
            <v>0</v>
          </cell>
          <cell r="O172">
            <v>0</v>
          </cell>
          <cell r="P172">
            <v>0</v>
          </cell>
          <cell r="Q172">
            <v>0</v>
          </cell>
          <cell r="R172">
            <v>7.6</v>
          </cell>
          <cell r="S172">
            <v>7.6</v>
          </cell>
          <cell r="T172">
            <v>7.6</v>
          </cell>
          <cell r="U172">
            <v>7.6</v>
          </cell>
          <cell r="V172">
            <v>7.6</v>
          </cell>
          <cell r="W172">
            <v>45</v>
          </cell>
          <cell r="X172">
            <v>45</v>
          </cell>
          <cell r="Y172">
            <v>45</v>
          </cell>
          <cell r="Z172">
            <v>45</v>
          </cell>
          <cell r="AA172">
            <v>45</v>
          </cell>
          <cell r="AB172">
            <v>45</v>
          </cell>
          <cell r="AC172">
            <v>0</v>
          </cell>
          <cell r="AD172">
            <v>7.6</v>
          </cell>
          <cell r="AE172">
            <v>7.6</v>
          </cell>
          <cell r="AF172">
            <v>7.6</v>
          </cell>
          <cell r="AG172">
            <v>7.6</v>
          </cell>
          <cell r="AH172">
            <v>7.6</v>
          </cell>
          <cell r="AI172">
            <v>52.6</v>
          </cell>
          <cell r="AJ172">
            <v>52.6</v>
          </cell>
          <cell r="AK172">
            <v>52.6</v>
          </cell>
          <cell r="AL172">
            <v>52.6</v>
          </cell>
          <cell r="AM172">
            <v>52.6</v>
          </cell>
          <cell r="AN172">
            <v>52.6</v>
          </cell>
        </row>
        <row r="173">
          <cell r="E173">
            <v>0</v>
          </cell>
          <cell r="F173">
            <v>19.8</v>
          </cell>
          <cell r="G173">
            <v>70.900000000000006</v>
          </cell>
          <cell r="H173">
            <v>95.92</v>
          </cell>
          <cell r="I173">
            <v>57</v>
          </cell>
          <cell r="J173">
            <v>68.2</v>
          </cell>
          <cell r="K173">
            <v>7</v>
          </cell>
          <cell r="L173">
            <v>57</v>
          </cell>
          <cell r="M173">
            <v>7</v>
          </cell>
          <cell r="N173">
            <v>7</v>
          </cell>
          <cell r="O173">
            <v>7</v>
          </cell>
          <cell r="P173">
            <v>107</v>
          </cell>
          <cell r="Q173">
            <v>0</v>
          </cell>
          <cell r="R173">
            <v>19.8</v>
          </cell>
          <cell r="S173">
            <v>90.7</v>
          </cell>
          <cell r="T173">
            <v>186.62</v>
          </cell>
          <cell r="U173">
            <v>243.62</v>
          </cell>
          <cell r="V173">
            <v>311.82</v>
          </cell>
          <cell r="W173">
            <v>7</v>
          </cell>
          <cell r="X173">
            <v>64</v>
          </cell>
          <cell r="Y173">
            <v>71</v>
          </cell>
          <cell r="Z173">
            <v>78</v>
          </cell>
          <cell r="AA173">
            <v>85</v>
          </cell>
          <cell r="AB173">
            <v>192</v>
          </cell>
          <cell r="AC173">
            <v>0</v>
          </cell>
          <cell r="AD173">
            <v>19.8</v>
          </cell>
          <cell r="AE173">
            <v>90.7</v>
          </cell>
          <cell r="AF173">
            <v>186.62</v>
          </cell>
          <cell r="AG173">
            <v>243.62</v>
          </cell>
          <cell r="AH173">
            <v>311.82</v>
          </cell>
          <cell r="AI173">
            <v>318.82</v>
          </cell>
          <cell r="AJ173">
            <v>375.82</v>
          </cell>
          <cell r="AK173">
            <v>382.82</v>
          </cell>
          <cell r="AL173">
            <v>389.82</v>
          </cell>
          <cell r="AM173">
            <v>396.82</v>
          </cell>
          <cell r="AN173">
            <v>503.82</v>
          </cell>
        </row>
        <row r="174">
          <cell r="E174">
            <v>0</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row>
        <row r="175">
          <cell r="E175">
            <v>0</v>
          </cell>
          <cell r="F175">
            <v>272.8</v>
          </cell>
          <cell r="G175">
            <v>0</v>
          </cell>
          <cell r="H175">
            <v>0</v>
          </cell>
          <cell r="I175">
            <v>272.8</v>
          </cell>
          <cell r="J175">
            <v>38.799999999999997</v>
          </cell>
          <cell r="K175">
            <v>99</v>
          </cell>
          <cell r="L175">
            <v>136.4</v>
          </cell>
          <cell r="M175">
            <v>0</v>
          </cell>
          <cell r="N175">
            <v>0</v>
          </cell>
          <cell r="O175">
            <v>0</v>
          </cell>
          <cell r="P175">
            <v>18</v>
          </cell>
          <cell r="Q175">
            <v>0</v>
          </cell>
          <cell r="R175">
            <v>272.8</v>
          </cell>
          <cell r="S175">
            <v>272.8</v>
          </cell>
          <cell r="T175">
            <v>272.8</v>
          </cell>
          <cell r="U175">
            <v>545.6</v>
          </cell>
          <cell r="V175">
            <v>584.4</v>
          </cell>
          <cell r="W175">
            <v>99</v>
          </cell>
          <cell r="X175">
            <v>235.4</v>
          </cell>
          <cell r="Y175">
            <v>235.4</v>
          </cell>
          <cell r="Z175">
            <v>235.4</v>
          </cell>
          <cell r="AA175">
            <v>235.4</v>
          </cell>
          <cell r="AB175">
            <v>253.4</v>
          </cell>
          <cell r="AC175">
            <v>0</v>
          </cell>
          <cell r="AD175">
            <v>272.8</v>
          </cell>
          <cell r="AE175">
            <v>272.8</v>
          </cell>
          <cell r="AF175">
            <v>272.8</v>
          </cell>
          <cell r="AG175">
            <v>545.6</v>
          </cell>
          <cell r="AH175">
            <v>584.4</v>
          </cell>
          <cell r="AI175">
            <v>683.4</v>
          </cell>
          <cell r="AJ175">
            <v>819.8</v>
          </cell>
          <cell r="AK175">
            <v>819.8</v>
          </cell>
          <cell r="AL175">
            <v>819.8</v>
          </cell>
          <cell r="AM175">
            <v>819.8</v>
          </cell>
          <cell r="AN175">
            <v>837.8</v>
          </cell>
        </row>
        <row r="176">
          <cell r="E176">
            <v>43</v>
          </cell>
          <cell r="F176">
            <v>225.5</v>
          </cell>
          <cell r="G176">
            <v>95</v>
          </cell>
          <cell r="H176">
            <v>81</v>
          </cell>
          <cell r="I176">
            <v>35</v>
          </cell>
          <cell r="J176">
            <v>80.5</v>
          </cell>
          <cell r="K176">
            <v>134</v>
          </cell>
          <cell r="L176">
            <v>42.8</v>
          </cell>
          <cell r="M176">
            <v>5</v>
          </cell>
          <cell r="N176">
            <v>5</v>
          </cell>
          <cell r="O176">
            <v>5</v>
          </cell>
          <cell r="P176">
            <v>215</v>
          </cell>
          <cell r="Q176">
            <v>43</v>
          </cell>
          <cell r="R176">
            <v>268.5</v>
          </cell>
          <cell r="S176">
            <v>363.5</v>
          </cell>
          <cell r="T176">
            <v>444.5</v>
          </cell>
          <cell r="U176">
            <v>479.5</v>
          </cell>
          <cell r="V176">
            <v>560</v>
          </cell>
          <cell r="W176">
            <v>134</v>
          </cell>
          <cell r="X176">
            <v>176.8</v>
          </cell>
          <cell r="Y176">
            <v>181.8</v>
          </cell>
          <cell r="Z176">
            <v>186.8</v>
          </cell>
          <cell r="AA176">
            <v>191.8</v>
          </cell>
          <cell r="AB176">
            <v>406.8</v>
          </cell>
          <cell r="AC176">
            <v>43</v>
          </cell>
          <cell r="AD176">
            <v>268.5</v>
          </cell>
          <cell r="AE176">
            <v>363.5</v>
          </cell>
          <cell r="AF176">
            <v>444.5</v>
          </cell>
          <cell r="AG176">
            <v>479.5</v>
          </cell>
          <cell r="AH176">
            <v>560</v>
          </cell>
          <cell r="AI176">
            <v>694</v>
          </cell>
          <cell r="AJ176">
            <v>736.8</v>
          </cell>
          <cell r="AK176">
            <v>741.8</v>
          </cell>
          <cell r="AL176">
            <v>746.8</v>
          </cell>
          <cell r="AM176">
            <v>751.8</v>
          </cell>
          <cell r="AN176">
            <v>966.8</v>
          </cell>
        </row>
        <row r="177">
          <cell r="E177">
            <v>5</v>
          </cell>
          <cell r="F177">
            <v>5</v>
          </cell>
          <cell r="G177">
            <v>5</v>
          </cell>
          <cell r="H177">
            <v>5</v>
          </cell>
          <cell r="I177">
            <v>0</v>
          </cell>
          <cell r="J177">
            <v>0</v>
          </cell>
          <cell r="K177">
            <v>48</v>
          </cell>
          <cell r="L177">
            <v>0</v>
          </cell>
          <cell r="M177">
            <v>0</v>
          </cell>
          <cell r="N177">
            <v>0</v>
          </cell>
          <cell r="O177">
            <v>0</v>
          </cell>
          <cell r="P177">
            <v>50</v>
          </cell>
          <cell r="Q177">
            <v>5</v>
          </cell>
          <cell r="R177">
            <v>10</v>
          </cell>
          <cell r="S177">
            <v>15</v>
          </cell>
          <cell r="T177">
            <v>20</v>
          </cell>
          <cell r="U177">
            <v>20</v>
          </cell>
          <cell r="V177">
            <v>20</v>
          </cell>
          <cell r="W177">
            <v>48</v>
          </cell>
          <cell r="X177">
            <v>48</v>
          </cell>
          <cell r="Y177">
            <v>48</v>
          </cell>
          <cell r="Z177">
            <v>48</v>
          </cell>
          <cell r="AA177">
            <v>48</v>
          </cell>
          <cell r="AB177">
            <v>98</v>
          </cell>
          <cell r="AC177">
            <v>5</v>
          </cell>
          <cell r="AD177">
            <v>10</v>
          </cell>
          <cell r="AE177">
            <v>15</v>
          </cell>
          <cell r="AF177">
            <v>20</v>
          </cell>
          <cell r="AG177">
            <v>20</v>
          </cell>
          <cell r="AH177">
            <v>20</v>
          </cell>
          <cell r="AI177">
            <v>68</v>
          </cell>
          <cell r="AJ177">
            <v>68</v>
          </cell>
          <cell r="AK177">
            <v>68</v>
          </cell>
          <cell r="AL177">
            <v>68</v>
          </cell>
          <cell r="AM177">
            <v>68</v>
          </cell>
          <cell r="AN177">
            <v>118</v>
          </cell>
        </row>
        <row r="178">
          <cell r="E178">
            <v>0</v>
          </cell>
          <cell r="F178">
            <v>0</v>
          </cell>
          <cell r="G178">
            <v>5</v>
          </cell>
          <cell r="H178">
            <v>0</v>
          </cell>
          <cell r="I178">
            <v>0</v>
          </cell>
          <cell r="J178">
            <v>24.3</v>
          </cell>
          <cell r="K178">
            <v>0</v>
          </cell>
          <cell r="L178">
            <v>0</v>
          </cell>
          <cell r="M178">
            <v>0</v>
          </cell>
          <cell r="N178">
            <v>0</v>
          </cell>
          <cell r="O178">
            <v>0</v>
          </cell>
          <cell r="P178">
            <v>0</v>
          </cell>
          <cell r="Q178">
            <v>0</v>
          </cell>
          <cell r="R178">
            <v>0</v>
          </cell>
          <cell r="S178">
            <v>5</v>
          </cell>
          <cell r="T178">
            <v>5</v>
          </cell>
          <cell r="U178">
            <v>5</v>
          </cell>
          <cell r="V178">
            <v>29.3</v>
          </cell>
          <cell r="W178">
            <v>0</v>
          </cell>
          <cell r="X178">
            <v>0</v>
          </cell>
          <cell r="Y178">
            <v>0</v>
          </cell>
          <cell r="Z178">
            <v>0</v>
          </cell>
          <cell r="AA178">
            <v>0</v>
          </cell>
          <cell r="AB178">
            <v>0</v>
          </cell>
          <cell r="AC178">
            <v>0</v>
          </cell>
          <cell r="AD178">
            <v>0</v>
          </cell>
          <cell r="AE178">
            <v>5</v>
          </cell>
          <cell r="AF178">
            <v>5</v>
          </cell>
          <cell r="AG178">
            <v>5</v>
          </cell>
          <cell r="AH178">
            <v>29.3</v>
          </cell>
          <cell r="AI178">
            <v>29.3</v>
          </cell>
          <cell r="AJ178">
            <v>29.3</v>
          </cell>
          <cell r="AK178">
            <v>29.3</v>
          </cell>
          <cell r="AL178">
            <v>29.3</v>
          </cell>
          <cell r="AM178">
            <v>29.3</v>
          </cell>
          <cell r="AN178">
            <v>29.3</v>
          </cell>
        </row>
        <row r="179">
          <cell r="E179">
            <v>45</v>
          </cell>
          <cell r="F179">
            <v>110</v>
          </cell>
          <cell r="G179">
            <v>5</v>
          </cell>
          <cell r="H179">
            <v>5</v>
          </cell>
          <cell r="I179">
            <v>5</v>
          </cell>
          <cell r="J179">
            <v>5</v>
          </cell>
          <cell r="K179">
            <v>77</v>
          </cell>
          <cell r="L179">
            <v>5</v>
          </cell>
          <cell r="M179">
            <v>5</v>
          </cell>
          <cell r="N179">
            <v>5</v>
          </cell>
          <cell r="O179">
            <v>5</v>
          </cell>
          <cell r="P179">
            <v>5</v>
          </cell>
          <cell r="Q179">
            <v>45</v>
          </cell>
          <cell r="R179">
            <v>155</v>
          </cell>
          <cell r="S179">
            <v>160</v>
          </cell>
          <cell r="T179">
            <v>165</v>
          </cell>
          <cell r="U179">
            <v>170</v>
          </cell>
          <cell r="V179">
            <v>175</v>
          </cell>
          <cell r="W179">
            <v>77</v>
          </cell>
          <cell r="X179">
            <v>82</v>
          </cell>
          <cell r="Y179">
            <v>87</v>
          </cell>
          <cell r="Z179">
            <v>92</v>
          </cell>
          <cell r="AA179">
            <v>97</v>
          </cell>
          <cell r="AB179">
            <v>102</v>
          </cell>
          <cell r="AC179">
            <v>45</v>
          </cell>
          <cell r="AD179">
            <v>155</v>
          </cell>
          <cell r="AE179">
            <v>160</v>
          </cell>
          <cell r="AF179">
            <v>165</v>
          </cell>
          <cell r="AG179">
            <v>170</v>
          </cell>
          <cell r="AH179">
            <v>175</v>
          </cell>
          <cell r="AI179">
            <v>252</v>
          </cell>
          <cell r="AJ179">
            <v>257</v>
          </cell>
          <cell r="AK179">
            <v>262</v>
          </cell>
          <cell r="AL179">
            <v>267</v>
          </cell>
          <cell r="AM179">
            <v>272</v>
          </cell>
          <cell r="AN179">
            <v>277</v>
          </cell>
        </row>
        <row r="180">
          <cell r="E180">
            <v>0</v>
          </cell>
          <cell r="F180">
            <v>0</v>
          </cell>
          <cell r="G180">
            <v>0</v>
          </cell>
          <cell r="H180">
            <v>9</v>
          </cell>
          <cell r="I180">
            <v>0</v>
          </cell>
          <cell r="J180">
            <v>0</v>
          </cell>
          <cell r="K180">
            <v>0</v>
          </cell>
          <cell r="L180">
            <v>9</v>
          </cell>
          <cell r="M180">
            <v>0</v>
          </cell>
          <cell r="N180">
            <v>0</v>
          </cell>
          <cell r="O180">
            <v>0</v>
          </cell>
          <cell r="P180">
            <v>9</v>
          </cell>
          <cell r="Q180">
            <v>0</v>
          </cell>
          <cell r="R180">
            <v>0</v>
          </cell>
          <cell r="S180">
            <v>0</v>
          </cell>
          <cell r="T180">
            <v>9</v>
          </cell>
          <cell r="U180">
            <v>9</v>
          </cell>
          <cell r="V180">
            <v>9</v>
          </cell>
          <cell r="W180">
            <v>0</v>
          </cell>
          <cell r="X180">
            <v>9</v>
          </cell>
          <cell r="Y180">
            <v>9</v>
          </cell>
          <cell r="Z180">
            <v>9</v>
          </cell>
          <cell r="AA180">
            <v>9</v>
          </cell>
          <cell r="AB180">
            <v>18</v>
          </cell>
          <cell r="AC180">
            <v>0</v>
          </cell>
          <cell r="AD180">
            <v>0</v>
          </cell>
          <cell r="AE180">
            <v>0</v>
          </cell>
          <cell r="AF180">
            <v>9</v>
          </cell>
          <cell r="AG180">
            <v>9</v>
          </cell>
          <cell r="AH180">
            <v>9</v>
          </cell>
          <cell r="AI180">
            <v>9</v>
          </cell>
          <cell r="AJ180">
            <v>18</v>
          </cell>
          <cell r="AK180">
            <v>18</v>
          </cell>
          <cell r="AL180">
            <v>18</v>
          </cell>
          <cell r="AM180">
            <v>18</v>
          </cell>
          <cell r="AN180">
            <v>27</v>
          </cell>
        </row>
        <row r="181">
          <cell r="E181">
            <v>0</v>
          </cell>
          <cell r="F181">
            <v>0</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row>
        <row r="182">
          <cell r="E182">
            <v>0</v>
          </cell>
          <cell r="F182">
            <v>0</v>
          </cell>
          <cell r="G182">
            <v>0</v>
          </cell>
          <cell r="H182">
            <v>0</v>
          </cell>
          <cell r="I182">
            <v>0</v>
          </cell>
          <cell r="J182">
            <v>0</v>
          </cell>
          <cell r="K182">
            <v>110</v>
          </cell>
          <cell r="L182">
            <v>0</v>
          </cell>
          <cell r="M182">
            <v>0</v>
          </cell>
          <cell r="N182">
            <v>0</v>
          </cell>
          <cell r="O182">
            <v>0</v>
          </cell>
          <cell r="P182">
            <v>0</v>
          </cell>
          <cell r="Q182">
            <v>0</v>
          </cell>
          <cell r="R182">
            <v>0</v>
          </cell>
          <cell r="S182">
            <v>0</v>
          </cell>
          <cell r="T182">
            <v>0</v>
          </cell>
          <cell r="U182">
            <v>0</v>
          </cell>
          <cell r="V182">
            <v>0</v>
          </cell>
          <cell r="W182">
            <v>110</v>
          </cell>
          <cell r="X182">
            <v>110</v>
          </cell>
          <cell r="Y182">
            <v>110</v>
          </cell>
          <cell r="Z182">
            <v>110</v>
          </cell>
          <cell r="AA182">
            <v>110</v>
          </cell>
          <cell r="AB182">
            <v>110</v>
          </cell>
          <cell r="AC182">
            <v>0</v>
          </cell>
          <cell r="AD182">
            <v>0</v>
          </cell>
          <cell r="AE182">
            <v>0</v>
          </cell>
          <cell r="AF182">
            <v>0</v>
          </cell>
          <cell r="AG182">
            <v>0</v>
          </cell>
          <cell r="AH182">
            <v>0</v>
          </cell>
          <cell r="AI182">
            <v>110</v>
          </cell>
          <cell r="AJ182">
            <v>110</v>
          </cell>
          <cell r="AK182">
            <v>110</v>
          </cell>
          <cell r="AL182">
            <v>110</v>
          </cell>
          <cell r="AM182">
            <v>110</v>
          </cell>
          <cell r="AN182">
            <v>110</v>
          </cell>
        </row>
        <row r="183">
          <cell r="E183">
            <v>592.35</v>
          </cell>
          <cell r="F183">
            <v>283.95999999999998</v>
          </cell>
          <cell r="G183">
            <v>1194.3500000000001</v>
          </cell>
          <cell r="H183">
            <v>212.62</v>
          </cell>
          <cell r="I183">
            <v>367.82</v>
          </cell>
          <cell r="J183">
            <v>232.39999999999998</v>
          </cell>
          <cell r="K183">
            <v>10.72</v>
          </cell>
          <cell r="L183">
            <v>294.15999999999997</v>
          </cell>
          <cell r="M183">
            <v>172.14</v>
          </cell>
          <cell r="N183">
            <v>302.71000000000004</v>
          </cell>
          <cell r="O183">
            <v>44.97</v>
          </cell>
          <cell r="P183">
            <v>0</v>
          </cell>
          <cell r="Q183">
            <v>592.35</v>
          </cell>
          <cell r="R183">
            <v>876.31</v>
          </cell>
          <cell r="S183">
            <v>2070.66</v>
          </cell>
          <cell r="T183">
            <v>2283.2799999999997</v>
          </cell>
          <cell r="U183">
            <v>2651.1</v>
          </cell>
          <cell r="V183">
            <v>2883.5</v>
          </cell>
          <cell r="W183">
            <v>10.72</v>
          </cell>
          <cell r="X183">
            <v>304.88</v>
          </cell>
          <cell r="Y183">
            <v>477.02</v>
          </cell>
          <cell r="Z183">
            <v>779.73</v>
          </cell>
          <cell r="AA183">
            <v>824.7</v>
          </cell>
          <cell r="AB183">
            <v>824.7</v>
          </cell>
          <cell r="AC183">
            <v>592.35</v>
          </cell>
          <cell r="AD183">
            <v>876.31</v>
          </cell>
          <cell r="AE183">
            <v>2070.66</v>
          </cell>
          <cell r="AF183">
            <v>2283.2799999999997</v>
          </cell>
          <cell r="AG183">
            <v>2651.1</v>
          </cell>
          <cell r="AH183">
            <v>2883.5</v>
          </cell>
          <cell r="AI183">
            <v>2894.22</v>
          </cell>
          <cell r="AJ183">
            <v>3188.3799999999997</v>
          </cell>
          <cell r="AK183">
            <v>3360.5199999999995</v>
          </cell>
          <cell r="AL183">
            <v>3663.2299999999996</v>
          </cell>
          <cell r="AM183">
            <v>3708.1999999999994</v>
          </cell>
          <cell r="AN183">
            <v>3708.1999999999994</v>
          </cell>
        </row>
        <row r="184">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row>
        <row r="185">
          <cell r="E185">
            <v>0</v>
          </cell>
          <cell r="F185">
            <v>74</v>
          </cell>
          <cell r="G185">
            <v>32.5</v>
          </cell>
          <cell r="H185">
            <v>12</v>
          </cell>
          <cell r="I185">
            <v>43</v>
          </cell>
          <cell r="J185">
            <v>0</v>
          </cell>
          <cell r="K185">
            <v>508.4</v>
          </cell>
          <cell r="L185">
            <v>0</v>
          </cell>
          <cell r="M185">
            <v>132.5</v>
          </cell>
          <cell r="N185">
            <v>10</v>
          </cell>
          <cell r="O185">
            <v>0</v>
          </cell>
          <cell r="P185">
            <v>0</v>
          </cell>
          <cell r="Q185">
            <v>0</v>
          </cell>
          <cell r="R185">
            <v>74</v>
          </cell>
          <cell r="S185">
            <v>106.5</v>
          </cell>
          <cell r="T185">
            <v>118.5</v>
          </cell>
          <cell r="U185">
            <v>161.5</v>
          </cell>
          <cell r="V185">
            <v>161.5</v>
          </cell>
          <cell r="W185">
            <v>508.4</v>
          </cell>
          <cell r="X185">
            <v>508.4</v>
          </cell>
          <cell r="Y185">
            <v>640.9</v>
          </cell>
          <cell r="Z185">
            <v>650.9</v>
          </cell>
          <cell r="AA185">
            <v>650.9</v>
          </cell>
          <cell r="AB185">
            <v>650.9</v>
          </cell>
          <cell r="AC185">
            <v>0</v>
          </cell>
          <cell r="AD185">
            <v>74</v>
          </cell>
          <cell r="AE185">
            <v>106.5</v>
          </cell>
          <cell r="AF185">
            <v>118.5</v>
          </cell>
          <cell r="AG185">
            <v>161.5</v>
          </cell>
          <cell r="AH185">
            <v>161.5</v>
          </cell>
          <cell r="AI185">
            <v>669.9</v>
          </cell>
          <cell r="AJ185">
            <v>669.9</v>
          </cell>
          <cell r="AK185">
            <v>802.4</v>
          </cell>
          <cell r="AL185">
            <v>812.4</v>
          </cell>
          <cell r="AM185">
            <v>812.4</v>
          </cell>
          <cell r="AN185">
            <v>812.4</v>
          </cell>
        </row>
        <row r="187">
          <cell r="E187">
            <v>108</v>
          </cell>
          <cell r="F187">
            <v>878.8</v>
          </cell>
          <cell r="G187">
            <v>285.39999999999998</v>
          </cell>
          <cell r="H187">
            <v>237.92000000000002</v>
          </cell>
          <cell r="I187">
            <v>427.8</v>
          </cell>
          <cell r="J187">
            <v>488.8</v>
          </cell>
          <cell r="K187">
            <v>962</v>
          </cell>
          <cell r="L187">
            <v>442.2</v>
          </cell>
          <cell r="M187">
            <v>34</v>
          </cell>
          <cell r="N187">
            <v>34</v>
          </cell>
          <cell r="O187">
            <v>24</v>
          </cell>
          <cell r="P187">
            <v>411</v>
          </cell>
        </row>
        <row r="189">
          <cell r="E189" t="str">
            <v>January</v>
          </cell>
          <cell r="F189" t="str">
            <v>February</v>
          </cell>
          <cell r="G189" t="str">
            <v>March</v>
          </cell>
          <cell r="H189" t="str">
            <v>April</v>
          </cell>
          <cell r="I189" t="str">
            <v>May</v>
          </cell>
          <cell r="J189" t="str">
            <v>June</v>
          </cell>
          <cell r="K189" t="str">
            <v>July</v>
          </cell>
          <cell r="L189" t="str">
            <v>August</v>
          </cell>
          <cell r="M189" t="str">
            <v>September</v>
          </cell>
          <cell r="N189" t="str">
            <v>October</v>
          </cell>
          <cell r="O189" t="str">
            <v>November</v>
          </cell>
          <cell r="P189" t="str">
            <v>December</v>
          </cell>
          <cell r="Q189" t="str">
            <v>htd_January</v>
          </cell>
          <cell r="R189" t="str">
            <v>htd_February</v>
          </cell>
          <cell r="S189" t="str">
            <v>htd_March</v>
          </cell>
          <cell r="T189" t="str">
            <v>htd_April</v>
          </cell>
          <cell r="U189" t="str">
            <v>htd_May</v>
          </cell>
          <cell r="V189" t="str">
            <v>htd_June</v>
          </cell>
          <cell r="W189" t="str">
            <v>htd_July</v>
          </cell>
          <cell r="X189" t="str">
            <v>htd_August</v>
          </cell>
          <cell r="Y189" t="str">
            <v>htd_September</v>
          </cell>
          <cell r="Z189" t="str">
            <v>htd_October</v>
          </cell>
          <cell r="AA189" t="str">
            <v>htd_November</v>
          </cell>
          <cell r="AB189" t="str">
            <v>htd_December</v>
          </cell>
          <cell r="AC189" t="str">
            <v>ytd_January</v>
          </cell>
          <cell r="AD189" t="str">
            <v>ytd_February</v>
          </cell>
          <cell r="AE189" t="str">
            <v>ytd_March</v>
          </cell>
          <cell r="AF189" t="str">
            <v>ytd_April</v>
          </cell>
          <cell r="AG189" t="str">
            <v>ytd_May</v>
          </cell>
          <cell r="AH189" t="str">
            <v>ytd_June</v>
          </cell>
          <cell r="AI189" t="str">
            <v>ytd_July</v>
          </cell>
          <cell r="AJ189" t="str">
            <v>ytd_August</v>
          </cell>
          <cell r="AK189" t="str">
            <v>ytd_September</v>
          </cell>
          <cell r="AL189" t="str">
            <v>ytd_October</v>
          </cell>
          <cell r="AM189" t="str">
            <v>ytd_November</v>
          </cell>
          <cell r="AN189" t="str">
            <v>ytd_December</v>
          </cell>
        </row>
        <row r="190">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row>
        <row r="191">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row>
        <row r="192">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row>
        <row r="193">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row>
        <row r="194">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row>
        <row r="195">
          <cell r="E195">
            <v>7</v>
          </cell>
          <cell r="F195">
            <v>0</v>
          </cell>
          <cell r="G195">
            <v>0</v>
          </cell>
          <cell r="H195">
            <v>0</v>
          </cell>
          <cell r="I195">
            <v>0</v>
          </cell>
          <cell r="J195">
            <v>0</v>
          </cell>
          <cell r="K195">
            <v>0</v>
          </cell>
          <cell r="L195">
            <v>0</v>
          </cell>
          <cell r="M195">
            <v>0</v>
          </cell>
          <cell r="N195">
            <v>0</v>
          </cell>
          <cell r="O195">
            <v>0</v>
          </cell>
          <cell r="P195">
            <v>0</v>
          </cell>
          <cell r="Q195">
            <v>7</v>
          </cell>
          <cell r="R195">
            <v>7</v>
          </cell>
          <cell r="S195">
            <v>7</v>
          </cell>
          <cell r="T195">
            <v>7</v>
          </cell>
          <cell r="U195">
            <v>7</v>
          </cell>
          <cell r="V195">
            <v>7</v>
          </cell>
          <cell r="W195">
            <v>0</v>
          </cell>
          <cell r="X195">
            <v>0</v>
          </cell>
          <cell r="Y195">
            <v>0</v>
          </cell>
          <cell r="Z195">
            <v>0</v>
          </cell>
          <cell r="AA195">
            <v>0</v>
          </cell>
          <cell r="AB195">
            <v>0</v>
          </cell>
          <cell r="AC195">
            <v>7</v>
          </cell>
          <cell r="AD195">
            <v>7</v>
          </cell>
          <cell r="AE195">
            <v>7</v>
          </cell>
          <cell r="AF195">
            <v>7</v>
          </cell>
          <cell r="AG195">
            <v>7</v>
          </cell>
          <cell r="AH195">
            <v>7</v>
          </cell>
          <cell r="AI195">
            <v>7</v>
          </cell>
          <cell r="AJ195">
            <v>7</v>
          </cell>
          <cell r="AK195">
            <v>7</v>
          </cell>
          <cell r="AL195">
            <v>7</v>
          </cell>
          <cell r="AM195">
            <v>7</v>
          </cell>
          <cell r="AN195">
            <v>7</v>
          </cell>
        </row>
        <row r="196">
          <cell r="E196">
            <v>0</v>
          </cell>
          <cell r="F196">
            <v>282</v>
          </cell>
          <cell r="G196">
            <v>0</v>
          </cell>
          <cell r="H196">
            <v>107</v>
          </cell>
          <cell r="I196">
            <v>0</v>
          </cell>
          <cell r="J196">
            <v>63</v>
          </cell>
          <cell r="K196">
            <v>0</v>
          </cell>
          <cell r="L196">
            <v>100</v>
          </cell>
          <cell r="M196">
            <v>200</v>
          </cell>
          <cell r="N196">
            <v>124</v>
          </cell>
          <cell r="O196">
            <v>0</v>
          </cell>
          <cell r="P196">
            <v>63</v>
          </cell>
          <cell r="Q196">
            <v>0</v>
          </cell>
          <cell r="R196">
            <v>282</v>
          </cell>
          <cell r="S196">
            <v>282</v>
          </cell>
          <cell r="T196">
            <v>389</v>
          </cell>
          <cell r="U196">
            <v>389</v>
          </cell>
          <cell r="V196">
            <v>452</v>
          </cell>
          <cell r="W196">
            <v>0</v>
          </cell>
          <cell r="X196">
            <v>100</v>
          </cell>
          <cell r="Y196">
            <v>300</v>
          </cell>
          <cell r="Z196">
            <v>424</v>
          </cell>
          <cell r="AA196">
            <v>424</v>
          </cell>
          <cell r="AB196">
            <v>487</v>
          </cell>
          <cell r="AC196">
            <v>0</v>
          </cell>
          <cell r="AD196">
            <v>282</v>
          </cell>
          <cell r="AE196">
            <v>282</v>
          </cell>
          <cell r="AF196">
            <v>389</v>
          </cell>
          <cell r="AG196">
            <v>389</v>
          </cell>
          <cell r="AH196">
            <v>452</v>
          </cell>
          <cell r="AI196">
            <v>452</v>
          </cell>
          <cell r="AJ196">
            <v>552</v>
          </cell>
          <cell r="AK196">
            <v>752</v>
          </cell>
          <cell r="AL196">
            <v>876</v>
          </cell>
          <cell r="AM196">
            <v>876</v>
          </cell>
          <cell r="AN196">
            <v>939</v>
          </cell>
        </row>
        <row r="197">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row>
        <row r="198">
          <cell r="E198">
            <v>0</v>
          </cell>
          <cell r="F198">
            <v>0</v>
          </cell>
          <cell r="G198">
            <v>0</v>
          </cell>
          <cell r="H198">
            <v>0</v>
          </cell>
          <cell r="I198">
            <v>0</v>
          </cell>
          <cell r="J198">
            <v>0</v>
          </cell>
          <cell r="K198">
            <v>0</v>
          </cell>
          <cell r="L198">
            <v>200</v>
          </cell>
          <cell r="M198">
            <v>0</v>
          </cell>
          <cell r="N198">
            <v>0</v>
          </cell>
          <cell r="O198">
            <v>0</v>
          </cell>
          <cell r="P198">
            <v>0</v>
          </cell>
          <cell r="Q198">
            <v>0</v>
          </cell>
          <cell r="R198">
            <v>0</v>
          </cell>
          <cell r="S198">
            <v>0</v>
          </cell>
          <cell r="T198">
            <v>0</v>
          </cell>
          <cell r="U198">
            <v>0</v>
          </cell>
          <cell r="V198">
            <v>0</v>
          </cell>
          <cell r="W198">
            <v>0</v>
          </cell>
          <cell r="X198">
            <v>200</v>
          </cell>
          <cell r="Y198">
            <v>200</v>
          </cell>
          <cell r="Z198">
            <v>200</v>
          </cell>
          <cell r="AA198">
            <v>200</v>
          </cell>
          <cell r="AB198">
            <v>200</v>
          </cell>
          <cell r="AC198">
            <v>0</v>
          </cell>
          <cell r="AD198">
            <v>0</v>
          </cell>
          <cell r="AE198">
            <v>0</v>
          </cell>
          <cell r="AF198">
            <v>0</v>
          </cell>
          <cell r="AG198">
            <v>0</v>
          </cell>
          <cell r="AH198">
            <v>0</v>
          </cell>
          <cell r="AI198">
            <v>0</v>
          </cell>
          <cell r="AJ198">
            <v>200</v>
          </cell>
          <cell r="AK198">
            <v>200</v>
          </cell>
          <cell r="AL198">
            <v>200</v>
          </cell>
          <cell r="AM198">
            <v>200</v>
          </cell>
          <cell r="AN198">
            <v>200</v>
          </cell>
        </row>
        <row r="199">
          <cell r="E199">
            <v>0</v>
          </cell>
          <cell r="F199">
            <v>0</v>
          </cell>
          <cell r="G199">
            <v>0</v>
          </cell>
          <cell r="H199">
            <v>0</v>
          </cell>
          <cell r="I199">
            <v>0</v>
          </cell>
          <cell r="J199">
            <v>19</v>
          </cell>
          <cell r="K199">
            <v>0</v>
          </cell>
          <cell r="L199">
            <v>55</v>
          </cell>
          <cell r="M199">
            <v>127</v>
          </cell>
          <cell r="N199">
            <v>0</v>
          </cell>
          <cell r="O199">
            <v>0</v>
          </cell>
          <cell r="P199">
            <v>19</v>
          </cell>
          <cell r="Q199">
            <v>0</v>
          </cell>
          <cell r="R199">
            <v>0</v>
          </cell>
          <cell r="S199">
            <v>0</v>
          </cell>
          <cell r="T199">
            <v>0</v>
          </cell>
          <cell r="U199">
            <v>0</v>
          </cell>
          <cell r="V199">
            <v>19</v>
          </cell>
          <cell r="W199">
            <v>0</v>
          </cell>
          <cell r="X199">
            <v>55</v>
          </cell>
          <cell r="Y199">
            <v>182</v>
          </cell>
          <cell r="Z199">
            <v>182</v>
          </cell>
          <cell r="AA199">
            <v>182</v>
          </cell>
          <cell r="AB199">
            <v>201</v>
          </cell>
          <cell r="AC199">
            <v>0</v>
          </cell>
          <cell r="AD199">
            <v>0</v>
          </cell>
          <cell r="AE199">
            <v>0</v>
          </cell>
          <cell r="AF199">
            <v>0</v>
          </cell>
          <cell r="AG199">
            <v>0</v>
          </cell>
          <cell r="AH199">
            <v>19</v>
          </cell>
          <cell r="AI199">
            <v>19</v>
          </cell>
          <cell r="AJ199">
            <v>74</v>
          </cell>
          <cell r="AK199">
            <v>201</v>
          </cell>
          <cell r="AL199">
            <v>201</v>
          </cell>
          <cell r="AM199">
            <v>201</v>
          </cell>
          <cell r="AN199">
            <v>220</v>
          </cell>
        </row>
        <row r="200">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row>
        <row r="201">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row>
        <row r="202">
          <cell r="E202">
            <v>0</v>
          </cell>
          <cell r="F202">
            <v>0</v>
          </cell>
          <cell r="G202">
            <v>0</v>
          </cell>
          <cell r="H202">
            <v>20</v>
          </cell>
          <cell r="I202">
            <v>0</v>
          </cell>
          <cell r="J202">
            <v>6</v>
          </cell>
          <cell r="K202">
            <v>0</v>
          </cell>
          <cell r="L202">
            <v>20</v>
          </cell>
          <cell r="M202">
            <v>151</v>
          </cell>
          <cell r="N202">
            <v>165</v>
          </cell>
          <cell r="O202">
            <v>0</v>
          </cell>
          <cell r="P202">
            <v>31</v>
          </cell>
          <cell r="Q202">
            <v>0</v>
          </cell>
          <cell r="R202">
            <v>0</v>
          </cell>
          <cell r="S202">
            <v>0</v>
          </cell>
          <cell r="T202">
            <v>20</v>
          </cell>
          <cell r="U202">
            <v>20</v>
          </cell>
          <cell r="V202">
            <v>26</v>
          </cell>
          <cell r="W202">
            <v>0</v>
          </cell>
          <cell r="X202">
            <v>20</v>
          </cell>
          <cell r="Y202">
            <v>171</v>
          </cell>
          <cell r="Z202">
            <v>336</v>
          </cell>
          <cell r="AA202">
            <v>336</v>
          </cell>
          <cell r="AB202">
            <v>367</v>
          </cell>
          <cell r="AC202">
            <v>0</v>
          </cell>
          <cell r="AD202">
            <v>0</v>
          </cell>
          <cell r="AE202">
            <v>0</v>
          </cell>
          <cell r="AF202">
            <v>20</v>
          </cell>
          <cell r="AG202">
            <v>20</v>
          </cell>
          <cell r="AH202">
            <v>26</v>
          </cell>
          <cell r="AI202">
            <v>26</v>
          </cell>
          <cell r="AJ202">
            <v>46</v>
          </cell>
          <cell r="AK202">
            <v>197</v>
          </cell>
          <cell r="AL202">
            <v>362</v>
          </cell>
          <cell r="AM202">
            <v>362</v>
          </cell>
          <cell r="AN202">
            <v>393</v>
          </cell>
        </row>
        <row r="203">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row>
        <row r="204">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row>
        <row r="205">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row>
        <row r="206">
          <cell r="E206">
            <v>36</v>
          </cell>
          <cell r="F206">
            <v>150</v>
          </cell>
          <cell r="G206">
            <v>0</v>
          </cell>
          <cell r="H206">
            <v>0</v>
          </cell>
          <cell r="I206">
            <v>75</v>
          </cell>
          <cell r="J206">
            <v>236</v>
          </cell>
          <cell r="K206">
            <v>150</v>
          </cell>
          <cell r="L206">
            <v>41</v>
          </cell>
          <cell r="M206">
            <v>0</v>
          </cell>
          <cell r="N206">
            <v>108</v>
          </cell>
          <cell r="O206">
            <v>71</v>
          </cell>
          <cell r="P206">
            <v>178</v>
          </cell>
          <cell r="Q206">
            <v>36</v>
          </cell>
          <cell r="R206">
            <v>186</v>
          </cell>
          <cell r="S206">
            <v>186</v>
          </cell>
          <cell r="T206">
            <v>186</v>
          </cell>
          <cell r="U206">
            <v>261</v>
          </cell>
          <cell r="V206">
            <v>497</v>
          </cell>
          <cell r="W206">
            <v>150</v>
          </cell>
          <cell r="X206">
            <v>191</v>
          </cell>
          <cell r="Y206">
            <v>191</v>
          </cell>
          <cell r="Z206">
            <v>299</v>
          </cell>
          <cell r="AA206">
            <v>370</v>
          </cell>
          <cell r="AB206">
            <v>548</v>
          </cell>
          <cell r="AC206">
            <v>36</v>
          </cell>
          <cell r="AD206">
            <v>186</v>
          </cell>
          <cell r="AE206">
            <v>186</v>
          </cell>
          <cell r="AF206">
            <v>186</v>
          </cell>
          <cell r="AG206">
            <v>261</v>
          </cell>
          <cell r="AH206">
            <v>497</v>
          </cell>
          <cell r="AI206">
            <v>647</v>
          </cell>
          <cell r="AJ206">
            <v>688</v>
          </cell>
          <cell r="AK206">
            <v>688</v>
          </cell>
          <cell r="AL206">
            <v>796</v>
          </cell>
          <cell r="AM206">
            <v>867</v>
          </cell>
          <cell r="AN206">
            <v>1045</v>
          </cell>
        </row>
        <row r="207">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row>
        <row r="208">
          <cell r="E208">
            <v>0</v>
          </cell>
          <cell r="F208">
            <v>0</v>
          </cell>
          <cell r="G208">
            <v>3.6</v>
          </cell>
          <cell r="H208">
            <v>25.6</v>
          </cell>
          <cell r="I208">
            <v>16</v>
          </cell>
          <cell r="J208">
            <v>0</v>
          </cell>
          <cell r="K208">
            <v>610.20000000000005</v>
          </cell>
          <cell r="L208">
            <v>0</v>
          </cell>
          <cell r="M208">
            <v>0</v>
          </cell>
          <cell r="N208">
            <v>0</v>
          </cell>
          <cell r="O208">
            <v>0</v>
          </cell>
          <cell r="P208">
            <v>0</v>
          </cell>
          <cell r="Q208">
            <v>0</v>
          </cell>
          <cell r="R208">
            <v>0</v>
          </cell>
          <cell r="S208">
            <v>3.6</v>
          </cell>
          <cell r="T208">
            <v>29.200000000000003</v>
          </cell>
          <cell r="U208">
            <v>45.2</v>
          </cell>
          <cell r="V208">
            <v>45.2</v>
          </cell>
          <cell r="W208">
            <v>610.20000000000005</v>
          </cell>
          <cell r="X208">
            <v>610.20000000000005</v>
          </cell>
          <cell r="Y208">
            <v>610.20000000000005</v>
          </cell>
          <cell r="Z208">
            <v>610.20000000000005</v>
          </cell>
          <cell r="AA208">
            <v>610.20000000000005</v>
          </cell>
          <cell r="AB208">
            <v>610.20000000000005</v>
          </cell>
          <cell r="AC208">
            <v>0</v>
          </cell>
          <cell r="AD208">
            <v>0</v>
          </cell>
          <cell r="AE208">
            <v>3.6</v>
          </cell>
          <cell r="AF208">
            <v>29.200000000000003</v>
          </cell>
          <cell r="AG208">
            <v>45.2</v>
          </cell>
          <cell r="AH208">
            <v>45.2</v>
          </cell>
          <cell r="AI208">
            <v>655.40000000000009</v>
          </cell>
          <cell r="AJ208">
            <v>655.40000000000009</v>
          </cell>
          <cell r="AK208">
            <v>655.40000000000009</v>
          </cell>
          <cell r="AL208">
            <v>655.40000000000009</v>
          </cell>
          <cell r="AM208">
            <v>655.40000000000009</v>
          </cell>
          <cell r="AN208">
            <v>655.40000000000009</v>
          </cell>
        </row>
        <row r="210">
          <cell r="E210">
            <v>7</v>
          </cell>
          <cell r="F210">
            <v>282</v>
          </cell>
          <cell r="G210">
            <v>0</v>
          </cell>
          <cell r="H210">
            <v>127</v>
          </cell>
          <cell r="I210">
            <v>0</v>
          </cell>
          <cell r="J210">
            <v>88</v>
          </cell>
          <cell r="K210">
            <v>0</v>
          </cell>
          <cell r="L210">
            <v>375</v>
          </cell>
          <cell r="M210">
            <v>478</v>
          </cell>
          <cell r="N210">
            <v>289</v>
          </cell>
          <cell r="O210">
            <v>0</v>
          </cell>
          <cell r="P210">
            <v>113</v>
          </cell>
        </row>
        <row r="212">
          <cell r="E212" t="str">
            <v>January</v>
          </cell>
          <cell r="F212" t="str">
            <v>February</v>
          </cell>
          <cell r="G212" t="str">
            <v>March</v>
          </cell>
          <cell r="H212" t="str">
            <v>April</v>
          </cell>
          <cell r="I212" t="str">
            <v>May</v>
          </cell>
          <cell r="J212" t="str">
            <v>June</v>
          </cell>
          <cell r="K212" t="str">
            <v>July</v>
          </cell>
          <cell r="L212" t="str">
            <v>August</v>
          </cell>
          <cell r="M212" t="str">
            <v>September</v>
          </cell>
          <cell r="N212" t="str">
            <v>October</v>
          </cell>
          <cell r="O212" t="str">
            <v>November</v>
          </cell>
          <cell r="P212" t="str">
            <v>December</v>
          </cell>
          <cell r="Q212" t="str">
            <v>htd_January</v>
          </cell>
          <cell r="R212" t="str">
            <v>htd_February</v>
          </cell>
          <cell r="S212" t="str">
            <v>htd_March</v>
          </cell>
          <cell r="T212" t="str">
            <v>htd_April</v>
          </cell>
          <cell r="U212" t="str">
            <v>htd_May</v>
          </cell>
          <cell r="V212" t="str">
            <v>htd_June</v>
          </cell>
          <cell r="W212" t="str">
            <v>htd_July</v>
          </cell>
          <cell r="X212" t="str">
            <v>htd_August</v>
          </cell>
          <cell r="Y212" t="str">
            <v>htd_September</v>
          </cell>
          <cell r="Z212" t="str">
            <v>htd_October</v>
          </cell>
          <cell r="AA212" t="str">
            <v>htd_November</v>
          </cell>
          <cell r="AB212" t="str">
            <v>htd_December</v>
          </cell>
          <cell r="AC212" t="str">
            <v>ytd_January</v>
          </cell>
          <cell r="AD212" t="str">
            <v>ytd_February</v>
          </cell>
          <cell r="AE212" t="str">
            <v>ytd_March</v>
          </cell>
          <cell r="AF212" t="str">
            <v>ytd_April</v>
          </cell>
          <cell r="AG212" t="str">
            <v>ytd_May</v>
          </cell>
          <cell r="AH212" t="str">
            <v>ytd_June</v>
          </cell>
          <cell r="AI212" t="str">
            <v>ytd_July</v>
          </cell>
          <cell r="AJ212" t="str">
            <v>ytd_August</v>
          </cell>
          <cell r="AK212" t="str">
            <v>ytd_September</v>
          </cell>
          <cell r="AL212" t="str">
            <v>ytd_October</v>
          </cell>
          <cell r="AM212" t="str">
            <v>ytd_November</v>
          </cell>
          <cell r="AN212" t="str">
            <v>ytd_December</v>
          </cell>
        </row>
        <row r="213">
          <cell r="E213">
            <v>6878.3</v>
          </cell>
          <cell r="F213">
            <v>7132.8</v>
          </cell>
          <cell r="G213">
            <v>9076.2000000000007</v>
          </cell>
          <cell r="H213">
            <v>8956.9</v>
          </cell>
          <cell r="I213">
            <v>8090.4</v>
          </cell>
          <cell r="J213">
            <v>5667.3</v>
          </cell>
          <cell r="K213">
            <v>8153.6</v>
          </cell>
          <cell r="L213">
            <v>4408.3999999999996</v>
          </cell>
          <cell r="M213">
            <v>3819.9</v>
          </cell>
          <cell r="N213">
            <v>3105.6</v>
          </cell>
          <cell r="O213">
            <v>3694.8</v>
          </cell>
          <cell r="P213">
            <v>9795.7999999999993</v>
          </cell>
          <cell r="Q213">
            <v>6878.3</v>
          </cell>
          <cell r="R213">
            <v>14011.1</v>
          </cell>
          <cell r="S213">
            <v>23087.300000000003</v>
          </cell>
          <cell r="T213">
            <v>32044.200000000004</v>
          </cell>
          <cell r="U213">
            <v>40134.600000000006</v>
          </cell>
          <cell r="V213">
            <v>45801.900000000009</v>
          </cell>
          <cell r="W213">
            <v>8153.6</v>
          </cell>
          <cell r="X213">
            <v>12562</v>
          </cell>
          <cell r="Y213">
            <v>16381.9</v>
          </cell>
          <cell r="Z213">
            <v>19487.5</v>
          </cell>
          <cell r="AA213">
            <v>23182.3</v>
          </cell>
          <cell r="AB213">
            <v>32978.1</v>
          </cell>
          <cell r="AC213">
            <v>6878.3</v>
          </cell>
          <cell r="AD213">
            <v>14011.1</v>
          </cell>
          <cell r="AE213">
            <v>23087.300000000003</v>
          </cell>
          <cell r="AF213">
            <v>32044.200000000004</v>
          </cell>
          <cell r="AG213">
            <v>40134.600000000006</v>
          </cell>
          <cell r="AH213">
            <v>45801.900000000009</v>
          </cell>
          <cell r="AI213">
            <v>53955.500000000007</v>
          </cell>
          <cell r="AJ213">
            <v>58363.900000000009</v>
          </cell>
          <cell r="AK213">
            <v>62183.80000000001</v>
          </cell>
          <cell r="AL213">
            <v>65289.400000000009</v>
          </cell>
          <cell r="AM213">
            <v>68984.200000000012</v>
          </cell>
          <cell r="AN213">
            <v>78780.000000000015</v>
          </cell>
        </row>
        <row r="214">
          <cell r="E214">
            <v>109.958</v>
          </cell>
          <cell r="F214">
            <v>208.917</v>
          </cell>
          <cell r="G214">
            <v>961.91700000000003</v>
          </cell>
          <cell r="H214">
            <v>243.917</v>
          </cell>
          <cell r="I214">
            <v>395.91700000000003</v>
          </cell>
          <cell r="J214">
            <v>286.91700000000003</v>
          </cell>
          <cell r="K214">
            <v>551.91700000000003</v>
          </cell>
          <cell r="L214">
            <v>769.875</v>
          </cell>
          <cell r="M214">
            <v>484.875</v>
          </cell>
          <cell r="N214">
            <v>769.95799999999997</v>
          </cell>
          <cell r="O214">
            <v>613.95799999999997</v>
          </cell>
          <cell r="P214">
            <v>464.875</v>
          </cell>
          <cell r="Q214">
            <v>109.958</v>
          </cell>
          <cell r="R214">
            <v>318.875</v>
          </cell>
          <cell r="S214">
            <v>1280.7919999999999</v>
          </cell>
          <cell r="T214">
            <v>1524.7089999999998</v>
          </cell>
          <cell r="U214">
            <v>1920.6259999999997</v>
          </cell>
          <cell r="V214">
            <v>2207.5429999999997</v>
          </cell>
          <cell r="W214">
            <v>551.91700000000003</v>
          </cell>
          <cell r="X214">
            <v>1321.7919999999999</v>
          </cell>
          <cell r="Y214">
            <v>1806.6669999999999</v>
          </cell>
          <cell r="Z214">
            <v>2576.625</v>
          </cell>
          <cell r="AA214">
            <v>3190.5830000000001</v>
          </cell>
          <cell r="AB214">
            <v>3655.4580000000001</v>
          </cell>
          <cell r="AC214">
            <v>109.958</v>
          </cell>
          <cell r="AD214">
            <v>318.875</v>
          </cell>
          <cell r="AE214">
            <v>1280.7919999999999</v>
          </cell>
          <cell r="AF214">
            <v>1524.7089999999998</v>
          </cell>
          <cell r="AG214">
            <v>1920.6259999999997</v>
          </cell>
          <cell r="AH214">
            <v>2207.5429999999997</v>
          </cell>
          <cell r="AI214">
            <v>2759.4599999999996</v>
          </cell>
          <cell r="AJ214">
            <v>3529.3349999999996</v>
          </cell>
          <cell r="AK214">
            <v>4014.2099999999996</v>
          </cell>
          <cell r="AL214">
            <v>4784.1679999999997</v>
          </cell>
          <cell r="AM214">
            <v>5398.1259999999993</v>
          </cell>
          <cell r="AN214">
            <v>5863.0009999999993</v>
          </cell>
        </row>
        <row r="215">
          <cell r="E215">
            <v>35</v>
          </cell>
          <cell r="F215">
            <v>280</v>
          </cell>
          <cell r="G215">
            <v>40</v>
          </cell>
          <cell r="H215">
            <v>154</v>
          </cell>
          <cell r="I215">
            <v>33</v>
          </cell>
          <cell r="J215">
            <v>93</v>
          </cell>
          <cell r="K215">
            <v>74</v>
          </cell>
          <cell r="L215">
            <v>119</v>
          </cell>
          <cell r="M215">
            <v>84</v>
          </cell>
          <cell r="N215">
            <v>399</v>
          </cell>
          <cell r="O215">
            <v>409</v>
          </cell>
          <cell r="P215">
            <v>490</v>
          </cell>
          <cell r="Q215">
            <v>35</v>
          </cell>
          <cell r="R215">
            <v>315</v>
          </cell>
          <cell r="S215">
            <v>355</v>
          </cell>
          <cell r="T215">
            <v>509</v>
          </cell>
          <cell r="U215">
            <v>542</v>
          </cell>
          <cell r="V215">
            <v>635</v>
          </cell>
          <cell r="W215">
            <v>74</v>
          </cell>
          <cell r="X215">
            <v>193</v>
          </cell>
          <cell r="Y215">
            <v>277</v>
          </cell>
          <cell r="Z215">
            <v>676</v>
          </cell>
          <cell r="AA215">
            <v>1085</v>
          </cell>
          <cell r="AB215">
            <v>1575</v>
          </cell>
          <cell r="AC215">
            <v>35</v>
          </cell>
          <cell r="AD215">
            <v>315</v>
          </cell>
          <cell r="AE215">
            <v>355</v>
          </cell>
          <cell r="AF215">
            <v>509</v>
          </cell>
          <cell r="AG215">
            <v>542</v>
          </cell>
          <cell r="AH215">
            <v>635</v>
          </cell>
          <cell r="AI215">
            <v>709</v>
          </cell>
          <cell r="AJ215">
            <v>828</v>
          </cell>
          <cell r="AK215">
            <v>912</v>
          </cell>
          <cell r="AL215">
            <v>1311</v>
          </cell>
          <cell r="AM215">
            <v>1720</v>
          </cell>
          <cell r="AN215">
            <v>2210</v>
          </cell>
        </row>
        <row r="216">
          <cell r="E216">
            <v>79.582999999999998</v>
          </cell>
          <cell r="F216">
            <v>101.667</v>
          </cell>
          <cell r="G216">
            <v>234.583</v>
          </cell>
          <cell r="H216">
            <v>2559.1669999999999</v>
          </cell>
          <cell r="I216">
            <v>424.16699999999997</v>
          </cell>
          <cell r="J216">
            <v>159.167</v>
          </cell>
          <cell r="K216">
            <v>529.16700000000003</v>
          </cell>
          <cell r="L216">
            <v>275.75</v>
          </cell>
          <cell r="M216">
            <v>698.75</v>
          </cell>
          <cell r="N216">
            <v>364.58300000000003</v>
          </cell>
          <cell r="O216">
            <v>169.167</v>
          </cell>
          <cell r="P216">
            <v>368.75</v>
          </cell>
          <cell r="Q216">
            <v>79.582999999999998</v>
          </cell>
          <cell r="R216">
            <v>181.25</v>
          </cell>
          <cell r="S216">
            <v>415.83299999999997</v>
          </cell>
          <cell r="T216">
            <v>2975</v>
          </cell>
          <cell r="U216">
            <v>3399.1669999999999</v>
          </cell>
          <cell r="V216">
            <v>3558.3339999999998</v>
          </cell>
          <cell r="W216">
            <v>529.16700000000003</v>
          </cell>
          <cell r="X216">
            <v>804.91700000000003</v>
          </cell>
          <cell r="Y216">
            <v>1503.6669999999999</v>
          </cell>
          <cell r="Z216">
            <v>1868.25</v>
          </cell>
          <cell r="AA216">
            <v>2037.4169999999999</v>
          </cell>
          <cell r="AB216">
            <v>2406.1669999999999</v>
          </cell>
          <cell r="AC216">
            <v>79.582999999999998</v>
          </cell>
          <cell r="AD216">
            <v>181.25</v>
          </cell>
          <cell r="AE216">
            <v>415.83299999999997</v>
          </cell>
          <cell r="AF216">
            <v>2975</v>
          </cell>
          <cell r="AG216">
            <v>3399.1669999999999</v>
          </cell>
          <cell r="AH216">
            <v>3558.3339999999998</v>
          </cell>
          <cell r="AI216">
            <v>4087.5009999999997</v>
          </cell>
          <cell r="AJ216">
            <v>4363.2510000000002</v>
          </cell>
          <cell r="AK216">
            <v>5062.0010000000002</v>
          </cell>
          <cell r="AL216">
            <v>5426.5839999999998</v>
          </cell>
          <cell r="AM216">
            <v>5595.7510000000002</v>
          </cell>
          <cell r="AN216">
            <v>5964.5010000000002</v>
          </cell>
        </row>
        <row r="217">
          <cell r="E217">
            <v>95.75</v>
          </cell>
          <cell r="F217">
            <v>132.1</v>
          </cell>
          <cell r="G217">
            <v>151.25</v>
          </cell>
          <cell r="H217">
            <v>117.5</v>
          </cell>
          <cell r="I217">
            <v>213.5</v>
          </cell>
          <cell r="J217">
            <v>236.5</v>
          </cell>
          <cell r="K217">
            <v>323.5</v>
          </cell>
          <cell r="L217">
            <v>196.25</v>
          </cell>
          <cell r="M217">
            <v>188.25</v>
          </cell>
          <cell r="N217">
            <v>168.75</v>
          </cell>
          <cell r="O217">
            <v>126.5</v>
          </cell>
          <cell r="P217">
            <v>278.25</v>
          </cell>
          <cell r="Q217">
            <v>95.75</v>
          </cell>
          <cell r="R217">
            <v>227.85</v>
          </cell>
          <cell r="S217">
            <v>379.1</v>
          </cell>
          <cell r="T217">
            <v>496.6</v>
          </cell>
          <cell r="U217">
            <v>710.1</v>
          </cell>
          <cell r="V217">
            <v>946.6</v>
          </cell>
          <cell r="W217">
            <v>323.5</v>
          </cell>
          <cell r="X217">
            <v>519.75</v>
          </cell>
          <cell r="Y217">
            <v>708</v>
          </cell>
          <cell r="Z217">
            <v>876.75</v>
          </cell>
          <cell r="AA217">
            <v>1003.25</v>
          </cell>
          <cell r="AB217">
            <v>1281.5</v>
          </cell>
          <cell r="AC217">
            <v>95.75</v>
          </cell>
          <cell r="AD217">
            <v>227.85</v>
          </cell>
          <cell r="AE217">
            <v>379.1</v>
          </cell>
          <cell r="AF217">
            <v>496.6</v>
          </cell>
          <cell r="AG217">
            <v>710.1</v>
          </cell>
          <cell r="AH217">
            <v>946.6</v>
          </cell>
          <cell r="AI217">
            <v>1270.0999999999999</v>
          </cell>
          <cell r="AJ217">
            <v>1466.35</v>
          </cell>
          <cell r="AK217">
            <v>1654.6</v>
          </cell>
          <cell r="AL217">
            <v>1823.35</v>
          </cell>
          <cell r="AM217">
            <v>1949.85</v>
          </cell>
          <cell r="AN217">
            <v>2228.1</v>
          </cell>
        </row>
        <row r="218">
          <cell r="E218">
            <v>16.582999999999998</v>
          </cell>
          <cell r="F218">
            <v>46.767000000000003</v>
          </cell>
          <cell r="G218">
            <v>58.582999999999998</v>
          </cell>
          <cell r="H218">
            <v>68.167000000000002</v>
          </cell>
          <cell r="I218">
            <v>124.167</v>
          </cell>
          <cell r="J218">
            <v>130.167</v>
          </cell>
          <cell r="K218">
            <v>140.167</v>
          </cell>
          <cell r="L218">
            <v>468.75</v>
          </cell>
          <cell r="M218">
            <v>226.75</v>
          </cell>
          <cell r="N218">
            <v>79.582999999999998</v>
          </cell>
          <cell r="O218">
            <v>204.167</v>
          </cell>
          <cell r="P218">
            <v>153.75</v>
          </cell>
          <cell r="Q218">
            <v>16.582999999999998</v>
          </cell>
          <cell r="R218">
            <v>63.35</v>
          </cell>
          <cell r="S218">
            <v>121.93299999999999</v>
          </cell>
          <cell r="T218">
            <v>190.1</v>
          </cell>
          <cell r="U218">
            <v>314.267</v>
          </cell>
          <cell r="V218">
            <v>444.43399999999997</v>
          </cell>
          <cell r="W218">
            <v>140.167</v>
          </cell>
          <cell r="X218">
            <v>608.91700000000003</v>
          </cell>
          <cell r="Y218">
            <v>835.66700000000003</v>
          </cell>
          <cell r="Z218">
            <v>915.25</v>
          </cell>
          <cell r="AA218">
            <v>1119.4169999999999</v>
          </cell>
          <cell r="AB218">
            <v>1273.1669999999999</v>
          </cell>
          <cell r="AC218">
            <v>16.582999999999998</v>
          </cell>
          <cell r="AD218">
            <v>63.35</v>
          </cell>
          <cell r="AE218">
            <v>121.93299999999999</v>
          </cell>
          <cell r="AF218">
            <v>190.1</v>
          </cell>
          <cell r="AG218">
            <v>314.267</v>
          </cell>
          <cell r="AH218">
            <v>444.43399999999997</v>
          </cell>
          <cell r="AI218">
            <v>584.601</v>
          </cell>
          <cell r="AJ218">
            <v>1053.3510000000001</v>
          </cell>
          <cell r="AK218">
            <v>1280.1010000000001</v>
          </cell>
          <cell r="AL218">
            <v>1359.6840000000002</v>
          </cell>
          <cell r="AM218">
            <v>1563.8510000000001</v>
          </cell>
          <cell r="AN218">
            <v>1717.6010000000001</v>
          </cell>
        </row>
        <row r="219">
          <cell r="E219">
            <v>97.233000000000004</v>
          </cell>
          <cell r="F219">
            <v>419.86700000000002</v>
          </cell>
          <cell r="G219">
            <v>171.13300000000001</v>
          </cell>
          <cell r="H219">
            <v>359.98700000000002</v>
          </cell>
          <cell r="I219">
            <v>160.06700000000001</v>
          </cell>
          <cell r="J219">
            <v>309.86700000000002</v>
          </cell>
          <cell r="K219">
            <v>231.667</v>
          </cell>
          <cell r="L219">
            <v>473.5</v>
          </cell>
          <cell r="M219">
            <v>465.5</v>
          </cell>
          <cell r="N219">
            <v>306.83299999999997</v>
          </cell>
          <cell r="O219">
            <v>161.667</v>
          </cell>
          <cell r="P219">
            <v>416.5</v>
          </cell>
          <cell r="Q219">
            <v>97.233000000000004</v>
          </cell>
          <cell r="R219">
            <v>517.1</v>
          </cell>
          <cell r="S219">
            <v>688.23300000000006</v>
          </cell>
          <cell r="T219">
            <v>1048.22</v>
          </cell>
          <cell r="U219">
            <v>1208.287</v>
          </cell>
          <cell r="V219">
            <v>1518.154</v>
          </cell>
          <cell r="W219">
            <v>231.667</v>
          </cell>
          <cell r="X219">
            <v>705.16700000000003</v>
          </cell>
          <cell r="Y219">
            <v>1170.6669999999999</v>
          </cell>
          <cell r="Z219">
            <v>1477.5</v>
          </cell>
          <cell r="AA219">
            <v>1639.1669999999999</v>
          </cell>
          <cell r="AB219">
            <v>2055.6669999999999</v>
          </cell>
          <cell r="AC219">
            <v>97.233000000000004</v>
          </cell>
          <cell r="AD219">
            <v>517.1</v>
          </cell>
          <cell r="AE219">
            <v>688.23300000000006</v>
          </cell>
          <cell r="AF219">
            <v>1048.22</v>
          </cell>
          <cell r="AG219">
            <v>1208.287</v>
          </cell>
          <cell r="AH219">
            <v>1518.154</v>
          </cell>
          <cell r="AI219">
            <v>1749.8209999999999</v>
          </cell>
          <cell r="AJ219">
            <v>2223.3209999999999</v>
          </cell>
          <cell r="AK219">
            <v>2688.8209999999999</v>
          </cell>
          <cell r="AL219">
            <v>2995.654</v>
          </cell>
          <cell r="AM219">
            <v>3157.3209999999999</v>
          </cell>
          <cell r="AN219">
            <v>3573.8209999999999</v>
          </cell>
        </row>
        <row r="220">
          <cell r="E220">
            <v>12.292</v>
          </cell>
          <cell r="F220">
            <v>59.582999999999998</v>
          </cell>
          <cell r="G220">
            <v>77.292000000000002</v>
          </cell>
          <cell r="H220">
            <v>144.583</v>
          </cell>
          <cell r="I220">
            <v>74.582999999999998</v>
          </cell>
          <cell r="J220">
            <v>114.583</v>
          </cell>
          <cell r="K220">
            <v>85.582999999999998</v>
          </cell>
          <cell r="L220">
            <v>49.875</v>
          </cell>
          <cell r="M220">
            <v>109.875</v>
          </cell>
          <cell r="N220">
            <v>145.292</v>
          </cell>
          <cell r="O220">
            <v>196.583</v>
          </cell>
          <cell r="P220">
            <v>169.875</v>
          </cell>
          <cell r="Q220">
            <v>12.292</v>
          </cell>
          <cell r="R220">
            <v>71.875</v>
          </cell>
          <cell r="S220">
            <v>149.167</v>
          </cell>
          <cell r="T220">
            <v>293.75</v>
          </cell>
          <cell r="U220">
            <v>368.33299999999997</v>
          </cell>
          <cell r="V220">
            <v>482.91599999999994</v>
          </cell>
          <cell r="W220">
            <v>85.582999999999998</v>
          </cell>
          <cell r="X220">
            <v>135.458</v>
          </cell>
          <cell r="Y220">
            <v>245.333</v>
          </cell>
          <cell r="Z220">
            <v>390.625</v>
          </cell>
          <cell r="AA220">
            <v>587.20799999999997</v>
          </cell>
          <cell r="AB220">
            <v>757.08299999999997</v>
          </cell>
          <cell r="AC220">
            <v>12.292</v>
          </cell>
          <cell r="AD220">
            <v>71.875</v>
          </cell>
          <cell r="AE220">
            <v>149.167</v>
          </cell>
          <cell r="AF220">
            <v>293.75</v>
          </cell>
          <cell r="AG220">
            <v>368.33299999999997</v>
          </cell>
          <cell r="AH220">
            <v>482.91599999999994</v>
          </cell>
          <cell r="AI220">
            <v>568.49899999999991</v>
          </cell>
          <cell r="AJ220">
            <v>618.37399999999991</v>
          </cell>
          <cell r="AK220">
            <v>728.24899999999991</v>
          </cell>
          <cell r="AL220">
            <v>873.54099999999994</v>
          </cell>
          <cell r="AM220">
            <v>1070.124</v>
          </cell>
          <cell r="AN220">
            <v>1239.999</v>
          </cell>
        </row>
        <row r="221">
          <cell r="E221">
            <v>148</v>
          </cell>
          <cell r="F221">
            <v>418.8</v>
          </cell>
          <cell r="G221">
            <v>192.67000000000002</v>
          </cell>
          <cell r="H221">
            <v>316.67</v>
          </cell>
          <cell r="I221">
            <v>784.47</v>
          </cell>
          <cell r="J221">
            <v>586.79999999999995</v>
          </cell>
          <cell r="K221">
            <v>388.67</v>
          </cell>
          <cell r="L221">
            <v>876.7299999999999</v>
          </cell>
          <cell r="M221">
            <v>380.83000000000004</v>
          </cell>
          <cell r="N221">
            <v>246.17</v>
          </cell>
          <cell r="O221">
            <v>126.83</v>
          </cell>
          <cell r="P221">
            <v>330.15999999999997</v>
          </cell>
          <cell r="Q221">
            <v>148</v>
          </cell>
          <cell r="R221">
            <v>566.79999999999995</v>
          </cell>
          <cell r="S221">
            <v>759.47</v>
          </cell>
          <cell r="T221">
            <v>1076.1400000000001</v>
          </cell>
          <cell r="U221">
            <v>1860.6100000000001</v>
          </cell>
          <cell r="V221">
            <v>2447.41</v>
          </cell>
          <cell r="W221">
            <v>388.67</v>
          </cell>
          <cell r="X221">
            <v>1265.3999999999999</v>
          </cell>
          <cell r="Y221">
            <v>1646.23</v>
          </cell>
          <cell r="Z221">
            <v>1892.4</v>
          </cell>
          <cell r="AA221">
            <v>2019.23</v>
          </cell>
          <cell r="AB221">
            <v>2349.39</v>
          </cell>
          <cell r="AC221">
            <v>148</v>
          </cell>
          <cell r="AD221">
            <v>566.79999999999995</v>
          </cell>
          <cell r="AE221">
            <v>759.47</v>
          </cell>
          <cell r="AF221">
            <v>1076.1400000000001</v>
          </cell>
          <cell r="AG221">
            <v>1860.6100000000001</v>
          </cell>
          <cell r="AH221">
            <v>2447.41</v>
          </cell>
          <cell r="AI221">
            <v>2836.08</v>
          </cell>
          <cell r="AJ221">
            <v>3712.81</v>
          </cell>
          <cell r="AK221">
            <v>4093.64</v>
          </cell>
          <cell r="AL221">
            <v>4339.8099999999995</v>
          </cell>
          <cell r="AM221">
            <v>4466.6399999999994</v>
          </cell>
          <cell r="AN221">
            <v>4796.7999999999993</v>
          </cell>
        </row>
        <row r="222">
          <cell r="E222">
            <v>338.79200000000003</v>
          </cell>
          <cell r="F222">
            <v>720.08299999999997</v>
          </cell>
          <cell r="G222">
            <v>619.79199999999992</v>
          </cell>
          <cell r="H222">
            <v>459.58299999999997</v>
          </cell>
          <cell r="I222">
            <v>461.58299999999997</v>
          </cell>
          <cell r="J222">
            <v>776.08299999999997</v>
          </cell>
          <cell r="K222">
            <v>550.58299999999997</v>
          </cell>
          <cell r="L222">
            <v>617.17499999999995</v>
          </cell>
          <cell r="M222">
            <v>604.375</v>
          </cell>
          <cell r="N222">
            <v>261.79200000000003</v>
          </cell>
          <cell r="O222">
            <v>246.583</v>
          </cell>
          <cell r="P222">
            <v>479.375</v>
          </cell>
          <cell r="Q222">
            <v>338.79200000000003</v>
          </cell>
          <cell r="R222">
            <v>1058.875</v>
          </cell>
          <cell r="S222">
            <v>1678.6669999999999</v>
          </cell>
          <cell r="T222">
            <v>2138.25</v>
          </cell>
          <cell r="U222">
            <v>2599.8330000000001</v>
          </cell>
          <cell r="V222">
            <v>3375.9160000000002</v>
          </cell>
          <cell r="W222">
            <v>550.58299999999997</v>
          </cell>
          <cell r="X222">
            <v>1167.7579999999998</v>
          </cell>
          <cell r="Y222">
            <v>1772.1329999999998</v>
          </cell>
          <cell r="Z222">
            <v>2033.9249999999997</v>
          </cell>
          <cell r="AA222">
            <v>2280.5079999999998</v>
          </cell>
          <cell r="AB222">
            <v>2759.8829999999998</v>
          </cell>
          <cell r="AC222">
            <v>338.79200000000003</v>
          </cell>
          <cell r="AD222">
            <v>1058.875</v>
          </cell>
          <cell r="AE222">
            <v>1678.6669999999999</v>
          </cell>
          <cell r="AF222">
            <v>2138.25</v>
          </cell>
          <cell r="AG222">
            <v>2599.8330000000001</v>
          </cell>
          <cell r="AH222">
            <v>3375.9160000000002</v>
          </cell>
          <cell r="AI222">
            <v>3926.4990000000003</v>
          </cell>
          <cell r="AJ222">
            <v>4543.674</v>
          </cell>
          <cell r="AK222">
            <v>5148.049</v>
          </cell>
          <cell r="AL222">
            <v>5409.8410000000003</v>
          </cell>
          <cell r="AM222">
            <v>5656.424</v>
          </cell>
          <cell r="AN222">
            <v>6135.799</v>
          </cell>
        </row>
        <row r="223">
          <cell r="E223">
            <v>47.875</v>
          </cell>
          <cell r="F223">
            <v>20.75</v>
          </cell>
          <cell r="G223">
            <v>17.875</v>
          </cell>
          <cell r="H223">
            <v>42.75</v>
          </cell>
          <cell r="I223">
            <v>20.75</v>
          </cell>
          <cell r="J223">
            <v>35.75</v>
          </cell>
          <cell r="K223">
            <v>167.75</v>
          </cell>
          <cell r="L223">
            <v>29.625</v>
          </cell>
          <cell r="M223">
            <v>28.625</v>
          </cell>
          <cell r="N223">
            <v>33.875</v>
          </cell>
          <cell r="O223">
            <v>31.75</v>
          </cell>
          <cell r="P223">
            <v>97.625</v>
          </cell>
          <cell r="Q223">
            <v>47.875</v>
          </cell>
          <cell r="R223">
            <v>68.625</v>
          </cell>
          <cell r="S223">
            <v>86.5</v>
          </cell>
          <cell r="T223">
            <v>129.25</v>
          </cell>
          <cell r="U223">
            <v>150</v>
          </cell>
          <cell r="V223">
            <v>185.75</v>
          </cell>
          <cell r="W223">
            <v>167.75</v>
          </cell>
          <cell r="X223">
            <v>197.375</v>
          </cell>
          <cell r="Y223">
            <v>226</v>
          </cell>
          <cell r="Z223">
            <v>259.875</v>
          </cell>
          <cell r="AA223">
            <v>291.625</v>
          </cell>
          <cell r="AB223">
            <v>389.25</v>
          </cell>
          <cell r="AC223">
            <v>47.875</v>
          </cell>
          <cell r="AD223">
            <v>68.625</v>
          </cell>
          <cell r="AE223">
            <v>86.5</v>
          </cell>
          <cell r="AF223">
            <v>129.25</v>
          </cell>
          <cell r="AG223">
            <v>150</v>
          </cell>
          <cell r="AH223">
            <v>185.75</v>
          </cell>
          <cell r="AI223">
            <v>353.5</v>
          </cell>
          <cell r="AJ223">
            <v>383.125</v>
          </cell>
          <cell r="AK223">
            <v>411.75</v>
          </cell>
          <cell r="AL223">
            <v>445.625</v>
          </cell>
          <cell r="AM223">
            <v>477.375</v>
          </cell>
          <cell r="AN223">
            <v>575</v>
          </cell>
        </row>
        <row r="224">
          <cell r="E224">
            <v>11.667</v>
          </cell>
          <cell r="F224">
            <v>3.3330000000000002</v>
          </cell>
          <cell r="G224">
            <v>16.667000000000002</v>
          </cell>
          <cell r="H224">
            <v>8.3330000000000002</v>
          </cell>
          <cell r="I224">
            <v>103.333</v>
          </cell>
          <cell r="J224">
            <v>27.633000000000003</v>
          </cell>
          <cell r="K224">
            <v>68.332999999999998</v>
          </cell>
          <cell r="L224">
            <v>55</v>
          </cell>
          <cell r="M224">
            <v>90</v>
          </cell>
          <cell r="N224">
            <v>11.667</v>
          </cell>
          <cell r="O224">
            <v>33.332999999999998</v>
          </cell>
          <cell r="P224">
            <v>35</v>
          </cell>
          <cell r="Q224">
            <v>11.667</v>
          </cell>
          <cell r="R224">
            <v>15</v>
          </cell>
          <cell r="S224">
            <v>31.667000000000002</v>
          </cell>
          <cell r="T224">
            <v>40</v>
          </cell>
          <cell r="U224">
            <v>143.333</v>
          </cell>
          <cell r="V224">
            <v>170.96600000000001</v>
          </cell>
          <cell r="W224">
            <v>68.332999999999998</v>
          </cell>
          <cell r="X224">
            <v>123.333</v>
          </cell>
          <cell r="Y224">
            <v>213.333</v>
          </cell>
          <cell r="Z224">
            <v>225</v>
          </cell>
          <cell r="AA224">
            <v>258.33299999999997</v>
          </cell>
          <cell r="AB224">
            <v>293.33299999999997</v>
          </cell>
          <cell r="AC224">
            <v>11.667</v>
          </cell>
          <cell r="AD224">
            <v>15</v>
          </cell>
          <cell r="AE224">
            <v>31.667000000000002</v>
          </cell>
          <cell r="AF224">
            <v>40</v>
          </cell>
          <cell r="AG224">
            <v>143.333</v>
          </cell>
          <cell r="AH224">
            <v>170.96600000000001</v>
          </cell>
          <cell r="AI224">
            <v>239.29900000000001</v>
          </cell>
          <cell r="AJ224">
            <v>294.29899999999998</v>
          </cell>
          <cell r="AK224">
            <v>384.29899999999998</v>
          </cell>
          <cell r="AL224">
            <v>395.96599999999995</v>
          </cell>
          <cell r="AM224">
            <v>429.29899999999998</v>
          </cell>
          <cell r="AN224">
            <v>464.29899999999998</v>
          </cell>
        </row>
        <row r="225">
          <cell r="E225">
            <v>201.417</v>
          </cell>
          <cell r="F225">
            <v>554.33299999999997</v>
          </cell>
          <cell r="G225">
            <v>258.91700000000003</v>
          </cell>
          <cell r="H225">
            <v>618.33299999999997</v>
          </cell>
          <cell r="I225">
            <v>524.33299999999997</v>
          </cell>
          <cell r="J225">
            <v>600.83299999999997</v>
          </cell>
          <cell r="K225">
            <v>1063.8330000000001</v>
          </cell>
          <cell r="L225">
            <v>924.25</v>
          </cell>
          <cell r="M225">
            <v>778.25</v>
          </cell>
          <cell r="N225">
            <v>686.41699999999992</v>
          </cell>
          <cell r="O225">
            <v>499.83299999999997</v>
          </cell>
          <cell r="P225">
            <v>598.25</v>
          </cell>
          <cell r="Q225">
            <v>201.417</v>
          </cell>
          <cell r="R225">
            <v>755.75</v>
          </cell>
          <cell r="S225">
            <v>1014.667</v>
          </cell>
          <cell r="T225">
            <v>1633</v>
          </cell>
          <cell r="U225">
            <v>2157.3330000000001</v>
          </cell>
          <cell r="V225">
            <v>2758.1660000000002</v>
          </cell>
          <cell r="W225">
            <v>1063.8330000000001</v>
          </cell>
          <cell r="X225">
            <v>1988.0830000000001</v>
          </cell>
          <cell r="Y225">
            <v>2766.3330000000001</v>
          </cell>
          <cell r="Z225">
            <v>3452.75</v>
          </cell>
          <cell r="AA225">
            <v>3952.5830000000001</v>
          </cell>
          <cell r="AB225">
            <v>4550.8330000000005</v>
          </cell>
          <cell r="AC225">
            <v>201.417</v>
          </cell>
          <cell r="AD225">
            <v>755.75</v>
          </cell>
          <cell r="AE225">
            <v>1014.667</v>
          </cell>
          <cell r="AF225">
            <v>1633</v>
          </cell>
          <cell r="AG225">
            <v>2157.3330000000001</v>
          </cell>
          <cell r="AH225">
            <v>2758.1660000000002</v>
          </cell>
          <cell r="AI225">
            <v>3821.9990000000003</v>
          </cell>
          <cell r="AJ225">
            <v>4746.2489999999998</v>
          </cell>
          <cell r="AK225">
            <v>5524.4989999999998</v>
          </cell>
          <cell r="AL225">
            <v>6210.9159999999993</v>
          </cell>
          <cell r="AM225">
            <v>6710.7489999999989</v>
          </cell>
          <cell r="AN225">
            <v>7308.9989999999989</v>
          </cell>
        </row>
        <row r="226">
          <cell r="E226">
            <v>0</v>
          </cell>
          <cell r="F226">
            <v>25</v>
          </cell>
          <cell r="G226">
            <v>40</v>
          </cell>
          <cell r="H226">
            <v>39</v>
          </cell>
          <cell r="I226">
            <v>15</v>
          </cell>
          <cell r="J226">
            <v>80</v>
          </cell>
          <cell r="K226">
            <v>85</v>
          </cell>
          <cell r="L226">
            <v>82</v>
          </cell>
          <cell r="M226">
            <v>70</v>
          </cell>
          <cell r="N226">
            <v>65</v>
          </cell>
          <cell r="O226">
            <v>70</v>
          </cell>
          <cell r="P226">
            <v>86</v>
          </cell>
          <cell r="Q226">
            <v>0</v>
          </cell>
          <cell r="R226">
            <v>25</v>
          </cell>
          <cell r="S226">
            <v>65</v>
          </cell>
          <cell r="T226">
            <v>104</v>
          </cell>
          <cell r="U226">
            <v>119</v>
          </cell>
          <cell r="V226">
            <v>199</v>
          </cell>
          <cell r="W226">
            <v>85</v>
          </cell>
          <cell r="X226">
            <v>167</v>
          </cell>
          <cell r="Y226">
            <v>237</v>
          </cell>
          <cell r="Z226">
            <v>302</v>
          </cell>
          <cell r="AA226">
            <v>372</v>
          </cell>
          <cell r="AB226">
            <v>458</v>
          </cell>
          <cell r="AC226">
            <v>0</v>
          </cell>
          <cell r="AD226">
            <v>25</v>
          </cell>
          <cell r="AE226">
            <v>65</v>
          </cell>
          <cell r="AF226">
            <v>104</v>
          </cell>
          <cell r="AG226">
            <v>119</v>
          </cell>
          <cell r="AH226">
            <v>199</v>
          </cell>
          <cell r="AI226">
            <v>284</v>
          </cell>
          <cell r="AJ226">
            <v>366</v>
          </cell>
          <cell r="AK226">
            <v>436</v>
          </cell>
          <cell r="AL226">
            <v>501</v>
          </cell>
          <cell r="AM226">
            <v>571</v>
          </cell>
          <cell r="AN226">
            <v>657</v>
          </cell>
        </row>
        <row r="227">
          <cell r="E227">
            <v>0</v>
          </cell>
          <cell r="F227">
            <v>0</v>
          </cell>
          <cell r="G227">
            <v>0</v>
          </cell>
          <cell r="H227">
            <v>0</v>
          </cell>
          <cell r="I227">
            <v>0</v>
          </cell>
          <cell r="J227">
            <v>10</v>
          </cell>
          <cell r="K227">
            <v>7</v>
          </cell>
          <cell r="L227">
            <v>0</v>
          </cell>
          <cell r="M227">
            <v>0</v>
          </cell>
          <cell r="N227">
            <v>0</v>
          </cell>
          <cell r="O227">
            <v>0</v>
          </cell>
          <cell r="P227">
            <v>0</v>
          </cell>
          <cell r="Q227">
            <v>0</v>
          </cell>
          <cell r="R227">
            <v>0</v>
          </cell>
          <cell r="S227">
            <v>0</v>
          </cell>
          <cell r="T227">
            <v>0</v>
          </cell>
          <cell r="U227">
            <v>0</v>
          </cell>
          <cell r="V227">
            <v>10</v>
          </cell>
          <cell r="W227">
            <v>7</v>
          </cell>
          <cell r="X227">
            <v>7</v>
          </cell>
          <cell r="Y227">
            <v>7</v>
          </cell>
          <cell r="Z227">
            <v>7</v>
          </cell>
          <cell r="AA227">
            <v>7</v>
          </cell>
          <cell r="AB227">
            <v>7</v>
          </cell>
          <cell r="AC227">
            <v>0</v>
          </cell>
          <cell r="AD227">
            <v>0</v>
          </cell>
          <cell r="AE227">
            <v>0</v>
          </cell>
          <cell r="AF227">
            <v>0</v>
          </cell>
          <cell r="AG227">
            <v>0</v>
          </cell>
          <cell r="AH227">
            <v>10</v>
          </cell>
          <cell r="AI227">
            <v>17</v>
          </cell>
          <cell r="AJ227">
            <v>17</v>
          </cell>
          <cell r="AK227">
            <v>17</v>
          </cell>
          <cell r="AL227">
            <v>17</v>
          </cell>
          <cell r="AM227">
            <v>17</v>
          </cell>
          <cell r="AN227">
            <v>17</v>
          </cell>
        </row>
        <row r="228">
          <cell r="E228">
            <v>117.542</v>
          </cell>
          <cell r="F228">
            <v>181.083</v>
          </cell>
          <cell r="G228">
            <v>200.083</v>
          </cell>
          <cell r="H228">
            <v>240.083</v>
          </cell>
          <cell r="I228">
            <v>259.08299999999997</v>
          </cell>
          <cell r="J228">
            <v>270.08299999999997</v>
          </cell>
          <cell r="K228">
            <v>595.08299999999997</v>
          </cell>
          <cell r="L228">
            <v>346.125</v>
          </cell>
          <cell r="M228">
            <v>272.125</v>
          </cell>
          <cell r="N228">
            <v>222.042</v>
          </cell>
          <cell r="O228">
            <v>168.042</v>
          </cell>
          <cell r="P228">
            <v>261.625</v>
          </cell>
          <cell r="Q228">
            <v>117.542</v>
          </cell>
          <cell r="R228">
            <v>298.625</v>
          </cell>
          <cell r="S228">
            <v>498.70799999999997</v>
          </cell>
          <cell r="T228">
            <v>738.79099999999994</v>
          </cell>
          <cell r="U228">
            <v>997.87399999999991</v>
          </cell>
          <cell r="V228">
            <v>1267.9569999999999</v>
          </cell>
          <cell r="W228">
            <v>595.08299999999997</v>
          </cell>
          <cell r="X228">
            <v>941.20799999999997</v>
          </cell>
          <cell r="Y228">
            <v>1213.3330000000001</v>
          </cell>
          <cell r="Z228">
            <v>1435.375</v>
          </cell>
          <cell r="AA228">
            <v>1603.4169999999999</v>
          </cell>
          <cell r="AB228">
            <v>1865.0419999999999</v>
          </cell>
          <cell r="AC228">
            <v>117.542</v>
          </cell>
          <cell r="AD228">
            <v>298.625</v>
          </cell>
          <cell r="AE228">
            <v>498.70799999999997</v>
          </cell>
          <cell r="AF228">
            <v>738.79099999999994</v>
          </cell>
          <cell r="AG228">
            <v>997.87399999999991</v>
          </cell>
          <cell r="AH228">
            <v>1267.9569999999999</v>
          </cell>
          <cell r="AI228">
            <v>1863.04</v>
          </cell>
          <cell r="AJ228">
            <v>2209.165</v>
          </cell>
          <cell r="AK228">
            <v>2481.29</v>
          </cell>
          <cell r="AL228">
            <v>2703.3319999999999</v>
          </cell>
          <cell r="AM228">
            <v>2871.3739999999998</v>
          </cell>
          <cell r="AN228">
            <v>3132.9989999999998</v>
          </cell>
        </row>
        <row r="229">
          <cell r="E229">
            <v>2727.1551999999997</v>
          </cell>
          <cell r="F229">
            <v>2662.5907999999999</v>
          </cell>
          <cell r="G229">
            <v>4311.8553000000002</v>
          </cell>
          <cell r="H229">
            <v>2504.2826</v>
          </cell>
          <cell r="I229">
            <v>4061.3308000000002</v>
          </cell>
          <cell r="J229">
            <v>2503.2822000000001</v>
          </cell>
          <cell r="K229">
            <v>3335.9785999999999</v>
          </cell>
          <cell r="L229">
            <v>1361.8125999999997</v>
          </cell>
          <cell r="M229">
            <v>1662.7314000000001</v>
          </cell>
          <cell r="N229">
            <v>2163.5442000000003</v>
          </cell>
          <cell r="O229">
            <v>1183.0572</v>
          </cell>
          <cell r="P229">
            <v>1983.0668000000001</v>
          </cell>
          <cell r="Q229">
            <v>2727.1551999999997</v>
          </cell>
          <cell r="R229">
            <v>5389.7459999999992</v>
          </cell>
          <cell r="S229">
            <v>9701.6012999999984</v>
          </cell>
          <cell r="T229">
            <v>12205.883899999999</v>
          </cell>
          <cell r="U229">
            <v>16267.214699999999</v>
          </cell>
          <cell r="V229">
            <v>18770.496899999998</v>
          </cell>
          <cell r="W229">
            <v>3335.9785999999999</v>
          </cell>
          <cell r="X229">
            <v>4697.7911999999997</v>
          </cell>
          <cell r="Y229">
            <v>6360.5226000000002</v>
          </cell>
          <cell r="Z229">
            <v>8524.0668000000005</v>
          </cell>
          <cell r="AA229">
            <v>9707.1239999999998</v>
          </cell>
          <cell r="AB229">
            <v>11690.1908</v>
          </cell>
          <cell r="AC229">
            <v>2727.1551999999997</v>
          </cell>
          <cell r="AD229">
            <v>5389.7459999999992</v>
          </cell>
          <cell r="AE229">
            <v>9701.6012999999984</v>
          </cell>
          <cell r="AF229">
            <v>12205.883899999999</v>
          </cell>
          <cell r="AG229">
            <v>16267.214699999999</v>
          </cell>
          <cell r="AH229">
            <v>18770.496899999998</v>
          </cell>
          <cell r="AI229">
            <v>22106.475499999997</v>
          </cell>
          <cell r="AJ229">
            <v>23468.288099999998</v>
          </cell>
          <cell r="AK229">
            <v>25131.019499999999</v>
          </cell>
          <cell r="AL229">
            <v>27294.563699999999</v>
          </cell>
          <cell r="AM229">
            <v>28477.620899999998</v>
          </cell>
          <cell r="AN229">
            <v>30460.687699999999</v>
          </cell>
        </row>
        <row r="230">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row>
        <row r="231">
          <cell r="E231">
            <v>176.708</v>
          </cell>
          <cell r="F231">
            <v>393.767</v>
          </cell>
          <cell r="G231">
            <v>429.41700000000003</v>
          </cell>
          <cell r="H231">
            <v>387.01907</v>
          </cell>
          <cell r="I231">
            <v>540.79685999999992</v>
          </cell>
          <cell r="J231">
            <v>1161.63807</v>
          </cell>
          <cell r="K231">
            <v>1824.617</v>
          </cell>
          <cell r="L231">
            <v>406.125</v>
          </cell>
          <cell r="M231">
            <v>631.67706999999996</v>
          </cell>
          <cell r="N231">
            <v>835.26400000000001</v>
          </cell>
          <cell r="O231">
            <v>185.90799999999999</v>
          </cell>
          <cell r="P231">
            <v>251.02692999999999</v>
          </cell>
          <cell r="Q231">
            <v>176.708</v>
          </cell>
          <cell r="R231">
            <v>570.47500000000002</v>
          </cell>
          <cell r="S231">
            <v>999.89200000000005</v>
          </cell>
          <cell r="T231">
            <v>1386.9110700000001</v>
          </cell>
          <cell r="U231">
            <v>1927.70793</v>
          </cell>
          <cell r="V231">
            <v>3089.346</v>
          </cell>
          <cell r="W231">
            <v>1824.617</v>
          </cell>
          <cell r="X231">
            <v>2230.7420000000002</v>
          </cell>
          <cell r="Y231">
            <v>2862.4190699999999</v>
          </cell>
          <cell r="Z231">
            <v>3697.68307</v>
          </cell>
          <cell r="AA231">
            <v>3883.5910699999999</v>
          </cell>
          <cell r="AB231">
            <v>4134.6180000000004</v>
          </cell>
          <cell r="AC231">
            <v>176.708</v>
          </cell>
          <cell r="AD231">
            <v>570.47500000000002</v>
          </cell>
          <cell r="AE231">
            <v>999.89200000000005</v>
          </cell>
          <cell r="AF231">
            <v>1386.9110700000001</v>
          </cell>
          <cell r="AG231">
            <v>1927.70793</v>
          </cell>
          <cell r="AH231">
            <v>3089.346</v>
          </cell>
          <cell r="AI231">
            <v>4913.9629999999997</v>
          </cell>
          <cell r="AJ231">
            <v>5320.0879999999997</v>
          </cell>
          <cell r="AK231">
            <v>5951.7650699999995</v>
          </cell>
          <cell r="AL231">
            <v>6787.0290699999996</v>
          </cell>
          <cell r="AM231">
            <v>6972.9370699999999</v>
          </cell>
          <cell r="AN231">
            <v>7223.9639999999999</v>
          </cell>
        </row>
        <row r="233">
          <cell r="E233">
            <v>8189.9920000000011</v>
          </cell>
          <cell r="F233">
            <v>10305.083000000002</v>
          </cell>
          <cell r="G233">
            <v>12116.962</v>
          </cell>
          <cell r="H233">
            <v>14328.973</v>
          </cell>
          <cell r="I233">
            <v>11684.352999999999</v>
          </cell>
          <cell r="J233">
            <v>9384.6830000000027</v>
          </cell>
          <cell r="K233">
            <v>13015.853000000001</v>
          </cell>
          <cell r="L233">
            <v>9692.3049999999985</v>
          </cell>
          <cell r="M233">
            <v>8302.1049999999996</v>
          </cell>
          <cell r="N233">
            <v>6866.5620000000008</v>
          </cell>
          <cell r="O233">
            <v>6752.2129999999997</v>
          </cell>
          <cell r="P233">
            <v>14025.834999999999</v>
          </cell>
        </row>
        <row r="240">
          <cell r="E240">
            <v>167</v>
          </cell>
          <cell r="F240">
            <v>378</v>
          </cell>
          <cell r="G240">
            <v>482</v>
          </cell>
          <cell r="H240">
            <v>431</v>
          </cell>
          <cell r="I240">
            <v>323</v>
          </cell>
          <cell r="J240">
            <v>498</v>
          </cell>
          <cell r="K240">
            <v>130</v>
          </cell>
          <cell r="L240">
            <v>120</v>
          </cell>
          <cell r="M240">
            <v>130</v>
          </cell>
          <cell r="N240">
            <v>130</v>
          </cell>
          <cell r="O240">
            <v>90</v>
          </cell>
          <cell r="P240">
            <v>80</v>
          </cell>
          <cell r="Q240">
            <v>167</v>
          </cell>
          <cell r="R240">
            <v>545</v>
          </cell>
          <cell r="S240">
            <v>1027</v>
          </cell>
          <cell r="T240">
            <v>1458</v>
          </cell>
          <cell r="U240">
            <v>1781</v>
          </cell>
          <cell r="V240">
            <v>2279</v>
          </cell>
          <cell r="W240">
            <v>130</v>
          </cell>
          <cell r="X240">
            <v>250</v>
          </cell>
          <cell r="Y240">
            <v>380</v>
          </cell>
          <cell r="Z240">
            <v>510</v>
          </cell>
          <cell r="AA240">
            <v>600</v>
          </cell>
          <cell r="AB240">
            <v>680</v>
          </cell>
          <cell r="AC240">
            <v>167</v>
          </cell>
          <cell r="AD240">
            <v>545</v>
          </cell>
          <cell r="AE240">
            <v>1027</v>
          </cell>
          <cell r="AF240">
            <v>1458</v>
          </cell>
          <cell r="AG240">
            <v>1781</v>
          </cell>
          <cell r="AH240">
            <v>2279</v>
          </cell>
          <cell r="AI240">
            <v>2409</v>
          </cell>
          <cell r="AJ240">
            <v>2529</v>
          </cell>
          <cell r="AK240">
            <v>2659</v>
          </cell>
          <cell r="AL240">
            <v>2789</v>
          </cell>
          <cell r="AM240">
            <v>2879</v>
          </cell>
          <cell r="AN240">
            <v>2959</v>
          </cell>
        </row>
        <row r="241">
          <cell r="E241">
            <v>254</v>
          </cell>
          <cell r="F241">
            <v>435</v>
          </cell>
          <cell r="G241">
            <v>277</v>
          </cell>
          <cell r="H241">
            <v>168</v>
          </cell>
          <cell r="I241">
            <v>48</v>
          </cell>
          <cell r="J241">
            <v>72</v>
          </cell>
          <cell r="K241">
            <v>72</v>
          </cell>
          <cell r="L241">
            <v>0</v>
          </cell>
          <cell r="M241">
            <v>48</v>
          </cell>
          <cell r="N241">
            <v>48</v>
          </cell>
          <cell r="O241">
            <v>135</v>
          </cell>
          <cell r="P241">
            <v>0</v>
          </cell>
          <cell r="Q241">
            <v>254</v>
          </cell>
          <cell r="R241">
            <v>689</v>
          </cell>
          <cell r="S241">
            <v>966</v>
          </cell>
          <cell r="T241">
            <v>1134</v>
          </cell>
          <cell r="U241">
            <v>1182</v>
          </cell>
          <cell r="V241">
            <v>1254</v>
          </cell>
          <cell r="W241">
            <v>72</v>
          </cell>
          <cell r="X241">
            <v>72</v>
          </cell>
          <cell r="Y241">
            <v>120</v>
          </cell>
          <cell r="Z241">
            <v>168</v>
          </cell>
          <cell r="AA241">
            <v>303</v>
          </cell>
          <cell r="AB241">
            <v>303</v>
          </cell>
          <cell r="AC241">
            <v>254</v>
          </cell>
          <cell r="AD241">
            <v>689</v>
          </cell>
          <cell r="AE241">
            <v>966</v>
          </cell>
          <cell r="AF241">
            <v>1134</v>
          </cell>
          <cell r="AG241">
            <v>1182</v>
          </cell>
          <cell r="AH241">
            <v>1254</v>
          </cell>
          <cell r="AI241">
            <v>1326</v>
          </cell>
          <cell r="AJ241">
            <v>1326</v>
          </cell>
          <cell r="AK241">
            <v>1374</v>
          </cell>
          <cell r="AL241">
            <v>1422</v>
          </cell>
          <cell r="AM241">
            <v>1557</v>
          </cell>
          <cell r="AN241">
            <v>1557</v>
          </cell>
        </row>
        <row r="242">
          <cell r="E242">
            <v>80</v>
          </cell>
          <cell r="F242">
            <v>40</v>
          </cell>
          <cell r="G242">
            <v>40</v>
          </cell>
          <cell r="H242">
            <v>40</v>
          </cell>
          <cell r="I242">
            <v>60</v>
          </cell>
          <cell r="J242">
            <v>40</v>
          </cell>
          <cell r="K242">
            <v>0</v>
          </cell>
          <cell r="L242">
            <v>0</v>
          </cell>
          <cell r="M242">
            <v>0</v>
          </cell>
          <cell r="N242">
            <v>0</v>
          </cell>
          <cell r="O242">
            <v>0</v>
          </cell>
          <cell r="P242">
            <v>0</v>
          </cell>
          <cell r="Q242">
            <v>80</v>
          </cell>
          <cell r="R242">
            <v>120</v>
          </cell>
          <cell r="S242">
            <v>160</v>
          </cell>
          <cell r="T242">
            <v>200</v>
          </cell>
          <cell r="U242">
            <v>260</v>
          </cell>
          <cell r="V242">
            <v>300</v>
          </cell>
          <cell r="W242">
            <v>0</v>
          </cell>
          <cell r="X242">
            <v>0</v>
          </cell>
          <cell r="Y242">
            <v>0</v>
          </cell>
          <cell r="Z242">
            <v>0</v>
          </cell>
          <cell r="AA242">
            <v>0</v>
          </cell>
          <cell r="AB242">
            <v>0</v>
          </cell>
          <cell r="AC242">
            <v>80</v>
          </cell>
          <cell r="AD242">
            <v>120</v>
          </cell>
          <cell r="AE242">
            <v>160</v>
          </cell>
          <cell r="AF242">
            <v>200</v>
          </cell>
          <cell r="AG242">
            <v>260</v>
          </cell>
          <cell r="AH242">
            <v>300</v>
          </cell>
          <cell r="AI242">
            <v>300</v>
          </cell>
          <cell r="AJ242">
            <v>300</v>
          </cell>
          <cell r="AK242">
            <v>300</v>
          </cell>
          <cell r="AL242">
            <v>300</v>
          </cell>
          <cell r="AM242">
            <v>300</v>
          </cell>
          <cell r="AN242">
            <v>300</v>
          </cell>
        </row>
        <row r="243">
          <cell r="E243">
            <v>501</v>
          </cell>
          <cell r="F243">
            <v>853</v>
          </cell>
          <cell r="G243">
            <v>799</v>
          </cell>
          <cell r="H243">
            <v>639</v>
          </cell>
          <cell r="I243">
            <v>431</v>
          </cell>
          <cell r="J243">
            <v>610</v>
          </cell>
          <cell r="K243">
            <v>202</v>
          </cell>
          <cell r="L243">
            <v>120</v>
          </cell>
          <cell r="M243">
            <v>178</v>
          </cell>
          <cell r="N243">
            <v>178</v>
          </cell>
          <cell r="O243">
            <v>225</v>
          </cell>
          <cell r="P243">
            <v>80</v>
          </cell>
          <cell r="Q243">
            <v>501</v>
          </cell>
          <cell r="R243">
            <v>1354</v>
          </cell>
          <cell r="S243">
            <v>2153</v>
          </cell>
          <cell r="T243">
            <v>2792</v>
          </cell>
          <cell r="U243">
            <v>3223</v>
          </cell>
          <cell r="V243">
            <v>3833</v>
          </cell>
          <cell r="W243">
            <v>202</v>
          </cell>
          <cell r="X243">
            <v>322</v>
          </cell>
          <cell r="Y243">
            <v>500</v>
          </cell>
          <cell r="Z243">
            <v>678</v>
          </cell>
          <cell r="AA243">
            <v>903</v>
          </cell>
          <cell r="AB243">
            <v>983</v>
          </cell>
          <cell r="AC243">
            <v>501</v>
          </cell>
          <cell r="AD243">
            <v>1354</v>
          </cell>
          <cell r="AE243">
            <v>2153</v>
          </cell>
          <cell r="AF243">
            <v>2792</v>
          </cell>
          <cell r="AG243">
            <v>3223</v>
          </cell>
          <cell r="AH243">
            <v>3833</v>
          </cell>
          <cell r="AI243">
            <v>4035</v>
          </cell>
          <cell r="AJ243">
            <v>4155</v>
          </cell>
          <cell r="AK243">
            <v>4333</v>
          </cell>
          <cell r="AL243">
            <v>4511</v>
          </cell>
          <cell r="AM243">
            <v>4736</v>
          </cell>
          <cell r="AN243">
            <v>4816</v>
          </cell>
        </row>
        <row r="245">
          <cell r="E245">
            <v>10</v>
          </cell>
          <cell r="F245">
            <v>45</v>
          </cell>
          <cell r="G245">
            <v>150</v>
          </cell>
          <cell r="H245">
            <v>390</v>
          </cell>
          <cell r="I245">
            <v>455</v>
          </cell>
          <cell r="J245">
            <v>761</v>
          </cell>
          <cell r="K245">
            <v>345</v>
          </cell>
          <cell r="L245">
            <v>660</v>
          </cell>
          <cell r="M245">
            <v>673</v>
          </cell>
          <cell r="N245">
            <v>532</v>
          </cell>
          <cell r="O245">
            <v>455</v>
          </cell>
          <cell r="P245">
            <v>758</v>
          </cell>
          <cell r="Q245">
            <v>10</v>
          </cell>
          <cell r="R245">
            <v>55</v>
          </cell>
          <cell r="S245">
            <v>205</v>
          </cell>
          <cell r="T245">
            <v>595</v>
          </cell>
          <cell r="U245">
            <v>1050</v>
          </cell>
          <cell r="V245">
            <v>1811</v>
          </cell>
          <cell r="W245">
            <v>345</v>
          </cell>
          <cell r="X245">
            <v>1005</v>
          </cell>
          <cell r="Y245">
            <v>1678</v>
          </cell>
          <cell r="Z245">
            <v>2210</v>
          </cell>
          <cell r="AA245">
            <v>2665</v>
          </cell>
          <cell r="AB245">
            <v>3423</v>
          </cell>
          <cell r="AC245">
            <v>10</v>
          </cell>
          <cell r="AD245">
            <v>55</v>
          </cell>
          <cell r="AE245">
            <v>205</v>
          </cell>
          <cell r="AF245">
            <v>595</v>
          </cell>
          <cell r="AG245">
            <v>1050</v>
          </cell>
          <cell r="AH245">
            <v>1811</v>
          </cell>
          <cell r="AI245">
            <v>2156</v>
          </cell>
          <cell r="AJ245">
            <v>2816</v>
          </cell>
          <cell r="AK245">
            <v>3489</v>
          </cell>
          <cell r="AL245">
            <v>4021</v>
          </cell>
          <cell r="AM245">
            <v>4476</v>
          </cell>
          <cell r="AN245">
            <v>5234</v>
          </cell>
        </row>
        <row r="246">
          <cell r="E246">
            <v>82</v>
          </cell>
          <cell r="F246">
            <v>142</v>
          </cell>
          <cell r="G246">
            <v>131</v>
          </cell>
          <cell r="H246">
            <v>416</v>
          </cell>
          <cell r="I246">
            <v>346</v>
          </cell>
          <cell r="J246">
            <v>233</v>
          </cell>
          <cell r="K246">
            <v>293</v>
          </cell>
          <cell r="L246">
            <v>194</v>
          </cell>
          <cell r="M246">
            <v>121</v>
          </cell>
          <cell r="N246">
            <v>255</v>
          </cell>
          <cell r="O246">
            <v>95</v>
          </cell>
          <cell r="P246">
            <v>186</v>
          </cell>
          <cell r="Q246">
            <v>82</v>
          </cell>
          <cell r="R246">
            <v>224</v>
          </cell>
          <cell r="S246">
            <v>355</v>
          </cell>
          <cell r="T246">
            <v>771</v>
          </cell>
          <cell r="U246">
            <v>1117</v>
          </cell>
          <cell r="V246">
            <v>1350</v>
          </cell>
          <cell r="W246">
            <v>293</v>
          </cell>
          <cell r="X246">
            <v>487</v>
          </cell>
          <cell r="Y246">
            <v>608</v>
          </cell>
          <cell r="Z246">
            <v>863</v>
          </cell>
          <cell r="AA246">
            <v>958</v>
          </cell>
          <cell r="AB246">
            <v>1144</v>
          </cell>
          <cell r="AC246">
            <v>82</v>
          </cell>
          <cell r="AD246">
            <v>224</v>
          </cell>
          <cell r="AE246">
            <v>355</v>
          </cell>
          <cell r="AF246">
            <v>771</v>
          </cell>
          <cell r="AG246">
            <v>1117</v>
          </cell>
          <cell r="AH246">
            <v>1350</v>
          </cell>
          <cell r="AI246">
            <v>1643</v>
          </cell>
          <cell r="AJ246">
            <v>1837</v>
          </cell>
          <cell r="AK246">
            <v>1958</v>
          </cell>
          <cell r="AL246">
            <v>2213</v>
          </cell>
          <cell r="AM246">
            <v>2308</v>
          </cell>
          <cell r="AN246">
            <v>2494</v>
          </cell>
        </row>
        <row r="247">
          <cell r="E247">
            <v>0</v>
          </cell>
          <cell r="F247">
            <v>20</v>
          </cell>
          <cell r="G247">
            <v>20</v>
          </cell>
          <cell r="H247">
            <v>30</v>
          </cell>
          <cell r="I247">
            <v>34</v>
          </cell>
          <cell r="J247">
            <v>56</v>
          </cell>
          <cell r="K247">
            <v>28</v>
          </cell>
          <cell r="L247">
            <v>10</v>
          </cell>
          <cell r="M247">
            <v>40</v>
          </cell>
          <cell r="N247">
            <v>40</v>
          </cell>
          <cell r="O247">
            <v>0</v>
          </cell>
          <cell r="P247">
            <v>50</v>
          </cell>
          <cell r="Q247">
            <v>0</v>
          </cell>
          <cell r="R247">
            <v>20</v>
          </cell>
          <cell r="S247">
            <v>40</v>
          </cell>
          <cell r="T247">
            <v>70</v>
          </cell>
          <cell r="U247">
            <v>104</v>
          </cell>
          <cell r="V247">
            <v>160</v>
          </cell>
          <cell r="W247">
            <v>28</v>
          </cell>
          <cell r="X247">
            <v>38</v>
          </cell>
          <cell r="Y247">
            <v>78</v>
          </cell>
          <cell r="Z247">
            <v>118</v>
          </cell>
          <cell r="AA247">
            <v>118</v>
          </cell>
          <cell r="AB247">
            <v>168</v>
          </cell>
          <cell r="AC247">
            <v>0</v>
          </cell>
          <cell r="AD247">
            <v>20</v>
          </cell>
          <cell r="AE247">
            <v>40</v>
          </cell>
          <cell r="AF247">
            <v>70</v>
          </cell>
          <cell r="AG247">
            <v>104</v>
          </cell>
          <cell r="AH247">
            <v>160</v>
          </cell>
          <cell r="AI247">
            <v>188</v>
          </cell>
          <cell r="AJ247">
            <v>198</v>
          </cell>
          <cell r="AK247">
            <v>238</v>
          </cell>
          <cell r="AL247">
            <v>278</v>
          </cell>
          <cell r="AM247">
            <v>278</v>
          </cell>
          <cell r="AN247">
            <v>328</v>
          </cell>
        </row>
        <row r="248">
          <cell r="E248">
            <v>92</v>
          </cell>
          <cell r="F248">
            <v>207</v>
          </cell>
          <cell r="G248">
            <v>301</v>
          </cell>
          <cell r="H248">
            <v>836</v>
          </cell>
          <cell r="I248">
            <v>835</v>
          </cell>
          <cell r="J248">
            <v>1050</v>
          </cell>
          <cell r="K248">
            <v>666</v>
          </cell>
          <cell r="L248">
            <v>864</v>
          </cell>
          <cell r="M248">
            <v>834</v>
          </cell>
          <cell r="N248">
            <v>827</v>
          </cell>
          <cell r="O248">
            <v>550</v>
          </cell>
          <cell r="P248">
            <v>994</v>
          </cell>
          <cell r="Q248">
            <v>92</v>
          </cell>
          <cell r="R248">
            <v>299</v>
          </cell>
          <cell r="S248">
            <v>600</v>
          </cell>
          <cell r="T248">
            <v>1436</v>
          </cell>
          <cell r="U248">
            <v>2271</v>
          </cell>
          <cell r="V248">
            <v>3321</v>
          </cell>
          <cell r="W248">
            <v>666</v>
          </cell>
          <cell r="X248">
            <v>1530</v>
          </cell>
          <cell r="Y248">
            <v>2364</v>
          </cell>
          <cell r="Z248">
            <v>3191</v>
          </cell>
          <cell r="AA248">
            <v>3741</v>
          </cell>
          <cell r="AB248">
            <v>4735</v>
          </cell>
          <cell r="AC248">
            <v>92</v>
          </cell>
          <cell r="AD248">
            <v>299</v>
          </cell>
          <cell r="AE248">
            <v>600</v>
          </cell>
          <cell r="AF248">
            <v>1436</v>
          </cell>
          <cell r="AG248">
            <v>2271</v>
          </cell>
          <cell r="AH248">
            <v>3321</v>
          </cell>
          <cell r="AI248">
            <v>3987</v>
          </cell>
          <cell r="AJ248">
            <v>4851</v>
          </cell>
          <cell r="AK248">
            <v>5685</v>
          </cell>
          <cell r="AL248">
            <v>6512</v>
          </cell>
          <cell r="AM248">
            <v>7062</v>
          </cell>
          <cell r="AN248">
            <v>8056</v>
          </cell>
        </row>
        <row r="250">
          <cell r="E250">
            <v>551</v>
          </cell>
          <cell r="F250">
            <v>441</v>
          </cell>
          <cell r="G250">
            <v>609</v>
          </cell>
          <cell r="H250">
            <v>675</v>
          </cell>
          <cell r="I250">
            <v>692</v>
          </cell>
          <cell r="J250">
            <v>400</v>
          </cell>
          <cell r="K250">
            <v>1863</v>
          </cell>
          <cell r="L250">
            <v>891</v>
          </cell>
          <cell r="M250">
            <v>477</v>
          </cell>
          <cell r="N250">
            <v>521</v>
          </cell>
          <cell r="O250">
            <v>564</v>
          </cell>
          <cell r="P250">
            <v>814</v>
          </cell>
          <cell r="Q250">
            <v>551</v>
          </cell>
          <cell r="R250">
            <v>992</v>
          </cell>
          <cell r="S250">
            <v>1601</v>
          </cell>
          <cell r="T250">
            <v>2276</v>
          </cell>
          <cell r="U250">
            <v>2968</v>
          </cell>
          <cell r="V250">
            <v>3368</v>
          </cell>
          <cell r="W250">
            <v>1863</v>
          </cell>
          <cell r="X250">
            <v>2754</v>
          </cell>
          <cell r="Y250">
            <v>3231</v>
          </cell>
          <cell r="Z250">
            <v>3752</v>
          </cell>
          <cell r="AA250">
            <v>4316</v>
          </cell>
          <cell r="AB250">
            <v>5130</v>
          </cell>
          <cell r="AC250">
            <v>551</v>
          </cell>
          <cell r="AD250">
            <v>992</v>
          </cell>
          <cell r="AE250">
            <v>1601</v>
          </cell>
          <cell r="AF250">
            <v>2276</v>
          </cell>
          <cell r="AG250">
            <v>2968</v>
          </cell>
          <cell r="AH250">
            <v>3368</v>
          </cell>
          <cell r="AI250">
            <v>5231</v>
          </cell>
          <cell r="AJ250">
            <v>6122</v>
          </cell>
          <cell r="AK250">
            <v>6599</v>
          </cell>
          <cell r="AL250">
            <v>7120</v>
          </cell>
          <cell r="AM250">
            <v>7684</v>
          </cell>
          <cell r="AN250">
            <v>8498</v>
          </cell>
        </row>
        <row r="300">
          <cell r="A300" t="str">
            <v>Plants</v>
          </cell>
          <cell r="B300" t="str">
            <v>Numlines</v>
          </cell>
        </row>
        <row r="301">
          <cell r="A301" t="str">
            <v>Bari</v>
          </cell>
          <cell r="B301">
            <v>2</v>
          </cell>
        </row>
        <row r="302">
          <cell r="A302" t="str">
            <v>Bethune</v>
          </cell>
          <cell r="B302">
            <v>25</v>
          </cell>
        </row>
        <row r="303">
          <cell r="A303" t="str">
            <v>Bilbao</v>
          </cell>
          <cell r="B303">
            <v>48</v>
          </cell>
        </row>
        <row r="304">
          <cell r="A304" t="str">
            <v>Burgos</v>
          </cell>
          <cell r="B304">
            <v>71</v>
          </cell>
        </row>
        <row r="305">
          <cell r="A305" t="str">
            <v>Psm</v>
          </cell>
          <cell r="B305">
            <v>94</v>
          </cell>
        </row>
        <row r="306">
          <cell r="A306" t="str">
            <v>Poznan</v>
          </cell>
          <cell r="B306">
            <v>119</v>
          </cell>
        </row>
        <row r="307">
          <cell r="A307" t="str">
            <v>Tatabanya</v>
          </cell>
          <cell r="B307">
            <v>142</v>
          </cell>
        </row>
        <row r="308">
          <cell r="A308" t="str">
            <v>Stargard</v>
          </cell>
          <cell r="B308">
            <v>165</v>
          </cell>
        </row>
        <row r="309">
          <cell r="A309" t="str">
            <v>Lanklaar</v>
          </cell>
          <cell r="B309">
            <v>188</v>
          </cell>
        </row>
        <row r="310">
          <cell r="A310" t="str">
            <v>Total Manuf</v>
          </cell>
          <cell r="B310">
            <v>211</v>
          </cell>
        </row>
      </sheetData>
      <sheetData sheetId="1">
        <row r="1">
          <cell r="E1" t="str">
            <v>January</v>
          </cell>
          <cell r="F1" t="str">
            <v>February</v>
          </cell>
          <cell r="G1" t="str">
            <v>March</v>
          </cell>
          <cell r="H1" t="str">
            <v>April</v>
          </cell>
          <cell r="I1" t="str">
            <v>May</v>
          </cell>
          <cell r="J1" t="str">
            <v>June</v>
          </cell>
          <cell r="K1" t="str">
            <v>July</v>
          </cell>
          <cell r="L1" t="str">
            <v>August</v>
          </cell>
          <cell r="M1" t="str">
            <v>September</v>
          </cell>
          <cell r="N1" t="str">
            <v>October</v>
          </cell>
          <cell r="O1" t="str">
            <v>November</v>
          </cell>
          <cell r="P1" t="str">
            <v>December</v>
          </cell>
          <cell r="Q1" t="str">
            <v>htd_January</v>
          </cell>
          <cell r="R1" t="str">
            <v>htd_February</v>
          </cell>
          <cell r="S1" t="str">
            <v>htd_March</v>
          </cell>
          <cell r="T1" t="str">
            <v>htd_April</v>
          </cell>
          <cell r="U1" t="str">
            <v>htd_May</v>
          </cell>
          <cell r="V1" t="str">
            <v>htd_June</v>
          </cell>
          <cell r="W1" t="str">
            <v>htd_July</v>
          </cell>
          <cell r="X1" t="str">
            <v>htd_August</v>
          </cell>
          <cell r="Y1" t="str">
            <v>htd_September</v>
          </cell>
          <cell r="Z1" t="str">
            <v>htd_October</v>
          </cell>
          <cell r="AA1" t="str">
            <v>htd_November</v>
          </cell>
          <cell r="AB1" t="str">
            <v>htd_December</v>
          </cell>
          <cell r="AC1" t="str">
            <v>ytd_January</v>
          </cell>
          <cell r="AD1" t="str">
            <v>ytd_February</v>
          </cell>
          <cell r="AE1" t="str">
            <v>ytd_March</v>
          </cell>
          <cell r="AF1" t="str">
            <v>ytd_April</v>
          </cell>
          <cell r="AG1" t="str">
            <v>ytd_May</v>
          </cell>
          <cell r="AH1" t="str">
            <v>ytd_June</v>
          </cell>
          <cell r="AI1" t="str">
            <v>ytd_July</v>
          </cell>
          <cell r="AJ1" t="str">
            <v>ytd_August</v>
          </cell>
          <cell r="AK1" t="str">
            <v>ytd_September</v>
          </cell>
          <cell r="AL1" t="str">
            <v>ytd_October</v>
          </cell>
          <cell r="AM1" t="str">
            <v>ytd_November</v>
          </cell>
          <cell r="AN1" t="str">
            <v>ytd_December</v>
          </cell>
        </row>
        <row r="3">
          <cell r="E3" t="str">
            <v>January</v>
          </cell>
          <cell r="F3" t="str">
            <v>February</v>
          </cell>
          <cell r="G3" t="str">
            <v>March</v>
          </cell>
          <cell r="H3" t="str">
            <v>April</v>
          </cell>
          <cell r="I3" t="str">
            <v>May</v>
          </cell>
          <cell r="J3" t="str">
            <v>June</v>
          </cell>
          <cell r="K3" t="str">
            <v>July</v>
          </cell>
          <cell r="L3" t="str">
            <v>August</v>
          </cell>
          <cell r="M3" t="str">
            <v>September</v>
          </cell>
          <cell r="N3" t="str">
            <v>October</v>
          </cell>
          <cell r="O3" t="str">
            <v>November</v>
          </cell>
          <cell r="P3" t="str">
            <v>December</v>
          </cell>
          <cell r="Q3" t="str">
            <v>htd_January</v>
          </cell>
          <cell r="R3" t="str">
            <v>htd_February</v>
          </cell>
          <cell r="S3" t="str">
            <v>htd_March</v>
          </cell>
          <cell r="T3" t="str">
            <v>htd_April</v>
          </cell>
          <cell r="U3" t="str">
            <v>htd_May</v>
          </cell>
          <cell r="V3" t="str">
            <v>htd_June</v>
          </cell>
          <cell r="W3" t="str">
            <v>htd_July</v>
          </cell>
          <cell r="X3" t="str">
            <v>htd_August</v>
          </cell>
          <cell r="Y3" t="str">
            <v>htd_September</v>
          </cell>
          <cell r="Z3" t="str">
            <v>htd_October</v>
          </cell>
          <cell r="AA3" t="str">
            <v>htd_November</v>
          </cell>
          <cell r="AB3" t="str">
            <v>htd_December</v>
          </cell>
          <cell r="AC3" t="str">
            <v>ytd_January</v>
          </cell>
          <cell r="AD3" t="str">
            <v>ytd_February</v>
          </cell>
          <cell r="AE3" t="str">
            <v>ytd_March</v>
          </cell>
          <cell r="AF3" t="str">
            <v>ytd_April</v>
          </cell>
          <cell r="AG3" t="str">
            <v>ytd_May</v>
          </cell>
          <cell r="AH3" t="str">
            <v>ytd_June</v>
          </cell>
          <cell r="AI3" t="str">
            <v>ytd_July</v>
          </cell>
          <cell r="AJ3" t="str">
            <v>ytd_August</v>
          </cell>
          <cell r="AK3" t="str">
            <v>ytd_September</v>
          </cell>
          <cell r="AL3" t="str">
            <v>ytd_October</v>
          </cell>
          <cell r="AM3" t="str">
            <v>ytd_November</v>
          </cell>
          <cell r="AN3" t="str">
            <v>ytd_December</v>
          </cell>
        </row>
        <row r="4">
          <cell r="E4">
            <v>0</v>
          </cell>
          <cell r="F4">
            <v>0</v>
          </cell>
          <cell r="G4">
            <v>0</v>
          </cell>
          <cell r="H4">
            <v>0</v>
          </cell>
          <cell r="I4">
            <v>0</v>
          </cell>
          <cell r="J4">
            <v>0</v>
          </cell>
          <cell r="K4">
            <v>0</v>
          </cell>
          <cell r="L4">
            <v>0</v>
          </cell>
          <cell r="M4">
            <v>0</v>
          </cell>
          <cell r="N4">
            <v>0</v>
          </cell>
          <cell r="O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row>
        <row r="5">
          <cell r="E5">
            <v>21</v>
          </cell>
          <cell r="F5">
            <v>-2</v>
          </cell>
          <cell r="G5">
            <v>3</v>
          </cell>
          <cell r="H5">
            <v>148</v>
          </cell>
          <cell r="I5">
            <v>130</v>
          </cell>
          <cell r="J5">
            <v>0</v>
          </cell>
          <cell r="K5">
            <v>74</v>
          </cell>
          <cell r="L5">
            <v>0</v>
          </cell>
          <cell r="M5">
            <v>0</v>
          </cell>
          <cell r="N5">
            <v>20</v>
          </cell>
          <cell r="O5">
            <v>0</v>
          </cell>
          <cell r="P5">
            <v>0</v>
          </cell>
          <cell r="Q5">
            <v>21</v>
          </cell>
          <cell r="R5">
            <v>19</v>
          </cell>
          <cell r="S5">
            <v>22</v>
          </cell>
          <cell r="T5">
            <v>170</v>
          </cell>
          <cell r="U5">
            <v>300</v>
          </cell>
          <cell r="V5">
            <v>300</v>
          </cell>
          <cell r="W5">
            <v>74</v>
          </cell>
          <cell r="X5">
            <v>74</v>
          </cell>
          <cell r="Y5">
            <v>74</v>
          </cell>
          <cell r="Z5">
            <v>94</v>
          </cell>
          <cell r="AA5">
            <v>94</v>
          </cell>
          <cell r="AB5">
            <v>94</v>
          </cell>
          <cell r="AC5">
            <v>21</v>
          </cell>
          <cell r="AD5">
            <v>19</v>
          </cell>
          <cell r="AE5">
            <v>22</v>
          </cell>
          <cell r="AF5">
            <v>170</v>
          </cell>
          <cell r="AG5">
            <v>300</v>
          </cell>
          <cell r="AH5">
            <v>300</v>
          </cell>
          <cell r="AI5">
            <v>374</v>
          </cell>
          <cell r="AJ5">
            <v>374</v>
          </cell>
          <cell r="AK5">
            <v>374</v>
          </cell>
          <cell r="AL5">
            <v>394</v>
          </cell>
          <cell r="AM5">
            <v>394</v>
          </cell>
          <cell r="AN5">
            <v>394</v>
          </cell>
        </row>
        <row r="6">
          <cell r="E6">
            <v>52</v>
          </cell>
          <cell r="F6">
            <v>2</v>
          </cell>
          <cell r="G6">
            <v>14</v>
          </cell>
          <cell r="H6">
            <v>0</v>
          </cell>
          <cell r="I6">
            <v>0</v>
          </cell>
          <cell r="J6">
            <v>6</v>
          </cell>
          <cell r="K6">
            <v>6</v>
          </cell>
          <cell r="L6">
            <v>20</v>
          </cell>
          <cell r="M6">
            <v>0</v>
          </cell>
          <cell r="N6">
            <v>0</v>
          </cell>
          <cell r="O6">
            <v>0</v>
          </cell>
          <cell r="P6">
            <v>0</v>
          </cell>
          <cell r="Q6">
            <v>52</v>
          </cell>
          <cell r="R6">
            <v>54</v>
          </cell>
          <cell r="S6">
            <v>68</v>
          </cell>
          <cell r="T6">
            <v>68</v>
          </cell>
          <cell r="U6">
            <v>68</v>
          </cell>
          <cell r="V6">
            <v>74</v>
          </cell>
          <cell r="W6">
            <v>6</v>
          </cell>
          <cell r="X6">
            <v>26</v>
          </cell>
          <cell r="Y6">
            <v>26</v>
          </cell>
          <cell r="Z6">
            <v>26</v>
          </cell>
          <cell r="AA6">
            <v>26</v>
          </cell>
          <cell r="AB6">
            <v>26</v>
          </cell>
          <cell r="AC6">
            <v>52</v>
          </cell>
          <cell r="AD6">
            <v>54</v>
          </cell>
          <cell r="AE6">
            <v>68</v>
          </cell>
          <cell r="AF6">
            <v>68</v>
          </cell>
          <cell r="AG6">
            <v>68</v>
          </cell>
          <cell r="AH6">
            <v>74</v>
          </cell>
          <cell r="AI6">
            <v>80</v>
          </cell>
          <cell r="AJ6">
            <v>100</v>
          </cell>
          <cell r="AK6">
            <v>100</v>
          </cell>
          <cell r="AL6">
            <v>100</v>
          </cell>
          <cell r="AM6">
            <v>100</v>
          </cell>
          <cell r="AN6">
            <v>100</v>
          </cell>
        </row>
        <row r="7">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row>
        <row r="8">
          <cell r="E8">
            <v>61</v>
          </cell>
          <cell r="F8">
            <v>30</v>
          </cell>
          <cell r="G8">
            <v>14</v>
          </cell>
          <cell r="H8">
            <v>0</v>
          </cell>
          <cell r="I8">
            <v>28</v>
          </cell>
          <cell r="J8">
            <v>25</v>
          </cell>
          <cell r="K8">
            <v>15</v>
          </cell>
          <cell r="L8">
            <v>28</v>
          </cell>
          <cell r="M8">
            <v>25</v>
          </cell>
          <cell r="N8">
            <v>15</v>
          </cell>
          <cell r="O8">
            <v>0</v>
          </cell>
          <cell r="P8">
            <v>0</v>
          </cell>
          <cell r="Q8">
            <v>61</v>
          </cell>
          <cell r="R8">
            <v>91</v>
          </cell>
          <cell r="S8">
            <v>105</v>
          </cell>
          <cell r="T8">
            <v>105</v>
          </cell>
          <cell r="U8">
            <v>133</v>
          </cell>
          <cell r="V8">
            <v>158</v>
          </cell>
          <cell r="W8">
            <v>15</v>
          </cell>
          <cell r="X8">
            <v>43</v>
          </cell>
          <cell r="Y8">
            <v>68</v>
          </cell>
          <cell r="Z8">
            <v>83</v>
          </cell>
          <cell r="AA8">
            <v>83</v>
          </cell>
          <cell r="AB8">
            <v>83</v>
          </cell>
          <cell r="AC8">
            <v>61</v>
          </cell>
          <cell r="AD8">
            <v>91</v>
          </cell>
          <cell r="AE8">
            <v>105</v>
          </cell>
          <cell r="AF8">
            <v>105</v>
          </cell>
          <cell r="AG8">
            <v>133</v>
          </cell>
          <cell r="AH8">
            <v>158</v>
          </cell>
          <cell r="AI8">
            <v>173</v>
          </cell>
          <cell r="AJ8">
            <v>201</v>
          </cell>
          <cell r="AK8">
            <v>226</v>
          </cell>
          <cell r="AL8">
            <v>241</v>
          </cell>
          <cell r="AM8">
            <v>241</v>
          </cell>
          <cell r="AN8">
            <v>241</v>
          </cell>
        </row>
        <row r="9">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row>
        <row r="10">
          <cell r="E10">
            <v>13</v>
          </cell>
          <cell r="F10">
            <v>20</v>
          </cell>
          <cell r="G10">
            <v>11</v>
          </cell>
          <cell r="H10">
            <v>0</v>
          </cell>
          <cell r="I10">
            <v>20</v>
          </cell>
          <cell r="J10">
            <v>20</v>
          </cell>
          <cell r="K10">
            <v>0</v>
          </cell>
          <cell r="L10">
            <v>7</v>
          </cell>
          <cell r="M10">
            <v>10</v>
          </cell>
          <cell r="N10">
            <v>10</v>
          </cell>
          <cell r="O10">
            <v>10</v>
          </cell>
          <cell r="P10">
            <v>0</v>
          </cell>
          <cell r="Q10">
            <v>13</v>
          </cell>
          <cell r="R10">
            <v>33</v>
          </cell>
          <cell r="S10">
            <v>44</v>
          </cell>
          <cell r="T10">
            <v>44</v>
          </cell>
          <cell r="U10">
            <v>64</v>
          </cell>
          <cell r="V10">
            <v>84</v>
          </cell>
          <cell r="W10">
            <v>0</v>
          </cell>
          <cell r="X10">
            <v>7</v>
          </cell>
          <cell r="Y10">
            <v>17</v>
          </cell>
          <cell r="Z10">
            <v>27</v>
          </cell>
          <cell r="AA10">
            <v>37</v>
          </cell>
          <cell r="AB10">
            <v>37</v>
          </cell>
          <cell r="AC10">
            <v>13</v>
          </cell>
          <cell r="AD10">
            <v>33</v>
          </cell>
          <cell r="AE10">
            <v>44</v>
          </cell>
          <cell r="AF10">
            <v>44</v>
          </cell>
          <cell r="AG10">
            <v>64</v>
          </cell>
          <cell r="AH10">
            <v>84</v>
          </cell>
          <cell r="AI10">
            <v>84</v>
          </cell>
          <cell r="AJ10">
            <v>91</v>
          </cell>
          <cell r="AK10">
            <v>101</v>
          </cell>
          <cell r="AL10">
            <v>111</v>
          </cell>
          <cell r="AM10">
            <v>121</v>
          </cell>
          <cell r="AN10">
            <v>121</v>
          </cell>
        </row>
        <row r="11">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row>
        <row r="12">
          <cell r="E12">
            <v>32</v>
          </cell>
          <cell r="F12">
            <v>9</v>
          </cell>
          <cell r="G12">
            <v>68</v>
          </cell>
          <cell r="H12">
            <v>10</v>
          </cell>
          <cell r="I12">
            <v>16</v>
          </cell>
          <cell r="J12">
            <v>50</v>
          </cell>
          <cell r="K12">
            <v>40</v>
          </cell>
          <cell r="L12">
            <v>110</v>
          </cell>
          <cell r="M12">
            <v>40</v>
          </cell>
          <cell r="N12">
            <v>65</v>
          </cell>
          <cell r="O12">
            <v>80</v>
          </cell>
          <cell r="P12">
            <v>74</v>
          </cell>
          <cell r="Q12">
            <v>32</v>
          </cell>
          <cell r="R12">
            <v>41</v>
          </cell>
          <cell r="S12">
            <v>109</v>
          </cell>
          <cell r="T12">
            <v>119</v>
          </cell>
          <cell r="U12">
            <v>135</v>
          </cell>
          <cell r="V12">
            <v>185</v>
          </cell>
          <cell r="W12">
            <v>40</v>
          </cell>
          <cell r="X12">
            <v>150</v>
          </cell>
          <cell r="Y12">
            <v>190</v>
          </cell>
          <cell r="Z12">
            <v>255</v>
          </cell>
          <cell r="AA12">
            <v>335</v>
          </cell>
          <cell r="AB12">
            <v>409</v>
          </cell>
          <cell r="AC12">
            <v>32</v>
          </cell>
          <cell r="AD12">
            <v>41</v>
          </cell>
          <cell r="AE12">
            <v>109</v>
          </cell>
          <cell r="AF12">
            <v>119</v>
          </cell>
          <cell r="AG12">
            <v>135</v>
          </cell>
          <cell r="AH12">
            <v>185</v>
          </cell>
          <cell r="AI12">
            <v>225</v>
          </cell>
          <cell r="AJ12">
            <v>335</v>
          </cell>
          <cell r="AK12">
            <v>375</v>
          </cell>
          <cell r="AL12">
            <v>440</v>
          </cell>
          <cell r="AM12">
            <v>520</v>
          </cell>
          <cell r="AN12">
            <v>594</v>
          </cell>
        </row>
        <row r="13">
          <cell r="E13">
            <v>70</v>
          </cell>
          <cell r="F13">
            <v>19</v>
          </cell>
          <cell r="G13">
            <v>82</v>
          </cell>
          <cell r="H13">
            <v>60</v>
          </cell>
          <cell r="I13">
            <v>0</v>
          </cell>
          <cell r="J13">
            <v>45</v>
          </cell>
          <cell r="K13">
            <v>80</v>
          </cell>
          <cell r="L13">
            <v>65</v>
          </cell>
          <cell r="M13">
            <v>50</v>
          </cell>
          <cell r="N13">
            <v>0</v>
          </cell>
          <cell r="O13">
            <v>10</v>
          </cell>
          <cell r="P13">
            <v>70</v>
          </cell>
          <cell r="Q13">
            <v>70</v>
          </cell>
          <cell r="R13">
            <v>89</v>
          </cell>
          <cell r="S13">
            <v>171</v>
          </cell>
          <cell r="T13">
            <v>231</v>
          </cell>
          <cell r="U13">
            <v>231</v>
          </cell>
          <cell r="V13">
            <v>276</v>
          </cell>
          <cell r="W13">
            <v>80</v>
          </cell>
          <cell r="X13">
            <v>145</v>
          </cell>
          <cell r="Y13">
            <v>195</v>
          </cell>
          <cell r="Z13">
            <v>195</v>
          </cell>
          <cell r="AA13">
            <v>205</v>
          </cell>
          <cell r="AB13">
            <v>275</v>
          </cell>
          <cell r="AC13">
            <v>70</v>
          </cell>
          <cell r="AD13">
            <v>89</v>
          </cell>
          <cell r="AE13">
            <v>171</v>
          </cell>
          <cell r="AF13">
            <v>231</v>
          </cell>
          <cell r="AG13">
            <v>231</v>
          </cell>
          <cell r="AH13">
            <v>276</v>
          </cell>
          <cell r="AI13">
            <v>356</v>
          </cell>
          <cell r="AJ13">
            <v>421</v>
          </cell>
          <cell r="AK13">
            <v>471</v>
          </cell>
          <cell r="AL13">
            <v>471</v>
          </cell>
          <cell r="AM13">
            <v>481</v>
          </cell>
          <cell r="AN13">
            <v>551</v>
          </cell>
        </row>
        <row r="14">
          <cell r="E14">
            <v>4</v>
          </cell>
          <cell r="F14">
            <v>14</v>
          </cell>
          <cell r="G14">
            <v>6</v>
          </cell>
          <cell r="H14">
            <v>0</v>
          </cell>
          <cell r="I14">
            <v>0</v>
          </cell>
          <cell r="J14">
            <v>0</v>
          </cell>
          <cell r="K14">
            <v>0</v>
          </cell>
          <cell r="L14">
            <v>0</v>
          </cell>
          <cell r="M14">
            <v>0</v>
          </cell>
          <cell r="N14">
            <v>0</v>
          </cell>
          <cell r="O14">
            <v>0</v>
          </cell>
          <cell r="P14">
            <v>0</v>
          </cell>
          <cell r="Q14">
            <v>4</v>
          </cell>
          <cell r="R14">
            <v>18</v>
          </cell>
          <cell r="S14">
            <v>24</v>
          </cell>
          <cell r="T14">
            <v>24</v>
          </cell>
          <cell r="U14">
            <v>24</v>
          </cell>
          <cell r="V14">
            <v>24</v>
          </cell>
          <cell r="W14">
            <v>0</v>
          </cell>
          <cell r="X14">
            <v>0</v>
          </cell>
          <cell r="Y14">
            <v>0</v>
          </cell>
          <cell r="Z14">
            <v>0</v>
          </cell>
          <cell r="AA14">
            <v>0</v>
          </cell>
          <cell r="AB14">
            <v>0</v>
          </cell>
          <cell r="AC14">
            <v>4</v>
          </cell>
          <cell r="AD14">
            <v>18</v>
          </cell>
          <cell r="AE14">
            <v>24</v>
          </cell>
          <cell r="AF14">
            <v>24</v>
          </cell>
          <cell r="AG14">
            <v>24</v>
          </cell>
          <cell r="AH14">
            <v>24</v>
          </cell>
          <cell r="AI14">
            <v>24</v>
          </cell>
          <cell r="AJ14">
            <v>24</v>
          </cell>
          <cell r="AK14">
            <v>24</v>
          </cell>
          <cell r="AL14">
            <v>24</v>
          </cell>
          <cell r="AM14">
            <v>24</v>
          </cell>
          <cell r="AN14">
            <v>24</v>
          </cell>
        </row>
        <row r="15">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row>
        <row r="16">
          <cell r="E16">
            <v>62</v>
          </cell>
          <cell r="F16">
            <v>16</v>
          </cell>
          <cell r="G16">
            <v>93</v>
          </cell>
          <cell r="H16">
            <v>0</v>
          </cell>
          <cell r="I16">
            <v>20</v>
          </cell>
          <cell r="J16">
            <v>78</v>
          </cell>
          <cell r="K16">
            <v>50</v>
          </cell>
          <cell r="L16">
            <v>141</v>
          </cell>
          <cell r="M16">
            <v>90</v>
          </cell>
          <cell r="N16">
            <v>20</v>
          </cell>
          <cell r="O16">
            <v>75</v>
          </cell>
          <cell r="P16">
            <v>35</v>
          </cell>
          <cell r="Q16">
            <v>62</v>
          </cell>
          <cell r="R16">
            <v>78</v>
          </cell>
          <cell r="S16">
            <v>171</v>
          </cell>
          <cell r="T16">
            <v>171</v>
          </cell>
          <cell r="U16">
            <v>191</v>
          </cell>
          <cell r="V16">
            <v>269</v>
          </cell>
          <cell r="W16">
            <v>50</v>
          </cell>
          <cell r="X16">
            <v>191</v>
          </cell>
          <cell r="Y16">
            <v>281</v>
          </cell>
          <cell r="Z16">
            <v>301</v>
          </cell>
          <cell r="AA16">
            <v>376</v>
          </cell>
          <cell r="AB16">
            <v>411</v>
          </cell>
          <cell r="AC16">
            <v>62</v>
          </cell>
          <cell r="AD16">
            <v>78</v>
          </cell>
          <cell r="AE16">
            <v>171</v>
          </cell>
          <cell r="AF16">
            <v>171</v>
          </cell>
          <cell r="AG16">
            <v>191</v>
          </cell>
          <cell r="AH16">
            <v>269</v>
          </cell>
          <cell r="AI16">
            <v>319</v>
          </cell>
          <cell r="AJ16">
            <v>460</v>
          </cell>
          <cell r="AK16">
            <v>550</v>
          </cell>
          <cell r="AL16">
            <v>570</v>
          </cell>
          <cell r="AM16">
            <v>645</v>
          </cell>
          <cell r="AN16">
            <v>680</v>
          </cell>
        </row>
        <row r="17">
          <cell r="E17">
            <v>32</v>
          </cell>
          <cell r="F17">
            <v>0</v>
          </cell>
          <cell r="G17">
            <v>3</v>
          </cell>
          <cell r="H17">
            <v>40</v>
          </cell>
          <cell r="I17">
            <v>25</v>
          </cell>
          <cell r="J17">
            <v>25</v>
          </cell>
          <cell r="K17">
            <v>50</v>
          </cell>
          <cell r="L17">
            <v>50</v>
          </cell>
          <cell r="M17">
            <v>50</v>
          </cell>
          <cell r="N17">
            <v>25</v>
          </cell>
          <cell r="O17">
            <v>25</v>
          </cell>
          <cell r="P17">
            <v>25</v>
          </cell>
          <cell r="Q17">
            <v>32</v>
          </cell>
          <cell r="R17">
            <v>32</v>
          </cell>
          <cell r="S17">
            <v>35</v>
          </cell>
          <cell r="T17">
            <v>75</v>
          </cell>
          <cell r="U17">
            <v>100</v>
          </cell>
          <cell r="V17">
            <v>125</v>
          </cell>
          <cell r="W17">
            <v>50</v>
          </cell>
          <cell r="X17">
            <v>100</v>
          </cell>
          <cell r="Y17">
            <v>150</v>
          </cell>
          <cell r="Z17">
            <v>175</v>
          </cell>
          <cell r="AA17">
            <v>200</v>
          </cell>
          <cell r="AB17">
            <v>225</v>
          </cell>
          <cell r="AC17">
            <v>32</v>
          </cell>
          <cell r="AD17">
            <v>32</v>
          </cell>
          <cell r="AE17">
            <v>35</v>
          </cell>
          <cell r="AF17">
            <v>75</v>
          </cell>
          <cell r="AG17">
            <v>100</v>
          </cell>
          <cell r="AH17">
            <v>125</v>
          </cell>
          <cell r="AI17">
            <v>175</v>
          </cell>
          <cell r="AJ17">
            <v>225</v>
          </cell>
          <cell r="AK17">
            <v>275</v>
          </cell>
          <cell r="AL17">
            <v>300</v>
          </cell>
          <cell r="AM17">
            <v>325</v>
          </cell>
          <cell r="AN17">
            <v>350</v>
          </cell>
        </row>
        <row r="18">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row>
        <row r="19">
          <cell r="E19">
            <v>95</v>
          </cell>
          <cell r="F19">
            <v>11</v>
          </cell>
          <cell r="G19">
            <v>12</v>
          </cell>
          <cell r="H19">
            <v>20</v>
          </cell>
          <cell r="I19">
            <v>0</v>
          </cell>
          <cell r="J19">
            <v>30</v>
          </cell>
          <cell r="K19">
            <v>20</v>
          </cell>
          <cell r="L19">
            <v>42</v>
          </cell>
          <cell r="M19">
            <v>20</v>
          </cell>
          <cell r="N19">
            <v>20</v>
          </cell>
          <cell r="O19">
            <v>10</v>
          </cell>
          <cell r="P19">
            <v>20</v>
          </cell>
          <cell r="Q19">
            <v>95</v>
          </cell>
          <cell r="R19">
            <v>106</v>
          </cell>
          <cell r="S19">
            <v>118</v>
          </cell>
          <cell r="T19">
            <v>138</v>
          </cell>
          <cell r="U19">
            <v>138</v>
          </cell>
          <cell r="V19">
            <v>168</v>
          </cell>
          <cell r="W19">
            <v>20</v>
          </cell>
          <cell r="X19">
            <v>62</v>
          </cell>
          <cell r="Y19">
            <v>82</v>
          </cell>
          <cell r="Z19">
            <v>102</v>
          </cell>
          <cell r="AA19">
            <v>112</v>
          </cell>
          <cell r="AB19">
            <v>132</v>
          </cell>
          <cell r="AC19">
            <v>95</v>
          </cell>
          <cell r="AD19">
            <v>106</v>
          </cell>
          <cell r="AE19">
            <v>118</v>
          </cell>
          <cell r="AF19">
            <v>138</v>
          </cell>
          <cell r="AG19">
            <v>138</v>
          </cell>
          <cell r="AH19">
            <v>168</v>
          </cell>
          <cell r="AI19">
            <v>188</v>
          </cell>
          <cell r="AJ19">
            <v>230</v>
          </cell>
          <cell r="AK19">
            <v>250</v>
          </cell>
          <cell r="AL19">
            <v>270</v>
          </cell>
          <cell r="AM19">
            <v>280</v>
          </cell>
          <cell r="AN19">
            <v>300</v>
          </cell>
        </row>
        <row r="20">
          <cell r="E20">
            <v>297</v>
          </cell>
          <cell r="F20">
            <v>490</v>
          </cell>
          <cell r="G20">
            <v>151</v>
          </cell>
          <cell r="H20">
            <v>387</v>
          </cell>
          <cell r="I20">
            <v>935</v>
          </cell>
          <cell r="J20">
            <v>713</v>
          </cell>
          <cell r="K20">
            <v>381</v>
          </cell>
          <cell r="L20">
            <v>0</v>
          </cell>
          <cell r="M20">
            <v>48</v>
          </cell>
          <cell r="N20">
            <v>96</v>
          </cell>
          <cell r="O20">
            <v>48</v>
          </cell>
          <cell r="P20">
            <v>0</v>
          </cell>
          <cell r="Q20">
            <v>297</v>
          </cell>
          <cell r="R20">
            <v>787</v>
          </cell>
          <cell r="S20">
            <v>938</v>
          </cell>
          <cell r="T20">
            <v>1325</v>
          </cell>
          <cell r="U20">
            <v>2260</v>
          </cell>
          <cell r="V20">
            <v>2973</v>
          </cell>
          <cell r="W20">
            <v>381</v>
          </cell>
          <cell r="X20">
            <v>381</v>
          </cell>
          <cell r="Y20">
            <v>429</v>
          </cell>
          <cell r="Z20">
            <v>525</v>
          </cell>
          <cell r="AA20">
            <v>573</v>
          </cell>
          <cell r="AB20">
            <v>573</v>
          </cell>
          <cell r="AC20">
            <v>297</v>
          </cell>
          <cell r="AD20">
            <v>787</v>
          </cell>
          <cell r="AE20">
            <v>938</v>
          </cell>
          <cell r="AF20">
            <v>1325</v>
          </cell>
          <cell r="AG20">
            <v>2260</v>
          </cell>
          <cell r="AH20">
            <v>2973</v>
          </cell>
          <cell r="AI20">
            <v>3354</v>
          </cell>
          <cell r="AJ20">
            <v>3354</v>
          </cell>
          <cell r="AK20">
            <v>3402</v>
          </cell>
          <cell r="AL20">
            <v>3498</v>
          </cell>
          <cell r="AM20">
            <v>3546</v>
          </cell>
          <cell r="AN20">
            <v>3546</v>
          </cell>
        </row>
        <row r="21">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row>
        <row r="22">
          <cell r="E22">
            <v>-22</v>
          </cell>
          <cell r="F22">
            <v>50</v>
          </cell>
          <cell r="G22">
            <v>-10</v>
          </cell>
          <cell r="H22">
            <v>61</v>
          </cell>
          <cell r="I22">
            <v>15</v>
          </cell>
          <cell r="J22">
            <v>293</v>
          </cell>
          <cell r="K22">
            <v>15</v>
          </cell>
          <cell r="L22">
            <v>0</v>
          </cell>
          <cell r="M22">
            <v>20</v>
          </cell>
          <cell r="N22">
            <v>115</v>
          </cell>
          <cell r="O22">
            <v>15</v>
          </cell>
          <cell r="P22">
            <v>195</v>
          </cell>
          <cell r="Q22">
            <v>-22</v>
          </cell>
          <cell r="R22">
            <v>28</v>
          </cell>
          <cell r="S22">
            <v>18</v>
          </cell>
          <cell r="T22">
            <v>79</v>
          </cell>
          <cell r="U22">
            <v>94</v>
          </cell>
          <cell r="V22">
            <v>387</v>
          </cell>
          <cell r="W22">
            <v>15</v>
          </cell>
          <cell r="X22">
            <v>15</v>
          </cell>
          <cell r="Y22">
            <v>35</v>
          </cell>
          <cell r="Z22">
            <v>150</v>
          </cell>
          <cell r="AA22">
            <v>165</v>
          </cell>
          <cell r="AB22">
            <v>360</v>
          </cell>
          <cell r="AC22">
            <v>-22</v>
          </cell>
          <cell r="AD22">
            <v>28</v>
          </cell>
          <cell r="AE22">
            <v>18</v>
          </cell>
          <cell r="AF22">
            <v>79</v>
          </cell>
          <cell r="AG22">
            <v>94</v>
          </cell>
          <cell r="AH22">
            <v>387</v>
          </cell>
          <cell r="AI22">
            <v>402</v>
          </cell>
          <cell r="AJ22">
            <v>402</v>
          </cell>
          <cell r="AK22">
            <v>422</v>
          </cell>
          <cell r="AL22">
            <v>537</v>
          </cell>
          <cell r="AM22">
            <v>552</v>
          </cell>
          <cell r="AN22">
            <v>747</v>
          </cell>
        </row>
        <row r="26">
          <cell r="E26" t="str">
            <v>January</v>
          </cell>
          <cell r="F26" t="str">
            <v>February</v>
          </cell>
          <cell r="G26" t="str">
            <v>March</v>
          </cell>
          <cell r="H26" t="str">
            <v>April</v>
          </cell>
          <cell r="I26" t="str">
            <v>May</v>
          </cell>
          <cell r="J26" t="str">
            <v>June</v>
          </cell>
          <cell r="K26" t="str">
            <v>July</v>
          </cell>
          <cell r="L26" t="str">
            <v>August</v>
          </cell>
          <cell r="M26" t="str">
            <v>September</v>
          </cell>
          <cell r="N26" t="str">
            <v>October</v>
          </cell>
          <cell r="O26" t="str">
            <v>November</v>
          </cell>
          <cell r="P26" t="str">
            <v>December</v>
          </cell>
          <cell r="Q26" t="str">
            <v>htd_January</v>
          </cell>
          <cell r="R26" t="str">
            <v>htd_February</v>
          </cell>
          <cell r="S26" t="str">
            <v>htd_March</v>
          </cell>
          <cell r="T26" t="str">
            <v>htd_April</v>
          </cell>
          <cell r="U26" t="str">
            <v>htd_May</v>
          </cell>
          <cell r="V26" t="str">
            <v>htd_June</v>
          </cell>
          <cell r="W26" t="str">
            <v>htd_July</v>
          </cell>
          <cell r="X26" t="str">
            <v>htd_August</v>
          </cell>
          <cell r="Y26" t="str">
            <v>htd_September</v>
          </cell>
          <cell r="Z26" t="str">
            <v>htd_October</v>
          </cell>
          <cell r="AA26" t="str">
            <v>htd_November</v>
          </cell>
          <cell r="AB26" t="str">
            <v>htd_December</v>
          </cell>
          <cell r="AC26" t="str">
            <v>ytd_January</v>
          </cell>
          <cell r="AD26" t="str">
            <v>ytd_February</v>
          </cell>
          <cell r="AE26" t="str">
            <v>ytd_March</v>
          </cell>
          <cell r="AF26" t="str">
            <v>ytd_April</v>
          </cell>
          <cell r="AG26" t="str">
            <v>ytd_May</v>
          </cell>
          <cell r="AH26" t="str">
            <v>ytd_June</v>
          </cell>
          <cell r="AI26" t="str">
            <v>ytd_July</v>
          </cell>
          <cell r="AJ26" t="str">
            <v>ytd_August</v>
          </cell>
          <cell r="AK26" t="str">
            <v>ytd_September</v>
          </cell>
          <cell r="AL26" t="str">
            <v>ytd_October</v>
          </cell>
          <cell r="AM26" t="str">
            <v>ytd_November</v>
          </cell>
          <cell r="AN26" t="str">
            <v>ytd_December</v>
          </cell>
        </row>
        <row r="27">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row>
        <row r="28">
          <cell r="E28">
            <v>0</v>
          </cell>
          <cell r="F28">
            <v>0</v>
          </cell>
          <cell r="G28">
            <v>0</v>
          </cell>
          <cell r="H28">
            <v>0</v>
          </cell>
          <cell r="I28">
            <v>40</v>
          </cell>
          <cell r="J28">
            <v>15</v>
          </cell>
          <cell r="K28">
            <v>15</v>
          </cell>
          <cell r="L28">
            <v>30</v>
          </cell>
          <cell r="M28">
            <v>25</v>
          </cell>
          <cell r="N28">
            <v>28</v>
          </cell>
          <cell r="O28">
            <v>4</v>
          </cell>
          <cell r="P28">
            <v>0</v>
          </cell>
          <cell r="Q28">
            <v>0</v>
          </cell>
          <cell r="R28">
            <v>0</v>
          </cell>
          <cell r="S28">
            <v>0</v>
          </cell>
          <cell r="T28">
            <v>0</v>
          </cell>
          <cell r="U28">
            <v>40</v>
          </cell>
          <cell r="V28">
            <v>55</v>
          </cell>
          <cell r="W28">
            <v>15</v>
          </cell>
          <cell r="X28">
            <v>45</v>
          </cell>
          <cell r="Y28">
            <v>70</v>
          </cell>
          <cell r="Z28">
            <v>98</v>
          </cell>
          <cell r="AA28">
            <v>102</v>
          </cell>
          <cell r="AB28">
            <v>102</v>
          </cell>
          <cell r="AC28">
            <v>0</v>
          </cell>
          <cell r="AD28">
            <v>0</v>
          </cell>
          <cell r="AE28">
            <v>0</v>
          </cell>
          <cell r="AF28">
            <v>0</v>
          </cell>
          <cell r="AG28">
            <v>40</v>
          </cell>
          <cell r="AH28">
            <v>55</v>
          </cell>
          <cell r="AI28">
            <v>70</v>
          </cell>
          <cell r="AJ28">
            <v>100</v>
          </cell>
          <cell r="AK28">
            <v>125</v>
          </cell>
          <cell r="AL28">
            <v>153</v>
          </cell>
          <cell r="AM28">
            <v>157</v>
          </cell>
          <cell r="AN28">
            <v>157</v>
          </cell>
        </row>
        <row r="29">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row>
        <row r="30">
          <cell r="E30">
            <v>10</v>
          </cell>
          <cell r="F30">
            <v>0</v>
          </cell>
          <cell r="G30">
            <v>1</v>
          </cell>
          <cell r="H30">
            <v>1</v>
          </cell>
          <cell r="I30">
            <v>4</v>
          </cell>
          <cell r="J30">
            <v>40</v>
          </cell>
          <cell r="K30">
            <v>75</v>
          </cell>
          <cell r="L30">
            <v>100</v>
          </cell>
          <cell r="M30">
            <v>85</v>
          </cell>
          <cell r="N30">
            <v>100</v>
          </cell>
          <cell r="O30">
            <v>29</v>
          </cell>
          <cell r="P30">
            <v>120</v>
          </cell>
          <cell r="Q30">
            <v>10</v>
          </cell>
          <cell r="R30">
            <v>10</v>
          </cell>
          <cell r="S30">
            <v>11</v>
          </cell>
          <cell r="T30">
            <v>12</v>
          </cell>
          <cell r="U30">
            <v>16</v>
          </cell>
          <cell r="V30">
            <v>56</v>
          </cell>
          <cell r="W30">
            <v>75</v>
          </cell>
          <cell r="X30">
            <v>175</v>
          </cell>
          <cell r="Y30">
            <v>260</v>
          </cell>
          <cell r="Z30">
            <v>360</v>
          </cell>
          <cell r="AA30">
            <v>389</v>
          </cell>
          <cell r="AB30">
            <v>509</v>
          </cell>
          <cell r="AC30">
            <v>10</v>
          </cell>
          <cell r="AD30">
            <v>10</v>
          </cell>
          <cell r="AE30">
            <v>11</v>
          </cell>
          <cell r="AF30">
            <v>12</v>
          </cell>
          <cell r="AG30">
            <v>16</v>
          </cell>
          <cell r="AH30">
            <v>56</v>
          </cell>
          <cell r="AI30">
            <v>131</v>
          </cell>
          <cell r="AJ30">
            <v>231</v>
          </cell>
          <cell r="AK30">
            <v>316</v>
          </cell>
          <cell r="AL30">
            <v>416</v>
          </cell>
          <cell r="AM30">
            <v>445</v>
          </cell>
          <cell r="AN30">
            <v>565</v>
          </cell>
        </row>
        <row r="31">
          <cell r="E31">
            <v>-4</v>
          </cell>
          <cell r="F31">
            <v>-1</v>
          </cell>
          <cell r="G31">
            <v>13</v>
          </cell>
          <cell r="H31">
            <v>10</v>
          </cell>
          <cell r="I31">
            <v>58</v>
          </cell>
          <cell r="J31">
            <v>59</v>
          </cell>
          <cell r="K31">
            <v>63</v>
          </cell>
          <cell r="L31">
            <v>70</v>
          </cell>
          <cell r="M31">
            <v>55</v>
          </cell>
          <cell r="N31">
            <v>45</v>
          </cell>
          <cell r="O31">
            <v>70</v>
          </cell>
          <cell r="P31">
            <v>137</v>
          </cell>
          <cell r="Q31">
            <v>-4</v>
          </cell>
          <cell r="R31">
            <v>-5</v>
          </cell>
          <cell r="S31">
            <v>8</v>
          </cell>
          <cell r="T31">
            <v>18</v>
          </cell>
          <cell r="U31">
            <v>76</v>
          </cell>
          <cell r="V31">
            <v>135</v>
          </cell>
          <cell r="W31">
            <v>63</v>
          </cell>
          <cell r="X31">
            <v>133</v>
          </cell>
          <cell r="Y31">
            <v>188</v>
          </cell>
          <cell r="Z31">
            <v>233</v>
          </cell>
          <cell r="AA31">
            <v>303</v>
          </cell>
          <cell r="AB31">
            <v>440</v>
          </cell>
          <cell r="AC31">
            <v>-4</v>
          </cell>
          <cell r="AD31">
            <v>-5</v>
          </cell>
          <cell r="AE31">
            <v>8</v>
          </cell>
          <cell r="AF31">
            <v>18</v>
          </cell>
          <cell r="AG31">
            <v>76</v>
          </cell>
          <cell r="AH31">
            <v>135</v>
          </cell>
          <cell r="AI31">
            <v>198</v>
          </cell>
          <cell r="AJ31">
            <v>268</v>
          </cell>
          <cell r="AK31">
            <v>323</v>
          </cell>
          <cell r="AL31">
            <v>368</v>
          </cell>
          <cell r="AM31">
            <v>438</v>
          </cell>
          <cell r="AN31">
            <v>575</v>
          </cell>
        </row>
        <row r="32">
          <cell r="E32">
            <v>0</v>
          </cell>
          <cell r="F32">
            <v>0</v>
          </cell>
          <cell r="G32">
            <v>6</v>
          </cell>
          <cell r="H32">
            <v>14</v>
          </cell>
          <cell r="I32">
            <v>2</v>
          </cell>
          <cell r="J32">
            <v>10</v>
          </cell>
          <cell r="K32">
            <v>0</v>
          </cell>
          <cell r="L32">
            <v>10</v>
          </cell>
          <cell r="M32">
            <v>3</v>
          </cell>
          <cell r="N32">
            <v>20</v>
          </cell>
          <cell r="O32">
            <v>0</v>
          </cell>
          <cell r="P32">
            <v>15</v>
          </cell>
          <cell r="Q32">
            <v>0</v>
          </cell>
          <cell r="R32">
            <v>0</v>
          </cell>
          <cell r="S32">
            <v>6</v>
          </cell>
          <cell r="T32">
            <v>20</v>
          </cell>
          <cell r="U32">
            <v>22</v>
          </cell>
          <cell r="V32">
            <v>32</v>
          </cell>
          <cell r="W32">
            <v>0</v>
          </cell>
          <cell r="X32">
            <v>10</v>
          </cell>
          <cell r="Y32">
            <v>13</v>
          </cell>
          <cell r="Z32">
            <v>33</v>
          </cell>
          <cell r="AA32">
            <v>33</v>
          </cell>
          <cell r="AB32">
            <v>48</v>
          </cell>
          <cell r="AC32">
            <v>0</v>
          </cell>
          <cell r="AD32">
            <v>0</v>
          </cell>
          <cell r="AE32">
            <v>6</v>
          </cell>
          <cell r="AF32">
            <v>20</v>
          </cell>
          <cell r="AG32">
            <v>22</v>
          </cell>
          <cell r="AH32">
            <v>32</v>
          </cell>
          <cell r="AI32">
            <v>32</v>
          </cell>
          <cell r="AJ32">
            <v>42</v>
          </cell>
          <cell r="AK32">
            <v>45</v>
          </cell>
          <cell r="AL32">
            <v>65</v>
          </cell>
          <cell r="AM32">
            <v>65</v>
          </cell>
          <cell r="AN32">
            <v>80</v>
          </cell>
        </row>
        <row r="33">
          <cell r="E33">
            <v>-1</v>
          </cell>
          <cell r="F33">
            <v>37</v>
          </cell>
          <cell r="G33">
            <v>18</v>
          </cell>
          <cell r="H33">
            <v>20</v>
          </cell>
          <cell r="I33">
            <v>32</v>
          </cell>
          <cell r="J33">
            <v>64</v>
          </cell>
          <cell r="K33">
            <v>60</v>
          </cell>
          <cell r="L33">
            <v>65</v>
          </cell>
          <cell r="M33">
            <v>97</v>
          </cell>
          <cell r="N33">
            <v>55</v>
          </cell>
          <cell r="O33">
            <v>85</v>
          </cell>
          <cell r="P33">
            <v>286</v>
          </cell>
          <cell r="Q33">
            <v>-1</v>
          </cell>
          <cell r="R33">
            <v>36</v>
          </cell>
          <cell r="S33">
            <v>54</v>
          </cell>
          <cell r="T33">
            <v>74</v>
          </cell>
          <cell r="U33">
            <v>106</v>
          </cell>
          <cell r="V33">
            <v>170</v>
          </cell>
          <cell r="W33">
            <v>60</v>
          </cell>
          <cell r="X33">
            <v>125</v>
          </cell>
          <cell r="Y33">
            <v>222</v>
          </cell>
          <cell r="Z33">
            <v>277</v>
          </cell>
          <cell r="AA33">
            <v>362</v>
          </cell>
          <cell r="AB33">
            <v>648</v>
          </cell>
          <cell r="AC33">
            <v>-1</v>
          </cell>
          <cell r="AD33">
            <v>36</v>
          </cell>
          <cell r="AE33">
            <v>54</v>
          </cell>
          <cell r="AF33">
            <v>74</v>
          </cell>
          <cell r="AG33">
            <v>106</v>
          </cell>
          <cell r="AH33">
            <v>170</v>
          </cell>
          <cell r="AI33">
            <v>230</v>
          </cell>
          <cell r="AJ33">
            <v>295</v>
          </cell>
          <cell r="AK33">
            <v>392</v>
          </cell>
          <cell r="AL33">
            <v>447</v>
          </cell>
          <cell r="AM33">
            <v>532</v>
          </cell>
          <cell r="AN33">
            <v>818</v>
          </cell>
        </row>
        <row r="34">
          <cell r="E34">
            <v>5</v>
          </cell>
          <cell r="F34">
            <v>5</v>
          </cell>
          <cell r="G34">
            <v>24</v>
          </cell>
          <cell r="H34">
            <v>3</v>
          </cell>
          <cell r="I34">
            <v>8</v>
          </cell>
          <cell r="J34">
            <v>26</v>
          </cell>
          <cell r="K34">
            <v>12</v>
          </cell>
          <cell r="L34">
            <v>22</v>
          </cell>
          <cell r="M34">
            <v>20</v>
          </cell>
          <cell r="N34">
            <v>21</v>
          </cell>
          <cell r="O34">
            <v>17</v>
          </cell>
          <cell r="P34">
            <v>15</v>
          </cell>
          <cell r="Q34">
            <v>5</v>
          </cell>
          <cell r="R34">
            <v>10</v>
          </cell>
          <cell r="S34">
            <v>34</v>
          </cell>
          <cell r="T34">
            <v>37</v>
          </cell>
          <cell r="U34">
            <v>45</v>
          </cell>
          <cell r="V34">
            <v>71</v>
          </cell>
          <cell r="W34">
            <v>12</v>
          </cell>
          <cell r="X34">
            <v>34</v>
          </cell>
          <cell r="Y34">
            <v>54</v>
          </cell>
          <cell r="Z34">
            <v>75</v>
          </cell>
          <cell r="AA34">
            <v>92</v>
          </cell>
          <cell r="AB34">
            <v>107</v>
          </cell>
          <cell r="AC34">
            <v>5</v>
          </cell>
          <cell r="AD34">
            <v>10</v>
          </cell>
          <cell r="AE34">
            <v>34</v>
          </cell>
          <cell r="AF34">
            <v>37</v>
          </cell>
          <cell r="AG34">
            <v>45</v>
          </cell>
          <cell r="AH34">
            <v>71</v>
          </cell>
          <cell r="AI34">
            <v>83</v>
          </cell>
          <cell r="AJ34">
            <v>105</v>
          </cell>
          <cell r="AK34">
            <v>125</v>
          </cell>
          <cell r="AL34">
            <v>146</v>
          </cell>
          <cell r="AM34">
            <v>163</v>
          </cell>
          <cell r="AN34">
            <v>178</v>
          </cell>
        </row>
        <row r="35">
          <cell r="E35">
            <v>0</v>
          </cell>
          <cell r="F35">
            <v>2</v>
          </cell>
          <cell r="G35">
            <v>15</v>
          </cell>
          <cell r="H35">
            <v>10</v>
          </cell>
          <cell r="I35">
            <v>24</v>
          </cell>
          <cell r="J35">
            <v>82</v>
          </cell>
          <cell r="K35">
            <v>69</v>
          </cell>
          <cell r="L35">
            <v>45</v>
          </cell>
          <cell r="M35">
            <v>55</v>
          </cell>
          <cell r="N35">
            <v>63</v>
          </cell>
          <cell r="O35">
            <v>75</v>
          </cell>
          <cell r="P35">
            <v>128</v>
          </cell>
          <cell r="Q35">
            <v>0</v>
          </cell>
          <cell r="R35">
            <v>2</v>
          </cell>
          <cell r="S35">
            <v>17</v>
          </cell>
          <cell r="T35">
            <v>27</v>
          </cell>
          <cell r="U35">
            <v>51</v>
          </cell>
          <cell r="V35">
            <v>133</v>
          </cell>
          <cell r="W35">
            <v>69</v>
          </cell>
          <cell r="X35">
            <v>114</v>
          </cell>
          <cell r="Y35">
            <v>169</v>
          </cell>
          <cell r="Z35">
            <v>232</v>
          </cell>
          <cell r="AA35">
            <v>307</v>
          </cell>
          <cell r="AB35">
            <v>435</v>
          </cell>
          <cell r="AC35">
            <v>0</v>
          </cell>
          <cell r="AD35">
            <v>2</v>
          </cell>
          <cell r="AE35">
            <v>17</v>
          </cell>
          <cell r="AF35">
            <v>27</v>
          </cell>
          <cell r="AG35">
            <v>51</v>
          </cell>
          <cell r="AH35">
            <v>133</v>
          </cell>
          <cell r="AI35">
            <v>202</v>
          </cell>
          <cell r="AJ35">
            <v>247</v>
          </cell>
          <cell r="AK35">
            <v>302</v>
          </cell>
          <cell r="AL35">
            <v>365</v>
          </cell>
          <cell r="AM35">
            <v>440</v>
          </cell>
          <cell r="AN35">
            <v>568</v>
          </cell>
        </row>
        <row r="36">
          <cell r="E36">
            <v>0</v>
          </cell>
          <cell r="F36">
            <v>0</v>
          </cell>
          <cell r="G36">
            <v>0</v>
          </cell>
          <cell r="H36">
            <v>0</v>
          </cell>
          <cell r="I36">
            <v>10</v>
          </cell>
          <cell r="J36">
            <v>44</v>
          </cell>
          <cell r="K36">
            <v>60</v>
          </cell>
          <cell r="L36">
            <v>75</v>
          </cell>
          <cell r="M36">
            <v>86</v>
          </cell>
          <cell r="N36">
            <v>46</v>
          </cell>
          <cell r="O36">
            <v>85</v>
          </cell>
          <cell r="P36">
            <v>151</v>
          </cell>
          <cell r="Q36">
            <v>0</v>
          </cell>
          <cell r="R36">
            <v>0</v>
          </cell>
          <cell r="S36">
            <v>0</v>
          </cell>
          <cell r="T36">
            <v>0</v>
          </cell>
          <cell r="U36">
            <v>10</v>
          </cell>
          <cell r="V36">
            <v>54</v>
          </cell>
          <cell r="W36">
            <v>60</v>
          </cell>
          <cell r="X36">
            <v>135</v>
          </cell>
          <cell r="Y36">
            <v>221</v>
          </cell>
          <cell r="Z36">
            <v>267</v>
          </cell>
          <cell r="AA36">
            <v>352</v>
          </cell>
          <cell r="AB36">
            <v>503</v>
          </cell>
          <cell r="AC36">
            <v>0</v>
          </cell>
          <cell r="AD36">
            <v>0</v>
          </cell>
          <cell r="AE36">
            <v>0</v>
          </cell>
          <cell r="AF36">
            <v>0</v>
          </cell>
          <cell r="AG36">
            <v>10</v>
          </cell>
          <cell r="AH36">
            <v>54</v>
          </cell>
          <cell r="AI36">
            <v>114</v>
          </cell>
          <cell r="AJ36">
            <v>189</v>
          </cell>
          <cell r="AK36">
            <v>275</v>
          </cell>
          <cell r="AL36">
            <v>321</v>
          </cell>
          <cell r="AM36">
            <v>406</v>
          </cell>
          <cell r="AN36">
            <v>557</v>
          </cell>
        </row>
        <row r="37">
          <cell r="E37">
            <v>0</v>
          </cell>
          <cell r="F37">
            <v>0</v>
          </cell>
          <cell r="G37">
            <v>0</v>
          </cell>
          <cell r="H37">
            <v>0</v>
          </cell>
          <cell r="I37">
            <v>0</v>
          </cell>
          <cell r="J37">
            <v>10</v>
          </cell>
          <cell r="K37">
            <v>0</v>
          </cell>
          <cell r="L37">
            <v>10</v>
          </cell>
          <cell r="M37">
            <v>10</v>
          </cell>
          <cell r="N37">
            <v>0</v>
          </cell>
          <cell r="O37">
            <v>10</v>
          </cell>
          <cell r="P37">
            <v>75</v>
          </cell>
          <cell r="Q37">
            <v>0</v>
          </cell>
          <cell r="R37">
            <v>0</v>
          </cell>
          <cell r="S37">
            <v>0</v>
          </cell>
          <cell r="T37">
            <v>0</v>
          </cell>
          <cell r="U37">
            <v>0</v>
          </cell>
          <cell r="V37">
            <v>10</v>
          </cell>
          <cell r="W37">
            <v>0</v>
          </cell>
          <cell r="X37">
            <v>10</v>
          </cell>
          <cell r="Y37">
            <v>20</v>
          </cell>
          <cell r="Z37">
            <v>20</v>
          </cell>
          <cell r="AA37">
            <v>30</v>
          </cell>
          <cell r="AB37">
            <v>105</v>
          </cell>
          <cell r="AC37">
            <v>0</v>
          </cell>
          <cell r="AD37">
            <v>0</v>
          </cell>
          <cell r="AE37">
            <v>0</v>
          </cell>
          <cell r="AF37">
            <v>0</v>
          </cell>
          <cell r="AG37">
            <v>0</v>
          </cell>
          <cell r="AH37">
            <v>10</v>
          </cell>
          <cell r="AI37">
            <v>10</v>
          </cell>
          <cell r="AJ37">
            <v>20</v>
          </cell>
          <cell r="AK37">
            <v>30</v>
          </cell>
          <cell r="AL37">
            <v>30</v>
          </cell>
          <cell r="AM37">
            <v>40</v>
          </cell>
          <cell r="AN37">
            <v>115</v>
          </cell>
        </row>
        <row r="38">
          <cell r="E38">
            <v>0</v>
          </cell>
          <cell r="F38">
            <v>0</v>
          </cell>
          <cell r="G38">
            <v>0</v>
          </cell>
          <cell r="H38">
            <v>0</v>
          </cell>
          <cell r="I38">
            <v>0</v>
          </cell>
          <cell r="J38">
            <v>3</v>
          </cell>
          <cell r="K38">
            <v>0</v>
          </cell>
          <cell r="L38">
            <v>3</v>
          </cell>
          <cell r="M38">
            <v>0</v>
          </cell>
          <cell r="N38">
            <v>4</v>
          </cell>
          <cell r="O38">
            <v>0</v>
          </cell>
          <cell r="P38">
            <v>0</v>
          </cell>
          <cell r="Q38">
            <v>0</v>
          </cell>
          <cell r="R38">
            <v>0</v>
          </cell>
          <cell r="S38">
            <v>0</v>
          </cell>
          <cell r="T38">
            <v>0</v>
          </cell>
          <cell r="U38">
            <v>0</v>
          </cell>
          <cell r="V38">
            <v>3</v>
          </cell>
          <cell r="W38">
            <v>0</v>
          </cell>
          <cell r="X38">
            <v>3</v>
          </cell>
          <cell r="Y38">
            <v>3</v>
          </cell>
          <cell r="Z38">
            <v>7</v>
          </cell>
          <cell r="AA38">
            <v>7</v>
          </cell>
          <cell r="AB38">
            <v>7</v>
          </cell>
          <cell r="AC38">
            <v>0</v>
          </cell>
          <cell r="AD38">
            <v>0</v>
          </cell>
          <cell r="AE38">
            <v>0</v>
          </cell>
          <cell r="AF38">
            <v>0</v>
          </cell>
          <cell r="AG38">
            <v>0</v>
          </cell>
          <cell r="AH38">
            <v>3</v>
          </cell>
          <cell r="AI38">
            <v>3</v>
          </cell>
          <cell r="AJ38">
            <v>6</v>
          </cell>
          <cell r="AK38">
            <v>6</v>
          </cell>
          <cell r="AL38">
            <v>10</v>
          </cell>
          <cell r="AM38">
            <v>10</v>
          </cell>
          <cell r="AN38">
            <v>10</v>
          </cell>
        </row>
        <row r="39">
          <cell r="E39">
            <v>12</v>
          </cell>
          <cell r="F39">
            <v>7</v>
          </cell>
          <cell r="G39">
            <v>21</v>
          </cell>
          <cell r="H39">
            <v>7</v>
          </cell>
          <cell r="I39">
            <v>9</v>
          </cell>
          <cell r="J39">
            <v>71</v>
          </cell>
          <cell r="K39">
            <v>124</v>
          </cell>
          <cell r="L39">
            <v>296</v>
          </cell>
          <cell r="M39">
            <v>121</v>
          </cell>
          <cell r="N39">
            <v>120</v>
          </cell>
          <cell r="O39">
            <v>110</v>
          </cell>
          <cell r="P39">
            <v>584</v>
          </cell>
          <cell r="Q39">
            <v>12</v>
          </cell>
          <cell r="R39">
            <v>19</v>
          </cell>
          <cell r="S39">
            <v>40</v>
          </cell>
          <cell r="T39">
            <v>47</v>
          </cell>
          <cell r="U39">
            <v>56</v>
          </cell>
          <cell r="V39">
            <v>127</v>
          </cell>
          <cell r="W39">
            <v>124</v>
          </cell>
          <cell r="X39">
            <v>420</v>
          </cell>
          <cell r="Y39">
            <v>541</v>
          </cell>
          <cell r="Z39">
            <v>661</v>
          </cell>
          <cell r="AA39">
            <v>771</v>
          </cell>
          <cell r="AB39">
            <v>1355</v>
          </cell>
          <cell r="AC39">
            <v>12</v>
          </cell>
          <cell r="AD39">
            <v>19</v>
          </cell>
          <cell r="AE39">
            <v>40</v>
          </cell>
          <cell r="AF39">
            <v>47</v>
          </cell>
          <cell r="AG39">
            <v>56</v>
          </cell>
          <cell r="AH39">
            <v>127</v>
          </cell>
          <cell r="AI39">
            <v>251</v>
          </cell>
          <cell r="AJ39">
            <v>547</v>
          </cell>
          <cell r="AK39">
            <v>668</v>
          </cell>
          <cell r="AL39">
            <v>788</v>
          </cell>
          <cell r="AM39">
            <v>898</v>
          </cell>
          <cell r="AN39">
            <v>1482</v>
          </cell>
        </row>
        <row r="40">
          <cell r="E40">
            <v>0</v>
          </cell>
          <cell r="F40">
            <v>0</v>
          </cell>
          <cell r="G40">
            <v>1</v>
          </cell>
          <cell r="H40">
            <v>0</v>
          </cell>
          <cell r="I40">
            <v>7</v>
          </cell>
          <cell r="J40">
            <v>3</v>
          </cell>
          <cell r="K40">
            <v>3</v>
          </cell>
          <cell r="L40">
            <v>4</v>
          </cell>
          <cell r="M40">
            <v>4</v>
          </cell>
          <cell r="N40">
            <v>4</v>
          </cell>
          <cell r="O40">
            <v>8</v>
          </cell>
          <cell r="P40">
            <v>6</v>
          </cell>
          <cell r="Q40">
            <v>0</v>
          </cell>
          <cell r="R40">
            <v>0</v>
          </cell>
          <cell r="S40">
            <v>1</v>
          </cell>
          <cell r="T40">
            <v>1</v>
          </cell>
          <cell r="U40">
            <v>8</v>
          </cell>
          <cell r="V40">
            <v>11</v>
          </cell>
          <cell r="W40">
            <v>3</v>
          </cell>
          <cell r="X40">
            <v>7</v>
          </cell>
          <cell r="Y40">
            <v>11</v>
          </cell>
          <cell r="Z40">
            <v>15</v>
          </cell>
          <cell r="AA40">
            <v>23</v>
          </cell>
          <cell r="AB40">
            <v>29</v>
          </cell>
          <cell r="AC40">
            <v>0</v>
          </cell>
          <cell r="AD40">
            <v>0</v>
          </cell>
          <cell r="AE40">
            <v>1</v>
          </cell>
          <cell r="AF40">
            <v>1</v>
          </cell>
          <cell r="AG40">
            <v>8</v>
          </cell>
          <cell r="AH40">
            <v>11</v>
          </cell>
          <cell r="AI40">
            <v>14</v>
          </cell>
          <cell r="AJ40">
            <v>18</v>
          </cell>
          <cell r="AK40">
            <v>22</v>
          </cell>
          <cell r="AL40">
            <v>26</v>
          </cell>
          <cell r="AM40">
            <v>34</v>
          </cell>
          <cell r="AN40">
            <v>40</v>
          </cell>
        </row>
        <row r="41">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row>
        <row r="42">
          <cell r="E42">
            <v>-5</v>
          </cell>
          <cell r="F42">
            <v>36</v>
          </cell>
          <cell r="G42">
            <v>9</v>
          </cell>
          <cell r="H42">
            <v>55</v>
          </cell>
          <cell r="I42">
            <v>4</v>
          </cell>
          <cell r="J42">
            <v>31</v>
          </cell>
          <cell r="K42">
            <v>23</v>
          </cell>
          <cell r="L42">
            <v>23</v>
          </cell>
          <cell r="M42">
            <v>31</v>
          </cell>
          <cell r="N42">
            <v>32</v>
          </cell>
          <cell r="O42">
            <v>12</v>
          </cell>
          <cell r="P42">
            <v>77</v>
          </cell>
          <cell r="Q42">
            <v>-5</v>
          </cell>
          <cell r="R42">
            <v>31</v>
          </cell>
          <cell r="S42">
            <v>40</v>
          </cell>
          <cell r="T42">
            <v>95</v>
          </cell>
          <cell r="U42">
            <v>99</v>
          </cell>
          <cell r="V42">
            <v>130</v>
          </cell>
          <cell r="W42">
            <v>23</v>
          </cell>
          <cell r="X42">
            <v>46</v>
          </cell>
          <cell r="Y42">
            <v>77</v>
          </cell>
          <cell r="Z42">
            <v>109</v>
          </cell>
          <cell r="AA42">
            <v>121</v>
          </cell>
          <cell r="AB42">
            <v>198</v>
          </cell>
          <cell r="AC42">
            <v>-5</v>
          </cell>
          <cell r="AD42">
            <v>31</v>
          </cell>
          <cell r="AE42">
            <v>40</v>
          </cell>
          <cell r="AF42">
            <v>95</v>
          </cell>
          <cell r="AG42">
            <v>99</v>
          </cell>
          <cell r="AH42">
            <v>130</v>
          </cell>
          <cell r="AI42">
            <v>153</v>
          </cell>
          <cell r="AJ42">
            <v>176</v>
          </cell>
          <cell r="AK42">
            <v>207</v>
          </cell>
          <cell r="AL42">
            <v>239</v>
          </cell>
          <cell r="AM42">
            <v>251</v>
          </cell>
          <cell r="AN42">
            <v>328</v>
          </cell>
        </row>
        <row r="43">
          <cell r="E43">
            <v>107</v>
          </cell>
          <cell r="F43">
            <v>37</v>
          </cell>
          <cell r="G43">
            <v>23</v>
          </cell>
          <cell r="H43">
            <v>30</v>
          </cell>
          <cell r="I43">
            <v>268</v>
          </cell>
          <cell r="J43">
            <v>382</v>
          </cell>
          <cell r="K43">
            <v>0</v>
          </cell>
          <cell r="L43">
            <v>0</v>
          </cell>
          <cell r="M43">
            <v>336</v>
          </cell>
          <cell r="N43">
            <v>480</v>
          </cell>
          <cell r="O43">
            <v>192</v>
          </cell>
          <cell r="P43">
            <v>144</v>
          </cell>
          <cell r="Q43">
            <v>107</v>
          </cell>
          <cell r="R43">
            <v>144</v>
          </cell>
          <cell r="S43">
            <v>167</v>
          </cell>
          <cell r="T43">
            <v>197</v>
          </cell>
          <cell r="U43">
            <v>465</v>
          </cell>
          <cell r="V43">
            <v>847</v>
          </cell>
          <cell r="W43">
            <v>0</v>
          </cell>
          <cell r="X43">
            <v>0</v>
          </cell>
          <cell r="Y43">
            <v>336</v>
          </cell>
          <cell r="Z43">
            <v>816</v>
          </cell>
          <cell r="AA43">
            <v>1008</v>
          </cell>
          <cell r="AB43">
            <v>1152</v>
          </cell>
          <cell r="AC43">
            <v>107</v>
          </cell>
          <cell r="AD43">
            <v>144</v>
          </cell>
          <cell r="AE43">
            <v>167</v>
          </cell>
          <cell r="AF43">
            <v>197</v>
          </cell>
          <cell r="AG43">
            <v>465</v>
          </cell>
          <cell r="AH43">
            <v>847</v>
          </cell>
          <cell r="AI43">
            <v>847</v>
          </cell>
          <cell r="AJ43">
            <v>847</v>
          </cell>
          <cell r="AK43">
            <v>1183</v>
          </cell>
          <cell r="AL43">
            <v>1663</v>
          </cell>
          <cell r="AM43">
            <v>1855</v>
          </cell>
          <cell r="AN43">
            <v>1999</v>
          </cell>
        </row>
        <row r="44">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row>
        <row r="45">
          <cell r="E45">
            <v>13</v>
          </cell>
          <cell r="F45">
            <v>6</v>
          </cell>
          <cell r="G45">
            <v>6</v>
          </cell>
          <cell r="H45">
            <v>3</v>
          </cell>
          <cell r="I45">
            <v>25</v>
          </cell>
          <cell r="J45">
            <v>84</v>
          </cell>
          <cell r="K45">
            <v>152</v>
          </cell>
          <cell r="L45">
            <v>229</v>
          </cell>
          <cell r="M45">
            <v>25</v>
          </cell>
          <cell r="N45">
            <v>424</v>
          </cell>
          <cell r="O45">
            <v>90</v>
          </cell>
          <cell r="P45">
            <v>93</v>
          </cell>
          <cell r="Q45">
            <v>13</v>
          </cell>
          <cell r="R45">
            <v>19</v>
          </cell>
          <cell r="S45">
            <v>25</v>
          </cell>
          <cell r="T45">
            <v>28</v>
          </cell>
          <cell r="U45">
            <v>53</v>
          </cell>
          <cell r="V45">
            <v>137</v>
          </cell>
          <cell r="W45">
            <v>152</v>
          </cell>
          <cell r="X45">
            <v>381</v>
          </cell>
          <cell r="Y45">
            <v>406</v>
          </cell>
          <cell r="Z45">
            <v>830</v>
          </cell>
          <cell r="AA45">
            <v>920</v>
          </cell>
          <cell r="AB45">
            <v>1013</v>
          </cell>
          <cell r="AC45">
            <v>13</v>
          </cell>
          <cell r="AD45">
            <v>19</v>
          </cell>
          <cell r="AE45">
            <v>25</v>
          </cell>
          <cell r="AF45">
            <v>28</v>
          </cell>
          <cell r="AG45">
            <v>53</v>
          </cell>
          <cell r="AH45">
            <v>137</v>
          </cell>
          <cell r="AI45">
            <v>289</v>
          </cell>
          <cell r="AJ45">
            <v>518</v>
          </cell>
          <cell r="AK45">
            <v>543</v>
          </cell>
          <cell r="AL45">
            <v>967</v>
          </cell>
          <cell r="AM45">
            <v>1057</v>
          </cell>
          <cell r="AN45">
            <v>1150</v>
          </cell>
        </row>
        <row r="49">
          <cell r="E49" t="str">
            <v>January</v>
          </cell>
          <cell r="F49" t="str">
            <v>February</v>
          </cell>
          <cell r="G49" t="str">
            <v>March</v>
          </cell>
          <cell r="H49" t="str">
            <v>April</v>
          </cell>
          <cell r="I49" t="str">
            <v>May</v>
          </cell>
          <cell r="J49" t="str">
            <v>June</v>
          </cell>
          <cell r="K49" t="str">
            <v>July</v>
          </cell>
          <cell r="L49" t="str">
            <v>August</v>
          </cell>
          <cell r="M49" t="str">
            <v>September</v>
          </cell>
          <cell r="N49" t="str">
            <v>October</v>
          </cell>
          <cell r="O49" t="str">
            <v>November</v>
          </cell>
          <cell r="P49" t="str">
            <v>December</v>
          </cell>
          <cell r="Q49" t="str">
            <v>htd_January</v>
          </cell>
          <cell r="R49" t="str">
            <v>htd_February</v>
          </cell>
          <cell r="S49" t="str">
            <v>htd_March</v>
          </cell>
          <cell r="T49" t="str">
            <v>htd_April</v>
          </cell>
          <cell r="U49" t="str">
            <v>htd_May</v>
          </cell>
          <cell r="V49" t="str">
            <v>htd_June</v>
          </cell>
          <cell r="W49" t="str">
            <v>htd_July</v>
          </cell>
          <cell r="X49" t="str">
            <v>htd_August</v>
          </cell>
          <cell r="Y49" t="str">
            <v>htd_September</v>
          </cell>
          <cell r="Z49" t="str">
            <v>htd_October</v>
          </cell>
          <cell r="AA49" t="str">
            <v>htd_November</v>
          </cell>
          <cell r="AB49" t="str">
            <v>htd_December</v>
          </cell>
          <cell r="AC49" t="str">
            <v>ytd_January</v>
          </cell>
          <cell r="AD49" t="str">
            <v>ytd_February</v>
          </cell>
          <cell r="AE49" t="str">
            <v>ytd_March</v>
          </cell>
          <cell r="AF49" t="str">
            <v>ytd_April</v>
          </cell>
          <cell r="AG49" t="str">
            <v>ytd_May</v>
          </cell>
          <cell r="AH49" t="str">
            <v>ytd_June</v>
          </cell>
          <cell r="AI49" t="str">
            <v>ytd_July</v>
          </cell>
          <cell r="AJ49" t="str">
            <v>ytd_August</v>
          </cell>
          <cell r="AK49" t="str">
            <v>ytd_September</v>
          </cell>
          <cell r="AL49" t="str">
            <v>ytd_October</v>
          </cell>
          <cell r="AM49" t="str">
            <v>ytd_November</v>
          </cell>
          <cell r="AN49" t="str">
            <v>ytd_December</v>
          </cell>
        </row>
        <row r="50">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row>
        <row r="51">
          <cell r="E51">
            <v>4.1785699999999997</v>
          </cell>
          <cell r="F51">
            <v>19.648340000000001</v>
          </cell>
          <cell r="G51">
            <v>80.521299999999997</v>
          </cell>
          <cell r="H51">
            <v>56.883929999999999</v>
          </cell>
          <cell r="I51">
            <v>56.883929999999999</v>
          </cell>
          <cell r="J51">
            <v>56.883929999999999</v>
          </cell>
          <cell r="K51">
            <v>250</v>
          </cell>
          <cell r="L51">
            <v>325</v>
          </cell>
          <cell r="M51">
            <v>70</v>
          </cell>
          <cell r="N51">
            <v>15</v>
          </cell>
          <cell r="O51">
            <v>69</v>
          </cell>
          <cell r="P51">
            <v>60</v>
          </cell>
          <cell r="Q51">
            <v>4.1785699999999997</v>
          </cell>
          <cell r="R51">
            <v>23.826910000000002</v>
          </cell>
          <cell r="S51">
            <v>104.34820999999999</v>
          </cell>
          <cell r="T51">
            <v>161.23213999999999</v>
          </cell>
          <cell r="U51">
            <v>218.11606999999998</v>
          </cell>
          <cell r="V51">
            <v>275</v>
          </cell>
          <cell r="W51">
            <v>250</v>
          </cell>
          <cell r="X51">
            <v>575</v>
          </cell>
          <cell r="Y51">
            <v>645</v>
          </cell>
          <cell r="Z51">
            <v>660</v>
          </cell>
          <cell r="AA51">
            <v>729</v>
          </cell>
          <cell r="AB51">
            <v>789</v>
          </cell>
          <cell r="AC51">
            <v>4.1785699999999997</v>
          </cell>
          <cell r="AD51">
            <v>23.826910000000002</v>
          </cell>
          <cell r="AE51">
            <v>104.34820999999999</v>
          </cell>
          <cell r="AF51">
            <v>161.23213999999999</v>
          </cell>
          <cell r="AG51">
            <v>218.11606999999998</v>
          </cell>
          <cell r="AH51">
            <v>275</v>
          </cell>
          <cell r="AI51">
            <v>525</v>
          </cell>
          <cell r="AJ51">
            <v>850</v>
          </cell>
          <cell r="AK51">
            <v>920</v>
          </cell>
          <cell r="AL51">
            <v>935</v>
          </cell>
          <cell r="AM51">
            <v>1004</v>
          </cell>
          <cell r="AN51">
            <v>1064</v>
          </cell>
        </row>
        <row r="52">
          <cell r="E52">
            <v>0</v>
          </cell>
          <cell r="F52">
            <v>0.36869000000000002</v>
          </cell>
          <cell r="G52">
            <v>0.18386</v>
          </cell>
          <cell r="H52">
            <v>8.1</v>
          </cell>
          <cell r="I52">
            <v>8.1</v>
          </cell>
          <cell r="J52">
            <v>8.2469999999999999</v>
          </cell>
          <cell r="K52">
            <v>20</v>
          </cell>
          <cell r="L52">
            <v>15</v>
          </cell>
          <cell r="M52">
            <v>0</v>
          </cell>
          <cell r="N52">
            <v>5</v>
          </cell>
          <cell r="O52">
            <v>5</v>
          </cell>
          <cell r="P52">
            <v>20</v>
          </cell>
          <cell r="Q52">
            <v>0</v>
          </cell>
          <cell r="R52">
            <v>0.36869000000000002</v>
          </cell>
          <cell r="S52">
            <v>0.55254999999999999</v>
          </cell>
          <cell r="T52">
            <v>8.6525499999999997</v>
          </cell>
          <cell r="U52">
            <v>16.752549999999999</v>
          </cell>
          <cell r="V52">
            <v>24.999549999999999</v>
          </cell>
          <cell r="W52">
            <v>20</v>
          </cell>
          <cell r="X52">
            <v>35</v>
          </cell>
          <cell r="Y52">
            <v>35</v>
          </cell>
          <cell r="Z52">
            <v>40</v>
          </cell>
          <cell r="AA52">
            <v>45</v>
          </cell>
          <cell r="AB52">
            <v>65</v>
          </cell>
          <cell r="AC52">
            <v>0</v>
          </cell>
          <cell r="AD52">
            <v>0.36869000000000002</v>
          </cell>
          <cell r="AE52">
            <v>0.55254999999999999</v>
          </cell>
          <cell r="AF52">
            <v>8.6525499999999997</v>
          </cell>
          <cell r="AG52">
            <v>16.752549999999999</v>
          </cell>
          <cell r="AH52">
            <v>24.999549999999999</v>
          </cell>
          <cell r="AI52">
            <v>44.999549999999999</v>
          </cell>
          <cell r="AJ52">
            <v>59.999549999999999</v>
          </cell>
          <cell r="AK52">
            <v>59.999549999999999</v>
          </cell>
          <cell r="AL52">
            <v>64.999549999999999</v>
          </cell>
          <cell r="AM52">
            <v>69.999549999999999</v>
          </cell>
          <cell r="AN52">
            <v>89.999549999999999</v>
          </cell>
        </row>
        <row r="53">
          <cell r="E53">
            <v>3.7429100000000002</v>
          </cell>
          <cell r="F53">
            <v>16.78359</v>
          </cell>
          <cell r="G53">
            <v>0.48592000000000002</v>
          </cell>
          <cell r="H53">
            <v>366.32918999999998</v>
          </cell>
          <cell r="I53">
            <v>366.32918999999998</v>
          </cell>
          <cell r="J53">
            <v>366.32918999999998</v>
          </cell>
          <cell r="K53">
            <v>342</v>
          </cell>
          <cell r="L53">
            <v>147</v>
          </cell>
          <cell r="M53">
            <v>150</v>
          </cell>
          <cell r="N53">
            <v>350</v>
          </cell>
          <cell r="O53">
            <v>440</v>
          </cell>
          <cell r="P53">
            <v>231</v>
          </cell>
          <cell r="Q53">
            <v>3.7429100000000002</v>
          </cell>
          <cell r="R53">
            <v>20.526499999999999</v>
          </cell>
          <cell r="S53">
            <v>21.012419999999999</v>
          </cell>
          <cell r="T53">
            <v>387.34161</v>
          </cell>
          <cell r="U53">
            <v>753.67079999999999</v>
          </cell>
          <cell r="V53">
            <v>1119.99999</v>
          </cell>
          <cell r="W53">
            <v>342</v>
          </cell>
          <cell r="X53">
            <v>489</v>
          </cell>
          <cell r="Y53">
            <v>639</v>
          </cell>
          <cell r="Z53">
            <v>989</v>
          </cell>
          <cell r="AA53">
            <v>1429</v>
          </cell>
          <cell r="AB53">
            <v>1660</v>
          </cell>
          <cell r="AC53">
            <v>3.7429100000000002</v>
          </cell>
          <cell r="AD53">
            <v>20.526499999999999</v>
          </cell>
          <cell r="AE53">
            <v>21.012419999999999</v>
          </cell>
          <cell r="AF53">
            <v>387.34161</v>
          </cell>
          <cell r="AG53">
            <v>753.67079999999999</v>
          </cell>
          <cell r="AH53">
            <v>1119.99999</v>
          </cell>
          <cell r="AI53">
            <v>1461.99999</v>
          </cell>
          <cell r="AJ53">
            <v>1608.99999</v>
          </cell>
          <cell r="AK53">
            <v>1758.99999</v>
          </cell>
          <cell r="AL53">
            <v>2108.9999900000003</v>
          </cell>
          <cell r="AM53">
            <v>2548.9999900000003</v>
          </cell>
          <cell r="AN53">
            <v>2779.9999900000003</v>
          </cell>
        </row>
        <row r="54">
          <cell r="E54">
            <v>12.74628</v>
          </cell>
          <cell r="F54">
            <v>46.045879999999997</v>
          </cell>
          <cell r="G54">
            <v>45.632429999999999</v>
          </cell>
          <cell r="H54">
            <v>34.858469999999997</v>
          </cell>
          <cell r="I54">
            <v>34.858469999999997</v>
          </cell>
          <cell r="J54">
            <v>34.858469999999997</v>
          </cell>
          <cell r="K54">
            <v>30</v>
          </cell>
          <cell r="L54">
            <v>30</v>
          </cell>
          <cell r="M54">
            <v>5</v>
          </cell>
          <cell r="N54">
            <v>5</v>
          </cell>
          <cell r="O54">
            <v>7</v>
          </cell>
          <cell r="P54">
            <v>10</v>
          </cell>
          <cell r="Q54">
            <v>12.74628</v>
          </cell>
          <cell r="R54">
            <v>58.792159999999996</v>
          </cell>
          <cell r="S54">
            <v>104.42458999999999</v>
          </cell>
          <cell r="T54">
            <v>139.28305999999998</v>
          </cell>
          <cell r="U54">
            <v>174.14152999999999</v>
          </cell>
          <cell r="V54">
            <v>209</v>
          </cell>
          <cell r="W54">
            <v>30</v>
          </cell>
          <cell r="X54">
            <v>60</v>
          </cell>
          <cell r="Y54">
            <v>65</v>
          </cell>
          <cell r="Z54">
            <v>70</v>
          </cell>
          <cell r="AA54">
            <v>77</v>
          </cell>
          <cell r="AB54">
            <v>87</v>
          </cell>
          <cell r="AC54">
            <v>12.74628</v>
          </cell>
          <cell r="AD54">
            <v>58.792159999999996</v>
          </cell>
          <cell r="AE54">
            <v>104.42458999999999</v>
          </cell>
          <cell r="AF54">
            <v>139.28305999999998</v>
          </cell>
          <cell r="AG54">
            <v>174.14152999999999</v>
          </cell>
          <cell r="AH54">
            <v>209</v>
          </cell>
          <cell r="AI54">
            <v>239</v>
          </cell>
          <cell r="AJ54">
            <v>269</v>
          </cell>
          <cell r="AK54">
            <v>274</v>
          </cell>
          <cell r="AL54">
            <v>279</v>
          </cell>
          <cell r="AM54">
            <v>286</v>
          </cell>
          <cell r="AN54">
            <v>296</v>
          </cell>
        </row>
        <row r="55">
          <cell r="E55">
            <v>3.5258099999999999</v>
          </cell>
          <cell r="F55">
            <v>1.2126300000000001</v>
          </cell>
          <cell r="G55">
            <v>1.80602</v>
          </cell>
          <cell r="H55">
            <v>0</v>
          </cell>
          <cell r="I55">
            <v>0</v>
          </cell>
          <cell r="J55">
            <v>0</v>
          </cell>
          <cell r="K55">
            <v>0</v>
          </cell>
          <cell r="L55">
            <v>0</v>
          </cell>
          <cell r="M55">
            <v>0</v>
          </cell>
          <cell r="N55">
            <v>0</v>
          </cell>
          <cell r="O55">
            <v>0</v>
          </cell>
          <cell r="P55">
            <v>0</v>
          </cell>
          <cell r="Q55">
            <v>3.5258099999999999</v>
          </cell>
          <cell r="R55">
            <v>4.7384399999999998</v>
          </cell>
          <cell r="S55">
            <v>6.5444599999999999</v>
          </cell>
          <cell r="T55">
            <v>6.5444599999999999</v>
          </cell>
          <cell r="U55">
            <v>6.5444599999999999</v>
          </cell>
          <cell r="V55">
            <v>6.5444599999999999</v>
          </cell>
          <cell r="W55">
            <v>0</v>
          </cell>
          <cell r="X55">
            <v>0</v>
          </cell>
          <cell r="Y55">
            <v>0</v>
          </cell>
          <cell r="Z55">
            <v>0</v>
          </cell>
          <cell r="AA55">
            <v>0</v>
          </cell>
          <cell r="AB55">
            <v>0</v>
          </cell>
          <cell r="AC55">
            <v>3.5258099999999999</v>
          </cell>
          <cell r="AD55">
            <v>4.7384399999999998</v>
          </cell>
          <cell r="AE55">
            <v>6.5444599999999999</v>
          </cell>
          <cell r="AF55">
            <v>6.5444599999999999</v>
          </cell>
          <cell r="AG55">
            <v>6.5444599999999999</v>
          </cell>
          <cell r="AH55">
            <v>6.5444599999999999</v>
          </cell>
          <cell r="AI55">
            <v>6.5444599999999999</v>
          </cell>
          <cell r="AJ55">
            <v>6.5444599999999999</v>
          </cell>
          <cell r="AK55">
            <v>6.5444599999999999</v>
          </cell>
          <cell r="AL55">
            <v>6.5444599999999999</v>
          </cell>
          <cell r="AM55">
            <v>6.5444599999999999</v>
          </cell>
          <cell r="AN55">
            <v>6.5444599999999999</v>
          </cell>
        </row>
        <row r="56">
          <cell r="E56">
            <v>3.7219099999999998</v>
          </cell>
          <cell r="F56">
            <v>7.9008700000000003</v>
          </cell>
          <cell r="G56">
            <v>7.32064</v>
          </cell>
          <cell r="H56">
            <v>52.68553</v>
          </cell>
          <cell r="I56">
            <v>52.68553</v>
          </cell>
          <cell r="J56">
            <v>52.68553</v>
          </cell>
          <cell r="K56">
            <v>72</v>
          </cell>
          <cell r="L56">
            <v>66</v>
          </cell>
          <cell r="M56">
            <v>52</v>
          </cell>
          <cell r="N56">
            <v>94</v>
          </cell>
          <cell r="O56">
            <v>81</v>
          </cell>
          <cell r="P56">
            <v>76</v>
          </cell>
          <cell r="Q56">
            <v>3.7219099999999998</v>
          </cell>
          <cell r="R56">
            <v>11.622780000000001</v>
          </cell>
          <cell r="S56">
            <v>18.94342</v>
          </cell>
          <cell r="T56">
            <v>71.628950000000003</v>
          </cell>
          <cell r="U56">
            <v>124.31448</v>
          </cell>
          <cell r="V56">
            <v>177.00001</v>
          </cell>
          <cell r="W56">
            <v>72</v>
          </cell>
          <cell r="X56">
            <v>138</v>
          </cell>
          <cell r="Y56">
            <v>190</v>
          </cell>
          <cell r="Z56">
            <v>284</v>
          </cell>
          <cell r="AA56">
            <v>365</v>
          </cell>
          <cell r="AB56">
            <v>441</v>
          </cell>
          <cell r="AC56">
            <v>3.7219099999999998</v>
          </cell>
          <cell r="AD56">
            <v>11.622780000000001</v>
          </cell>
          <cell r="AE56">
            <v>18.94342</v>
          </cell>
          <cell r="AF56">
            <v>71.628950000000003</v>
          </cell>
          <cell r="AG56">
            <v>124.31448</v>
          </cell>
          <cell r="AH56">
            <v>177.00001</v>
          </cell>
          <cell r="AI56">
            <v>249.00001</v>
          </cell>
          <cell r="AJ56">
            <v>315.00000999999997</v>
          </cell>
          <cell r="AK56">
            <v>367.00000999999997</v>
          </cell>
          <cell r="AL56">
            <v>461.00000999999997</v>
          </cell>
          <cell r="AM56">
            <v>542.00000999999997</v>
          </cell>
          <cell r="AN56">
            <v>618.00000999999997</v>
          </cell>
        </row>
        <row r="57">
          <cell r="E57">
            <v>1.94855</v>
          </cell>
          <cell r="F57">
            <v>3.7263000000000002</v>
          </cell>
          <cell r="G57">
            <v>22.75947</v>
          </cell>
          <cell r="H57">
            <v>85.521889999999999</v>
          </cell>
          <cell r="I57">
            <v>85.521889999999999</v>
          </cell>
          <cell r="J57">
            <v>85.521889999999999</v>
          </cell>
          <cell r="K57">
            <v>106</v>
          </cell>
          <cell r="L57">
            <v>13</v>
          </cell>
          <cell r="M57">
            <v>88</v>
          </cell>
          <cell r="N57">
            <v>228</v>
          </cell>
          <cell r="O57">
            <v>167</v>
          </cell>
          <cell r="P57">
            <v>63</v>
          </cell>
          <cell r="Q57">
            <v>1.94855</v>
          </cell>
          <cell r="R57">
            <v>5.6748500000000002</v>
          </cell>
          <cell r="S57">
            <v>28.43432</v>
          </cell>
          <cell r="T57">
            <v>113.95621</v>
          </cell>
          <cell r="U57">
            <v>199.47809999999998</v>
          </cell>
          <cell r="V57">
            <v>284.99998999999997</v>
          </cell>
          <cell r="W57">
            <v>106</v>
          </cell>
          <cell r="X57">
            <v>119</v>
          </cell>
          <cell r="Y57">
            <v>207</v>
          </cell>
          <cell r="Z57">
            <v>435</v>
          </cell>
          <cell r="AA57">
            <v>602</v>
          </cell>
          <cell r="AB57">
            <v>665</v>
          </cell>
          <cell r="AC57">
            <v>1.94855</v>
          </cell>
          <cell r="AD57">
            <v>5.6748500000000002</v>
          </cell>
          <cell r="AE57">
            <v>28.43432</v>
          </cell>
          <cell r="AF57">
            <v>113.95621</v>
          </cell>
          <cell r="AG57">
            <v>199.47809999999998</v>
          </cell>
          <cell r="AH57">
            <v>284.99998999999997</v>
          </cell>
          <cell r="AI57">
            <v>390.99998999999997</v>
          </cell>
          <cell r="AJ57">
            <v>403.99998999999997</v>
          </cell>
          <cell r="AK57">
            <v>491.99998999999997</v>
          </cell>
          <cell r="AL57">
            <v>719.99999000000003</v>
          </cell>
          <cell r="AM57">
            <v>886.99999000000003</v>
          </cell>
          <cell r="AN57">
            <v>949.99999000000003</v>
          </cell>
        </row>
        <row r="58">
          <cell r="E58">
            <v>15.278689999999999</v>
          </cell>
          <cell r="F58">
            <v>35.67559</v>
          </cell>
          <cell r="G58">
            <v>21.281790000000001</v>
          </cell>
          <cell r="H58">
            <v>24</v>
          </cell>
          <cell r="I58">
            <v>24.417999999999999</v>
          </cell>
          <cell r="J58">
            <v>24.802</v>
          </cell>
          <cell r="K58">
            <v>77</v>
          </cell>
          <cell r="L58">
            <v>36</v>
          </cell>
          <cell r="M58">
            <v>17</v>
          </cell>
          <cell r="N58">
            <v>20</v>
          </cell>
          <cell r="O58">
            <v>24</v>
          </cell>
          <cell r="P58">
            <v>19</v>
          </cell>
          <cell r="Q58">
            <v>15.278689999999999</v>
          </cell>
          <cell r="R58">
            <v>50.954279999999997</v>
          </cell>
          <cell r="S58">
            <v>72.236069999999998</v>
          </cell>
          <cell r="T58">
            <v>96.236069999999998</v>
          </cell>
          <cell r="U58">
            <v>120.65406999999999</v>
          </cell>
          <cell r="V58">
            <v>145.45606999999998</v>
          </cell>
          <cell r="W58">
            <v>77</v>
          </cell>
          <cell r="X58">
            <v>113</v>
          </cell>
          <cell r="Y58">
            <v>130</v>
          </cell>
          <cell r="Z58">
            <v>150</v>
          </cell>
          <cell r="AA58">
            <v>174</v>
          </cell>
          <cell r="AB58">
            <v>193</v>
          </cell>
          <cell r="AC58">
            <v>15.278689999999999</v>
          </cell>
          <cell r="AD58">
            <v>50.954279999999997</v>
          </cell>
          <cell r="AE58">
            <v>72.236069999999998</v>
          </cell>
          <cell r="AF58">
            <v>96.236069999999998</v>
          </cell>
          <cell r="AG58">
            <v>120.65406999999999</v>
          </cell>
          <cell r="AH58">
            <v>145.45606999999998</v>
          </cell>
          <cell r="AI58">
            <v>222.45606999999998</v>
          </cell>
          <cell r="AJ58">
            <v>258.45606999999995</v>
          </cell>
          <cell r="AK58">
            <v>275.45606999999995</v>
          </cell>
          <cell r="AL58">
            <v>295.45606999999995</v>
          </cell>
          <cell r="AM58">
            <v>319.45606999999995</v>
          </cell>
          <cell r="AN58">
            <v>338.45606999999995</v>
          </cell>
        </row>
        <row r="59">
          <cell r="E59">
            <v>63.716589999999997</v>
          </cell>
          <cell r="F59">
            <v>32.121670000000002</v>
          </cell>
          <cell r="G59">
            <v>25.644870000000001</v>
          </cell>
          <cell r="H59">
            <v>97.83896</v>
          </cell>
          <cell r="I59">
            <v>97.83896</v>
          </cell>
          <cell r="J59">
            <v>97.83896</v>
          </cell>
          <cell r="K59">
            <v>184</v>
          </cell>
          <cell r="L59">
            <v>85</v>
          </cell>
          <cell r="M59">
            <v>100</v>
          </cell>
          <cell r="N59">
            <v>55</v>
          </cell>
          <cell r="O59">
            <v>60</v>
          </cell>
          <cell r="P59">
            <v>66</v>
          </cell>
          <cell r="Q59">
            <v>63.716589999999997</v>
          </cell>
          <cell r="R59">
            <v>95.838259999999991</v>
          </cell>
          <cell r="S59">
            <v>121.48312999999999</v>
          </cell>
          <cell r="T59">
            <v>219.32209</v>
          </cell>
          <cell r="U59">
            <v>317.16104999999999</v>
          </cell>
          <cell r="V59">
            <v>415.00000999999997</v>
          </cell>
          <cell r="W59">
            <v>184</v>
          </cell>
          <cell r="X59">
            <v>269</v>
          </cell>
          <cell r="Y59">
            <v>369</v>
          </cell>
          <cell r="Z59">
            <v>424</v>
          </cell>
          <cell r="AA59">
            <v>484</v>
          </cell>
          <cell r="AB59">
            <v>550</v>
          </cell>
          <cell r="AC59">
            <v>63.716589999999997</v>
          </cell>
          <cell r="AD59">
            <v>95.838259999999991</v>
          </cell>
          <cell r="AE59">
            <v>121.48312999999999</v>
          </cell>
          <cell r="AF59">
            <v>219.32209</v>
          </cell>
          <cell r="AG59">
            <v>317.16104999999999</v>
          </cell>
          <cell r="AH59">
            <v>415.00000999999997</v>
          </cell>
          <cell r="AI59">
            <v>599.00000999999997</v>
          </cell>
          <cell r="AJ59">
            <v>684.00000999999997</v>
          </cell>
          <cell r="AK59">
            <v>784.00000999999997</v>
          </cell>
          <cell r="AL59">
            <v>839.00000999999997</v>
          </cell>
          <cell r="AM59">
            <v>899.00000999999997</v>
          </cell>
          <cell r="AN59">
            <v>965.00000999999997</v>
          </cell>
        </row>
        <row r="60">
          <cell r="E60">
            <v>5.2151399999999999</v>
          </cell>
          <cell r="F60">
            <v>4.8887900000000002</v>
          </cell>
          <cell r="G60">
            <v>15.967029999999999</v>
          </cell>
          <cell r="H60">
            <v>18.5</v>
          </cell>
          <cell r="I60">
            <v>18.5</v>
          </cell>
          <cell r="J60">
            <v>18.928999999999998</v>
          </cell>
          <cell r="K60">
            <v>104</v>
          </cell>
          <cell r="L60">
            <v>11</v>
          </cell>
          <cell r="M60">
            <v>10</v>
          </cell>
          <cell r="N60">
            <v>21</v>
          </cell>
          <cell r="O60">
            <v>16</v>
          </cell>
          <cell r="P60">
            <v>29</v>
          </cell>
          <cell r="Q60">
            <v>5.2151399999999999</v>
          </cell>
          <cell r="R60">
            <v>10.10393</v>
          </cell>
          <cell r="S60">
            <v>26.070959999999999</v>
          </cell>
          <cell r="T60">
            <v>44.570959999999999</v>
          </cell>
          <cell r="U60">
            <v>63.070959999999999</v>
          </cell>
          <cell r="V60">
            <v>81.999960000000002</v>
          </cell>
          <cell r="W60">
            <v>104</v>
          </cell>
          <cell r="X60">
            <v>115</v>
          </cell>
          <cell r="Y60">
            <v>125</v>
          </cell>
          <cell r="Z60">
            <v>146</v>
          </cell>
          <cell r="AA60">
            <v>162</v>
          </cell>
          <cell r="AB60">
            <v>191</v>
          </cell>
          <cell r="AC60">
            <v>5.2151399999999999</v>
          </cell>
          <cell r="AD60">
            <v>10.10393</v>
          </cell>
          <cell r="AE60">
            <v>26.070959999999999</v>
          </cell>
          <cell r="AF60">
            <v>44.570959999999999</v>
          </cell>
          <cell r="AG60">
            <v>63.070959999999999</v>
          </cell>
          <cell r="AH60">
            <v>81.999960000000002</v>
          </cell>
          <cell r="AI60">
            <v>185.99995999999999</v>
          </cell>
          <cell r="AJ60">
            <v>196.99995999999999</v>
          </cell>
          <cell r="AK60">
            <v>206.99995999999999</v>
          </cell>
          <cell r="AL60">
            <v>227.99995999999999</v>
          </cell>
          <cell r="AM60">
            <v>243.99995999999999</v>
          </cell>
          <cell r="AN60">
            <v>272.99995999999999</v>
          </cell>
        </row>
        <row r="61">
          <cell r="E61">
            <v>11.868600000000001</v>
          </cell>
          <cell r="F61">
            <v>11.37412</v>
          </cell>
          <cell r="G61">
            <v>0</v>
          </cell>
          <cell r="H61">
            <v>0.58575999999999995</v>
          </cell>
          <cell r="I61">
            <v>0.58575999999999995</v>
          </cell>
          <cell r="J61">
            <v>0.58575999999999995</v>
          </cell>
          <cell r="K61">
            <v>0</v>
          </cell>
          <cell r="L61">
            <v>0</v>
          </cell>
          <cell r="M61">
            <v>0</v>
          </cell>
          <cell r="N61">
            <v>0</v>
          </cell>
          <cell r="O61">
            <v>0</v>
          </cell>
          <cell r="P61">
            <v>0</v>
          </cell>
          <cell r="Q61">
            <v>11.868600000000001</v>
          </cell>
          <cell r="R61">
            <v>23.242719999999998</v>
          </cell>
          <cell r="S61">
            <v>23.242719999999998</v>
          </cell>
          <cell r="T61">
            <v>23.828479999999999</v>
          </cell>
          <cell r="U61">
            <v>24.414239999999999</v>
          </cell>
          <cell r="V61">
            <v>25</v>
          </cell>
          <cell r="W61">
            <v>0</v>
          </cell>
          <cell r="X61">
            <v>0</v>
          </cell>
          <cell r="Y61">
            <v>0</v>
          </cell>
          <cell r="Z61">
            <v>0</v>
          </cell>
          <cell r="AA61">
            <v>0</v>
          </cell>
          <cell r="AB61">
            <v>0</v>
          </cell>
          <cell r="AC61">
            <v>11.868600000000001</v>
          </cell>
          <cell r="AD61">
            <v>23.242719999999998</v>
          </cell>
          <cell r="AE61">
            <v>23.242719999999998</v>
          </cell>
          <cell r="AF61">
            <v>23.828479999999999</v>
          </cell>
          <cell r="AG61">
            <v>24.414239999999999</v>
          </cell>
          <cell r="AH61">
            <v>25</v>
          </cell>
          <cell r="AI61">
            <v>25</v>
          </cell>
          <cell r="AJ61">
            <v>25</v>
          </cell>
          <cell r="AK61">
            <v>25</v>
          </cell>
          <cell r="AL61">
            <v>25</v>
          </cell>
          <cell r="AM61">
            <v>25</v>
          </cell>
          <cell r="AN61">
            <v>25</v>
          </cell>
        </row>
        <row r="62">
          <cell r="E62">
            <v>45.38946</v>
          </cell>
          <cell r="F62">
            <v>59.974809999999998</v>
          </cell>
          <cell r="G62">
            <v>12.82816</v>
          </cell>
          <cell r="H62">
            <v>158.26919000000001</v>
          </cell>
          <cell r="I62">
            <v>158.26919000000001</v>
          </cell>
          <cell r="J62">
            <v>158.26919000000001</v>
          </cell>
          <cell r="K62">
            <v>625</v>
          </cell>
          <cell r="L62">
            <v>298</v>
          </cell>
          <cell r="M62">
            <v>85</v>
          </cell>
          <cell r="N62">
            <v>68</v>
          </cell>
          <cell r="O62">
            <v>85</v>
          </cell>
          <cell r="P62">
            <v>206</v>
          </cell>
          <cell r="Q62">
            <v>45.38946</v>
          </cell>
          <cell r="R62">
            <v>105.36427</v>
          </cell>
          <cell r="S62">
            <v>118.19243</v>
          </cell>
          <cell r="T62">
            <v>276.46162000000004</v>
          </cell>
          <cell r="U62">
            <v>434.73081000000002</v>
          </cell>
          <cell r="V62">
            <v>593</v>
          </cell>
          <cell r="W62">
            <v>625</v>
          </cell>
          <cell r="X62">
            <v>923</v>
          </cell>
          <cell r="Y62">
            <v>1008</v>
          </cell>
          <cell r="Z62">
            <v>1076</v>
          </cell>
          <cell r="AA62">
            <v>1161</v>
          </cell>
          <cell r="AB62">
            <v>1367</v>
          </cell>
          <cell r="AC62">
            <v>45.38946</v>
          </cell>
          <cell r="AD62">
            <v>105.36427</v>
          </cell>
          <cell r="AE62">
            <v>118.19243</v>
          </cell>
          <cell r="AF62">
            <v>276.46162000000004</v>
          </cell>
          <cell r="AG62">
            <v>434.73081000000002</v>
          </cell>
          <cell r="AH62">
            <v>593</v>
          </cell>
          <cell r="AI62">
            <v>1218</v>
          </cell>
          <cell r="AJ62">
            <v>1516</v>
          </cell>
          <cell r="AK62">
            <v>1601</v>
          </cell>
          <cell r="AL62">
            <v>1669</v>
          </cell>
          <cell r="AM62">
            <v>1754</v>
          </cell>
          <cell r="AN62">
            <v>1960</v>
          </cell>
        </row>
        <row r="63">
          <cell r="E63">
            <v>2.68302</v>
          </cell>
          <cell r="F63">
            <v>13.714</v>
          </cell>
          <cell r="G63">
            <v>8.3130000000000006</v>
          </cell>
          <cell r="H63">
            <v>5.09666</v>
          </cell>
          <cell r="I63">
            <v>5.09666</v>
          </cell>
          <cell r="J63">
            <v>5.09666</v>
          </cell>
          <cell r="K63">
            <v>25</v>
          </cell>
          <cell r="L63">
            <v>5</v>
          </cell>
          <cell r="M63">
            <v>5</v>
          </cell>
          <cell r="N63">
            <v>5</v>
          </cell>
          <cell r="O63">
            <v>5</v>
          </cell>
          <cell r="P63">
            <v>5</v>
          </cell>
          <cell r="Q63">
            <v>2.68302</v>
          </cell>
          <cell r="R63">
            <v>16.397020000000001</v>
          </cell>
          <cell r="S63">
            <v>24.71002</v>
          </cell>
          <cell r="T63">
            <v>29.80668</v>
          </cell>
          <cell r="U63">
            <v>34.90334</v>
          </cell>
          <cell r="V63">
            <v>40</v>
          </cell>
          <cell r="W63">
            <v>25</v>
          </cell>
          <cell r="X63">
            <v>30</v>
          </cell>
          <cell r="Y63">
            <v>35</v>
          </cell>
          <cell r="Z63">
            <v>40</v>
          </cell>
          <cell r="AA63">
            <v>45</v>
          </cell>
          <cell r="AB63">
            <v>50</v>
          </cell>
          <cell r="AC63">
            <v>2.68302</v>
          </cell>
          <cell r="AD63">
            <v>16.397020000000001</v>
          </cell>
          <cell r="AE63">
            <v>24.71002</v>
          </cell>
          <cell r="AF63">
            <v>29.80668</v>
          </cell>
          <cell r="AG63">
            <v>34.90334</v>
          </cell>
          <cell r="AH63">
            <v>40</v>
          </cell>
          <cell r="AI63">
            <v>65</v>
          </cell>
          <cell r="AJ63">
            <v>70</v>
          </cell>
          <cell r="AK63">
            <v>75</v>
          </cell>
          <cell r="AL63">
            <v>80</v>
          </cell>
          <cell r="AM63">
            <v>85</v>
          </cell>
          <cell r="AN63">
            <v>90</v>
          </cell>
        </row>
        <row r="64">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row>
        <row r="65">
          <cell r="E65">
            <v>0</v>
          </cell>
          <cell r="F65">
            <v>0.10814</v>
          </cell>
          <cell r="G65">
            <v>0</v>
          </cell>
          <cell r="H65">
            <v>0</v>
          </cell>
          <cell r="I65">
            <v>0</v>
          </cell>
          <cell r="J65">
            <v>0</v>
          </cell>
          <cell r="K65">
            <v>0</v>
          </cell>
          <cell r="L65">
            <v>62.5</v>
          </cell>
          <cell r="M65">
            <v>62.5</v>
          </cell>
          <cell r="N65">
            <v>62.5</v>
          </cell>
          <cell r="O65">
            <v>62.392000000000003</v>
          </cell>
          <cell r="P65">
            <v>0</v>
          </cell>
          <cell r="Q65">
            <v>0</v>
          </cell>
          <cell r="R65">
            <v>0.10814</v>
          </cell>
          <cell r="S65">
            <v>0.10814</v>
          </cell>
          <cell r="T65">
            <v>0.10814</v>
          </cell>
          <cell r="U65">
            <v>0.10814</v>
          </cell>
          <cell r="V65">
            <v>0.10814</v>
          </cell>
          <cell r="W65">
            <v>0</v>
          </cell>
          <cell r="X65">
            <v>62.5</v>
          </cell>
          <cell r="Y65">
            <v>125</v>
          </cell>
          <cell r="Z65">
            <v>187.5</v>
          </cell>
          <cell r="AA65">
            <v>249.892</v>
          </cell>
          <cell r="AB65">
            <v>249.892</v>
          </cell>
          <cell r="AC65">
            <v>0</v>
          </cell>
          <cell r="AD65">
            <v>0.10814</v>
          </cell>
          <cell r="AE65">
            <v>0.10814</v>
          </cell>
          <cell r="AF65">
            <v>0.10814</v>
          </cell>
          <cell r="AG65">
            <v>0.10814</v>
          </cell>
          <cell r="AH65">
            <v>0.10814</v>
          </cell>
          <cell r="AI65">
            <v>0.10814</v>
          </cell>
          <cell r="AJ65">
            <v>62.608139999999999</v>
          </cell>
          <cell r="AK65">
            <v>125.10813999999999</v>
          </cell>
          <cell r="AL65">
            <v>187.60813999999999</v>
          </cell>
          <cell r="AM65">
            <v>250.00013999999999</v>
          </cell>
          <cell r="AN65">
            <v>250.00013999999999</v>
          </cell>
        </row>
        <row r="66">
          <cell r="E66">
            <v>0.22</v>
          </cell>
          <cell r="F66">
            <v>32.027380000000001</v>
          </cell>
          <cell r="G66">
            <v>8.2870899999999992</v>
          </cell>
          <cell r="H66">
            <v>349.82184000000001</v>
          </cell>
          <cell r="I66">
            <v>349.82184000000001</v>
          </cell>
          <cell r="J66">
            <v>432.82184000000001</v>
          </cell>
          <cell r="K66">
            <v>589</v>
          </cell>
          <cell r="L66">
            <v>66</v>
          </cell>
          <cell r="M66">
            <v>0</v>
          </cell>
          <cell r="N66">
            <v>132</v>
          </cell>
          <cell r="O66">
            <v>10</v>
          </cell>
          <cell r="P66">
            <v>0</v>
          </cell>
          <cell r="Q66">
            <v>0.22</v>
          </cell>
          <cell r="R66">
            <v>32.24738</v>
          </cell>
          <cell r="S66">
            <v>40.534469999999999</v>
          </cell>
          <cell r="T66">
            <v>390.35631000000001</v>
          </cell>
          <cell r="U66">
            <v>740.17814999999996</v>
          </cell>
          <cell r="V66">
            <v>1172.99999</v>
          </cell>
          <cell r="W66">
            <v>589</v>
          </cell>
          <cell r="X66">
            <v>655</v>
          </cell>
          <cell r="Y66">
            <v>655</v>
          </cell>
          <cell r="Z66">
            <v>787</v>
          </cell>
          <cell r="AA66">
            <v>797</v>
          </cell>
          <cell r="AB66">
            <v>797</v>
          </cell>
          <cell r="AC66">
            <v>0.22</v>
          </cell>
          <cell r="AD66">
            <v>32.24738</v>
          </cell>
          <cell r="AE66">
            <v>40.534469999999999</v>
          </cell>
          <cell r="AF66">
            <v>390.35631000000001</v>
          </cell>
          <cell r="AG66">
            <v>740.17814999999996</v>
          </cell>
          <cell r="AH66">
            <v>1172.99999</v>
          </cell>
          <cell r="AI66">
            <v>1761.99999</v>
          </cell>
          <cell r="AJ66">
            <v>1827.99999</v>
          </cell>
          <cell r="AK66">
            <v>1827.99999</v>
          </cell>
          <cell r="AL66">
            <v>1959.99999</v>
          </cell>
          <cell r="AM66">
            <v>1969.99999</v>
          </cell>
          <cell r="AN66">
            <v>1969.99999</v>
          </cell>
        </row>
        <row r="67">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row>
        <row r="68">
          <cell r="E68">
            <v>150.46356</v>
          </cell>
          <cell r="F68">
            <v>105.05965999999999</v>
          </cell>
          <cell r="G68">
            <v>81.07114</v>
          </cell>
          <cell r="H68">
            <v>197.08539999999999</v>
          </cell>
          <cell r="I68">
            <v>371.46319</v>
          </cell>
          <cell r="J68">
            <v>493.51013</v>
          </cell>
          <cell r="K68">
            <v>244.24876</v>
          </cell>
          <cell r="L68">
            <v>242.64876000000001</v>
          </cell>
          <cell r="M68">
            <v>306.70083</v>
          </cell>
          <cell r="N68">
            <v>279.20476000000002</v>
          </cell>
          <cell r="O68">
            <v>242.84876</v>
          </cell>
          <cell r="P68">
            <v>289.50918999999999</v>
          </cell>
          <cell r="Q68">
            <v>150.46356</v>
          </cell>
          <cell r="R68">
            <v>255.52321999999998</v>
          </cell>
          <cell r="S68">
            <v>336.59435999999999</v>
          </cell>
          <cell r="T68">
            <v>533.67975999999999</v>
          </cell>
          <cell r="U68">
            <v>905.14294999999993</v>
          </cell>
          <cell r="V68">
            <v>1398.65308</v>
          </cell>
          <cell r="W68">
            <v>244.24876</v>
          </cell>
          <cell r="X68">
            <v>486.89751999999999</v>
          </cell>
          <cell r="Y68">
            <v>793.59834999999998</v>
          </cell>
          <cell r="Z68">
            <v>1072.8031100000001</v>
          </cell>
          <cell r="AA68">
            <v>1315.6518700000001</v>
          </cell>
          <cell r="AB68">
            <v>1605.1610600000001</v>
          </cell>
          <cell r="AC68">
            <v>150.46356</v>
          </cell>
          <cell r="AD68">
            <v>255.52321999999998</v>
          </cell>
          <cell r="AE68">
            <v>336.59435999999999</v>
          </cell>
          <cell r="AF68">
            <v>533.67975999999999</v>
          </cell>
          <cell r="AG68">
            <v>905.14294999999993</v>
          </cell>
          <cell r="AH68">
            <v>1398.65308</v>
          </cell>
          <cell r="AI68">
            <v>1642.90184</v>
          </cell>
          <cell r="AJ68">
            <v>1885.5506</v>
          </cell>
          <cell r="AK68">
            <v>2192.2514300000003</v>
          </cell>
          <cell r="AL68">
            <v>2471.4561900000003</v>
          </cell>
          <cell r="AM68">
            <v>2714.3049500000002</v>
          </cell>
          <cell r="AN68">
            <v>3003.8141400000004</v>
          </cell>
        </row>
        <row r="72">
          <cell r="E72" t="str">
            <v>January</v>
          </cell>
          <cell r="F72" t="str">
            <v>February</v>
          </cell>
          <cell r="G72" t="str">
            <v>March</v>
          </cell>
          <cell r="H72" t="str">
            <v>April</v>
          </cell>
          <cell r="I72" t="str">
            <v>May</v>
          </cell>
          <cell r="J72" t="str">
            <v>June</v>
          </cell>
          <cell r="K72" t="str">
            <v>July</v>
          </cell>
          <cell r="L72" t="str">
            <v>August</v>
          </cell>
          <cell r="M72" t="str">
            <v>September</v>
          </cell>
          <cell r="N72" t="str">
            <v>October</v>
          </cell>
          <cell r="O72" t="str">
            <v>November</v>
          </cell>
          <cell r="P72" t="str">
            <v>December</v>
          </cell>
          <cell r="Q72" t="str">
            <v>htd_January</v>
          </cell>
          <cell r="R72" t="str">
            <v>htd_February</v>
          </cell>
          <cell r="S72" t="str">
            <v>htd_March</v>
          </cell>
          <cell r="T72" t="str">
            <v>htd_April</v>
          </cell>
          <cell r="U72" t="str">
            <v>htd_May</v>
          </cell>
          <cell r="V72" t="str">
            <v>htd_June</v>
          </cell>
          <cell r="W72" t="str">
            <v>htd_July</v>
          </cell>
          <cell r="X72" t="str">
            <v>htd_August</v>
          </cell>
          <cell r="Y72" t="str">
            <v>htd_September</v>
          </cell>
          <cell r="Z72" t="str">
            <v>htd_October</v>
          </cell>
          <cell r="AA72" t="str">
            <v>htd_November</v>
          </cell>
          <cell r="AB72" t="str">
            <v>htd_December</v>
          </cell>
          <cell r="AC72" t="str">
            <v>ytd_January</v>
          </cell>
          <cell r="AD72" t="str">
            <v>ytd_February</v>
          </cell>
          <cell r="AE72" t="str">
            <v>ytd_March</v>
          </cell>
          <cell r="AF72" t="str">
            <v>ytd_April</v>
          </cell>
          <cell r="AG72" t="str">
            <v>ytd_May</v>
          </cell>
          <cell r="AH72" t="str">
            <v>ytd_June</v>
          </cell>
          <cell r="AI72" t="str">
            <v>ytd_July</v>
          </cell>
          <cell r="AJ72" t="str">
            <v>ytd_August</v>
          </cell>
          <cell r="AK72" t="str">
            <v>ytd_September</v>
          </cell>
          <cell r="AL72" t="str">
            <v>ytd_October</v>
          </cell>
          <cell r="AM72" t="str">
            <v>ytd_November</v>
          </cell>
          <cell r="AN72" t="str">
            <v>ytd_December</v>
          </cell>
        </row>
        <row r="73">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row>
        <row r="74">
          <cell r="E74">
            <v>9.39818</v>
          </cell>
          <cell r="F74">
            <v>4.1167800000000003</v>
          </cell>
          <cell r="G74">
            <v>8.0117100000000008</v>
          </cell>
          <cell r="H74">
            <v>5</v>
          </cell>
          <cell r="I74">
            <v>7</v>
          </cell>
          <cell r="J74">
            <v>1.47333</v>
          </cell>
          <cell r="K74">
            <v>15</v>
          </cell>
          <cell r="L74">
            <v>0</v>
          </cell>
          <cell r="M74">
            <v>10</v>
          </cell>
          <cell r="N74">
            <v>0</v>
          </cell>
          <cell r="O74">
            <v>0</v>
          </cell>
          <cell r="P74">
            <v>0</v>
          </cell>
          <cell r="Q74">
            <v>9.39818</v>
          </cell>
          <cell r="R74">
            <v>13.51496</v>
          </cell>
          <cell r="S74">
            <v>21.526670000000003</v>
          </cell>
          <cell r="T74">
            <v>26.526670000000003</v>
          </cell>
          <cell r="U74">
            <v>33.526670000000003</v>
          </cell>
          <cell r="V74">
            <v>35</v>
          </cell>
          <cell r="W74">
            <v>15</v>
          </cell>
          <cell r="X74">
            <v>15</v>
          </cell>
          <cell r="Y74">
            <v>25</v>
          </cell>
          <cell r="Z74">
            <v>25</v>
          </cell>
          <cell r="AA74">
            <v>25</v>
          </cell>
          <cell r="AB74">
            <v>25</v>
          </cell>
          <cell r="AC74">
            <v>9.39818</v>
          </cell>
          <cell r="AD74">
            <v>13.51496</v>
          </cell>
          <cell r="AE74">
            <v>21.526670000000003</v>
          </cell>
          <cell r="AF74">
            <v>26.526670000000003</v>
          </cell>
          <cell r="AG74">
            <v>33.526670000000003</v>
          </cell>
          <cell r="AH74">
            <v>35</v>
          </cell>
          <cell r="AI74">
            <v>50</v>
          </cell>
          <cell r="AJ74">
            <v>50</v>
          </cell>
          <cell r="AK74">
            <v>60</v>
          </cell>
          <cell r="AL74">
            <v>60</v>
          </cell>
          <cell r="AM74">
            <v>60</v>
          </cell>
          <cell r="AN74">
            <v>60</v>
          </cell>
        </row>
        <row r="75">
          <cell r="E75">
            <v>2.97342</v>
          </cell>
          <cell r="F75">
            <v>1.6595</v>
          </cell>
          <cell r="G75">
            <v>0.88053999999999999</v>
          </cell>
          <cell r="H75">
            <v>10</v>
          </cell>
          <cell r="I75">
            <v>10</v>
          </cell>
          <cell r="J75">
            <v>4.4865399999999998</v>
          </cell>
          <cell r="K75">
            <v>50</v>
          </cell>
          <cell r="L75">
            <v>100</v>
          </cell>
          <cell r="M75">
            <v>50</v>
          </cell>
          <cell r="N75">
            <v>90</v>
          </cell>
          <cell r="O75">
            <v>100</v>
          </cell>
          <cell r="P75">
            <v>100</v>
          </cell>
          <cell r="Q75">
            <v>2.97342</v>
          </cell>
          <cell r="R75">
            <v>4.6329200000000004</v>
          </cell>
          <cell r="S75">
            <v>5.5134600000000002</v>
          </cell>
          <cell r="T75">
            <v>15.51346</v>
          </cell>
          <cell r="U75">
            <v>25.513460000000002</v>
          </cell>
          <cell r="V75">
            <v>30</v>
          </cell>
          <cell r="W75">
            <v>50</v>
          </cell>
          <cell r="X75">
            <v>150</v>
          </cell>
          <cell r="Y75">
            <v>200</v>
          </cell>
          <cell r="Z75">
            <v>290</v>
          </cell>
          <cell r="AA75">
            <v>390</v>
          </cell>
          <cell r="AB75">
            <v>490</v>
          </cell>
          <cell r="AC75">
            <v>2.97342</v>
          </cell>
          <cell r="AD75">
            <v>4.6329200000000004</v>
          </cell>
          <cell r="AE75">
            <v>5.5134600000000002</v>
          </cell>
          <cell r="AF75">
            <v>15.51346</v>
          </cell>
          <cell r="AG75">
            <v>25.513460000000002</v>
          </cell>
          <cell r="AH75">
            <v>30</v>
          </cell>
          <cell r="AI75">
            <v>80</v>
          </cell>
          <cell r="AJ75">
            <v>180</v>
          </cell>
          <cell r="AK75">
            <v>230</v>
          </cell>
          <cell r="AL75">
            <v>320</v>
          </cell>
          <cell r="AM75">
            <v>420</v>
          </cell>
          <cell r="AN75">
            <v>520</v>
          </cell>
        </row>
        <row r="76">
          <cell r="E76">
            <v>13.82014</v>
          </cell>
          <cell r="F76">
            <v>13.700430000000001</v>
          </cell>
          <cell r="G76">
            <v>18.656849999999999</v>
          </cell>
          <cell r="H76">
            <v>500</v>
          </cell>
          <cell r="I76">
            <v>1500</v>
          </cell>
          <cell r="J76">
            <v>233.82257999999999</v>
          </cell>
          <cell r="K76">
            <v>0</v>
          </cell>
          <cell r="L76">
            <v>0</v>
          </cell>
          <cell r="M76">
            <v>460</v>
          </cell>
          <cell r="N76">
            <v>140</v>
          </cell>
          <cell r="O76">
            <v>40</v>
          </cell>
          <cell r="P76">
            <v>50</v>
          </cell>
          <cell r="Q76">
            <v>13.82014</v>
          </cell>
          <cell r="R76">
            <v>27.520569999999999</v>
          </cell>
          <cell r="S76">
            <v>46.177419999999998</v>
          </cell>
          <cell r="T76">
            <v>546.17741999999998</v>
          </cell>
          <cell r="U76">
            <v>2046.17742</v>
          </cell>
          <cell r="V76">
            <v>2280</v>
          </cell>
          <cell r="W76">
            <v>0</v>
          </cell>
          <cell r="X76">
            <v>0</v>
          </cell>
          <cell r="Y76">
            <v>460</v>
          </cell>
          <cell r="Z76">
            <v>600</v>
          </cell>
          <cell r="AA76">
            <v>640</v>
          </cell>
          <cell r="AB76">
            <v>690</v>
          </cell>
          <cell r="AC76">
            <v>13.82014</v>
          </cell>
          <cell r="AD76">
            <v>27.520569999999999</v>
          </cell>
          <cell r="AE76">
            <v>46.177419999999998</v>
          </cell>
          <cell r="AF76">
            <v>546.17741999999998</v>
          </cell>
          <cell r="AG76">
            <v>2046.17742</v>
          </cell>
          <cell r="AH76">
            <v>2280</v>
          </cell>
          <cell r="AI76">
            <v>2280</v>
          </cell>
          <cell r="AJ76">
            <v>2280</v>
          </cell>
          <cell r="AK76">
            <v>2740</v>
          </cell>
          <cell r="AL76">
            <v>2880</v>
          </cell>
          <cell r="AM76">
            <v>2920</v>
          </cell>
          <cell r="AN76">
            <v>2970</v>
          </cell>
        </row>
        <row r="77">
          <cell r="E77">
            <v>0.92888000000000004</v>
          </cell>
          <cell r="F77">
            <v>0</v>
          </cell>
          <cell r="G77">
            <v>0.76454999999999995</v>
          </cell>
          <cell r="H77">
            <v>10</v>
          </cell>
          <cell r="I77">
            <v>12</v>
          </cell>
          <cell r="J77">
            <v>16.306570000000001</v>
          </cell>
          <cell r="K77">
            <v>15</v>
          </cell>
          <cell r="L77">
            <v>5</v>
          </cell>
          <cell r="M77">
            <v>5</v>
          </cell>
          <cell r="N77">
            <v>5</v>
          </cell>
          <cell r="O77">
            <v>5</v>
          </cell>
          <cell r="P77">
            <v>0</v>
          </cell>
          <cell r="Q77">
            <v>0.92888000000000004</v>
          </cell>
          <cell r="R77">
            <v>0.92888000000000004</v>
          </cell>
          <cell r="S77">
            <v>1.69343</v>
          </cell>
          <cell r="T77">
            <v>11.693429999999999</v>
          </cell>
          <cell r="U77">
            <v>23.693429999999999</v>
          </cell>
          <cell r="V77">
            <v>40</v>
          </cell>
          <cell r="W77">
            <v>15</v>
          </cell>
          <cell r="X77">
            <v>20</v>
          </cell>
          <cell r="Y77">
            <v>25</v>
          </cell>
          <cell r="Z77">
            <v>30</v>
          </cell>
          <cell r="AA77">
            <v>35</v>
          </cell>
          <cell r="AB77">
            <v>35</v>
          </cell>
          <cell r="AC77">
            <v>0.92888000000000004</v>
          </cell>
          <cell r="AD77">
            <v>0.92888000000000004</v>
          </cell>
          <cell r="AE77">
            <v>1.69343</v>
          </cell>
          <cell r="AF77">
            <v>11.693429999999999</v>
          </cell>
          <cell r="AG77">
            <v>23.693429999999999</v>
          </cell>
          <cell r="AH77">
            <v>40</v>
          </cell>
          <cell r="AI77">
            <v>55</v>
          </cell>
          <cell r="AJ77">
            <v>60</v>
          </cell>
          <cell r="AK77">
            <v>65</v>
          </cell>
          <cell r="AL77">
            <v>70</v>
          </cell>
          <cell r="AM77">
            <v>75</v>
          </cell>
          <cell r="AN77">
            <v>75</v>
          </cell>
        </row>
        <row r="78">
          <cell r="E78">
            <v>193.68057999999999</v>
          </cell>
          <cell r="F78">
            <v>0.87853000000000003</v>
          </cell>
          <cell r="G78">
            <v>3.4317600000000001</v>
          </cell>
          <cell r="H78">
            <v>2</v>
          </cell>
          <cell r="I78">
            <v>2</v>
          </cell>
          <cell r="J78">
            <v>3.0091299999999999</v>
          </cell>
          <cell r="K78">
            <v>35</v>
          </cell>
          <cell r="L78">
            <v>335</v>
          </cell>
          <cell r="M78">
            <v>80</v>
          </cell>
          <cell r="N78">
            <v>50</v>
          </cell>
          <cell r="O78">
            <v>130</v>
          </cell>
          <cell r="P78">
            <v>100</v>
          </cell>
          <cell r="Q78">
            <v>193.68057999999999</v>
          </cell>
          <cell r="R78">
            <v>194.55911</v>
          </cell>
          <cell r="S78">
            <v>197.99087</v>
          </cell>
          <cell r="T78">
            <v>199.99087</v>
          </cell>
          <cell r="U78">
            <v>201.99087</v>
          </cell>
          <cell r="V78">
            <v>205</v>
          </cell>
          <cell r="W78">
            <v>35</v>
          </cell>
          <cell r="X78">
            <v>370</v>
          </cell>
          <cell r="Y78">
            <v>450</v>
          </cell>
          <cell r="Z78">
            <v>500</v>
          </cell>
          <cell r="AA78">
            <v>630</v>
          </cell>
          <cell r="AB78">
            <v>730</v>
          </cell>
          <cell r="AC78">
            <v>193.68057999999999</v>
          </cell>
          <cell r="AD78">
            <v>194.55911</v>
          </cell>
          <cell r="AE78">
            <v>197.99087</v>
          </cell>
          <cell r="AF78">
            <v>199.99087</v>
          </cell>
          <cell r="AG78">
            <v>201.99087</v>
          </cell>
          <cell r="AH78">
            <v>205</v>
          </cell>
          <cell r="AI78">
            <v>240</v>
          </cell>
          <cell r="AJ78">
            <v>575</v>
          </cell>
          <cell r="AK78">
            <v>655</v>
          </cell>
          <cell r="AL78">
            <v>705</v>
          </cell>
          <cell r="AM78">
            <v>835</v>
          </cell>
          <cell r="AN78">
            <v>935</v>
          </cell>
        </row>
        <row r="79">
          <cell r="E79">
            <v>0</v>
          </cell>
          <cell r="F79">
            <v>0</v>
          </cell>
          <cell r="G79">
            <v>1.1612800000000001</v>
          </cell>
          <cell r="H79">
            <v>15</v>
          </cell>
          <cell r="I79">
            <v>15</v>
          </cell>
          <cell r="J79">
            <v>25.838719999999999</v>
          </cell>
          <cell r="K79">
            <v>0</v>
          </cell>
          <cell r="L79">
            <v>0</v>
          </cell>
          <cell r="M79">
            <v>0</v>
          </cell>
          <cell r="N79">
            <v>0</v>
          </cell>
          <cell r="O79">
            <v>0</v>
          </cell>
          <cell r="P79">
            <v>0</v>
          </cell>
          <cell r="Q79">
            <v>0</v>
          </cell>
          <cell r="R79">
            <v>0</v>
          </cell>
          <cell r="S79">
            <v>1.1612800000000001</v>
          </cell>
          <cell r="T79">
            <v>16.161280000000001</v>
          </cell>
          <cell r="U79">
            <v>31.161280000000001</v>
          </cell>
          <cell r="V79">
            <v>57</v>
          </cell>
          <cell r="W79">
            <v>0</v>
          </cell>
          <cell r="X79">
            <v>0</v>
          </cell>
          <cell r="Y79">
            <v>0</v>
          </cell>
          <cell r="Z79">
            <v>0</v>
          </cell>
          <cell r="AA79">
            <v>0</v>
          </cell>
          <cell r="AB79">
            <v>0</v>
          </cell>
          <cell r="AC79">
            <v>0</v>
          </cell>
          <cell r="AD79">
            <v>0</v>
          </cell>
          <cell r="AE79">
            <v>1.1612800000000001</v>
          </cell>
          <cell r="AF79">
            <v>16.161280000000001</v>
          </cell>
          <cell r="AG79">
            <v>31.161280000000001</v>
          </cell>
          <cell r="AH79">
            <v>57</v>
          </cell>
          <cell r="AI79">
            <v>57</v>
          </cell>
          <cell r="AJ79">
            <v>57</v>
          </cell>
          <cell r="AK79">
            <v>57</v>
          </cell>
          <cell r="AL79">
            <v>57</v>
          </cell>
          <cell r="AM79">
            <v>57</v>
          </cell>
          <cell r="AN79">
            <v>57</v>
          </cell>
        </row>
        <row r="80">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row>
        <row r="81">
          <cell r="E81">
            <v>10.664709999999999</v>
          </cell>
          <cell r="F81">
            <v>1.0119499999999999</v>
          </cell>
          <cell r="G81">
            <v>1.65981</v>
          </cell>
          <cell r="H81">
            <v>5</v>
          </cell>
          <cell r="I81">
            <v>35</v>
          </cell>
          <cell r="J81">
            <v>36.663530000000002</v>
          </cell>
          <cell r="K81">
            <v>0</v>
          </cell>
          <cell r="L81">
            <v>0</v>
          </cell>
          <cell r="M81">
            <v>25</v>
          </cell>
          <cell r="N81">
            <v>25</v>
          </cell>
          <cell r="O81">
            <v>0</v>
          </cell>
          <cell r="P81">
            <v>0</v>
          </cell>
          <cell r="Q81">
            <v>10.664709999999999</v>
          </cell>
          <cell r="R81">
            <v>11.67666</v>
          </cell>
          <cell r="S81">
            <v>13.33647</v>
          </cell>
          <cell r="T81">
            <v>18.336469999999998</v>
          </cell>
          <cell r="U81">
            <v>53.336469999999998</v>
          </cell>
          <cell r="V81">
            <v>90</v>
          </cell>
          <cell r="W81">
            <v>0</v>
          </cell>
          <cell r="X81">
            <v>0</v>
          </cell>
          <cell r="Y81">
            <v>25</v>
          </cell>
          <cell r="Z81">
            <v>50</v>
          </cell>
          <cell r="AA81">
            <v>50</v>
          </cell>
          <cell r="AB81">
            <v>50</v>
          </cell>
          <cell r="AC81">
            <v>10.664709999999999</v>
          </cell>
          <cell r="AD81">
            <v>11.67666</v>
          </cell>
          <cell r="AE81">
            <v>13.33647</v>
          </cell>
          <cell r="AF81">
            <v>18.336469999999998</v>
          </cell>
          <cell r="AG81">
            <v>53.336469999999998</v>
          </cell>
          <cell r="AH81">
            <v>90</v>
          </cell>
          <cell r="AI81">
            <v>90</v>
          </cell>
          <cell r="AJ81">
            <v>90</v>
          </cell>
          <cell r="AK81">
            <v>115</v>
          </cell>
          <cell r="AL81">
            <v>140</v>
          </cell>
          <cell r="AM81">
            <v>140</v>
          </cell>
          <cell r="AN81">
            <v>140</v>
          </cell>
        </row>
        <row r="82">
          <cell r="E82">
            <v>4.3567600000000004</v>
          </cell>
          <cell r="F82">
            <v>27.63128</v>
          </cell>
          <cell r="G82">
            <v>40.965170000000001</v>
          </cell>
          <cell r="H82">
            <v>100</v>
          </cell>
          <cell r="I82">
            <v>50</v>
          </cell>
          <cell r="J82">
            <v>101.04679</v>
          </cell>
          <cell r="K82">
            <v>33</v>
          </cell>
          <cell r="L82">
            <v>76</v>
          </cell>
          <cell r="M82">
            <v>126</v>
          </cell>
          <cell r="N82">
            <v>76</v>
          </cell>
          <cell r="O82">
            <v>100</v>
          </cell>
          <cell r="P82">
            <v>110</v>
          </cell>
          <cell r="Q82">
            <v>4.3567600000000004</v>
          </cell>
          <cell r="R82">
            <v>31.988040000000002</v>
          </cell>
          <cell r="S82">
            <v>72.953209999999999</v>
          </cell>
          <cell r="T82">
            <v>172.95321000000001</v>
          </cell>
          <cell r="U82">
            <v>222.95321000000001</v>
          </cell>
          <cell r="V82">
            <v>324</v>
          </cell>
          <cell r="W82">
            <v>33</v>
          </cell>
          <cell r="X82">
            <v>109</v>
          </cell>
          <cell r="Y82">
            <v>235</v>
          </cell>
          <cell r="Z82">
            <v>311</v>
          </cell>
          <cell r="AA82">
            <v>411</v>
          </cell>
          <cell r="AB82">
            <v>521</v>
          </cell>
          <cell r="AC82">
            <v>4.3567600000000004</v>
          </cell>
          <cell r="AD82">
            <v>31.988040000000002</v>
          </cell>
          <cell r="AE82">
            <v>72.953209999999999</v>
          </cell>
          <cell r="AF82">
            <v>172.95321000000001</v>
          </cell>
          <cell r="AG82">
            <v>222.95321000000001</v>
          </cell>
          <cell r="AH82">
            <v>324</v>
          </cell>
          <cell r="AI82">
            <v>357</v>
          </cell>
          <cell r="AJ82">
            <v>433</v>
          </cell>
          <cell r="AK82">
            <v>559</v>
          </cell>
          <cell r="AL82">
            <v>635</v>
          </cell>
          <cell r="AM82">
            <v>735</v>
          </cell>
          <cell r="AN82">
            <v>845</v>
          </cell>
        </row>
        <row r="83">
          <cell r="E83">
            <v>22.716539999999998</v>
          </cell>
          <cell r="F83">
            <v>3.3262800000000001</v>
          </cell>
          <cell r="G83">
            <v>16.736809999999998</v>
          </cell>
          <cell r="H83">
            <v>0</v>
          </cell>
          <cell r="I83">
            <v>0</v>
          </cell>
          <cell r="J83">
            <v>7.22037</v>
          </cell>
          <cell r="K83">
            <v>0</v>
          </cell>
          <cell r="L83">
            <v>0</v>
          </cell>
          <cell r="M83">
            <v>0</v>
          </cell>
          <cell r="N83">
            <v>0</v>
          </cell>
          <cell r="O83">
            <v>0</v>
          </cell>
          <cell r="P83">
            <v>0</v>
          </cell>
          <cell r="Q83">
            <v>22.716539999999998</v>
          </cell>
          <cell r="R83">
            <v>26.042819999999999</v>
          </cell>
          <cell r="S83">
            <v>42.779629999999997</v>
          </cell>
          <cell r="T83">
            <v>42.779629999999997</v>
          </cell>
          <cell r="U83">
            <v>42.779629999999997</v>
          </cell>
          <cell r="V83">
            <v>50</v>
          </cell>
          <cell r="W83">
            <v>0</v>
          </cell>
          <cell r="X83">
            <v>0</v>
          </cell>
          <cell r="Y83">
            <v>0</v>
          </cell>
          <cell r="Z83">
            <v>0</v>
          </cell>
          <cell r="AA83">
            <v>0</v>
          </cell>
          <cell r="AB83">
            <v>0</v>
          </cell>
          <cell r="AC83">
            <v>22.716539999999998</v>
          </cell>
          <cell r="AD83">
            <v>26.042819999999999</v>
          </cell>
          <cell r="AE83">
            <v>42.779629999999997</v>
          </cell>
          <cell r="AF83">
            <v>42.779629999999997</v>
          </cell>
          <cell r="AG83">
            <v>42.779629999999997</v>
          </cell>
          <cell r="AH83">
            <v>50</v>
          </cell>
          <cell r="AI83">
            <v>50</v>
          </cell>
          <cell r="AJ83">
            <v>50</v>
          </cell>
          <cell r="AK83">
            <v>50</v>
          </cell>
          <cell r="AL83">
            <v>50</v>
          </cell>
          <cell r="AM83">
            <v>50</v>
          </cell>
          <cell r="AN83">
            <v>50</v>
          </cell>
        </row>
        <row r="84">
          <cell r="E84">
            <v>28.450559999999999</v>
          </cell>
          <cell r="F84">
            <v>9.5345600000000008</v>
          </cell>
          <cell r="G84">
            <v>61.892800000000001</v>
          </cell>
          <cell r="H84">
            <v>0</v>
          </cell>
          <cell r="I84">
            <v>0</v>
          </cell>
          <cell r="J84">
            <v>0.12207999999999999</v>
          </cell>
          <cell r="K84">
            <v>65</v>
          </cell>
          <cell r="L84">
            <v>50</v>
          </cell>
          <cell r="M84">
            <v>85</v>
          </cell>
          <cell r="N84">
            <v>10</v>
          </cell>
          <cell r="O84">
            <v>30</v>
          </cell>
          <cell r="P84">
            <v>30</v>
          </cell>
          <cell r="Q84">
            <v>28.450559999999999</v>
          </cell>
          <cell r="R84">
            <v>37.985120000000002</v>
          </cell>
          <cell r="S84">
            <v>99.877920000000003</v>
          </cell>
          <cell r="T84">
            <v>99.877920000000003</v>
          </cell>
          <cell r="U84">
            <v>99.877920000000003</v>
          </cell>
          <cell r="V84">
            <v>100</v>
          </cell>
          <cell r="W84">
            <v>65</v>
          </cell>
          <cell r="X84">
            <v>115</v>
          </cell>
          <cell r="Y84">
            <v>200</v>
          </cell>
          <cell r="Z84">
            <v>210</v>
          </cell>
          <cell r="AA84">
            <v>240</v>
          </cell>
          <cell r="AB84">
            <v>270</v>
          </cell>
          <cell r="AC84">
            <v>28.450559999999999</v>
          </cell>
          <cell r="AD84">
            <v>37.985120000000002</v>
          </cell>
          <cell r="AE84">
            <v>99.877920000000003</v>
          </cell>
          <cell r="AF84">
            <v>99.877920000000003</v>
          </cell>
          <cell r="AG84">
            <v>99.877920000000003</v>
          </cell>
          <cell r="AH84">
            <v>100</v>
          </cell>
          <cell r="AI84">
            <v>165</v>
          </cell>
          <cell r="AJ84">
            <v>215</v>
          </cell>
          <cell r="AK84">
            <v>300</v>
          </cell>
          <cell r="AL84">
            <v>310</v>
          </cell>
          <cell r="AM84">
            <v>340</v>
          </cell>
          <cell r="AN84">
            <v>370</v>
          </cell>
        </row>
        <row r="85">
          <cell r="E85">
            <v>2.9533900000000002</v>
          </cell>
          <cell r="F85">
            <v>23.04796</v>
          </cell>
          <cell r="G85">
            <v>35.698360000000001</v>
          </cell>
          <cell r="H85">
            <v>120</v>
          </cell>
          <cell r="I85">
            <v>107</v>
          </cell>
          <cell r="J85">
            <v>55.300289999999997</v>
          </cell>
          <cell r="K85">
            <v>230</v>
          </cell>
          <cell r="L85">
            <v>201</v>
          </cell>
          <cell r="M85">
            <v>110</v>
          </cell>
          <cell r="N85">
            <v>125</v>
          </cell>
          <cell r="O85">
            <v>120</v>
          </cell>
          <cell r="P85">
            <v>215</v>
          </cell>
          <cell r="Q85">
            <v>2.9533900000000002</v>
          </cell>
          <cell r="R85">
            <v>26.001349999999999</v>
          </cell>
          <cell r="S85">
            <v>61.699709999999996</v>
          </cell>
          <cell r="T85">
            <v>181.69970999999998</v>
          </cell>
          <cell r="U85">
            <v>288.69970999999998</v>
          </cell>
          <cell r="V85">
            <v>344</v>
          </cell>
          <cell r="W85">
            <v>230</v>
          </cell>
          <cell r="X85">
            <v>431</v>
          </cell>
          <cell r="Y85">
            <v>541</v>
          </cell>
          <cell r="Z85">
            <v>666</v>
          </cell>
          <cell r="AA85">
            <v>786</v>
          </cell>
          <cell r="AB85">
            <v>1001</v>
          </cell>
          <cell r="AC85">
            <v>2.9533900000000002</v>
          </cell>
          <cell r="AD85">
            <v>26.001349999999999</v>
          </cell>
          <cell r="AE85">
            <v>61.699709999999996</v>
          </cell>
          <cell r="AF85">
            <v>181.69970999999998</v>
          </cell>
          <cell r="AG85">
            <v>288.69970999999998</v>
          </cell>
          <cell r="AH85">
            <v>344</v>
          </cell>
          <cell r="AI85">
            <v>574</v>
          </cell>
          <cell r="AJ85">
            <v>775</v>
          </cell>
          <cell r="AK85">
            <v>885</v>
          </cell>
          <cell r="AL85">
            <v>1010</v>
          </cell>
          <cell r="AM85">
            <v>1130</v>
          </cell>
          <cell r="AN85">
            <v>1345</v>
          </cell>
        </row>
        <row r="86">
          <cell r="E86">
            <v>0.72653999999999996</v>
          </cell>
          <cell r="F86">
            <v>2.0175399999999999</v>
          </cell>
          <cell r="G86">
            <v>21.202539999999999</v>
          </cell>
          <cell r="H86">
            <v>15</v>
          </cell>
          <cell r="I86">
            <v>25</v>
          </cell>
          <cell r="J86">
            <v>61.053379999999997</v>
          </cell>
          <cell r="K86">
            <v>0</v>
          </cell>
          <cell r="L86">
            <v>8</v>
          </cell>
          <cell r="M86">
            <v>0</v>
          </cell>
          <cell r="N86">
            <v>0</v>
          </cell>
          <cell r="O86">
            <v>0</v>
          </cell>
          <cell r="P86">
            <v>17</v>
          </cell>
          <cell r="Q86">
            <v>0.72653999999999996</v>
          </cell>
          <cell r="R86">
            <v>2.7440799999999999</v>
          </cell>
          <cell r="S86">
            <v>23.946619999999999</v>
          </cell>
          <cell r="T86">
            <v>38.946619999999996</v>
          </cell>
          <cell r="U86">
            <v>63.946619999999996</v>
          </cell>
          <cell r="V86">
            <v>125</v>
          </cell>
          <cell r="W86">
            <v>0</v>
          </cell>
          <cell r="X86">
            <v>8</v>
          </cell>
          <cell r="Y86">
            <v>8</v>
          </cell>
          <cell r="Z86">
            <v>8</v>
          </cell>
          <cell r="AA86">
            <v>8</v>
          </cell>
          <cell r="AB86">
            <v>25</v>
          </cell>
          <cell r="AC86">
            <v>0.72653999999999996</v>
          </cell>
          <cell r="AD86">
            <v>2.7440799999999999</v>
          </cell>
          <cell r="AE86">
            <v>23.946619999999999</v>
          </cell>
          <cell r="AF86">
            <v>38.946619999999996</v>
          </cell>
          <cell r="AG86">
            <v>63.946619999999996</v>
          </cell>
          <cell r="AH86">
            <v>125</v>
          </cell>
          <cell r="AI86">
            <v>125</v>
          </cell>
          <cell r="AJ86">
            <v>133</v>
          </cell>
          <cell r="AK86">
            <v>133</v>
          </cell>
          <cell r="AL86">
            <v>133</v>
          </cell>
          <cell r="AM86">
            <v>133</v>
          </cell>
          <cell r="AN86">
            <v>150</v>
          </cell>
        </row>
        <row r="87">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row>
        <row r="88">
          <cell r="E88">
            <v>2.82735</v>
          </cell>
          <cell r="F88">
            <v>0.44069000000000003</v>
          </cell>
          <cell r="G88">
            <v>5.8365299999999998</v>
          </cell>
          <cell r="H88">
            <v>30</v>
          </cell>
          <cell r="I88">
            <v>30</v>
          </cell>
          <cell r="J88">
            <v>35.895429999999998</v>
          </cell>
          <cell r="K88">
            <v>137</v>
          </cell>
          <cell r="L88">
            <v>130</v>
          </cell>
          <cell r="M88">
            <v>30</v>
          </cell>
          <cell r="N88">
            <v>35</v>
          </cell>
          <cell r="O88">
            <v>35</v>
          </cell>
          <cell r="P88">
            <v>35</v>
          </cell>
          <cell r="Q88">
            <v>2.82735</v>
          </cell>
          <cell r="R88">
            <v>3.2680400000000001</v>
          </cell>
          <cell r="S88">
            <v>9.1045699999999989</v>
          </cell>
          <cell r="T88">
            <v>39.104569999999995</v>
          </cell>
          <cell r="U88">
            <v>69.104569999999995</v>
          </cell>
          <cell r="V88">
            <v>105</v>
          </cell>
          <cell r="W88">
            <v>137</v>
          </cell>
          <cell r="X88">
            <v>267</v>
          </cell>
          <cell r="Y88">
            <v>297</v>
          </cell>
          <cell r="Z88">
            <v>332</v>
          </cell>
          <cell r="AA88">
            <v>367</v>
          </cell>
          <cell r="AB88">
            <v>402</v>
          </cell>
          <cell r="AC88">
            <v>2.82735</v>
          </cell>
          <cell r="AD88">
            <v>3.2680400000000001</v>
          </cell>
          <cell r="AE88">
            <v>9.1045699999999989</v>
          </cell>
          <cell r="AF88">
            <v>39.104569999999995</v>
          </cell>
          <cell r="AG88">
            <v>69.104569999999995</v>
          </cell>
          <cell r="AH88">
            <v>105</v>
          </cell>
          <cell r="AI88">
            <v>242</v>
          </cell>
          <cell r="AJ88">
            <v>372</v>
          </cell>
          <cell r="AK88">
            <v>402</v>
          </cell>
          <cell r="AL88">
            <v>437</v>
          </cell>
          <cell r="AM88">
            <v>472</v>
          </cell>
          <cell r="AN88">
            <v>507</v>
          </cell>
        </row>
        <row r="89">
          <cell r="E89">
            <v>312.06004000000001</v>
          </cell>
          <cell r="F89">
            <v>399.60187000000002</v>
          </cell>
          <cell r="G89">
            <v>278.34638000000001</v>
          </cell>
          <cell r="H89">
            <v>587.74248999999998</v>
          </cell>
          <cell r="I89">
            <v>558.39071000000001</v>
          </cell>
          <cell r="J89">
            <v>386.94389000000001</v>
          </cell>
          <cell r="K89">
            <v>537.83441000000005</v>
          </cell>
          <cell r="L89">
            <v>96.071039999999996</v>
          </cell>
          <cell r="M89">
            <v>480.35518999999999</v>
          </cell>
          <cell r="N89">
            <v>528.39071000000001</v>
          </cell>
          <cell r="O89">
            <v>480.35518999999999</v>
          </cell>
          <cell r="P89">
            <v>336.24862999999999</v>
          </cell>
          <cell r="Q89">
            <v>312.06004000000001</v>
          </cell>
          <cell r="R89">
            <v>711.66191000000003</v>
          </cell>
          <cell r="S89">
            <v>990.00828999999999</v>
          </cell>
          <cell r="T89">
            <v>1577.7507799999998</v>
          </cell>
          <cell r="U89">
            <v>2136.14149</v>
          </cell>
          <cell r="V89">
            <v>2523.08538</v>
          </cell>
          <cell r="W89">
            <v>537.83441000000005</v>
          </cell>
          <cell r="X89">
            <v>633.90545000000009</v>
          </cell>
          <cell r="Y89">
            <v>1114.26064</v>
          </cell>
          <cell r="Z89">
            <v>1642.6513500000001</v>
          </cell>
          <cell r="AA89">
            <v>2123.0065400000003</v>
          </cell>
          <cell r="AB89">
            <v>2459.2551700000004</v>
          </cell>
          <cell r="AC89">
            <v>312.06004000000001</v>
          </cell>
          <cell r="AD89">
            <v>711.66191000000003</v>
          </cell>
          <cell r="AE89">
            <v>990.00828999999999</v>
          </cell>
          <cell r="AF89">
            <v>1577.7507799999998</v>
          </cell>
          <cell r="AG89">
            <v>2136.14149</v>
          </cell>
          <cell r="AH89">
            <v>2523.08538</v>
          </cell>
          <cell r="AI89">
            <v>3060.9197899999999</v>
          </cell>
          <cell r="AJ89">
            <v>3156.9908299999997</v>
          </cell>
          <cell r="AK89">
            <v>3637.34602</v>
          </cell>
          <cell r="AL89">
            <v>4165.7367299999996</v>
          </cell>
          <cell r="AM89">
            <v>4646.0919199999998</v>
          </cell>
          <cell r="AN89">
            <v>4982.3405499999999</v>
          </cell>
        </row>
        <row r="90">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row>
        <row r="91">
          <cell r="E91">
            <v>0</v>
          </cell>
          <cell r="F91">
            <v>0</v>
          </cell>
          <cell r="G91">
            <v>0</v>
          </cell>
          <cell r="H91">
            <v>16</v>
          </cell>
          <cell r="I91">
            <v>16</v>
          </cell>
          <cell r="J91">
            <v>16</v>
          </cell>
          <cell r="K91">
            <v>85</v>
          </cell>
          <cell r="L91">
            <v>0</v>
          </cell>
          <cell r="M91">
            <v>0</v>
          </cell>
          <cell r="N91">
            <v>0</v>
          </cell>
          <cell r="O91">
            <v>0</v>
          </cell>
          <cell r="P91">
            <v>0</v>
          </cell>
          <cell r="Q91">
            <v>0</v>
          </cell>
          <cell r="R91">
            <v>0</v>
          </cell>
          <cell r="S91">
            <v>0</v>
          </cell>
          <cell r="T91">
            <v>16</v>
          </cell>
          <cell r="U91">
            <v>32</v>
          </cell>
          <cell r="V91">
            <v>48</v>
          </cell>
          <cell r="W91">
            <v>85</v>
          </cell>
          <cell r="X91">
            <v>85</v>
          </cell>
          <cell r="Y91">
            <v>85</v>
          </cell>
          <cell r="Z91">
            <v>85</v>
          </cell>
          <cell r="AA91">
            <v>85</v>
          </cell>
          <cell r="AB91">
            <v>85</v>
          </cell>
          <cell r="AC91">
            <v>0</v>
          </cell>
          <cell r="AD91">
            <v>0</v>
          </cell>
          <cell r="AE91">
            <v>0</v>
          </cell>
          <cell r="AF91">
            <v>16</v>
          </cell>
          <cell r="AG91">
            <v>32</v>
          </cell>
          <cell r="AH91">
            <v>48</v>
          </cell>
          <cell r="AI91">
            <v>133</v>
          </cell>
          <cell r="AJ91">
            <v>133</v>
          </cell>
          <cell r="AK91">
            <v>133</v>
          </cell>
          <cell r="AL91">
            <v>133</v>
          </cell>
          <cell r="AM91">
            <v>133</v>
          </cell>
          <cell r="AN91">
            <v>133</v>
          </cell>
        </row>
        <row r="95">
          <cell r="E95" t="str">
            <v>January</v>
          </cell>
          <cell r="F95" t="str">
            <v>February</v>
          </cell>
          <cell r="G95" t="str">
            <v>March</v>
          </cell>
          <cell r="H95" t="str">
            <v>April</v>
          </cell>
          <cell r="I95" t="str">
            <v>May</v>
          </cell>
          <cell r="J95" t="str">
            <v>June</v>
          </cell>
          <cell r="K95" t="str">
            <v>July</v>
          </cell>
          <cell r="L95" t="str">
            <v>August</v>
          </cell>
          <cell r="M95" t="str">
            <v>September</v>
          </cell>
          <cell r="N95" t="str">
            <v>October</v>
          </cell>
          <cell r="O95" t="str">
            <v>November</v>
          </cell>
          <cell r="P95" t="str">
            <v>December</v>
          </cell>
          <cell r="Q95" t="str">
            <v>htd_January</v>
          </cell>
          <cell r="R95" t="str">
            <v>htd_February</v>
          </cell>
          <cell r="S95" t="str">
            <v>htd_March</v>
          </cell>
          <cell r="T95" t="str">
            <v>htd_April</v>
          </cell>
          <cell r="U95" t="str">
            <v>htd_May</v>
          </cell>
          <cell r="V95" t="str">
            <v>htd_June</v>
          </cell>
          <cell r="W95" t="str">
            <v>htd_July</v>
          </cell>
          <cell r="X95" t="str">
            <v>htd_August</v>
          </cell>
          <cell r="Y95" t="str">
            <v>htd_September</v>
          </cell>
          <cell r="Z95" t="str">
            <v>htd_October</v>
          </cell>
          <cell r="AA95" t="str">
            <v>htd_November</v>
          </cell>
          <cell r="AB95" t="str">
            <v>htd_December</v>
          </cell>
          <cell r="AC95" t="str">
            <v>ytd_January</v>
          </cell>
          <cell r="AD95" t="str">
            <v>ytd_February</v>
          </cell>
          <cell r="AE95" t="str">
            <v>ytd_March</v>
          </cell>
          <cell r="AF95" t="str">
            <v>ytd_April</v>
          </cell>
          <cell r="AG95" t="str">
            <v>ytd_May</v>
          </cell>
          <cell r="AH95" t="str">
            <v>ytd_June</v>
          </cell>
          <cell r="AI95" t="str">
            <v>ytd_July</v>
          </cell>
          <cell r="AJ95" t="str">
            <v>ytd_August</v>
          </cell>
          <cell r="AK95" t="str">
            <v>ytd_September</v>
          </cell>
          <cell r="AL95" t="str">
            <v>ytd_October</v>
          </cell>
          <cell r="AM95" t="str">
            <v>ytd_November</v>
          </cell>
          <cell r="AN95" t="str">
            <v>ytd_December</v>
          </cell>
        </row>
        <row r="96">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row>
        <row r="97">
          <cell r="E97">
            <v>44.927999999999997</v>
          </cell>
          <cell r="F97">
            <v>68.400000000000006</v>
          </cell>
          <cell r="G97">
            <v>65.736999999999995</v>
          </cell>
          <cell r="H97">
            <v>181.404</v>
          </cell>
          <cell r="I97">
            <v>181.404</v>
          </cell>
          <cell r="J97">
            <v>181.404</v>
          </cell>
          <cell r="K97">
            <v>237.744</v>
          </cell>
          <cell r="L97">
            <v>237.744</v>
          </cell>
          <cell r="M97">
            <v>237.744</v>
          </cell>
          <cell r="N97">
            <v>118.872</v>
          </cell>
          <cell r="O97">
            <v>118.872</v>
          </cell>
          <cell r="P97">
            <v>237.744</v>
          </cell>
          <cell r="Q97">
            <v>44.927999999999997</v>
          </cell>
          <cell r="R97">
            <v>113.328</v>
          </cell>
          <cell r="S97">
            <v>179.065</v>
          </cell>
          <cell r="T97">
            <v>360.46899999999999</v>
          </cell>
          <cell r="U97">
            <v>541.87300000000005</v>
          </cell>
          <cell r="V97">
            <v>723.27700000000004</v>
          </cell>
          <cell r="W97">
            <v>237.744</v>
          </cell>
          <cell r="X97">
            <v>475.488</v>
          </cell>
          <cell r="Y97">
            <v>713.23199999999997</v>
          </cell>
          <cell r="Z97">
            <v>832.10399999999993</v>
          </cell>
          <cell r="AA97">
            <v>950.97599999999989</v>
          </cell>
          <cell r="AB97">
            <v>1188.7199999999998</v>
          </cell>
          <cell r="AC97">
            <v>44.927999999999997</v>
          </cell>
          <cell r="AD97">
            <v>113.328</v>
          </cell>
          <cell r="AE97">
            <v>179.065</v>
          </cell>
          <cell r="AF97">
            <v>360.46899999999999</v>
          </cell>
          <cell r="AG97">
            <v>541.87300000000005</v>
          </cell>
          <cell r="AH97">
            <v>723.27700000000004</v>
          </cell>
          <cell r="AI97">
            <v>961.02100000000007</v>
          </cell>
          <cell r="AJ97">
            <v>1198.7650000000001</v>
          </cell>
          <cell r="AK97">
            <v>1436.509</v>
          </cell>
          <cell r="AL97">
            <v>1555.3810000000001</v>
          </cell>
          <cell r="AM97">
            <v>1674.2530000000002</v>
          </cell>
          <cell r="AN97">
            <v>1911.9970000000001</v>
          </cell>
        </row>
        <row r="98">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row>
        <row r="99">
          <cell r="E99">
            <v>1.246</v>
          </cell>
          <cell r="F99">
            <v>31.038</v>
          </cell>
          <cell r="G99">
            <v>28.058</v>
          </cell>
          <cell r="H99">
            <v>4.516</v>
          </cell>
          <cell r="I99">
            <v>4.516</v>
          </cell>
          <cell r="J99">
            <v>4.516</v>
          </cell>
          <cell r="K99">
            <v>7.2220000000000004</v>
          </cell>
          <cell r="L99">
            <v>7.2220000000000004</v>
          </cell>
          <cell r="M99">
            <v>7.2220000000000004</v>
          </cell>
          <cell r="N99">
            <v>3.6110000000000002</v>
          </cell>
          <cell r="O99">
            <v>3.6110000000000002</v>
          </cell>
          <cell r="P99">
            <v>7.2220000000000004</v>
          </cell>
          <cell r="Q99">
            <v>1.246</v>
          </cell>
          <cell r="R99">
            <v>32.283999999999999</v>
          </cell>
          <cell r="S99">
            <v>60.341999999999999</v>
          </cell>
          <cell r="T99">
            <v>64.858000000000004</v>
          </cell>
          <cell r="U99">
            <v>69.374000000000009</v>
          </cell>
          <cell r="V99">
            <v>73.890000000000015</v>
          </cell>
          <cell r="W99">
            <v>7.2220000000000004</v>
          </cell>
          <cell r="X99">
            <v>14.444000000000001</v>
          </cell>
          <cell r="Y99">
            <v>21.666</v>
          </cell>
          <cell r="Z99">
            <v>25.277000000000001</v>
          </cell>
          <cell r="AA99">
            <v>28.888000000000002</v>
          </cell>
          <cell r="AB99">
            <v>36.11</v>
          </cell>
          <cell r="AC99">
            <v>1.246</v>
          </cell>
          <cell r="AD99">
            <v>32.283999999999999</v>
          </cell>
          <cell r="AE99">
            <v>60.341999999999999</v>
          </cell>
          <cell r="AF99">
            <v>64.858000000000004</v>
          </cell>
          <cell r="AG99">
            <v>69.374000000000009</v>
          </cell>
          <cell r="AH99">
            <v>73.890000000000015</v>
          </cell>
          <cell r="AI99">
            <v>81.112000000000009</v>
          </cell>
          <cell r="AJ99">
            <v>88.334000000000003</v>
          </cell>
          <cell r="AK99">
            <v>95.555999999999997</v>
          </cell>
          <cell r="AL99">
            <v>99.167000000000002</v>
          </cell>
          <cell r="AM99">
            <v>102.77800000000001</v>
          </cell>
          <cell r="AN99">
            <v>110</v>
          </cell>
        </row>
        <row r="100">
          <cell r="E100">
            <v>58.054000000000002</v>
          </cell>
          <cell r="F100">
            <v>6.0369999999999999</v>
          </cell>
          <cell r="G100">
            <v>77.751999999999995</v>
          </cell>
          <cell r="H100">
            <v>5</v>
          </cell>
          <cell r="I100">
            <v>5</v>
          </cell>
          <cell r="J100">
            <v>41.137</v>
          </cell>
          <cell r="K100">
            <v>51.404000000000003</v>
          </cell>
          <cell r="L100">
            <v>51.404000000000003</v>
          </cell>
          <cell r="M100">
            <v>51.404000000000003</v>
          </cell>
          <cell r="N100">
            <v>25.702000000000002</v>
          </cell>
          <cell r="O100">
            <v>25.702000000000002</v>
          </cell>
          <cell r="P100">
            <v>51.404000000000003</v>
          </cell>
          <cell r="Q100">
            <v>58.054000000000002</v>
          </cell>
          <cell r="R100">
            <v>64.091000000000008</v>
          </cell>
          <cell r="S100">
            <v>141.84300000000002</v>
          </cell>
          <cell r="T100">
            <v>146.84300000000002</v>
          </cell>
          <cell r="U100">
            <v>151.84300000000002</v>
          </cell>
          <cell r="V100">
            <v>192.98000000000002</v>
          </cell>
          <cell r="W100">
            <v>51.404000000000003</v>
          </cell>
          <cell r="X100">
            <v>102.80800000000001</v>
          </cell>
          <cell r="Y100">
            <v>154.21200000000002</v>
          </cell>
          <cell r="Z100">
            <v>179.91400000000002</v>
          </cell>
          <cell r="AA100">
            <v>205.61600000000001</v>
          </cell>
          <cell r="AB100">
            <v>257.02000000000004</v>
          </cell>
          <cell r="AC100">
            <v>58.054000000000002</v>
          </cell>
          <cell r="AD100">
            <v>64.091000000000008</v>
          </cell>
          <cell r="AE100">
            <v>141.84300000000002</v>
          </cell>
          <cell r="AF100">
            <v>146.84300000000002</v>
          </cell>
          <cell r="AG100">
            <v>151.84300000000002</v>
          </cell>
          <cell r="AH100">
            <v>192.98000000000002</v>
          </cell>
          <cell r="AI100">
            <v>244.38400000000001</v>
          </cell>
          <cell r="AJ100">
            <v>295.78800000000001</v>
          </cell>
          <cell r="AK100">
            <v>347.19200000000001</v>
          </cell>
          <cell r="AL100">
            <v>372.89400000000001</v>
          </cell>
          <cell r="AM100">
            <v>398.596</v>
          </cell>
          <cell r="AN100">
            <v>450</v>
          </cell>
        </row>
        <row r="101">
          <cell r="E101">
            <v>14.494999999999999</v>
          </cell>
          <cell r="F101">
            <v>15.744999999999999</v>
          </cell>
          <cell r="G101">
            <v>37.378999999999998</v>
          </cell>
          <cell r="H101">
            <v>21.864000000000001</v>
          </cell>
          <cell r="I101">
            <v>21.864000000000001</v>
          </cell>
          <cell r="J101">
            <v>21.864000000000001</v>
          </cell>
          <cell r="K101">
            <v>19.356999999999999</v>
          </cell>
          <cell r="L101">
            <v>19.356999999999999</v>
          </cell>
          <cell r="M101">
            <v>19.356999999999999</v>
          </cell>
          <cell r="N101">
            <v>9.6790000000000003</v>
          </cell>
          <cell r="O101">
            <v>9.6790000000000003</v>
          </cell>
          <cell r="P101">
            <v>19.356999999999999</v>
          </cell>
          <cell r="Q101">
            <v>14.494999999999999</v>
          </cell>
          <cell r="R101">
            <v>30.24</v>
          </cell>
          <cell r="S101">
            <v>67.619</v>
          </cell>
          <cell r="T101">
            <v>89.483000000000004</v>
          </cell>
          <cell r="U101">
            <v>111.34700000000001</v>
          </cell>
          <cell r="V101">
            <v>133.21100000000001</v>
          </cell>
          <cell r="W101">
            <v>19.356999999999999</v>
          </cell>
          <cell r="X101">
            <v>38.713999999999999</v>
          </cell>
          <cell r="Y101">
            <v>58.070999999999998</v>
          </cell>
          <cell r="Z101">
            <v>67.75</v>
          </cell>
          <cell r="AA101">
            <v>77.429000000000002</v>
          </cell>
          <cell r="AB101">
            <v>96.786000000000001</v>
          </cell>
          <cell r="AC101">
            <v>14.494999999999999</v>
          </cell>
          <cell r="AD101">
            <v>30.24</v>
          </cell>
          <cell r="AE101">
            <v>67.619</v>
          </cell>
          <cell r="AF101">
            <v>89.483000000000004</v>
          </cell>
          <cell r="AG101">
            <v>111.34700000000001</v>
          </cell>
          <cell r="AH101">
            <v>133.21100000000001</v>
          </cell>
          <cell r="AI101">
            <v>152.56800000000001</v>
          </cell>
          <cell r="AJ101">
            <v>171.92500000000001</v>
          </cell>
          <cell r="AK101">
            <v>191.28200000000001</v>
          </cell>
          <cell r="AL101">
            <v>200.96100000000001</v>
          </cell>
          <cell r="AM101">
            <v>210.64000000000001</v>
          </cell>
          <cell r="AN101">
            <v>229.99700000000001</v>
          </cell>
        </row>
        <row r="102">
          <cell r="E102">
            <v>5.7779999999999996</v>
          </cell>
          <cell r="F102">
            <v>27.33</v>
          </cell>
          <cell r="G102">
            <v>1.1060000000000001</v>
          </cell>
          <cell r="H102">
            <v>11.742000000000001</v>
          </cell>
          <cell r="I102">
            <v>11.742000000000001</v>
          </cell>
          <cell r="J102">
            <v>11.742000000000001</v>
          </cell>
          <cell r="K102">
            <v>18.911999999999999</v>
          </cell>
          <cell r="L102">
            <v>18.911999999999999</v>
          </cell>
          <cell r="M102">
            <v>18.911999999999999</v>
          </cell>
          <cell r="N102">
            <v>9.4559999999999995</v>
          </cell>
          <cell r="O102">
            <v>9.4559999999999995</v>
          </cell>
          <cell r="P102">
            <v>18.911999999999999</v>
          </cell>
          <cell r="Q102">
            <v>5.7779999999999996</v>
          </cell>
          <cell r="R102">
            <v>33.107999999999997</v>
          </cell>
          <cell r="S102">
            <v>34.213999999999999</v>
          </cell>
          <cell r="T102">
            <v>45.956000000000003</v>
          </cell>
          <cell r="U102">
            <v>57.698000000000008</v>
          </cell>
          <cell r="V102">
            <v>69.440000000000012</v>
          </cell>
          <cell r="W102">
            <v>18.911999999999999</v>
          </cell>
          <cell r="X102">
            <v>37.823999999999998</v>
          </cell>
          <cell r="Y102">
            <v>56.735999999999997</v>
          </cell>
          <cell r="Z102">
            <v>66.191999999999993</v>
          </cell>
          <cell r="AA102">
            <v>75.647999999999996</v>
          </cell>
          <cell r="AB102">
            <v>94.56</v>
          </cell>
          <cell r="AC102">
            <v>5.7779999999999996</v>
          </cell>
          <cell r="AD102">
            <v>33.107999999999997</v>
          </cell>
          <cell r="AE102">
            <v>34.213999999999999</v>
          </cell>
          <cell r="AF102">
            <v>45.956000000000003</v>
          </cell>
          <cell r="AG102">
            <v>57.698000000000008</v>
          </cell>
          <cell r="AH102">
            <v>69.440000000000012</v>
          </cell>
          <cell r="AI102">
            <v>88.352000000000004</v>
          </cell>
          <cell r="AJ102">
            <v>107.26400000000001</v>
          </cell>
          <cell r="AK102">
            <v>126.17600000000002</v>
          </cell>
          <cell r="AL102">
            <v>135.63200000000001</v>
          </cell>
          <cell r="AM102">
            <v>145.08799999999999</v>
          </cell>
          <cell r="AN102">
            <v>164</v>
          </cell>
        </row>
        <row r="103">
          <cell r="E103">
            <v>0</v>
          </cell>
          <cell r="F103">
            <v>0</v>
          </cell>
          <cell r="G103">
            <v>36.5</v>
          </cell>
          <cell r="H103">
            <v>7.6390000000000002</v>
          </cell>
          <cell r="I103">
            <v>7.6390000000000002</v>
          </cell>
          <cell r="J103">
            <v>2</v>
          </cell>
          <cell r="K103">
            <v>0.24399999999999999</v>
          </cell>
          <cell r="L103">
            <v>0.24399999999999999</v>
          </cell>
          <cell r="M103">
            <v>0.24399999999999999</v>
          </cell>
          <cell r="N103">
            <v>0.122</v>
          </cell>
          <cell r="O103">
            <v>0.122</v>
          </cell>
          <cell r="P103">
            <v>0.24399999999999999</v>
          </cell>
          <cell r="Q103">
            <v>0</v>
          </cell>
          <cell r="R103">
            <v>0</v>
          </cell>
          <cell r="S103">
            <v>36.5</v>
          </cell>
          <cell r="T103">
            <v>44.139000000000003</v>
          </cell>
          <cell r="U103">
            <v>51.778000000000006</v>
          </cell>
          <cell r="V103">
            <v>53.778000000000006</v>
          </cell>
          <cell r="W103">
            <v>0.24399999999999999</v>
          </cell>
          <cell r="X103">
            <v>0.48799999999999999</v>
          </cell>
          <cell r="Y103">
            <v>0.73199999999999998</v>
          </cell>
          <cell r="Z103">
            <v>0.85399999999999998</v>
          </cell>
          <cell r="AA103">
            <v>0.97599999999999998</v>
          </cell>
          <cell r="AB103">
            <v>1.22</v>
          </cell>
          <cell r="AC103">
            <v>0</v>
          </cell>
          <cell r="AD103">
            <v>0</v>
          </cell>
          <cell r="AE103">
            <v>36.5</v>
          </cell>
          <cell r="AF103">
            <v>44.139000000000003</v>
          </cell>
          <cell r="AG103">
            <v>51.778000000000006</v>
          </cell>
          <cell r="AH103">
            <v>53.778000000000006</v>
          </cell>
          <cell r="AI103">
            <v>54.022000000000006</v>
          </cell>
          <cell r="AJ103">
            <v>54.266000000000005</v>
          </cell>
          <cell r="AK103">
            <v>54.510000000000005</v>
          </cell>
          <cell r="AL103">
            <v>54.632000000000005</v>
          </cell>
          <cell r="AM103">
            <v>54.754000000000005</v>
          </cell>
          <cell r="AN103">
            <v>54.998000000000005</v>
          </cell>
        </row>
        <row r="104">
          <cell r="E104">
            <v>19.503</v>
          </cell>
          <cell r="F104">
            <v>36.491</v>
          </cell>
          <cell r="G104">
            <v>7.0839999999999996</v>
          </cell>
          <cell r="H104">
            <v>0</v>
          </cell>
          <cell r="I104">
            <v>0</v>
          </cell>
          <cell r="J104">
            <v>0</v>
          </cell>
          <cell r="K104">
            <v>11.384</v>
          </cell>
          <cell r="L104">
            <v>11.384</v>
          </cell>
          <cell r="M104">
            <v>11.384</v>
          </cell>
          <cell r="N104">
            <v>5.6920000000000002</v>
          </cell>
          <cell r="O104">
            <v>5.6920000000000002</v>
          </cell>
          <cell r="P104">
            <v>11.384</v>
          </cell>
          <cell r="Q104">
            <v>19.503</v>
          </cell>
          <cell r="R104">
            <v>55.994</v>
          </cell>
          <cell r="S104">
            <v>63.078000000000003</v>
          </cell>
          <cell r="T104">
            <v>63.078000000000003</v>
          </cell>
          <cell r="U104">
            <v>63.078000000000003</v>
          </cell>
          <cell r="V104">
            <v>63.078000000000003</v>
          </cell>
          <cell r="W104">
            <v>11.384</v>
          </cell>
          <cell r="X104">
            <v>22.768000000000001</v>
          </cell>
          <cell r="Y104">
            <v>34.152000000000001</v>
          </cell>
          <cell r="Z104">
            <v>39.844000000000001</v>
          </cell>
          <cell r="AA104">
            <v>45.536000000000001</v>
          </cell>
          <cell r="AB104">
            <v>56.92</v>
          </cell>
          <cell r="AC104">
            <v>19.503</v>
          </cell>
          <cell r="AD104">
            <v>55.994</v>
          </cell>
          <cell r="AE104">
            <v>63.078000000000003</v>
          </cell>
          <cell r="AF104">
            <v>63.078000000000003</v>
          </cell>
          <cell r="AG104">
            <v>63.078000000000003</v>
          </cell>
          <cell r="AH104">
            <v>63.078000000000003</v>
          </cell>
          <cell r="AI104">
            <v>74.462000000000003</v>
          </cell>
          <cell r="AJ104">
            <v>85.846000000000004</v>
          </cell>
          <cell r="AK104">
            <v>97.23</v>
          </cell>
          <cell r="AL104">
            <v>102.922</v>
          </cell>
          <cell r="AM104">
            <v>108.614</v>
          </cell>
          <cell r="AN104">
            <v>119.998</v>
          </cell>
        </row>
        <row r="105">
          <cell r="E105">
            <v>49.192</v>
          </cell>
          <cell r="F105">
            <v>18.446999999999999</v>
          </cell>
          <cell r="G105">
            <v>29.623000000000001</v>
          </cell>
          <cell r="H105">
            <v>23.425999999999998</v>
          </cell>
          <cell r="I105">
            <v>23.425999999999998</v>
          </cell>
          <cell r="J105">
            <v>23.425999999999998</v>
          </cell>
          <cell r="K105">
            <v>32.692</v>
          </cell>
          <cell r="L105">
            <v>32.692</v>
          </cell>
          <cell r="M105">
            <v>32.692</v>
          </cell>
          <cell r="N105">
            <v>16.346</v>
          </cell>
          <cell r="O105">
            <v>16.346</v>
          </cell>
          <cell r="P105">
            <v>32.692</v>
          </cell>
          <cell r="Q105">
            <v>49.192</v>
          </cell>
          <cell r="R105">
            <v>67.638999999999996</v>
          </cell>
          <cell r="S105">
            <v>97.262</v>
          </cell>
          <cell r="T105">
            <v>120.688</v>
          </cell>
          <cell r="U105">
            <v>144.114</v>
          </cell>
          <cell r="V105">
            <v>167.54</v>
          </cell>
          <cell r="W105">
            <v>32.692</v>
          </cell>
          <cell r="X105">
            <v>65.384</v>
          </cell>
          <cell r="Y105">
            <v>98.075999999999993</v>
          </cell>
          <cell r="Z105">
            <v>114.422</v>
          </cell>
          <cell r="AA105">
            <v>130.768</v>
          </cell>
          <cell r="AB105">
            <v>163.46</v>
          </cell>
          <cell r="AC105">
            <v>49.192</v>
          </cell>
          <cell r="AD105">
            <v>67.638999999999996</v>
          </cell>
          <cell r="AE105">
            <v>97.262</v>
          </cell>
          <cell r="AF105">
            <v>120.688</v>
          </cell>
          <cell r="AG105">
            <v>144.114</v>
          </cell>
          <cell r="AH105">
            <v>167.54</v>
          </cell>
          <cell r="AI105">
            <v>200.232</v>
          </cell>
          <cell r="AJ105">
            <v>232.92400000000001</v>
          </cell>
          <cell r="AK105">
            <v>265.61599999999999</v>
          </cell>
          <cell r="AL105">
            <v>281.96199999999999</v>
          </cell>
          <cell r="AM105">
            <v>298.30799999999999</v>
          </cell>
          <cell r="AN105">
            <v>331</v>
          </cell>
        </row>
        <row r="106">
          <cell r="E106">
            <v>4.0469999999999997</v>
          </cell>
          <cell r="F106">
            <v>0.99199999999999999</v>
          </cell>
          <cell r="G106">
            <v>0.154</v>
          </cell>
          <cell r="H106">
            <v>7.9039999999999999</v>
          </cell>
          <cell r="I106">
            <v>7.9039999999999999</v>
          </cell>
          <cell r="J106">
            <v>7.9039999999999999</v>
          </cell>
          <cell r="K106">
            <v>8.0190000000000001</v>
          </cell>
          <cell r="L106">
            <v>8.0190000000000001</v>
          </cell>
          <cell r="M106">
            <v>8.0190000000000001</v>
          </cell>
          <cell r="N106">
            <v>4.01</v>
          </cell>
          <cell r="O106">
            <v>4.01</v>
          </cell>
          <cell r="P106">
            <v>8.0190000000000001</v>
          </cell>
          <cell r="Q106">
            <v>4.0469999999999997</v>
          </cell>
          <cell r="R106">
            <v>5.0389999999999997</v>
          </cell>
          <cell r="S106">
            <v>5.1929999999999996</v>
          </cell>
          <cell r="T106">
            <v>13.097</v>
          </cell>
          <cell r="U106">
            <v>21.000999999999998</v>
          </cell>
          <cell r="V106">
            <v>28.904999999999998</v>
          </cell>
          <cell r="W106">
            <v>8.0190000000000001</v>
          </cell>
          <cell r="X106">
            <v>16.038</v>
          </cell>
          <cell r="Y106">
            <v>24.057000000000002</v>
          </cell>
          <cell r="Z106">
            <v>28.067</v>
          </cell>
          <cell r="AA106">
            <v>32.076999999999998</v>
          </cell>
          <cell r="AB106">
            <v>40.095999999999997</v>
          </cell>
          <cell r="AC106">
            <v>4.0469999999999997</v>
          </cell>
          <cell r="AD106">
            <v>5.0389999999999997</v>
          </cell>
          <cell r="AE106">
            <v>5.1929999999999996</v>
          </cell>
          <cell r="AF106">
            <v>13.097</v>
          </cell>
          <cell r="AG106">
            <v>21.000999999999998</v>
          </cell>
          <cell r="AH106">
            <v>28.904999999999998</v>
          </cell>
          <cell r="AI106">
            <v>36.923999999999999</v>
          </cell>
          <cell r="AJ106">
            <v>44.942999999999998</v>
          </cell>
          <cell r="AK106">
            <v>52.961999999999996</v>
          </cell>
          <cell r="AL106">
            <v>56.971999999999994</v>
          </cell>
          <cell r="AM106">
            <v>60.981999999999992</v>
          </cell>
          <cell r="AN106">
            <v>69.000999999999991</v>
          </cell>
        </row>
        <row r="107">
          <cell r="E107">
            <v>4.55</v>
          </cell>
          <cell r="F107">
            <v>0</v>
          </cell>
          <cell r="G107">
            <v>0</v>
          </cell>
          <cell r="H107">
            <v>4.0389999999999997</v>
          </cell>
          <cell r="I107">
            <v>4.0389999999999997</v>
          </cell>
          <cell r="J107">
            <v>4.0389999999999997</v>
          </cell>
          <cell r="K107">
            <v>4.6669999999999998</v>
          </cell>
          <cell r="L107">
            <v>4.6669999999999998</v>
          </cell>
          <cell r="M107">
            <v>4.6669999999999998</v>
          </cell>
          <cell r="N107">
            <v>2.3330000000000002</v>
          </cell>
          <cell r="O107">
            <v>2.3330000000000002</v>
          </cell>
          <cell r="P107">
            <v>4.6669999999999998</v>
          </cell>
          <cell r="Q107">
            <v>4.55</v>
          </cell>
          <cell r="R107">
            <v>4.55</v>
          </cell>
          <cell r="S107">
            <v>4.55</v>
          </cell>
          <cell r="T107">
            <v>8.5889999999999986</v>
          </cell>
          <cell r="U107">
            <v>12.627999999999998</v>
          </cell>
          <cell r="V107">
            <v>16.666999999999998</v>
          </cell>
          <cell r="W107">
            <v>4.6669999999999998</v>
          </cell>
          <cell r="X107">
            <v>9.3339999999999996</v>
          </cell>
          <cell r="Y107">
            <v>14.000999999999999</v>
          </cell>
          <cell r="Z107">
            <v>16.334</v>
          </cell>
          <cell r="AA107">
            <v>18.667000000000002</v>
          </cell>
          <cell r="AB107">
            <v>23.334000000000003</v>
          </cell>
          <cell r="AC107">
            <v>4.55</v>
          </cell>
          <cell r="AD107">
            <v>4.55</v>
          </cell>
          <cell r="AE107">
            <v>4.55</v>
          </cell>
          <cell r="AF107">
            <v>8.5889999999999986</v>
          </cell>
          <cell r="AG107">
            <v>12.627999999999998</v>
          </cell>
          <cell r="AH107">
            <v>16.666999999999998</v>
          </cell>
          <cell r="AI107">
            <v>21.333999999999996</v>
          </cell>
          <cell r="AJ107">
            <v>26.000999999999998</v>
          </cell>
          <cell r="AK107">
            <v>30.667999999999999</v>
          </cell>
          <cell r="AL107">
            <v>33.000999999999998</v>
          </cell>
          <cell r="AM107">
            <v>35.333999999999996</v>
          </cell>
          <cell r="AN107">
            <v>40.000999999999998</v>
          </cell>
        </row>
        <row r="108">
          <cell r="E108">
            <v>12.337</v>
          </cell>
          <cell r="F108">
            <v>4.9320000000000004</v>
          </cell>
          <cell r="G108">
            <v>0.185</v>
          </cell>
          <cell r="H108">
            <v>43.634999999999998</v>
          </cell>
          <cell r="I108">
            <v>43.634999999999998</v>
          </cell>
          <cell r="J108">
            <v>43.634999999999998</v>
          </cell>
          <cell r="K108">
            <v>44.329000000000001</v>
          </cell>
          <cell r="L108">
            <v>44.329000000000001</v>
          </cell>
          <cell r="M108">
            <v>44.329000000000001</v>
          </cell>
          <cell r="N108">
            <v>22.164000000000001</v>
          </cell>
          <cell r="O108">
            <v>22.164000000000001</v>
          </cell>
          <cell r="P108">
            <v>44.329000000000001</v>
          </cell>
          <cell r="Q108">
            <v>12.337</v>
          </cell>
          <cell r="R108">
            <v>17.268999999999998</v>
          </cell>
          <cell r="S108">
            <v>17.453999999999997</v>
          </cell>
          <cell r="T108">
            <v>61.088999999999999</v>
          </cell>
          <cell r="U108">
            <v>104.72399999999999</v>
          </cell>
          <cell r="V108">
            <v>148.35899999999998</v>
          </cell>
          <cell r="W108">
            <v>44.329000000000001</v>
          </cell>
          <cell r="X108">
            <v>88.658000000000001</v>
          </cell>
          <cell r="Y108">
            <v>132.98699999999999</v>
          </cell>
          <cell r="Z108">
            <v>155.15100000000001</v>
          </cell>
          <cell r="AA108">
            <v>177.315</v>
          </cell>
          <cell r="AB108">
            <v>221.64400000000001</v>
          </cell>
          <cell r="AC108">
            <v>12.337</v>
          </cell>
          <cell r="AD108">
            <v>17.268999999999998</v>
          </cell>
          <cell r="AE108">
            <v>17.453999999999997</v>
          </cell>
          <cell r="AF108">
            <v>61.088999999999999</v>
          </cell>
          <cell r="AG108">
            <v>104.72399999999999</v>
          </cell>
          <cell r="AH108">
            <v>148.35899999999998</v>
          </cell>
          <cell r="AI108">
            <v>192.68799999999999</v>
          </cell>
          <cell r="AJ108">
            <v>237.017</v>
          </cell>
          <cell r="AK108">
            <v>281.346</v>
          </cell>
          <cell r="AL108">
            <v>303.51</v>
          </cell>
          <cell r="AM108">
            <v>325.67399999999998</v>
          </cell>
          <cell r="AN108">
            <v>370.00299999999999</v>
          </cell>
        </row>
        <row r="109">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row>
        <row r="110">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row>
        <row r="111">
          <cell r="E111">
            <v>8.5570000000000004</v>
          </cell>
          <cell r="F111">
            <v>13.215999999999999</v>
          </cell>
          <cell r="G111">
            <v>1.179</v>
          </cell>
          <cell r="H111">
            <v>97.394999999999996</v>
          </cell>
          <cell r="I111">
            <v>97.394999999999996</v>
          </cell>
          <cell r="J111">
            <v>97.394999999999996</v>
          </cell>
          <cell r="K111">
            <v>36.985999999999997</v>
          </cell>
          <cell r="L111">
            <v>36.985999999999997</v>
          </cell>
          <cell r="M111">
            <v>36.985999999999997</v>
          </cell>
          <cell r="N111">
            <v>36.985999999999997</v>
          </cell>
          <cell r="O111">
            <v>36.985999999999997</v>
          </cell>
          <cell r="P111">
            <v>184.93100000000001</v>
          </cell>
          <cell r="Q111">
            <v>8.5570000000000004</v>
          </cell>
          <cell r="R111">
            <v>21.773</v>
          </cell>
          <cell r="S111">
            <v>22.951999999999998</v>
          </cell>
          <cell r="T111">
            <v>120.34699999999999</v>
          </cell>
          <cell r="U111">
            <v>217.74199999999999</v>
          </cell>
          <cell r="V111">
            <v>315.137</v>
          </cell>
          <cell r="W111">
            <v>36.985999999999997</v>
          </cell>
          <cell r="X111">
            <v>73.971999999999994</v>
          </cell>
          <cell r="Y111">
            <v>110.958</v>
          </cell>
          <cell r="Z111">
            <v>147.94399999999999</v>
          </cell>
          <cell r="AA111">
            <v>184.92999999999998</v>
          </cell>
          <cell r="AB111">
            <v>369.86099999999999</v>
          </cell>
          <cell r="AC111">
            <v>8.5570000000000004</v>
          </cell>
          <cell r="AD111">
            <v>21.773</v>
          </cell>
          <cell r="AE111">
            <v>22.951999999999998</v>
          </cell>
          <cell r="AF111">
            <v>120.34699999999999</v>
          </cell>
          <cell r="AG111">
            <v>217.74199999999999</v>
          </cell>
          <cell r="AH111">
            <v>315.137</v>
          </cell>
          <cell r="AI111">
            <v>352.12299999999999</v>
          </cell>
          <cell r="AJ111">
            <v>389.10899999999998</v>
          </cell>
          <cell r="AK111">
            <v>426.09499999999997</v>
          </cell>
          <cell r="AL111">
            <v>463.08099999999996</v>
          </cell>
          <cell r="AM111">
            <v>500.06699999999995</v>
          </cell>
          <cell r="AN111">
            <v>684.99799999999993</v>
          </cell>
        </row>
        <row r="112">
          <cell r="E112">
            <v>151.11000000000001</v>
          </cell>
          <cell r="F112">
            <v>173.608</v>
          </cell>
          <cell r="G112">
            <v>35.874000000000002</v>
          </cell>
          <cell r="H112">
            <v>247.136</v>
          </cell>
          <cell r="I112">
            <v>247.136</v>
          </cell>
          <cell r="J112">
            <v>247.136</v>
          </cell>
          <cell r="K112">
            <v>154</v>
          </cell>
          <cell r="L112">
            <v>226</v>
          </cell>
          <cell r="M112">
            <v>179</v>
          </cell>
          <cell r="N112">
            <v>113</v>
          </cell>
          <cell r="O112">
            <v>113</v>
          </cell>
          <cell r="P112">
            <v>94</v>
          </cell>
          <cell r="Q112">
            <v>151.11000000000001</v>
          </cell>
          <cell r="R112">
            <v>324.71800000000002</v>
          </cell>
          <cell r="S112">
            <v>360.59200000000004</v>
          </cell>
          <cell r="T112">
            <v>607.72800000000007</v>
          </cell>
          <cell r="U112">
            <v>854.86400000000003</v>
          </cell>
          <cell r="V112">
            <v>1102</v>
          </cell>
          <cell r="W112">
            <v>154</v>
          </cell>
          <cell r="X112">
            <v>380</v>
          </cell>
          <cell r="Y112">
            <v>559</v>
          </cell>
          <cell r="Z112">
            <v>672</v>
          </cell>
          <cell r="AA112">
            <v>785</v>
          </cell>
          <cell r="AB112">
            <v>879</v>
          </cell>
          <cell r="AC112">
            <v>151.11000000000001</v>
          </cell>
          <cell r="AD112">
            <v>324.71800000000002</v>
          </cell>
          <cell r="AE112">
            <v>360.59200000000004</v>
          </cell>
          <cell r="AF112">
            <v>607.72800000000007</v>
          </cell>
          <cell r="AG112">
            <v>854.86400000000003</v>
          </cell>
          <cell r="AH112">
            <v>1102</v>
          </cell>
          <cell r="AI112">
            <v>1256</v>
          </cell>
          <cell r="AJ112">
            <v>1482</v>
          </cell>
          <cell r="AK112">
            <v>1661</v>
          </cell>
          <cell r="AL112">
            <v>1774</v>
          </cell>
          <cell r="AM112">
            <v>1887</v>
          </cell>
          <cell r="AN112">
            <v>1981</v>
          </cell>
        </row>
        <row r="113">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row>
        <row r="114">
          <cell r="E114">
            <v>1.3089999999999999</v>
          </cell>
          <cell r="F114">
            <v>1.31</v>
          </cell>
          <cell r="G114">
            <v>4.8869999999999996</v>
          </cell>
          <cell r="H114">
            <v>32.390999999999998</v>
          </cell>
          <cell r="I114">
            <v>32.390999999999998</v>
          </cell>
          <cell r="J114">
            <v>32.390999999999998</v>
          </cell>
          <cell r="K114">
            <v>5.4169999999999998</v>
          </cell>
          <cell r="L114">
            <v>5.4649999999999999</v>
          </cell>
          <cell r="M114">
            <v>8.125</v>
          </cell>
          <cell r="N114">
            <v>2.7080000000000002</v>
          </cell>
          <cell r="O114">
            <v>2.7080000000000002</v>
          </cell>
          <cell r="P114">
            <v>8.125</v>
          </cell>
          <cell r="Q114">
            <v>1.3089999999999999</v>
          </cell>
          <cell r="R114">
            <v>2.6189999999999998</v>
          </cell>
          <cell r="S114">
            <v>7.5059999999999993</v>
          </cell>
          <cell r="T114">
            <v>39.896999999999998</v>
          </cell>
          <cell r="U114">
            <v>72.287999999999997</v>
          </cell>
          <cell r="V114">
            <v>104.679</v>
          </cell>
          <cell r="W114">
            <v>5.4169999999999998</v>
          </cell>
          <cell r="X114">
            <v>10.882</v>
          </cell>
          <cell r="Y114">
            <v>19.006999999999998</v>
          </cell>
          <cell r="Z114">
            <v>21.714999999999996</v>
          </cell>
          <cell r="AA114">
            <v>24.422999999999995</v>
          </cell>
          <cell r="AB114">
            <v>32.547999999999995</v>
          </cell>
          <cell r="AC114">
            <v>1.3089999999999999</v>
          </cell>
          <cell r="AD114">
            <v>2.6189999999999998</v>
          </cell>
          <cell r="AE114">
            <v>7.5059999999999993</v>
          </cell>
          <cell r="AF114">
            <v>39.896999999999998</v>
          </cell>
          <cell r="AG114">
            <v>72.287999999999997</v>
          </cell>
          <cell r="AH114">
            <v>104.679</v>
          </cell>
          <cell r="AI114">
            <v>110.096</v>
          </cell>
          <cell r="AJ114">
            <v>115.56100000000001</v>
          </cell>
          <cell r="AK114">
            <v>123.68600000000001</v>
          </cell>
          <cell r="AL114">
            <v>126.39400000000001</v>
          </cell>
          <cell r="AM114">
            <v>129.102</v>
          </cell>
          <cell r="AN114">
            <v>137.227</v>
          </cell>
        </row>
        <row r="120">
          <cell r="E120" t="str">
            <v>January</v>
          </cell>
          <cell r="F120" t="str">
            <v>February</v>
          </cell>
          <cell r="G120" t="str">
            <v>March</v>
          </cell>
          <cell r="H120" t="str">
            <v>April</v>
          </cell>
          <cell r="I120" t="str">
            <v>May</v>
          </cell>
          <cell r="J120" t="str">
            <v>June</v>
          </cell>
          <cell r="K120" t="str">
            <v>July</v>
          </cell>
          <cell r="L120" t="str">
            <v>August</v>
          </cell>
          <cell r="M120" t="str">
            <v>September</v>
          </cell>
          <cell r="N120" t="str">
            <v>October</v>
          </cell>
          <cell r="O120" t="str">
            <v>November</v>
          </cell>
          <cell r="P120" t="str">
            <v>December</v>
          </cell>
          <cell r="Q120" t="str">
            <v>htd_January</v>
          </cell>
          <cell r="R120" t="str">
            <v>htd_February</v>
          </cell>
          <cell r="S120" t="str">
            <v>htd_March</v>
          </cell>
          <cell r="T120" t="str">
            <v>htd_April</v>
          </cell>
          <cell r="U120" t="str">
            <v>htd_May</v>
          </cell>
          <cell r="V120" t="str">
            <v>htd_June</v>
          </cell>
          <cell r="W120" t="str">
            <v>htd_July</v>
          </cell>
          <cell r="X120" t="str">
            <v>htd_August</v>
          </cell>
          <cell r="Y120" t="str">
            <v>htd_September</v>
          </cell>
          <cell r="Z120" t="str">
            <v>htd_October</v>
          </cell>
          <cell r="AA120" t="str">
            <v>htd_November</v>
          </cell>
          <cell r="AB120" t="str">
            <v>htd_December</v>
          </cell>
          <cell r="AC120" t="str">
            <v>ytd_January</v>
          </cell>
          <cell r="AD120" t="str">
            <v>ytd_February</v>
          </cell>
          <cell r="AE120" t="str">
            <v>ytd_March</v>
          </cell>
          <cell r="AF120" t="str">
            <v>ytd_April</v>
          </cell>
          <cell r="AG120" t="str">
            <v>ytd_May</v>
          </cell>
          <cell r="AH120" t="str">
            <v>ytd_June</v>
          </cell>
          <cell r="AI120" t="str">
            <v>ytd_July</v>
          </cell>
          <cell r="AJ120" t="str">
            <v>ytd_August</v>
          </cell>
          <cell r="AK120" t="str">
            <v>ytd_September</v>
          </cell>
          <cell r="AL120" t="str">
            <v>ytd_October</v>
          </cell>
          <cell r="AM120" t="str">
            <v>ytd_November</v>
          </cell>
          <cell r="AN120" t="str">
            <v>ytd_December</v>
          </cell>
        </row>
        <row r="121">
          <cell r="E121">
            <v>0</v>
          </cell>
          <cell r="F121">
            <v>0</v>
          </cell>
          <cell r="G121">
            <v>31.17</v>
          </cell>
          <cell r="H121">
            <v>460</v>
          </cell>
          <cell r="I121">
            <v>0</v>
          </cell>
          <cell r="J121">
            <v>90</v>
          </cell>
          <cell r="K121">
            <v>80</v>
          </cell>
          <cell r="L121">
            <v>230</v>
          </cell>
          <cell r="M121">
            <v>140</v>
          </cell>
          <cell r="N121">
            <v>0</v>
          </cell>
          <cell r="O121">
            <v>0</v>
          </cell>
          <cell r="P121">
            <v>0</v>
          </cell>
          <cell r="Q121">
            <v>0</v>
          </cell>
          <cell r="R121">
            <v>0</v>
          </cell>
          <cell r="S121">
            <v>31.17</v>
          </cell>
          <cell r="T121">
            <v>491.17</v>
          </cell>
          <cell r="U121">
            <v>491.17</v>
          </cell>
          <cell r="V121">
            <v>581.17000000000007</v>
          </cell>
          <cell r="W121">
            <v>80</v>
          </cell>
          <cell r="X121">
            <v>310</v>
          </cell>
          <cell r="Y121">
            <v>450</v>
          </cell>
          <cell r="Z121">
            <v>450</v>
          </cell>
          <cell r="AA121">
            <v>450</v>
          </cell>
          <cell r="AB121">
            <v>450</v>
          </cell>
          <cell r="AC121">
            <v>0</v>
          </cell>
          <cell r="AD121">
            <v>0</v>
          </cell>
          <cell r="AE121">
            <v>31.17</v>
          </cell>
          <cell r="AF121">
            <v>491.17</v>
          </cell>
          <cell r="AG121">
            <v>491.17</v>
          </cell>
          <cell r="AH121">
            <v>581.17000000000007</v>
          </cell>
          <cell r="AI121">
            <v>661.17000000000007</v>
          </cell>
          <cell r="AJ121">
            <v>891.17000000000007</v>
          </cell>
          <cell r="AK121">
            <v>1031.17</v>
          </cell>
          <cell r="AL121">
            <v>1031.17</v>
          </cell>
          <cell r="AM121">
            <v>1031.17</v>
          </cell>
          <cell r="AN121">
            <v>1031.17</v>
          </cell>
        </row>
        <row r="122">
          <cell r="E122">
            <v>397.52</v>
          </cell>
          <cell r="F122">
            <v>2.04</v>
          </cell>
          <cell r="G122">
            <v>10.81</v>
          </cell>
          <cell r="H122">
            <v>100</v>
          </cell>
          <cell r="I122">
            <v>146</v>
          </cell>
          <cell r="J122">
            <v>91</v>
          </cell>
          <cell r="K122">
            <v>12</v>
          </cell>
          <cell r="L122">
            <v>100</v>
          </cell>
          <cell r="M122">
            <v>260</v>
          </cell>
          <cell r="N122">
            <v>508</v>
          </cell>
          <cell r="O122">
            <v>400</v>
          </cell>
          <cell r="P122">
            <v>200</v>
          </cell>
          <cell r="Q122">
            <v>397.52</v>
          </cell>
          <cell r="R122">
            <v>399.56</v>
          </cell>
          <cell r="S122">
            <v>410.37</v>
          </cell>
          <cell r="T122">
            <v>510.37</v>
          </cell>
          <cell r="U122">
            <v>656.37</v>
          </cell>
          <cell r="V122">
            <v>747.37</v>
          </cell>
          <cell r="W122">
            <v>12</v>
          </cell>
          <cell r="X122">
            <v>112</v>
          </cell>
          <cell r="Y122">
            <v>372</v>
          </cell>
          <cell r="Z122">
            <v>880</v>
          </cell>
          <cell r="AA122">
            <v>1280</v>
          </cell>
          <cell r="AB122">
            <v>1480</v>
          </cell>
          <cell r="AC122">
            <v>397.52</v>
          </cell>
          <cell r="AD122">
            <v>399.56</v>
          </cell>
          <cell r="AE122">
            <v>410.37</v>
          </cell>
          <cell r="AF122">
            <v>510.37</v>
          </cell>
          <cell r="AG122">
            <v>656.37</v>
          </cell>
          <cell r="AH122">
            <v>747.37</v>
          </cell>
          <cell r="AI122">
            <v>759.37</v>
          </cell>
          <cell r="AJ122">
            <v>859.37</v>
          </cell>
          <cell r="AK122">
            <v>1119.3699999999999</v>
          </cell>
          <cell r="AL122">
            <v>1627.37</v>
          </cell>
          <cell r="AM122">
            <v>2027.37</v>
          </cell>
          <cell r="AN122">
            <v>2227.37</v>
          </cell>
        </row>
        <row r="123">
          <cell r="E123">
            <v>0</v>
          </cell>
          <cell r="F123">
            <v>0</v>
          </cell>
          <cell r="G123">
            <v>0.05</v>
          </cell>
          <cell r="H123">
            <v>94</v>
          </cell>
          <cell r="I123">
            <v>8</v>
          </cell>
          <cell r="J123">
            <v>38</v>
          </cell>
          <cell r="K123">
            <v>4</v>
          </cell>
          <cell r="L123">
            <v>4</v>
          </cell>
          <cell r="M123">
            <v>34</v>
          </cell>
          <cell r="N123">
            <v>0</v>
          </cell>
          <cell r="O123">
            <v>0</v>
          </cell>
          <cell r="P123">
            <v>0</v>
          </cell>
          <cell r="Q123">
            <v>0</v>
          </cell>
          <cell r="R123">
            <v>0</v>
          </cell>
          <cell r="S123">
            <v>0.05</v>
          </cell>
          <cell r="T123">
            <v>94.05</v>
          </cell>
          <cell r="U123">
            <v>102.05</v>
          </cell>
          <cell r="V123">
            <v>140.05000000000001</v>
          </cell>
          <cell r="W123">
            <v>4</v>
          </cell>
          <cell r="X123">
            <v>8</v>
          </cell>
          <cell r="Y123">
            <v>42</v>
          </cell>
          <cell r="Z123">
            <v>42</v>
          </cell>
          <cell r="AA123">
            <v>42</v>
          </cell>
          <cell r="AB123">
            <v>42</v>
          </cell>
          <cell r="AC123">
            <v>0</v>
          </cell>
          <cell r="AD123">
            <v>0</v>
          </cell>
          <cell r="AE123">
            <v>0.05</v>
          </cell>
          <cell r="AF123">
            <v>94.05</v>
          </cell>
          <cell r="AG123">
            <v>102.05</v>
          </cell>
          <cell r="AH123">
            <v>140.05000000000001</v>
          </cell>
          <cell r="AI123">
            <v>144.05000000000001</v>
          </cell>
          <cell r="AJ123">
            <v>148.05000000000001</v>
          </cell>
          <cell r="AK123">
            <v>182.05</v>
          </cell>
          <cell r="AL123">
            <v>182.05</v>
          </cell>
          <cell r="AM123">
            <v>182.05</v>
          </cell>
          <cell r="AN123">
            <v>182.05</v>
          </cell>
        </row>
        <row r="124">
          <cell r="E124">
            <v>0</v>
          </cell>
          <cell r="F124">
            <v>0</v>
          </cell>
          <cell r="G124">
            <v>0</v>
          </cell>
          <cell r="H124">
            <v>0</v>
          </cell>
          <cell r="I124">
            <v>0</v>
          </cell>
          <cell r="J124">
            <v>0</v>
          </cell>
          <cell r="K124">
            <v>10</v>
          </cell>
          <cell r="L124">
            <v>10</v>
          </cell>
          <cell r="M124">
            <v>15</v>
          </cell>
          <cell r="N124">
            <v>15</v>
          </cell>
          <cell r="O124">
            <v>0</v>
          </cell>
          <cell r="P124">
            <v>0</v>
          </cell>
          <cell r="Q124">
            <v>0</v>
          </cell>
          <cell r="R124">
            <v>0</v>
          </cell>
          <cell r="S124">
            <v>0</v>
          </cell>
          <cell r="T124">
            <v>0</v>
          </cell>
          <cell r="U124">
            <v>0</v>
          </cell>
          <cell r="V124">
            <v>0</v>
          </cell>
          <cell r="W124">
            <v>10</v>
          </cell>
          <cell r="X124">
            <v>20</v>
          </cell>
          <cell r="Y124">
            <v>35</v>
          </cell>
          <cell r="Z124">
            <v>50</v>
          </cell>
          <cell r="AA124">
            <v>50</v>
          </cell>
          <cell r="AB124">
            <v>50</v>
          </cell>
          <cell r="AC124">
            <v>0</v>
          </cell>
          <cell r="AD124">
            <v>0</v>
          </cell>
          <cell r="AE124">
            <v>0</v>
          </cell>
          <cell r="AF124">
            <v>0</v>
          </cell>
          <cell r="AG124">
            <v>0</v>
          </cell>
          <cell r="AH124">
            <v>0</v>
          </cell>
          <cell r="AI124">
            <v>10</v>
          </cell>
          <cell r="AJ124">
            <v>20</v>
          </cell>
          <cell r="AK124">
            <v>35</v>
          </cell>
          <cell r="AL124">
            <v>50</v>
          </cell>
          <cell r="AM124">
            <v>50</v>
          </cell>
          <cell r="AN124">
            <v>50</v>
          </cell>
        </row>
        <row r="125">
          <cell r="E125">
            <v>0</v>
          </cell>
          <cell r="F125">
            <v>0</v>
          </cell>
          <cell r="G125">
            <v>0</v>
          </cell>
          <cell r="H125">
            <v>3</v>
          </cell>
          <cell r="I125">
            <v>12</v>
          </cell>
          <cell r="J125">
            <v>10</v>
          </cell>
          <cell r="K125">
            <v>12</v>
          </cell>
          <cell r="L125">
            <v>17</v>
          </cell>
          <cell r="M125">
            <v>15</v>
          </cell>
          <cell r="N125">
            <v>22</v>
          </cell>
          <cell r="O125">
            <v>5</v>
          </cell>
          <cell r="P125">
            <v>0</v>
          </cell>
          <cell r="Q125">
            <v>0</v>
          </cell>
          <cell r="R125">
            <v>0</v>
          </cell>
          <cell r="S125">
            <v>0</v>
          </cell>
          <cell r="T125">
            <v>3</v>
          </cell>
          <cell r="U125">
            <v>15</v>
          </cell>
          <cell r="V125">
            <v>25</v>
          </cell>
          <cell r="W125">
            <v>12</v>
          </cell>
          <cell r="X125">
            <v>29</v>
          </cell>
          <cell r="Y125">
            <v>44</v>
          </cell>
          <cell r="Z125">
            <v>66</v>
          </cell>
          <cell r="AA125">
            <v>71</v>
          </cell>
          <cell r="AB125">
            <v>71</v>
          </cell>
          <cell r="AC125">
            <v>0</v>
          </cell>
          <cell r="AD125">
            <v>0</v>
          </cell>
          <cell r="AE125">
            <v>0</v>
          </cell>
          <cell r="AF125">
            <v>3</v>
          </cell>
          <cell r="AG125">
            <v>15</v>
          </cell>
          <cell r="AH125">
            <v>25</v>
          </cell>
          <cell r="AI125">
            <v>37</v>
          </cell>
          <cell r="AJ125">
            <v>54</v>
          </cell>
          <cell r="AK125">
            <v>69</v>
          </cell>
          <cell r="AL125">
            <v>91</v>
          </cell>
          <cell r="AM125">
            <v>96</v>
          </cell>
          <cell r="AN125">
            <v>96</v>
          </cell>
        </row>
        <row r="126">
          <cell r="E126">
            <v>0</v>
          </cell>
          <cell r="F126">
            <v>-6.69</v>
          </cell>
          <cell r="G126">
            <v>7.0000000000000007E-2</v>
          </cell>
          <cell r="H126">
            <v>14</v>
          </cell>
          <cell r="I126">
            <v>10</v>
          </cell>
          <cell r="J126">
            <v>11</v>
          </cell>
          <cell r="K126">
            <v>21</v>
          </cell>
          <cell r="L126">
            <v>20</v>
          </cell>
          <cell r="M126">
            <v>48</v>
          </cell>
          <cell r="N126">
            <v>0</v>
          </cell>
          <cell r="O126">
            <v>0</v>
          </cell>
          <cell r="P126">
            <v>0</v>
          </cell>
          <cell r="Q126">
            <v>0</v>
          </cell>
          <cell r="R126">
            <v>-6.69</v>
          </cell>
          <cell r="S126">
            <v>-6.62</v>
          </cell>
          <cell r="T126">
            <v>7.38</v>
          </cell>
          <cell r="U126">
            <v>17.38</v>
          </cell>
          <cell r="V126">
            <v>28.38</v>
          </cell>
          <cell r="W126">
            <v>21</v>
          </cell>
          <cell r="X126">
            <v>41</v>
          </cell>
          <cell r="Y126">
            <v>89</v>
          </cell>
          <cell r="Z126">
            <v>89</v>
          </cell>
          <cell r="AA126">
            <v>89</v>
          </cell>
          <cell r="AB126">
            <v>89</v>
          </cell>
          <cell r="AC126">
            <v>0</v>
          </cell>
          <cell r="AD126">
            <v>-6.69</v>
          </cell>
          <cell r="AE126">
            <v>-6.62</v>
          </cell>
          <cell r="AF126">
            <v>7.38</v>
          </cell>
          <cell r="AG126">
            <v>17.38</v>
          </cell>
          <cell r="AH126">
            <v>28.38</v>
          </cell>
          <cell r="AI126">
            <v>49.379999999999995</v>
          </cell>
          <cell r="AJ126">
            <v>69.38</v>
          </cell>
          <cell r="AK126">
            <v>117.38</v>
          </cell>
          <cell r="AL126">
            <v>117.38</v>
          </cell>
          <cell r="AM126">
            <v>117.38</v>
          </cell>
          <cell r="AN126">
            <v>117.38</v>
          </cell>
        </row>
        <row r="127">
          <cell r="E127">
            <v>0</v>
          </cell>
          <cell r="F127">
            <v>3.87</v>
          </cell>
          <cell r="G127">
            <v>3.77</v>
          </cell>
          <cell r="H127">
            <v>5</v>
          </cell>
          <cell r="I127">
            <v>5</v>
          </cell>
          <cell r="J127">
            <v>83</v>
          </cell>
          <cell r="K127">
            <v>29</v>
          </cell>
          <cell r="L127">
            <v>80</v>
          </cell>
          <cell r="M127">
            <v>23</v>
          </cell>
          <cell r="N127">
            <v>0</v>
          </cell>
          <cell r="O127">
            <v>0</v>
          </cell>
          <cell r="P127">
            <v>0</v>
          </cell>
          <cell r="Q127">
            <v>0</v>
          </cell>
          <cell r="R127">
            <v>3.87</v>
          </cell>
          <cell r="S127">
            <v>7.6400000000000006</v>
          </cell>
          <cell r="T127">
            <v>12.64</v>
          </cell>
          <cell r="U127">
            <v>17.64</v>
          </cell>
          <cell r="V127">
            <v>100.64</v>
          </cell>
          <cell r="W127">
            <v>29</v>
          </cell>
          <cell r="X127">
            <v>109</v>
          </cell>
          <cell r="Y127">
            <v>132</v>
          </cell>
          <cell r="Z127">
            <v>132</v>
          </cell>
          <cell r="AA127">
            <v>132</v>
          </cell>
          <cell r="AB127">
            <v>132</v>
          </cell>
          <cell r="AC127">
            <v>0</v>
          </cell>
          <cell r="AD127">
            <v>3.87</v>
          </cell>
          <cell r="AE127">
            <v>7.6400000000000006</v>
          </cell>
          <cell r="AF127">
            <v>12.64</v>
          </cell>
          <cell r="AG127">
            <v>17.64</v>
          </cell>
          <cell r="AH127">
            <v>100.64</v>
          </cell>
          <cell r="AI127">
            <v>129.63999999999999</v>
          </cell>
          <cell r="AJ127">
            <v>209.64</v>
          </cell>
          <cell r="AK127">
            <v>232.64</v>
          </cell>
          <cell r="AL127">
            <v>232.64</v>
          </cell>
          <cell r="AM127">
            <v>232.64</v>
          </cell>
          <cell r="AN127">
            <v>232.64</v>
          </cell>
        </row>
        <row r="128">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row>
        <row r="129">
          <cell r="E129">
            <v>1.62</v>
          </cell>
          <cell r="F129">
            <v>5.61</v>
          </cell>
          <cell r="G129">
            <v>8.17</v>
          </cell>
          <cell r="H129">
            <v>88</v>
          </cell>
          <cell r="I129">
            <v>190</v>
          </cell>
          <cell r="J129">
            <v>123</v>
          </cell>
          <cell r="K129">
            <v>91</v>
          </cell>
          <cell r="L129">
            <v>138</v>
          </cell>
          <cell r="M129">
            <v>119</v>
          </cell>
          <cell r="N129">
            <v>26</v>
          </cell>
          <cell r="O129">
            <v>0</v>
          </cell>
          <cell r="P129">
            <v>43</v>
          </cell>
          <cell r="Q129">
            <v>1.62</v>
          </cell>
          <cell r="R129">
            <v>7.23</v>
          </cell>
          <cell r="S129">
            <v>15.4</v>
          </cell>
          <cell r="T129">
            <v>103.4</v>
          </cell>
          <cell r="U129">
            <v>293.39999999999998</v>
          </cell>
          <cell r="V129">
            <v>416.4</v>
          </cell>
          <cell r="W129">
            <v>91</v>
          </cell>
          <cell r="X129">
            <v>229</v>
          </cell>
          <cell r="Y129">
            <v>348</v>
          </cell>
          <cell r="Z129">
            <v>374</v>
          </cell>
          <cell r="AA129">
            <v>374</v>
          </cell>
          <cell r="AB129">
            <v>417</v>
          </cell>
          <cell r="AC129">
            <v>1.62</v>
          </cell>
          <cell r="AD129">
            <v>7.23</v>
          </cell>
          <cell r="AE129">
            <v>15.4</v>
          </cell>
          <cell r="AF129">
            <v>103.4</v>
          </cell>
          <cell r="AG129">
            <v>293.39999999999998</v>
          </cell>
          <cell r="AH129">
            <v>416.4</v>
          </cell>
          <cell r="AI129">
            <v>507.4</v>
          </cell>
          <cell r="AJ129">
            <v>645.4</v>
          </cell>
          <cell r="AK129">
            <v>764.4</v>
          </cell>
          <cell r="AL129">
            <v>790.4</v>
          </cell>
          <cell r="AM129">
            <v>790.4</v>
          </cell>
          <cell r="AN129">
            <v>833.4</v>
          </cell>
        </row>
        <row r="130">
          <cell r="E130">
            <v>0</v>
          </cell>
          <cell r="F130">
            <v>0.27</v>
          </cell>
          <cell r="G130">
            <v>177.13</v>
          </cell>
          <cell r="H130">
            <v>126</v>
          </cell>
          <cell r="I130">
            <v>119</v>
          </cell>
          <cell r="J130">
            <v>200</v>
          </cell>
          <cell r="K130">
            <v>122</v>
          </cell>
          <cell r="L130">
            <v>272</v>
          </cell>
          <cell r="M130">
            <v>165</v>
          </cell>
          <cell r="N130">
            <v>52</v>
          </cell>
          <cell r="O130">
            <v>34</v>
          </cell>
          <cell r="P130">
            <v>35</v>
          </cell>
          <cell r="Q130">
            <v>0</v>
          </cell>
          <cell r="R130">
            <v>0.27</v>
          </cell>
          <cell r="S130">
            <v>177.4</v>
          </cell>
          <cell r="T130">
            <v>303.39999999999998</v>
          </cell>
          <cell r="U130">
            <v>422.4</v>
          </cell>
          <cell r="V130">
            <v>622.4</v>
          </cell>
          <cell r="W130">
            <v>122</v>
          </cell>
          <cell r="X130">
            <v>394</v>
          </cell>
          <cell r="Y130">
            <v>559</v>
          </cell>
          <cell r="Z130">
            <v>611</v>
          </cell>
          <cell r="AA130">
            <v>645</v>
          </cell>
          <cell r="AB130">
            <v>680</v>
          </cell>
          <cell r="AC130">
            <v>0</v>
          </cell>
          <cell r="AD130">
            <v>0.27</v>
          </cell>
          <cell r="AE130">
            <v>177.4</v>
          </cell>
          <cell r="AF130">
            <v>303.39999999999998</v>
          </cell>
          <cell r="AG130">
            <v>422.4</v>
          </cell>
          <cell r="AH130">
            <v>622.4</v>
          </cell>
          <cell r="AI130">
            <v>744.4</v>
          </cell>
          <cell r="AJ130">
            <v>1016.4</v>
          </cell>
          <cell r="AK130">
            <v>1181.4000000000001</v>
          </cell>
          <cell r="AL130">
            <v>1233.4000000000001</v>
          </cell>
          <cell r="AM130">
            <v>1267.4000000000001</v>
          </cell>
          <cell r="AN130">
            <v>1302.4000000000001</v>
          </cell>
        </row>
        <row r="131">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row>
        <row r="132">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row>
        <row r="133">
          <cell r="E133">
            <v>1.25</v>
          </cell>
          <cell r="F133">
            <v>49.71</v>
          </cell>
          <cell r="G133">
            <v>11.2</v>
          </cell>
          <cell r="H133">
            <v>18</v>
          </cell>
          <cell r="I133">
            <v>61</v>
          </cell>
          <cell r="J133">
            <v>43</v>
          </cell>
          <cell r="K133">
            <v>75</v>
          </cell>
          <cell r="L133">
            <v>212</v>
          </cell>
          <cell r="M133">
            <v>167</v>
          </cell>
          <cell r="N133">
            <v>92</v>
          </cell>
          <cell r="O133">
            <v>83</v>
          </cell>
          <cell r="P133">
            <v>30</v>
          </cell>
          <cell r="Q133">
            <v>1.25</v>
          </cell>
          <cell r="R133">
            <v>50.96</v>
          </cell>
          <cell r="S133">
            <v>62.16</v>
          </cell>
          <cell r="T133">
            <v>80.16</v>
          </cell>
          <cell r="U133">
            <v>141.16</v>
          </cell>
          <cell r="V133">
            <v>184.16</v>
          </cell>
          <cell r="W133">
            <v>75</v>
          </cell>
          <cell r="X133">
            <v>287</v>
          </cell>
          <cell r="Y133">
            <v>454</v>
          </cell>
          <cell r="Z133">
            <v>546</v>
          </cell>
          <cell r="AA133">
            <v>629</v>
          </cell>
          <cell r="AB133">
            <v>659</v>
          </cell>
          <cell r="AC133">
            <v>1.25</v>
          </cell>
          <cell r="AD133">
            <v>50.96</v>
          </cell>
          <cell r="AE133">
            <v>62.16</v>
          </cell>
          <cell r="AF133">
            <v>80.16</v>
          </cell>
          <cell r="AG133">
            <v>141.16</v>
          </cell>
          <cell r="AH133">
            <v>184.16</v>
          </cell>
          <cell r="AI133">
            <v>259.15999999999997</v>
          </cell>
          <cell r="AJ133">
            <v>471.15999999999997</v>
          </cell>
          <cell r="AK133">
            <v>638.16</v>
          </cell>
          <cell r="AL133">
            <v>730.16</v>
          </cell>
          <cell r="AM133">
            <v>813.16</v>
          </cell>
          <cell r="AN133">
            <v>843.16</v>
          </cell>
        </row>
        <row r="134">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row>
        <row r="135">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row>
        <row r="136">
          <cell r="E136">
            <v>-2.19</v>
          </cell>
          <cell r="F136">
            <v>-111.35</v>
          </cell>
          <cell r="G136">
            <v>134.58000000000001</v>
          </cell>
          <cell r="H136">
            <v>93</v>
          </cell>
          <cell r="I136">
            <v>88</v>
          </cell>
          <cell r="J136">
            <v>97</v>
          </cell>
          <cell r="K136">
            <v>70</v>
          </cell>
          <cell r="L136">
            <v>58</v>
          </cell>
          <cell r="M136">
            <v>54</v>
          </cell>
          <cell r="N136">
            <v>56</v>
          </cell>
          <cell r="O136">
            <v>42</v>
          </cell>
          <cell r="P136">
            <v>91</v>
          </cell>
          <cell r="Q136">
            <v>-2.19</v>
          </cell>
          <cell r="R136">
            <v>-113.53999999999999</v>
          </cell>
          <cell r="S136">
            <v>21.04000000000002</v>
          </cell>
          <cell r="T136">
            <v>114.04000000000002</v>
          </cell>
          <cell r="U136">
            <v>202.04000000000002</v>
          </cell>
          <cell r="V136">
            <v>299.04000000000002</v>
          </cell>
          <cell r="W136">
            <v>70</v>
          </cell>
          <cell r="X136">
            <v>128</v>
          </cell>
          <cell r="Y136">
            <v>182</v>
          </cell>
          <cell r="Z136">
            <v>238</v>
          </cell>
          <cell r="AA136">
            <v>280</v>
          </cell>
          <cell r="AB136">
            <v>371</v>
          </cell>
          <cell r="AC136">
            <v>-2.19</v>
          </cell>
          <cell r="AD136">
            <v>-113.53999999999999</v>
          </cell>
          <cell r="AE136">
            <v>21.04000000000002</v>
          </cell>
          <cell r="AF136">
            <v>114.04000000000002</v>
          </cell>
          <cell r="AG136">
            <v>202.04000000000002</v>
          </cell>
          <cell r="AH136">
            <v>299.04000000000002</v>
          </cell>
          <cell r="AI136">
            <v>369.04</v>
          </cell>
          <cell r="AJ136">
            <v>427.04</v>
          </cell>
          <cell r="AK136">
            <v>481.04</v>
          </cell>
          <cell r="AL136">
            <v>537.04</v>
          </cell>
          <cell r="AM136">
            <v>579.04</v>
          </cell>
          <cell r="AN136">
            <v>670.04</v>
          </cell>
        </row>
        <row r="137">
          <cell r="E137">
            <v>291.67</v>
          </cell>
          <cell r="F137">
            <v>319.19</v>
          </cell>
          <cell r="G137">
            <v>1234.03</v>
          </cell>
          <cell r="H137">
            <v>680</v>
          </cell>
          <cell r="I137">
            <v>638</v>
          </cell>
          <cell r="J137">
            <v>369</v>
          </cell>
          <cell r="K137">
            <v>1341</v>
          </cell>
          <cell r="L137">
            <v>276</v>
          </cell>
          <cell r="M137">
            <v>758</v>
          </cell>
          <cell r="N137">
            <v>659</v>
          </cell>
          <cell r="O137">
            <v>349</v>
          </cell>
          <cell r="P137">
            <v>565</v>
          </cell>
          <cell r="Q137">
            <v>291.67</v>
          </cell>
          <cell r="R137">
            <v>610.86</v>
          </cell>
          <cell r="S137">
            <v>1844.8899999999999</v>
          </cell>
          <cell r="T137">
            <v>2524.89</v>
          </cell>
          <cell r="U137">
            <v>3162.89</v>
          </cell>
          <cell r="V137">
            <v>3531.89</v>
          </cell>
          <cell r="W137">
            <v>1341</v>
          </cell>
          <cell r="X137">
            <v>1617</v>
          </cell>
          <cell r="Y137">
            <v>2375</v>
          </cell>
          <cell r="Z137">
            <v>3034</v>
          </cell>
          <cell r="AA137">
            <v>3383</v>
          </cell>
          <cell r="AB137">
            <v>3948</v>
          </cell>
          <cell r="AC137">
            <v>291.67</v>
          </cell>
          <cell r="AD137">
            <v>610.86</v>
          </cell>
          <cell r="AE137">
            <v>1844.8899999999999</v>
          </cell>
          <cell r="AF137">
            <v>2524.89</v>
          </cell>
          <cell r="AG137">
            <v>3162.89</v>
          </cell>
          <cell r="AH137">
            <v>3531.89</v>
          </cell>
          <cell r="AI137">
            <v>4872.8899999999994</v>
          </cell>
          <cell r="AJ137">
            <v>5148.8899999999994</v>
          </cell>
          <cell r="AK137">
            <v>5906.8899999999994</v>
          </cell>
          <cell r="AL137">
            <v>6565.8899999999994</v>
          </cell>
          <cell r="AM137">
            <v>6914.8899999999994</v>
          </cell>
          <cell r="AN137">
            <v>7479.8899999999994</v>
          </cell>
        </row>
        <row r="138">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row>
        <row r="139">
          <cell r="E139">
            <v>0</v>
          </cell>
          <cell r="F139">
            <v>0.47</v>
          </cell>
          <cell r="G139">
            <v>0</v>
          </cell>
          <cell r="H139">
            <v>64</v>
          </cell>
          <cell r="I139">
            <v>70</v>
          </cell>
          <cell r="J139">
            <v>20</v>
          </cell>
          <cell r="K139">
            <v>128</v>
          </cell>
          <cell r="L139">
            <v>78</v>
          </cell>
          <cell r="M139">
            <v>126</v>
          </cell>
          <cell r="N139">
            <v>22</v>
          </cell>
          <cell r="O139">
            <v>0</v>
          </cell>
          <cell r="P139">
            <v>0</v>
          </cell>
          <cell r="Q139">
            <v>0</v>
          </cell>
          <cell r="R139">
            <v>0.47</v>
          </cell>
          <cell r="S139">
            <v>0.47</v>
          </cell>
          <cell r="T139">
            <v>64.47</v>
          </cell>
          <cell r="U139">
            <v>134.47</v>
          </cell>
          <cell r="V139">
            <v>154.47</v>
          </cell>
          <cell r="W139">
            <v>128</v>
          </cell>
          <cell r="X139">
            <v>206</v>
          </cell>
          <cell r="Y139">
            <v>332</v>
          </cell>
          <cell r="Z139">
            <v>354</v>
          </cell>
          <cell r="AA139">
            <v>354</v>
          </cell>
          <cell r="AB139">
            <v>354</v>
          </cell>
          <cell r="AC139">
            <v>0</v>
          </cell>
          <cell r="AD139">
            <v>0.47</v>
          </cell>
          <cell r="AE139">
            <v>0.47</v>
          </cell>
          <cell r="AF139">
            <v>64.47</v>
          </cell>
          <cell r="AG139">
            <v>134.47</v>
          </cell>
          <cell r="AH139">
            <v>154.47</v>
          </cell>
          <cell r="AI139">
            <v>282.47000000000003</v>
          </cell>
          <cell r="AJ139">
            <v>360.47</v>
          </cell>
          <cell r="AK139">
            <v>486.47</v>
          </cell>
          <cell r="AL139">
            <v>508.47</v>
          </cell>
          <cell r="AM139">
            <v>508.47</v>
          </cell>
          <cell r="AN139">
            <v>508.47</v>
          </cell>
        </row>
        <row r="143">
          <cell r="E143" t="str">
            <v>January</v>
          </cell>
          <cell r="F143" t="str">
            <v>February</v>
          </cell>
          <cell r="G143" t="str">
            <v>March</v>
          </cell>
          <cell r="H143" t="str">
            <v>April</v>
          </cell>
          <cell r="I143" t="str">
            <v>May</v>
          </cell>
          <cell r="J143" t="str">
            <v>June</v>
          </cell>
          <cell r="K143" t="str">
            <v>July</v>
          </cell>
          <cell r="L143" t="str">
            <v>August</v>
          </cell>
          <cell r="M143" t="str">
            <v>September</v>
          </cell>
          <cell r="N143" t="str">
            <v>October</v>
          </cell>
          <cell r="O143" t="str">
            <v>November</v>
          </cell>
          <cell r="P143" t="str">
            <v>December</v>
          </cell>
          <cell r="Q143" t="str">
            <v>htd_January</v>
          </cell>
          <cell r="R143" t="str">
            <v>htd_February</v>
          </cell>
          <cell r="S143" t="str">
            <v>htd_March</v>
          </cell>
          <cell r="T143" t="str">
            <v>htd_April</v>
          </cell>
          <cell r="U143" t="str">
            <v>htd_May</v>
          </cell>
          <cell r="V143" t="str">
            <v>htd_June</v>
          </cell>
          <cell r="W143" t="str">
            <v>htd_July</v>
          </cell>
          <cell r="X143" t="str">
            <v>htd_August</v>
          </cell>
          <cell r="Y143" t="str">
            <v>htd_September</v>
          </cell>
          <cell r="Z143" t="str">
            <v>htd_October</v>
          </cell>
          <cell r="AA143" t="str">
            <v>htd_November</v>
          </cell>
          <cell r="AB143" t="str">
            <v>htd_December</v>
          </cell>
          <cell r="AC143" t="str">
            <v>ytd_January</v>
          </cell>
          <cell r="AD143" t="str">
            <v>ytd_February</v>
          </cell>
          <cell r="AE143" t="str">
            <v>ytd_March</v>
          </cell>
          <cell r="AF143" t="str">
            <v>ytd_April</v>
          </cell>
          <cell r="AG143" t="str">
            <v>ytd_May</v>
          </cell>
          <cell r="AH143" t="str">
            <v>ytd_June</v>
          </cell>
          <cell r="AI143" t="str">
            <v>ytd_July</v>
          </cell>
          <cell r="AJ143" t="str">
            <v>ytd_August</v>
          </cell>
          <cell r="AK143" t="str">
            <v>ytd_September</v>
          </cell>
          <cell r="AL143" t="str">
            <v>ytd_October</v>
          </cell>
          <cell r="AM143" t="str">
            <v>ytd_November</v>
          </cell>
          <cell r="AN143" t="str">
            <v>ytd_December</v>
          </cell>
        </row>
        <row r="144">
          <cell r="E144">
            <v>5631.1493600000003</v>
          </cell>
          <cell r="F144">
            <v>6971.1065900000003</v>
          </cell>
          <cell r="G144">
            <v>5168.9515000000001</v>
          </cell>
          <cell r="H144">
            <v>7133.7</v>
          </cell>
          <cell r="I144">
            <v>8046.1</v>
          </cell>
          <cell r="J144">
            <v>6519.6</v>
          </cell>
          <cell r="K144">
            <v>8988.2000000000007</v>
          </cell>
          <cell r="L144">
            <v>3935.5</v>
          </cell>
          <cell r="M144">
            <v>3522.2</v>
          </cell>
          <cell r="N144">
            <v>2764.2</v>
          </cell>
          <cell r="O144">
            <v>3048.8</v>
          </cell>
          <cell r="P144">
            <v>6806.3</v>
          </cell>
          <cell r="Q144">
            <v>5631.1493600000003</v>
          </cell>
          <cell r="R144">
            <v>12602.255950000001</v>
          </cell>
          <cell r="S144">
            <v>17771.207450000002</v>
          </cell>
          <cell r="T144">
            <v>24904.907450000002</v>
          </cell>
          <cell r="U144">
            <v>32951.007450000005</v>
          </cell>
          <cell r="V144">
            <v>39470.607450000003</v>
          </cell>
          <cell r="W144">
            <v>8988.2000000000007</v>
          </cell>
          <cell r="X144">
            <v>12923.7</v>
          </cell>
          <cell r="Y144">
            <v>16445.900000000001</v>
          </cell>
          <cell r="Z144">
            <v>19210.100000000002</v>
          </cell>
          <cell r="AA144">
            <v>22258.9</v>
          </cell>
          <cell r="AB144">
            <v>29065.200000000001</v>
          </cell>
          <cell r="AC144">
            <v>5631.1493600000003</v>
          </cell>
          <cell r="AD144">
            <v>12602.255950000001</v>
          </cell>
          <cell r="AE144">
            <v>17771.207450000002</v>
          </cell>
          <cell r="AF144">
            <v>24904.907450000002</v>
          </cell>
          <cell r="AG144">
            <v>32951.007450000005</v>
          </cell>
          <cell r="AH144">
            <v>39470.607450000003</v>
          </cell>
          <cell r="AI144">
            <v>48458.807450000008</v>
          </cell>
          <cell r="AJ144">
            <v>52394.307450000008</v>
          </cell>
          <cell r="AK144">
            <v>55916.507450000005</v>
          </cell>
          <cell r="AL144">
            <v>58680.707450000002</v>
          </cell>
          <cell r="AM144">
            <v>61729.507450000005</v>
          </cell>
          <cell r="AN144">
            <v>68535.807450000008</v>
          </cell>
        </row>
        <row r="145">
          <cell r="E145">
            <v>5.0679699999999999</v>
          </cell>
          <cell r="F145">
            <v>1.9441600000000001</v>
          </cell>
          <cell r="G145">
            <v>0</v>
          </cell>
          <cell r="H145">
            <v>10</v>
          </cell>
          <cell r="I145">
            <v>0</v>
          </cell>
          <cell r="J145">
            <v>0</v>
          </cell>
          <cell r="K145">
            <v>10</v>
          </cell>
          <cell r="L145">
            <v>0</v>
          </cell>
          <cell r="M145">
            <v>0</v>
          </cell>
          <cell r="N145">
            <v>0</v>
          </cell>
          <cell r="O145">
            <v>0</v>
          </cell>
          <cell r="P145">
            <v>20</v>
          </cell>
          <cell r="Q145">
            <v>5.0679699999999999</v>
          </cell>
          <cell r="R145">
            <v>7.01213</v>
          </cell>
          <cell r="S145">
            <v>7.01213</v>
          </cell>
          <cell r="T145">
            <v>17.012129999999999</v>
          </cell>
          <cell r="U145">
            <v>17.012129999999999</v>
          </cell>
          <cell r="V145">
            <v>17.012129999999999</v>
          </cell>
          <cell r="W145">
            <v>10</v>
          </cell>
          <cell r="X145">
            <v>10</v>
          </cell>
          <cell r="Y145">
            <v>10</v>
          </cell>
          <cell r="Z145">
            <v>10</v>
          </cell>
          <cell r="AA145">
            <v>10</v>
          </cell>
          <cell r="AB145">
            <v>30</v>
          </cell>
          <cell r="AC145">
            <v>5.0679699999999999</v>
          </cell>
          <cell r="AD145">
            <v>7.01213</v>
          </cell>
          <cell r="AE145">
            <v>7.01213</v>
          </cell>
          <cell r="AF145">
            <v>17.012129999999999</v>
          </cell>
          <cell r="AG145">
            <v>17.012129999999999</v>
          </cell>
          <cell r="AH145">
            <v>17.012129999999999</v>
          </cell>
          <cell r="AI145">
            <v>27.012129999999999</v>
          </cell>
          <cell r="AJ145">
            <v>27.012129999999999</v>
          </cell>
          <cell r="AK145">
            <v>27.012129999999999</v>
          </cell>
          <cell r="AL145">
            <v>27.012129999999999</v>
          </cell>
          <cell r="AM145">
            <v>27.012129999999999</v>
          </cell>
          <cell r="AN145">
            <v>47.012129999999999</v>
          </cell>
        </row>
        <row r="146">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row>
        <row r="147">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row>
        <row r="148">
          <cell r="E148">
            <v>0</v>
          </cell>
          <cell r="F148">
            <v>0</v>
          </cell>
          <cell r="G148">
            <v>0</v>
          </cell>
          <cell r="H148">
            <v>10</v>
          </cell>
          <cell r="I148">
            <v>0</v>
          </cell>
          <cell r="J148">
            <v>20</v>
          </cell>
          <cell r="K148">
            <v>12</v>
          </cell>
          <cell r="L148">
            <v>46</v>
          </cell>
          <cell r="M148">
            <v>20</v>
          </cell>
          <cell r="N148">
            <v>26</v>
          </cell>
          <cell r="O148">
            <v>29</v>
          </cell>
          <cell r="P148">
            <v>15</v>
          </cell>
          <cell r="Q148">
            <v>0</v>
          </cell>
          <cell r="R148">
            <v>0</v>
          </cell>
          <cell r="S148">
            <v>0</v>
          </cell>
          <cell r="T148">
            <v>10</v>
          </cell>
          <cell r="U148">
            <v>10</v>
          </cell>
          <cell r="V148">
            <v>30</v>
          </cell>
          <cell r="W148">
            <v>12</v>
          </cell>
          <cell r="X148">
            <v>58</v>
          </cell>
          <cell r="Y148">
            <v>78</v>
          </cell>
          <cell r="Z148">
            <v>104</v>
          </cell>
          <cell r="AA148">
            <v>133</v>
          </cell>
          <cell r="AB148">
            <v>148</v>
          </cell>
          <cell r="AC148">
            <v>0</v>
          </cell>
          <cell r="AD148">
            <v>0</v>
          </cell>
          <cell r="AE148">
            <v>0</v>
          </cell>
          <cell r="AF148">
            <v>10</v>
          </cell>
          <cell r="AG148">
            <v>10</v>
          </cell>
          <cell r="AH148">
            <v>30</v>
          </cell>
          <cell r="AI148">
            <v>42</v>
          </cell>
          <cell r="AJ148">
            <v>88</v>
          </cell>
          <cell r="AK148">
            <v>108</v>
          </cell>
          <cell r="AL148">
            <v>134</v>
          </cell>
          <cell r="AM148">
            <v>163</v>
          </cell>
          <cell r="AN148">
            <v>178</v>
          </cell>
        </row>
        <row r="149">
          <cell r="E149">
            <v>4.38415</v>
          </cell>
          <cell r="F149">
            <v>17.219989999999999</v>
          </cell>
          <cell r="G149">
            <v>1.8784099999999999</v>
          </cell>
          <cell r="H149">
            <v>0</v>
          </cell>
          <cell r="I149">
            <v>19</v>
          </cell>
          <cell r="J149">
            <v>0</v>
          </cell>
          <cell r="K149">
            <v>0</v>
          </cell>
          <cell r="L149">
            <v>20</v>
          </cell>
          <cell r="M149">
            <v>30</v>
          </cell>
          <cell r="N149">
            <v>10</v>
          </cell>
          <cell r="O149">
            <v>0</v>
          </cell>
          <cell r="P149">
            <v>15</v>
          </cell>
          <cell r="Q149">
            <v>4.38415</v>
          </cell>
          <cell r="R149">
            <v>21.604140000000001</v>
          </cell>
          <cell r="S149">
            <v>23.48255</v>
          </cell>
          <cell r="T149">
            <v>23.48255</v>
          </cell>
          <cell r="U149">
            <v>42.482550000000003</v>
          </cell>
          <cell r="V149">
            <v>42.482550000000003</v>
          </cell>
          <cell r="W149">
            <v>0</v>
          </cell>
          <cell r="X149">
            <v>20</v>
          </cell>
          <cell r="Y149">
            <v>50</v>
          </cell>
          <cell r="Z149">
            <v>60</v>
          </cell>
          <cell r="AA149">
            <v>60</v>
          </cell>
          <cell r="AB149">
            <v>75</v>
          </cell>
          <cell r="AC149">
            <v>4.38415</v>
          </cell>
          <cell r="AD149">
            <v>21.604140000000001</v>
          </cell>
          <cell r="AE149">
            <v>23.48255</v>
          </cell>
          <cell r="AF149">
            <v>23.48255</v>
          </cell>
          <cell r="AG149">
            <v>42.482550000000003</v>
          </cell>
          <cell r="AH149">
            <v>42.482550000000003</v>
          </cell>
          <cell r="AI149">
            <v>42.482550000000003</v>
          </cell>
          <cell r="AJ149">
            <v>62.482550000000003</v>
          </cell>
          <cell r="AK149">
            <v>92.482550000000003</v>
          </cell>
          <cell r="AL149">
            <v>102.48255</v>
          </cell>
          <cell r="AM149">
            <v>102.48255</v>
          </cell>
          <cell r="AN149">
            <v>117.48255</v>
          </cell>
        </row>
        <row r="150">
          <cell r="E150">
            <v>-0.23715</v>
          </cell>
          <cell r="F150">
            <v>0.39816000000000001</v>
          </cell>
          <cell r="G150">
            <v>1.26431</v>
          </cell>
          <cell r="H150">
            <v>12.8</v>
          </cell>
          <cell r="I150">
            <v>6.4</v>
          </cell>
          <cell r="J150">
            <v>0</v>
          </cell>
          <cell r="K150">
            <v>0</v>
          </cell>
          <cell r="L150">
            <v>0</v>
          </cell>
          <cell r="M150">
            <v>0</v>
          </cell>
          <cell r="N150">
            <v>0</v>
          </cell>
          <cell r="O150">
            <v>0</v>
          </cell>
          <cell r="P150">
            <v>0</v>
          </cell>
          <cell r="Q150">
            <v>-0.23715</v>
          </cell>
          <cell r="R150">
            <v>0.16101000000000001</v>
          </cell>
          <cell r="S150">
            <v>1.4253200000000001</v>
          </cell>
          <cell r="T150">
            <v>14.22532</v>
          </cell>
          <cell r="U150">
            <v>20.625320000000002</v>
          </cell>
          <cell r="V150">
            <v>20.625320000000002</v>
          </cell>
          <cell r="W150">
            <v>0</v>
          </cell>
          <cell r="X150">
            <v>0</v>
          </cell>
          <cell r="Y150">
            <v>0</v>
          </cell>
          <cell r="Z150">
            <v>0</v>
          </cell>
          <cell r="AA150">
            <v>0</v>
          </cell>
          <cell r="AB150">
            <v>0</v>
          </cell>
          <cell r="AC150">
            <v>-0.23715</v>
          </cell>
          <cell r="AD150">
            <v>0.16101000000000001</v>
          </cell>
          <cell r="AE150">
            <v>1.4253200000000001</v>
          </cell>
          <cell r="AF150">
            <v>14.22532</v>
          </cell>
          <cell r="AG150">
            <v>20.625320000000002</v>
          </cell>
          <cell r="AH150">
            <v>20.625320000000002</v>
          </cell>
          <cell r="AI150">
            <v>20.625320000000002</v>
          </cell>
          <cell r="AJ150">
            <v>20.625320000000002</v>
          </cell>
          <cell r="AK150">
            <v>20.625320000000002</v>
          </cell>
          <cell r="AL150">
            <v>20.625320000000002</v>
          </cell>
          <cell r="AM150">
            <v>20.625320000000002</v>
          </cell>
          <cell r="AN150">
            <v>20.625320000000002</v>
          </cell>
        </row>
        <row r="151">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row>
        <row r="152">
          <cell r="E152">
            <v>1.0145500000000001</v>
          </cell>
          <cell r="F152">
            <v>3.78E-2</v>
          </cell>
          <cell r="G152">
            <v>0.34412999999999999</v>
          </cell>
          <cell r="H152">
            <v>30.67</v>
          </cell>
          <cell r="I152">
            <v>63.67</v>
          </cell>
          <cell r="J152">
            <v>10</v>
          </cell>
          <cell r="K152">
            <v>51.67</v>
          </cell>
          <cell r="L152">
            <v>15</v>
          </cell>
          <cell r="M152">
            <v>57.66</v>
          </cell>
          <cell r="N152">
            <v>47</v>
          </cell>
          <cell r="O152">
            <v>23.66</v>
          </cell>
          <cell r="P152">
            <v>105</v>
          </cell>
          <cell r="Q152">
            <v>1.0145500000000001</v>
          </cell>
          <cell r="R152">
            <v>1.0523500000000001</v>
          </cell>
          <cell r="S152">
            <v>1.3964800000000002</v>
          </cell>
          <cell r="T152">
            <v>32.066479999999999</v>
          </cell>
          <cell r="U152">
            <v>95.73648</v>
          </cell>
          <cell r="V152">
            <v>105.73648</v>
          </cell>
          <cell r="W152">
            <v>51.67</v>
          </cell>
          <cell r="X152">
            <v>66.67</v>
          </cell>
          <cell r="Y152">
            <v>124.33</v>
          </cell>
          <cell r="Z152">
            <v>171.32999999999998</v>
          </cell>
          <cell r="AA152">
            <v>194.98999999999998</v>
          </cell>
          <cell r="AB152">
            <v>299.99</v>
          </cell>
          <cell r="AC152">
            <v>1.0145500000000001</v>
          </cell>
          <cell r="AD152">
            <v>1.0523500000000001</v>
          </cell>
          <cell r="AE152">
            <v>1.3964800000000002</v>
          </cell>
          <cell r="AF152">
            <v>32.066479999999999</v>
          </cell>
          <cell r="AG152">
            <v>95.73648</v>
          </cell>
          <cell r="AH152">
            <v>105.73648</v>
          </cell>
          <cell r="AI152">
            <v>157.40647999999999</v>
          </cell>
          <cell r="AJ152">
            <v>172.40647999999999</v>
          </cell>
          <cell r="AK152">
            <v>230.06647999999998</v>
          </cell>
          <cell r="AL152">
            <v>277.06647999999996</v>
          </cell>
          <cell r="AM152">
            <v>300.72647999999998</v>
          </cell>
          <cell r="AN152">
            <v>405.72647999999998</v>
          </cell>
        </row>
        <row r="153">
          <cell r="E153">
            <v>0</v>
          </cell>
          <cell r="F153">
            <v>0</v>
          </cell>
          <cell r="G153">
            <v>0</v>
          </cell>
          <cell r="H153">
            <v>0</v>
          </cell>
          <cell r="I153">
            <v>21</v>
          </cell>
          <cell r="J153">
            <v>12</v>
          </cell>
          <cell r="K153">
            <v>15</v>
          </cell>
          <cell r="L153">
            <v>22</v>
          </cell>
          <cell r="M153">
            <v>33</v>
          </cell>
          <cell r="N153">
            <v>17</v>
          </cell>
          <cell r="O153">
            <v>20</v>
          </cell>
          <cell r="P153">
            <v>37</v>
          </cell>
          <cell r="Q153">
            <v>0</v>
          </cell>
          <cell r="R153">
            <v>0</v>
          </cell>
          <cell r="S153">
            <v>0</v>
          </cell>
          <cell r="T153">
            <v>0</v>
          </cell>
          <cell r="U153">
            <v>21</v>
          </cell>
          <cell r="V153">
            <v>33</v>
          </cell>
          <cell r="W153">
            <v>15</v>
          </cell>
          <cell r="X153">
            <v>37</v>
          </cell>
          <cell r="Y153">
            <v>70</v>
          </cell>
          <cell r="Z153">
            <v>87</v>
          </cell>
          <cell r="AA153">
            <v>107</v>
          </cell>
          <cell r="AB153">
            <v>144</v>
          </cell>
          <cell r="AC153">
            <v>0</v>
          </cell>
          <cell r="AD153">
            <v>0</v>
          </cell>
          <cell r="AE153">
            <v>0</v>
          </cell>
          <cell r="AF153">
            <v>0</v>
          </cell>
          <cell r="AG153">
            <v>21</v>
          </cell>
          <cell r="AH153">
            <v>33</v>
          </cell>
          <cell r="AI153">
            <v>48</v>
          </cell>
          <cell r="AJ153">
            <v>70</v>
          </cell>
          <cell r="AK153">
            <v>103</v>
          </cell>
          <cell r="AL153">
            <v>120</v>
          </cell>
          <cell r="AM153">
            <v>140</v>
          </cell>
          <cell r="AN153">
            <v>177</v>
          </cell>
        </row>
        <row r="154">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row>
        <row r="155">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row>
        <row r="156">
          <cell r="E156">
            <v>29.642510000000001</v>
          </cell>
          <cell r="F156">
            <v>69.762860000000003</v>
          </cell>
          <cell r="G156">
            <v>-2.2044700000000002</v>
          </cell>
          <cell r="H156">
            <v>9</v>
          </cell>
          <cell r="I156">
            <v>59</v>
          </cell>
          <cell r="J156">
            <v>64</v>
          </cell>
          <cell r="K156">
            <v>50</v>
          </cell>
          <cell r="L156">
            <v>85</v>
          </cell>
          <cell r="M156">
            <v>31</v>
          </cell>
          <cell r="N156">
            <v>31</v>
          </cell>
          <cell r="O156">
            <v>6</v>
          </cell>
          <cell r="P156">
            <v>26</v>
          </cell>
          <cell r="Q156">
            <v>29.642510000000001</v>
          </cell>
          <cell r="R156">
            <v>99.405370000000005</v>
          </cell>
          <cell r="S156">
            <v>97.200900000000004</v>
          </cell>
          <cell r="T156">
            <v>106.2009</v>
          </cell>
          <cell r="U156">
            <v>165.20089999999999</v>
          </cell>
          <cell r="V156">
            <v>229.20089999999999</v>
          </cell>
          <cell r="W156">
            <v>50</v>
          </cell>
          <cell r="X156">
            <v>135</v>
          </cell>
          <cell r="Y156">
            <v>166</v>
          </cell>
          <cell r="Z156">
            <v>197</v>
          </cell>
          <cell r="AA156">
            <v>203</v>
          </cell>
          <cell r="AB156">
            <v>229</v>
          </cell>
          <cell r="AC156">
            <v>29.642510000000001</v>
          </cell>
          <cell r="AD156">
            <v>99.405370000000005</v>
          </cell>
          <cell r="AE156">
            <v>97.200900000000004</v>
          </cell>
          <cell r="AF156">
            <v>106.2009</v>
          </cell>
          <cell r="AG156">
            <v>165.20089999999999</v>
          </cell>
          <cell r="AH156">
            <v>229.20089999999999</v>
          </cell>
          <cell r="AI156">
            <v>279.20089999999999</v>
          </cell>
          <cell r="AJ156">
            <v>364.20089999999999</v>
          </cell>
          <cell r="AK156">
            <v>395.20089999999999</v>
          </cell>
          <cell r="AL156">
            <v>426.20089999999999</v>
          </cell>
          <cell r="AM156">
            <v>432.20089999999999</v>
          </cell>
          <cell r="AN156">
            <v>458.20089999999999</v>
          </cell>
        </row>
        <row r="157">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row>
        <row r="158">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row>
        <row r="159">
          <cell r="E159">
            <v>39.558660000000003</v>
          </cell>
          <cell r="F159">
            <v>66.580150000000003</v>
          </cell>
          <cell r="G159">
            <v>256.14073999999999</v>
          </cell>
          <cell r="H159">
            <v>0</v>
          </cell>
          <cell r="I159">
            <v>0</v>
          </cell>
          <cell r="J159">
            <v>0</v>
          </cell>
          <cell r="K159">
            <v>0</v>
          </cell>
          <cell r="L159">
            <v>0</v>
          </cell>
          <cell r="M159">
            <v>0</v>
          </cell>
          <cell r="N159">
            <v>0</v>
          </cell>
          <cell r="O159">
            <v>0</v>
          </cell>
          <cell r="P159">
            <v>193</v>
          </cell>
          <cell r="Q159">
            <v>39.558660000000003</v>
          </cell>
          <cell r="R159">
            <v>106.13881000000001</v>
          </cell>
          <cell r="S159">
            <v>362.27954999999997</v>
          </cell>
          <cell r="T159">
            <v>362.27954999999997</v>
          </cell>
          <cell r="U159">
            <v>362.27954999999997</v>
          </cell>
          <cell r="V159">
            <v>362.27954999999997</v>
          </cell>
          <cell r="W159">
            <v>0</v>
          </cell>
          <cell r="X159">
            <v>0</v>
          </cell>
          <cell r="Y159">
            <v>0</v>
          </cell>
          <cell r="Z159">
            <v>0</v>
          </cell>
          <cell r="AA159">
            <v>0</v>
          </cell>
          <cell r="AB159">
            <v>193</v>
          </cell>
          <cell r="AC159">
            <v>39.558660000000003</v>
          </cell>
          <cell r="AD159">
            <v>106.13881000000001</v>
          </cell>
          <cell r="AE159">
            <v>362.27954999999997</v>
          </cell>
          <cell r="AF159">
            <v>362.27954999999997</v>
          </cell>
          <cell r="AG159">
            <v>362.27954999999997</v>
          </cell>
          <cell r="AH159">
            <v>362.27954999999997</v>
          </cell>
          <cell r="AI159">
            <v>362.27954999999997</v>
          </cell>
          <cell r="AJ159">
            <v>362.27954999999997</v>
          </cell>
          <cell r="AK159">
            <v>362.27954999999997</v>
          </cell>
          <cell r="AL159">
            <v>362.27954999999997</v>
          </cell>
          <cell r="AM159">
            <v>362.27954999999997</v>
          </cell>
          <cell r="AN159">
            <v>555.27954999999997</v>
          </cell>
        </row>
        <row r="160">
          <cell r="E160">
            <v>359.9117</v>
          </cell>
          <cell r="F160">
            <v>136.65756999999999</v>
          </cell>
          <cell r="G160">
            <v>198.62244000000001</v>
          </cell>
          <cell r="H160">
            <v>335.60525000000001</v>
          </cell>
          <cell r="I160">
            <v>434.13105999999999</v>
          </cell>
          <cell r="J160">
            <v>487.17759999999998</v>
          </cell>
          <cell r="K160">
            <v>79.035520000000005</v>
          </cell>
          <cell r="L160">
            <v>0</v>
          </cell>
          <cell r="M160">
            <v>79.035520000000005</v>
          </cell>
          <cell r="N160">
            <v>237.10656</v>
          </cell>
          <cell r="O160">
            <v>197.58879999999999</v>
          </cell>
          <cell r="P160">
            <v>237.10656</v>
          </cell>
          <cell r="Q160">
            <v>359.9117</v>
          </cell>
          <cell r="R160">
            <v>496.56926999999996</v>
          </cell>
          <cell r="S160">
            <v>695.19170999999994</v>
          </cell>
          <cell r="T160">
            <v>1030.7969599999999</v>
          </cell>
          <cell r="U160">
            <v>1464.9280199999998</v>
          </cell>
          <cell r="V160">
            <v>1952.1056199999998</v>
          </cell>
          <cell r="W160">
            <v>79.035520000000005</v>
          </cell>
          <cell r="X160">
            <v>79.035520000000005</v>
          </cell>
          <cell r="Y160">
            <v>158.07104000000001</v>
          </cell>
          <cell r="Z160">
            <v>395.17759999999998</v>
          </cell>
          <cell r="AA160">
            <v>592.76639999999998</v>
          </cell>
          <cell r="AB160">
            <v>829.87295999999992</v>
          </cell>
          <cell r="AC160">
            <v>359.9117</v>
          </cell>
          <cell r="AD160">
            <v>496.56926999999996</v>
          </cell>
          <cell r="AE160">
            <v>695.19170999999994</v>
          </cell>
          <cell r="AF160">
            <v>1030.7969599999999</v>
          </cell>
          <cell r="AG160">
            <v>1464.9280199999998</v>
          </cell>
          <cell r="AH160">
            <v>1952.1056199999998</v>
          </cell>
          <cell r="AI160">
            <v>2031.1411399999997</v>
          </cell>
          <cell r="AJ160">
            <v>2031.1411399999997</v>
          </cell>
          <cell r="AK160">
            <v>2110.1766599999996</v>
          </cell>
          <cell r="AL160">
            <v>2347.2832199999998</v>
          </cell>
          <cell r="AM160">
            <v>2544.8720199999998</v>
          </cell>
          <cell r="AN160">
            <v>2781.97858</v>
          </cell>
        </row>
        <row r="161">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row>
        <row r="162">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row>
        <row r="166">
          <cell r="E166" t="str">
            <v>January</v>
          </cell>
          <cell r="F166" t="str">
            <v>February</v>
          </cell>
          <cell r="G166" t="str">
            <v>March</v>
          </cell>
          <cell r="H166" t="str">
            <v>April</v>
          </cell>
          <cell r="I166" t="str">
            <v>May</v>
          </cell>
          <cell r="J166" t="str">
            <v>June</v>
          </cell>
          <cell r="K166" t="str">
            <v>July</v>
          </cell>
          <cell r="L166" t="str">
            <v>August</v>
          </cell>
          <cell r="M166" t="str">
            <v>September</v>
          </cell>
          <cell r="N166" t="str">
            <v>October</v>
          </cell>
          <cell r="O166" t="str">
            <v>November</v>
          </cell>
          <cell r="P166" t="str">
            <v>December</v>
          </cell>
          <cell r="Q166" t="str">
            <v>htd_January</v>
          </cell>
          <cell r="R166" t="str">
            <v>htd_February</v>
          </cell>
          <cell r="S166" t="str">
            <v>htd_March</v>
          </cell>
          <cell r="T166" t="str">
            <v>htd_April</v>
          </cell>
          <cell r="U166" t="str">
            <v>htd_May</v>
          </cell>
          <cell r="V166" t="str">
            <v>htd_June</v>
          </cell>
          <cell r="W166" t="str">
            <v>htd_July</v>
          </cell>
          <cell r="X166" t="str">
            <v>htd_August</v>
          </cell>
          <cell r="Y166" t="str">
            <v>htd_September</v>
          </cell>
          <cell r="Z166" t="str">
            <v>htd_October</v>
          </cell>
          <cell r="AA166" t="str">
            <v>htd_November</v>
          </cell>
          <cell r="AB166" t="str">
            <v>htd_December</v>
          </cell>
          <cell r="AC166" t="str">
            <v>ytd_January</v>
          </cell>
          <cell r="AD166" t="str">
            <v>ytd_February</v>
          </cell>
          <cell r="AE166" t="str">
            <v>ytd_March</v>
          </cell>
          <cell r="AF166" t="str">
            <v>ytd_April</v>
          </cell>
          <cell r="AG166" t="str">
            <v>ytd_May</v>
          </cell>
          <cell r="AH166" t="str">
            <v>ytd_June</v>
          </cell>
          <cell r="AI166" t="str">
            <v>ytd_July</v>
          </cell>
          <cell r="AJ166" t="str">
            <v>ytd_August</v>
          </cell>
          <cell r="AK166" t="str">
            <v>ytd_September</v>
          </cell>
          <cell r="AL166" t="str">
            <v>ytd_October</v>
          </cell>
          <cell r="AM166" t="str">
            <v>ytd_November</v>
          </cell>
          <cell r="AN166" t="str">
            <v>ytd_December</v>
          </cell>
        </row>
        <row r="167">
          <cell r="E167">
            <v>73.429519999999997</v>
          </cell>
          <cell r="F167">
            <v>15.49905</v>
          </cell>
          <cell r="G167">
            <v>1.960000000000008</v>
          </cell>
          <cell r="H167">
            <v>0</v>
          </cell>
          <cell r="I167">
            <v>47</v>
          </cell>
          <cell r="J167">
            <v>192.292</v>
          </cell>
          <cell r="K167">
            <v>194</v>
          </cell>
          <cell r="L167">
            <v>242.095</v>
          </cell>
          <cell r="M167">
            <v>33</v>
          </cell>
          <cell r="N167">
            <v>5</v>
          </cell>
          <cell r="O167">
            <v>5</v>
          </cell>
          <cell r="P167">
            <v>0</v>
          </cell>
          <cell r="Q167">
            <v>73.429519999999997</v>
          </cell>
          <cell r="R167">
            <v>88.928569999999993</v>
          </cell>
          <cell r="S167">
            <v>90.888570000000001</v>
          </cell>
          <cell r="T167">
            <v>90.888570000000001</v>
          </cell>
          <cell r="U167">
            <v>137.88857000000002</v>
          </cell>
          <cell r="V167">
            <v>330.18056999999999</v>
          </cell>
          <cell r="W167">
            <v>194</v>
          </cell>
          <cell r="X167">
            <v>436.09500000000003</v>
          </cell>
          <cell r="Y167">
            <v>469.09500000000003</v>
          </cell>
          <cell r="Z167">
            <v>474.09500000000003</v>
          </cell>
          <cell r="AA167">
            <v>479.09500000000003</v>
          </cell>
          <cell r="AB167">
            <v>479.09500000000003</v>
          </cell>
          <cell r="AC167">
            <v>73.429519999999997</v>
          </cell>
          <cell r="AD167">
            <v>88.928569999999993</v>
          </cell>
          <cell r="AE167">
            <v>90.888570000000001</v>
          </cell>
          <cell r="AF167">
            <v>90.888570000000001</v>
          </cell>
          <cell r="AG167">
            <v>137.88857000000002</v>
          </cell>
          <cell r="AH167">
            <v>330.18056999999999</v>
          </cell>
          <cell r="AI167">
            <v>524.18056999999999</v>
          </cell>
          <cell r="AJ167">
            <v>766.27557000000002</v>
          </cell>
          <cell r="AK167">
            <v>799.27557000000002</v>
          </cell>
          <cell r="AL167">
            <v>804.27557000000002</v>
          </cell>
          <cell r="AM167">
            <v>809.27557000000002</v>
          </cell>
          <cell r="AN167">
            <v>809.27557000000002</v>
          </cell>
        </row>
        <row r="168">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row>
        <row r="169">
          <cell r="E169">
            <v>0</v>
          </cell>
          <cell r="F169">
            <v>0</v>
          </cell>
          <cell r="G169">
            <v>0</v>
          </cell>
          <cell r="H169">
            <v>0</v>
          </cell>
          <cell r="I169">
            <v>0</v>
          </cell>
          <cell r="J169">
            <v>0</v>
          </cell>
          <cell r="K169">
            <v>4</v>
          </cell>
          <cell r="L169">
            <v>0</v>
          </cell>
          <cell r="M169">
            <v>0</v>
          </cell>
          <cell r="N169">
            <v>0</v>
          </cell>
          <cell r="O169">
            <v>20</v>
          </cell>
          <cell r="P169">
            <v>54</v>
          </cell>
          <cell r="Q169">
            <v>0</v>
          </cell>
          <cell r="R169">
            <v>0</v>
          </cell>
          <cell r="S169">
            <v>0</v>
          </cell>
          <cell r="T169">
            <v>0</v>
          </cell>
          <cell r="U169">
            <v>0</v>
          </cell>
          <cell r="V169">
            <v>0</v>
          </cell>
          <cell r="W169">
            <v>4</v>
          </cell>
          <cell r="X169">
            <v>4</v>
          </cell>
          <cell r="Y169">
            <v>4</v>
          </cell>
          <cell r="Z169">
            <v>4</v>
          </cell>
          <cell r="AA169">
            <v>24</v>
          </cell>
          <cell r="AB169">
            <v>78</v>
          </cell>
          <cell r="AC169">
            <v>0</v>
          </cell>
          <cell r="AD169">
            <v>0</v>
          </cell>
          <cell r="AE169">
            <v>0</v>
          </cell>
          <cell r="AF169">
            <v>0</v>
          </cell>
          <cell r="AG169">
            <v>0</v>
          </cell>
          <cell r="AH169">
            <v>0</v>
          </cell>
          <cell r="AI169">
            <v>4</v>
          </cell>
          <cell r="AJ169">
            <v>4</v>
          </cell>
          <cell r="AK169">
            <v>4</v>
          </cell>
          <cell r="AL169">
            <v>4</v>
          </cell>
          <cell r="AM169">
            <v>24</v>
          </cell>
          <cell r="AN169">
            <v>78</v>
          </cell>
        </row>
        <row r="170">
          <cell r="E170">
            <v>0</v>
          </cell>
          <cell r="F170">
            <v>0</v>
          </cell>
          <cell r="G170">
            <v>0</v>
          </cell>
          <cell r="H170">
            <v>0</v>
          </cell>
          <cell r="I170">
            <v>0</v>
          </cell>
          <cell r="J170">
            <v>0</v>
          </cell>
          <cell r="K170">
            <v>0</v>
          </cell>
          <cell r="L170">
            <v>10</v>
          </cell>
          <cell r="M170">
            <v>10</v>
          </cell>
          <cell r="N170">
            <v>0</v>
          </cell>
          <cell r="O170">
            <v>0</v>
          </cell>
          <cell r="P170">
            <v>0</v>
          </cell>
          <cell r="Q170">
            <v>0</v>
          </cell>
          <cell r="R170">
            <v>0</v>
          </cell>
          <cell r="S170">
            <v>0</v>
          </cell>
          <cell r="T170">
            <v>0</v>
          </cell>
          <cell r="U170">
            <v>0</v>
          </cell>
          <cell r="V170">
            <v>0</v>
          </cell>
          <cell r="W170">
            <v>0</v>
          </cell>
          <cell r="X170">
            <v>10</v>
          </cell>
          <cell r="Y170">
            <v>20</v>
          </cell>
          <cell r="Z170">
            <v>20</v>
          </cell>
          <cell r="AA170">
            <v>20</v>
          </cell>
          <cell r="AB170">
            <v>20</v>
          </cell>
          <cell r="AC170">
            <v>0</v>
          </cell>
          <cell r="AD170">
            <v>0</v>
          </cell>
          <cell r="AE170">
            <v>0</v>
          </cell>
          <cell r="AF170">
            <v>0</v>
          </cell>
          <cell r="AG170">
            <v>0</v>
          </cell>
          <cell r="AH170">
            <v>0</v>
          </cell>
          <cell r="AI170">
            <v>0</v>
          </cell>
          <cell r="AJ170">
            <v>10</v>
          </cell>
          <cell r="AK170">
            <v>20</v>
          </cell>
          <cell r="AL170">
            <v>20</v>
          </cell>
          <cell r="AM170">
            <v>20</v>
          </cell>
          <cell r="AN170">
            <v>20</v>
          </cell>
        </row>
        <row r="171">
          <cell r="E171">
            <v>1.4206699999999999</v>
          </cell>
          <cell r="F171">
            <v>2.99518</v>
          </cell>
          <cell r="G171">
            <v>14.079230000000001</v>
          </cell>
          <cell r="H171">
            <v>15</v>
          </cell>
          <cell r="I171">
            <v>20</v>
          </cell>
          <cell r="J171">
            <v>78.893680000000003</v>
          </cell>
          <cell r="K171">
            <v>76</v>
          </cell>
          <cell r="L171">
            <v>196</v>
          </cell>
          <cell r="M171">
            <v>5</v>
          </cell>
          <cell r="N171">
            <v>10</v>
          </cell>
          <cell r="O171">
            <v>40</v>
          </cell>
          <cell r="P171">
            <v>12</v>
          </cell>
          <cell r="Q171">
            <v>1.4206699999999999</v>
          </cell>
          <cell r="R171">
            <v>4.4158499999999998</v>
          </cell>
          <cell r="S171">
            <v>18.495080000000002</v>
          </cell>
          <cell r="T171">
            <v>33.495080000000002</v>
          </cell>
          <cell r="U171">
            <v>53.495080000000002</v>
          </cell>
          <cell r="V171">
            <v>132.38875999999999</v>
          </cell>
          <cell r="W171">
            <v>76</v>
          </cell>
          <cell r="X171">
            <v>272</v>
          </cell>
          <cell r="Y171">
            <v>277</v>
          </cell>
          <cell r="Z171">
            <v>287</v>
          </cell>
          <cell r="AA171">
            <v>327</v>
          </cell>
          <cell r="AB171">
            <v>339</v>
          </cell>
          <cell r="AC171">
            <v>1.4206699999999999</v>
          </cell>
          <cell r="AD171">
            <v>4.4158499999999998</v>
          </cell>
          <cell r="AE171">
            <v>18.495080000000002</v>
          </cell>
          <cell r="AF171">
            <v>33.495080000000002</v>
          </cell>
          <cell r="AG171">
            <v>53.495080000000002</v>
          </cell>
          <cell r="AH171">
            <v>132.38875999999999</v>
          </cell>
          <cell r="AI171">
            <v>208.38875999999999</v>
          </cell>
          <cell r="AJ171">
            <v>404.38875999999999</v>
          </cell>
          <cell r="AK171">
            <v>409.38875999999999</v>
          </cell>
          <cell r="AL171">
            <v>419.38875999999999</v>
          </cell>
          <cell r="AM171">
            <v>459.38875999999999</v>
          </cell>
          <cell r="AN171">
            <v>471.38875999999999</v>
          </cell>
        </row>
        <row r="172">
          <cell r="E172">
            <v>0</v>
          </cell>
          <cell r="F172">
            <v>0</v>
          </cell>
          <cell r="G172">
            <v>14.020899999999999</v>
          </cell>
          <cell r="H172">
            <v>0</v>
          </cell>
          <cell r="I172">
            <v>6.7768499999999996</v>
          </cell>
          <cell r="J172">
            <v>1.8</v>
          </cell>
          <cell r="K172">
            <v>60</v>
          </cell>
          <cell r="L172">
            <v>0</v>
          </cell>
          <cell r="M172">
            <v>0</v>
          </cell>
          <cell r="N172">
            <v>0</v>
          </cell>
          <cell r="O172">
            <v>0</v>
          </cell>
          <cell r="P172">
            <v>0</v>
          </cell>
          <cell r="Q172">
            <v>0</v>
          </cell>
          <cell r="R172">
            <v>0</v>
          </cell>
          <cell r="S172">
            <v>14.020899999999999</v>
          </cell>
          <cell r="T172">
            <v>14.020899999999999</v>
          </cell>
          <cell r="U172">
            <v>20.797750000000001</v>
          </cell>
          <cell r="V172">
            <v>22.597750000000001</v>
          </cell>
          <cell r="W172">
            <v>60</v>
          </cell>
          <cell r="X172">
            <v>60</v>
          </cell>
          <cell r="Y172">
            <v>60</v>
          </cell>
          <cell r="Z172">
            <v>60</v>
          </cell>
          <cell r="AA172">
            <v>60</v>
          </cell>
          <cell r="AB172">
            <v>60</v>
          </cell>
          <cell r="AC172">
            <v>0</v>
          </cell>
          <cell r="AD172">
            <v>0</v>
          </cell>
          <cell r="AE172">
            <v>14.020899999999999</v>
          </cell>
          <cell r="AF172">
            <v>14.020899999999999</v>
          </cell>
          <cell r="AG172">
            <v>20.797750000000001</v>
          </cell>
          <cell r="AH172">
            <v>22.597750000000001</v>
          </cell>
          <cell r="AI172">
            <v>82.597750000000005</v>
          </cell>
          <cell r="AJ172">
            <v>82.597750000000005</v>
          </cell>
          <cell r="AK172">
            <v>82.597750000000005</v>
          </cell>
          <cell r="AL172">
            <v>82.597750000000005</v>
          </cell>
          <cell r="AM172">
            <v>82.597750000000005</v>
          </cell>
          <cell r="AN172">
            <v>82.597750000000005</v>
          </cell>
        </row>
        <row r="173">
          <cell r="E173">
            <v>45.633699999999997</v>
          </cell>
          <cell r="F173">
            <v>10.33783</v>
          </cell>
          <cell r="G173">
            <v>24.578100000000003</v>
          </cell>
          <cell r="H173">
            <v>22.5</v>
          </cell>
          <cell r="I173">
            <v>69.402289999999994</v>
          </cell>
          <cell r="J173">
            <v>33</v>
          </cell>
          <cell r="K173">
            <v>114.12040999999999</v>
          </cell>
          <cell r="L173">
            <v>60</v>
          </cell>
          <cell r="M173">
            <v>28.5487</v>
          </cell>
          <cell r="N173">
            <v>0</v>
          </cell>
          <cell r="O173">
            <v>0</v>
          </cell>
          <cell r="P173">
            <v>150</v>
          </cell>
          <cell r="Q173">
            <v>45.633699999999997</v>
          </cell>
          <cell r="R173">
            <v>55.971530000000001</v>
          </cell>
          <cell r="S173">
            <v>80.549630000000008</v>
          </cell>
          <cell r="T173">
            <v>103.04963000000001</v>
          </cell>
          <cell r="U173">
            <v>172.45192</v>
          </cell>
          <cell r="V173">
            <v>205.45192</v>
          </cell>
          <cell r="W173">
            <v>114.12040999999999</v>
          </cell>
          <cell r="X173">
            <v>174.12040999999999</v>
          </cell>
          <cell r="Y173">
            <v>202.66910999999999</v>
          </cell>
          <cell r="Z173">
            <v>202.66910999999999</v>
          </cell>
          <cell r="AA173">
            <v>202.66910999999999</v>
          </cell>
          <cell r="AB173">
            <v>352.66910999999999</v>
          </cell>
          <cell r="AC173">
            <v>45.633699999999997</v>
          </cell>
          <cell r="AD173">
            <v>55.971530000000001</v>
          </cell>
          <cell r="AE173">
            <v>80.549630000000008</v>
          </cell>
          <cell r="AF173">
            <v>103.04963000000001</v>
          </cell>
          <cell r="AG173">
            <v>172.45192</v>
          </cell>
          <cell r="AH173">
            <v>205.45192</v>
          </cell>
          <cell r="AI173">
            <v>319.57232999999997</v>
          </cell>
          <cell r="AJ173">
            <v>379.57232999999997</v>
          </cell>
          <cell r="AK173">
            <v>408.12102999999996</v>
          </cell>
          <cell r="AL173">
            <v>408.12102999999996</v>
          </cell>
          <cell r="AM173">
            <v>408.12102999999996</v>
          </cell>
          <cell r="AN173">
            <v>558.12103000000002</v>
          </cell>
        </row>
        <row r="174">
          <cell r="E174">
            <v>0</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row>
        <row r="175">
          <cell r="E175">
            <v>0</v>
          </cell>
          <cell r="F175">
            <v>0</v>
          </cell>
          <cell r="G175">
            <v>0</v>
          </cell>
          <cell r="H175">
            <v>0</v>
          </cell>
          <cell r="I175">
            <v>236.6</v>
          </cell>
          <cell r="J175">
            <v>33.799999999999997</v>
          </cell>
          <cell r="K175">
            <v>40</v>
          </cell>
          <cell r="L175">
            <v>122.8</v>
          </cell>
          <cell r="M175">
            <v>0</v>
          </cell>
          <cell r="N175">
            <v>0</v>
          </cell>
          <cell r="O175">
            <v>422.6</v>
          </cell>
          <cell r="P175">
            <v>20</v>
          </cell>
          <cell r="Q175">
            <v>0</v>
          </cell>
          <cell r="R175">
            <v>0</v>
          </cell>
          <cell r="S175">
            <v>0</v>
          </cell>
          <cell r="T175">
            <v>0</v>
          </cell>
          <cell r="U175">
            <v>236.6</v>
          </cell>
          <cell r="V175">
            <v>270.39999999999998</v>
          </cell>
          <cell r="W175">
            <v>40</v>
          </cell>
          <cell r="X175">
            <v>162.80000000000001</v>
          </cell>
          <cell r="Y175">
            <v>162.80000000000001</v>
          </cell>
          <cell r="Z175">
            <v>162.80000000000001</v>
          </cell>
          <cell r="AA175">
            <v>585.40000000000009</v>
          </cell>
          <cell r="AB175">
            <v>605.40000000000009</v>
          </cell>
          <cell r="AC175">
            <v>0</v>
          </cell>
          <cell r="AD175">
            <v>0</v>
          </cell>
          <cell r="AE175">
            <v>0</v>
          </cell>
          <cell r="AF175">
            <v>0</v>
          </cell>
          <cell r="AG175">
            <v>236.6</v>
          </cell>
          <cell r="AH175">
            <v>270.39999999999998</v>
          </cell>
          <cell r="AI175">
            <v>310.39999999999998</v>
          </cell>
          <cell r="AJ175">
            <v>433.2</v>
          </cell>
          <cell r="AK175">
            <v>433.2</v>
          </cell>
          <cell r="AL175">
            <v>433.2</v>
          </cell>
          <cell r="AM175">
            <v>855.8</v>
          </cell>
          <cell r="AN175">
            <v>875.8</v>
          </cell>
        </row>
        <row r="176">
          <cell r="E176">
            <v>13.491989999999999</v>
          </cell>
          <cell r="F176">
            <v>22.684850000000001</v>
          </cell>
          <cell r="G176">
            <v>2.6377600000000001</v>
          </cell>
          <cell r="H176">
            <v>33</v>
          </cell>
          <cell r="I176">
            <v>98.693110000000004</v>
          </cell>
          <cell r="J176">
            <v>129.95835</v>
          </cell>
          <cell r="K176">
            <v>100.5</v>
          </cell>
          <cell r="L176">
            <v>157.79701</v>
          </cell>
          <cell r="M176">
            <v>14</v>
          </cell>
          <cell r="N176">
            <v>5</v>
          </cell>
          <cell r="O176">
            <v>44</v>
          </cell>
          <cell r="P176">
            <v>323</v>
          </cell>
          <cell r="Q176">
            <v>13.491989999999999</v>
          </cell>
          <cell r="R176">
            <v>36.176839999999999</v>
          </cell>
          <cell r="S176">
            <v>38.814599999999999</v>
          </cell>
          <cell r="T176">
            <v>71.814599999999999</v>
          </cell>
          <cell r="U176">
            <v>170.50771</v>
          </cell>
          <cell r="V176">
            <v>300.46605999999997</v>
          </cell>
          <cell r="W176">
            <v>100.5</v>
          </cell>
          <cell r="X176">
            <v>258.29701</v>
          </cell>
          <cell r="Y176">
            <v>272.29701</v>
          </cell>
          <cell r="Z176">
            <v>277.29701</v>
          </cell>
          <cell r="AA176">
            <v>321.29701</v>
          </cell>
          <cell r="AB176">
            <v>644.29701</v>
          </cell>
          <cell r="AC176">
            <v>13.491989999999999</v>
          </cell>
          <cell r="AD176">
            <v>36.176839999999999</v>
          </cell>
          <cell r="AE176">
            <v>38.814599999999999</v>
          </cell>
          <cell r="AF176">
            <v>71.814599999999999</v>
          </cell>
          <cell r="AG176">
            <v>170.50771</v>
          </cell>
          <cell r="AH176">
            <v>300.46605999999997</v>
          </cell>
          <cell r="AI176">
            <v>400.96605999999997</v>
          </cell>
          <cell r="AJ176">
            <v>558.76306999999997</v>
          </cell>
          <cell r="AK176">
            <v>572.76306999999997</v>
          </cell>
          <cell r="AL176">
            <v>577.76306999999997</v>
          </cell>
          <cell r="AM176">
            <v>621.76306999999997</v>
          </cell>
          <cell r="AN176">
            <v>944.76306999999997</v>
          </cell>
        </row>
        <row r="177">
          <cell r="E177">
            <v>0</v>
          </cell>
          <cell r="F177">
            <v>0</v>
          </cell>
          <cell r="G177">
            <v>0</v>
          </cell>
          <cell r="H177">
            <v>0</v>
          </cell>
          <cell r="I177">
            <v>0</v>
          </cell>
          <cell r="J177">
            <v>20</v>
          </cell>
          <cell r="K177">
            <v>20</v>
          </cell>
          <cell r="L177">
            <v>0</v>
          </cell>
          <cell r="M177">
            <v>0</v>
          </cell>
          <cell r="N177">
            <v>0</v>
          </cell>
          <cell r="O177">
            <v>0</v>
          </cell>
          <cell r="P177">
            <v>50</v>
          </cell>
          <cell r="Q177">
            <v>0</v>
          </cell>
          <cell r="R177">
            <v>0</v>
          </cell>
          <cell r="S177">
            <v>0</v>
          </cell>
          <cell r="T177">
            <v>0</v>
          </cell>
          <cell r="U177">
            <v>0</v>
          </cell>
          <cell r="V177">
            <v>20</v>
          </cell>
          <cell r="W177">
            <v>20</v>
          </cell>
          <cell r="X177">
            <v>20</v>
          </cell>
          <cell r="Y177">
            <v>20</v>
          </cell>
          <cell r="Z177">
            <v>20</v>
          </cell>
          <cell r="AA177">
            <v>20</v>
          </cell>
          <cell r="AB177">
            <v>70</v>
          </cell>
          <cell r="AC177">
            <v>0</v>
          </cell>
          <cell r="AD177">
            <v>0</v>
          </cell>
          <cell r="AE177">
            <v>0</v>
          </cell>
          <cell r="AF177">
            <v>0</v>
          </cell>
          <cell r="AG177">
            <v>0</v>
          </cell>
          <cell r="AH177">
            <v>20</v>
          </cell>
          <cell r="AI177">
            <v>40</v>
          </cell>
          <cell r="AJ177">
            <v>40</v>
          </cell>
          <cell r="AK177">
            <v>40</v>
          </cell>
          <cell r="AL177">
            <v>40</v>
          </cell>
          <cell r="AM177">
            <v>40</v>
          </cell>
          <cell r="AN177">
            <v>90</v>
          </cell>
        </row>
        <row r="178">
          <cell r="E178">
            <v>0</v>
          </cell>
          <cell r="F178">
            <v>0</v>
          </cell>
          <cell r="G178">
            <v>0</v>
          </cell>
          <cell r="H178">
            <v>0</v>
          </cell>
          <cell r="I178">
            <v>0</v>
          </cell>
          <cell r="J178">
            <v>24</v>
          </cell>
          <cell r="K178">
            <v>0</v>
          </cell>
          <cell r="L178">
            <v>0</v>
          </cell>
          <cell r="M178">
            <v>0</v>
          </cell>
          <cell r="N178">
            <v>0</v>
          </cell>
          <cell r="O178">
            <v>0</v>
          </cell>
          <cell r="P178">
            <v>0</v>
          </cell>
          <cell r="Q178">
            <v>0</v>
          </cell>
          <cell r="R178">
            <v>0</v>
          </cell>
          <cell r="S178">
            <v>0</v>
          </cell>
          <cell r="T178">
            <v>0</v>
          </cell>
          <cell r="U178">
            <v>0</v>
          </cell>
          <cell r="V178">
            <v>24</v>
          </cell>
          <cell r="W178">
            <v>0</v>
          </cell>
          <cell r="X178">
            <v>0</v>
          </cell>
          <cell r="Y178">
            <v>0</v>
          </cell>
          <cell r="Z178">
            <v>0</v>
          </cell>
          <cell r="AA178">
            <v>0</v>
          </cell>
          <cell r="AB178">
            <v>0</v>
          </cell>
          <cell r="AC178">
            <v>0</v>
          </cell>
          <cell r="AD178">
            <v>0</v>
          </cell>
          <cell r="AE178">
            <v>0</v>
          </cell>
          <cell r="AF178">
            <v>0</v>
          </cell>
          <cell r="AG178">
            <v>0</v>
          </cell>
          <cell r="AH178">
            <v>24</v>
          </cell>
          <cell r="AI178">
            <v>24</v>
          </cell>
          <cell r="AJ178">
            <v>24</v>
          </cell>
          <cell r="AK178">
            <v>24</v>
          </cell>
          <cell r="AL178">
            <v>24</v>
          </cell>
          <cell r="AM178">
            <v>24</v>
          </cell>
          <cell r="AN178">
            <v>24</v>
          </cell>
        </row>
        <row r="179">
          <cell r="E179">
            <v>0</v>
          </cell>
          <cell r="F179">
            <v>0</v>
          </cell>
          <cell r="G179">
            <v>0</v>
          </cell>
          <cell r="H179">
            <v>27</v>
          </cell>
          <cell r="I179">
            <v>0</v>
          </cell>
          <cell r="J179">
            <v>15</v>
          </cell>
          <cell r="K179">
            <v>123</v>
          </cell>
          <cell r="L179">
            <v>29</v>
          </cell>
          <cell r="M179">
            <v>0</v>
          </cell>
          <cell r="N179">
            <v>5</v>
          </cell>
          <cell r="O179">
            <v>20</v>
          </cell>
          <cell r="P179">
            <v>70</v>
          </cell>
          <cell r="Q179">
            <v>0</v>
          </cell>
          <cell r="R179">
            <v>0</v>
          </cell>
          <cell r="S179">
            <v>0</v>
          </cell>
          <cell r="T179">
            <v>27</v>
          </cell>
          <cell r="U179">
            <v>27</v>
          </cell>
          <cell r="V179">
            <v>42</v>
          </cell>
          <cell r="W179">
            <v>123</v>
          </cell>
          <cell r="X179">
            <v>152</v>
          </cell>
          <cell r="Y179">
            <v>152</v>
          </cell>
          <cell r="Z179">
            <v>157</v>
          </cell>
          <cell r="AA179">
            <v>177</v>
          </cell>
          <cell r="AB179">
            <v>247</v>
          </cell>
          <cell r="AC179">
            <v>0</v>
          </cell>
          <cell r="AD179">
            <v>0</v>
          </cell>
          <cell r="AE179">
            <v>0</v>
          </cell>
          <cell r="AF179">
            <v>27</v>
          </cell>
          <cell r="AG179">
            <v>27</v>
          </cell>
          <cell r="AH179">
            <v>42</v>
          </cell>
          <cell r="AI179">
            <v>165</v>
          </cell>
          <cell r="AJ179">
            <v>194</v>
          </cell>
          <cell r="AK179">
            <v>194</v>
          </cell>
          <cell r="AL179">
            <v>199</v>
          </cell>
          <cell r="AM179">
            <v>219</v>
          </cell>
          <cell r="AN179">
            <v>289</v>
          </cell>
        </row>
        <row r="180">
          <cell r="E180">
            <v>1.72885</v>
          </cell>
          <cell r="F180">
            <v>0</v>
          </cell>
          <cell r="G180">
            <v>0</v>
          </cell>
          <cell r="H180">
            <v>0</v>
          </cell>
          <cell r="I180">
            <v>0</v>
          </cell>
          <cell r="J180">
            <v>7</v>
          </cell>
          <cell r="K180">
            <v>0</v>
          </cell>
          <cell r="L180">
            <v>0</v>
          </cell>
          <cell r="M180">
            <v>0</v>
          </cell>
          <cell r="N180">
            <v>0</v>
          </cell>
          <cell r="O180">
            <v>0</v>
          </cell>
          <cell r="P180">
            <v>0</v>
          </cell>
          <cell r="Q180">
            <v>1.72885</v>
          </cell>
          <cell r="R180">
            <v>1.72885</v>
          </cell>
          <cell r="S180">
            <v>1.72885</v>
          </cell>
          <cell r="T180">
            <v>1.72885</v>
          </cell>
          <cell r="U180">
            <v>1.72885</v>
          </cell>
          <cell r="V180">
            <v>8.7288499999999996</v>
          </cell>
          <cell r="W180">
            <v>0</v>
          </cell>
          <cell r="X180">
            <v>0</v>
          </cell>
          <cell r="Y180">
            <v>0</v>
          </cell>
          <cell r="Z180">
            <v>0</v>
          </cell>
          <cell r="AA180">
            <v>0</v>
          </cell>
          <cell r="AB180">
            <v>0</v>
          </cell>
          <cell r="AC180">
            <v>1.72885</v>
          </cell>
          <cell r="AD180">
            <v>1.72885</v>
          </cell>
          <cell r="AE180">
            <v>1.72885</v>
          </cell>
          <cell r="AF180">
            <v>1.72885</v>
          </cell>
          <cell r="AG180">
            <v>1.72885</v>
          </cell>
          <cell r="AH180">
            <v>8.7288499999999996</v>
          </cell>
          <cell r="AI180">
            <v>8.7288499999999996</v>
          </cell>
          <cell r="AJ180">
            <v>8.7288499999999996</v>
          </cell>
          <cell r="AK180">
            <v>8.7288499999999996</v>
          </cell>
          <cell r="AL180">
            <v>8.7288499999999996</v>
          </cell>
          <cell r="AM180">
            <v>8.7288499999999996</v>
          </cell>
          <cell r="AN180">
            <v>8.7288499999999996</v>
          </cell>
        </row>
        <row r="181">
          <cell r="E181">
            <v>0</v>
          </cell>
          <cell r="F181">
            <v>0</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row>
        <row r="182">
          <cell r="E182">
            <v>0</v>
          </cell>
          <cell r="F182">
            <v>0</v>
          </cell>
          <cell r="G182">
            <v>27.787600000000001</v>
          </cell>
          <cell r="H182">
            <v>0</v>
          </cell>
          <cell r="I182">
            <v>0</v>
          </cell>
          <cell r="J182">
            <v>0</v>
          </cell>
          <cell r="K182">
            <v>110</v>
          </cell>
          <cell r="L182">
            <v>0</v>
          </cell>
          <cell r="M182">
            <v>0</v>
          </cell>
          <cell r="N182">
            <v>0</v>
          </cell>
          <cell r="O182">
            <v>0</v>
          </cell>
          <cell r="P182">
            <v>0</v>
          </cell>
          <cell r="Q182">
            <v>0</v>
          </cell>
          <cell r="R182">
            <v>0</v>
          </cell>
          <cell r="S182">
            <v>27.787600000000001</v>
          </cell>
          <cell r="T182">
            <v>27.787600000000001</v>
          </cell>
          <cell r="U182">
            <v>27.787600000000001</v>
          </cell>
          <cell r="V182">
            <v>27.787600000000001</v>
          </cell>
          <cell r="W182">
            <v>110</v>
          </cell>
          <cell r="X182">
            <v>110</v>
          </cell>
          <cell r="Y182">
            <v>110</v>
          </cell>
          <cell r="Z182">
            <v>110</v>
          </cell>
          <cell r="AA182">
            <v>110</v>
          </cell>
          <cell r="AB182">
            <v>110</v>
          </cell>
          <cell r="AC182">
            <v>0</v>
          </cell>
          <cell r="AD182">
            <v>0</v>
          </cell>
          <cell r="AE182">
            <v>27.787600000000001</v>
          </cell>
          <cell r="AF182">
            <v>27.787600000000001</v>
          </cell>
          <cell r="AG182">
            <v>27.787600000000001</v>
          </cell>
          <cell r="AH182">
            <v>27.787600000000001</v>
          </cell>
          <cell r="AI182">
            <v>137.7876</v>
          </cell>
          <cell r="AJ182">
            <v>137.7876</v>
          </cell>
          <cell r="AK182">
            <v>137.7876</v>
          </cell>
          <cell r="AL182">
            <v>137.7876</v>
          </cell>
          <cell r="AM182">
            <v>137.7876</v>
          </cell>
          <cell r="AN182">
            <v>137.7876</v>
          </cell>
        </row>
        <row r="183">
          <cell r="E183">
            <v>65.266580000000005</v>
          </cell>
          <cell r="F183">
            <v>147.87267</v>
          </cell>
          <cell r="G183">
            <v>26.638200000000001</v>
          </cell>
          <cell r="H183">
            <v>1193.6131400000002</v>
          </cell>
          <cell r="I183">
            <v>642.02877999999998</v>
          </cell>
          <cell r="J183">
            <v>853.13560999999993</v>
          </cell>
          <cell r="K183">
            <v>475.43878000000001</v>
          </cell>
          <cell r="L183">
            <v>281.17561000000001</v>
          </cell>
          <cell r="M183">
            <v>440.84878000000003</v>
          </cell>
          <cell r="N183">
            <v>587.57560999999998</v>
          </cell>
          <cell r="O183">
            <v>12.804880000000001</v>
          </cell>
          <cell r="P183">
            <v>441.2</v>
          </cell>
          <cell r="Q183">
            <v>65.266580000000005</v>
          </cell>
          <cell r="R183">
            <v>213.13925</v>
          </cell>
          <cell r="S183">
            <v>239.77745000000002</v>
          </cell>
          <cell r="T183">
            <v>1433.3905900000002</v>
          </cell>
          <cell r="U183">
            <v>2075.4193700000001</v>
          </cell>
          <cell r="V183">
            <v>2928.5549799999999</v>
          </cell>
          <cell r="W183">
            <v>475.43878000000001</v>
          </cell>
          <cell r="X183">
            <v>756.61438999999996</v>
          </cell>
          <cell r="Y183">
            <v>1197.46317</v>
          </cell>
          <cell r="Z183">
            <v>1785.0387799999999</v>
          </cell>
          <cell r="AA183">
            <v>1797.8436599999998</v>
          </cell>
          <cell r="AB183">
            <v>2239.0436599999998</v>
          </cell>
          <cell r="AC183">
            <v>65.266580000000005</v>
          </cell>
          <cell r="AD183">
            <v>213.13925</v>
          </cell>
          <cell r="AE183">
            <v>239.77745000000002</v>
          </cell>
          <cell r="AF183">
            <v>1433.3905900000002</v>
          </cell>
          <cell r="AG183">
            <v>2075.4193700000001</v>
          </cell>
          <cell r="AH183">
            <v>2928.5549799999999</v>
          </cell>
          <cell r="AI183">
            <v>3403.9937599999998</v>
          </cell>
          <cell r="AJ183">
            <v>3685.1693699999996</v>
          </cell>
          <cell r="AK183">
            <v>4126.0181499999999</v>
          </cell>
          <cell r="AL183">
            <v>4713.5937599999997</v>
          </cell>
          <cell r="AM183">
            <v>4726.3986399999994</v>
          </cell>
          <cell r="AN183">
            <v>5167.5986399999992</v>
          </cell>
        </row>
        <row r="184">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row>
        <row r="185">
          <cell r="E185">
            <v>105.9593</v>
          </cell>
          <cell r="F185">
            <v>65.273979999999995</v>
          </cell>
          <cell r="G185">
            <v>3.3952</v>
          </cell>
          <cell r="H185">
            <v>9</v>
          </cell>
          <cell r="I185">
            <v>50</v>
          </cell>
          <cell r="J185">
            <v>357.5</v>
          </cell>
          <cell r="K185">
            <v>148</v>
          </cell>
          <cell r="L185">
            <v>0</v>
          </cell>
          <cell r="M185">
            <v>15</v>
          </cell>
          <cell r="N185">
            <v>55</v>
          </cell>
          <cell r="O185">
            <v>155</v>
          </cell>
          <cell r="P185">
            <v>0</v>
          </cell>
          <cell r="Q185">
            <v>105.9593</v>
          </cell>
          <cell r="R185">
            <v>171.23327999999998</v>
          </cell>
          <cell r="S185">
            <v>174.62847999999997</v>
          </cell>
          <cell r="T185">
            <v>183.62847999999997</v>
          </cell>
          <cell r="U185">
            <v>233.62847999999997</v>
          </cell>
          <cell r="V185">
            <v>591.12847999999997</v>
          </cell>
          <cell r="W185">
            <v>148</v>
          </cell>
          <cell r="X185">
            <v>148</v>
          </cell>
          <cell r="Y185">
            <v>163</v>
          </cell>
          <cell r="Z185">
            <v>218</v>
          </cell>
          <cell r="AA185">
            <v>373</v>
          </cell>
          <cell r="AB185">
            <v>373</v>
          </cell>
          <cell r="AC185">
            <v>105.9593</v>
          </cell>
          <cell r="AD185">
            <v>171.23327999999998</v>
          </cell>
          <cell r="AE185">
            <v>174.62847999999997</v>
          </cell>
          <cell r="AF185">
            <v>183.62847999999997</v>
          </cell>
          <cell r="AG185">
            <v>233.62847999999997</v>
          </cell>
          <cell r="AH185">
            <v>591.12847999999997</v>
          </cell>
          <cell r="AI185">
            <v>739.12847999999997</v>
          </cell>
          <cell r="AJ185">
            <v>739.12847999999997</v>
          </cell>
          <cell r="AK185">
            <v>754.12847999999997</v>
          </cell>
          <cell r="AL185">
            <v>809.12847999999997</v>
          </cell>
          <cell r="AM185">
            <v>964.12847999999997</v>
          </cell>
          <cell r="AN185">
            <v>964.12847999999997</v>
          </cell>
        </row>
        <row r="189">
          <cell r="E189" t="str">
            <v>January</v>
          </cell>
          <cell r="F189" t="str">
            <v>February</v>
          </cell>
          <cell r="G189" t="str">
            <v>March</v>
          </cell>
          <cell r="H189" t="str">
            <v>April</v>
          </cell>
          <cell r="I189" t="str">
            <v>May</v>
          </cell>
          <cell r="J189" t="str">
            <v>June</v>
          </cell>
          <cell r="K189" t="str">
            <v>July</v>
          </cell>
          <cell r="L189" t="str">
            <v>August</v>
          </cell>
          <cell r="M189" t="str">
            <v>September</v>
          </cell>
          <cell r="N189" t="str">
            <v>October</v>
          </cell>
          <cell r="O189" t="str">
            <v>November</v>
          </cell>
          <cell r="P189" t="str">
            <v>December</v>
          </cell>
          <cell r="Q189" t="str">
            <v>htd_January</v>
          </cell>
          <cell r="R189" t="str">
            <v>htd_February</v>
          </cell>
          <cell r="S189" t="str">
            <v>htd_March</v>
          </cell>
          <cell r="T189" t="str">
            <v>htd_April</v>
          </cell>
          <cell r="U189" t="str">
            <v>htd_May</v>
          </cell>
          <cell r="V189" t="str">
            <v>htd_June</v>
          </cell>
          <cell r="W189" t="str">
            <v>htd_July</v>
          </cell>
          <cell r="X189" t="str">
            <v>htd_August</v>
          </cell>
          <cell r="Y189" t="str">
            <v>htd_September</v>
          </cell>
          <cell r="Z189" t="str">
            <v>htd_October</v>
          </cell>
          <cell r="AA189" t="str">
            <v>htd_November</v>
          </cell>
          <cell r="AB189" t="str">
            <v>htd_December</v>
          </cell>
          <cell r="AC189" t="str">
            <v>ytd_January</v>
          </cell>
          <cell r="AD189" t="str">
            <v>ytd_February</v>
          </cell>
          <cell r="AE189" t="str">
            <v>ytd_March</v>
          </cell>
          <cell r="AF189" t="str">
            <v>ytd_April</v>
          </cell>
          <cell r="AG189" t="str">
            <v>ytd_May</v>
          </cell>
          <cell r="AH189" t="str">
            <v>ytd_June</v>
          </cell>
          <cell r="AI189" t="str">
            <v>ytd_July</v>
          </cell>
          <cell r="AJ189" t="str">
            <v>ytd_August</v>
          </cell>
          <cell r="AK189" t="str">
            <v>ytd_September</v>
          </cell>
          <cell r="AL189" t="str">
            <v>ytd_October</v>
          </cell>
          <cell r="AM189" t="str">
            <v>ytd_November</v>
          </cell>
          <cell r="AN189" t="str">
            <v>ytd_December</v>
          </cell>
        </row>
        <row r="190">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row>
        <row r="191">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row>
        <row r="192">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row>
        <row r="193">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row>
        <row r="194">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row>
        <row r="195">
          <cell r="E195">
            <v>0.93110000000000004</v>
          </cell>
          <cell r="F195">
            <v>0</v>
          </cell>
          <cell r="G195">
            <v>0</v>
          </cell>
          <cell r="H195">
            <v>0</v>
          </cell>
          <cell r="I195">
            <v>0</v>
          </cell>
          <cell r="J195">
            <v>0</v>
          </cell>
          <cell r="K195">
            <v>7</v>
          </cell>
          <cell r="L195">
            <v>0</v>
          </cell>
          <cell r="M195">
            <v>0</v>
          </cell>
          <cell r="N195">
            <v>0</v>
          </cell>
          <cell r="O195">
            <v>0</v>
          </cell>
          <cell r="P195">
            <v>0</v>
          </cell>
          <cell r="Q195">
            <v>0.93110000000000004</v>
          </cell>
          <cell r="R195">
            <v>0.93110000000000004</v>
          </cell>
          <cell r="S195">
            <v>0.93110000000000004</v>
          </cell>
          <cell r="T195">
            <v>0.93110000000000004</v>
          </cell>
          <cell r="U195">
            <v>0.93110000000000004</v>
          </cell>
          <cell r="V195">
            <v>0.93110000000000004</v>
          </cell>
          <cell r="W195">
            <v>7</v>
          </cell>
          <cell r="X195">
            <v>7</v>
          </cell>
          <cell r="Y195">
            <v>7</v>
          </cell>
          <cell r="Z195">
            <v>7</v>
          </cell>
          <cell r="AA195">
            <v>7</v>
          </cell>
          <cell r="AB195">
            <v>7</v>
          </cell>
          <cell r="AC195">
            <v>0.93110000000000004</v>
          </cell>
          <cell r="AD195">
            <v>0.93110000000000004</v>
          </cell>
          <cell r="AE195">
            <v>0.93110000000000004</v>
          </cell>
          <cell r="AF195">
            <v>0.93110000000000004</v>
          </cell>
          <cell r="AG195">
            <v>0.93110000000000004</v>
          </cell>
          <cell r="AH195">
            <v>0.93110000000000004</v>
          </cell>
          <cell r="AI195">
            <v>7.9310999999999998</v>
          </cell>
          <cell r="AJ195">
            <v>7.9310999999999998</v>
          </cell>
          <cell r="AK195">
            <v>7.9310999999999998</v>
          </cell>
          <cell r="AL195">
            <v>7.9310999999999998</v>
          </cell>
          <cell r="AM195">
            <v>7.9310999999999998</v>
          </cell>
          <cell r="AN195">
            <v>7.9310999999999998</v>
          </cell>
        </row>
        <row r="196">
          <cell r="E196">
            <v>2.2904</v>
          </cell>
          <cell r="F196">
            <v>0.64549999999999996</v>
          </cell>
          <cell r="G196">
            <v>24.041</v>
          </cell>
          <cell r="H196">
            <v>23.16</v>
          </cell>
          <cell r="I196">
            <v>190.38499999999999</v>
          </cell>
          <cell r="J196">
            <v>74.069000000000003</v>
          </cell>
          <cell r="K196">
            <v>261.39400000000001</v>
          </cell>
          <cell r="L196">
            <v>165</v>
          </cell>
          <cell r="M196">
            <v>200</v>
          </cell>
          <cell r="N196">
            <v>0</v>
          </cell>
          <cell r="O196">
            <v>0</v>
          </cell>
          <cell r="P196">
            <v>0</v>
          </cell>
          <cell r="Q196">
            <v>2.2904</v>
          </cell>
          <cell r="R196">
            <v>2.9359000000000002</v>
          </cell>
          <cell r="S196">
            <v>26.976900000000001</v>
          </cell>
          <cell r="T196">
            <v>50.136899999999997</v>
          </cell>
          <cell r="U196">
            <v>240.52189999999999</v>
          </cell>
          <cell r="V196">
            <v>314.59089999999998</v>
          </cell>
          <cell r="W196">
            <v>261.39400000000001</v>
          </cell>
          <cell r="X196">
            <v>426.39400000000001</v>
          </cell>
          <cell r="Y196">
            <v>626.39400000000001</v>
          </cell>
          <cell r="Z196">
            <v>626.39400000000001</v>
          </cell>
          <cell r="AA196">
            <v>626.39400000000001</v>
          </cell>
          <cell r="AB196">
            <v>626.39400000000001</v>
          </cell>
          <cell r="AC196">
            <v>2.2904</v>
          </cell>
          <cell r="AD196">
            <v>2.9359000000000002</v>
          </cell>
          <cell r="AE196">
            <v>26.976900000000001</v>
          </cell>
          <cell r="AF196">
            <v>50.136899999999997</v>
          </cell>
          <cell r="AG196">
            <v>240.52189999999999</v>
          </cell>
          <cell r="AH196">
            <v>314.59089999999998</v>
          </cell>
          <cell r="AI196">
            <v>575.98489999999993</v>
          </cell>
          <cell r="AJ196">
            <v>740.98489999999993</v>
          </cell>
          <cell r="AK196">
            <v>940.98489999999993</v>
          </cell>
          <cell r="AL196">
            <v>940.98489999999993</v>
          </cell>
          <cell r="AM196">
            <v>940.98489999999993</v>
          </cell>
          <cell r="AN196">
            <v>940.98489999999993</v>
          </cell>
        </row>
        <row r="197">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row>
        <row r="198">
          <cell r="E198">
            <v>0</v>
          </cell>
          <cell r="F198">
            <v>0</v>
          </cell>
          <cell r="G198">
            <v>0</v>
          </cell>
          <cell r="H198">
            <v>0</v>
          </cell>
          <cell r="I198">
            <v>0</v>
          </cell>
          <cell r="J198">
            <v>0</v>
          </cell>
          <cell r="K198">
            <v>0</v>
          </cell>
          <cell r="L198">
            <v>0</v>
          </cell>
          <cell r="M198">
            <v>0</v>
          </cell>
          <cell r="N198">
            <v>0</v>
          </cell>
          <cell r="O198">
            <v>200</v>
          </cell>
          <cell r="P198">
            <v>0</v>
          </cell>
          <cell r="Q198">
            <v>0</v>
          </cell>
          <cell r="R198">
            <v>0</v>
          </cell>
          <cell r="S198">
            <v>0</v>
          </cell>
          <cell r="T198">
            <v>0</v>
          </cell>
          <cell r="U198">
            <v>0</v>
          </cell>
          <cell r="V198">
            <v>0</v>
          </cell>
          <cell r="W198">
            <v>0</v>
          </cell>
          <cell r="X198">
            <v>0</v>
          </cell>
          <cell r="Y198">
            <v>0</v>
          </cell>
          <cell r="Z198">
            <v>0</v>
          </cell>
          <cell r="AA198">
            <v>200</v>
          </cell>
          <cell r="AB198">
            <v>200</v>
          </cell>
          <cell r="AC198">
            <v>0</v>
          </cell>
          <cell r="AD198">
            <v>0</v>
          </cell>
          <cell r="AE198">
            <v>0</v>
          </cell>
          <cell r="AF198">
            <v>0</v>
          </cell>
          <cell r="AG198">
            <v>0</v>
          </cell>
          <cell r="AH198">
            <v>0</v>
          </cell>
          <cell r="AI198">
            <v>0</v>
          </cell>
          <cell r="AJ198">
            <v>0</v>
          </cell>
          <cell r="AK198">
            <v>0</v>
          </cell>
          <cell r="AL198">
            <v>0</v>
          </cell>
          <cell r="AM198">
            <v>200</v>
          </cell>
          <cell r="AN198">
            <v>200</v>
          </cell>
        </row>
        <row r="199">
          <cell r="E199">
            <v>0.43930000000000002</v>
          </cell>
          <cell r="F199">
            <v>0</v>
          </cell>
          <cell r="G199">
            <v>0</v>
          </cell>
          <cell r="H199">
            <v>0</v>
          </cell>
          <cell r="I199">
            <v>20</v>
          </cell>
          <cell r="J199">
            <v>30</v>
          </cell>
          <cell r="K199">
            <v>0</v>
          </cell>
          <cell r="L199">
            <v>40</v>
          </cell>
          <cell r="M199">
            <v>90</v>
          </cell>
          <cell r="N199">
            <v>0</v>
          </cell>
          <cell r="O199">
            <v>0</v>
          </cell>
          <cell r="P199">
            <v>0</v>
          </cell>
          <cell r="Q199">
            <v>0.43930000000000002</v>
          </cell>
          <cell r="R199">
            <v>0.43930000000000002</v>
          </cell>
          <cell r="S199">
            <v>0.43930000000000002</v>
          </cell>
          <cell r="T199">
            <v>0.43930000000000002</v>
          </cell>
          <cell r="U199">
            <v>20.439299999999999</v>
          </cell>
          <cell r="V199">
            <v>50.439300000000003</v>
          </cell>
          <cell r="W199">
            <v>0</v>
          </cell>
          <cell r="X199">
            <v>40</v>
          </cell>
          <cell r="Y199">
            <v>130</v>
          </cell>
          <cell r="Z199">
            <v>130</v>
          </cell>
          <cell r="AA199">
            <v>130</v>
          </cell>
          <cell r="AB199">
            <v>130</v>
          </cell>
          <cell r="AC199">
            <v>0.43930000000000002</v>
          </cell>
          <cell r="AD199">
            <v>0.43930000000000002</v>
          </cell>
          <cell r="AE199">
            <v>0.43930000000000002</v>
          </cell>
          <cell r="AF199">
            <v>0.43930000000000002</v>
          </cell>
          <cell r="AG199">
            <v>20.439299999999999</v>
          </cell>
          <cell r="AH199">
            <v>50.439300000000003</v>
          </cell>
          <cell r="AI199">
            <v>50.439300000000003</v>
          </cell>
          <cell r="AJ199">
            <v>90.439300000000003</v>
          </cell>
          <cell r="AK199">
            <v>180.4393</v>
          </cell>
          <cell r="AL199">
            <v>180.4393</v>
          </cell>
          <cell r="AM199">
            <v>180.4393</v>
          </cell>
          <cell r="AN199">
            <v>180.4393</v>
          </cell>
        </row>
        <row r="200">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row>
        <row r="201">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row>
        <row r="202">
          <cell r="E202">
            <v>12.3233</v>
          </cell>
          <cell r="F202">
            <v>3.7985000000000002</v>
          </cell>
          <cell r="G202">
            <v>0</v>
          </cell>
          <cell r="H202">
            <v>0</v>
          </cell>
          <cell r="I202">
            <v>0</v>
          </cell>
          <cell r="J202">
            <v>0</v>
          </cell>
          <cell r="K202">
            <v>40</v>
          </cell>
          <cell r="L202">
            <v>0</v>
          </cell>
          <cell r="M202">
            <v>260</v>
          </cell>
          <cell r="N202">
            <v>115</v>
          </cell>
          <cell r="O202">
            <v>0</v>
          </cell>
          <cell r="P202">
            <v>0</v>
          </cell>
          <cell r="Q202">
            <v>12.3233</v>
          </cell>
          <cell r="R202">
            <v>16.1218</v>
          </cell>
          <cell r="S202">
            <v>16.1218</v>
          </cell>
          <cell r="T202">
            <v>16.1218</v>
          </cell>
          <cell r="U202">
            <v>16.1218</v>
          </cell>
          <cell r="V202">
            <v>16.1218</v>
          </cell>
          <cell r="W202">
            <v>40</v>
          </cell>
          <cell r="X202">
            <v>40</v>
          </cell>
          <cell r="Y202">
            <v>300</v>
          </cell>
          <cell r="Z202">
            <v>415</v>
          </cell>
          <cell r="AA202">
            <v>415</v>
          </cell>
          <cell r="AB202">
            <v>415</v>
          </cell>
          <cell r="AC202">
            <v>12.3233</v>
          </cell>
          <cell r="AD202">
            <v>16.1218</v>
          </cell>
          <cell r="AE202">
            <v>16.1218</v>
          </cell>
          <cell r="AF202">
            <v>16.1218</v>
          </cell>
          <cell r="AG202">
            <v>16.1218</v>
          </cell>
          <cell r="AH202">
            <v>16.1218</v>
          </cell>
          <cell r="AI202">
            <v>56.1218</v>
          </cell>
          <cell r="AJ202">
            <v>56.1218</v>
          </cell>
          <cell r="AK202">
            <v>316.12180000000001</v>
          </cell>
          <cell r="AL202">
            <v>431.12180000000001</v>
          </cell>
          <cell r="AM202">
            <v>431.12180000000001</v>
          </cell>
          <cell r="AN202">
            <v>431.12180000000001</v>
          </cell>
        </row>
        <row r="203">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row>
        <row r="204">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row>
        <row r="205">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row>
        <row r="206">
          <cell r="E206">
            <v>0</v>
          </cell>
          <cell r="F206">
            <v>38.911999999999999</v>
          </cell>
          <cell r="G206">
            <v>24.157</v>
          </cell>
          <cell r="H206">
            <v>0</v>
          </cell>
          <cell r="I206">
            <v>137.6</v>
          </cell>
          <cell r="J206">
            <v>31.4</v>
          </cell>
          <cell r="K206">
            <v>212.4</v>
          </cell>
          <cell r="L206">
            <v>94.2</v>
          </cell>
          <cell r="M206">
            <v>62.8</v>
          </cell>
          <cell r="N206">
            <v>131.6</v>
          </cell>
          <cell r="O206">
            <v>131.6</v>
          </cell>
          <cell r="P206">
            <v>410</v>
          </cell>
          <cell r="Q206">
            <v>0</v>
          </cell>
          <cell r="R206">
            <v>38.911999999999999</v>
          </cell>
          <cell r="S206">
            <v>63.069000000000003</v>
          </cell>
          <cell r="T206">
            <v>63.069000000000003</v>
          </cell>
          <cell r="U206">
            <v>200.66899999999998</v>
          </cell>
          <cell r="V206">
            <v>232.06899999999999</v>
          </cell>
          <cell r="W206">
            <v>212.4</v>
          </cell>
          <cell r="X206">
            <v>306.60000000000002</v>
          </cell>
          <cell r="Y206">
            <v>369.40000000000003</v>
          </cell>
          <cell r="Z206">
            <v>501</v>
          </cell>
          <cell r="AA206">
            <v>632.6</v>
          </cell>
          <cell r="AB206">
            <v>1042.5999999999999</v>
          </cell>
          <cell r="AC206">
            <v>0</v>
          </cell>
          <cell r="AD206">
            <v>38.911999999999999</v>
          </cell>
          <cell r="AE206">
            <v>63.069000000000003</v>
          </cell>
          <cell r="AF206">
            <v>63.069000000000003</v>
          </cell>
          <cell r="AG206">
            <v>200.66899999999998</v>
          </cell>
          <cell r="AH206">
            <v>232.06899999999999</v>
          </cell>
          <cell r="AI206">
            <v>444.46899999999999</v>
          </cell>
          <cell r="AJ206">
            <v>538.66899999999998</v>
          </cell>
          <cell r="AK206">
            <v>601.46899999999994</v>
          </cell>
          <cell r="AL206">
            <v>733.06899999999996</v>
          </cell>
          <cell r="AM206">
            <v>864.66899999999998</v>
          </cell>
          <cell r="AN206">
            <v>1274.6689999999999</v>
          </cell>
        </row>
        <row r="207">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row>
        <row r="208">
          <cell r="E208">
            <v>0</v>
          </cell>
          <cell r="F208">
            <v>2.3519999999999999</v>
          </cell>
          <cell r="G208">
            <v>14.548</v>
          </cell>
          <cell r="H208">
            <v>0</v>
          </cell>
          <cell r="I208">
            <v>14.202</v>
          </cell>
          <cell r="J208">
            <v>11.879</v>
          </cell>
          <cell r="K208">
            <v>610.20000000000005</v>
          </cell>
          <cell r="L208">
            <v>0</v>
          </cell>
          <cell r="M208">
            <v>0</v>
          </cell>
          <cell r="N208">
            <v>0</v>
          </cell>
          <cell r="O208">
            <v>0</v>
          </cell>
          <cell r="P208">
            <v>0</v>
          </cell>
          <cell r="Q208">
            <v>0</v>
          </cell>
          <cell r="R208">
            <v>2.3519999999999999</v>
          </cell>
          <cell r="S208">
            <v>16.899999999999999</v>
          </cell>
          <cell r="T208">
            <v>16.899999999999999</v>
          </cell>
          <cell r="U208">
            <v>31.101999999999997</v>
          </cell>
          <cell r="V208">
            <v>42.980999999999995</v>
          </cell>
          <cell r="W208">
            <v>610.20000000000005</v>
          </cell>
          <cell r="X208">
            <v>610.20000000000005</v>
          </cell>
          <cell r="Y208">
            <v>610.20000000000005</v>
          </cell>
          <cell r="Z208">
            <v>610.20000000000005</v>
          </cell>
          <cell r="AA208">
            <v>610.20000000000005</v>
          </cell>
          <cell r="AB208">
            <v>610.20000000000005</v>
          </cell>
          <cell r="AC208">
            <v>0</v>
          </cell>
          <cell r="AD208">
            <v>2.3519999999999999</v>
          </cell>
          <cell r="AE208">
            <v>16.899999999999999</v>
          </cell>
          <cell r="AF208">
            <v>16.899999999999999</v>
          </cell>
          <cell r="AG208">
            <v>31.101999999999997</v>
          </cell>
          <cell r="AH208">
            <v>42.980999999999995</v>
          </cell>
          <cell r="AI208">
            <v>653.18100000000004</v>
          </cell>
          <cell r="AJ208">
            <v>653.18100000000004</v>
          </cell>
          <cell r="AK208">
            <v>653.18100000000004</v>
          </cell>
          <cell r="AL208">
            <v>653.18100000000004</v>
          </cell>
          <cell r="AM208">
            <v>653.18100000000004</v>
          </cell>
          <cell r="AN208">
            <v>653.18100000000004</v>
          </cell>
        </row>
        <row r="212">
          <cell r="E212" t="str">
            <v>January</v>
          </cell>
          <cell r="F212" t="str">
            <v>February</v>
          </cell>
          <cell r="G212" t="str">
            <v>March</v>
          </cell>
          <cell r="H212" t="str">
            <v>April</v>
          </cell>
          <cell r="I212" t="str">
            <v>May</v>
          </cell>
          <cell r="J212" t="str">
            <v>June</v>
          </cell>
          <cell r="K212" t="str">
            <v>July</v>
          </cell>
          <cell r="L212" t="str">
            <v>August</v>
          </cell>
          <cell r="M212" t="str">
            <v>September</v>
          </cell>
          <cell r="N212" t="str">
            <v>October</v>
          </cell>
          <cell r="O212" t="str">
            <v>November</v>
          </cell>
          <cell r="P212" t="str">
            <v>December</v>
          </cell>
          <cell r="Q212" t="str">
            <v>htd_January</v>
          </cell>
          <cell r="R212" t="str">
            <v>htd_February</v>
          </cell>
          <cell r="S212" t="str">
            <v>htd_March</v>
          </cell>
          <cell r="T212" t="str">
            <v>htd_April</v>
          </cell>
          <cell r="U212" t="str">
            <v>htd_May</v>
          </cell>
          <cell r="V212" t="str">
            <v>htd_June</v>
          </cell>
          <cell r="W212" t="str">
            <v>htd_July</v>
          </cell>
          <cell r="X212" t="str">
            <v>htd_August</v>
          </cell>
          <cell r="Y212" t="str">
            <v>htd_September</v>
          </cell>
          <cell r="Z212" t="str">
            <v>htd_October</v>
          </cell>
          <cell r="AA212" t="str">
            <v>htd_November</v>
          </cell>
          <cell r="AB212" t="str">
            <v>htd_December</v>
          </cell>
          <cell r="AC212" t="str">
            <v>ytd_January</v>
          </cell>
          <cell r="AD212" t="str">
            <v>ytd_February</v>
          </cell>
          <cell r="AE212" t="str">
            <v>ytd_March</v>
          </cell>
          <cell r="AF212" t="str">
            <v>ytd_April</v>
          </cell>
          <cell r="AG212" t="str">
            <v>ytd_May</v>
          </cell>
          <cell r="AH212" t="str">
            <v>ytd_June</v>
          </cell>
          <cell r="AI212" t="str">
            <v>ytd_July</v>
          </cell>
          <cell r="AJ212" t="str">
            <v>ytd_August</v>
          </cell>
          <cell r="AK212" t="str">
            <v>ytd_September</v>
          </cell>
          <cell r="AL212" t="str">
            <v>ytd_October</v>
          </cell>
          <cell r="AM212" t="str">
            <v>ytd_November</v>
          </cell>
          <cell r="AN212" t="str">
            <v>ytd_December</v>
          </cell>
        </row>
        <row r="213">
          <cell r="E213">
            <v>5704.57888</v>
          </cell>
          <cell r="F213">
            <v>6986.6056400000007</v>
          </cell>
          <cell r="G213">
            <v>5202.0815000000002</v>
          </cell>
          <cell r="H213">
            <v>7593.7</v>
          </cell>
          <cell r="I213">
            <v>8093.1</v>
          </cell>
          <cell r="J213">
            <v>6801.8920000000007</v>
          </cell>
          <cell r="K213">
            <v>9262.2000000000007</v>
          </cell>
          <cell r="L213">
            <v>4407.5950000000003</v>
          </cell>
          <cell r="M213">
            <v>3695.2</v>
          </cell>
          <cell r="N213">
            <v>2769.2</v>
          </cell>
          <cell r="O213">
            <v>3053.8</v>
          </cell>
          <cell r="P213">
            <v>6806.3</v>
          </cell>
          <cell r="Q213">
            <v>5704.57888</v>
          </cell>
          <cell r="R213">
            <v>12691.184520000001</v>
          </cell>
          <cell r="S213">
            <v>17893.266020000003</v>
          </cell>
          <cell r="T213">
            <v>25486.966020000003</v>
          </cell>
          <cell r="U213">
            <v>33580.066020000006</v>
          </cell>
          <cell r="V213">
            <v>40381.958020000005</v>
          </cell>
          <cell r="W213">
            <v>9262.2000000000007</v>
          </cell>
          <cell r="X213">
            <v>13669.795000000002</v>
          </cell>
          <cell r="Y213">
            <v>17364.995000000003</v>
          </cell>
          <cell r="Z213">
            <v>20134.195000000003</v>
          </cell>
          <cell r="AA213">
            <v>23187.995000000003</v>
          </cell>
          <cell r="AB213">
            <v>29994.295000000002</v>
          </cell>
          <cell r="AC213">
            <v>5704.57888</v>
          </cell>
          <cell r="AD213">
            <v>12691.184520000001</v>
          </cell>
          <cell r="AE213">
            <v>17893.266020000003</v>
          </cell>
          <cell r="AF213">
            <v>25486.966020000003</v>
          </cell>
          <cell r="AG213">
            <v>33580.066020000006</v>
          </cell>
          <cell r="AH213">
            <v>40381.958020000005</v>
          </cell>
          <cell r="AI213">
            <v>49644.158020000003</v>
          </cell>
          <cell r="AJ213">
            <v>54051.753020000004</v>
          </cell>
          <cell r="AK213">
            <v>57746.953020000001</v>
          </cell>
          <cell r="AL213">
            <v>60516.153019999998</v>
          </cell>
          <cell r="AM213">
            <v>63569.953020000001</v>
          </cell>
          <cell r="AN213">
            <v>70376.253020000004</v>
          </cell>
        </row>
        <row r="214">
          <cell r="E214">
            <v>482.09271999999999</v>
          </cell>
          <cell r="F214">
            <v>94.149280000000005</v>
          </cell>
          <cell r="G214">
            <v>168.08000999999999</v>
          </cell>
          <cell r="H214">
            <v>501.28792999999996</v>
          </cell>
          <cell r="I214">
            <v>561.28792999999996</v>
          </cell>
          <cell r="J214">
            <v>345.76125999999999</v>
          </cell>
          <cell r="K214">
            <v>613.74400000000003</v>
          </cell>
          <cell r="L214">
            <v>692.74400000000003</v>
          </cell>
          <cell r="M214">
            <v>602.74400000000003</v>
          </cell>
          <cell r="N214">
            <v>689.87200000000007</v>
          </cell>
          <cell r="O214">
            <v>591.87200000000007</v>
          </cell>
          <cell r="P214">
            <v>517.74400000000003</v>
          </cell>
          <cell r="Q214">
            <v>482.09271999999999</v>
          </cell>
          <cell r="R214">
            <v>576.24199999999996</v>
          </cell>
          <cell r="S214">
            <v>744.32200999999998</v>
          </cell>
          <cell r="T214">
            <v>1245.6099399999998</v>
          </cell>
          <cell r="U214">
            <v>1806.8978699999998</v>
          </cell>
          <cell r="V214">
            <v>2152.65913</v>
          </cell>
          <cell r="W214">
            <v>613.74400000000003</v>
          </cell>
          <cell r="X214">
            <v>1306.4880000000001</v>
          </cell>
          <cell r="Y214">
            <v>1909.232</v>
          </cell>
          <cell r="Z214">
            <v>2599.1040000000003</v>
          </cell>
          <cell r="AA214">
            <v>3190.9760000000006</v>
          </cell>
          <cell r="AB214">
            <v>3708.7200000000007</v>
          </cell>
          <cell r="AC214">
            <v>482.09271999999999</v>
          </cell>
          <cell r="AD214">
            <v>576.24199999999996</v>
          </cell>
          <cell r="AE214">
            <v>744.32200999999998</v>
          </cell>
          <cell r="AF214">
            <v>1245.6099399999998</v>
          </cell>
          <cell r="AG214">
            <v>1806.8978699999998</v>
          </cell>
          <cell r="AH214">
            <v>2152.65913</v>
          </cell>
          <cell r="AI214">
            <v>2766.4031300000001</v>
          </cell>
          <cell r="AJ214">
            <v>3459.1471300000003</v>
          </cell>
          <cell r="AK214">
            <v>4061.8911300000004</v>
          </cell>
          <cell r="AL214">
            <v>4751.7631300000003</v>
          </cell>
          <cell r="AM214">
            <v>5343.6351300000006</v>
          </cell>
          <cell r="AN214">
            <v>5861.3791300000003</v>
          </cell>
        </row>
        <row r="215">
          <cell r="E215">
            <v>54.973419999999997</v>
          </cell>
          <cell r="F215">
            <v>4.0281900000000004</v>
          </cell>
          <cell r="G215">
            <v>15.1144</v>
          </cell>
          <cell r="H215">
            <v>112.1</v>
          </cell>
          <cell r="I215">
            <v>26.1</v>
          </cell>
          <cell r="J215">
            <v>56.733539999999998</v>
          </cell>
          <cell r="K215">
            <v>84</v>
          </cell>
          <cell r="L215">
            <v>139</v>
          </cell>
          <cell r="M215">
            <v>84</v>
          </cell>
          <cell r="N215">
            <v>95</v>
          </cell>
          <cell r="O215">
            <v>125</v>
          </cell>
          <cell r="P215">
            <v>174</v>
          </cell>
          <cell r="Q215">
            <v>54.973419999999997</v>
          </cell>
          <cell r="R215">
            <v>59.001609999999999</v>
          </cell>
          <cell r="S215">
            <v>74.116010000000003</v>
          </cell>
          <cell r="T215">
            <v>186.21600999999998</v>
          </cell>
          <cell r="U215">
            <v>212.31600999999998</v>
          </cell>
          <cell r="V215">
            <v>269.04954999999995</v>
          </cell>
          <cell r="W215">
            <v>84</v>
          </cell>
          <cell r="X215">
            <v>223</v>
          </cell>
          <cell r="Y215">
            <v>307</v>
          </cell>
          <cell r="Z215">
            <v>402</v>
          </cell>
          <cell r="AA215">
            <v>527</v>
          </cell>
          <cell r="AB215">
            <v>701</v>
          </cell>
          <cell r="AC215">
            <v>54.973419999999997</v>
          </cell>
          <cell r="AD215">
            <v>59.001609999999999</v>
          </cell>
          <cell r="AE215">
            <v>74.116010000000003</v>
          </cell>
          <cell r="AF215">
            <v>186.21600999999998</v>
          </cell>
          <cell r="AG215">
            <v>212.31600999999998</v>
          </cell>
          <cell r="AH215">
            <v>269.04954999999995</v>
          </cell>
          <cell r="AI215">
            <v>353.04954999999995</v>
          </cell>
          <cell r="AJ215">
            <v>492.04954999999995</v>
          </cell>
          <cell r="AK215">
            <v>576.04954999999995</v>
          </cell>
          <cell r="AL215">
            <v>671.04954999999995</v>
          </cell>
          <cell r="AM215">
            <v>796.04954999999995</v>
          </cell>
          <cell r="AN215">
            <v>970.04954999999995</v>
          </cell>
        </row>
        <row r="216">
          <cell r="E216">
            <v>28.809049999999999</v>
          </cell>
          <cell r="F216">
            <v>61.522019999999998</v>
          </cell>
          <cell r="G216">
            <v>48.200769999999999</v>
          </cell>
          <cell r="H216">
            <v>871.84518999999989</v>
          </cell>
          <cell r="I216">
            <v>1874.84519</v>
          </cell>
          <cell r="J216">
            <v>644.6677699999999</v>
          </cell>
          <cell r="K216">
            <v>434.22199999999998</v>
          </cell>
          <cell r="L216">
            <v>274.22199999999998</v>
          </cell>
          <cell r="M216">
            <v>727.22199999999998</v>
          </cell>
          <cell r="N216">
            <v>608.61099999999999</v>
          </cell>
          <cell r="O216">
            <v>512.61099999999999</v>
          </cell>
          <cell r="P216">
            <v>408.22199999999998</v>
          </cell>
          <cell r="Q216">
            <v>28.809049999999999</v>
          </cell>
          <cell r="R216">
            <v>90.331069999999997</v>
          </cell>
          <cell r="S216">
            <v>138.53183999999999</v>
          </cell>
          <cell r="T216">
            <v>1010.3770299999999</v>
          </cell>
          <cell r="U216">
            <v>2885.2222199999997</v>
          </cell>
          <cell r="V216">
            <v>3529.8899899999997</v>
          </cell>
          <cell r="W216">
            <v>434.22199999999998</v>
          </cell>
          <cell r="X216">
            <v>708.44399999999996</v>
          </cell>
          <cell r="Y216">
            <v>1435.6659999999999</v>
          </cell>
          <cell r="Z216">
            <v>2044.277</v>
          </cell>
          <cell r="AA216">
            <v>2556.8879999999999</v>
          </cell>
          <cell r="AB216">
            <v>2965.1099999999997</v>
          </cell>
          <cell r="AC216">
            <v>28.809049999999999</v>
          </cell>
          <cell r="AD216">
            <v>90.331069999999997</v>
          </cell>
          <cell r="AE216">
            <v>138.53183999999999</v>
          </cell>
          <cell r="AF216">
            <v>1010.3770299999999</v>
          </cell>
          <cell r="AG216">
            <v>2885.2222199999997</v>
          </cell>
          <cell r="AH216">
            <v>3529.8899899999997</v>
          </cell>
          <cell r="AI216">
            <v>3964.1119899999994</v>
          </cell>
          <cell r="AJ216">
            <v>4238.3339899999992</v>
          </cell>
          <cell r="AK216">
            <v>4965.5559899999989</v>
          </cell>
          <cell r="AL216">
            <v>5574.1669899999988</v>
          </cell>
          <cell r="AM216">
            <v>6086.7779899999987</v>
          </cell>
          <cell r="AN216">
            <v>6494.9999899999984</v>
          </cell>
        </row>
        <row r="217">
          <cell r="E217">
            <v>130.14983000000001</v>
          </cell>
          <cell r="F217">
            <v>84.078060000000008</v>
          </cell>
          <cell r="G217">
            <v>165.22820999999999</v>
          </cell>
          <cell r="H217">
            <v>87.858469999999997</v>
          </cell>
          <cell r="I217">
            <v>169.85847000000001</v>
          </cell>
          <cell r="J217">
            <v>285.19571999999999</v>
          </cell>
          <cell r="K217">
            <v>274.404</v>
          </cell>
          <cell r="L217">
            <v>443.404</v>
          </cell>
          <cell r="M217">
            <v>181.404</v>
          </cell>
          <cell r="N217">
            <v>153.702</v>
          </cell>
          <cell r="O217">
            <v>181.702</v>
          </cell>
          <cell r="P217">
            <v>225.404</v>
          </cell>
          <cell r="Q217">
            <v>130.14983000000001</v>
          </cell>
          <cell r="R217">
            <v>214.22789</v>
          </cell>
          <cell r="S217">
            <v>379.45609999999999</v>
          </cell>
          <cell r="T217">
            <v>467.31457</v>
          </cell>
          <cell r="U217">
            <v>637.17304000000001</v>
          </cell>
          <cell r="V217">
            <v>922.36876000000007</v>
          </cell>
          <cell r="W217">
            <v>274.404</v>
          </cell>
          <cell r="X217">
            <v>717.80799999999999</v>
          </cell>
          <cell r="Y217">
            <v>899.21199999999999</v>
          </cell>
          <cell r="Z217">
            <v>1052.914</v>
          </cell>
          <cell r="AA217">
            <v>1234.616</v>
          </cell>
          <cell r="AB217">
            <v>1460.02</v>
          </cell>
          <cell r="AC217">
            <v>130.14983000000001</v>
          </cell>
          <cell r="AD217">
            <v>214.22789</v>
          </cell>
          <cell r="AE217">
            <v>379.45609999999999</v>
          </cell>
          <cell r="AF217">
            <v>467.31457</v>
          </cell>
          <cell r="AG217">
            <v>637.17304000000001</v>
          </cell>
          <cell r="AH217">
            <v>922.36876000000007</v>
          </cell>
          <cell r="AI217">
            <v>1196.7727600000001</v>
          </cell>
          <cell r="AJ217">
            <v>1640.1767600000001</v>
          </cell>
          <cell r="AK217">
            <v>1821.5807600000001</v>
          </cell>
          <cell r="AL217">
            <v>1975.2827600000001</v>
          </cell>
          <cell r="AM217">
            <v>2156.9847600000003</v>
          </cell>
          <cell r="AN217">
            <v>2382.3887600000003</v>
          </cell>
        </row>
        <row r="218">
          <cell r="E218">
            <v>217.01664</v>
          </cell>
          <cell r="F218">
            <v>28.366149999999998</v>
          </cell>
          <cell r="G218">
            <v>64.586089999999999</v>
          </cell>
          <cell r="H218">
            <v>51.864000000000004</v>
          </cell>
          <cell r="I218">
            <v>61.64085</v>
          </cell>
          <cell r="J218">
            <v>47.67313</v>
          </cell>
          <cell r="K218">
            <v>142.357</v>
          </cell>
          <cell r="L218">
            <v>404.35699999999997</v>
          </cell>
          <cell r="M218">
            <v>180.357</v>
          </cell>
          <cell r="N218">
            <v>89.679000000000002</v>
          </cell>
          <cell r="O218">
            <v>139.679</v>
          </cell>
          <cell r="P218">
            <v>149.357</v>
          </cell>
          <cell r="Q218">
            <v>217.01664</v>
          </cell>
          <cell r="R218">
            <v>245.38279</v>
          </cell>
          <cell r="S218">
            <v>309.96888000000001</v>
          </cell>
          <cell r="T218">
            <v>361.83288000000005</v>
          </cell>
          <cell r="U218">
            <v>423.47373000000005</v>
          </cell>
          <cell r="V218">
            <v>471.14686000000006</v>
          </cell>
          <cell r="W218">
            <v>142.357</v>
          </cell>
          <cell r="X218">
            <v>546.71399999999994</v>
          </cell>
          <cell r="Y218">
            <v>727.07099999999991</v>
          </cell>
          <cell r="Z218">
            <v>816.74999999999989</v>
          </cell>
          <cell r="AA218">
            <v>956.42899999999986</v>
          </cell>
          <cell r="AB218">
            <v>1105.7859999999998</v>
          </cell>
          <cell r="AC218">
            <v>217.01664</v>
          </cell>
          <cell r="AD218">
            <v>245.38279</v>
          </cell>
          <cell r="AE218">
            <v>309.96888000000001</v>
          </cell>
          <cell r="AF218">
            <v>361.83288000000005</v>
          </cell>
          <cell r="AG218">
            <v>423.47373000000005</v>
          </cell>
          <cell r="AH218">
            <v>471.14686000000006</v>
          </cell>
          <cell r="AI218">
            <v>613.50386000000003</v>
          </cell>
          <cell r="AJ218">
            <v>1017.86086</v>
          </cell>
          <cell r="AK218">
            <v>1198.21786</v>
          </cell>
          <cell r="AL218">
            <v>1287.8968600000001</v>
          </cell>
          <cell r="AM218">
            <v>1427.5758600000001</v>
          </cell>
          <cell r="AN218">
            <v>1576.9328600000001</v>
          </cell>
        </row>
        <row r="219">
          <cell r="E219">
            <v>69.186859999999996</v>
          </cell>
          <cell r="F219">
            <v>107.48236</v>
          </cell>
          <cell r="G219">
            <v>92.241330000000005</v>
          </cell>
          <cell r="H219">
            <v>162.88753</v>
          </cell>
          <cell r="I219">
            <v>402.61482000000001</v>
          </cell>
          <cell r="J219">
            <v>364.33525000000003</v>
          </cell>
          <cell r="K219">
            <v>555.42641000000003</v>
          </cell>
          <cell r="L219">
            <v>461.91200000000003</v>
          </cell>
          <cell r="M219">
            <v>429.46069999999997</v>
          </cell>
          <cell r="N219">
            <v>168.45599999999999</v>
          </cell>
          <cell r="O219">
            <v>185.45599999999999</v>
          </cell>
          <cell r="P219">
            <v>530.91200000000003</v>
          </cell>
          <cell r="Q219">
            <v>69.186859999999996</v>
          </cell>
          <cell r="R219">
            <v>176.66922</v>
          </cell>
          <cell r="S219">
            <v>268.91055</v>
          </cell>
          <cell r="T219">
            <v>431.79808000000003</v>
          </cell>
          <cell r="U219">
            <v>834.41290000000004</v>
          </cell>
          <cell r="V219">
            <v>1198.7481500000001</v>
          </cell>
          <cell r="W219">
            <v>555.42641000000003</v>
          </cell>
          <cell r="X219">
            <v>1017.3384100000001</v>
          </cell>
          <cell r="Y219">
            <v>1446.7991099999999</v>
          </cell>
          <cell r="Z219">
            <v>1615.2551099999998</v>
          </cell>
          <cell r="AA219">
            <v>1800.7111099999997</v>
          </cell>
          <cell r="AB219">
            <v>2331.6231099999995</v>
          </cell>
          <cell r="AC219">
            <v>69.186859999999996</v>
          </cell>
          <cell r="AD219">
            <v>176.66922</v>
          </cell>
          <cell r="AE219">
            <v>268.91055</v>
          </cell>
          <cell r="AF219">
            <v>431.79808000000003</v>
          </cell>
          <cell r="AG219">
            <v>834.41290000000004</v>
          </cell>
          <cell r="AH219">
            <v>1198.7481500000001</v>
          </cell>
          <cell r="AI219">
            <v>1754.1745600000002</v>
          </cell>
          <cell r="AJ219">
            <v>2216.0865600000002</v>
          </cell>
          <cell r="AK219">
            <v>2645.5472600000003</v>
          </cell>
          <cell r="AL219">
            <v>2814.0032600000004</v>
          </cell>
          <cell r="AM219">
            <v>2999.4592600000005</v>
          </cell>
          <cell r="AN219">
            <v>3530.3712600000008</v>
          </cell>
        </row>
        <row r="220">
          <cell r="E220">
            <v>6.94855</v>
          </cell>
          <cell r="F220">
            <v>8.7263000000000002</v>
          </cell>
          <cell r="G220">
            <v>83.259469999999993</v>
          </cell>
          <cell r="H220">
            <v>96.160889999999995</v>
          </cell>
          <cell r="I220">
            <v>101.16088999999999</v>
          </cell>
          <cell r="J220">
            <v>113.52189</v>
          </cell>
          <cell r="K220">
            <v>118.244</v>
          </cell>
          <cell r="L220">
            <v>35.244</v>
          </cell>
          <cell r="M220">
            <v>108.244</v>
          </cell>
          <cell r="N220">
            <v>249.12200000000001</v>
          </cell>
          <cell r="O220">
            <v>184.12200000000001</v>
          </cell>
          <cell r="P220">
            <v>78.244</v>
          </cell>
          <cell r="Q220">
            <v>6.94855</v>
          </cell>
          <cell r="R220">
            <v>15.674849999999999</v>
          </cell>
          <cell r="S220">
            <v>98.934319999999985</v>
          </cell>
          <cell r="T220">
            <v>195.09520999999998</v>
          </cell>
          <cell r="U220">
            <v>296.25609999999995</v>
          </cell>
          <cell r="V220">
            <v>409.77798999999993</v>
          </cell>
          <cell r="W220">
            <v>118.244</v>
          </cell>
          <cell r="X220">
            <v>153.488</v>
          </cell>
          <cell r="Y220">
            <v>261.73199999999997</v>
          </cell>
          <cell r="Z220">
            <v>510.85399999999998</v>
          </cell>
          <cell r="AA220">
            <v>694.976</v>
          </cell>
          <cell r="AB220">
            <v>773.22</v>
          </cell>
          <cell r="AC220">
            <v>6.94855</v>
          </cell>
          <cell r="AD220">
            <v>15.674849999999999</v>
          </cell>
          <cell r="AE220">
            <v>98.934319999999985</v>
          </cell>
          <cell r="AF220">
            <v>195.09520999999998</v>
          </cell>
          <cell r="AG220">
            <v>296.25609999999995</v>
          </cell>
          <cell r="AH220">
            <v>409.77798999999993</v>
          </cell>
          <cell r="AI220">
            <v>528.02198999999996</v>
          </cell>
          <cell r="AJ220">
            <v>563.26598999999999</v>
          </cell>
          <cell r="AK220">
            <v>671.50999000000002</v>
          </cell>
          <cell r="AL220">
            <v>920.63199000000009</v>
          </cell>
          <cell r="AM220">
            <v>1104.7539900000002</v>
          </cell>
          <cell r="AN220">
            <v>1182.9979900000001</v>
          </cell>
        </row>
        <row r="221">
          <cell r="E221">
            <v>80.080950000000001</v>
          </cell>
          <cell r="F221">
            <v>89.826340000000002</v>
          </cell>
          <cell r="G221">
            <v>121.53973000000001</v>
          </cell>
          <cell r="H221">
            <v>167.67000000000002</v>
          </cell>
          <cell r="I221">
            <v>589.68799999999999</v>
          </cell>
          <cell r="J221">
            <v>360.26553000000001</v>
          </cell>
          <cell r="K221">
            <v>380.05400000000003</v>
          </cell>
          <cell r="L221">
            <v>478.18400000000003</v>
          </cell>
          <cell r="M221">
            <v>325.04399999999998</v>
          </cell>
          <cell r="N221">
            <v>251.69200000000001</v>
          </cell>
          <cell r="O221">
            <v>830.952</v>
          </cell>
          <cell r="P221">
            <v>400.38400000000001</v>
          </cell>
          <cell r="Q221">
            <v>80.080950000000001</v>
          </cell>
          <cell r="R221">
            <v>169.90728999999999</v>
          </cell>
          <cell r="S221">
            <v>291.44702000000001</v>
          </cell>
          <cell r="T221">
            <v>459.11702000000002</v>
          </cell>
          <cell r="U221">
            <v>1048.80502</v>
          </cell>
          <cell r="V221">
            <v>1409.0705499999999</v>
          </cell>
          <cell r="W221">
            <v>380.05400000000003</v>
          </cell>
          <cell r="X221">
            <v>858.23800000000006</v>
          </cell>
          <cell r="Y221">
            <v>1183.2820000000002</v>
          </cell>
          <cell r="Z221">
            <v>1434.9740000000002</v>
          </cell>
          <cell r="AA221">
            <v>2265.9260000000004</v>
          </cell>
          <cell r="AB221">
            <v>2666.3100000000004</v>
          </cell>
          <cell r="AC221">
            <v>80.080950000000001</v>
          </cell>
          <cell r="AD221">
            <v>169.90728999999999</v>
          </cell>
          <cell r="AE221">
            <v>291.44702000000001</v>
          </cell>
          <cell r="AF221">
            <v>459.11702000000002</v>
          </cell>
          <cell r="AG221">
            <v>1048.80502</v>
          </cell>
          <cell r="AH221">
            <v>1409.0705499999999</v>
          </cell>
          <cell r="AI221">
            <v>1789.12455</v>
          </cell>
          <cell r="AJ221">
            <v>2267.3085500000002</v>
          </cell>
          <cell r="AK221">
            <v>2592.3525500000001</v>
          </cell>
          <cell r="AL221">
            <v>2844.0445500000001</v>
          </cell>
          <cell r="AM221">
            <v>3674.9965499999998</v>
          </cell>
          <cell r="AN221">
            <v>4075.3805499999999</v>
          </cell>
        </row>
        <row r="222">
          <cell r="E222">
            <v>201.19664</v>
          </cell>
          <cell r="F222">
            <v>120.15479999999999</v>
          </cell>
          <cell r="G222">
            <v>358.00079999999997</v>
          </cell>
          <cell r="H222">
            <v>440.26495999999997</v>
          </cell>
          <cell r="I222">
            <v>439.95806999999996</v>
          </cell>
          <cell r="J222">
            <v>683.27009999999996</v>
          </cell>
          <cell r="K222">
            <v>627.19200000000001</v>
          </cell>
          <cell r="L222">
            <v>825.48901000000001</v>
          </cell>
          <cell r="M222">
            <v>696.69200000000001</v>
          </cell>
          <cell r="N222">
            <v>267.346</v>
          </cell>
          <cell r="O222">
            <v>369.346</v>
          </cell>
          <cell r="P222">
            <v>824.69200000000001</v>
          </cell>
          <cell r="Q222">
            <v>201.19664</v>
          </cell>
          <cell r="R222">
            <v>321.35144000000003</v>
          </cell>
          <cell r="S222">
            <v>679.35223999999994</v>
          </cell>
          <cell r="T222">
            <v>1119.6171999999999</v>
          </cell>
          <cell r="U222">
            <v>1559.5752699999998</v>
          </cell>
          <cell r="V222">
            <v>2242.84537</v>
          </cell>
          <cell r="W222">
            <v>627.19200000000001</v>
          </cell>
          <cell r="X222">
            <v>1452.68101</v>
          </cell>
          <cell r="Y222">
            <v>2149.3730100000002</v>
          </cell>
          <cell r="Z222">
            <v>2416.7190100000003</v>
          </cell>
          <cell r="AA222">
            <v>2786.0650100000003</v>
          </cell>
          <cell r="AB222">
            <v>3610.7570100000003</v>
          </cell>
          <cell r="AC222">
            <v>201.19664</v>
          </cell>
          <cell r="AD222">
            <v>321.35144000000003</v>
          </cell>
          <cell r="AE222">
            <v>679.35223999999994</v>
          </cell>
          <cell r="AF222">
            <v>1119.6171999999999</v>
          </cell>
          <cell r="AG222">
            <v>1559.5752699999998</v>
          </cell>
          <cell r="AH222">
            <v>2242.84537</v>
          </cell>
          <cell r="AI222">
            <v>2870.03737</v>
          </cell>
          <cell r="AJ222">
            <v>3695.5263800000002</v>
          </cell>
          <cell r="AK222">
            <v>4392.2183800000003</v>
          </cell>
          <cell r="AL222">
            <v>4659.5643799999998</v>
          </cell>
          <cell r="AM222">
            <v>5028.9103799999993</v>
          </cell>
          <cell r="AN222">
            <v>5853.6023799999994</v>
          </cell>
        </row>
        <row r="223">
          <cell r="E223">
            <v>35.978679999999997</v>
          </cell>
          <cell r="F223">
            <v>23.207070000000002</v>
          </cell>
          <cell r="G223">
            <v>38.857840000000003</v>
          </cell>
          <cell r="H223">
            <v>26.404</v>
          </cell>
          <cell r="I223">
            <v>26.404</v>
          </cell>
          <cell r="J223">
            <v>64.053370000000001</v>
          </cell>
          <cell r="K223">
            <v>132.01900000000001</v>
          </cell>
          <cell r="L223">
            <v>29.018999999999998</v>
          </cell>
          <cell r="M223">
            <v>28.018999999999998</v>
          </cell>
          <cell r="N223">
            <v>25.009999999999998</v>
          </cell>
          <cell r="O223">
            <v>30.009999999999998</v>
          </cell>
          <cell r="P223">
            <v>162.01900000000001</v>
          </cell>
          <cell r="Q223">
            <v>35.978679999999997</v>
          </cell>
          <cell r="R223">
            <v>59.185749999999999</v>
          </cell>
          <cell r="S223">
            <v>98.043589999999995</v>
          </cell>
          <cell r="T223">
            <v>124.44758999999999</v>
          </cell>
          <cell r="U223">
            <v>150.85158999999999</v>
          </cell>
          <cell r="V223">
            <v>214.90495999999999</v>
          </cell>
          <cell r="W223">
            <v>132.01900000000001</v>
          </cell>
          <cell r="X223">
            <v>161.03800000000001</v>
          </cell>
          <cell r="Y223">
            <v>189.05700000000002</v>
          </cell>
          <cell r="Z223">
            <v>214.06700000000001</v>
          </cell>
          <cell r="AA223">
            <v>244.077</v>
          </cell>
          <cell r="AB223">
            <v>406.096</v>
          </cell>
          <cell r="AC223">
            <v>35.978679999999997</v>
          </cell>
          <cell r="AD223">
            <v>59.185749999999999</v>
          </cell>
          <cell r="AE223">
            <v>98.043589999999995</v>
          </cell>
          <cell r="AF223">
            <v>124.44758999999999</v>
          </cell>
          <cell r="AG223">
            <v>150.85158999999999</v>
          </cell>
          <cell r="AH223">
            <v>214.90495999999999</v>
          </cell>
          <cell r="AI223">
            <v>346.92395999999997</v>
          </cell>
          <cell r="AJ223">
            <v>375.94295999999997</v>
          </cell>
          <cell r="AK223">
            <v>403.96195999999998</v>
          </cell>
          <cell r="AL223">
            <v>428.97195999999997</v>
          </cell>
          <cell r="AM223">
            <v>458.98195999999996</v>
          </cell>
          <cell r="AN223">
            <v>621.00095999999996</v>
          </cell>
        </row>
        <row r="224">
          <cell r="E224">
            <v>44.869159999999994</v>
          </cell>
          <cell r="F224">
            <v>20.90868</v>
          </cell>
          <cell r="G224">
            <v>61.892800000000001</v>
          </cell>
          <cell r="H224">
            <v>4.6247599999999993</v>
          </cell>
          <cell r="I224">
            <v>4.6247599999999993</v>
          </cell>
          <cell r="J224">
            <v>31.746839999999999</v>
          </cell>
          <cell r="K224">
            <v>69.667000000000002</v>
          </cell>
          <cell r="L224">
            <v>57.667000000000002</v>
          </cell>
          <cell r="M224">
            <v>89.667000000000002</v>
          </cell>
          <cell r="N224">
            <v>16.332999999999998</v>
          </cell>
          <cell r="O224">
            <v>32.332999999999998</v>
          </cell>
          <cell r="P224">
            <v>34.667000000000002</v>
          </cell>
          <cell r="Q224">
            <v>44.869159999999994</v>
          </cell>
          <cell r="R224">
            <v>65.777839999999998</v>
          </cell>
          <cell r="S224">
            <v>127.67063999999999</v>
          </cell>
          <cell r="T224">
            <v>132.2954</v>
          </cell>
          <cell r="U224">
            <v>136.92016000000001</v>
          </cell>
          <cell r="V224">
            <v>168.667</v>
          </cell>
          <cell r="W224">
            <v>69.667000000000002</v>
          </cell>
          <cell r="X224">
            <v>127.334</v>
          </cell>
          <cell r="Y224">
            <v>217.001</v>
          </cell>
          <cell r="Z224">
            <v>233.334</v>
          </cell>
          <cell r="AA224">
            <v>265.66700000000003</v>
          </cell>
          <cell r="AB224">
            <v>300.33400000000006</v>
          </cell>
          <cell r="AC224">
            <v>44.869159999999994</v>
          </cell>
          <cell r="AD224">
            <v>65.777839999999998</v>
          </cell>
          <cell r="AE224">
            <v>127.67063999999999</v>
          </cell>
          <cell r="AF224">
            <v>132.2954</v>
          </cell>
          <cell r="AG224">
            <v>136.92016000000001</v>
          </cell>
          <cell r="AH224">
            <v>168.667</v>
          </cell>
          <cell r="AI224">
            <v>238.334</v>
          </cell>
          <cell r="AJ224">
            <v>296.00099999999998</v>
          </cell>
          <cell r="AK224">
            <v>385.66800000000001</v>
          </cell>
          <cell r="AL224">
            <v>402.00099999999998</v>
          </cell>
          <cell r="AM224">
            <v>434.33399999999995</v>
          </cell>
          <cell r="AN224">
            <v>469.00099999999998</v>
          </cell>
        </row>
        <row r="225">
          <cell r="E225">
            <v>177.89565999999999</v>
          </cell>
          <cell r="F225">
            <v>234.22613000000001</v>
          </cell>
          <cell r="G225">
            <v>171.70705000000001</v>
          </cell>
          <cell r="H225">
            <v>382.90418999999997</v>
          </cell>
          <cell r="I225">
            <v>457.90418999999997</v>
          </cell>
          <cell r="J225">
            <v>528.20447999999999</v>
          </cell>
          <cell r="K225">
            <v>1361.329</v>
          </cell>
          <cell r="L225">
            <v>1306.329</v>
          </cell>
          <cell r="M225">
            <v>908.32899999999995</v>
          </cell>
          <cell r="N225">
            <v>598.16399999999999</v>
          </cell>
          <cell r="O225">
            <v>521.16399999999999</v>
          </cell>
          <cell r="P225">
            <v>1210.329</v>
          </cell>
          <cell r="Q225">
            <v>177.89565999999999</v>
          </cell>
          <cell r="R225">
            <v>412.12179000000003</v>
          </cell>
          <cell r="S225">
            <v>583.82884000000001</v>
          </cell>
          <cell r="T225">
            <v>966.73302999999999</v>
          </cell>
          <cell r="U225">
            <v>1424.6372200000001</v>
          </cell>
          <cell r="V225">
            <v>1952.8416999999999</v>
          </cell>
          <cell r="W225">
            <v>1361.329</v>
          </cell>
          <cell r="X225">
            <v>2667.6579999999999</v>
          </cell>
          <cell r="Y225">
            <v>3575.9870000000001</v>
          </cell>
          <cell r="Z225">
            <v>4174.1509999999998</v>
          </cell>
          <cell r="AA225">
            <v>4695.3149999999996</v>
          </cell>
          <cell r="AB225">
            <v>5905.6439999999993</v>
          </cell>
          <cell r="AC225">
            <v>177.89565999999999</v>
          </cell>
          <cell r="AD225">
            <v>412.12179000000003</v>
          </cell>
          <cell r="AE225">
            <v>583.82884000000001</v>
          </cell>
          <cell r="AF225">
            <v>966.73302999999999</v>
          </cell>
          <cell r="AG225">
            <v>1424.6372200000001</v>
          </cell>
          <cell r="AH225">
            <v>1952.8416999999999</v>
          </cell>
          <cell r="AI225">
            <v>3314.1706999999997</v>
          </cell>
          <cell r="AJ225">
            <v>4620.4996999999994</v>
          </cell>
          <cell r="AK225">
            <v>5528.8286999999991</v>
          </cell>
          <cell r="AL225">
            <v>6126.9926999999989</v>
          </cell>
          <cell r="AM225">
            <v>6648.1566999999986</v>
          </cell>
          <cell r="AN225">
            <v>7858.4856999999984</v>
          </cell>
        </row>
        <row r="226">
          <cell r="E226">
            <v>37.13841</v>
          </cell>
          <cell r="F226">
            <v>15.731540000000001</v>
          </cell>
          <cell r="G226">
            <v>33.515540000000001</v>
          </cell>
          <cell r="H226">
            <v>60.09666</v>
          </cell>
          <cell r="I226">
            <v>62.09666</v>
          </cell>
          <cell r="J226">
            <v>101.15003999999999</v>
          </cell>
          <cell r="K226">
            <v>78</v>
          </cell>
          <cell r="L226">
            <v>67</v>
          </cell>
          <cell r="M226">
            <v>59</v>
          </cell>
          <cell r="N226">
            <v>34</v>
          </cell>
          <cell r="O226">
            <v>38</v>
          </cell>
          <cell r="P226">
            <v>53</v>
          </cell>
          <cell r="Q226">
            <v>37.13841</v>
          </cell>
          <cell r="R226">
            <v>52.869950000000003</v>
          </cell>
          <cell r="S226">
            <v>86.385490000000004</v>
          </cell>
          <cell r="T226">
            <v>146.48214999999999</v>
          </cell>
          <cell r="U226">
            <v>208.57880999999998</v>
          </cell>
          <cell r="V226">
            <v>309.72884999999997</v>
          </cell>
          <cell r="W226">
            <v>78</v>
          </cell>
          <cell r="X226">
            <v>145</v>
          </cell>
          <cell r="Y226">
            <v>204</v>
          </cell>
          <cell r="Z226">
            <v>238</v>
          </cell>
          <cell r="AA226">
            <v>276</v>
          </cell>
          <cell r="AB226">
            <v>329</v>
          </cell>
          <cell r="AC226">
            <v>37.13841</v>
          </cell>
          <cell r="AD226">
            <v>52.869950000000003</v>
          </cell>
          <cell r="AE226">
            <v>86.385490000000004</v>
          </cell>
          <cell r="AF226">
            <v>146.48214999999999</v>
          </cell>
          <cell r="AG226">
            <v>208.57880999999998</v>
          </cell>
          <cell r="AH226">
            <v>309.72884999999997</v>
          </cell>
          <cell r="AI226">
            <v>387.72884999999997</v>
          </cell>
          <cell r="AJ226">
            <v>454.72884999999997</v>
          </cell>
          <cell r="AK226">
            <v>513.72884999999997</v>
          </cell>
          <cell r="AL226">
            <v>547.72884999999997</v>
          </cell>
          <cell r="AM226">
            <v>585.72884999999997</v>
          </cell>
          <cell r="AN226">
            <v>638.72884999999997</v>
          </cell>
        </row>
        <row r="227">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row>
        <row r="228">
          <cell r="E228">
            <v>138.75301000000002</v>
          </cell>
          <cell r="F228">
            <v>15.994980000000005</v>
          </cell>
          <cell r="G228">
            <v>446.52386999999999</v>
          </cell>
          <cell r="H228">
            <v>295.39499999999998</v>
          </cell>
          <cell r="I228">
            <v>219.39499999999998</v>
          </cell>
          <cell r="J228">
            <v>291.29043000000001</v>
          </cell>
          <cell r="K228">
            <v>396.98599999999999</v>
          </cell>
          <cell r="L228">
            <v>352.48599999999999</v>
          </cell>
          <cell r="M228">
            <v>234.48599999999999</v>
          </cell>
          <cell r="N228">
            <v>242.48599999999999</v>
          </cell>
          <cell r="O228">
            <v>198.37799999999999</v>
          </cell>
          <cell r="P228">
            <v>600.93100000000004</v>
          </cell>
          <cell r="Q228">
            <v>138.75301000000002</v>
          </cell>
          <cell r="R228">
            <v>154.74799000000002</v>
          </cell>
          <cell r="S228">
            <v>601.27186000000006</v>
          </cell>
          <cell r="T228">
            <v>896.66686000000004</v>
          </cell>
          <cell r="U228">
            <v>1116.06186</v>
          </cell>
          <cell r="V228">
            <v>1407.35229</v>
          </cell>
          <cell r="W228">
            <v>396.98599999999999</v>
          </cell>
          <cell r="X228">
            <v>749.47199999999998</v>
          </cell>
          <cell r="Y228">
            <v>983.95799999999997</v>
          </cell>
          <cell r="Z228">
            <v>1226.444</v>
          </cell>
          <cell r="AA228">
            <v>1424.8219999999999</v>
          </cell>
          <cell r="AB228">
            <v>2025.7529999999999</v>
          </cell>
          <cell r="AC228">
            <v>138.75301000000002</v>
          </cell>
          <cell r="AD228">
            <v>154.74799000000002</v>
          </cell>
          <cell r="AE228">
            <v>601.27186000000006</v>
          </cell>
          <cell r="AF228">
            <v>896.66686000000004</v>
          </cell>
          <cell r="AG228">
            <v>1116.06186</v>
          </cell>
          <cell r="AH228">
            <v>1407.35229</v>
          </cell>
          <cell r="AI228">
            <v>1804.3382900000001</v>
          </cell>
          <cell r="AJ228">
            <v>2156.82429</v>
          </cell>
          <cell r="AK228">
            <v>2391.3102899999999</v>
          </cell>
          <cell r="AL228">
            <v>2633.7962899999998</v>
          </cell>
          <cell r="AM228">
            <v>2832.1742899999999</v>
          </cell>
          <cell r="AN228">
            <v>3433.10529</v>
          </cell>
        </row>
        <row r="229">
          <cell r="E229">
            <v>1584.2383199999999</v>
          </cell>
          <cell r="F229">
            <v>1774.86949</v>
          </cell>
          <cell r="G229">
            <v>1979.9551100000001</v>
          </cell>
          <cell r="H229">
            <v>3810.9187200000006</v>
          </cell>
          <cell r="I229">
            <v>4210.1083900000003</v>
          </cell>
          <cell r="J229">
            <v>3902.6149399999999</v>
          </cell>
          <cell r="K229">
            <v>3769.7087099999999</v>
          </cell>
          <cell r="L229">
            <v>1039.4466500000001</v>
          </cell>
          <cell r="M229">
            <v>2384.0394900000001</v>
          </cell>
          <cell r="N229">
            <v>2964.6728800000001</v>
          </cell>
          <cell r="O229">
            <v>1534.3488699999998</v>
          </cell>
          <cell r="P229">
            <v>2227.55519</v>
          </cell>
          <cell r="Q229">
            <v>1584.2383199999999</v>
          </cell>
          <cell r="R229">
            <v>3359.10781</v>
          </cell>
          <cell r="S229">
            <v>5339.0629200000003</v>
          </cell>
          <cell r="T229">
            <v>9149.9816400000018</v>
          </cell>
          <cell r="U229">
            <v>13360.090030000003</v>
          </cell>
          <cell r="V229">
            <v>17262.704970000003</v>
          </cell>
          <cell r="W229">
            <v>3769.7087099999999</v>
          </cell>
          <cell r="X229">
            <v>4809.1553599999997</v>
          </cell>
          <cell r="Y229">
            <v>7193.1948499999999</v>
          </cell>
          <cell r="Z229">
            <v>10157.86773</v>
          </cell>
          <cell r="AA229">
            <v>11692.2166</v>
          </cell>
          <cell r="AB229">
            <v>13919.771789999999</v>
          </cell>
          <cell r="AC229">
            <v>1584.2383199999999</v>
          </cell>
          <cell r="AD229">
            <v>3359.10781</v>
          </cell>
          <cell r="AE229">
            <v>5339.0629200000003</v>
          </cell>
          <cell r="AF229">
            <v>9149.9816400000018</v>
          </cell>
          <cell r="AG229">
            <v>13360.090030000003</v>
          </cell>
          <cell r="AH229">
            <v>17262.704970000003</v>
          </cell>
          <cell r="AI229">
            <v>21032.413680000001</v>
          </cell>
          <cell r="AJ229">
            <v>22071.860330000003</v>
          </cell>
          <cell r="AK229">
            <v>24455.899820000002</v>
          </cell>
          <cell r="AL229">
            <v>27420.572700000004</v>
          </cell>
          <cell r="AM229">
            <v>28954.921570000006</v>
          </cell>
          <cell r="AN229">
            <v>31182.476760000005</v>
          </cell>
        </row>
        <row r="230">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row>
        <row r="231">
          <cell r="E231">
            <v>248.73185999999998</v>
          </cell>
          <cell r="F231">
            <v>230.46564000000001</v>
          </cell>
          <cell r="G231">
            <v>99.901340000000005</v>
          </cell>
          <cell r="H231">
            <v>382.47640000000001</v>
          </cell>
          <cell r="I231">
            <v>594.05619000000002</v>
          </cell>
          <cell r="J231">
            <v>1308.2801299999999</v>
          </cell>
          <cell r="K231">
            <v>1387.8657600000001</v>
          </cell>
          <cell r="L231">
            <v>555.11375999999996</v>
          </cell>
          <cell r="M231">
            <v>500.82583</v>
          </cell>
          <cell r="N231">
            <v>897.91276000000005</v>
          </cell>
          <cell r="O231">
            <v>505.55676</v>
          </cell>
          <cell r="P231">
            <v>585.63418999999999</v>
          </cell>
          <cell r="Q231">
            <v>248.73185999999998</v>
          </cell>
          <cell r="R231">
            <v>479.19749999999999</v>
          </cell>
          <cell r="S231">
            <v>579.09884</v>
          </cell>
          <cell r="T231">
            <v>961.57524000000001</v>
          </cell>
          <cell r="U231">
            <v>1555.6314299999999</v>
          </cell>
          <cell r="V231">
            <v>2863.9115599999996</v>
          </cell>
          <cell r="W231">
            <v>1387.8657600000001</v>
          </cell>
          <cell r="X231">
            <v>1942.9795200000001</v>
          </cell>
          <cell r="Y231">
            <v>2443.8053500000001</v>
          </cell>
          <cell r="Z231">
            <v>3341.7181100000003</v>
          </cell>
          <cell r="AA231">
            <v>3847.2748700000002</v>
          </cell>
          <cell r="AB231">
            <v>4432.90906</v>
          </cell>
          <cell r="AC231">
            <v>248.73185999999998</v>
          </cell>
          <cell r="AD231">
            <v>479.19749999999999</v>
          </cell>
          <cell r="AE231">
            <v>579.09884</v>
          </cell>
          <cell r="AF231">
            <v>961.57524000000001</v>
          </cell>
          <cell r="AG231">
            <v>1555.6314299999999</v>
          </cell>
          <cell r="AH231">
            <v>2863.9115599999996</v>
          </cell>
          <cell r="AI231">
            <v>4251.7773199999992</v>
          </cell>
          <cell r="AJ231">
            <v>4806.8910799999994</v>
          </cell>
          <cell r="AK231">
            <v>5307.7169099999992</v>
          </cell>
          <cell r="AL231">
            <v>6205.6296699999994</v>
          </cell>
          <cell r="AM231">
            <v>6711.1864299999997</v>
          </cell>
          <cell r="AN231">
            <v>7296.8206199999995</v>
          </cell>
        </row>
        <row r="240">
          <cell r="E240">
            <v>347</v>
          </cell>
          <cell r="F240">
            <v>108</v>
          </cell>
          <cell r="G240">
            <v>294</v>
          </cell>
          <cell r="H240">
            <v>258</v>
          </cell>
          <cell r="I240">
            <v>239</v>
          </cell>
          <cell r="J240">
            <v>249</v>
          </cell>
          <cell r="K240">
            <v>315</v>
          </cell>
          <cell r="L240">
            <v>421</v>
          </cell>
          <cell r="M240">
            <v>265</v>
          </cell>
          <cell r="N240">
            <v>155</v>
          </cell>
          <cell r="O240">
            <v>200</v>
          </cell>
          <cell r="P240">
            <v>204</v>
          </cell>
          <cell r="Q240">
            <v>347</v>
          </cell>
          <cell r="R240">
            <v>455</v>
          </cell>
          <cell r="S240">
            <v>749</v>
          </cell>
          <cell r="T240">
            <v>1007</v>
          </cell>
          <cell r="U240">
            <v>1246</v>
          </cell>
          <cell r="V240">
            <v>1495</v>
          </cell>
          <cell r="W240">
            <v>315</v>
          </cell>
          <cell r="X240">
            <v>736</v>
          </cell>
          <cell r="Y240">
            <v>1001</v>
          </cell>
          <cell r="Z240">
            <v>1156</v>
          </cell>
          <cell r="AA240">
            <v>1356</v>
          </cell>
          <cell r="AB240">
            <v>1560</v>
          </cell>
          <cell r="AC240">
            <v>347</v>
          </cell>
          <cell r="AD240">
            <v>455</v>
          </cell>
          <cell r="AE240">
            <v>749</v>
          </cell>
          <cell r="AF240">
            <v>1007</v>
          </cell>
          <cell r="AG240">
            <v>1246</v>
          </cell>
          <cell r="AH240">
            <v>1495</v>
          </cell>
          <cell r="AI240">
            <v>1810</v>
          </cell>
          <cell r="AJ240">
            <v>2231</v>
          </cell>
          <cell r="AK240">
            <v>2496</v>
          </cell>
          <cell r="AL240">
            <v>2651</v>
          </cell>
          <cell r="AM240">
            <v>2851</v>
          </cell>
          <cell r="AN240">
            <v>3055</v>
          </cell>
        </row>
        <row r="241">
          <cell r="E241">
            <v>297</v>
          </cell>
          <cell r="F241">
            <v>490</v>
          </cell>
          <cell r="G241">
            <v>151</v>
          </cell>
          <cell r="H241">
            <v>387</v>
          </cell>
          <cell r="I241">
            <v>935</v>
          </cell>
          <cell r="J241">
            <v>713</v>
          </cell>
          <cell r="K241">
            <v>381</v>
          </cell>
          <cell r="L241">
            <v>0</v>
          </cell>
          <cell r="M241">
            <v>48</v>
          </cell>
          <cell r="N241">
            <v>96</v>
          </cell>
          <cell r="O241">
            <v>48</v>
          </cell>
          <cell r="P241">
            <v>0</v>
          </cell>
          <cell r="Q241">
            <v>297</v>
          </cell>
          <cell r="R241">
            <v>787</v>
          </cell>
          <cell r="S241">
            <v>938</v>
          </cell>
          <cell r="T241">
            <v>1325</v>
          </cell>
          <cell r="U241">
            <v>2260</v>
          </cell>
          <cell r="V241">
            <v>2973</v>
          </cell>
          <cell r="W241">
            <v>381</v>
          </cell>
          <cell r="X241">
            <v>381</v>
          </cell>
          <cell r="Y241">
            <v>429</v>
          </cell>
          <cell r="Z241">
            <v>525</v>
          </cell>
          <cell r="AA241">
            <v>573</v>
          </cell>
          <cell r="AB241">
            <v>573</v>
          </cell>
          <cell r="AC241">
            <v>297</v>
          </cell>
          <cell r="AD241">
            <v>787</v>
          </cell>
          <cell r="AE241">
            <v>938</v>
          </cell>
          <cell r="AF241">
            <v>1325</v>
          </cell>
          <cell r="AG241">
            <v>2260</v>
          </cell>
          <cell r="AH241">
            <v>2973</v>
          </cell>
          <cell r="AI241">
            <v>3354</v>
          </cell>
          <cell r="AJ241">
            <v>3354</v>
          </cell>
          <cell r="AK241">
            <v>3402</v>
          </cell>
          <cell r="AL241">
            <v>3498</v>
          </cell>
          <cell r="AM241">
            <v>3546</v>
          </cell>
          <cell r="AN241">
            <v>3546</v>
          </cell>
        </row>
        <row r="242">
          <cell r="E242">
            <v>95</v>
          </cell>
          <cell r="F242">
            <v>11</v>
          </cell>
          <cell r="G242">
            <v>12</v>
          </cell>
          <cell r="H242">
            <v>20</v>
          </cell>
          <cell r="I242">
            <v>0</v>
          </cell>
          <cell r="J242">
            <v>30</v>
          </cell>
          <cell r="K242">
            <v>20</v>
          </cell>
          <cell r="L242">
            <v>42</v>
          </cell>
          <cell r="M242">
            <v>20</v>
          </cell>
          <cell r="N242">
            <v>20</v>
          </cell>
          <cell r="O242">
            <v>10</v>
          </cell>
          <cell r="P242">
            <v>20</v>
          </cell>
          <cell r="Q242">
            <v>95</v>
          </cell>
          <cell r="R242">
            <v>106</v>
          </cell>
          <cell r="S242">
            <v>118</v>
          </cell>
          <cell r="T242">
            <v>138</v>
          </cell>
          <cell r="U242">
            <v>138</v>
          </cell>
          <cell r="V242">
            <v>168</v>
          </cell>
          <cell r="W242">
            <v>20</v>
          </cell>
          <cell r="X242">
            <v>62</v>
          </cell>
          <cell r="Y242">
            <v>82</v>
          </cell>
          <cell r="Z242">
            <v>102</v>
          </cell>
          <cell r="AA242">
            <v>112</v>
          </cell>
          <cell r="AB242">
            <v>132</v>
          </cell>
          <cell r="AC242">
            <v>95</v>
          </cell>
          <cell r="AD242">
            <v>106</v>
          </cell>
          <cell r="AE242">
            <v>118</v>
          </cell>
          <cell r="AF242">
            <v>138</v>
          </cell>
          <cell r="AG242">
            <v>138</v>
          </cell>
          <cell r="AH242">
            <v>168</v>
          </cell>
          <cell r="AI242">
            <v>188</v>
          </cell>
          <cell r="AJ242">
            <v>230</v>
          </cell>
          <cell r="AK242">
            <v>250</v>
          </cell>
          <cell r="AL242">
            <v>270</v>
          </cell>
          <cell r="AM242">
            <v>280</v>
          </cell>
          <cell r="AN242">
            <v>300</v>
          </cell>
        </row>
        <row r="243">
          <cell r="E243">
            <v>739</v>
          </cell>
          <cell r="F243">
            <v>609</v>
          </cell>
          <cell r="G243">
            <v>457</v>
          </cell>
          <cell r="H243">
            <v>665</v>
          </cell>
          <cell r="I243">
            <v>1174</v>
          </cell>
          <cell r="J243">
            <v>992</v>
          </cell>
          <cell r="K243">
            <v>716</v>
          </cell>
          <cell r="L243">
            <v>463</v>
          </cell>
          <cell r="M243">
            <v>333</v>
          </cell>
          <cell r="N243">
            <v>271</v>
          </cell>
          <cell r="O243">
            <v>258</v>
          </cell>
          <cell r="P243">
            <v>224</v>
          </cell>
          <cell r="Q243">
            <v>739</v>
          </cell>
          <cell r="R243">
            <v>1348</v>
          </cell>
          <cell r="S243">
            <v>1805</v>
          </cell>
          <cell r="T243">
            <v>2470</v>
          </cell>
          <cell r="U243">
            <v>3644</v>
          </cell>
          <cell r="V243">
            <v>4636</v>
          </cell>
          <cell r="W243">
            <v>716</v>
          </cell>
          <cell r="X243">
            <v>1179</v>
          </cell>
          <cell r="Y243">
            <v>1512</v>
          </cell>
          <cell r="Z243">
            <v>1783</v>
          </cell>
          <cell r="AA243">
            <v>2041</v>
          </cell>
          <cell r="AB243">
            <v>2265</v>
          </cell>
          <cell r="AC243">
            <v>739</v>
          </cell>
          <cell r="AD243">
            <v>1348</v>
          </cell>
          <cell r="AE243">
            <v>1805</v>
          </cell>
          <cell r="AF243">
            <v>2470</v>
          </cell>
          <cell r="AG243">
            <v>3644</v>
          </cell>
          <cell r="AH243">
            <v>4636</v>
          </cell>
          <cell r="AI243">
            <v>5352</v>
          </cell>
          <cell r="AJ243">
            <v>5815</v>
          </cell>
          <cell r="AK243">
            <v>6148</v>
          </cell>
          <cell r="AL243">
            <v>6419</v>
          </cell>
          <cell r="AM243">
            <v>6677</v>
          </cell>
          <cell r="AN243">
            <v>6901</v>
          </cell>
        </row>
        <row r="245">
          <cell r="E245">
            <v>22</v>
          </cell>
          <cell r="F245">
            <v>50</v>
          </cell>
          <cell r="G245">
            <v>99</v>
          </cell>
          <cell r="H245">
            <v>65</v>
          </cell>
          <cell r="I245">
            <v>194</v>
          </cell>
          <cell r="J245">
            <v>427</v>
          </cell>
          <cell r="K245">
            <v>481</v>
          </cell>
          <cell r="L245">
            <v>730</v>
          </cell>
          <cell r="M245">
            <v>561</v>
          </cell>
          <cell r="N245">
            <v>506</v>
          </cell>
          <cell r="O245">
            <v>493</v>
          </cell>
          <cell r="P245">
            <v>1517</v>
          </cell>
          <cell r="Q245">
            <v>22</v>
          </cell>
          <cell r="R245">
            <v>72</v>
          </cell>
          <cell r="S245">
            <v>171</v>
          </cell>
          <cell r="T245">
            <v>236</v>
          </cell>
          <cell r="U245">
            <v>430</v>
          </cell>
          <cell r="V245">
            <v>857</v>
          </cell>
          <cell r="W245">
            <v>481</v>
          </cell>
          <cell r="X245">
            <v>1211</v>
          </cell>
          <cell r="Y245">
            <v>1772</v>
          </cell>
          <cell r="Z245">
            <v>2278</v>
          </cell>
          <cell r="AA245">
            <v>2771</v>
          </cell>
          <cell r="AB245">
            <v>4288</v>
          </cell>
          <cell r="AC245">
            <v>22</v>
          </cell>
          <cell r="AD245">
            <v>72</v>
          </cell>
          <cell r="AE245">
            <v>171</v>
          </cell>
          <cell r="AF245">
            <v>236</v>
          </cell>
          <cell r="AG245">
            <v>430</v>
          </cell>
          <cell r="AH245">
            <v>857</v>
          </cell>
          <cell r="AI245">
            <v>1338</v>
          </cell>
          <cell r="AJ245">
            <v>2068</v>
          </cell>
          <cell r="AK245">
            <v>2629</v>
          </cell>
          <cell r="AL245">
            <v>3135</v>
          </cell>
          <cell r="AM245">
            <v>3628</v>
          </cell>
          <cell r="AN245">
            <v>5145</v>
          </cell>
        </row>
        <row r="246">
          <cell r="E246">
            <v>107</v>
          </cell>
          <cell r="F246">
            <v>37</v>
          </cell>
          <cell r="G246">
            <v>23</v>
          </cell>
          <cell r="H246">
            <v>30</v>
          </cell>
          <cell r="I246">
            <v>268</v>
          </cell>
          <cell r="J246">
            <v>382</v>
          </cell>
          <cell r="K246">
            <v>0</v>
          </cell>
          <cell r="L246">
            <v>0</v>
          </cell>
          <cell r="M246">
            <v>336</v>
          </cell>
          <cell r="N246">
            <v>480</v>
          </cell>
          <cell r="O246">
            <v>192</v>
          </cell>
          <cell r="P246">
            <v>144</v>
          </cell>
          <cell r="Q246">
            <v>107</v>
          </cell>
          <cell r="R246">
            <v>144</v>
          </cell>
          <cell r="S246">
            <v>167</v>
          </cell>
          <cell r="T246">
            <v>197</v>
          </cell>
          <cell r="U246">
            <v>465</v>
          </cell>
          <cell r="V246">
            <v>847</v>
          </cell>
          <cell r="W246">
            <v>0</v>
          </cell>
          <cell r="X246">
            <v>0</v>
          </cell>
          <cell r="Y246">
            <v>336</v>
          </cell>
          <cell r="Z246">
            <v>816</v>
          </cell>
          <cell r="AA246">
            <v>1008</v>
          </cell>
          <cell r="AB246">
            <v>1152</v>
          </cell>
          <cell r="AC246">
            <v>107</v>
          </cell>
          <cell r="AD246">
            <v>144</v>
          </cell>
          <cell r="AE246">
            <v>167</v>
          </cell>
          <cell r="AF246">
            <v>197</v>
          </cell>
          <cell r="AG246">
            <v>465</v>
          </cell>
          <cell r="AH246">
            <v>847</v>
          </cell>
          <cell r="AI246">
            <v>847</v>
          </cell>
          <cell r="AJ246">
            <v>847</v>
          </cell>
          <cell r="AK246">
            <v>1183</v>
          </cell>
          <cell r="AL246">
            <v>1663</v>
          </cell>
          <cell r="AM246">
            <v>1855</v>
          </cell>
          <cell r="AN246">
            <v>1999</v>
          </cell>
        </row>
        <row r="247">
          <cell r="E247">
            <v>-5</v>
          </cell>
          <cell r="F247">
            <v>36</v>
          </cell>
          <cell r="G247">
            <v>9</v>
          </cell>
          <cell r="H247">
            <v>55</v>
          </cell>
          <cell r="I247">
            <v>4</v>
          </cell>
          <cell r="J247">
            <v>31</v>
          </cell>
          <cell r="K247">
            <v>23</v>
          </cell>
          <cell r="L247">
            <v>23</v>
          </cell>
          <cell r="M247">
            <v>31</v>
          </cell>
          <cell r="N247">
            <v>32</v>
          </cell>
          <cell r="O247">
            <v>12</v>
          </cell>
          <cell r="P247">
            <v>77</v>
          </cell>
          <cell r="Q247">
            <v>-5</v>
          </cell>
          <cell r="R247">
            <v>31</v>
          </cell>
          <cell r="S247">
            <v>40</v>
          </cell>
          <cell r="T247">
            <v>95</v>
          </cell>
          <cell r="U247">
            <v>99</v>
          </cell>
          <cell r="V247">
            <v>130</v>
          </cell>
          <cell r="W247">
            <v>23</v>
          </cell>
          <cell r="X247">
            <v>46</v>
          </cell>
          <cell r="Y247">
            <v>77</v>
          </cell>
          <cell r="Z247">
            <v>109</v>
          </cell>
          <cell r="AA247">
            <v>121</v>
          </cell>
          <cell r="AB247">
            <v>198</v>
          </cell>
          <cell r="AC247">
            <v>-5</v>
          </cell>
          <cell r="AD247">
            <v>31</v>
          </cell>
          <cell r="AE247">
            <v>40</v>
          </cell>
          <cell r="AF247">
            <v>95</v>
          </cell>
          <cell r="AG247">
            <v>99</v>
          </cell>
          <cell r="AH247">
            <v>130</v>
          </cell>
          <cell r="AI247">
            <v>153</v>
          </cell>
          <cell r="AJ247">
            <v>176</v>
          </cell>
          <cell r="AK247">
            <v>207</v>
          </cell>
          <cell r="AL247">
            <v>239</v>
          </cell>
          <cell r="AM247">
            <v>251</v>
          </cell>
          <cell r="AN247">
            <v>328</v>
          </cell>
        </row>
        <row r="248">
          <cell r="E248">
            <v>124</v>
          </cell>
          <cell r="F248">
            <v>123</v>
          </cell>
          <cell r="G248">
            <v>131</v>
          </cell>
          <cell r="H248">
            <v>150</v>
          </cell>
          <cell r="I248">
            <v>466</v>
          </cell>
          <cell r="J248">
            <v>840</v>
          </cell>
          <cell r="K248">
            <v>504</v>
          </cell>
          <cell r="L248">
            <v>753</v>
          </cell>
          <cell r="M248">
            <v>928</v>
          </cell>
          <cell r="N248">
            <v>1018</v>
          </cell>
          <cell r="O248">
            <v>697</v>
          </cell>
          <cell r="P248">
            <v>1738</v>
          </cell>
          <cell r="Q248">
            <v>124</v>
          </cell>
          <cell r="R248">
            <v>247</v>
          </cell>
          <cell r="S248">
            <v>378</v>
          </cell>
          <cell r="T248">
            <v>528</v>
          </cell>
          <cell r="U248">
            <v>994</v>
          </cell>
          <cell r="V248">
            <v>1834</v>
          </cell>
          <cell r="W248">
            <v>504</v>
          </cell>
          <cell r="X248">
            <v>1257</v>
          </cell>
          <cell r="Y248">
            <v>2185</v>
          </cell>
          <cell r="Z248">
            <v>3203</v>
          </cell>
          <cell r="AA248">
            <v>3900</v>
          </cell>
          <cell r="AB248">
            <v>5638</v>
          </cell>
          <cell r="AC248">
            <v>124</v>
          </cell>
          <cell r="AD248">
            <v>247</v>
          </cell>
          <cell r="AE248">
            <v>378</v>
          </cell>
          <cell r="AF248">
            <v>528</v>
          </cell>
          <cell r="AG248">
            <v>994</v>
          </cell>
          <cell r="AH248">
            <v>1834</v>
          </cell>
          <cell r="AI248">
            <v>2338</v>
          </cell>
          <cell r="AJ248">
            <v>3091</v>
          </cell>
          <cell r="AK248">
            <v>4019</v>
          </cell>
          <cell r="AL248">
            <v>5037</v>
          </cell>
          <cell r="AM248">
            <v>5734</v>
          </cell>
          <cell r="AN248">
            <v>7472</v>
          </cell>
        </row>
        <row r="250">
          <cell r="E250">
            <v>174.01553000000001</v>
          </cell>
          <cell r="F250">
            <v>253.43527999999998</v>
          </cell>
          <cell r="G250">
            <v>242.74448999999996</v>
          </cell>
          <cell r="H250">
            <v>908.66958000000011</v>
          </cell>
          <cell r="I250">
            <v>909.08758000000012</v>
          </cell>
          <cell r="J250">
            <v>910.04758000000004</v>
          </cell>
          <cell r="K250">
            <v>1835</v>
          </cell>
          <cell r="L250">
            <v>1031</v>
          </cell>
          <cell r="M250">
            <v>582</v>
          </cell>
          <cell r="N250">
            <v>866</v>
          </cell>
          <cell r="O250">
            <v>959</v>
          </cell>
          <cell r="P250">
            <v>785</v>
          </cell>
          <cell r="Q250">
            <v>174.01553000000001</v>
          </cell>
          <cell r="R250">
            <v>427.45081000000005</v>
          </cell>
          <cell r="S250">
            <v>670.19529999999986</v>
          </cell>
          <cell r="T250">
            <v>1578.8648799999999</v>
          </cell>
          <cell r="U250">
            <v>2487.95246</v>
          </cell>
          <cell r="V250">
            <v>3398.0000399999999</v>
          </cell>
          <cell r="W250">
            <v>1835</v>
          </cell>
          <cell r="X250">
            <v>2866</v>
          </cell>
          <cell r="Y250">
            <v>3448</v>
          </cell>
          <cell r="Z250">
            <v>4314</v>
          </cell>
          <cell r="AA250">
            <v>5273</v>
          </cell>
          <cell r="AB250">
            <v>6058</v>
          </cell>
          <cell r="AC250">
            <v>174.01553000000001</v>
          </cell>
          <cell r="AD250">
            <v>427.45081000000005</v>
          </cell>
          <cell r="AE250">
            <v>670.19529999999986</v>
          </cell>
          <cell r="AF250">
            <v>1578.8648799999999</v>
          </cell>
          <cell r="AG250">
            <v>2487.95246</v>
          </cell>
          <cell r="AH250">
            <v>3398.0000399999999</v>
          </cell>
          <cell r="AI250">
            <v>5233.0000399999999</v>
          </cell>
          <cell r="AJ250">
            <v>6264.000039999999</v>
          </cell>
          <cell r="AK250">
            <v>6846.000039999999</v>
          </cell>
          <cell r="AL250">
            <v>7712.0000400000008</v>
          </cell>
          <cell r="AM250">
            <v>8671.0000400000008</v>
          </cell>
          <cell r="AN250">
            <v>9456.0000400000008</v>
          </cell>
        </row>
      </sheetData>
      <sheetData sheetId="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KG PMH"/>
      <sheetName val="PARA"/>
      <sheetName val="listdropdown"/>
      <sheetName val="REPs"/>
      <sheetName val="Casc_New"/>
      <sheetName val="Series"/>
      <sheetName val="GP &amp; FX Rate"/>
      <sheetName val="Casc_retread"/>
    </sheetNames>
    <sheetDataSet>
      <sheetData sheetId="0" refreshError="1">
        <row r="36">
          <cell r="C36">
            <v>693</v>
          </cell>
        </row>
        <row r="39">
          <cell r="C39">
            <v>700</v>
          </cell>
          <cell r="D39">
            <v>704</v>
          </cell>
          <cell r="E39">
            <v>702</v>
          </cell>
          <cell r="F39">
            <v>702</v>
          </cell>
          <cell r="G39">
            <v>702</v>
          </cell>
          <cell r="H39">
            <v>702</v>
          </cell>
          <cell r="I39">
            <v>688</v>
          </cell>
          <cell r="J39">
            <v>688</v>
          </cell>
          <cell r="K39">
            <v>688</v>
          </cell>
          <cell r="L39">
            <v>688</v>
          </cell>
          <cell r="M39">
            <v>676</v>
          </cell>
          <cell r="N39">
            <v>670</v>
          </cell>
          <cell r="O39">
            <v>665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4-1（OE）"/>
      <sheetName val="休日"/>
      <sheetName val="04-2へ繰越、白紙化、03-2へ繰上、海工"/>
      <sheetName val="設計事前調整会議まとめ・依頼表(項目毎)"/>
      <sheetName val="05-1REP,EXP集計表"/>
      <sheetName val="05-1REP,EXP【白紙化,繰下げ】"/>
      <sheetName val="05-1OE及びｽﾉｰ集計表"/>
      <sheetName val="全体計画 "/>
      <sheetName val="選択肢"/>
      <sheetName val="실적"/>
      <sheetName val="4×4"/>
      <sheetName val="予算削減案"/>
      <sheetName val="TMOTブレード集荷091016"/>
      <sheetName val="04-1担当工場設定会議議事録"/>
      <sheetName val="ACARS"/>
      <sheetName val="TOTALS"/>
      <sheetName val="A  数据源 规格别"/>
      <sheetName val="list"/>
      <sheetName val="0723 2006 MTP 2"/>
      <sheetName val="DAYTON"/>
      <sheetName val="mo5-bs"/>
      <sheetName val="横滨"/>
      <sheetName val="零售店别系列别销售 12"/>
      <sheetName val="0711轮胎销售分析"/>
      <sheetName val="零售店别系列别销售11"/>
      <sheetName val="零售店别系列别销售"/>
      <sheetName val="0710轮胎销售分析"/>
      <sheetName val="0712轮胎销售分析"/>
      <sheetName val="07月别"/>
      <sheetName val="商品ﾚﾍﾞﾙ分け,選択肢一覧(GGMS)"/>
      <sheetName val="价格单"/>
      <sheetName val="沈阳"/>
      <sheetName val="调整后的目标"/>
      <sheetName val="0703轮胎销售分析 (2)"/>
      <sheetName val="options"/>
      <sheetName val="全体計画_"/>
      <sheetName val="A__数据源_规格别"/>
      <sheetName val="0723_2006_MTP_2"/>
      <sheetName val="零售店别系列别销售_12"/>
      <sheetName val="0703轮胎销售分析_(2)"/>
      <sheetName val="選択肢(GLC)"/>
      <sheetName val="帳票(総計)"/>
      <sheetName val="Lists"/>
      <sheetName val="全体計画_2"/>
      <sheetName val="A__数据源_规格别2"/>
      <sheetName val="0723_2006_MTP_22"/>
      <sheetName val="零售店别系列别销售_122"/>
      <sheetName val="0703轮胎销售分析_(2)2"/>
      <sheetName val="全体計画_1"/>
      <sheetName val="A__数据源_规格别1"/>
      <sheetName val="0723_2006_MTP_21"/>
      <sheetName val="零售店别系列别销售_121"/>
      <sheetName val="0703轮胎销售分析_(2)1"/>
      <sheetName val="リスト"/>
      <sheetName val="設定項目"/>
      <sheetName val="地域別(CSM)"/>
      <sheetName val="0707轮胎销售分析"/>
      <sheetName val="0708轮胎销售分析"/>
      <sheetName val="零售店别系列别销售8"/>
      <sheetName val="零售店别系列别销售 9"/>
      <sheetName val="0709轮胎销售分析"/>
      <sheetName val="0706轮胎销售分析"/>
      <sheetName val="零售店别系列别销售06"/>
      <sheetName val="8月计算"/>
      <sheetName val="9月计算"/>
      <sheetName val="7月计算"/>
      <sheetName val="sheet"/>
      <sheetName val="仕様一覧TP9月度"/>
      <sheetName val="仕様一覧SP9月末"/>
      <sheetName val="資金繰 総括"/>
      <sheetName val="全体計画_3"/>
      <sheetName val="A__数据源_规格别3"/>
      <sheetName val="0723_2006_MTP_23"/>
      <sheetName val="零售店别系列别销售_123"/>
      <sheetName val="0703轮胎销售分析_(2)3"/>
      <sheetName val="零售店别系列别销售_9"/>
      <sheetName val="Selection"/>
      <sheetName val="商品ﾚﾍﾞﾙ分け,選択肢一覧(MSS)"/>
      <sheetName val="back data"/>
      <sheetName val="1月入库(核算) (3)"/>
      <sheetName val="12月door"/>
      <sheetName val="Sheet1"/>
      <sheetName val="参加促销客户明细（分析表）"/>
      <sheetName val="COPY1"/>
      <sheetName val="COPY2"/>
      <sheetName val="Annual Sales"/>
      <sheetName val="1700リスト_BSA"/>
      <sheetName val="Report"/>
      <sheetName val="富士株式"/>
    </sheetNames>
    <sheetDataSet>
      <sheetData sheetId="0" refreshError="1"/>
      <sheetData sheetId="1" refreshError="1">
        <row r="2">
          <cell r="A2">
            <v>37622</v>
          </cell>
        </row>
        <row r="3">
          <cell r="A3">
            <v>37623</v>
          </cell>
        </row>
        <row r="4">
          <cell r="A4">
            <v>37624</v>
          </cell>
        </row>
        <row r="5">
          <cell r="A5">
            <v>37625</v>
          </cell>
        </row>
        <row r="6">
          <cell r="A6">
            <v>37626</v>
          </cell>
        </row>
        <row r="7">
          <cell r="A7">
            <v>37632</v>
          </cell>
        </row>
        <row r="8">
          <cell r="A8">
            <v>37633</v>
          </cell>
        </row>
        <row r="9">
          <cell r="A9">
            <v>37634</v>
          </cell>
        </row>
        <row r="10">
          <cell r="A10">
            <v>37639</v>
          </cell>
        </row>
        <row r="11">
          <cell r="A11">
            <v>37640</v>
          </cell>
        </row>
        <row r="12">
          <cell r="A12">
            <v>37646</v>
          </cell>
        </row>
        <row r="13">
          <cell r="A13">
            <v>37647</v>
          </cell>
        </row>
        <row r="14">
          <cell r="A14">
            <v>37653</v>
          </cell>
        </row>
        <row r="15">
          <cell r="A15">
            <v>37654</v>
          </cell>
        </row>
        <row r="16">
          <cell r="A16">
            <v>37660</v>
          </cell>
        </row>
        <row r="17">
          <cell r="A17">
            <v>37661</v>
          </cell>
        </row>
        <row r="18">
          <cell r="A18">
            <v>37663</v>
          </cell>
        </row>
        <row r="19">
          <cell r="A19">
            <v>37667</v>
          </cell>
        </row>
        <row r="20">
          <cell r="A20">
            <v>37668</v>
          </cell>
        </row>
        <row r="21">
          <cell r="A21">
            <v>37674</v>
          </cell>
        </row>
        <row r="22">
          <cell r="A22">
            <v>37675</v>
          </cell>
        </row>
        <row r="23">
          <cell r="A23">
            <v>37681</v>
          </cell>
        </row>
        <row r="24">
          <cell r="A24">
            <v>37682</v>
          </cell>
        </row>
        <row r="25">
          <cell r="A25">
            <v>37688</v>
          </cell>
        </row>
        <row r="26">
          <cell r="A26">
            <v>37689</v>
          </cell>
        </row>
        <row r="27">
          <cell r="A27">
            <v>37695</v>
          </cell>
        </row>
        <row r="28">
          <cell r="A28">
            <v>37696</v>
          </cell>
        </row>
        <row r="29">
          <cell r="A29">
            <v>37701</v>
          </cell>
        </row>
        <row r="30">
          <cell r="A30">
            <v>37702</v>
          </cell>
        </row>
        <row r="31">
          <cell r="A31">
            <v>37703</v>
          </cell>
        </row>
        <row r="32">
          <cell r="A32">
            <v>37709</v>
          </cell>
        </row>
        <row r="33">
          <cell r="A33">
            <v>37710</v>
          </cell>
        </row>
        <row r="34">
          <cell r="A34">
            <v>37716</v>
          </cell>
        </row>
        <row r="35">
          <cell r="A35">
            <v>37717</v>
          </cell>
        </row>
        <row r="36">
          <cell r="A36">
            <v>37723</v>
          </cell>
        </row>
        <row r="37">
          <cell r="A37">
            <v>37724</v>
          </cell>
        </row>
        <row r="38">
          <cell r="A38">
            <v>37725</v>
          </cell>
        </row>
        <row r="39">
          <cell r="A39">
            <v>37730</v>
          </cell>
        </row>
        <row r="40">
          <cell r="A40">
            <v>37731</v>
          </cell>
        </row>
        <row r="41">
          <cell r="A41">
            <v>37737</v>
          </cell>
        </row>
        <row r="42">
          <cell r="A42">
            <v>37738</v>
          </cell>
        </row>
        <row r="43">
          <cell r="A43">
            <v>37740</v>
          </cell>
        </row>
        <row r="44">
          <cell r="A44">
            <v>37743</v>
          </cell>
        </row>
        <row r="45">
          <cell r="A45">
            <v>37744</v>
          </cell>
        </row>
        <row r="46">
          <cell r="A46">
            <v>37745</v>
          </cell>
        </row>
        <row r="47">
          <cell r="A47">
            <v>37746</v>
          </cell>
        </row>
        <row r="48">
          <cell r="A48">
            <v>37747</v>
          </cell>
        </row>
        <row r="49">
          <cell r="A49">
            <v>37752</v>
          </cell>
        </row>
        <row r="50">
          <cell r="A50">
            <v>37758</v>
          </cell>
        </row>
        <row r="51">
          <cell r="A51">
            <v>37759</v>
          </cell>
        </row>
        <row r="52">
          <cell r="A52">
            <v>37765</v>
          </cell>
        </row>
        <row r="53">
          <cell r="A53">
            <v>37766</v>
          </cell>
        </row>
        <row r="54">
          <cell r="A54">
            <v>37772</v>
          </cell>
        </row>
        <row r="55">
          <cell r="A55">
            <v>37773</v>
          </cell>
        </row>
        <row r="56">
          <cell r="A56">
            <v>37779</v>
          </cell>
        </row>
        <row r="57">
          <cell r="A57">
            <v>37780</v>
          </cell>
        </row>
        <row r="58">
          <cell r="A58">
            <v>37786</v>
          </cell>
        </row>
        <row r="59">
          <cell r="A59">
            <v>37787</v>
          </cell>
        </row>
        <row r="60">
          <cell r="A60">
            <v>37793</v>
          </cell>
        </row>
        <row r="61">
          <cell r="A61">
            <v>37794</v>
          </cell>
        </row>
        <row r="62">
          <cell r="A62">
            <v>37800</v>
          </cell>
        </row>
        <row r="63">
          <cell r="A63">
            <v>37801</v>
          </cell>
        </row>
        <row r="64">
          <cell r="A64">
            <v>37807</v>
          </cell>
        </row>
        <row r="65">
          <cell r="A65">
            <v>37808</v>
          </cell>
        </row>
        <row r="66">
          <cell r="A66">
            <v>37814</v>
          </cell>
        </row>
        <row r="67">
          <cell r="A67">
            <v>37815</v>
          </cell>
        </row>
        <row r="68">
          <cell r="A68">
            <v>37821</v>
          </cell>
        </row>
        <row r="69">
          <cell r="A69">
            <v>37822</v>
          </cell>
        </row>
        <row r="70">
          <cell r="A70">
            <v>37823</v>
          </cell>
        </row>
        <row r="71">
          <cell r="A71">
            <v>37828</v>
          </cell>
        </row>
        <row r="72">
          <cell r="A72">
            <v>37829</v>
          </cell>
        </row>
        <row r="73">
          <cell r="A73">
            <v>37835</v>
          </cell>
        </row>
        <row r="74">
          <cell r="A74">
            <v>37836</v>
          </cell>
        </row>
        <row r="75">
          <cell r="A75">
            <v>37842</v>
          </cell>
        </row>
        <row r="76">
          <cell r="A76">
            <v>37843</v>
          </cell>
        </row>
        <row r="77">
          <cell r="A77">
            <v>37845</v>
          </cell>
        </row>
        <row r="78">
          <cell r="A78">
            <v>37846</v>
          </cell>
        </row>
        <row r="79">
          <cell r="A79">
            <v>37847</v>
          </cell>
        </row>
        <row r="80">
          <cell r="A80">
            <v>37848</v>
          </cell>
        </row>
        <row r="81">
          <cell r="A81">
            <v>37849</v>
          </cell>
        </row>
        <row r="82">
          <cell r="A82">
            <v>37850</v>
          </cell>
        </row>
        <row r="83">
          <cell r="A83">
            <v>37856</v>
          </cell>
        </row>
        <row r="84">
          <cell r="A84">
            <v>37857</v>
          </cell>
        </row>
        <row r="85">
          <cell r="A85">
            <v>37863</v>
          </cell>
        </row>
        <row r="86">
          <cell r="A86">
            <v>37864</v>
          </cell>
        </row>
        <row r="87">
          <cell r="A87">
            <v>37870</v>
          </cell>
        </row>
        <row r="88">
          <cell r="A88">
            <v>37871</v>
          </cell>
        </row>
        <row r="89">
          <cell r="A89">
            <v>37877</v>
          </cell>
        </row>
        <row r="90">
          <cell r="A90">
            <v>37878</v>
          </cell>
        </row>
        <row r="91">
          <cell r="A91">
            <v>37879</v>
          </cell>
        </row>
        <row r="92">
          <cell r="A92">
            <v>37885</v>
          </cell>
        </row>
        <row r="93">
          <cell r="A93">
            <v>37886</v>
          </cell>
        </row>
        <row r="94">
          <cell r="A94">
            <v>37887</v>
          </cell>
        </row>
        <row r="95">
          <cell r="A95">
            <v>37891</v>
          </cell>
        </row>
        <row r="96">
          <cell r="A96">
            <v>37892</v>
          </cell>
        </row>
        <row r="97">
          <cell r="A97">
            <v>37898</v>
          </cell>
        </row>
        <row r="98">
          <cell r="A98">
            <v>37899</v>
          </cell>
        </row>
        <row r="99">
          <cell r="A99">
            <v>37905</v>
          </cell>
        </row>
        <row r="100">
          <cell r="A100">
            <v>37906</v>
          </cell>
        </row>
        <row r="101">
          <cell r="A101">
            <v>37907</v>
          </cell>
        </row>
        <row r="102">
          <cell r="A102">
            <v>37912</v>
          </cell>
        </row>
        <row r="103">
          <cell r="A103">
            <v>37913</v>
          </cell>
        </row>
        <row r="104">
          <cell r="A104">
            <v>37919</v>
          </cell>
        </row>
        <row r="105">
          <cell r="A105">
            <v>37920</v>
          </cell>
        </row>
        <row r="106">
          <cell r="A106">
            <v>37926</v>
          </cell>
        </row>
        <row r="107">
          <cell r="A107">
            <v>37927</v>
          </cell>
        </row>
        <row r="108">
          <cell r="A108">
            <v>37928</v>
          </cell>
        </row>
        <row r="109">
          <cell r="A109">
            <v>37934</v>
          </cell>
        </row>
        <row r="110">
          <cell r="A110">
            <v>37940</v>
          </cell>
        </row>
        <row r="111">
          <cell r="A111">
            <v>37941</v>
          </cell>
        </row>
        <row r="112">
          <cell r="A112">
            <v>37947</v>
          </cell>
        </row>
        <row r="113">
          <cell r="A113">
            <v>37948</v>
          </cell>
        </row>
        <row r="114">
          <cell r="A114">
            <v>37949</v>
          </cell>
        </row>
        <row r="115">
          <cell r="A115">
            <v>37954</v>
          </cell>
        </row>
        <row r="116">
          <cell r="A116">
            <v>37955</v>
          </cell>
        </row>
        <row r="117">
          <cell r="A117">
            <v>37961</v>
          </cell>
        </row>
        <row r="118">
          <cell r="A118">
            <v>37962</v>
          </cell>
        </row>
        <row r="119">
          <cell r="A119">
            <v>37968</v>
          </cell>
        </row>
        <row r="120">
          <cell r="A120">
            <v>37969</v>
          </cell>
        </row>
        <row r="121">
          <cell r="A121">
            <v>37975</v>
          </cell>
        </row>
        <row r="122">
          <cell r="A122">
            <v>37976</v>
          </cell>
        </row>
        <row r="123">
          <cell r="A123">
            <v>37978</v>
          </cell>
        </row>
        <row r="124">
          <cell r="A124">
            <v>37983</v>
          </cell>
        </row>
        <row r="125">
          <cell r="A125">
            <v>37984</v>
          </cell>
        </row>
        <row r="126">
          <cell r="A126">
            <v>37985</v>
          </cell>
        </row>
        <row r="127">
          <cell r="A127">
            <v>37986</v>
          </cell>
        </row>
        <row r="128">
          <cell r="A128">
            <v>37987</v>
          </cell>
        </row>
        <row r="129">
          <cell r="A129">
            <v>37988</v>
          </cell>
        </row>
        <row r="130">
          <cell r="A130">
            <v>37989</v>
          </cell>
        </row>
        <row r="131">
          <cell r="A131">
            <v>37990</v>
          </cell>
        </row>
        <row r="132">
          <cell r="A132">
            <v>37991</v>
          </cell>
        </row>
        <row r="133">
          <cell r="A133">
            <v>37996</v>
          </cell>
        </row>
        <row r="134">
          <cell r="A134">
            <v>37997</v>
          </cell>
        </row>
        <row r="135">
          <cell r="A135">
            <v>37998</v>
          </cell>
        </row>
        <row r="136">
          <cell r="A136">
            <v>38003</v>
          </cell>
        </row>
        <row r="137">
          <cell r="A137">
            <v>38004</v>
          </cell>
        </row>
        <row r="138">
          <cell r="A138">
            <v>38010</v>
          </cell>
        </row>
        <row r="139">
          <cell r="A139">
            <v>38011</v>
          </cell>
        </row>
        <row r="140">
          <cell r="A140">
            <v>38017</v>
          </cell>
        </row>
        <row r="141">
          <cell r="A141">
            <v>38018</v>
          </cell>
        </row>
        <row r="142">
          <cell r="A142">
            <v>38024</v>
          </cell>
        </row>
        <row r="143">
          <cell r="A143">
            <v>38025</v>
          </cell>
        </row>
        <row r="144">
          <cell r="A144">
            <v>38028</v>
          </cell>
        </row>
        <row r="145">
          <cell r="A145">
            <v>38031</v>
          </cell>
        </row>
        <row r="146">
          <cell r="A146">
            <v>38032</v>
          </cell>
        </row>
        <row r="147">
          <cell r="A147">
            <v>38038</v>
          </cell>
        </row>
        <row r="148">
          <cell r="A148">
            <v>38039</v>
          </cell>
        </row>
        <row r="149">
          <cell r="A149">
            <v>38045</v>
          </cell>
        </row>
        <row r="150">
          <cell r="A150">
            <v>38046</v>
          </cell>
        </row>
        <row r="151">
          <cell r="A151">
            <v>38052</v>
          </cell>
        </row>
        <row r="152">
          <cell r="A152">
            <v>38053</v>
          </cell>
        </row>
        <row r="153">
          <cell r="A153">
            <v>38059</v>
          </cell>
        </row>
        <row r="154">
          <cell r="A154">
            <v>38060</v>
          </cell>
        </row>
        <row r="155">
          <cell r="A155">
            <v>38066</v>
          </cell>
        </row>
        <row r="156">
          <cell r="A156">
            <v>38067</v>
          </cell>
        </row>
        <row r="157">
          <cell r="A157">
            <v>38073</v>
          </cell>
        </row>
        <row r="158">
          <cell r="A158">
            <v>38074</v>
          </cell>
        </row>
        <row r="159">
          <cell r="A159">
            <v>38080</v>
          </cell>
        </row>
        <row r="160">
          <cell r="A160">
            <v>38081</v>
          </cell>
        </row>
        <row r="161">
          <cell r="A161">
            <v>38087</v>
          </cell>
        </row>
        <row r="162">
          <cell r="A162">
            <v>38088</v>
          </cell>
        </row>
        <row r="163">
          <cell r="A163">
            <v>38094</v>
          </cell>
        </row>
        <row r="164">
          <cell r="A164">
            <v>38095</v>
          </cell>
        </row>
        <row r="165">
          <cell r="A165">
            <v>38101</v>
          </cell>
        </row>
        <row r="166">
          <cell r="A166">
            <v>38102</v>
          </cell>
        </row>
        <row r="167">
          <cell r="A167">
            <v>38106</v>
          </cell>
        </row>
        <row r="168">
          <cell r="A168">
            <v>38107</v>
          </cell>
        </row>
        <row r="169">
          <cell r="A169">
            <v>38108</v>
          </cell>
        </row>
        <row r="170">
          <cell r="A170">
            <v>38109</v>
          </cell>
        </row>
        <row r="171">
          <cell r="A171">
            <v>38110</v>
          </cell>
        </row>
        <row r="172">
          <cell r="A172">
            <v>38111</v>
          </cell>
        </row>
        <row r="173">
          <cell r="A173">
            <v>38112</v>
          </cell>
        </row>
        <row r="174">
          <cell r="A174">
            <v>38115</v>
          </cell>
        </row>
        <row r="175">
          <cell r="A175">
            <v>38116</v>
          </cell>
        </row>
        <row r="176">
          <cell r="A176">
            <v>38122</v>
          </cell>
        </row>
        <row r="177">
          <cell r="A177">
            <v>38123</v>
          </cell>
        </row>
        <row r="178">
          <cell r="A178">
            <v>38129</v>
          </cell>
        </row>
        <row r="179">
          <cell r="A179">
            <v>38130</v>
          </cell>
        </row>
        <row r="180">
          <cell r="A180">
            <v>38136</v>
          </cell>
        </row>
        <row r="181">
          <cell r="A181">
            <v>38137</v>
          </cell>
        </row>
        <row r="182">
          <cell r="A182">
            <v>38143</v>
          </cell>
        </row>
        <row r="183">
          <cell r="A183">
            <v>38144</v>
          </cell>
        </row>
        <row r="184">
          <cell r="A184">
            <v>38150</v>
          </cell>
        </row>
        <row r="185">
          <cell r="A185">
            <v>38151</v>
          </cell>
        </row>
        <row r="186">
          <cell r="A186">
            <v>38157</v>
          </cell>
        </row>
        <row r="187">
          <cell r="A187">
            <v>38158</v>
          </cell>
        </row>
        <row r="188">
          <cell r="A188">
            <v>38164</v>
          </cell>
        </row>
        <row r="189">
          <cell r="A189">
            <v>38165</v>
          </cell>
        </row>
        <row r="190">
          <cell r="A190">
            <v>38171</v>
          </cell>
        </row>
        <row r="191">
          <cell r="A191">
            <v>38172</v>
          </cell>
        </row>
        <row r="192">
          <cell r="A192">
            <v>38178</v>
          </cell>
        </row>
        <row r="193">
          <cell r="A193">
            <v>38179</v>
          </cell>
        </row>
        <row r="194">
          <cell r="A194">
            <v>38185</v>
          </cell>
        </row>
        <row r="195">
          <cell r="A195">
            <v>38186</v>
          </cell>
        </row>
        <row r="196">
          <cell r="A196">
            <v>38187</v>
          </cell>
        </row>
        <row r="197">
          <cell r="A197">
            <v>38192</v>
          </cell>
        </row>
        <row r="198">
          <cell r="A198">
            <v>38193</v>
          </cell>
        </row>
        <row r="199">
          <cell r="A199">
            <v>38199</v>
          </cell>
        </row>
        <row r="200">
          <cell r="A200">
            <v>38200</v>
          </cell>
        </row>
        <row r="201">
          <cell r="A201">
            <v>38206</v>
          </cell>
        </row>
        <row r="202">
          <cell r="A202">
            <v>38207</v>
          </cell>
        </row>
        <row r="203">
          <cell r="A203">
            <v>38210</v>
          </cell>
        </row>
        <row r="204">
          <cell r="A204">
            <v>38211</v>
          </cell>
        </row>
        <row r="205">
          <cell r="A205">
            <v>38212</v>
          </cell>
        </row>
        <row r="206">
          <cell r="A206">
            <v>38213</v>
          </cell>
        </row>
        <row r="207">
          <cell r="A207">
            <v>38214</v>
          </cell>
        </row>
        <row r="208">
          <cell r="A208">
            <v>38215</v>
          </cell>
        </row>
        <row r="209">
          <cell r="A209">
            <v>38220</v>
          </cell>
        </row>
        <row r="210">
          <cell r="A210">
            <v>38221</v>
          </cell>
        </row>
        <row r="211">
          <cell r="A211">
            <v>38227</v>
          </cell>
        </row>
        <row r="212">
          <cell r="A212">
            <v>38228</v>
          </cell>
        </row>
        <row r="213">
          <cell r="A213">
            <v>38234</v>
          </cell>
        </row>
        <row r="214">
          <cell r="A214">
            <v>38235</v>
          </cell>
        </row>
        <row r="215">
          <cell r="A215">
            <v>38241</v>
          </cell>
        </row>
        <row r="216">
          <cell r="A216">
            <v>38242</v>
          </cell>
        </row>
        <row r="217">
          <cell r="A217">
            <v>38248</v>
          </cell>
        </row>
        <row r="218">
          <cell r="A218">
            <v>38249</v>
          </cell>
        </row>
        <row r="219">
          <cell r="A219">
            <v>38250</v>
          </cell>
        </row>
        <row r="220">
          <cell r="A220">
            <v>38253</v>
          </cell>
        </row>
        <row r="221">
          <cell r="A221">
            <v>38255</v>
          </cell>
        </row>
        <row r="222">
          <cell r="A222">
            <v>38256</v>
          </cell>
        </row>
        <row r="223">
          <cell r="A223">
            <v>38262</v>
          </cell>
        </row>
        <row r="224">
          <cell r="A224">
            <v>38263</v>
          </cell>
        </row>
        <row r="225">
          <cell r="A225">
            <v>38269</v>
          </cell>
        </row>
        <row r="226">
          <cell r="A226">
            <v>38270</v>
          </cell>
        </row>
        <row r="227">
          <cell r="A227">
            <v>38271</v>
          </cell>
        </row>
        <row r="228">
          <cell r="A228">
            <v>38276</v>
          </cell>
        </row>
        <row r="229">
          <cell r="A229">
            <v>38277</v>
          </cell>
        </row>
        <row r="230">
          <cell r="A230">
            <v>38283</v>
          </cell>
        </row>
        <row r="231">
          <cell r="A231">
            <v>38284</v>
          </cell>
        </row>
        <row r="232">
          <cell r="A232">
            <v>38290</v>
          </cell>
        </row>
        <row r="233">
          <cell r="A233">
            <v>38291</v>
          </cell>
        </row>
        <row r="234">
          <cell r="A234">
            <v>38294</v>
          </cell>
        </row>
        <row r="235">
          <cell r="A235">
            <v>38297</v>
          </cell>
        </row>
        <row r="236">
          <cell r="A236">
            <v>38298</v>
          </cell>
        </row>
        <row r="237">
          <cell r="A237">
            <v>38304</v>
          </cell>
        </row>
        <row r="238">
          <cell r="A238">
            <v>38305</v>
          </cell>
        </row>
        <row r="239">
          <cell r="A239">
            <v>38311</v>
          </cell>
        </row>
        <row r="240">
          <cell r="A240">
            <v>38312</v>
          </cell>
        </row>
        <row r="241">
          <cell r="A241">
            <v>38314</v>
          </cell>
        </row>
        <row r="242">
          <cell r="A242">
            <v>38318</v>
          </cell>
        </row>
        <row r="243">
          <cell r="A243">
            <v>38319</v>
          </cell>
        </row>
        <row r="244">
          <cell r="A244">
            <v>38325</v>
          </cell>
        </row>
        <row r="245">
          <cell r="A245">
            <v>38326</v>
          </cell>
        </row>
        <row r="246">
          <cell r="A246">
            <v>38332</v>
          </cell>
        </row>
        <row r="247">
          <cell r="A247">
            <v>38333</v>
          </cell>
        </row>
        <row r="248">
          <cell r="A248">
            <v>38339</v>
          </cell>
        </row>
        <row r="249">
          <cell r="A249">
            <v>38340</v>
          </cell>
        </row>
        <row r="250">
          <cell r="A250">
            <v>38344</v>
          </cell>
        </row>
        <row r="251">
          <cell r="A251">
            <v>38346</v>
          </cell>
        </row>
        <row r="252">
          <cell r="A252">
            <v>38347</v>
          </cell>
        </row>
        <row r="253">
          <cell r="A253">
            <v>38349</v>
          </cell>
        </row>
        <row r="254">
          <cell r="A254">
            <v>38350</v>
          </cell>
        </row>
        <row r="255">
          <cell r="A255">
            <v>38351</v>
          </cell>
        </row>
        <row r="256">
          <cell r="A256">
            <v>38352</v>
          </cell>
        </row>
        <row r="257">
          <cell r="A257">
            <v>38353</v>
          </cell>
        </row>
        <row r="258">
          <cell r="A258">
            <v>38354</v>
          </cell>
        </row>
        <row r="259">
          <cell r="A259">
            <v>38355</v>
          </cell>
        </row>
        <row r="260">
          <cell r="A260">
            <v>38356</v>
          </cell>
        </row>
        <row r="261">
          <cell r="A261">
            <v>38357</v>
          </cell>
        </row>
        <row r="262">
          <cell r="A262">
            <v>38358</v>
          </cell>
        </row>
        <row r="263">
          <cell r="A263">
            <v>38360</v>
          </cell>
        </row>
        <row r="264">
          <cell r="A264">
            <v>38361</v>
          </cell>
        </row>
        <row r="265">
          <cell r="A265">
            <v>38362</v>
          </cell>
        </row>
        <row r="266">
          <cell r="A266">
            <v>38367</v>
          </cell>
        </row>
        <row r="267">
          <cell r="A267">
            <v>38368</v>
          </cell>
        </row>
        <row r="268">
          <cell r="A268">
            <v>38374</v>
          </cell>
        </row>
        <row r="269">
          <cell r="A269">
            <v>38375</v>
          </cell>
        </row>
        <row r="270">
          <cell r="A270">
            <v>38381</v>
          </cell>
        </row>
        <row r="271">
          <cell r="A271">
            <v>38382</v>
          </cell>
        </row>
        <row r="272">
          <cell r="A272">
            <v>38388</v>
          </cell>
        </row>
        <row r="273">
          <cell r="A273">
            <v>38389</v>
          </cell>
        </row>
        <row r="274">
          <cell r="A274">
            <v>38394</v>
          </cell>
        </row>
        <row r="275">
          <cell r="A275">
            <v>38395</v>
          </cell>
        </row>
        <row r="276">
          <cell r="A276">
            <v>38396</v>
          </cell>
        </row>
        <row r="277">
          <cell r="A277">
            <v>38402</v>
          </cell>
        </row>
        <row r="278">
          <cell r="A278">
            <v>38403</v>
          </cell>
        </row>
        <row r="279">
          <cell r="A279">
            <v>38409</v>
          </cell>
        </row>
        <row r="280">
          <cell r="A280">
            <v>38410</v>
          </cell>
        </row>
        <row r="281">
          <cell r="A281">
            <v>38416</v>
          </cell>
        </row>
        <row r="282">
          <cell r="A282">
            <v>38417</v>
          </cell>
        </row>
        <row r="283">
          <cell r="A283">
            <v>38423</v>
          </cell>
        </row>
        <row r="284">
          <cell r="A284">
            <v>38424</v>
          </cell>
        </row>
        <row r="285">
          <cell r="A285">
            <v>38430</v>
          </cell>
        </row>
        <row r="286">
          <cell r="A286">
            <v>38431</v>
          </cell>
        </row>
        <row r="287">
          <cell r="A287">
            <v>38432</v>
          </cell>
        </row>
        <row r="288">
          <cell r="A288">
            <v>38437</v>
          </cell>
        </row>
        <row r="289">
          <cell r="A289">
            <v>38438</v>
          </cell>
        </row>
        <row r="290">
          <cell r="A290">
            <v>38444</v>
          </cell>
        </row>
        <row r="291">
          <cell r="A291">
            <v>38445</v>
          </cell>
        </row>
        <row r="292">
          <cell r="A292">
            <v>38451</v>
          </cell>
        </row>
        <row r="293">
          <cell r="A293">
            <v>38452</v>
          </cell>
        </row>
        <row r="294">
          <cell r="A294">
            <v>38458</v>
          </cell>
        </row>
        <row r="295">
          <cell r="A295">
            <v>38459</v>
          </cell>
        </row>
        <row r="296">
          <cell r="A296">
            <v>38465</v>
          </cell>
        </row>
        <row r="297">
          <cell r="A297">
            <v>38466</v>
          </cell>
        </row>
        <row r="298">
          <cell r="A298">
            <v>38471</v>
          </cell>
        </row>
        <row r="299">
          <cell r="A299">
            <v>38472</v>
          </cell>
        </row>
        <row r="300">
          <cell r="A300">
            <v>38473</v>
          </cell>
        </row>
        <row r="301">
          <cell r="A301">
            <v>38474</v>
          </cell>
        </row>
        <row r="302">
          <cell r="A302">
            <v>38475</v>
          </cell>
        </row>
        <row r="303">
          <cell r="A303">
            <v>38476</v>
          </cell>
        </row>
        <row r="304">
          <cell r="A304">
            <v>38477</v>
          </cell>
        </row>
        <row r="305">
          <cell r="A305">
            <v>38478</v>
          </cell>
        </row>
        <row r="306">
          <cell r="A306">
            <v>38479</v>
          </cell>
        </row>
        <row r="307">
          <cell r="A307">
            <v>38480</v>
          </cell>
        </row>
        <row r="308">
          <cell r="A308">
            <v>38486</v>
          </cell>
        </row>
        <row r="309">
          <cell r="A309">
            <v>38487</v>
          </cell>
        </row>
        <row r="310">
          <cell r="A310">
            <v>38493</v>
          </cell>
        </row>
        <row r="311">
          <cell r="A311">
            <v>38494</v>
          </cell>
        </row>
        <row r="312">
          <cell r="A312">
            <v>38500</v>
          </cell>
        </row>
        <row r="313">
          <cell r="A313">
            <v>38501</v>
          </cell>
        </row>
        <row r="314">
          <cell r="A314">
            <v>38507</v>
          </cell>
        </row>
        <row r="315">
          <cell r="A315">
            <v>38508</v>
          </cell>
        </row>
        <row r="316">
          <cell r="A316">
            <v>38514</v>
          </cell>
        </row>
        <row r="317">
          <cell r="A317">
            <v>38515</v>
          </cell>
        </row>
        <row r="318">
          <cell r="A318">
            <v>38521</v>
          </cell>
        </row>
        <row r="319">
          <cell r="A319">
            <v>38522</v>
          </cell>
        </row>
        <row r="320">
          <cell r="A320">
            <v>38528</v>
          </cell>
        </row>
        <row r="321">
          <cell r="A321">
            <v>38529</v>
          </cell>
        </row>
        <row r="322">
          <cell r="A322">
            <v>38535</v>
          </cell>
        </row>
        <row r="323">
          <cell r="A323">
            <v>38536</v>
          </cell>
        </row>
        <row r="324">
          <cell r="A324">
            <v>38542</v>
          </cell>
        </row>
        <row r="325">
          <cell r="A325">
            <v>38543</v>
          </cell>
        </row>
        <row r="326">
          <cell r="A326">
            <v>38549</v>
          </cell>
        </row>
        <row r="327">
          <cell r="A327">
            <v>38550</v>
          </cell>
        </row>
        <row r="328">
          <cell r="A328">
            <v>38551</v>
          </cell>
        </row>
        <row r="329">
          <cell r="A329">
            <v>38556</v>
          </cell>
        </row>
        <row r="330">
          <cell r="A330">
            <v>38557</v>
          </cell>
        </row>
        <row r="331">
          <cell r="A331">
            <v>38563</v>
          </cell>
        </row>
        <row r="332">
          <cell r="A332">
            <v>38564</v>
          </cell>
        </row>
        <row r="333">
          <cell r="A333">
            <v>38570</v>
          </cell>
        </row>
        <row r="334">
          <cell r="A334">
            <v>38571</v>
          </cell>
        </row>
        <row r="335">
          <cell r="A335">
            <v>38574</v>
          </cell>
        </row>
        <row r="336">
          <cell r="A336">
            <v>38575</v>
          </cell>
        </row>
        <row r="337">
          <cell r="A337">
            <v>38576</v>
          </cell>
        </row>
        <row r="338">
          <cell r="A338">
            <v>38577</v>
          </cell>
        </row>
        <row r="339">
          <cell r="A339">
            <v>38578</v>
          </cell>
        </row>
        <row r="340">
          <cell r="A340">
            <v>38579</v>
          </cell>
        </row>
        <row r="341">
          <cell r="A341">
            <v>38580</v>
          </cell>
        </row>
        <row r="342">
          <cell r="A342">
            <v>38584</v>
          </cell>
        </row>
        <row r="343">
          <cell r="A343">
            <v>38585</v>
          </cell>
        </row>
        <row r="344">
          <cell r="A344">
            <v>38591</v>
          </cell>
        </row>
        <row r="345">
          <cell r="A345">
            <v>38592</v>
          </cell>
        </row>
        <row r="346">
          <cell r="A346">
            <v>38598</v>
          </cell>
        </row>
        <row r="347">
          <cell r="A347">
            <v>38599</v>
          </cell>
        </row>
        <row r="348">
          <cell r="A348">
            <v>38605</v>
          </cell>
        </row>
        <row r="349">
          <cell r="A349">
            <v>38606</v>
          </cell>
        </row>
        <row r="350">
          <cell r="A350">
            <v>38612</v>
          </cell>
        </row>
        <row r="351">
          <cell r="A351">
            <v>38613</v>
          </cell>
        </row>
        <row r="352">
          <cell r="A352">
            <v>38614</v>
          </cell>
        </row>
        <row r="353">
          <cell r="A353">
            <v>38618</v>
          </cell>
        </row>
        <row r="354">
          <cell r="A354">
            <v>38619</v>
          </cell>
        </row>
        <row r="355">
          <cell r="A355">
            <v>38620</v>
          </cell>
        </row>
        <row r="356">
          <cell r="A356">
            <v>38626</v>
          </cell>
        </row>
        <row r="357">
          <cell r="A357">
            <v>38627</v>
          </cell>
        </row>
        <row r="358">
          <cell r="A358">
            <v>38633</v>
          </cell>
        </row>
        <row r="359">
          <cell r="A359">
            <v>38634</v>
          </cell>
        </row>
        <row r="360">
          <cell r="A360">
            <v>38635</v>
          </cell>
        </row>
        <row r="361">
          <cell r="A361">
            <v>38640</v>
          </cell>
        </row>
        <row r="362">
          <cell r="A362">
            <v>38641</v>
          </cell>
        </row>
        <row r="363">
          <cell r="A363">
            <v>38647</v>
          </cell>
        </row>
        <row r="364">
          <cell r="A364">
            <v>38648</v>
          </cell>
        </row>
        <row r="365">
          <cell r="A365">
            <v>38654</v>
          </cell>
        </row>
        <row r="366">
          <cell r="A366">
            <v>38655</v>
          </cell>
        </row>
        <row r="367">
          <cell r="A367">
            <v>38659</v>
          </cell>
        </row>
        <row r="368">
          <cell r="A368">
            <v>38661</v>
          </cell>
        </row>
        <row r="369">
          <cell r="A369">
            <v>38662</v>
          </cell>
        </row>
        <row r="370">
          <cell r="A370">
            <v>38668</v>
          </cell>
        </row>
        <row r="371">
          <cell r="A371">
            <v>38669</v>
          </cell>
        </row>
        <row r="372">
          <cell r="A372">
            <v>38675</v>
          </cell>
        </row>
        <row r="373">
          <cell r="A373">
            <v>38676</v>
          </cell>
        </row>
        <row r="374">
          <cell r="A374">
            <v>38679</v>
          </cell>
        </row>
        <row r="375">
          <cell r="A375">
            <v>38682</v>
          </cell>
        </row>
        <row r="376">
          <cell r="A376">
            <v>38683</v>
          </cell>
        </row>
        <row r="377">
          <cell r="A377">
            <v>38689</v>
          </cell>
        </row>
        <row r="378">
          <cell r="A378">
            <v>38690</v>
          </cell>
        </row>
        <row r="379">
          <cell r="A379">
            <v>38696</v>
          </cell>
        </row>
        <row r="380">
          <cell r="A380">
            <v>38697</v>
          </cell>
        </row>
        <row r="381">
          <cell r="A381">
            <v>38703</v>
          </cell>
        </row>
        <row r="382">
          <cell r="A382">
            <v>38704</v>
          </cell>
        </row>
        <row r="383">
          <cell r="A383">
            <v>38709</v>
          </cell>
        </row>
        <row r="384">
          <cell r="A384">
            <v>38710</v>
          </cell>
        </row>
        <row r="385">
          <cell r="A385">
            <v>38711</v>
          </cell>
        </row>
        <row r="386">
          <cell r="A386">
            <v>38714</v>
          </cell>
        </row>
        <row r="387">
          <cell r="A387">
            <v>38715</v>
          </cell>
        </row>
        <row r="388">
          <cell r="A388">
            <v>38716</v>
          </cell>
        </row>
        <row r="389">
          <cell r="A389">
            <v>38717</v>
          </cell>
        </row>
        <row r="390">
          <cell r="A390">
            <v>38718</v>
          </cell>
        </row>
        <row r="391">
          <cell r="A391">
            <v>38719</v>
          </cell>
        </row>
        <row r="392">
          <cell r="A392">
            <v>38720</v>
          </cell>
        </row>
        <row r="393">
          <cell r="A393">
            <v>38721</v>
          </cell>
        </row>
        <row r="394">
          <cell r="A394">
            <v>38722</v>
          </cell>
        </row>
        <row r="395">
          <cell r="A395">
            <v>38724</v>
          </cell>
        </row>
        <row r="396">
          <cell r="A396">
            <v>38725</v>
          </cell>
        </row>
        <row r="397">
          <cell r="A397">
            <v>38726</v>
          </cell>
        </row>
        <row r="398">
          <cell r="A398">
            <v>38731</v>
          </cell>
        </row>
        <row r="399">
          <cell r="A399">
            <v>38732</v>
          </cell>
        </row>
        <row r="400">
          <cell r="A400">
            <v>38738</v>
          </cell>
        </row>
        <row r="401">
          <cell r="A401">
            <v>38739</v>
          </cell>
        </row>
        <row r="402">
          <cell r="A402">
            <v>38745</v>
          </cell>
        </row>
        <row r="403">
          <cell r="A403">
            <v>38746</v>
          </cell>
        </row>
        <row r="404">
          <cell r="A404">
            <v>38752</v>
          </cell>
        </row>
        <row r="405">
          <cell r="A405">
            <v>38753</v>
          </cell>
        </row>
        <row r="406">
          <cell r="A406">
            <v>38759</v>
          </cell>
        </row>
        <row r="407">
          <cell r="A407">
            <v>38760</v>
          </cell>
        </row>
        <row r="408">
          <cell r="A408">
            <v>38766</v>
          </cell>
        </row>
        <row r="409">
          <cell r="A409">
            <v>38767</v>
          </cell>
        </row>
        <row r="410">
          <cell r="A410">
            <v>38773</v>
          </cell>
        </row>
        <row r="411">
          <cell r="A411">
            <v>38774</v>
          </cell>
        </row>
        <row r="412">
          <cell r="A412">
            <v>38780</v>
          </cell>
        </row>
        <row r="413">
          <cell r="A413">
            <v>38781</v>
          </cell>
        </row>
        <row r="414">
          <cell r="A414">
            <v>38787</v>
          </cell>
        </row>
        <row r="415">
          <cell r="A415">
            <v>38788</v>
          </cell>
        </row>
        <row r="416">
          <cell r="A416">
            <v>38794</v>
          </cell>
        </row>
        <row r="417">
          <cell r="A417">
            <v>38795</v>
          </cell>
        </row>
        <row r="418">
          <cell r="A418">
            <v>38797</v>
          </cell>
        </row>
        <row r="419">
          <cell r="A419">
            <v>38801</v>
          </cell>
        </row>
        <row r="420">
          <cell r="A420">
            <v>38802</v>
          </cell>
        </row>
        <row r="421">
          <cell r="A421">
            <v>38808</v>
          </cell>
        </row>
        <row r="422">
          <cell r="A422">
            <v>38809</v>
          </cell>
        </row>
        <row r="423">
          <cell r="A423">
            <v>38815</v>
          </cell>
        </row>
        <row r="424">
          <cell r="A424">
            <v>38816</v>
          </cell>
        </row>
        <row r="425">
          <cell r="A425">
            <v>38822</v>
          </cell>
        </row>
        <row r="426">
          <cell r="A426">
            <v>38823</v>
          </cell>
        </row>
        <row r="427">
          <cell r="A427">
            <v>38829</v>
          </cell>
        </row>
        <row r="428">
          <cell r="A428">
            <v>38830</v>
          </cell>
        </row>
        <row r="429">
          <cell r="A429">
            <v>38836</v>
          </cell>
        </row>
        <row r="430">
          <cell r="A430">
            <v>38837</v>
          </cell>
        </row>
        <row r="431">
          <cell r="A431">
            <v>38840</v>
          </cell>
        </row>
        <row r="432">
          <cell r="A432">
            <v>38841</v>
          </cell>
        </row>
        <row r="433">
          <cell r="A433">
            <v>38842</v>
          </cell>
        </row>
        <row r="434">
          <cell r="A434">
            <v>38843</v>
          </cell>
        </row>
        <row r="435">
          <cell r="A435">
            <v>38844</v>
          </cell>
        </row>
        <row r="436">
          <cell r="A436">
            <v>38850</v>
          </cell>
        </row>
        <row r="437">
          <cell r="A437">
            <v>38851</v>
          </cell>
        </row>
        <row r="438">
          <cell r="A438">
            <v>38857</v>
          </cell>
        </row>
        <row r="439">
          <cell r="A439">
            <v>38858</v>
          </cell>
        </row>
        <row r="440">
          <cell r="A440">
            <v>38864</v>
          </cell>
        </row>
        <row r="441">
          <cell r="A441">
            <v>38865</v>
          </cell>
        </row>
        <row r="442">
          <cell r="A442">
            <v>38871</v>
          </cell>
        </row>
        <row r="443">
          <cell r="A443">
            <v>38872</v>
          </cell>
        </row>
        <row r="444">
          <cell r="A444">
            <v>38878</v>
          </cell>
        </row>
        <row r="445">
          <cell r="A445">
            <v>38879</v>
          </cell>
        </row>
        <row r="446">
          <cell r="A446">
            <v>38885</v>
          </cell>
        </row>
        <row r="447">
          <cell r="A447">
            <v>38886</v>
          </cell>
        </row>
        <row r="448">
          <cell r="A448">
            <v>38892</v>
          </cell>
        </row>
        <row r="449">
          <cell r="A449">
            <v>38893</v>
          </cell>
        </row>
        <row r="450">
          <cell r="A450">
            <v>38899</v>
          </cell>
        </row>
        <row r="451">
          <cell r="A451">
            <v>38900</v>
          </cell>
        </row>
        <row r="452">
          <cell r="A452">
            <v>38906</v>
          </cell>
        </row>
        <row r="453">
          <cell r="A453">
            <v>38907</v>
          </cell>
        </row>
        <row r="454">
          <cell r="A454">
            <v>38913</v>
          </cell>
        </row>
        <row r="455">
          <cell r="A455">
            <v>38914</v>
          </cell>
        </row>
        <row r="456">
          <cell r="A456">
            <v>38915</v>
          </cell>
        </row>
        <row r="457">
          <cell r="A457">
            <v>38920</v>
          </cell>
        </row>
        <row r="458">
          <cell r="A458">
            <v>38921</v>
          </cell>
        </row>
        <row r="459">
          <cell r="A459">
            <v>38927</v>
          </cell>
        </row>
        <row r="460">
          <cell r="A460">
            <v>38928</v>
          </cell>
        </row>
        <row r="461">
          <cell r="A461">
            <v>38934</v>
          </cell>
        </row>
        <row r="462">
          <cell r="A462">
            <v>38935</v>
          </cell>
        </row>
        <row r="463">
          <cell r="A463">
            <v>38940</v>
          </cell>
        </row>
        <row r="464">
          <cell r="A464">
            <v>38941</v>
          </cell>
        </row>
        <row r="465">
          <cell r="A465">
            <v>38942</v>
          </cell>
        </row>
        <row r="466">
          <cell r="A466">
            <v>38943</v>
          </cell>
        </row>
        <row r="467">
          <cell r="A467">
            <v>38944</v>
          </cell>
        </row>
        <row r="468">
          <cell r="A468">
            <v>38945</v>
          </cell>
        </row>
        <row r="469">
          <cell r="A469">
            <v>38948</v>
          </cell>
        </row>
        <row r="470">
          <cell r="A470">
            <v>38949</v>
          </cell>
        </row>
        <row r="471">
          <cell r="A471">
            <v>38955</v>
          </cell>
        </row>
        <row r="472">
          <cell r="A472">
            <v>38956</v>
          </cell>
        </row>
        <row r="473">
          <cell r="A473">
            <v>38962</v>
          </cell>
        </row>
        <row r="474">
          <cell r="A474">
            <v>38963</v>
          </cell>
        </row>
        <row r="475">
          <cell r="A475">
            <v>38969</v>
          </cell>
        </row>
        <row r="476">
          <cell r="A476">
            <v>38970</v>
          </cell>
        </row>
        <row r="477">
          <cell r="A477">
            <v>38976</v>
          </cell>
        </row>
        <row r="478">
          <cell r="A478">
            <v>38977</v>
          </cell>
        </row>
        <row r="479">
          <cell r="A479">
            <v>38978</v>
          </cell>
        </row>
        <row r="480">
          <cell r="A480">
            <v>38983</v>
          </cell>
        </row>
        <row r="481">
          <cell r="A481">
            <v>38984</v>
          </cell>
        </row>
        <row r="482">
          <cell r="A482">
            <v>38990</v>
          </cell>
        </row>
        <row r="483">
          <cell r="A483">
            <v>38991</v>
          </cell>
        </row>
        <row r="484">
          <cell r="A484">
            <v>38997</v>
          </cell>
        </row>
        <row r="485">
          <cell r="A485">
            <v>38998</v>
          </cell>
        </row>
        <row r="486">
          <cell r="A486">
            <v>38999</v>
          </cell>
        </row>
        <row r="487">
          <cell r="A487">
            <v>39004</v>
          </cell>
        </row>
        <row r="488">
          <cell r="A488">
            <v>39005</v>
          </cell>
        </row>
        <row r="489">
          <cell r="A489">
            <v>39011</v>
          </cell>
        </row>
        <row r="490">
          <cell r="A490">
            <v>39012</v>
          </cell>
        </row>
        <row r="491">
          <cell r="A491">
            <v>39018</v>
          </cell>
        </row>
        <row r="492">
          <cell r="A492">
            <v>39019</v>
          </cell>
        </row>
        <row r="493">
          <cell r="A493">
            <v>39024</v>
          </cell>
        </row>
        <row r="494">
          <cell r="A494">
            <v>39025</v>
          </cell>
        </row>
        <row r="495">
          <cell r="A495">
            <v>39026</v>
          </cell>
        </row>
        <row r="496">
          <cell r="A496">
            <v>39032</v>
          </cell>
        </row>
        <row r="497">
          <cell r="A497">
            <v>39033</v>
          </cell>
        </row>
        <row r="498">
          <cell r="A498">
            <v>39039</v>
          </cell>
        </row>
        <row r="499">
          <cell r="A499">
            <v>39040</v>
          </cell>
        </row>
        <row r="500">
          <cell r="A500">
            <v>39044</v>
          </cell>
        </row>
        <row r="501">
          <cell r="A501">
            <v>39046</v>
          </cell>
        </row>
        <row r="502">
          <cell r="A502">
            <v>39047</v>
          </cell>
        </row>
        <row r="503">
          <cell r="A503">
            <v>39053</v>
          </cell>
        </row>
        <row r="504">
          <cell r="A504">
            <v>39054</v>
          </cell>
        </row>
        <row r="505">
          <cell r="A505">
            <v>39060</v>
          </cell>
        </row>
        <row r="506">
          <cell r="A506">
            <v>39061</v>
          </cell>
        </row>
        <row r="507">
          <cell r="A507">
            <v>39067</v>
          </cell>
        </row>
        <row r="508">
          <cell r="A508">
            <v>39068</v>
          </cell>
        </row>
        <row r="509">
          <cell r="A509">
            <v>39074</v>
          </cell>
        </row>
        <row r="510">
          <cell r="A510">
            <v>39075</v>
          </cell>
        </row>
        <row r="511">
          <cell r="A511">
            <v>39079</v>
          </cell>
        </row>
        <row r="512">
          <cell r="A512">
            <v>39080</v>
          </cell>
        </row>
        <row r="513">
          <cell r="A513">
            <v>39081</v>
          </cell>
        </row>
        <row r="514">
          <cell r="A514">
            <v>39082</v>
          </cell>
        </row>
        <row r="515">
          <cell r="A515">
            <v>39083</v>
          </cell>
        </row>
        <row r="516">
          <cell r="A516">
            <v>39084</v>
          </cell>
        </row>
        <row r="517">
          <cell r="A517">
            <v>39085</v>
          </cell>
        </row>
        <row r="518">
          <cell r="A518">
            <v>39086</v>
          </cell>
        </row>
        <row r="519">
          <cell r="A519">
            <v>39087</v>
          </cell>
        </row>
        <row r="520">
          <cell r="A520">
            <v>39088</v>
          </cell>
        </row>
        <row r="521">
          <cell r="A521">
            <v>39089</v>
          </cell>
        </row>
        <row r="522">
          <cell r="A522">
            <v>39090</v>
          </cell>
        </row>
        <row r="523">
          <cell r="A523">
            <v>39095</v>
          </cell>
        </row>
        <row r="524">
          <cell r="A524">
            <v>39096</v>
          </cell>
        </row>
        <row r="525">
          <cell r="A525">
            <v>39102</v>
          </cell>
        </row>
        <row r="526">
          <cell r="A526">
            <v>39103</v>
          </cell>
        </row>
        <row r="527">
          <cell r="A527">
            <v>39109</v>
          </cell>
        </row>
        <row r="528">
          <cell r="A528">
            <v>39110</v>
          </cell>
        </row>
        <row r="529">
          <cell r="A529">
            <v>39116</v>
          </cell>
        </row>
        <row r="530">
          <cell r="A530">
            <v>39117</v>
          </cell>
        </row>
        <row r="531">
          <cell r="A531">
            <v>39123</v>
          </cell>
        </row>
        <row r="532">
          <cell r="A532">
            <v>39124</v>
          </cell>
        </row>
        <row r="533">
          <cell r="A533">
            <v>39125</v>
          </cell>
        </row>
        <row r="534">
          <cell r="A534">
            <v>39130</v>
          </cell>
        </row>
        <row r="535">
          <cell r="A535">
            <v>39131</v>
          </cell>
        </row>
        <row r="536">
          <cell r="A536">
            <v>39137</v>
          </cell>
        </row>
        <row r="537">
          <cell r="A537">
            <v>39138</v>
          </cell>
        </row>
        <row r="538">
          <cell r="A538">
            <v>39144</v>
          </cell>
        </row>
        <row r="539">
          <cell r="A539">
            <v>39145</v>
          </cell>
        </row>
        <row r="540">
          <cell r="A540">
            <v>39151</v>
          </cell>
        </row>
        <row r="541">
          <cell r="A541">
            <v>39152</v>
          </cell>
        </row>
        <row r="542">
          <cell r="A542">
            <v>39158</v>
          </cell>
        </row>
        <row r="543">
          <cell r="A543">
            <v>39159</v>
          </cell>
        </row>
        <row r="544">
          <cell r="A544">
            <v>39162</v>
          </cell>
        </row>
        <row r="545">
          <cell r="A545">
            <v>39165</v>
          </cell>
        </row>
        <row r="546">
          <cell r="A546">
            <v>39166</v>
          </cell>
        </row>
        <row r="547">
          <cell r="A547">
            <v>39172</v>
          </cell>
        </row>
        <row r="548">
          <cell r="A548">
            <v>39173</v>
          </cell>
        </row>
        <row r="549">
          <cell r="A549">
            <v>39179</v>
          </cell>
        </row>
        <row r="550">
          <cell r="A550">
            <v>39180</v>
          </cell>
        </row>
        <row r="551">
          <cell r="A551">
            <v>39186</v>
          </cell>
        </row>
        <row r="552">
          <cell r="A552">
            <v>39187</v>
          </cell>
        </row>
        <row r="553">
          <cell r="A553">
            <v>39193</v>
          </cell>
        </row>
        <row r="554">
          <cell r="A554">
            <v>39194</v>
          </cell>
        </row>
        <row r="555">
          <cell r="A555">
            <v>39200</v>
          </cell>
        </row>
        <row r="556">
          <cell r="A556">
            <v>39201</v>
          </cell>
        </row>
        <row r="557">
          <cell r="A557">
            <v>39202</v>
          </cell>
        </row>
        <row r="558">
          <cell r="A558">
            <v>39205</v>
          </cell>
        </row>
        <row r="559">
          <cell r="A559">
            <v>39206</v>
          </cell>
        </row>
        <row r="560">
          <cell r="A560">
            <v>39207</v>
          </cell>
        </row>
        <row r="561">
          <cell r="A561">
            <v>39208</v>
          </cell>
        </row>
        <row r="562">
          <cell r="A562">
            <v>39214</v>
          </cell>
        </row>
        <row r="563">
          <cell r="A563">
            <v>39215</v>
          </cell>
        </row>
        <row r="564">
          <cell r="A564">
            <v>39221</v>
          </cell>
        </row>
        <row r="565">
          <cell r="A565">
            <v>39222</v>
          </cell>
        </row>
        <row r="566">
          <cell r="A566">
            <v>39228</v>
          </cell>
        </row>
        <row r="567">
          <cell r="A567">
            <v>39229</v>
          </cell>
        </row>
        <row r="568">
          <cell r="A568">
            <v>39235</v>
          </cell>
        </row>
        <row r="569">
          <cell r="A569">
            <v>39236</v>
          </cell>
        </row>
        <row r="570">
          <cell r="A570">
            <v>39242</v>
          </cell>
        </row>
        <row r="571">
          <cell r="A571">
            <v>39243</v>
          </cell>
        </row>
        <row r="572">
          <cell r="A572">
            <v>39249</v>
          </cell>
        </row>
        <row r="573">
          <cell r="A573">
            <v>39250</v>
          </cell>
        </row>
        <row r="574">
          <cell r="A574">
            <v>39256</v>
          </cell>
        </row>
        <row r="575">
          <cell r="A575">
            <v>39257</v>
          </cell>
        </row>
        <row r="576">
          <cell r="A576">
            <v>39263</v>
          </cell>
        </row>
        <row r="577">
          <cell r="A577">
            <v>39264</v>
          </cell>
        </row>
        <row r="578">
          <cell r="A578">
            <v>39270</v>
          </cell>
        </row>
        <row r="579">
          <cell r="A579">
            <v>39271</v>
          </cell>
        </row>
        <row r="580">
          <cell r="A580">
            <v>39277</v>
          </cell>
        </row>
        <row r="581">
          <cell r="A581">
            <v>39278</v>
          </cell>
        </row>
        <row r="582">
          <cell r="A582">
            <v>39279</v>
          </cell>
        </row>
        <row r="583">
          <cell r="A583">
            <v>39284</v>
          </cell>
        </row>
        <row r="584">
          <cell r="A584">
            <v>39285</v>
          </cell>
        </row>
        <row r="585">
          <cell r="A585">
            <v>39291</v>
          </cell>
        </row>
        <row r="586">
          <cell r="A586">
            <v>39292</v>
          </cell>
        </row>
        <row r="587">
          <cell r="A587">
            <v>39298</v>
          </cell>
        </row>
        <row r="588">
          <cell r="A588">
            <v>39299</v>
          </cell>
        </row>
        <row r="589">
          <cell r="A589">
            <v>39304</v>
          </cell>
        </row>
        <row r="590">
          <cell r="A590">
            <v>39305</v>
          </cell>
        </row>
        <row r="591">
          <cell r="A591">
            <v>39306</v>
          </cell>
        </row>
        <row r="592">
          <cell r="A592">
            <v>39307</v>
          </cell>
        </row>
        <row r="593">
          <cell r="A593">
            <v>39308</v>
          </cell>
        </row>
        <row r="594">
          <cell r="A594">
            <v>39309</v>
          </cell>
        </row>
        <row r="595">
          <cell r="A595">
            <v>39310</v>
          </cell>
        </row>
        <row r="596">
          <cell r="A596">
            <v>39312</v>
          </cell>
        </row>
        <row r="597">
          <cell r="A597">
            <v>39313</v>
          </cell>
        </row>
        <row r="598">
          <cell r="A598">
            <v>39319</v>
          </cell>
        </row>
        <row r="599">
          <cell r="A599">
            <v>39320</v>
          </cell>
        </row>
        <row r="600">
          <cell r="A600">
            <v>39326</v>
          </cell>
        </row>
        <row r="601">
          <cell r="A601">
            <v>39327</v>
          </cell>
        </row>
        <row r="602">
          <cell r="A602">
            <v>39333</v>
          </cell>
        </row>
        <row r="603">
          <cell r="A603">
            <v>39334</v>
          </cell>
        </row>
        <row r="604">
          <cell r="A604">
            <v>39340</v>
          </cell>
        </row>
        <row r="605">
          <cell r="A605">
            <v>39341</v>
          </cell>
        </row>
        <row r="606">
          <cell r="A606">
            <v>39342</v>
          </cell>
        </row>
        <row r="607">
          <cell r="A607">
            <v>39347</v>
          </cell>
        </row>
        <row r="608">
          <cell r="A608">
            <v>39348</v>
          </cell>
        </row>
        <row r="609">
          <cell r="A609">
            <v>39354</v>
          </cell>
        </row>
        <row r="610">
          <cell r="A610">
            <v>39355</v>
          </cell>
        </row>
        <row r="611">
          <cell r="A611">
            <v>39361</v>
          </cell>
        </row>
        <row r="612">
          <cell r="A612">
            <v>39362</v>
          </cell>
        </row>
        <row r="613">
          <cell r="A613">
            <v>39363</v>
          </cell>
        </row>
        <row r="614">
          <cell r="A614">
            <v>39368</v>
          </cell>
        </row>
        <row r="615">
          <cell r="A615">
            <v>39369</v>
          </cell>
        </row>
        <row r="616">
          <cell r="A616">
            <v>39375</v>
          </cell>
        </row>
        <row r="617">
          <cell r="A617">
            <v>39376</v>
          </cell>
        </row>
        <row r="618">
          <cell r="A618">
            <v>39382</v>
          </cell>
        </row>
        <row r="619">
          <cell r="A619">
            <v>39383</v>
          </cell>
        </row>
        <row r="620">
          <cell r="A620">
            <v>39389</v>
          </cell>
        </row>
        <row r="621">
          <cell r="A621">
            <v>39390</v>
          </cell>
        </row>
        <row r="622">
          <cell r="A622">
            <v>39396</v>
          </cell>
        </row>
        <row r="623">
          <cell r="A623">
            <v>39397</v>
          </cell>
        </row>
        <row r="624">
          <cell r="A624">
            <v>39403</v>
          </cell>
        </row>
        <row r="625">
          <cell r="A625">
            <v>39404</v>
          </cell>
        </row>
        <row r="626">
          <cell r="A626">
            <v>39409</v>
          </cell>
        </row>
        <row r="627">
          <cell r="A627">
            <v>39410</v>
          </cell>
        </row>
        <row r="628">
          <cell r="A628">
            <v>39411</v>
          </cell>
        </row>
        <row r="629">
          <cell r="A629">
            <v>39417</v>
          </cell>
        </row>
        <row r="630">
          <cell r="A630">
            <v>39418</v>
          </cell>
        </row>
        <row r="631">
          <cell r="A631">
            <v>39424</v>
          </cell>
        </row>
        <row r="632">
          <cell r="A632">
            <v>39425</v>
          </cell>
        </row>
        <row r="633">
          <cell r="A633">
            <v>39431</v>
          </cell>
        </row>
        <row r="634">
          <cell r="A634">
            <v>39432</v>
          </cell>
        </row>
        <row r="635">
          <cell r="A635">
            <v>39438</v>
          </cell>
        </row>
        <row r="636">
          <cell r="A636">
            <v>39439</v>
          </cell>
        </row>
        <row r="637">
          <cell r="A637">
            <v>39440</v>
          </cell>
        </row>
        <row r="638">
          <cell r="A638">
            <v>39444</v>
          </cell>
        </row>
        <row r="639">
          <cell r="A639">
            <v>39445</v>
          </cell>
        </row>
        <row r="640">
          <cell r="A640">
            <v>39446</v>
          </cell>
        </row>
        <row r="641">
          <cell r="A641">
            <v>39447</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Permanent"/>
      <sheetName val="Required"/>
      <sheetName val="Sales-Base"/>
      <sheetName val="Sales-Req"/>
      <sheetName val="FDist-Base"/>
      <sheetName val="Fdist-Req"/>
      <sheetName val="Adm-Base"/>
      <sheetName val="Adm-Req"/>
      <sheetName val="總市場"/>
      <sheetName val="Definition"/>
      <sheetName val="CAL_A"/>
      <sheetName val="DOTAct"/>
      <sheetName val="PRE"/>
    </sheetNames>
    <sheetDataSet>
      <sheetData sheetId="0" refreshError="1">
        <row r="5">
          <cell r="W5">
            <v>2.5000000000000001E-2</v>
          </cell>
          <cell r="Z5">
            <v>2.5000000000000001E-2</v>
          </cell>
          <cell r="AC5">
            <v>2.5000000000000001E-2</v>
          </cell>
        </row>
      </sheetData>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xRepositorySheet"/>
      <sheetName val="MENU &amp; INSTRUCTIONS"/>
      <sheetName val="Guidance"/>
      <sheetName val="SCH0210 (SUBMITTED)"/>
      <sheetName val="SCH0210 (BPC)"/>
      <sheetName val="Parameters"/>
      <sheetName val="Analysis"/>
      <sheetName val="CONST"/>
      <sheetName val="BSBAS"/>
      <sheetName val="RTLSZ"/>
      <sheetName val="BSSZS"/>
      <sheetName val="BSPSS"/>
      <sheetName val="BSPZM"/>
      <sheetName val="BSBUS"/>
      <sheetName val="BSROS"/>
      <sheetName val="BSSTM"/>
      <sheetName val="BSDKS"/>
      <sheetName val="RTDDK"/>
      <sheetName val="RTDDKCONSO"/>
      <sheetName val="BSSWS"/>
      <sheetName val="BSCRS"/>
      <sheetName val="BSHUS"/>
      <sheetName val="BSHUM"/>
      <sheetName val="RTLUK"/>
      <sheetName val="BSUKS"/>
      <sheetName val="BSEBS"/>
      <sheetName val="RTDUK"/>
      <sheetName val="BSEU"/>
      <sheetName val="ADJXT"/>
      <sheetName val="TCE"/>
      <sheetName val="BSFRM"/>
      <sheetName val="E_BSHPT"/>
      <sheetName val="E_BSITT"/>
      <sheetName val="BSFRS"/>
      <sheetName val="BSIRS"/>
      <sheetName val="RTLFR"/>
      <sheetName val="FTSBL"/>
      <sheetName val="RTLNL"/>
      <sheetName val="BSNLS"/>
      <sheetName val="BSBLS"/>
      <sheetName val="BDGEN"/>
      <sheetName val="BDGBV"/>
      <sheetName val="FSTEU"/>
      <sheetName val="BDGNV"/>
      <sheetName val="MM"/>
      <sheetName val="RTLDL"/>
      <sheetName val="BSDLSX"/>
      <sheetName val="BSPOS"/>
      <sheetName val="BSFRSX"/>
      <sheetName val="BSNLSX"/>
      <sheetName val="BSUKSX"/>
      <sheetName val="RTDFR"/>
      <sheetName val="BSDLS"/>
      <sheetName val="RTLIR"/>
      <sheetName val="BSLE"/>
      <sheetName val="BSFNS"/>
      <sheetName val="BSEE_HQ"/>
      <sheetName val="BSAUS"/>
      <sheetName val="BSSKS"/>
      <sheetName val="SPEXT"/>
      <sheetName val="BSHPSX"/>
      <sheetName val="Rates"/>
      <sheetName val="Mappings"/>
      <sheetName val="FMS IB"/>
      <sheetName val="FMS RB"/>
      <sheetName val="BI Data"/>
    </sheetNames>
    <sheetDataSet>
      <sheetData sheetId="0"/>
      <sheetData sheetId="1"/>
      <sheetData sheetId="2"/>
      <sheetData sheetId="3"/>
      <sheetData sheetId="4"/>
      <sheetData sheetId="5"/>
      <sheetData sheetId="6">
        <row r="10">
          <cell r="X10" t="str">
            <v>Line</v>
          </cell>
          <cell r="Y10" t="str">
            <v>Acct</v>
          </cell>
          <cell r="AA10" t="str">
            <v>Acct_Descr</v>
          </cell>
        </row>
        <row r="11">
          <cell r="X11">
            <v>36</v>
          </cell>
          <cell r="AA11" t="str">
            <v>BUILDINGS &amp; STRUCTURES</v>
          </cell>
        </row>
        <row r="12">
          <cell r="X12">
            <v>37</v>
          </cell>
          <cell r="Y12" t="str">
            <v>A_100</v>
          </cell>
          <cell r="Z12" t="str">
            <v>D_MOV_010</v>
          </cell>
          <cell r="AA12" t="str">
            <v>BEGINNING BALANCE</v>
          </cell>
        </row>
        <row r="13">
          <cell r="X13">
            <v>38</v>
          </cell>
          <cell r="Y13" t="str">
            <v>A_100</v>
          </cell>
          <cell r="Z13" t="str">
            <v>D_MOV_020</v>
          </cell>
          <cell r="AA13" t="str">
            <v>INCREASE</v>
          </cell>
        </row>
        <row r="14">
          <cell r="X14">
            <v>39</v>
          </cell>
          <cell r="Y14" t="str">
            <v>A_100</v>
          </cell>
          <cell r="Z14" t="str">
            <v>D_MOV_180</v>
          </cell>
          <cell r="AA14" t="str">
            <v>TRANSFER FROM CONSTRUCTION IN PROCESS</v>
          </cell>
        </row>
        <row r="15">
          <cell r="X15">
            <v>40</v>
          </cell>
          <cell r="Y15" t="str">
            <v>A_100</v>
          </cell>
          <cell r="Z15" t="str">
            <v>D_MOV_160</v>
          </cell>
          <cell r="AA15" t="str">
            <v>DISPOSALS</v>
          </cell>
        </row>
        <row r="16">
          <cell r="X16">
            <v>41</v>
          </cell>
          <cell r="Y16" t="str">
            <v>A_100</v>
          </cell>
          <cell r="Z16" t="str">
            <v>D_MOV_040</v>
          </cell>
          <cell r="AA16" t="str">
            <v>ON ACQUISITION OR MERGER</v>
          </cell>
        </row>
        <row r="17">
          <cell r="X17">
            <v>42</v>
          </cell>
          <cell r="Y17" t="str">
            <v>A_100</v>
          </cell>
          <cell r="Z17" t="str">
            <v>D_MOV_170</v>
          </cell>
          <cell r="AA17" t="str">
            <v>TRANSFER TO/FROM OTHER ACCOUNTS</v>
          </cell>
        </row>
        <row r="18">
          <cell r="X18">
            <v>43</v>
          </cell>
          <cell r="Y18" t="str">
            <v>A_100</v>
          </cell>
          <cell r="Z18" t="str">
            <v>D_MOV_300</v>
          </cell>
          <cell r="AA18" t="str">
            <v>CTA ON OPENING</v>
          </cell>
        </row>
        <row r="19">
          <cell r="X19">
            <v>44</v>
          </cell>
          <cell r="Y19" t="str">
            <v>A_100</v>
          </cell>
          <cell r="Z19" t="str">
            <v>D_MOV_310</v>
          </cell>
          <cell r="AA19" t="str">
            <v>CTA ON FLOWS</v>
          </cell>
        </row>
        <row r="20">
          <cell r="X20">
            <v>45</v>
          </cell>
          <cell r="AA20" t="str">
            <v>CTAs - per calculation</v>
          </cell>
        </row>
        <row r="21">
          <cell r="X21">
            <v>46</v>
          </cell>
          <cell r="AA21" t="str">
            <v>Ending Balance - calculated</v>
          </cell>
        </row>
        <row r="22">
          <cell r="X22">
            <v>47</v>
          </cell>
          <cell r="Y22" t="str">
            <v>A_100</v>
          </cell>
          <cell r="Z22" t="str">
            <v>D_TOTAL</v>
          </cell>
          <cell r="AA22" t="str">
            <v>Buildings &amp; Structures -  Acquisition Cost</v>
          </cell>
        </row>
        <row r="23">
          <cell r="X23">
            <v>48</v>
          </cell>
        </row>
        <row r="24">
          <cell r="X24">
            <v>49</v>
          </cell>
          <cell r="AA24" t="str">
            <v>MACHINERY &amp; EQUIPMENT:</v>
          </cell>
        </row>
        <row r="25">
          <cell r="X25">
            <v>50</v>
          </cell>
          <cell r="Y25" t="str">
            <v>A_101</v>
          </cell>
          <cell r="Z25" t="str">
            <v>D_MOV_010</v>
          </cell>
          <cell r="AA25" t="str">
            <v>BEGINNING BALANCE</v>
          </cell>
        </row>
        <row r="26">
          <cell r="X26">
            <v>51</v>
          </cell>
          <cell r="Y26" t="str">
            <v>A_101</v>
          </cell>
          <cell r="Z26" t="str">
            <v>D_MOV_020</v>
          </cell>
          <cell r="AA26" t="str">
            <v>INCREASE</v>
          </cell>
        </row>
        <row r="27">
          <cell r="X27">
            <v>52</v>
          </cell>
          <cell r="Y27" t="str">
            <v>A_101</v>
          </cell>
          <cell r="Z27" t="str">
            <v>D_MOV_180</v>
          </cell>
          <cell r="AA27" t="str">
            <v>TRANSFER FROM CONSTRUCTION IN PROCESS</v>
          </cell>
        </row>
        <row r="28">
          <cell r="X28">
            <v>53</v>
          </cell>
          <cell r="Y28" t="str">
            <v>A_101</v>
          </cell>
          <cell r="Z28" t="str">
            <v>D_MOV_160</v>
          </cell>
          <cell r="AA28" t="str">
            <v>DISPOSALS</v>
          </cell>
        </row>
        <row r="29">
          <cell r="X29">
            <v>54</v>
          </cell>
          <cell r="Y29" t="str">
            <v>A_101</v>
          </cell>
          <cell r="Z29" t="str">
            <v>D_MOV_040</v>
          </cell>
          <cell r="AA29" t="str">
            <v>ON ACQUISITION OR MERGER</v>
          </cell>
        </row>
        <row r="30">
          <cell r="X30">
            <v>55</v>
          </cell>
          <cell r="Y30" t="str">
            <v>A_101</v>
          </cell>
          <cell r="Z30" t="str">
            <v>D_MOV_170</v>
          </cell>
          <cell r="AA30" t="str">
            <v>TRANSFER TO/FROM OTHER ACCOUNTS</v>
          </cell>
        </row>
        <row r="31">
          <cell r="X31">
            <v>56</v>
          </cell>
          <cell r="Y31" t="str">
            <v>A_101</v>
          </cell>
          <cell r="Z31" t="str">
            <v>D_MOV_300</v>
          </cell>
          <cell r="AA31" t="str">
            <v>CTA ON OPENING</v>
          </cell>
        </row>
        <row r="32">
          <cell r="X32">
            <v>57</v>
          </cell>
          <cell r="Y32" t="str">
            <v>A_101</v>
          </cell>
          <cell r="Z32" t="str">
            <v>D_MOV_310</v>
          </cell>
          <cell r="AA32" t="str">
            <v>CTA ON FLOWS</v>
          </cell>
        </row>
        <row r="33">
          <cell r="X33">
            <v>58</v>
          </cell>
          <cell r="AA33" t="str">
            <v>CTAs - per calculation</v>
          </cell>
        </row>
        <row r="34">
          <cell r="X34">
            <v>59</v>
          </cell>
          <cell r="AA34" t="str">
            <v>Ending Balance - calculated</v>
          </cell>
        </row>
        <row r="35">
          <cell r="X35">
            <v>60</v>
          </cell>
          <cell r="Y35" t="str">
            <v>A_101</v>
          </cell>
          <cell r="Z35" t="str">
            <v>D_TOTAL</v>
          </cell>
          <cell r="AA35" t="str">
            <v>MACHINERY &amp; EQUIPMENT:</v>
          </cell>
        </row>
        <row r="36">
          <cell r="X36">
            <v>61</v>
          </cell>
        </row>
        <row r="37">
          <cell r="X37">
            <v>62</v>
          </cell>
          <cell r="AA37" t="str">
            <v>VEHICLE &amp; TRANSPORT EQUIPMENT:</v>
          </cell>
        </row>
        <row r="38">
          <cell r="X38">
            <v>63</v>
          </cell>
          <cell r="Y38" t="str">
            <v>A_102</v>
          </cell>
          <cell r="Z38" t="str">
            <v>D_MOV_010</v>
          </cell>
          <cell r="AA38" t="str">
            <v>BEGINNING BALANCE</v>
          </cell>
        </row>
        <row r="39">
          <cell r="X39">
            <v>64</v>
          </cell>
          <cell r="Y39" t="str">
            <v>A_102</v>
          </cell>
          <cell r="Z39" t="str">
            <v>D_MOV_020</v>
          </cell>
          <cell r="AA39" t="str">
            <v>INCREASE</v>
          </cell>
        </row>
        <row r="40">
          <cell r="X40">
            <v>65</v>
          </cell>
          <cell r="Y40" t="str">
            <v>A_102</v>
          </cell>
          <cell r="Z40" t="str">
            <v>D_MOV_180</v>
          </cell>
          <cell r="AA40" t="str">
            <v>TRANSFER FROM CONSTRUCTION IN PROCESS</v>
          </cell>
        </row>
        <row r="41">
          <cell r="X41">
            <v>66</v>
          </cell>
          <cell r="Y41" t="str">
            <v>A_102</v>
          </cell>
          <cell r="Z41" t="str">
            <v>D_MOV_160</v>
          </cell>
          <cell r="AA41" t="str">
            <v>DISPOSALS</v>
          </cell>
        </row>
        <row r="42">
          <cell r="X42">
            <v>67</v>
          </cell>
          <cell r="Y42" t="str">
            <v>A_102</v>
          </cell>
          <cell r="Z42" t="str">
            <v>D_MOV_040</v>
          </cell>
          <cell r="AA42" t="str">
            <v>ON ACQUISITION OR MERGER</v>
          </cell>
        </row>
        <row r="43">
          <cell r="X43">
            <v>68</v>
          </cell>
          <cell r="Y43" t="str">
            <v>A_102</v>
          </cell>
          <cell r="Z43" t="str">
            <v>D_MOV_170</v>
          </cell>
          <cell r="AA43" t="str">
            <v>TRANSFER TO/FROM OTHER ACCOUNTS</v>
          </cell>
        </row>
        <row r="44">
          <cell r="X44">
            <v>69</v>
          </cell>
          <cell r="Y44" t="str">
            <v>A_102</v>
          </cell>
          <cell r="Z44" t="str">
            <v>D_MOV_300</v>
          </cell>
          <cell r="AA44" t="str">
            <v>CTA ON OPENING</v>
          </cell>
        </row>
        <row r="45">
          <cell r="X45">
            <v>70</v>
          </cell>
          <cell r="Y45" t="str">
            <v>A_102</v>
          </cell>
          <cell r="Z45" t="str">
            <v>D_MOV_310</v>
          </cell>
          <cell r="AA45" t="str">
            <v>CTA ON FLOWS</v>
          </cell>
        </row>
        <row r="46">
          <cell r="X46">
            <v>71</v>
          </cell>
          <cell r="AA46" t="str">
            <v>CTAs - per calculation</v>
          </cell>
        </row>
        <row r="47">
          <cell r="X47">
            <v>72</v>
          </cell>
          <cell r="AA47" t="str">
            <v>Ending Balance - calculated</v>
          </cell>
        </row>
        <row r="48">
          <cell r="X48">
            <v>73</v>
          </cell>
          <cell r="Y48" t="str">
            <v>A_102</v>
          </cell>
          <cell r="Z48" t="str">
            <v>D_TOTAL</v>
          </cell>
          <cell r="AA48" t="str">
            <v>Vehicles &amp; Transportation Equipment -  Acquisition Cost</v>
          </cell>
        </row>
        <row r="49">
          <cell r="X49">
            <v>74</v>
          </cell>
        </row>
        <row r="50">
          <cell r="X50">
            <v>75</v>
          </cell>
          <cell r="AA50" t="str">
            <v>MOLDS, TOOLS, FURNITURE &amp; FIXTURES:</v>
          </cell>
        </row>
        <row r="51">
          <cell r="X51">
            <v>76</v>
          </cell>
          <cell r="Y51" t="str">
            <v>A_103</v>
          </cell>
          <cell r="Z51" t="str">
            <v>D_MOV_010</v>
          </cell>
          <cell r="AA51" t="str">
            <v>BEGINNING BALANCE</v>
          </cell>
        </row>
        <row r="52">
          <cell r="X52">
            <v>77</v>
          </cell>
          <cell r="Y52" t="str">
            <v>A_103</v>
          </cell>
          <cell r="Z52" t="str">
            <v>D_MOV_020</v>
          </cell>
          <cell r="AA52" t="str">
            <v>INCREASE</v>
          </cell>
        </row>
        <row r="53">
          <cell r="X53">
            <v>78</v>
          </cell>
          <cell r="Y53" t="str">
            <v>A_103</v>
          </cell>
          <cell r="Z53" t="str">
            <v>D_MOV_180</v>
          </cell>
          <cell r="AA53" t="str">
            <v>TRANSFER FROM CONSTRUCTION IN PROCESS</v>
          </cell>
        </row>
        <row r="54">
          <cell r="X54">
            <v>79</v>
          </cell>
          <cell r="Y54" t="str">
            <v>A_103</v>
          </cell>
          <cell r="Z54" t="str">
            <v>D_MOV_160</v>
          </cell>
          <cell r="AA54" t="str">
            <v>DISPOSALS</v>
          </cell>
        </row>
        <row r="55">
          <cell r="X55">
            <v>80</v>
          </cell>
          <cell r="Y55" t="str">
            <v>A_103</v>
          </cell>
          <cell r="Z55" t="str">
            <v>D_MOV_040</v>
          </cell>
          <cell r="AA55" t="str">
            <v>ON ACQUISITION OR MERGER</v>
          </cell>
        </row>
        <row r="56">
          <cell r="X56">
            <v>81</v>
          </cell>
          <cell r="Y56" t="str">
            <v>A_103</v>
          </cell>
          <cell r="Z56" t="str">
            <v>D_MOV_170</v>
          </cell>
          <cell r="AA56" t="str">
            <v>TRANSFER TO/FROM OTHER ACCOUNTS</v>
          </cell>
        </row>
        <row r="57">
          <cell r="X57">
            <v>82</v>
          </cell>
          <cell r="Y57" t="str">
            <v>A_103</v>
          </cell>
          <cell r="Z57" t="str">
            <v>D_MOV_300</v>
          </cell>
          <cell r="AA57" t="str">
            <v>CTA ON OPENING</v>
          </cell>
        </row>
        <row r="58">
          <cell r="X58">
            <v>83</v>
          </cell>
          <cell r="Y58" t="str">
            <v>A_103</v>
          </cell>
          <cell r="Z58" t="str">
            <v>D_MOV_310</v>
          </cell>
          <cell r="AA58" t="str">
            <v>CTA ON FLOWS</v>
          </cell>
        </row>
        <row r="59">
          <cell r="X59">
            <v>84</v>
          </cell>
          <cell r="AA59" t="str">
            <v>CTAs - per calculation</v>
          </cell>
        </row>
        <row r="60">
          <cell r="X60">
            <v>85</v>
          </cell>
          <cell r="AA60" t="str">
            <v>Ending Balance - calculated</v>
          </cell>
        </row>
        <row r="61">
          <cell r="X61">
            <v>86</v>
          </cell>
          <cell r="Y61" t="str">
            <v>A_103</v>
          </cell>
          <cell r="Z61" t="str">
            <v>D_TOTAL</v>
          </cell>
          <cell r="AA61" t="str">
            <v>Molds, Tools, Furniture &amp; Fixtures -  Acquisition Cost</v>
          </cell>
        </row>
        <row r="62">
          <cell r="X62">
            <v>87</v>
          </cell>
        </row>
        <row r="63">
          <cell r="X63">
            <v>88</v>
          </cell>
          <cell r="AA63" t="str">
            <v>LAND:</v>
          </cell>
        </row>
        <row r="64">
          <cell r="X64">
            <v>89</v>
          </cell>
          <cell r="Y64" t="str">
            <v>A_104</v>
          </cell>
          <cell r="Z64" t="str">
            <v>D_MOV_010</v>
          </cell>
          <cell r="AA64" t="str">
            <v>BEGINNING BALANCE</v>
          </cell>
        </row>
        <row r="65">
          <cell r="X65">
            <v>90</v>
          </cell>
          <cell r="Y65" t="str">
            <v>A_104</v>
          </cell>
          <cell r="Z65" t="str">
            <v>D_MOV_020</v>
          </cell>
          <cell r="AA65" t="str">
            <v>INCREASE</v>
          </cell>
        </row>
        <row r="66">
          <cell r="X66">
            <v>91</v>
          </cell>
          <cell r="Y66" t="str">
            <v>A_104</v>
          </cell>
          <cell r="Z66" t="str">
            <v>D_MOV_180</v>
          </cell>
          <cell r="AA66" t="str">
            <v>TRANSFER FROM CONSTRUCTION IN PROCESS</v>
          </cell>
        </row>
        <row r="67">
          <cell r="X67">
            <v>92</v>
          </cell>
          <cell r="Y67" t="str">
            <v>A_104</v>
          </cell>
          <cell r="Z67" t="str">
            <v>D_MOV_160</v>
          </cell>
          <cell r="AA67" t="str">
            <v>DISPOSALS</v>
          </cell>
        </row>
        <row r="68">
          <cell r="X68">
            <v>93</v>
          </cell>
          <cell r="Y68" t="str">
            <v>A_104</v>
          </cell>
          <cell r="Z68" t="str">
            <v>D_MOV_040</v>
          </cell>
          <cell r="AA68" t="str">
            <v>ON ACQUISITION OR MERGER</v>
          </cell>
        </row>
        <row r="69">
          <cell r="X69">
            <v>94</v>
          </cell>
          <cell r="Y69" t="str">
            <v>A_104</v>
          </cell>
          <cell r="Z69" t="str">
            <v>D_MOV_170</v>
          </cell>
          <cell r="AA69" t="str">
            <v>TRANSFER TO/FROM OTHER ACCOUNTS</v>
          </cell>
        </row>
        <row r="70">
          <cell r="X70">
            <v>95</v>
          </cell>
          <cell r="Y70" t="str">
            <v>A_104</v>
          </cell>
          <cell r="Z70" t="str">
            <v>D_MOV_300</v>
          </cell>
          <cell r="AA70" t="str">
            <v>CTA ON OPENING</v>
          </cell>
        </row>
        <row r="71">
          <cell r="X71">
            <v>96</v>
          </cell>
          <cell r="Y71" t="str">
            <v>A_104</v>
          </cell>
          <cell r="Z71" t="str">
            <v>D_MOV_310</v>
          </cell>
          <cell r="AA71" t="str">
            <v>CTA ON FLOWS</v>
          </cell>
        </row>
        <row r="72">
          <cell r="X72">
            <v>97</v>
          </cell>
          <cell r="AA72" t="str">
            <v>CTAs - per calculation</v>
          </cell>
        </row>
        <row r="73">
          <cell r="X73">
            <v>98</v>
          </cell>
          <cell r="AA73" t="str">
            <v>Ending Balance - calculated</v>
          </cell>
        </row>
        <row r="74">
          <cell r="X74">
            <v>99</v>
          </cell>
          <cell r="Y74" t="str">
            <v>A_104</v>
          </cell>
          <cell r="Z74" t="str">
            <v>D_TOTAL</v>
          </cell>
          <cell r="AA74" t="str">
            <v>Land</v>
          </cell>
        </row>
        <row r="75">
          <cell r="X75">
            <v>100</v>
          </cell>
        </row>
        <row r="76">
          <cell r="X76">
            <v>101</v>
          </cell>
        </row>
        <row r="77">
          <cell r="X77">
            <v>102</v>
          </cell>
          <cell r="AA77" t="str">
            <v>CONSTRUCTION IN PROGRESS:</v>
          </cell>
        </row>
        <row r="78">
          <cell r="X78">
            <v>103</v>
          </cell>
          <cell r="Y78" t="str">
            <v>A_105</v>
          </cell>
          <cell r="Z78" t="str">
            <v>D_MOV_010</v>
          </cell>
          <cell r="AA78" t="str">
            <v>BEGINNING BALANCE</v>
          </cell>
        </row>
        <row r="79">
          <cell r="X79">
            <v>104</v>
          </cell>
          <cell r="Y79" t="str">
            <v>A_105</v>
          </cell>
          <cell r="Z79" t="str">
            <v>D_MOV_020</v>
          </cell>
          <cell r="AA79" t="str">
            <v>INCREASE</v>
          </cell>
        </row>
        <row r="80">
          <cell r="X80">
            <v>105</v>
          </cell>
          <cell r="Y80" t="str">
            <v>A_105</v>
          </cell>
          <cell r="Z80" t="str">
            <v>D_MOV_180</v>
          </cell>
          <cell r="AA80" t="str">
            <v>TRANSFER FROM CONSTRUCTION IN PROCESS</v>
          </cell>
        </row>
        <row r="81">
          <cell r="X81">
            <v>106</v>
          </cell>
          <cell r="Y81" t="str">
            <v>A_105</v>
          </cell>
          <cell r="Z81" t="str">
            <v>D_MOV_160</v>
          </cell>
          <cell r="AA81" t="str">
            <v>DISPOSALS</v>
          </cell>
        </row>
        <row r="82">
          <cell r="X82">
            <v>107</v>
          </cell>
          <cell r="Y82" t="str">
            <v>A_105</v>
          </cell>
          <cell r="Z82" t="str">
            <v>D_MOV_040</v>
          </cell>
          <cell r="AA82" t="str">
            <v>ON ACQUISITION OR MERGER</v>
          </cell>
        </row>
        <row r="83">
          <cell r="X83">
            <v>108</v>
          </cell>
          <cell r="Y83" t="str">
            <v>A_105</v>
          </cell>
          <cell r="Z83" t="str">
            <v>D_MOV_170</v>
          </cell>
          <cell r="AA83" t="str">
            <v>TRANSFER TO/FROM OTHER ACCOUNTS</v>
          </cell>
        </row>
        <row r="84">
          <cell r="X84">
            <v>109</v>
          </cell>
          <cell r="Y84" t="str">
            <v>A_105</v>
          </cell>
          <cell r="Z84" t="str">
            <v>D_MOV_300</v>
          </cell>
          <cell r="AA84" t="str">
            <v>CTA ON OPENING</v>
          </cell>
        </row>
        <row r="85">
          <cell r="X85">
            <v>110</v>
          </cell>
          <cell r="Y85" t="str">
            <v>A_105</v>
          </cell>
          <cell r="Z85" t="str">
            <v>D_MOV_310</v>
          </cell>
          <cell r="AA85" t="str">
            <v>CTA ON FLOWS</v>
          </cell>
        </row>
        <row r="86">
          <cell r="X86">
            <v>111</v>
          </cell>
          <cell r="AA86" t="str">
            <v>CTAs - per calculation</v>
          </cell>
        </row>
        <row r="87">
          <cell r="X87">
            <v>112</v>
          </cell>
          <cell r="AA87" t="str">
            <v>Ending Balance - calculated</v>
          </cell>
        </row>
        <row r="88">
          <cell r="X88">
            <v>113</v>
          </cell>
          <cell r="Y88" t="str">
            <v>A_105</v>
          </cell>
          <cell r="Z88" t="str">
            <v>D_TOTAL</v>
          </cell>
          <cell r="AA88" t="str">
            <v>Construction in Progress</v>
          </cell>
        </row>
        <row r="89">
          <cell r="X89">
            <v>114</v>
          </cell>
        </row>
        <row r="90">
          <cell r="X90">
            <v>115</v>
          </cell>
        </row>
        <row r="91">
          <cell r="X91">
            <v>116</v>
          </cell>
        </row>
        <row r="92">
          <cell r="X92">
            <v>117</v>
          </cell>
        </row>
        <row r="93">
          <cell r="X93">
            <v>118</v>
          </cell>
          <cell r="AA93" t="str">
            <v>TOTAL CTA - ACQUISITION COSTS</v>
          </cell>
        </row>
        <row r="94">
          <cell r="X94">
            <v>119</v>
          </cell>
        </row>
        <row r="95">
          <cell r="X95">
            <v>120</v>
          </cell>
          <cell r="AA95" t="str">
            <v>TOTAL FIXED ASSETS</v>
          </cell>
        </row>
        <row r="96">
          <cell r="X96">
            <v>121</v>
          </cell>
          <cell r="AA96" t="str">
            <v>Total Beginning balance - acquisition cost</v>
          </cell>
        </row>
        <row r="97">
          <cell r="X97">
            <v>122</v>
          </cell>
          <cell r="AA97" t="str">
            <v>Total Increase - acquisition cost</v>
          </cell>
        </row>
        <row r="98">
          <cell r="X98">
            <v>123</v>
          </cell>
          <cell r="AA98" t="str">
            <v>Total Transfer from Construction in Progress - acquisition cost</v>
          </cell>
        </row>
        <row r="99">
          <cell r="X99">
            <v>124</v>
          </cell>
          <cell r="AA99" t="str">
            <v>Total Disposals - acquisition cost</v>
          </cell>
        </row>
        <row r="100">
          <cell r="X100">
            <v>125</v>
          </cell>
          <cell r="AA100" t="str">
            <v>Total On Acquisition or Merger - acquisition cost</v>
          </cell>
        </row>
        <row r="101">
          <cell r="X101">
            <v>126</v>
          </cell>
          <cell r="AA101" t="str">
            <v>Total Transfer from Other Accounts - acquisition cost</v>
          </cell>
        </row>
        <row r="102">
          <cell r="X102">
            <v>127</v>
          </cell>
          <cell r="AA102" t="str">
            <v>Total Construction In Progress: TOTAL CTA - Acquisition cost</v>
          </cell>
        </row>
        <row r="103">
          <cell r="X103">
            <v>128</v>
          </cell>
          <cell r="AA103" t="str">
            <v>Total Tangible assets - acquisition costs</v>
          </cell>
        </row>
        <row r="104">
          <cell r="X104">
            <v>129</v>
          </cell>
        </row>
        <row r="105">
          <cell r="X105">
            <v>130</v>
          </cell>
          <cell r="AA105" t="str">
            <v>CHECK BB ACQ</v>
          </cell>
        </row>
        <row r="106">
          <cell r="X106">
            <v>131</v>
          </cell>
        </row>
        <row r="107">
          <cell r="X107">
            <v>132</v>
          </cell>
          <cell r="AA107" t="str">
            <v>CAPEX - GROSS ACQUISITION</v>
          </cell>
        </row>
        <row r="108">
          <cell r="X108">
            <v>133</v>
          </cell>
          <cell r="AA108" t="str">
            <v>Grand total CAPEX</v>
          </cell>
        </row>
        <row r="109">
          <cell r="X109">
            <v>134</v>
          </cell>
        </row>
        <row r="110">
          <cell r="X110">
            <v>135</v>
          </cell>
          <cell r="Y110" t="str">
            <v>ST_16_0_100</v>
          </cell>
          <cell r="Z110" t="str">
            <v>D_TOTAL</v>
          </cell>
          <cell r="AA110" t="str">
            <v>GRAND TOTAL ACQUISITIONS</v>
          </cell>
        </row>
        <row r="111">
          <cell r="X111">
            <v>136</v>
          </cell>
          <cell r="AA111" t="str">
            <v>CHECK TOTAL AQUISITION 5.1/SCH 16</v>
          </cell>
        </row>
        <row r="112">
          <cell r="X112">
            <v>137</v>
          </cell>
          <cell r="Y112" t="str">
            <v>S_16_0_240</v>
          </cell>
          <cell r="Z112" t="str">
            <v>D_TOTAL</v>
          </cell>
          <cell r="AA112" t="str">
            <v>Downpayments</v>
          </cell>
        </row>
        <row r="113">
          <cell r="X113">
            <v>138</v>
          </cell>
        </row>
        <row r="114">
          <cell r="X114">
            <v>139</v>
          </cell>
          <cell r="Y114" t="str">
            <v>S_16_0_290</v>
          </cell>
          <cell r="Z114" t="str">
            <v>D_TOTAL</v>
          </cell>
          <cell r="AA114" t="str">
            <v>Disposals</v>
          </cell>
        </row>
        <row r="115">
          <cell r="X115">
            <v>140</v>
          </cell>
          <cell r="AA115" t="str">
            <v>CHECK AQUISITION DECREASE 5.1/SCH 16</v>
          </cell>
        </row>
        <row r="116">
          <cell r="X116">
            <v>141</v>
          </cell>
          <cell r="Y116" t="str">
            <v>ST_16_0_060</v>
          </cell>
          <cell r="Z116" t="str">
            <v>D_TOTAL</v>
          </cell>
          <cell r="AA116" t="str">
            <v>Transfers intraco molds</v>
          </cell>
        </row>
        <row r="117">
          <cell r="X117">
            <v>142</v>
          </cell>
        </row>
        <row r="118">
          <cell r="X118">
            <v>143</v>
          </cell>
          <cell r="AA118" t="str">
            <v>CAPEX - GROSS ACQUISITION</v>
          </cell>
        </row>
        <row r="119">
          <cell r="X119">
            <v>144</v>
          </cell>
          <cell r="AA119" t="str">
            <v>DEPRECIATION</v>
          </cell>
        </row>
        <row r="120">
          <cell r="X120">
            <v>145</v>
          </cell>
        </row>
        <row r="121">
          <cell r="X121">
            <v>146</v>
          </cell>
          <cell r="AA121" t="str">
            <v>BUILDINGS &amp; STRUCTURES:</v>
          </cell>
        </row>
        <row r="122">
          <cell r="X122">
            <v>147</v>
          </cell>
          <cell r="Y122" t="str">
            <v>A_110</v>
          </cell>
          <cell r="Z122" t="str">
            <v>D_MOV_010</v>
          </cell>
          <cell r="AA122" t="str">
            <v>BEGINNING BALANCE</v>
          </cell>
        </row>
        <row r="123">
          <cell r="X123">
            <v>148</v>
          </cell>
          <cell r="Y123" t="str">
            <v>A_110</v>
          </cell>
          <cell r="Z123" t="str">
            <v>D_MOV_190</v>
          </cell>
          <cell r="AA123" t="str">
            <v>DEPRECIATION</v>
          </cell>
        </row>
        <row r="124">
          <cell r="X124">
            <v>149</v>
          </cell>
          <cell r="Y124" t="str">
            <v>A_110</v>
          </cell>
          <cell r="Z124" t="str">
            <v>D_MOV_160</v>
          </cell>
          <cell r="AA124" t="str">
            <v>DISPOSALS</v>
          </cell>
        </row>
        <row r="125">
          <cell r="X125">
            <v>150</v>
          </cell>
          <cell r="Y125" t="str">
            <v>A_110</v>
          </cell>
          <cell r="Z125" t="str">
            <v>D_MOV_040</v>
          </cell>
          <cell r="AA125" t="str">
            <v>ON ACQUISITION OR MERGER</v>
          </cell>
        </row>
        <row r="126">
          <cell r="X126">
            <v>151</v>
          </cell>
          <cell r="Y126" t="str">
            <v>A_110</v>
          </cell>
          <cell r="Z126" t="str">
            <v>D_MOV_170</v>
          </cell>
          <cell r="AA126" t="str">
            <v>TRANSFER TO/FROM OTHER ACCOUNTS</v>
          </cell>
        </row>
        <row r="127">
          <cell r="X127">
            <v>152</v>
          </cell>
          <cell r="Y127" t="str">
            <v>A_110</v>
          </cell>
          <cell r="Z127" t="str">
            <v>D_MOV_380</v>
          </cell>
          <cell r="AA127" t="str">
            <v>IMPAIRMENT CHARGES</v>
          </cell>
        </row>
        <row r="128">
          <cell r="X128">
            <v>153</v>
          </cell>
          <cell r="Y128" t="str">
            <v>A_110</v>
          </cell>
          <cell r="Z128" t="str">
            <v>D_MOV_300</v>
          </cell>
          <cell r="AA128" t="str">
            <v>CTA ON OPENING</v>
          </cell>
        </row>
        <row r="129">
          <cell r="X129">
            <v>154</v>
          </cell>
          <cell r="Y129" t="str">
            <v>A_110</v>
          </cell>
          <cell r="Z129" t="str">
            <v>D_MOV_310</v>
          </cell>
          <cell r="AA129" t="str">
            <v>CTA ON FLOWS</v>
          </cell>
        </row>
        <row r="130">
          <cell r="X130">
            <v>155</v>
          </cell>
          <cell r="AA130" t="str">
            <v>CTAs - per calculation</v>
          </cell>
        </row>
        <row r="131">
          <cell r="X131">
            <v>156</v>
          </cell>
          <cell r="AA131" t="str">
            <v>Ending Balance</v>
          </cell>
        </row>
        <row r="132">
          <cell r="X132">
            <v>157</v>
          </cell>
          <cell r="Y132" t="str">
            <v>A_110</v>
          </cell>
          <cell r="Z132" t="str">
            <v>D_TOTAL</v>
          </cell>
          <cell r="AA132" t="str">
            <v>Buildings &amp; structures - depreciation</v>
          </cell>
        </row>
        <row r="133">
          <cell r="X133">
            <v>158</v>
          </cell>
        </row>
        <row r="134">
          <cell r="X134">
            <v>159</v>
          </cell>
        </row>
        <row r="135">
          <cell r="X135">
            <v>160</v>
          </cell>
          <cell r="AA135" t="str">
            <v>MACHINERY &amp; EQUIPMENT:</v>
          </cell>
        </row>
        <row r="136">
          <cell r="X136">
            <v>161</v>
          </cell>
          <cell r="Y136" t="str">
            <v>A_111</v>
          </cell>
          <cell r="Z136" t="str">
            <v>D_MOV_010</v>
          </cell>
          <cell r="AA136" t="str">
            <v>BEGINNING BALANCE</v>
          </cell>
        </row>
        <row r="137">
          <cell r="X137">
            <v>162</v>
          </cell>
          <cell r="Y137" t="str">
            <v>A_111</v>
          </cell>
          <cell r="Z137" t="str">
            <v>D_MOV_190</v>
          </cell>
          <cell r="AA137" t="str">
            <v>DEPRECIATION</v>
          </cell>
        </row>
        <row r="138">
          <cell r="X138">
            <v>163</v>
          </cell>
          <cell r="Y138" t="str">
            <v>A_111</v>
          </cell>
          <cell r="Z138" t="str">
            <v>D_MOV_160</v>
          </cell>
          <cell r="AA138" t="str">
            <v>DISPOSALS</v>
          </cell>
        </row>
        <row r="139">
          <cell r="X139">
            <v>164</v>
          </cell>
          <cell r="Y139" t="str">
            <v>A_111</v>
          </cell>
          <cell r="Z139" t="str">
            <v>D_MOV_040</v>
          </cell>
          <cell r="AA139" t="str">
            <v>ON ACQUISITION OR MERGER</v>
          </cell>
        </row>
        <row r="140">
          <cell r="X140">
            <v>165</v>
          </cell>
          <cell r="Y140" t="str">
            <v>A_111</v>
          </cell>
          <cell r="Z140" t="str">
            <v>D_MOV_170</v>
          </cell>
          <cell r="AA140" t="str">
            <v>TRANSFER TO/FROM OTHER ACCOUNTS</v>
          </cell>
        </row>
        <row r="141">
          <cell r="X141">
            <v>166</v>
          </cell>
          <cell r="Y141" t="str">
            <v>A_111</v>
          </cell>
          <cell r="Z141" t="str">
            <v>D_MOV_300</v>
          </cell>
          <cell r="AA141" t="str">
            <v>CTA ON OPENING</v>
          </cell>
        </row>
        <row r="142">
          <cell r="X142">
            <v>167</v>
          </cell>
          <cell r="Y142" t="str">
            <v>A_111</v>
          </cell>
          <cell r="Z142" t="str">
            <v>D_MOV_310</v>
          </cell>
          <cell r="AA142" t="str">
            <v>CTA ON FLOWS</v>
          </cell>
        </row>
        <row r="143">
          <cell r="X143">
            <v>168</v>
          </cell>
          <cell r="AA143" t="str">
            <v>CTAs - per calculation</v>
          </cell>
        </row>
        <row r="144">
          <cell r="X144">
            <v>169</v>
          </cell>
          <cell r="AA144" t="str">
            <v>Ending Balance</v>
          </cell>
        </row>
        <row r="145">
          <cell r="X145">
            <v>170</v>
          </cell>
          <cell r="Y145" t="str">
            <v>A_111</v>
          </cell>
          <cell r="Z145" t="str">
            <v>D_TOTAL</v>
          </cell>
          <cell r="AA145" t="str">
            <v>Machinery - depreciation</v>
          </cell>
        </row>
        <row r="146">
          <cell r="X146">
            <v>171</v>
          </cell>
        </row>
        <row r="147">
          <cell r="X147">
            <v>172</v>
          </cell>
        </row>
        <row r="148">
          <cell r="X148">
            <v>173</v>
          </cell>
          <cell r="AA148" t="str">
            <v>VEHICLE &amp; TRANSPORT EQUIPMENT:</v>
          </cell>
        </row>
        <row r="149">
          <cell r="X149">
            <v>174</v>
          </cell>
          <cell r="Y149" t="str">
            <v>A_112</v>
          </cell>
          <cell r="Z149" t="str">
            <v>D_MOV_010</v>
          </cell>
          <cell r="AA149" t="str">
            <v>BEGINNING BALANCE</v>
          </cell>
        </row>
        <row r="150">
          <cell r="X150">
            <v>175</v>
          </cell>
          <cell r="Y150" t="str">
            <v>A_112</v>
          </cell>
          <cell r="Z150" t="str">
            <v>D_MOV_190</v>
          </cell>
          <cell r="AA150" t="str">
            <v>DEPRECIATION</v>
          </cell>
        </row>
        <row r="151">
          <cell r="X151">
            <v>176</v>
          </cell>
          <cell r="Y151" t="str">
            <v>A_112</v>
          </cell>
          <cell r="Z151" t="str">
            <v>D_MOV_160</v>
          </cell>
          <cell r="AA151" t="str">
            <v>DISPOSALS</v>
          </cell>
        </row>
        <row r="152">
          <cell r="X152">
            <v>177</v>
          </cell>
          <cell r="Y152" t="str">
            <v>A_112</v>
          </cell>
          <cell r="Z152" t="str">
            <v>D_MOV_040</v>
          </cell>
          <cell r="AA152" t="str">
            <v>ON ACQUISITION OR MERGER</v>
          </cell>
        </row>
        <row r="153">
          <cell r="X153">
            <v>178</v>
          </cell>
          <cell r="Y153" t="str">
            <v>A_112</v>
          </cell>
          <cell r="Z153" t="str">
            <v>D_MOV_170</v>
          </cell>
          <cell r="AA153" t="str">
            <v>TRANSFER TO/FROM OTHER ACCOUNTS</v>
          </cell>
        </row>
        <row r="154">
          <cell r="X154">
            <v>179</v>
          </cell>
          <cell r="Y154" t="str">
            <v>A_112</v>
          </cell>
          <cell r="Z154" t="str">
            <v>D_MOV_300</v>
          </cell>
          <cell r="AA154" t="str">
            <v>CTA ON OPENING</v>
          </cell>
        </row>
        <row r="155">
          <cell r="X155">
            <v>180</v>
          </cell>
          <cell r="Y155" t="str">
            <v>A_112</v>
          </cell>
          <cell r="Z155" t="str">
            <v>D_MOV_310</v>
          </cell>
          <cell r="AA155" t="str">
            <v>CTA ON FLOWS</v>
          </cell>
        </row>
        <row r="156">
          <cell r="X156">
            <v>181</v>
          </cell>
          <cell r="AA156" t="str">
            <v>CTAs - per calculation</v>
          </cell>
        </row>
        <row r="157">
          <cell r="X157">
            <v>182</v>
          </cell>
          <cell r="AA157" t="str">
            <v>Ending Balance</v>
          </cell>
        </row>
        <row r="158">
          <cell r="X158">
            <v>183</v>
          </cell>
          <cell r="Y158" t="str">
            <v>A_112</v>
          </cell>
          <cell r="Z158" t="str">
            <v>D_TOTAL</v>
          </cell>
          <cell r="AA158" t="str">
            <v>Vehicles- depreciation</v>
          </cell>
        </row>
        <row r="159">
          <cell r="X159">
            <v>184</v>
          </cell>
        </row>
        <row r="160">
          <cell r="X160">
            <v>185</v>
          </cell>
        </row>
        <row r="161">
          <cell r="X161">
            <v>186</v>
          </cell>
          <cell r="AA161" t="str">
            <v>MOLDS, TOOLS, FURNITURE &amp; FIXTURES:</v>
          </cell>
        </row>
        <row r="162">
          <cell r="X162">
            <v>187</v>
          </cell>
          <cell r="Y162" t="str">
            <v>A_113</v>
          </cell>
          <cell r="Z162" t="str">
            <v>D_MOV_010</v>
          </cell>
          <cell r="AA162" t="str">
            <v>BEGINNING BALANCE</v>
          </cell>
        </row>
        <row r="163">
          <cell r="X163">
            <v>188</v>
          </cell>
          <cell r="Y163" t="str">
            <v>A_113</v>
          </cell>
          <cell r="Z163" t="str">
            <v>D_MOV_190</v>
          </cell>
          <cell r="AA163" t="str">
            <v>DEPRECIATION</v>
          </cell>
        </row>
        <row r="164">
          <cell r="X164">
            <v>189</v>
          </cell>
          <cell r="Y164" t="str">
            <v>A_113</v>
          </cell>
          <cell r="Z164" t="str">
            <v>D_MOV_160</v>
          </cell>
          <cell r="AA164" t="str">
            <v>DISPOSALS</v>
          </cell>
        </row>
        <row r="165">
          <cell r="X165">
            <v>190</v>
          </cell>
          <cell r="Y165" t="str">
            <v>A_113</v>
          </cell>
          <cell r="Z165" t="str">
            <v>D_MOV_040</v>
          </cell>
          <cell r="AA165" t="str">
            <v>ON ACQUISITION OR MERGER</v>
          </cell>
        </row>
        <row r="166">
          <cell r="X166">
            <v>191</v>
          </cell>
          <cell r="Y166" t="str">
            <v>A_113</v>
          </cell>
          <cell r="Z166" t="str">
            <v>D_MOV_170</v>
          </cell>
          <cell r="AA166" t="str">
            <v>TRANSFER TO/FROM OTHER ACCOUNTS</v>
          </cell>
        </row>
        <row r="167">
          <cell r="X167">
            <v>192</v>
          </cell>
          <cell r="Y167" t="str">
            <v>A_113</v>
          </cell>
          <cell r="Z167" t="str">
            <v>D_MOV_300</v>
          </cell>
          <cell r="AA167" t="str">
            <v>CTA ON OPENING</v>
          </cell>
        </row>
        <row r="168">
          <cell r="X168">
            <v>193</v>
          </cell>
          <cell r="Y168" t="str">
            <v>A_113</v>
          </cell>
          <cell r="Z168" t="str">
            <v>D_MOV_310</v>
          </cell>
          <cell r="AA168" t="str">
            <v>CTA ON FLOWS</v>
          </cell>
        </row>
        <row r="169">
          <cell r="X169">
            <v>194</v>
          </cell>
          <cell r="AA169" t="str">
            <v>CTAs - per calculation</v>
          </cell>
        </row>
        <row r="170">
          <cell r="X170">
            <v>195</v>
          </cell>
          <cell r="AA170" t="str">
            <v>Ending Balance</v>
          </cell>
        </row>
        <row r="171">
          <cell r="X171">
            <v>196</v>
          </cell>
          <cell r="Y171" t="str">
            <v>A_113</v>
          </cell>
          <cell r="Z171" t="str">
            <v>D_TOTAL</v>
          </cell>
          <cell r="AA171" t="str">
            <v>Molds - depreciation</v>
          </cell>
        </row>
        <row r="172">
          <cell r="X172">
            <v>197</v>
          </cell>
        </row>
        <row r="173">
          <cell r="X173">
            <v>198</v>
          </cell>
        </row>
        <row r="174">
          <cell r="X174">
            <v>199</v>
          </cell>
          <cell r="AA174" t="str">
            <v>TOTAL DEPRECIATION</v>
          </cell>
        </row>
        <row r="175">
          <cell r="X175">
            <v>200</v>
          </cell>
          <cell r="AA175" t="str">
            <v>Total Beginning balance - Depreciation</v>
          </cell>
        </row>
        <row r="176">
          <cell r="X176">
            <v>201</v>
          </cell>
          <cell r="AA176" t="str">
            <v>Depreciation</v>
          </cell>
        </row>
        <row r="177">
          <cell r="X177">
            <v>202</v>
          </cell>
          <cell r="AA177" t="str">
            <v>Disposals</v>
          </cell>
        </row>
        <row r="178">
          <cell r="X178">
            <v>203</v>
          </cell>
          <cell r="AA178" t="str">
            <v>On Acquisition or Merger</v>
          </cell>
        </row>
        <row r="179">
          <cell r="X179">
            <v>204</v>
          </cell>
        </row>
        <row r="180">
          <cell r="X180">
            <v>205</v>
          </cell>
          <cell r="AA180" t="str">
            <v>Transfer to/from other Accounts</v>
          </cell>
        </row>
        <row r="181">
          <cell r="X181">
            <v>206</v>
          </cell>
          <cell r="AA181" t="str">
            <v>Total cta</v>
          </cell>
        </row>
        <row r="182">
          <cell r="X182">
            <v>207</v>
          </cell>
          <cell r="AA182" t="str">
            <v>Total Tangible assets - depreciation</v>
          </cell>
        </row>
        <row r="183">
          <cell r="X183">
            <v>208</v>
          </cell>
        </row>
        <row r="184">
          <cell r="X184">
            <v>209</v>
          </cell>
        </row>
        <row r="185">
          <cell r="X185">
            <v>210</v>
          </cell>
          <cell r="AA185" t="str">
            <v>CHECK BB - DEPRECIATION</v>
          </cell>
        </row>
        <row r="186">
          <cell r="X186">
            <v>211</v>
          </cell>
        </row>
        <row r="187">
          <cell r="X187">
            <v>212</v>
          </cell>
        </row>
        <row r="188">
          <cell r="X188">
            <v>213</v>
          </cell>
        </row>
        <row r="189">
          <cell r="X189">
            <v>214</v>
          </cell>
        </row>
        <row r="190">
          <cell r="X190">
            <v>215</v>
          </cell>
          <cell r="Y190" t="str">
            <v>ST_16_0_110</v>
          </cell>
          <cell r="Z190" t="str">
            <v>D_TOTAL</v>
          </cell>
          <cell r="AA190" t="str">
            <v>Depreciation reported in COGS</v>
          </cell>
        </row>
        <row r="191">
          <cell r="X191">
            <v>216</v>
          </cell>
          <cell r="Y191" t="str">
            <v>S_16_0_270</v>
          </cell>
          <cell r="Z191" t="str">
            <v>D_TOTAL</v>
          </cell>
          <cell r="AA191" t="str">
            <v>Depreciation reported in OPEX</v>
          </cell>
        </row>
        <row r="192">
          <cell r="X192">
            <v>217</v>
          </cell>
          <cell r="Y192" t="str">
            <v>S_16_0_280</v>
          </cell>
          <cell r="Z192" t="str">
            <v>D_TOTAL</v>
          </cell>
          <cell r="AA192" t="str">
            <v>Depreciation reported in Non-OPEX</v>
          </cell>
        </row>
        <row r="193">
          <cell r="X193">
            <v>218</v>
          </cell>
          <cell r="Y193" t="str">
            <v>S_16_0_310</v>
          </cell>
          <cell r="Z193" t="str">
            <v>D_TOTAL</v>
          </cell>
          <cell r="AA193" t="str">
            <v>Asset Disposal &amp;Sales-Depreciation decrease</v>
          </cell>
        </row>
        <row r="194">
          <cell r="X194">
            <v>219</v>
          </cell>
          <cell r="AA194" t="str">
            <v>TOTAL DEPRECIATION CAPEX</v>
          </cell>
        </row>
        <row r="195">
          <cell r="X195">
            <v>220</v>
          </cell>
          <cell r="AA195" t="str">
            <v>CHECK DEPRECIATION DECREASE 5.2/SCH 16</v>
          </cell>
        </row>
        <row r="196">
          <cell r="X196">
            <v>221</v>
          </cell>
        </row>
        <row r="197">
          <cell r="X197">
            <v>222</v>
          </cell>
          <cell r="AA197" t="str">
            <v>NET BOOK VALUE</v>
          </cell>
        </row>
        <row r="198">
          <cell r="X198">
            <v>223</v>
          </cell>
        </row>
        <row r="199">
          <cell r="X199">
            <v>224</v>
          </cell>
          <cell r="AA199" t="str">
            <v>BUILDINGS &amp; STRUCTURES:</v>
          </cell>
        </row>
        <row r="200">
          <cell r="X200">
            <v>225</v>
          </cell>
        </row>
        <row r="201">
          <cell r="X201">
            <v>226</v>
          </cell>
          <cell r="AA201" t="str">
            <v>MACHINERY &amp; EQUIPMENT:</v>
          </cell>
        </row>
        <row r="202">
          <cell r="X202">
            <v>227</v>
          </cell>
        </row>
        <row r="203">
          <cell r="X203">
            <v>228</v>
          </cell>
          <cell r="AA203" t="str">
            <v>VEHICLE &amp; TRANSPORT EQUIPMENT:</v>
          </cell>
        </row>
        <row r="204">
          <cell r="X204">
            <v>229</v>
          </cell>
        </row>
        <row r="205">
          <cell r="X205">
            <v>230</v>
          </cell>
          <cell r="AA205" t="str">
            <v>LAND:</v>
          </cell>
        </row>
        <row r="206">
          <cell r="X206">
            <v>231</v>
          </cell>
        </row>
        <row r="207">
          <cell r="X207">
            <v>232</v>
          </cell>
          <cell r="AA207" t="str">
            <v>MOLDS, TOOLS, FURNITURE &amp; FIXTURES:</v>
          </cell>
        </row>
        <row r="208">
          <cell r="X208">
            <v>233</v>
          </cell>
        </row>
        <row r="209">
          <cell r="X209">
            <v>234</v>
          </cell>
          <cell r="AA209" t="str">
            <v>CONSTRUCTION IN PROGRESS:</v>
          </cell>
        </row>
        <row r="210">
          <cell r="X210">
            <v>235</v>
          </cell>
        </row>
        <row r="211">
          <cell r="X211">
            <v>236</v>
          </cell>
          <cell r="AA211" t="str">
            <v>TOTAL NET BOOK VALUE</v>
          </cell>
        </row>
        <row r="212">
          <cell r="X212">
            <v>237</v>
          </cell>
        </row>
        <row r="213">
          <cell r="X213">
            <v>238</v>
          </cell>
        </row>
        <row r="214">
          <cell r="X214">
            <v>239</v>
          </cell>
          <cell r="Y214" t="str">
            <v>T_115</v>
          </cell>
          <cell r="Z214" t="str">
            <v>D_TOTAL</v>
          </cell>
          <cell r="AA214" t="str">
            <v>TANGIBLE ASSETS</v>
          </cell>
        </row>
        <row r="215">
          <cell r="X215">
            <v>240</v>
          </cell>
        </row>
        <row r="216">
          <cell r="X216">
            <v>241</v>
          </cell>
          <cell r="Y216" t="str">
            <v>T_106</v>
          </cell>
          <cell r="Z216" t="str">
            <v>D_TOTAL</v>
          </cell>
          <cell r="AA216" t="str">
            <v>ACQUISITION COST</v>
          </cell>
        </row>
        <row r="217">
          <cell r="X217">
            <v>242</v>
          </cell>
          <cell r="Y217" t="str">
            <v>T_114</v>
          </cell>
          <cell r="Z217" t="str">
            <v>D_TOTAL</v>
          </cell>
          <cell r="AA217" t="str">
            <v>DEPRECIATION</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製品ｺｰﾄﾞﾏｽﾀ"/>
      <sheetName val="4×4"/>
      <sheetName val="Sheet15"/>
      <sheetName val="Sheet14"/>
      <sheetName val="work3"/>
      <sheetName val="設定結果2"/>
      <sheetName val="pivot2"/>
      <sheetName val="work2"/>
      <sheetName val="設定結果1"/>
      <sheetName val="pivot1"/>
      <sheetName val="work1"/>
      <sheetName val="PSR(REP､EXP①)work"/>
      <sheetName val="PSR(REP,EXP1×)"/>
      <sheetName val="PSR(REP,EXP②)"/>
      <sheetName val="PSR(OE)"/>
      <sheetName val="ORﾘﾝｸﾞ"/>
      <sheetName val="OR"/>
      <sheetName val="MC"/>
      <sheetName val="AP"/>
      <sheetName val="TB"/>
      <sheetName val="RAS"/>
      <sheetName val="ＡＧ"/>
      <sheetName val="ID"/>
      <sheetName val="05年初ﾓｰﾙﾄﾞ明細(3710)10.13_work"/>
      <sheetName val="ACARS"/>
      <sheetName val="TOTALS"/>
      <sheetName val="실적"/>
      <sheetName val="休日"/>
      <sheetName val="销售"/>
      <sheetName val="DAYTON"/>
      <sheetName val="05年初ﾓｰﾙﾄﾞ明細(3710)10_13_work"/>
      <sheetName val="05年初ﾓｰﾙﾄﾞ明細(3710)10_13_work2"/>
      <sheetName val="05年初ﾓｰﾙﾄﾞ明細(3710)10_13_work1"/>
      <sheetName val="設定項目"/>
      <sheetName val="0707轮胎销售分析"/>
      <sheetName val="零售店别系列别销售"/>
      <sheetName val="0708轮胎销售分析"/>
      <sheetName val="零售店别系列别销售8"/>
      <sheetName val="零售店别系列别销售 9"/>
      <sheetName val="0709轮胎销售分析"/>
      <sheetName val="8月计算"/>
      <sheetName val="9月计算"/>
      <sheetName val="7月计算"/>
      <sheetName val="予算削減案"/>
      <sheetName val="SRC本数"/>
      <sheetName val="技术原单位（原始数据）"/>
      <sheetName val="MIX TIME（原始数据）"/>
      <sheetName val="调整后的目标"/>
      <sheetName val="0703轮胎销售分析 (2)"/>
      <sheetName val="1月入库(核算) (3)"/>
      <sheetName val="Format"/>
      <sheetName val="0706轮胎销售分析"/>
      <sheetName val="零售店别系列别销售06"/>
      <sheetName val="零售店别系列别销售 12"/>
      <sheetName val="0711轮胎销售分析"/>
      <sheetName val="零售店别系列别销售11"/>
      <sheetName val="0710轮胎销售分析"/>
      <sheetName val="0712轮胎销售分析"/>
      <sheetName val="A"/>
      <sheetName val="PL"/>
      <sheetName val="リスト"/>
      <sheetName val="07月别"/>
      <sheetName val="製造原価"/>
      <sheetName val="流通費"/>
      <sheetName val="試験研究費"/>
    </sheetNames>
    <sheetDataSet>
      <sheetData sheetId="0">
        <row r="1">
          <cell r="A1" t="str">
            <v>225/7015</v>
          </cell>
        </row>
      </sheetData>
      <sheetData sheetId="1" refreshError="1">
        <row r="1">
          <cell r="A1" t="str">
            <v>225/7015</v>
          </cell>
        </row>
        <row r="2">
          <cell r="A2" t="str">
            <v>30X95015</v>
          </cell>
        </row>
        <row r="3">
          <cell r="A3" t="str">
            <v>31X105015</v>
          </cell>
        </row>
        <row r="4">
          <cell r="A4" t="str">
            <v>255/7015</v>
          </cell>
        </row>
        <row r="5">
          <cell r="A5" t="str">
            <v>235/7515</v>
          </cell>
        </row>
        <row r="6">
          <cell r="A6" t="str">
            <v>265/7016</v>
          </cell>
        </row>
        <row r="7">
          <cell r="A7" t="str">
            <v>265/7516</v>
          </cell>
        </row>
        <row r="8">
          <cell r="A8" t="str">
            <v>285/7516</v>
          </cell>
        </row>
        <row r="9">
          <cell r="A9" t="str">
            <v>215/8016</v>
          </cell>
        </row>
        <row r="10">
          <cell r="A10" t="str">
            <v>37X125017</v>
          </cell>
        </row>
        <row r="11">
          <cell r="A11" t="str">
            <v>215/8516</v>
          </cell>
        </row>
        <row r="12">
          <cell r="A12" t="str">
            <v>235/8516</v>
          </cell>
        </row>
        <row r="13">
          <cell r="A13" t="str">
            <v>245/8516</v>
          </cell>
        </row>
        <row r="14">
          <cell r="A14" t="str">
            <v>255/8516</v>
          </cell>
        </row>
        <row r="15">
          <cell r="A15" t="str">
            <v>32X115015</v>
          </cell>
        </row>
        <row r="16">
          <cell r="A16" t="str">
            <v>T285/7516</v>
          </cell>
        </row>
        <row r="17">
          <cell r="A17" t="str">
            <v>245/7516</v>
          </cell>
        </row>
        <row r="18">
          <cell r="A18" t="str">
            <v>225/7516</v>
          </cell>
        </row>
        <row r="19">
          <cell r="A19" t="str">
            <v>T225/7516</v>
          </cell>
        </row>
        <row r="20">
          <cell r="A20" t="str">
            <v>T235/7515</v>
          </cell>
        </row>
        <row r="21">
          <cell r="A21" t="str">
            <v>915</v>
          </cell>
        </row>
        <row r="22">
          <cell r="A22" t="str">
            <v>1015</v>
          </cell>
        </row>
        <row r="23">
          <cell r="A23" t="str">
            <v>31X115015</v>
          </cell>
        </row>
        <row r="24">
          <cell r="A24" t="str">
            <v>33X125015</v>
          </cell>
        </row>
        <row r="25">
          <cell r="A25" t="str">
            <v>20516</v>
          </cell>
        </row>
        <row r="26">
          <cell r="A26" t="str">
            <v>235/9515</v>
          </cell>
        </row>
        <row r="27">
          <cell r="A27" t="str">
            <v>225/9516</v>
          </cell>
        </row>
        <row r="28">
          <cell r="A28" t="str">
            <v>215/7515</v>
          </cell>
        </row>
        <row r="29">
          <cell r="A29" t="str">
            <v>235/8016</v>
          </cell>
        </row>
        <row r="30">
          <cell r="A30" t="str">
            <v>215/8518</v>
          </cell>
        </row>
        <row r="31">
          <cell r="A31" t="str">
            <v>265/6517</v>
          </cell>
        </row>
        <row r="32">
          <cell r="A32" t="str">
            <v>P275/7016</v>
          </cell>
        </row>
        <row r="33">
          <cell r="A33" t="str">
            <v>P265/7016</v>
          </cell>
        </row>
        <row r="34">
          <cell r="A34" t="str">
            <v>255/7016</v>
          </cell>
        </row>
        <row r="35">
          <cell r="A35" t="str">
            <v>235/7016</v>
          </cell>
        </row>
        <row r="36">
          <cell r="A36" t="str">
            <v>275/7016</v>
          </cell>
        </row>
        <row r="37">
          <cell r="A37" t="str">
            <v>P265/7017</v>
          </cell>
        </row>
        <row r="38">
          <cell r="A38" t="str">
            <v>275/6517</v>
          </cell>
        </row>
        <row r="39">
          <cell r="A39" t="str">
            <v>255/6516</v>
          </cell>
        </row>
        <row r="40">
          <cell r="A40" t="str">
            <v>P235/7515</v>
          </cell>
        </row>
        <row r="41">
          <cell r="A41" t="str">
            <v>P265/7015</v>
          </cell>
        </row>
        <row r="42">
          <cell r="A42" t="str">
            <v>P225/7515</v>
          </cell>
        </row>
        <row r="43">
          <cell r="A43" t="str">
            <v>P235/7015</v>
          </cell>
        </row>
        <row r="44">
          <cell r="A44" t="str">
            <v>285/6018</v>
          </cell>
        </row>
        <row r="45">
          <cell r="A45" t="str">
            <v>P245/7016</v>
          </cell>
        </row>
        <row r="46">
          <cell r="A46" t="str">
            <v>P235/7016</v>
          </cell>
        </row>
        <row r="47">
          <cell r="A47" t="str">
            <v>P225/7015</v>
          </cell>
        </row>
        <row r="48">
          <cell r="A48" t="str">
            <v>P265/7516</v>
          </cell>
        </row>
        <row r="49">
          <cell r="A49" t="str">
            <v>P255/7016</v>
          </cell>
        </row>
        <row r="50">
          <cell r="A50" t="str">
            <v>P245/7516</v>
          </cell>
        </row>
        <row r="51">
          <cell r="A51" t="str">
            <v>245/7016</v>
          </cell>
        </row>
        <row r="52">
          <cell r="A52" t="str">
            <v>275/5517</v>
          </cell>
        </row>
        <row r="53">
          <cell r="A53" t="str">
            <v>255/6017</v>
          </cell>
        </row>
        <row r="54">
          <cell r="A54" t="str">
            <v>P275/5517</v>
          </cell>
        </row>
        <row r="55">
          <cell r="A55" t="str">
            <v>P265/6517</v>
          </cell>
        </row>
        <row r="56">
          <cell r="A56" t="str">
            <v>245/6517</v>
          </cell>
        </row>
        <row r="57">
          <cell r="A57" t="str">
            <v>265/7015</v>
          </cell>
        </row>
        <row r="58">
          <cell r="A58" t="str">
            <v>21515</v>
          </cell>
        </row>
        <row r="59">
          <cell r="A59" t="str">
            <v>235/7015</v>
          </cell>
        </row>
        <row r="60">
          <cell r="A60" t="str">
            <v>225/8015</v>
          </cell>
        </row>
        <row r="61">
          <cell r="A61" t="str">
            <v>175/8016</v>
          </cell>
        </row>
        <row r="62">
          <cell r="A62" t="str">
            <v>P255/7015</v>
          </cell>
        </row>
        <row r="63">
          <cell r="A63" t="str">
            <v>P275/6015</v>
          </cell>
        </row>
        <row r="64">
          <cell r="A64" t="str">
            <v>P295/5015</v>
          </cell>
        </row>
        <row r="65">
          <cell r="A65" t="str">
            <v>215/5516</v>
          </cell>
        </row>
        <row r="66">
          <cell r="A66" t="str">
            <v>215/7016</v>
          </cell>
        </row>
        <row r="67">
          <cell r="A67" t="str">
            <v>P285/7016</v>
          </cell>
        </row>
        <row r="68">
          <cell r="A68" t="str">
            <v>205/8016</v>
          </cell>
        </row>
        <row r="69">
          <cell r="A69" t="str">
            <v>205/6516</v>
          </cell>
        </row>
        <row r="70">
          <cell r="A70" t="str">
            <v>225/6017</v>
          </cell>
        </row>
        <row r="71">
          <cell r="A71" t="str">
            <v>P245/6517</v>
          </cell>
        </row>
        <row r="72">
          <cell r="A72" t="str">
            <v>215/6516</v>
          </cell>
        </row>
        <row r="73">
          <cell r="A73" t="str">
            <v>215/8015</v>
          </cell>
        </row>
        <row r="74">
          <cell r="A74" t="str">
            <v>P215/7015</v>
          </cell>
        </row>
        <row r="75">
          <cell r="A75" t="str">
            <v>265/7515</v>
          </cell>
        </row>
        <row r="76">
          <cell r="A76" t="str">
            <v>P255/6015</v>
          </cell>
        </row>
        <row r="77">
          <cell r="A77" t="str">
            <v>P255/6516</v>
          </cell>
        </row>
        <row r="78">
          <cell r="A78" t="str">
            <v>255/5017</v>
          </cell>
        </row>
        <row r="79">
          <cell r="A79" t="str">
            <v>P265/6017</v>
          </cell>
        </row>
        <row r="80">
          <cell r="A80" t="str">
            <v>P275/6017</v>
          </cell>
        </row>
        <row r="81">
          <cell r="A81" t="str">
            <v>P265/6018</v>
          </cell>
        </row>
        <row r="82">
          <cell r="A82" t="str">
            <v>P285/6018</v>
          </cell>
        </row>
        <row r="83">
          <cell r="A83" t="str">
            <v>285/5018</v>
          </cell>
        </row>
        <row r="84">
          <cell r="A84" t="str">
            <v>275/6018</v>
          </cell>
        </row>
        <row r="85">
          <cell r="A85" t="str">
            <v>P275/6018</v>
          </cell>
        </row>
        <row r="86">
          <cell r="A86" t="str">
            <v>245/6018</v>
          </cell>
        </row>
        <row r="87">
          <cell r="A87" t="str">
            <v>P245/6018</v>
          </cell>
        </row>
        <row r="88">
          <cell r="A88" t="str">
            <v>225/6517</v>
          </cell>
        </row>
        <row r="89">
          <cell r="A89" t="str">
            <v>235/6517</v>
          </cell>
        </row>
        <row r="90">
          <cell r="A90" t="str">
            <v>225/7017</v>
          </cell>
        </row>
        <row r="91">
          <cell r="A91" t="str">
            <v>235/5018</v>
          </cell>
        </row>
        <row r="92">
          <cell r="A92" t="str">
            <v>235/5518</v>
          </cell>
        </row>
        <row r="93">
          <cell r="A93" t="str">
            <v>255/5518</v>
          </cell>
        </row>
        <row r="94">
          <cell r="A94" t="str">
            <v>235/6016</v>
          </cell>
        </row>
        <row r="95">
          <cell r="A95" t="str">
            <v>P215/7515</v>
          </cell>
        </row>
        <row r="96">
          <cell r="A96" t="str">
            <v>P205/7515</v>
          </cell>
        </row>
        <row r="97">
          <cell r="A97" t="str">
            <v>P265/7515</v>
          </cell>
        </row>
        <row r="98">
          <cell r="A98" t="str">
            <v>P225/7516</v>
          </cell>
        </row>
        <row r="99">
          <cell r="A99" t="str">
            <v>225/6016</v>
          </cell>
        </row>
        <row r="100">
          <cell r="A100" t="str">
            <v>P245/7517</v>
          </cell>
        </row>
        <row r="101">
          <cell r="A101" t="str">
            <v>225/6518</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P &amp; FX Rate"/>
      <sheetName val="UPII"/>
      <sheetName val="UPII FASS Only "/>
      <sheetName val="LEXcel"/>
    </sheetNames>
    <sheetDataSet>
      <sheetData sheetId="0" refreshError="1">
        <row r="46">
          <cell r="A46" t="str">
            <v>January</v>
          </cell>
          <cell r="B46">
            <v>3.9761409992758574E-2</v>
          </cell>
          <cell r="C46">
            <v>3.9918118221420884E-3</v>
          </cell>
          <cell r="D46">
            <v>2.7071910992966915E-2</v>
          </cell>
          <cell r="E46">
            <v>4.2305883947584395E-2</v>
          </cell>
        </row>
        <row r="47">
          <cell r="A47" t="str">
            <v>February</v>
          </cell>
          <cell r="B47">
            <v>5.5398324346238585E-2</v>
          </cell>
          <cell r="C47">
            <v>3.2573718950936477E-2</v>
          </cell>
          <cell r="D47">
            <v>2.765080090944019E-2</v>
          </cell>
          <cell r="E47">
            <v>2.0681112837850561E-2</v>
          </cell>
        </row>
        <row r="48">
          <cell r="A48" t="str">
            <v>March</v>
          </cell>
          <cell r="B48">
            <v>8.884117965850355E-2</v>
          </cell>
          <cell r="C48">
            <v>5.5338086128138057E-2</v>
          </cell>
          <cell r="D48">
            <v>3.8511729847640779E-2</v>
          </cell>
          <cell r="E48">
            <v>5.7931721869137996E-2</v>
          </cell>
        </row>
        <row r="49">
          <cell r="A49" t="str">
            <v>April</v>
          </cell>
          <cell r="B49">
            <v>7.9474658931770442E-2</v>
          </cell>
          <cell r="C49">
            <v>4.3969907901259098E-2</v>
          </cell>
          <cell r="D49">
            <v>2.9053777999968129E-2</v>
          </cell>
          <cell r="E49">
            <v>5.1408667243223398E-2</v>
          </cell>
        </row>
        <row r="50">
          <cell r="A50" t="str">
            <v>May</v>
          </cell>
          <cell r="B50">
            <v>6.9408587861266649E-2</v>
          </cell>
          <cell r="C50">
            <v>2.5873459517140148E-2</v>
          </cell>
          <cell r="D50">
            <v>2.7241921467322582E-2</v>
          </cell>
          <cell r="E50">
            <v>5.3905768841613147E-2</v>
          </cell>
        </row>
        <row r="51">
          <cell r="A51" t="str">
            <v>June</v>
          </cell>
          <cell r="B51">
            <v>5.3845227444209963E-2</v>
          </cell>
          <cell r="C51">
            <v>2.4036467771150264E-2</v>
          </cell>
          <cell r="D51">
            <v>1.6228532415891807E-2</v>
          </cell>
          <cell r="E51">
            <v>5.7316729245196853E-2</v>
          </cell>
        </row>
        <row r="52">
          <cell r="A52" t="str">
            <v>July</v>
          </cell>
          <cell r="B52">
            <v>4.8615568629196762E-2</v>
          </cell>
          <cell r="C52">
            <v>1.8067733733479526E-2</v>
          </cell>
          <cell r="D52">
            <v>1.384700462823181E-2</v>
          </cell>
          <cell r="E52">
            <v>5.8017831975861793E-2</v>
          </cell>
        </row>
        <row r="53">
          <cell r="A53" t="str">
            <v>August</v>
          </cell>
          <cell r="B53">
            <v>4.8492857527394212E-2</v>
          </cell>
          <cell r="C53">
            <v>2.3078414095066856E-2</v>
          </cell>
          <cell r="D53">
            <v>4.9945580154475136E-3</v>
          </cell>
          <cell r="E53">
            <v>5.1974616755638317E-2</v>
          </cell>
        </row>
        <row r="54">
          <cell r="A54" t="str">
            <v>September</v>
          </cell>
          <cell r="B54">
            <v>4.785250608050072E-2</v>
          </cell>
          <cell r="C54">
            <v>1.6339658735630598E-2</v>
          </cell>
          <cell r="D54">
            <v>-5.0809491659821494E-3</v>
          </cell>
          <cell r="E54">
            <v>4.9228710211309729E-2</v>
          </cell>
        </row>
        <row r="55">
          <cell r="A55" t="str">
            <v>October</v>
          </cell>
          <cell r="B55">
            <v>4.785250608050072E-2</v>
          </cell>
          <cell r="C55">
            <v>1.6339658735630598E-2</v>
          </cell>
          <cell r="D55">
            <v>-5.0809491659821494E-3</v>
          </cell>
          <cell r="E55">
            <v>4.9228710211309729E-2</v>
          </cell>
        </row>
        <row r="56">
          <cell r="A56" t="str">
            <v>November</v>
          </cell>
          <cell r="B56">
            <v>4.785250608050072E-2</v>
          </cell>
          <cell r="C56">
            <v>1.6339658735630598E-2</v>
          </cell>
          <cell r="D56">
            <v>-5.0809491659821494E-3</v>
          </cell>
          <cell r="E56">
            <v>4.9228710211309729E-2</v>
          </cell>
        </row>
        <row r="57">
          <cell r="A57" t="str">
            <v>December</v>
          </cell>
          <cell r="B57">
            <v>4.785250608050072E-2</v>
          </cell>
          <cell r="C57">
            <v>1.6339658735630598E-2</v>
          </cell>
          <cell r="D57">
            <v>-5.0809491659821494E-3</v>
          </cell>
          <cell r="E57">
            <v>4.9228710211309729E-2</v>
          </cell>
        </row>
      </sheetData>
      <sheetData sheetId="1" refreshError="1"/>
      <sheetData sheetId="2" refreshError="1"/>
      <sheetData sheetId="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GDCUploadFormat"/>
      <sheetName val="list"/>
      <sheetName val="モールド新設基準_判断ロジック"/>
    </sheetNames>
    <sheetDataSet>
      <sheetData sheetId="0"/>
      <sheetData sheetId="1">
        <row r="4">
          <cell r="K4">
            <v>31</v>
          </cell>
        </row>
        <row r="5">
          <cell r="K5" t="str">
            <v>**SPproductName</v>
          </cell>
        </row>
        <row r="6">
          <cell r="K6" t="str">
            <v>Commercial Trade Name</v>
          </cell>
        </row>
        <row r="7">
          <cell r="K7" t="str">
            <v>商品名</v>
          </cell>
        </row>
        <row r="8">
          <cell r="K8" t="str">
            <v>2nd LINE GOOD TIER PRODUCT</v>
          </cell>
        </row>
        <row r="9">
          <cell r="K9" t="str">
            <v>3rd brand consumer</v>
          </cell>
        </row>
        <row r="10">
          <cell r="K10" t="str">
            <v>A001 WEATHER CONTROL</v>
          </cell>
        </row>
        <row r="11">
          <cell r="K11" t="str">
            <v>A005 WEATHER CONTROL</v>
          </cell>
        </row>
        <row r="12">
          <cell r="K12" t="str">
            <v>A005 WEATHER CONTROL (MSI3)</v>
          </cell>
        </row>
        <row r="13">
          <cell r="K13" t="str">
            <v>AFFINITY TOURING</v>
          </cell>
        </row>
        <row r="14">
          <cell r="K14" t="str">
            <v>ALENZA 001</v>
          </cell>
        </row>
        <row r="15">
          <cell r="K15" t="str">
            <v>ALENZA 001 EVO</v>
          </cell>
        </row>
        <row r="16">
          <cell r="K16" t="str">
            <v>ALENZA 001 for Japan</v>
          </cell>
        </row>
        <row r="17">
          <cell r="K17" t="str">
            <v>ALENZA 001 RFT</v>
          </cell>
        </row>
        <row r="18">
          <cell r="K18" t="str">
            <v>ALENZA ALL SEASON</v>
          </cell>
        </row>
        <row r="19">
          <cell r="K19" t="str">
            <v>ALENZA AS Ultra</v>
          </cell>
        </row>
        <row r="20">
          <cell r="K20" t="str">
            <v>ALENZA DRIVEGUARD</v>
          </cell>
        </row>
        <row r="21">
          <cell r="K21" t="str">
            <v>ALENZA LX100</v>
          </cell>
        </row>
        <row r="22">
          <cell r="K22" t="str">
            <v>ALENZA SPORT A/S</v>
          </cell>
        </row>
        <row r="23">
          <cell r="K23" t="str">
            <v>ALL ROUNDER</v>
          </cell>
        </row>
        <row r="24">
          <cell r="K24" t="str">
            <v>ALL SEASON CVR</v>
          </cell>
        </row>
        <row r="25">
          <cell r="K25" t="str">
            <v>All season tire for only J-SBU</v>
          </cell>
        </row>
        <row r="26">
          <cell r="K26" t="str">
            <v>ALL WEATHER-B</v>
          </cell>
        </row>
        <row r="27">
          <cell r="K27" t="str">
            <v>ATRACTA</v>
          </cell>
        </row>
        <row r="28">
          <cell r="K28" t="str">
            <v>ATRACTA CAP CHANGE</v>
          </cell>
        </row>
        <row r="29">
          <cell r="K29" t="str">
            <v>ATX RADIAL 23</v>
          </cell>
        </row>
        <row r="30">
          <cell r="K30" t="str">
            <v>B250</v>
          </cell>
        </row>
        <row r="31">
          <cell r="K31" t="str">
            <v>B250 ECOPIA</v>
          </cell>
        </row>
        <row r="32">
          <cell r="K32" t="str">
            <v>B280</v>
          </cell>
        </row>
        <row r="33">
          <cell r="K33" t="str">
            <v>B290</v>
          </cell>
        </row>
        <row r="34">
          <cell r="K34" t="str">
            <v>B290 spec change</v>
          </cell>
        </row>
        <row r="35">
          <cell r="K35" t="str">
            <v>B326</v>
          </cell>
        </row>
        <row r="36">
          <cell r="K36" t="str">
            <v>B330 EVO</v>
          </cell>
        </row>
        <row r="37">
          <cell r="K37" t="str">
            <v>B340</v>
          </cell>
        </row>
        <row r="38">
          <cell r="K38" t="str">
            <v>B361</v>
          </cell>
        </row>
        <row r="39">
          <cell r="K39" t="str">
            <v>B370</v>
          </cell>
        </row>
        <row r="40">
          <cell r="K40" t="str">
            <v>B380</v>
          </cell>
        </row>
        <row r="41">
          <cell r="K41" t="str">
            <v>B381</v>
          </cell>
        </row>
        <row r="42">
          <cell r="K42" t="str">
            <v>B390</v>
          </cell>
        </row>
        <row r="43">
          <cell r="K43" t="str">
            <v>B391</v>
          </cell>
        </row>
        <row r="44">
          <cell r="K44" t="str">
            <v>B500</v>
          </cell>
        </row>
        <row r="45">
          <cell r="K45" t="str">
            <v>B530</v>
          </cell>
        </row>
        <row r="46">
          <cell r="K46" t="str">
            <v>B750</v>
          </cell>
        </row>
        <row r="47">
          <cell r="K47" t="str">
            <v>B800</v>
          </cell>
        </row>
        <row r="48">
          <cell r="K48" t="str">
            <v>Better POTENZA (P-RE003)</v>
          </cell>
        </row>
        <row r="49">
          <cell r="K49" t="str">
            <v>BISON 607</v>
          </cell>
        </row>
        <row r="50">
          <cell r="K50" t="str">
            <v>BISON 623</v>
          </cell>
        </row>
        <row r="51">
          <cell r="K51" t="str">
            <v>BLIZZAK DM-V1</v>
          </cell>
        </row>
        <row r="52">
          <cell r="K52" t="str">
            <v>BLIZZAK DM-V2</v>
          </cell>
        </row>
        <row r="53">
          <cell r="K53" t="str">
            <v>BLIZZAK DM-V3</v>
          </cell>
        </row>
        <row r="54">
          <cell r="K54" t="str">
            <v>BLIZZAK DM-Z3</v>
          </cell>
        </row>
        <row r="55">
          <cell r="K55" t="str">
            <v>BLIZZAK for AutoShop</v>
          </cell>
        </row>
        <row r="56">
          <cell r="K56" t="str">
            <v>BLIZZAK ICE (Gen1)</v>
          </cell>
        </row>
        <row r="57">
          <cell r="K57" t="str">
            <v>BLIZZAK ICE (Gen2)</v>
          </cell>
        </row>
        <row r="58">
          <cell r="K58" t="str">
            <v>BLIZZAK LM001</v>
          </cell>
        </row>
        <row r="59">
          <cell r="K59" t="str">
            <v>BLIZZAK LM001 EVO</v>
          </cell>
        </row>
        <row r="60">
          <cell r="K60" t="str">
            <v>BLIZZAK LM005</v>
          </cell>
        </row>
        <row r="61">
          <cell r="K61" t="str">
            <v>BLIZZAK LM005 DG</v>
          </cell>
        </row>
        <row r="62">
          <cell r="K62" t="str">
            <v>BLIZZAK LM-18C</v>
          </cell>
        </row>
        <row r="63">
          <cell r="K63" t="str">
            <v>BLIZZAK LM-20</v>
          </cell>
        </row>
        <row r="64">
          <cell r="K64" t="str">
            <v>BLIZZAK LM-22</v>
          </cell>
        </row>
        <row r="65">
          <cell r="K65" t="str">
            <v>BLIZZAK LM-25</v>
          </cell>
        </row>
        <row r="66">
          <cell r="K66" t="str">
            <v>BLIZZAK LM-25 4X4</v>
          </cell>
        </row>
        <row r="67">
          <cell r="K67" t="str">
            <v>BLIZZAK LM-25 I</v>
          </cell>
        </row>
        <row r="68">
          <cell r="K68" t="str">
            <v>BLIZZAK LM-30</v>
          </cell>
        </row>
        <row r="69">
          <cell r="K69" t="str">
            <v>BLIZZAK LM-32</v>
          </cell>
        </row>
        <row r="70">
          <cell r="K70" t="str">
            <v>BLIZZAK LM-32 MOE</v>
          </cell>
        </row>
        <row r="71">
          <cell r="K71" t="str">
            <v>BLIZZAK LM-32C</v>
          </cell>
        </row>
        <row r="72">
          <cell r="K72" t="str">
            <v>BLIZZAK LM-32S</v>
          </cell>
        </row>
        <row r="73">
          <cell r="K73" t="str">
            <v>BLIZZAK LM-500</v>
          </cell>
        </row>
        <row r="74">
          <cell r="K74" t="str">
            <v>BLIZZAK LM-60</v>
          </cell>
        </row>
        <row r="75">
          <cell r="K75" t="str">
            <v>BLIZZAK LM-80</v>
          </cell>
        </row>
        <row r="76">
          <cell r="K76" t="str">
            <v>BLIZZAK LM-80 EVO</v>
          </cell>
        </row>
        <row r="77">
          <cell r="K77" t="str">
            <v>BLIZZAK LM-80 EVO +</v>
          </cell>
        </row>
        <row r="78">
          <cell r="K78" t="str">
            <v>BLIZZAK LM-80 EVO+</v>
          </cell>
        </row>
        <row r="79">
          <cell r="K79" t="str">
            <v>BLIZZAK LT</v>
          </cell>
        </row>
        <row r="80">
          <cell r="K80" t="str">
            <v>BLIZZAK NV</v>
          </cell>
        </row>
        <row r="81">
          <cell r="K81" t="str">
            <v>BLIZZAK Post W979 hihappou spec</v>
          </cell>
        </row>
        <row r="82">
          <cell r="K82" t="str">
            <v>BLIZZAK Post W989 hihappou spec</v>
          </cell>
        </row>
        <row r="83">
          <cell r="K83" t="str">
            <v>BLIZZAK REVO 1</v>
          </cell>
        </row>
        <row r="84">
          <cell r="K84" t="str">
            <v>BLIZZAK REVO 2</v>
          </cell>
        </row>
        <row r="85">
          <cell r="K85" t="str">
            <v>BLIZZAK REVO GZ</v>
          </cell>
        </row>
        <row r="86">
          <cell r="K86" t="str">
            <v>BLIZZAK RFT</v>
          </cell>
        </row>
        <row r="87">
          <cell r="K87" t="str">
            <v>BLIZZAK SI-12</v>
          </cell>
        </row>
        <row r="88">
          <cell r="K88" t="str">
            <v>BLIZZAK SPIKE-01</v>
          </cell>
        </row>
        <row r="89">
          <cell r="K89" t="str">
            <v>BLIZZAK SPIKE-02</v>
          </cell>
        </row>
        <row r="90">
          <cell r="K90" t="str">
            <v>BLIZZAK SPIKE-02 SUV</v>
          </cell>
        </row>
        <row r="91">
          <cell r="K91" t="str">
            <v>BLIZZAK TM-02LS</v>
          </cell>
        </row>
        <row r="92">
          <cell r="K92" t="str">
            <v>BLIZZAK TM-03</v>
          </cell>
        </row>
        <row r="93">
          <cell r="K93" t="str">
            <v>BLIZZAK TM-03LS</v>
          </cell>
        </row>
        <row r="94">
          <cell r="K94" t="str">
            <v>BLIZZAK VL1</v>
          </cell>
        </row>
        <row r="95">
          <cell r="K95" t="str">
            <v>BLIZZAK VL10</v>
          </cell>
        </row>
        <row r="96">
          <cell r="K96" t="str">
            <v>BLIZZAK VL10 typeES</v>
          </cell>
        </row>
        <row r="97">
          <cell r="K97" t="str">
            <v>BLIZZAK VRX</v>
          </cell>
        </row>
        <row r="98">
          <cell r="K98" t="str">
            <v>BLIZZAK VRX2</v>
          </cell>
        </row>
        <row r="99">
          <cell r="K99" t="str">
            <v>BLIZZAK VRX3</v>
          </cell>
        </row>
        <row r="100">
          <cell r="K100" t="str">
            <v>BLIZZAK W800</v>
          </cell>
        </row>
        <row r="101">
          <cell r="K101" t="str">
            <v>BLIZZAK W810</v>
          </cell>
        </row>
        <row r="102">
          <cell r="K102" t="str">
            <v>BLIZZAK W965</v>
          </cell>
        </row>
        <row r="103">
          <cell r="K103" t="str">
            <v>BLIZZAK W969</v>
          </cell>
        </row>
        <row r="104">
          <cell r="K104" t="str">
            <v>BLIZZAK W979</v>
          </cell>
        </row>
        <row r="105">
          <cell r="K105" t="str">
            <v>BLIZZAK W979 hihappou spec</v>
          </cell>
        </row>
        <row r="106">
          <cell r="K106" t="str">
            <v>BLIZZAK W989 hihappou spec</v>
          </cell>
        </row>
        <row r="107">
          <cell r="K107" t="str">
            <v>BLIZZAK W995</v>
          </cell>
        </row>
        <row r="108">
          <cell r="K108" t="str">
            <v>BLIZZAK WS100</v>
          </cell>
        </row>
        <row r="109">
          <cell r="K109" t="str">
            <v>BLIZZAK WS60</v>
          </cell>
        </row>
        <row r="110">
          <cell r="K110" t="str">
            <v>BLIZZAK WS70</v>
          </cell>
        </row>
        <row r="111">
          <cell r="K111" t="str">
            <v>BLIZZAK WS80</v>
          </cell>
        </row>
        <row r="112">
          <cell r="K112" t="str">
            <v>BLIZZAK WS90</v>
          </cell>
        </row>
        <row r="113">
          <cell r="K113" t="str">
            <v>BLIZZAK XG01</v>
          </cell>
        </row>
        <row r="114">
          <cell r="K114" t="str">
            <v>BLIZZAK XG02</v>
          </cell>
        </row>
        <row r="115">
          <cell r="K115" t="str">
            <v>BOB JANE ALL ROUNDER</v>
          </cell>
        </row>
        <row r="116">
          <cell r="K116" t="str">
            <v>BOB JANE AUSTRALIAN ALL ROUNDER</v>
          </cell>
        </row>
        <row r="117">
          <cell r="K117" t="str">
            <v>BOB JANE XENON Z7</v>
          </cell>
        </row>
        <row r="118">
          <cell r="K118" t="str">
            <v>BRAVO</v>
          </cell>
        </row>
        <row r="119">
          <cell r="K119" t="str">
            <v>BS ALL WEATHER</v>
          </cell>
        </row>
        <row r="120">
          <cell r="K120" t="str">
            <v>BS Inch-up Sport (P-MY02)</v>
          </cell>
        </row>
        <row r="121">
          <cell r="K121" t="str">
            <v>BSRO POWERLINE</v>
          </cell>
        </row>
        <row r="122">
          <cell r="K122" t="str">
            <v>CHAMPION FUEL FIGHTER</v>
          </cell>
        </row>
        <row r="123">
          <cell r="K123" t="str">
            <v>CHAMPION HR</v>
          </cell>
        </row>
        <row r="124">
          <cell r="K124" t="str">
            <v>China A/S Project</v>
          </cell>
        </row>
        <row r="125">
          <cell r="K125" t="str">
            <v>CHRONICLE RV</v>
          </cell>
        </row>
        <row r="126">
          <cell r="K126" t="str">
            <v>Community Bus Spec</v>
          </cell>
        </row>
        <row r="127">
          <cell r="K127" t="str">
            <v>COMPETUS A/T</v>
          </cell>
        </row>
        <row r="128">
          <cell r="K128" t="str">
            <v>COMPETUS A/T (POR)</v>
          </cell>
        </row>
        <row r="129">
          <cell r="K129" t="str">
            <v>COMPETUS A/T 2</v>
          </cell>
        </row>
        <row r="130">
          <cell r="K130" t="str">
            <v>COMPETUS H/L</v>
          </cell>
        </row>
        <row r="131">
          <cell r="K131" t="str">
            <v>COMPETUS H/P</v>
          </cell>
        </row>
        <row r="132">
          <cell r="K132" t="str">
            <v>COMPETUS H/P 2</v>
          </cell>
        </row>
        <row r="133">
          <cell r="K133" t="str">
            <v>COMPETUS H/P 2 (MSI3)</v>
          </cell>
        </row>
        <row r="134">
          <cell r="K134" t="str">
            <v>COMPETUS WINTER</v>
          </cell>
        </row>
        <row r="135">
          <cell r="K135" t="str">
            <v>COMPETUS WINTER 2</v>
          </cell>
        </row>
        <row r="136">
          <cell r="K136" t="str">
            <v>CV2000</v>
          </cell>
        </row>
        <row r="137">
          <cell r="K137" t="str">
            <v>CV-211</v>
          </cell>
        </row>
        <row r="138">
          <cell r="K138" t="str">
            <v>CV3000</v>
          </cell>
        </row>
        <row r="139">
          <cell r="K139" t="str">
            <v>CV4000</v>
          </cell>
        </row>
        <row r="140">
          <cell r="K140" t="str">
            <v>CV5000</v>
          </cell>
        </row>
        <row r="141">
          <cell r="K141" t="str">
            <v>CV9000</v>
          </cell>
        </row>
        <row r="142">
          <cell r="K142" t="str">
            <v>CVT 3000</v>
          </cell>
        </row>
        <row r="143">
          <cell r="K143" t="str">
            <v>DAYTON</v>
          </cell>
        </row>
        <row r="144">
          <cell r="K144" t="str">
            <v>DAYTON A/T</v>
          </cell>
        </row>
        <row r="145">
          <cell r="K145" t="str">
            <v>DAYTON D100</v>
          </cell>
        </row>
        <row r="146">
          <cell r="K146" t="str">
            <v>DAYTON D320</v>
          </cell>
        </row>
        <row r="147">
          <cell r="K147" t="str">
            <v>DAYTON D320 EVO</v>
          </cell>
        </row>
        <row r="148">
          <cell r="K148" t="str">
            <v>DAYTON DT30 (NEW Fighting)</v>
          </cell>
        </row>
        <row r="149">
          <cell r="K149" t="str">
            <v>DAYTON DW510</v>
          </cell>
        </row>
        <row r="150">
          <cell r="K150" t="str">
            <v>DAYTON DW510 EVO</v>
          </cell>
        </row>
        <row r="151">
          <cell r="K151" t="str">
            <v>DAYTON H/T 100</v>
          </cell>
        </row>
        <row r="152">
          <cell r="K152" t="str">
            <v>Dayton H/T 200</v>
          </cell>
        </row>
        <row r="153">
          <cell r="K153" t="str">
            <v>DAYTON HT</v>
          </cell>
        </row>
        <row r="154">
          <cell r="K154" t="str">
            <v>DAYTON JOURNEY</v>
          </cell>
        </row>
        <row r="155">
          <cell r="K155" t="str">
            <v>DAYTON LVR</v>
          </cell>
        </row>
        <row r="156">
          <cell r="K156" t="str">
            <v>DAYTON new</v>
          </cell>
        </row>
        <row r="157">
          <cell r="K157" t="str">
            <v>DAYTON Performance</v>
          </cell>
        </row>
        <row r="158">
          <cell r="K158" t="str">
            <v>DAYTON PERFORMANCE 2</v>
          </cell>
        </row>
        <row r="159">
          <cell r="K159" t="str">
            <v>DAYTON SPORT</v>
          </cell>
        </row>
        <row r="160">
          <cell r="K160" t="str">
            <v>DAYTON SUV - XL</v>
          </cell>
        </row>
        <row r="161">
          <cell r="K161" t="str">
            <v>DAYTON TOUR</v>
          </cell>
        </row>
        <row r="162">
          <cell r="K162" t="str">
            <v>DAYTON Touring</v>
          </cell>
        </row>
        <row r="163">
          <cell r="K163" t="str">
            <v>DAYTON TOURING 2</v>
          </cell>
        </row>
        <row r="164">
          <cell r="K164" t="str">
            <v>Dayton Touring 2 MSI2</v>
          </cell>
        </row>
        <row r="165">
          <cell r="K165" t="str">
            <v>Dayton Touring 2 MSI3</v>
          </cell>
        </row>
        <row r="166">
          <cell r="K166" t="str">
            <v>DAYTON TOURING A/S</v>
          </cell>
        </row>
        <row r="167">
          <cell r="K167" t="str">
            <v>DAYTON UHP</v>
          </cell>
        </row>
        <row r="168">
          <cell r="K168" t="str">
            <v>DAYTON Winter</v>
          </cell>
        </row>
        <row r="169">
          <cell r="K169" t="str">
            <v>DESERT DUELER</v>
          </cell>
        </row>
        <row r="170">
          <cell r="K170" t="str">
            <v>DESERT DUELER 604V</v>
          </cell>
        </row>
        <row r="171">
          <cell r="K171" t="str">
            <v>DESTINATION A/T</v>
          </cell>
        </row>
        <row r="172">
          <cell r="K172" t="str">
            <v>DESTINATION A/T2</v>
          </cell>
        </row>
        <row r="173">
          <cell r="K173" t="str">
            <v>DESTINATION ALL SEASON</v>
          </cell>
        </row>
        <row r="174">
          <cell r="K174" t="str">
            <v>DESTINATION AT GRIP</v>
          </cell>
        </row>
        <row r="175">
          <cell r="K175" t="str">
            <v>DESTINATION H/T</v>
          </cell>
        </row>
        <row r="176">
          <cell r="K176" t="str">
            <v>DESTINATION HP</v>
          </cell>
        </row>
        <row r="177">
          <cell r="K177" t="str">
            <v>DESTINATION LE</v>
          </cell>
        </row>
        <row r="178">
          <cell r="K178" t="str">
            <v>DESTINATION LE 2</v>
          </cell>
        </row>
        <row r="179">
          <cell r="K179" t="str">
            <v>DESTINATION LE 3</v>
          </cell>
        </row>
        <row r="180">
          <cell r="K180" t="str">
            <v>DESTINATION LE LE-01</v>
          </cell>
        </row>
        <row r="181">
          <cell r="K181" t="str">
            <v>DESTINATION LE LE-02</v>
          </cell>
        </row>
        <row r="182">
          <cell r="K182" t="str">
            <v>DESTINATION LE LE-02 (for pickup)</v>
          </cell>
        </row>
        <row r="183">
          <cell r="K183" t="str">
            <v>DESTINATION LE3</v>
          </cell>
        </row>
        <row r="184">
          <cell r="K184" t="str">
            <v>DESTINATION LT LT-01</v>
          </cell>
        </row>
        <row r="185">
          <cell r="K185" t="str">
            <v>DESTINATION M/T</v>
          </cell>
        </row>
        <row r="186">
          <cell r="K186" t="str">
            <v>DESTINATION M/T 23 DEGREE</v>
          </cell>
        </row>
        <row r="187">
          <cell r="K187" t="str">
            <v>Destination M/T2</v>
          </cell>
        </row>
        <row r="188">
          <cell r="K188" t="str">
            <v>Destination Swamper</v>
          </cell>
        </row>
        <row r="189">
          <cell r="K189" t="str">
            <v>DESTINATION WINTER</v>
          </cell>
        </row>
        <row r="190">
          <cell r="K190" t="str">
            <v>Destination XT</v>
          </cell>
        </row>
        <row r="191">
          <cell r="K191" t="str">
            <v>DESTINATION XT-R</v>
          </cell>
        </row>
        <row r="192">
          <cell r="K192" t="str">
            <v>DRIVEGUARD</v>
          </cell>
        </row>
        <row r="193">
          <cell r="K193" t="str">
            <v>DRIVEGUARD (SUMMER MSI3)</v>
          </cell>
        </row>
        <row r="194">
          <cell r="K194" t="str">
            <v>DRIVEGUARD (SUMMER)</v>
          </cell>
        </row>
        <row r="195">
          <cell r="K195" t="str">
            <v>DRIVEGUARD (WINTER)</v>
          </cell>
        </row>
        <row r="196">
          <cell r="K196" t="str">
            <v>DRIVEGUARD PLUS</v>
          </cell>
        </row>
        <row r="197">
          <cell r="K197" t="str">
            <v>DRIVEWAYS</v>
          </cell>
        </row>
        <row r="198">
          <cell r="K198" t="str">
            <v>DRIVEWAYS SPORT</v>
          </cell>
        </row>
        <row r="199">
          <cell r="K199" t="str">
            <v>DT CUV</v>
          </cell>
        </row>
        <row r="200">
          <cell r="K200" t="str">
            <v>DT PSR</v>
          </cell>
        </row>
        <row r="201">
          <cell r="K201" t="str">
            <v>DT30</v>
          </cell>
        </row>
        <row r="202">
          <cell r="K202" t="str">
            <v>DT30 spec change</v>
          </cell>
        </row>
        <row r="203">
          <cell r="K203" t="str">
            <v>DUELER 618</v>
          </cell>
        </row>
        <row r="204">
          <cell r="K204" t="str">
            <v>DUELER A/T 001</v>
          </cell>
        </row>
        <row r="205">
          <cell r="K205" t="str">
            <v>DUELER A/T 693</v>
          </cell>
        </row>
        <row r="206">
          <cell r="K206" t="str">
            <v>DUELER A/T 693II</v>
          </cell>
        </row>
        <row r="207">
          <cell r="K207" t="str">
            <v>DUELER A/T 693IV</v>
          </cell>
        </row>
        <row r="208">
          <cell r="K208" t="str">
            <v>DUELER A/T 693V</v>
          </cell>
        </row>
        <row r="209">
          <cell r="K209" t="str">
            <v>DUELER A/T 694</v>
          </cell>
        </row>
        <row r="210">
          <cell r="K210" t="str">
            <v>DUELER A/T 695</v>
          </cell>
        </row>
        <row r="211">
          <cell r="K211" t="str">
            <v>DUELER A/T 697</v>
          </cell>
        </row>
        <row r="212">
          <cell r="K212" t="str">
            <v>DUELER A/T 698</v>
          </cell>
        </row>
        <row r="213">
          <cell r="K213" t="str">
            <v>DUELER A/T REVO 2</v>
          </cell>
        </row>
        <row r="214">
          <cell r="K214" t="str">
            <v>DUELER A/T REVO 3</v>
          </cell>
        </row>
        <row r="215">
          <cell r="K215" t="str">
            <v>DUELER A/T RH-S</v>
          </cell>
        </row>
        <row r="216">
          <cell r="K216" t="str">
            <v>DUELER APT IV</v>
          </cell>
        </row>
        <row r="217">
          <cell r="K217" t="str">
            <v>DUELER H/L 33</v>
          </cell>
        </row>
        <row r="218">
          <cell r="K218" t="str">
            <v>DUELER H/L 400</v>
          </cell>
        </row>
        <row r="219">
          <cell r="K219" t="str">
            <v>DUELER H/L 400 ECOPIA</v>
          </cell>
        </row>
        <row r="220">
          <cell r="K220" t="str">
            <v>DUELER H/L 422 ECOPIA</v>
          </cell>
        </row>
        <row r="221">
          <cell r="K221" t="str">
            <v>DUELER H/L 683</v>
          </cell>
        </row>
        <row r="222">
          <cell r="K222" t="str">
            <v>DUELER H/L 850</v>
          </cell>
        </row>
        <row r="223">
          <cell r="K223" t="str">
            <v>DUELER H/L 850 ｻｲﾄﾞｶﾞｴ</v>
          </cell>
        </row>
        <row r="224">
          <cell r="K224" t="str">
            <v>DUELER H/L ALENZA</v>
          </cell>
        </row>
        <row r="225">
          <cell r="K225" t="str">
            <v>DUELER H/L ALENZA PLUS</v>
          </cell>
        </row>
        <row r="226">
          <cell r="K226" t="str">
            <v>DUELER H/P</v>
          </cell>
        </row>
        <row r="227">
          <cell r="K227" t="str">
            <v>DUELER H/P 001</v>
          </cell>
        </row>
        <row r="228">
          <cell r="K228" t="str">
            <v>DUELER H/P 680</v>
          </cell>
        </row>
        <row r="229">
          <cell r="K229" t="str">
            <v>DUELER H/P 92A</v>
          </cell>
        </row>
        <row r="230">
          <cell r="K230" t="str">
            <v>DUELER H/P SPORT</v>
          </cell>
        </row>
        <row r="231">
          <cell r="K231" t="str">
            <v>DUELER H/P SPORT A/S</v>
          </cell>
        </row>
        <row r="232">
          <cell r="K232" t="str">
            <v>DUELER H/P SPORT AS RFT</v>
          </cell>
        </row>
        <row r="233">
          <cell r="K233" t="str">
            <v>DUELER H/T</v>
          </cell>
        </row>
        <row r="234">
          <cell r="K234" t="str">
            <v>DUELER H/T 470</v>
          </cell>
        </row>
        <row r="235">
          <cell r="K235" t="str">
            <v>DUELER H/T 684</v>
          </cell>
        </row>
        <row r="236">
          <cell r="K236" t="str">
            <v>DUELER H/T 684II</v>
          </cell>
        </row>
        <row r="237">
          <cell r="K237" t="str">
            <v>DUELER H/T 685</v>
          </cell>
        </row>
        <row r="238">
          <cell r="K238" t="str">
            <v>DUELER H/T 687</v>
          </cell>
        </row>
        <row r="239">
          <cell r="K239" t="str">
            <v>DUELER H/T 688</v>
          </cell>
        </row>
        <row r="240">
          <cell r="K240" t="str">
            <v>DUELER H/T 689</v>
          </cell>
        </row>
        <row r="241">
          <cell r="K241" t="str">
            <v>DUELER H/T 840</v>
          </cell>
        </row>
        <row r="242">
          <cell r="K242" t="str">
            <v>DUELER H005</v>
          </cell>
        </row>
        <row r="243">
          <cell r="K243" t="str">
            <v>DUELER HP001 RFT</v>
          </cell>
        </row>
        <row r="244">
          <cell r="K244" t="str">
            <v>DUELER LTH</v>
          </cell>
        </row>
        <row r="245">
          <cell r="K245" t="str">
            <v>DUELER M/T 673</v>
          </cell>
        </row>
        <row r="246">
          <cell r="K246" t="str">
            <v>DUELER M/T 674</v>
          </cell>
        </row>
        <row r="247">
          <cell r="K247" t="str">
            <v>DUELER RVT</v>
          </cell>
        </row>
        <row r="248">
          <cell r="K248" t="str">
            <v>Dueler X/T</v>
          </cell>
        </row>
        <row r="249">
          <cell r="K249" t="str">
            <v>DURAVIS CAMPER</v>
          </cell>
        </row>
        <row r="250">
          <cell r="K250" t="str">
            <v>DURAVIS G640</v>
          </cell>
        </row>
        <row r="251">
          <cell r="K251" t="str">
            <v>DURAVIS ICE VAN</v>
          </cell>
        </row>
        <row r="252">
          <cell r="K252" t="str">
            <v>DURAVIS M700</v>
          </cell>
        </row>
        <row r="253">
          <cell r="K253" t="str">
            <v>DURAVIS M700HD</v>
          </cell>
        </row>
        <row r="254">
          <cell r="K254" t="str">
            <v>DURAVIS M773 II</v>
          </cell>
        </row>
        <row r="255">
          <cell r="K255" t="str">
            <v>DURAVIS M804</v>
          </cell>
        </row>
        <row r="256">
          <cell r="K256" t="str">
            <v>DURAVIS M804 BUS spec</v>
          </cell>
        </row>
        <row r="257">
          <cell r="K257" t="str">
            <v>DURAVIS M895</v>
          </cell>
        </row>
        <row r="258">
          <cell r="K258" t="str">
            <v>DURAVIS R205</v>
          </cell>
        </row>
        <row r="259">
          <cell r="K259" t="str">
            <v>DURAVIS R207</v>
          </cell>
        </row>
        <row r="260">
          <cell r="K260" t="str">
            <v>DURAVIS R212</v>
          </cell>
        </row>
        <row r="261">
          <cell r="K261" t="str">
            <v>DURAVIS R238 (BATO)</v>
          </cell>
        </row>
        <row r="262">
          <cell r="K262" t="str">
            <v>DURAVIS R250</v>
          </cell>
        </row>
        <row r="263">
          <cell r="K263" t="str">
            <v>DURAVIS R410</v>
          </cell>
        </row>
        <row r="264">
          <cell r="K264" t="str">
            <v>DURAVIS R500 HD</v>
          </cell>
        </row>
        <row r="265">
          <cell r="K265" t="str">
            <v>DURAVIS R600 (K-pro)</v>
          </cell>
        </row>
        <row r="266">
          <cell r="K266" t="str">
            <v>DURAVIS R611</v>
          </cell>
        </row>
        <row r="267">
          <cell r="K267" t="str">
            <v>DURAVIS R624</v>
          </cell>
        </row>
        <row r="268">
          <cell r="K268" t="str">
            <v>DURAVIS R624HD</v>
          </cell>
        </row>
        <row r="269">
          <cell r="K269" t="str">
            <v>DURAVIS R624HD X</v>
          </cell>
        </row>
        <row r="270">
          <cell r="K270" t="str">
            <v>DURAVIS R630</v>
          </cell>
        </row>
        <row r="271">
          <cell r="K271" t="str">
            <v>DURAVIS R660</v>
          </cell>
        </row>
        <row r="272">
          <cell r="K272" t="str">
            <v>DURAVIS R668</v>
          </cell>
        </row>
        <row r="273">
          <cell r="K273" t="str">
            <v>DURAVIS R669</v>
          </cell>
        </row>
        <row r="274">
          <cell r="K274" t="str">
            <v>DURAVIS R669 HD</v>
          </cell>
        </row>
        <row r="275">
          <cell r="K275" t="str">
            <v>DURAVIS R670</v>
          </cell>
        </row>
        <row r="276">
          <cell r="K276" t="str">
            <v>ECOPIA</v>
          </cell>
        </row>
        <row r="277">
          <cell r="K277" t="str">
            <v>ECOPIA E102</v>
          </cell>
        </row>
        <row r="278">
          <cell r="K278" t="str">
            <v>ECOPIA EP001S</v>
          </cell>
        </row>
        <row r="279">
          <cell r="K279" t="str">
            <v>ECOPIA EP001S(TPT)</v>
          </cell>
        </row>
        <row r="280">
          <cell r="K280" t="str">
            <v>ECOPIA EP100</v>
          </cell>
        </row>
        <row r="281">
          <cell r="K281" t="str">
            <v>ECOPIA EP100A</v>
          </cell>
        </row>
        <row r="282">
          <cell r="K282" t="str">
            <v>ECOPIA EP100S</v>
          </cell>
        </row>
        <row r="283">
          <cell r="K283" t="str">
            <v>ECOPIA EP150</v>
          </cell>
        </row>
        <row r="284">
          <cell r="K284" t="str">
            <v>ECOPIA EP150 (RRC UP)</v>
          </cell>
        </row>
        <row r="285">
          <cell r="K285" t="str">
            <v>ECOPIA EP150 EVO</v>
          </cell>
        </row>
        <row r="286">
          <cell r="K286" t="str">
            <v>ECOPIA EP20</v>
          </cell>
        </row>
        <row r="287">
          <cell r="K287" t="str">
            <v>ECOPIA EP200</v>
          </cell>
        </row>
        <row r="288">
          <cell r="K288" t="str">
            <v>ECOPIA EP25</v>
          </cell>
        </row>
        <row r="289">
          <cell r="K289" t="str">
            <v>ECOPIA EP300</v>
          </cell>
        </row>
        <row r="290">
          <cell r="K290" t="str">
            <v>ECOPIA EP300 SPEC CHANGE</v>
          </cell>
        </row>
        <row r="291">
          <cell r="K291" t="str">
            <v>ECOPIA EP31</v>
          </cell>
        </row>
        <row r="292">
          <cell r="K292" t="str">
            <v>ECOPIA EP422</v>
          </cell>
        </row>
        <row r="293">
          <cell r="K293" t="str">
            <v>ECOPIA EP422 PLUS</v>
          </cell>
        </row>
        <row r="294">
          <cell r="K294" t="str">
            <v>ECOPIA EP450</v>
          </cell>
        </row>
        <row r="295">
          <cell r="K295" t="str">
            <v>ECOPIA EP500</v>
          </cell>
        </row>
        <row r="296">
          <cell r="K296" t="str">
            <v>ECOPIA EP850</v>
          </cell>
        </row>
        <row r="297">
          <cell r="K297" t="str">
            <v>ECOPIA EP850 RRC UP</v>
          </cell>
        </row>
        <row r="298">
          <cell r="K298" t="str">
            <v>ECOPIA EP850 spec improvement</v>
          </cell>
        </row>
        <row r="299">
          <cell r="K299" t="str">
            <v>ECOPIA EV-01</v>
          </cell>
        </row>
        <row r="300">
          <cell r="K300" t="str">
            <v>ECOPIA EV-01(TPT)</v>
          </cell>
        </row>
        <row r="301">
          <cell r="K301" t="str">
            <v>ECOPIA EX10</v>
          </cell>
        </row>
        <row r="302">
          <cell r="K302" t="str">
            <v>ECOPIA EX20</v>
          </cell>
        </row>
        <row r="303">
          <cell r="K303" t="str">
            <v>ECOPIA EX20 RV</v>
          </cell>
        </row>
        <row r="304">
          <cell r="K304" t="str">
            <v>ECOPIA EX20 SAIDOGAE</v>
          </cell>
        </row>
        <row r="305">
          <cell r="K305" t="str">
            <v>ECOPIA EX20C</v>
          </cell>
        </row>
        <row r="306">
          <cell r="K306" t="str">
            <v>ECOPIA EX20C SAIDOGAE</v>
          </cell>
        </row>
        <row r="307">
          <cell r="K307" t="str">
            <v>ECOPIA EX20C typeH</v>
          </cell>
        </row>
        <row r="308">
          <cell r="K308" t="str">
            <v>ECOPIA H/L 001</v>
          </cell>
        </row>
        <row r="309">
          <cell r="K309" t="str">
            <v>ECOPIA H/L 422 PLUS</v>
          </cell>
        </row>
        <row r="310">
          <cell r="K310" t="str">
            <v>ECOPIA HEV</v>
          </cell>
        </row>
        <row r="311">
          <cell r="K311" t="str">
            <v>ECOPIA M701</v>
          </cell>
        </row>
        <row r="312">
          <cell r="K312" t="str">
            <v>ECOPIA M812</v>
          </cell>
        </row>
        <row r="313">
          <cell r="K313" t="str">
            <v>ECOPIA M812 for CVS</v>
          </cell>
        </row>
        <row r="314">
          <cell r="K314" t="str">
            <v>ECOPIA MPV-1</v>
          </cell>
        </row>
        <row r="315">
          <cell r="K315" t="str">
            <v>ECOPIA NH100</v>
          </cell>
        </row>
        <row r="316">
          <cell r="K316" t="str">
            <v>ECOPIA NH100 BSFC</v>
          </cell>
        </row>
        <row r="317">
          <cell r="K317" t="str">
            <v>ECOPIA NH100 C</v>
          </cell>
        </row>
        <row r="318">
          <cell r="K318" t="str">
            <v>ECOPIA NH100 RV</v>
          </cell>
        </row>
        <row r="319">
          <cell r="K319" t="str">
            <v>ECOPIA NH200</v>
          </cell>
        </row>
        <row r="320">
          <cell r="K320" t="str">
            <v>ECOPIA NH200 RV</v>
          </cell>
        </row>
        <row r="321">
          <cell r="K321" t="str">
            <v>ECOPIA NH200C</v>
          </cell>
        </row>
        <row r="322">
          <cell r="K322" t="str">
            <v>ECOPIA PRV</v>
          </cell>
        </row>
        <row r="323">
          <cell r="K323" t="str">
            <v>ECOPIA PZ-X</v>
          </cell>
        </row>
        <row r="324">
          <cell r="K324" t="str">
            <v>ECOPIA PZ-XC</v>
          </cell>
        </row>
        <row r="325">
          <cell r="K325" t="str">
            <v>ECOPIA R201</v>
          </cell>
        </row>
        <row r="326">
          <cell r="K326" t="str">
            <v>ECOPIA R214</v>
          </cell>
        </row>
        <row r="327">
          <cell r="K327" t="str">
            <v>ECOPIA R611</v>
          </cell>
        </row>
        <row r="328">
          <cell r="K328" t="str">
            <v>ECOPIA R680</v>
          </cell>
        </row>
        <row r="329">
          <cell r="K329" t="str">
            <v>ECOPIA R710</v>
          </cell>
        </row>
        <row r="330">
          <cell r="K330" t="str">
            <v>ECOPIA R710 for JP</v>
          </cell>
        </row>
        <row r="331">
          <cell r="K331" t="str">
            <v>ER30</v>
          </cell>
        </row>
        <row r="332">
          <cell r="K332" t="str">
            <v>ERGLANZ EG-1</v>
          </cell>
        </row>
        <row r="333">
          <cell r="K333" t="str">
            <v>ESPORTE</v>
          </cell>
        </row>
        <row r="334">
          <cell r="K334" t="str">
            <v>ESPORTE2</v>
          </cell>
        </row>
        <row r="335">
          <cell r="K335" t="str">
            <v>EUROPA</v>
          </cell>
        </row>
        <row r="336">
          <cell r="K336" t="str">
            <v>EV product</v>
          </cell>
        </row>
        <row r="337">
          <cell r="K337" t="str">
            <v>EV-A</v>
          </cell>
        </row>
        <row r="338">
          <cell r="K338" t="str">
            <v>EXCLUSIVE 3000</v>
          </cell>
        </row>
        <row r="339">
          <cell r="K339" t="str">
            <v>EXCLUSIVE SUV</v>
          </cell>
        </row>
        <row r="340">
          <cell r="K340" t="str">
            <v>F01</v>
          </cell>
        </row>
        <row r="341">
          <cell r="K341" t="str">
            <v>F01 for India</v>
          </cell>
        </row>
        <row r="342">
          <cell r="K342" t="str">
            <v>F01 X</v>
          </cell>
        </row>
        <row r="343">
          <cell r="K343" t="str">
            <v>F300</v>
          </cell>
        </row>
        <row r="344">
          <cell r="K344" t="str">
            <v>F-570</v>
          </cell>
        </row>
        <row r="345">
          <cell r="K345" t="str">
            <v>F-580</v>
          </cell>
        </row>
        <row r="346">
          <cell r="K346" t="str">
            <v>F-580 FUEL SAVER</v>
          </cell>
        </row>
        <row r="347">
          <cell r="K347" t="str">
            <v>F-580C</v>
          </cell>
        </row>
        <row r="348">
          <cell r="K348" t="str">
            <v>F-590</v>
          </cell>
        </row>
        <row r="349">
          <cell r="K349" t="str">
            <v>F-590 FUEL SAVER</v>
          </cell>
        </row>
        <row r="350">
          <cell r="K350" t="str">
            <v>F-600</v>
          </cell>
        </row>
        <row r="351">
          <cell r="K351" t="str">
            <v>F700</v>
          </cell>
        </row>
        <row r="352">
          <cell r="K352" t="str">
            <v>F77</v>
          </cell>
        </row>
        <row r="353">
          <cell r="K353" t="str">
            <v>FH WIDE OVAL INDY 500</v>
          </cell>
        </row>
        <row r="354">
          <cell r="K354" t="str">
            <v>Fighting (SUV)</v>
          </cell>
        </row>
        <row r="355">
          <cell r="K355" t="str">
            <v>FIGHTING CVR SUM</v>
          </cell>
        </row>
        <row r="356">
          <cell r="K356" t="str">
            <v>FIGHTING CVR WIN</v>
          </cell>
        </row>
        <row r="357">
          <cell r="K357" t="str">
            <v>FIREHAWK 680</v>
          </cell>
        </row>
        <row r="358">
          <cell r="K358" t="str">
            <v>FIREHAWK 680 FUEL SAVER</v>
          </cell>
        </row>
        <row r="359">
          <cell r="K359" t="str">
            <v>FIREHAWK 700</v>
          </cell>
        </row>
        <row r="360">
          <cell r="K360" t="str">
            <v>FIREHAWK 700 FUEL SAVER</v>
          </cell>
        </row>
        <row r="361">
          <cell r="K361" t="str">
            <v>FIREHAWK 900</v>
          </cell>
        </row>
        <row r="362">
          <cell r="K362" t="str">
            <v>FIREHAWK AS</v>
          </cell>
        </row>
        <row r="363">
          <cell r="K363" t="str">
            <v>FIREHAWK AS V2</v>
          </cell>
        </row>
        <row r="364">
          <cell r="K364" t="str">
            <v>FIREHAWK GT</v>
          </cell>
        </row>
        <row r="365">
          <cell r="K365" t="str">
            <v>FIREHAWK GT Z PURSUIT</v>
          </cell>
        </row>
        <row r="366">
          <cell r="K366" t="str">
            <v>FIREHAWK GTA-02</v>
          </cell>
        </row>
        <row r="367">
          <cell r="K367" t="str">
            <v>FIREHAWK GTA-03</v>
          </cell>
        </row>
        <row r="368">
          <cell r="K368" t="str">
            <v>FIREHAWK INDY 500</v>
          </cell>
        </row>
        <row r="369">
          <cell r="K369" t="str">
            <v>FIREHAWK INDY 500 V2</v>
          </cell>
        </row>
        <row r="370">
          <cell r="K370" t="str">
            <v>FIREHAWK MF-1</v>
          </cell>
        </row>
        <row r="371">
          <cell r="K371" t="str">
            <v>FIREHAWK PVS</v>
          </cell>
        </row>
        <row r="372">
          <cell r="K372" t="str">
            <v>FIREHAWK RMT</v>
          </cell>
        </row>
        <row r="373">
          <cell r="K373" t="str">
            <v>FIREHAWK SPORT 01</v>
          </cell>
        </row>
        <row r="374">
          <cell r="K374" t="str">
            <v>FIREHAWK SPORT 02</v>
          </cell>
        </row>
        <row r="375">
          <cell r="K375" t="str">
            <v>Firehawk Sport spec improvement</v>
          </cell>
        </row>
        <row r="376">
          <cell r="K376" t="str">
            <v>FIREHAWK SZ90MU</v>
          </cell>
        </row>
        <row r="377">
          <cell r="K377" t="str">
            <v>FIREHAWK TZ100</v>
          </cell>
        </row>
        <row r="378">
          <cell r="K378" t="str">
            <v>FIREHAWK TZ100 A-MOTION</v>
          </cell>
        </row>
        <row r="379">
          <cell r="K379" t="str">
            <v>FIREHAWK TZ200</v>
          </cell>
        </row>
        <row r="380">
          <cell r="K380" t="str">
            <v>FIREHAWK WIDE OVAL</v>
          </cell>
        </row>
        <row r="381">
          <cell r="K381" t="str">
            <v>FIREHAWK WIDE OVAL AS</v>
          </cell>
        </row>
        <row r="382">
          <cell r="K382" t="str">
            <v>FIRESTONE 4x4 A/S</v>
          </cell>
        </row>
        <row r="383">
          <cell r="K383" t="str">
            <v>FIRESTONE All Season</v>
          </cell>
        </row>
        <row r="384">
          <cell r="K384" t="str">
            <v>FIRESTONE F305</v>
          </cell>
        </row>
        <row r="385">
          <cell r="K385" t="str">
            <v>Firestone FS100</v>
          </cell>
        </row>
        <row r="386">
          <cell r="K386" t="str">
            <v>FIRESTONE MULTISEASON</v>
          </cell>
        </row>
        <row r="387">
          <cell r="K387" t="str">
            <v>FIRESTONE MULTISEASON 2</v>
          </cell>
        </row>
        <row r="388">
          <cell r="K388" t="str">
            <v>FIRESTONE ROADHAWK</v>
          </cell>
        </row>
        <row r="389">
          <cell r="K389" t="str">
            <v>FIRESTONE ROADHAWK (MSI3)</v>
          </cell>
        </row>
        <row r="390">
          <cell r="K390" t="str">
            <v>FIRESTONE TZ700</v>
          </cell>
        </row>
        <row r="391">
          <cell r="K391" t="str">
            <v>FIRESTONE WINTER 4x4</v>
          </cell>
        </row>
        <row r="392">
          <cell r="K392" t="str">
            <v>FIRSTSTOP TOUR2</v>
          </cell>
        </row>
        <row r="393">
          <cell r="K393" t="str">
            <v>FOLD FLEX FAVORITE</v>
          </cell>
        </row>
        <row r="394">
          <cell r="K394" t="str">
            <v>FORESIGHT</v>
          </cell>
        </row>
        <row r="395">
          <cell r="K395" t="str">
            <v>FR10</v>
          </cell>
        </row>
        <row r="396">
          <cell r="K396" t="str">
            <v>FR10S</v>
          </cell>
        </row>
        <row r="397">
          <cell r="K397" t="str">
            <v>FR11</v>
          </cell>
        </row>
        <row r="398">
          <cell r="K398" t="str">
            <v>FR380</v>
          </cell>
        </row>
        <row r="399">
          <cell r="K399" t="str">
            <v>FR500</v>
          </cell>
        </row>
        <row r="400">
          <cell r="K400" t="str">
            <v>FR500 RRC UP</v>
          </cell>
        </row>
        <row r="401">
          <cell r="K401" t="str">
            <v>FR-5000</v>
          </cell>
        </row>
        <row r="402">
          <cell r="K402" t="str">
            <v>FR690</v>
          </cell>
        </row>
        <row r="403">
          <cell r="K403" t="str">
            <v>FR710</v>
          </cell>
        </row>
        <row r="404">
          <cell r="K404" t="str">
            <v>FS GOOD High Inch</v>
          </cell>
        </row>
        <row r="405">
          <cell r="K405" t="str">
            <v>FS Good Winter(STL) spec optimization</v>
          </cell>
        </row>
        <row r="406">
          <cell r="K406" t="str">
            <v>FS High Inch(P-TZ700)</v>
          </cell>
        </row>
        <row r="407">
          <cell r="K407" t="str">
            <v>FS Inch-up Sport (P-MY02)</v>
          </cell>
        </row>
        <row r="408">
          <cell r="K408" t="str">
            <v>FS PRODUCT for INDONESIA</v>
          </cell>
        </row>
        <row r="409">
          <cell r="K409" t="str">
            <v>FS PXR STUDLESS</v>
          </cell>
        </row>
        <row r="410">
          <cell r="K410" t="str">
            <v>FUZION</v>
          </cell>
        </row>
        <row r="411">
          <cell r="K411" t="str">
            <v>FUZION A/T V2</v>
          </cell>
        </row>
        <row r="412">
          <cell r="K412" t="str">
            <v>FUZION HT</v>
          </cell>
        </row>
        <row r="413">
          <cell r="K413" t="str">
            <v>FUZION SPORT for BSCAP</v>
          </cell>
        </row>
        <row r="414">
          <cell r="K414" t="str">
            <v>FUZION SUV</v>
          </cell>
        </row>
        <row r="415">
          <cell r="K415" t="str">
            <v>FUZION TOURING</v>
          </cell>
        </row>
        <row r="416">
          <cell r="K416" t="str">
            <v>FUZION TOURING for BSCAP</v>
          </cell>
        </row>
        <row r="417">
          <cell r="K417" t="str">
            <v>FUZION UHP</v>
          </cell>
        </row>
        <row r="418">
          <cell r="K418" t="str">
            <v>FW930 WINTER</v>
          </cell>
        </row>
        <row r="419">
          <cell r="K419" t="str">
            <v>GL-R</v>
          </cell>
        </row>
        <row r="420">
          <cell r="K420" t="str">
            <v>Good Winter (STL) spec optimization</v>
          </cell>
        </row>
        <row r="421">
          <cell r="K421" t="str">
            <v>GR-03</v>
          </cell>
        </row>
        <row r="422">
          <cell r="K422" t="str">
            <v>GREENWAYS</v>
          </cell>
        </row>
        <row r="423">
          <cell r="K423" t="str">
            <v>GRID II</v>
          </cell>
        </row>
        <row r="424">
          <cell r="K424" t="str">
            <v>HP550</v>
          </cell>
        </row>
        <row r="425">
          <cell r="K425" t="str">
            <v>HUGEL RV</v>
          </cell>
        </row>
        <row r="426">
          <cell r="K426" t="str">
            <v>ICE CRUISER 7</v>
          </cell>
        </row>
        <row r="427">
          <cell r="K427" t="str">
            <v>ICE CRUISER 7000</v>
          </cell>
        </row>
        <row r="428">
          <cell r="K428" t="str">
            <v>ICE CRUISER 7000 S</v>
          </cell>
        </row>
        <row r="429">
          <cell r="K429" t="str">
            <v>ICE&amp;DRY concept</v>
          </cell>
        </row>
        <row r="430">
          <cell r="K430" t="str">
            <v>ICEPARTNER</v>
          </cell>
        </row>
        <row r="431">
          <cell r="K431" t="str">
            <v>ICEWAYS</v>
          </cell>
        </row>
        <row r="432">
          <cell r="K432" t="str">
            <v>IMPETUS REVO</v>
          </cell>
        </row>
        <row r="433">
          <cell r="K433" t="str">
            <v>IMPETUS REVO PLUS</v>
          </cell>
        </row>
        <row r="434">
          <cell r="K434" t="str">
            <v>India LVR 12inch</v>
          </cell>
        </row>
        <row r="435">
          <cell r="K435" t="str">
            <v>INSIGNIA SE 200</v>
          </cell>
        </row>
        <row r="436">
          <cell r="K436" t="str">
            <v>INSIGNIA SE 200 02</v>
          </cell>
        </row>
        <row r="437">
          <cell r="K437" t="str">
            <v>J-TRAX A/T ALL TERRAIN-001</v>
          </cell>
        </row>
        <row r="438">
          <cell r="K438" t="str">
            <v>J-Trax A/T II</v>
          </cell>
        </row>
        <row r="439">
          <cell r="K439" t="str">
            <v>J-TRAX ALL TERRAIN-001</v>
          </cell>
        </row>
        <row r="440">
          <cell r="K440" t="str">
            <v>J-TRAX H/T HIGHWAY-001</v>
          </cell>
        </row>
        <row r="441">
          <cell r="K441" t="str">
            <v>J-TRAX H/T II</v>
          </cell>
        </row>
        <row r="442">
          <cell r="K442" t="str">
            <v>J-TRAX HIGHWAY-001</v>
          </cell>
        </row>
        <row r="443">
          <cell r="K443" t="str">
            <v>J-TRAX LT</v>
          </cell>
        </row>
        <row r="444">
          <cell r="K444" t="str">
            <v>K300</v>
          </cell>
        </row>
        <row r="445">
          <cell r="K445" t="str">
            <v>K305</v>
          </cell>
        </row>
        <row r="446">
          <cell r="K446" t="str">
            <v>K370</v>
          </cell>
        </row>
        <row r="447">
          <cell r="K447" t="str">
            <v>KODIAK A/T II</v>
          </cell>
        </row>
        <row r="448">
          <cell r="K448" t="str">
            <v>KODIAK HT II</v>
          </cell>
        </row>
        <row r="449">
          <cell r="K449" t="str">
            <v>LC/T</v>
          </cell>
        </row>
        <row r="450">
          <cell r="K450" t="str">
            <v>LEMANS PATHMAKER HT A/T</v>
          </cell>
        </row>
        <row r="451">
          <cell r="K451" t="str">
            <v>LEO 627</v>
          </cell>
        </row>
        <row r="452">
          <cell r="K452" t="str">
            <v>LEO 677</v>
          </cell>
        </row>
        <row r="453">
          <cell r="K453" t="str">
            <v>LOW-END WINTER PRODUCT</v>
          </cell>
        </row>
        <row r="454">
          <cell r="K454" t="str">
            <v>LS LYR STUDDABLE</v>
          </cell>
        </row>
        <row r="455">
          <cell r="K455" t="str">
            <v>LS NEW MINIVAN</v>
          </cell>
        </row>
        <row r="456">
          <cell r="K456" t="str">
            <v>LS WINTER 4X4 SUV</v>
          </cell>
        </row>
        <row r="457">
          <cell r="K457" t="str">
            <v>LT (3rd Brand)</v>
          </cell>
        </row>
        <row r="458">
          <cell r="K458" t="str">
            <v>LT for EV VAN 2026</v>
          </cell>
        </row>
        <row r="459">
          <cell r="K459" t="str">
            <v>LT-MIX(EV) 2026</v>
          </cell>
        </row>
        <row r="460">
          <cell r="K460" t="str">
            <v>LT-RIB for EV 2025</v>
          </cell>
        </row>
        <row r="461">
          <cell r="K461" t="str">
            <v>LT-RIBLUG for EV 2025</v>
          </cell>
        </row>
        <row r="462">
          <cell r="K462" t="str">
            <v>LUFT RV</v>
          </cell>
        </row>
        <row r="463">
          <cell r="K463" t="str">
            <v>LUFT RV2</v>
          </cell>
        </row>
        <row r="464">
          <cell r="K464" t="str">
            <v>LVR COMMERCIAL/MCROBUS</v>
          </cell>
        </row>
        <row r="465">
          <cell r="K465" t="str">
            <v>M723</v>
          </cell>
        </row>
        <row r="466">
          <cell r="K466" t="str">
            <v>M773</v>
          </cell>
        </row>
        <row r="467">
          <cell r="K467" t="str">
            <v>M773 II</v>
          </cell>
        </row>
        <row r="468">
          <cell r="K468" t="str">
            <v>M773 SWP</v>
          </cell>
        </row>
        <row r="469">
          <cell r="K469" t="str">
            <v>M773 SWP II</v>
          </cell>
        </row>
        <row r="470">
          <cell r="K470" t="str">
            <v>M779</v>
          </cell>
        </row>
        <row r="471">
          <cell r="K471" t="str">
            <v>MILEWEAR MW01</v>
          </cell>
        </row>
        <row r="472">
          <cell r="K472" t="str">
            <v>MILEX TA-21</v>
          </cell>
        </row>
        <row r="473">
          <cell r="K473" t="str">
            <v>MILEX TA-31</v>
          </cell>
        </row>
        <row r="474">
          <cell r="K474" t="str">
            <v>MILEX TA-51</v>
          </cell>
        </row>
        <row r="475">
          <cell r="K475" t="str">
            <v>MIRATTA CAP CHANGE</v>
          </cell>
        </row>
        <row r="476">
          <cell r="K476" t="str">
            <v>Moto Sportx JS-777 2.0</v>
          </cell>
        </row>
        <row r="477">
          <cell r="K477" t="str">
            <v>MPV product</v>
          </cell>
        </row>
        <row r="478">
          <cell r="K478" t="str">
            <v>MPV-A</v>
          </cell>
        </row>
        <row r="479">
          <cell r="K479" t="str">
            <v>MREV Secondary (Pkg 2&amp;3)</v>
          </cell>
        </row>
        <row r="480">
          <cell r="K480" t="str">
            <v>MRPS Secondary (Pkg2&amp;3)</v>
          </cell>
        </row>
        <row r="481">
          <cell r="K481" t="str">
            <v>Multi Weather</v>
          </cell>
        </row>
        <row r="482">
          <cell r="K482" t="str">
            <v>MULTI WEATHER2</v>
          </cell>
        </row>
        <row r="483">
          <cell r="K483" t="str">
            <v>MULTIHAWK</v>
          </cell>
        </row>
        <row r="484">
          <cell r="K484" t="str">
            <v>MULTIHAWK 2</v>
          </cell>
        </row>
        <row r="485">
          <cell r="K485" t="str">
            <v>MULTIWAYS</v>
          </cell>
        </row>
        <row r="486">
          <cell r="K486" t="str">
            <v>MULTIWAYS 4x4</v>
          </cell>
        </row>
        <row r="487">
          <cell r="K487" t="str">
            <v>MULTIWAYS C</v>
          </cell>
        </row>
        <row r="488">
          <cell r="K488" t="str">
            <v>MVRF Secondary (Pkg 2&amp;3)</v>
          </cell>
        </row>
        <row r="489">
          <cell r="K489" t="str">
            <v>MY-02 SPORTY STYLE</v>
          </cell>
        </row>
        <row r="490">
          <cell r="K490" t="str">
            <v>MZTB-like (V159)</v>
          </cell>
        </row>
        <row r="491">
          <cell r="K491" t="str">
            <v>NEW ALENZA for Japan</v>
          </cell>
        </row>
        <row r="492">
          <cell r="K492" t="str">
            <v>NEW ALL WEATHER</v>
          </cell>
        </row>
        <row r="493">
          <cell r="K493" t="str">
            <v>New Bridgestone GU (BSEU)</v>
          </cell>
        </row>
        <row r="494">
          <cell r="K494" t="str">
            <v>NEW ECOPIA for BSCN</v>
          </cell>
        </row>
        <row r="495">
          <cell r="K495" t="str">
            <v>NEW ECOPIA MINIVAN</v>
          </cell>
        </row>
        <row r="496">
          <cell r="K496" t="str">
            <v>NEW ECOPIA SUV</v>
          </cell>
        </row>
        <row r="497">
          <cell r="K497" t="str">
            <v>NEW FIGHTING</v>
          </cell>
        </row>
        <row r="498">
          <cell r="K498" t="str">
            <v>New Firestone for India</v>
          </cell>
        </row>
        <row r="499">
          <cell r="K499" t="str">
            <v>NEW FS TOURING</v>
          </cell>
        </row>
        <row r="500">
          <cell r="K500" t="str">
            <v>NEW GLOBAL POTENZA</v>
          </cell>
        </row>
        <row r="501">
          <cell r="K501" t="str">
            <v>NEW GOOD A/S R117-02</v>
          </cell>
        </row>
        <row r="502">
          <cell r="K502" t="str">
            <v>NEW GOOD LT</v>
          </cell>
        </row>
        <row r="503">
          <cell r="K503" t="str">
            <v>NEW GOOD LT 2</v>
          </cell>
        </row>
        <row r="504">
          <cell r="K504" t="str">
            <v>NEW GOOD PS</v>
          </cell>
        </row>
        <row r="505">
          <cell r="K505" t="str">
            <v>NEW GU</v>
          </cell>
        </row>
        <row r="506">
          <cell r="K506" t="str">
            <v>New Lug for BSID</v>
          </cell>
        </row>
        <row r="507">
          <cell r="K507" t="str">
            <v>New POTENZA MS</v>
          </cell>
        </row>
        <row r="508">
          <cell r="K508" t="str">
            <v>New product for B2B</v>
          </cell>
        </row>
        <row r="509">
          <cell r="K509" t="str">
            <v>NEW REGNO MINIVAN/SUV</v>
          </cell>
        </row>
        <row r="510">
          <cell r="K510" t="str">
            <v>NEW REGNO or Post ALENZA MPV/CUV</v>
          </cell>
        </row>
        <row r="511">
          <cell r="K511" t="str">
            <v>New Rib for BSID</v>
          </cell>
        </row>
        <row r="512">
          <cell r="K512" t="str">
            <v>NEW TAXI PRODUCT</v>
          </cell>
        </row>
        <row r="513">
          <cell r="K513" t="str">
            <v>New TECHNO</v>
          </cell>
        </row>
        <row r="514">
          <cell r="K514" t="str">
            <v>New Track POTENZA (against Mi Cup2)</v>
          </cell>
        </row>
        <row r="515">
          <cell r="K515" t="str">
            <v>NEW TURANZA (H) EOE spec</v>
          </cell>
        </row>
        <row r="516">
          <cell r="K516" t="str">
            <v>NEW TURANZA A/S</v>
          </cell>
        </row>
        <row r="517">
          <cell r="K517" t="str">
            <v>New VF-RFT</v>
          </cell>
        </row>
        <row r="518">
          <cell r="K518" t="str">
            <v>New_Line_Consumer</v>
          </cell>
        </row>
        <row r="519">
          <cell r="K519" t="str">
            <v>NEWNO</v>
          </cell>
        </row>
        <row r="520">
          <cell r="K520" t="str">
            <v>NEXTRY</v>
          </cell>
        </row>
        <row r="521">
          <cell r="K521" t="str">
            <v>NEXTRY KAI</v>
          </cell>
        </row>
        <row r="522">
          <cell r="K522" t="str">
            <v>NEXTRY LEASESENBAI</v>
          </cell>
        </row>
        <row r="523">
          <cell r="K523" t="str">
            <v>NEXTRY LightSnow</v>
          </cell>
        </row>
        <row r="524">
          <cell r="K524" t="str">
            <v>NEXTRY LongLife</v>
          </cell>
        </row>
        <row r="525">
          <cell r="K525" t="str">
            <v>NEXTRY RV</v>
          </cell>
        </row>
        <row r="526">
          <cell r="K526" t="str">
            <v>NEXTRY spec change</v>
          </cell>
        </row>
        <row r="527">
          <cell r="K527" t="str">
            <v>NEXTRY(TPT)</v>
          </cell>
        </row>
        <row r="528">
          <cell r="K528" t="str">
            <v>NORANZA 001</v>
          </cell>
        </row>
        <row r="529">
          <cell r="K529" t="str">
            <v>NORANZA 001 SUV</v>
          </cell>
        </row>
        <row r="530">
          <cell r="K530" t="str">
            <v>NORANZA 001 VAN</v>
          </cell>
        </row>
        <row r="531">
          <cell r="K531" t="str">
            <v>NORANZA 002</v>
          </cell>
        </row>
        <row r="532">
          <cell r="K532" t="str">
            <v>NORANZA 002 SUV</v>
          </cell>
        </row>
        <row r="533">
          <cell r="K533" t="str">
            <v>OE_Consumer</v>
          </cell>
        </row>
        <row r="534">
          <cell r="K534" t="str">
            <v>OE_Consumer (AAT)</v>
          </cell>
        </row>
        <row r="535">
          <cell r="K535" t="str">
            <v>OE_Consumer (ALFA ROMEO)</v>
          </cell>
        </row>
        <row r="536">
          <cell r="K536" t="str">
            <v>OE_Consumer (ASTON MARTIN)</v>
          </cell>
        </row>
        <row r="537">
          <cell r="K537" t="str">
            <v>OE_Consumer (AUDI)</v>
          </cell>
        </row>
        <row r="538">
          <cell r="K538" t="str">
            <v>OE_Consumer (BMW)</v>
          </cell>
        </row>
        <row r="539">
          <cell r="K539" t="str">
            <v>OE_Consumer (CITROEN)</v>
          </cell>
        </row>
        <row r="540">
          <cell r="K540" t="str">
            <v>OE_Consumer (DAIHATSU)</v>
          </cell>
        </row>
        <row r="541">
          <cell r="K541" t="str">
            <v>OE_Consumer (FERRARI)</v>
          </cell>
        </row>
        <row r="542">
          <cell r="K542" t="str">
            <v>OE_Consumer (FIAT)</v>
          </cell>
        </row>
        <row r="543">
          <cell r="K543" t="str">
            <v>OE_Consumer (FORD)</v>
          </cell>
        </row>
        <row r="544">
          <cell r="K544" t="str">
            <v>OE_Consumer (GAC)</v>
          </cell>
        </row>
        <row r="545">
          <cell r="K545" t="str">
            <v>OE_Consumer (GEELY)</v>
          </cell>
        </row>
        <row r="546">
          <cell r="K546" t="str">
            <v>OE_Consumer (GM)</v>
          </cell>
        </row>
        <row r="547">
          <cell r="K547" t="str">
            <v>OE_Consumer (HINO)</v>
          </cell>
        </row>
        <row r="548">
          <cell r="K548" t="str">
            <v>OE_Consumer (HOLDEN)</v>
          </cell>
        </row>
        <row r="549">
          <cell r="K549" t="str">
            <v>OE_Consumer (HONDA)</v>
          </cell>
        </row>
        <row r="550">
          <cell r="K550" t="str">
            <v>OE_Consumer (HONDA_TAIWAN)</v>
          </cell>
        </row>
        <row r="551">
          <cell r="K551" t="str">
            <v>OE_Consumer (HSV)</v>
          </cell>
        </row>
        <row r="552">
          <cell r="K552" t="str">
            <v>OE_Consumer (HUA-CHUANG)</v>
          </cell>
        </row>
        <row r="553">
          <cell r="K553" t="str">
            <v>OE_Consumer (HYUNDAI)</v>
          </cell>
        </row>
        <row r="554">
          <cell r="K554" t="str">
            <v>OE_Consumer (HYUNDAI_SANYOU)</v>
          </cell>
        </row>
        <row r="555">
          <cell r="K555" t="str">
            <v>OE_Consumer (ISUZU)</v>
          </cell>
        </row>
        <row r="556">
          <cell r="K556" t="str">
            <v>OE_Consumer (IVECO)</v>
          </cell>
        </row>
        <row r="557">
          <cell r="K557" t="str">
            <v>OE_Consumer (KIA)</v>
          </cell>
        </row>
        <row r="558">
          <cell r="K558" t="str">
            <v>OE_Consumer (LANCIA)</v>
          </cell>
        </row>
        <row r="559">
          <cell r="K559" t="str">
            <v>OE_Consumer (MAHINDRA&amp;MAHINDRA)</v>
          </cell>
        </row>
        <row r="560">
          <cell r="K560" t="str">
            <v>OE_Consumer (MARUTI)</v>
          </cell>
        </row>
        <row r="561">
          <cell r="K561" t="str">
            <v>OE_Consumer (MASERATI)</v>
          </cell>
        </row>
        <row r="562">
          <cell r="K562" t="str">
            <v>OE_Consumer (MAZDA)</v>
          </cell>
        </row>
        <row r="563">
          <cell r="K563" t="str">
            <v>OE_Consumer (MERCEDES)</v>
          </cell>
        </row>
        <row r="564">
          <cell r="K564" t="str">
            <v>OE_Consumer (MINI_BMW)</v>
          </cell>
        </row>
        <row r="565">
          <cell r="K565" t="str">
            <v>OE_Consumer (MITSUBISHI)</v>
          </cell>
        </row>
        <row r="566">
          <cell r="K566" t="str">
            <v>OE_Consumer (MITSUBISHI_CHINA)</v>
          </cell>
        </row>
        <row r="567">
          <cell r="K567" t="str">
            <v>OE_Consumer (MITSUBISHI_FUSO)</v>
          </cell>
        </row>
        <row r="568">
          <cell r="K568" t="str">
            <v>OE_Consumer (MITSUBISHI_THAI)</v>
          </cell>
        </row>
        <row r="569">
          <cell r="K569" t="str">
            <v>OE_Consumer (NIO)</v>
          </cell>
        </row>
        <row r="570">
          <cell r="K570" t="str">
            <v>OE_Consumer (NISSAN)</v>
          </cell>
        </row>
        <row r="571">
          <cell r="K571" t="str">
            <v>OE_Consumer (NISSAN_DONGFENG)</v>
          </cell>
        </row>
        <row r="572">
          <cell r="K572" t="str">
            <v>OE_Consumer (NISSAN_YULON)</v>
          </cell>
        </row>
        <row r="573">
          <cell r="K573" t="str">
            <v>OE_Consumer (PERODUA)</v>
          </cell>
        </row>
        <row r="574">
          <cell r="K574" t="str">
            <v>OE_Consumer (PEUGEOT)</v>
          </cell>
        </row>
        <row r="575">
          <cell r="K575" t="str">
            <v>OE_Consumer (PORSCHE)</v>
          </cell>
        </row>
        <row r="576">
          <cell r="K576" t="str">
            <v>OE_Consumer (RENAULT)</v>
          </cell>
        </row>
        <row r="577">
          <cell r="K577" t="str">
            <v>OE_Consumer (SEAT)</v>
          </cell>
        </row>
        <row r="578">
          <cell r="K578" t="str">
            <v>OE_Consumer (SKODA)</v>
          </cell>
        </row>
        <row r="579">
          <cell r="K579" t="str">
            <v>OE_Consumer (SMART)</v>
          </cell>
        </row>
        <row r="580">
          <cell r="K580" t="str">
            <v>OE_Consumer (SSANGYONG)</v>
          </cell>
        </row>
        <row r="581">
          <cell r="K581" t="str">
            <v>OE_Consumer (SUBARU)</v>
          </cell>
        </row>
        <row r="582">
          <cell r="K582" t="str">
            <v>OE_Consumer (SUZUKI)</v>
          </cell>
        </row>
        <row r="583">
          <cell r="K583" t="str">
            <v>OE_Consumer (TATA)</v>
          </cell>
        </row>
        <row r="584">
          <cell r="K584" t="str">
            <v>OE_Consumer (TESLA)</v>
          </cell>
        </row>
        <row r="585">
          <cell r="K585" t="str">
            <v>OE_Consumer (TOYOTA)</v>
          </cell>
        </row>
        <row r="586">
          <cell r="K586" t="str">
            <v>OE_Consumer (TOYOTA_KOKUZUI)</v>
          </cell>
        </row>
        <row r="587">
          <cell r="K587" t="str">
            <v>OE_Consumer (TOYOTA_KOUSHU)</v>
          </cell>
        </row>
        <row r="588">
          <cell r="K588" t="str">
            <v>OE_Consumer (VOLKSWAGEN)</v>
          </cell>
        </row>
        <row r="589">
          <cell r="K589" t="str">
            <v>OE_Consumer (VOLVO)</v>
          </cell>
        </row>
        <row r="590">
          <cell r="K590" t="str">
            <v>OE_Consumer (XPENG)</v>
          </cell>
        </row>
        <row r="591">
          <cell r="K591" t="str">
            <v>OE_Consumer (YULON_TOBE)</v>
          </cell>
        </row>
        <row r="592">
          <cell r="K592" t="str">
            <v>Other_Consumer</v>
          </cell>
        </row>
        <row r="593">
          <cell r="K593" t="str">
            <v>PANTHER</v>
          </cell>
        </row>
        <row r="594">
          <cell r="K594" t="str">
            <v>PATHMAKER A/T</v>
          </cell>
        </row>
        <row r="595">
          <cell r="K595" t="str">
            <v>PATHMAKER H/T</v>
          </cell>
        </row>
        <row r="596">
          <cell r="K596" t="str">
            <v>P-D697</v>
          </cell>
        </row>
        <row r="597">
          <cell r="K597" t="str">
            <v>P-ECOPIA</v>
          </cell>
        </row>
        <row r="598">
          <cell r="K598" t="str">
            <v>P-EV01(Enliten)</v>
          </cell>
        </row>
        <row r="599">
          <cell r="K599" t="str">
            <v>P-FS100</v>
          </cell>
        </row>
        <row r="600">
          <cell r="K600" t="str">
            <v>PHENOMA</v>
          </cell>
        </row>
        <row r="601">
          <cell r="K601" t="str">
            <v>PLAYZ PX</v>
          </cell>
        </row>
        <row r="602">
          <cell r="K602" t="str">
            <v>PLAYZ PX Color Side</v>
          </cell>
        </row>
        <row r="603">
          <cell r="K603" t="str">
            <v>Playz PX II</v>
          </cell>
        </row>
        <row r="604">
          <cell r="K604" t="str">
            <v>PLAYZ PXC</v>
          </cell>
        </row>
        <row r="605">
          <cell r="K605" t="str">
            <v>PLAYZ PXC  Color Side</v>
          </cell>
        </row>
        <row r="606">
          <cell r="K606" t="str">
            <v>PLAYZ PX-RV</v>
          </cell>
        </row>
        <row r="607">
          <cell r="K607" t="str">
            <v>PLAYZ PX-RV  Color Side</v>
          </cell>
        </row>
        <row r="608">
          <cell r="K608" t="str">
            <v>Playz PX-RV II</v>
          </cell>
        </row>
        <row r="609">
          <cell r="K609" t="str">
            <v>PLAYZ PZ-X</v>
          </cell>
        </row>
        <row r="610">
          <cell r="K610" t="str">
            <v>Playz RV ecopia</v>
          </cell>
        </row>
        <row r="611">
          <cell r="K611" t="str">
            <v>Post 604V</v>
          </cell>
        </row>
        <row r="612">
          <cell r="K612" t="str">
            <v>Post 616V</v>
          </cell>
        </row>
        <row r="613">
          <cell r="K613" t="str">
            <v>Post A005 WEATHER CONTROL</v>
          </cell>
        </row>
        <row r="614">
          <cell r="K614" t="str">
            <v>Post A005 WEATHER CONTROL (MSI3)</v>
          </cell>
        </row>
        <row r="615">
          <cell r="K615" t="str">
            <v>Post ALENZA 001</v>
          </cell>
        </row>
        <row r="616">
          <cell r="K616" t="str">
            <v>Post ALENZA AS Ultra</v>
          </cell>
        </row>
        <row r="617">
          <cell r="K617" t="str">
            <v>Post ALENZA MPV/CUV</v>
          </cell>
        </row>
        <row r="618">
          <cell r="K618" t="str">
            <v>Post Alenza/TQT</v>
          </cell>
        </row>
        <row r="619">
          <cell r="K619" t="str">
            <v>Post ALL SEASON CVR</v>
          </cell>
        </row>
        <row r="620">
          <cell r="K620" t="str">
            <v>Post ALLEGRO</v>
          </cell>
        </row>
        <row r="621">
          <cell r="K621" t="str">
            <v>Post ATRACTA</v>
          </cell>
        </row>
        <row r="622">
          <cell r="K622" t="str">
            <v>Post ATX RADIAL 23</v>
          </cell>
        </row>
        <row r="623">
          <cell r="K623" t="str">
            <v>Post B250</v>
          </cell>
        </row>
        <row r="624">
          <cell r="K624" t="str">
            <v>Post B290</v>
          </cell>
        </row>
        <row r="625">
          <cell r="K625" t="str">
            <v>Post B350</v>
          </cell>
        </row>
        <row r="626">
          <cell r="K626" t="str">
            <v>Post B381</v>
          </cell>
        </row>
        <row r="627">
          <cell r="K627" t="str">
            <v>Post B390</v>
          </cell>
        </row>
        <row r="628">
          <cell r="K628" t="str">
            <v>Post B391</v>
          </cell>
        </row>
        <row r="629">
          <cell r="K629" t="str">
            <v>Post B500</v>
          </cell>
        </row>
        <row r="630">
          <cell r="K630" t="str">
            <v>Post B750</v>
          </cell>
        </row>
        <row r="631">
          <cell r="K631" t="str">
            <v>Post BISON 623</v>
          </cell>
        </row>
        <row r="632">
          <cell r="K632" t="str">
            <v>Post BLIZZAK DM-V3</v>
          </cell>
        </row>
        <row r="633">
          <cell r="K633" t="str">
            <v>Post Blizzak ICE</v>
          </cell>
        </row>
        <row r="634">
          <cell r="K634" t="str">
            <v>Post BLIZZAK LM</v>
          </cell>
        </row>
        <row r="635">
          <cell r="K635" t="str">
            <v>Post BLIZZAK LM001</v>
          </cell>
        </row>
        <row r="636">
          <cell r="K636" t="str">
            <v>Post BLIZZAK LM005</v>
          </cell>
        </row>
        <row r="637">
          <cell r="K637" t="str">
            <v>Post BLIZZAK LM005 DG</v>
          </cell>
        </row>
        <row r="638">
          <cell r="K638" t="str">
            <v>Post BLIZZAK LM-30</v>
          </cell>
        </row>
        <row r="639">
          <cell r="K639" t="str">
            <v>Post BLIZZAK LM-60</v>
          </cell>
        </row>
        <row r="640">
          <cell r="K640" t="str">
            <v>Post BLIZZAK LM-80</v>
          </cell>
        </row>
        <row r="641">
          <cell r="K641" t="str">
            <v>Post BLIZZAK LM-80 EVO</v>
          </cell>
        </row>
        <row r="642">
          <cell r="K642" t="str">
            <v>Post BLIZZAK NORDIC</v>
          </cell>
        </row>
        <row r="643">
          <cell r="K643" t="str">
            <v>Post BLIZZAK NV</v>
          </cell>
        </row>
        <row r="644">
          <cell r="K644" t="str">
            <v>Post BLIZZAK SPIKE-02</v>
          </cell>
        </row>
        <row r="645">
          <cell r="K645" t="str">
            <v>Post BLIZZAK SPIKE-02 SUV</v>
          </cell>
        </row>
        <row r="646">
          <cell r="K646" t="str">
            <v>Post BLIZZAK TM-03</v>
          </cell>
        </row>
        <row r="647">
          <cell r="K647" t="str">
            <v>Post BLIZZAK TM-03 LS</v>
          </cell>
        </row>
        <row r="648">
          <cell r="K648" t="str">
            <v>Post BLIZZAK VL1</v>
          </cell>
        </row>
        <row r="649">
          <cell r="K649" t="str">
            <v>Post BLIZZAK VL10</v>
          </cell>
        </row>
        <row r="650">
          <cell r="K650" t="str">
            <v>Post BLIZZAK VRX2</v>
          </cell>
        </row>
        <row r="651">
          <cell r="K651" t="str">
            <v>Post BLIZZAK VRX3</v>
          </cell>
        </row>
        <row r="652">
          <cell r="K652" t="str">
            <v>Post BLIZZAK W810</v>
          </cell>
        </row>
        <row r="653">
          <cell r="K653" t="str">
            <v>Post BLIZZAK W965</v>
          </cell>
        </row>
        <row r="654">
          <cell r="K654" t="str">
            <v>Post BLIZZAK W979</v>
          </cell>
        </row>
        <row r="655">
          <cell r="K655" t="str">
            <v>Post BLIZZAK W995</v>
          </cell>
        </row>
        <row r="656">
          <cell r="K656" t="str">
            <v>Post BLIZZAK WS90</v>
          </cell>
        </row>
        <row r="657">
          <cell r="K657" t="str">
            <v>Post BLIZZAK XG02</v>
          </cell>
        </row>
        <row r="658">
          <cell r="K658" t="str">
            <v>Post BOB JANE ALL ROUNDER</v>
          </cell>
        </row>
        <row r="659">
          <cell r="K659" t="str">
            <v>Post BOB JANE AUSTRALIAN ALL ROUNDER</v>
          </cell>
        </row>
        <row r="660">
          <cell r="K660" t="str">
            <v>Post BOB JANE XENON Z7</v>
          </cell>
        </row>
        <row r="661">
          <cell r="K661" t="str">
            <v>Post BRAVO</v>
          </cell>
        </row>
        <row r="662">
          <cell r="K662" t="str">
            <v>Post B-STYLE EX</v>
          </cell>
        </row>
        <row r="663">
          <cell r="K663" t="str">
            <v>POST CHAMPION FUEL FIGHTER</v>
          </cell>
        </row>
        <row r="664">
          <cell r="K664" t="str">
            <v>Post COMPETUS A/T 2</v>
          </cell>
        </row>
        <row r="665">
          <cell r="K665" t="str">
            <v>Post COMPETUS H/L</v>
          </cell>
        </row>
        <row r="666">
          <cell r="K666" t="str">
            <v>Post COMPETUS H/P 2</v>
          </cell>
        </row>
        <row r="667">
          <cell r="K667" t="str">
            <v>Post COMPETUS WINTER 2</v>
          </cell>
        </row>
        <row r="668">
          <cell r="K668" t="str">
            <v>Post COMPETUS WINTER 2 (MSI3)</v>
          </cell>
        </row>
        <row r="669">
          <cell r="K669" t="str">
            <v>Post CV2000</v>
          </cell>
        </row>
        <row r="670">
          <cell r="K670" t="str">
            <v>Post CV-211</v>
          </cell>
        </row>
        <row r="671">
          <cell r="K671" t="str">
            <v>Post CV3000</v>
          </cell>
        </row>
        <row r="672">
          <cell r="K672" t="str">
            <v>Post CV4000</v>
          </cell>
        </row>
        <row r="673">
          <cell r="K673" t="str">
            <v>Post CV9000</v>
          </cell>
        </row>
        <row r="674">
          <cell r="K674" t="str">
            <v>Post CVT 3000</v>
          </cell>
        </row>
        <row r="675">
          <cell r="K675" t="str">
            <v>Post DAYTON D110</v>
          </cell>
        </row>
        <row r="676">
          <cell r="K676" t="str">
            <v>Post DAYTON D320</v>
          </cell>
        </row>
        <row r="677">
          <cell r="K677" t="str">
            <v>Post DAYTON DW510</v>
          </cell>
        </row>
        <row r="678">
          <cell r="K678" t="str">
            <v>Post DESTINATION A/T</v>
          </cell>
        </row>
        <row r="679">
          <cell r="K679" t="str">
            <v>Post DESTINATION A/T2</v>
          </cell>
        </row>
        <row r="680">
          <cell r="K680" t="str">
            <v>Post DESTINATION H/T</v>
          </cell>
        </row>
        <row r="681">
          <cell r="K681" t="str">
            <v>Post DESTINATION HP</v>
          </cell>
        </row>
        <row r="682">
          <cell r="K682" t="str">
            <v>Post DESTINATION LE 2</v>
          </cell>
        </row>
        <row r="683">
          <cell r="K683" t="str">
            <v>Post DESTINATION LE LE-02</v>
          </cell>
        </row>
        <row r="684">
          <cell r="K684" t="str">
            <v>Post DESTINATION LE3</v>
          </cell>
        </row>
        <row r="685">
          <cell r="K685" t="str">
            <v>Post DESTINATION M/T</v>
          </cell>
        </row>
        <row r="686">
          <cell r="K686" t="str">
            <v>Post DESTINATION XT</v>
          </cell>
        </row>
        <row r="687">
          <cell r="K687" t="str">
            <v>Post DRIVE GUARD</v>
          </cell>
        </row>
        <row r="688">
          <cell r="K688" t="str">
            <v>Post DriveGuard - Truck</v>
          </cell>
        </row>
        <row r="689">
          <cell r="K689" t="str">
            <v>Post DRIVEGUARD Plus</v>
          </cell>
        </row>
        <row r="690">
          <cell r="K690" t="str">
            <v>Post DRIVEGUARD(SUMMMER)</v>
          </cell>
        </row>
        <row r="691">
          <cell r="K691" t="str">
            <v>Post DRIVEGUARD(WINTER)</v>
          </cell>
        </row>
        <row r="692">
          <cell r="K692" t="str">
            <v>Post DRIVEWAYS</v>
          </cell>
        </row>
        <row r="693">
          <cell r="K693" t="str">
            <v>Post DRIVEWAYS (MSI3)</v>
          </cell>
        </row>
        <row r="694">
          <cell r="K694" t="str">
            <v>Post DRIVEWAYS SPORT</v>
          </cell>
        </row>
        <row r="695">
          <cell r="K695" t="str">
            <v>Post DRIVEWAYS SPORT (MSI3)</v>
          </cell>
        </row>
        <row r="696">
          <cell r="K696" t="str">
            <v>Post DT CUV</v>
          </cell>
        </row>
        <row r="697">
          <cell r="K697" t="str">
            <v>Post DT PSR</v>
          </cell>
        </row>
        <row r="698">
          <cell r="K698" t="str">
            <v>Post DT30</v>
          </cell>
        </row>
        <row r="699">
          <cell r="K699" t="str">
            <v>Post DUELER A/T 001</v>
          </cell>
        </row>
        <row r="700">
          <cell r="K700" t="str">
            <v>Post DUELER A/T 694</v>
          </cell>
        </row>
        <row r="701">
          <cell r="K701" t="str">
            <v>Post DUELER A/T 697</v>
          </cell>
        </row>
        <row r="702">
          <cell r="K702" t="str">
            <v>Post DUELER A/T 697 (LT)</v>
          </cell>
        </row>
        <row r="703">
          <cell r="K703" t="str">
            <v>Post DUELER A/T 697 (PSR)</v>
          </cell>
        </row>
        <row r="704">
          <cell r="K704" t="str">
            <v>Post DUELER A/T 698</v>
          </cell>
        </row>
        <row r="705">
          <cell r="K705" t="str">
            <v>Post DUELER A/T REVO 2</v>
          </cell>
        </row>
        <row r="706">
          <cell r="K706" t="str">
            <v>Post DUELER A/T REVO 3</v>
          </cell>
        </row>
        <row r="707">
          <cell r="K707" t="str">
            <v>Post DUELER A/T RH-S</v>
          </cell>
        </row>
        <row r="708">
          <cell r="K708" t="str">
            <v>Post DUELER H/L 422</v>
          </cell>
        </row>
        <row r="709">
          <cell r="K709" t="str">
            <v>Post DUELER H/L 683</v>
          </cell>
        </row>
        <row r="710">
          <cell r="K710" t="str">
            <v>Post DUELER H/L 850 for Japan</v>
          </cell>
        </row>
        <row r="711">
          <cell r="K711" t="str">
            <v>Post DUELER H/L ALENZA PLUS</v>
          </cell>
        </row>
        <row r="712">
          <cell r="K712" t="str">
            <v>Post DUELER H/P SPORT A/S</v>
          </cell>
        </row>
        <row r="713">
          <cell r="K713" t="str">
            <v>Post DUELER H/T 684II</v>
          </cell>
        </row>
        <row r="714">
          <cell r="K714" t="str">
            <v>Post DUELER H/T685</v>
          </cell>
        </row>
        <row r="715">
          <cell r="K715" t="str">
            <v>Post DUELER M/T 674</v>
          </cell>
        </row>
        <row r="716">
          <cell r="K716" t="str">
            <v>Post DURAVIS CAMPER</v>
          </cell>
        </row>
        <row r="717">
          <cell r="K717" t="str">
            <v>Post DURAVIS M700HD</v>
          </cell>
        </row>
        <row r="718">
          <cell r="K718" t="str">
            <v>Post DURAVIS M804</v>
          </cell>
        </row>
        <row r="719">
          <cell r="K719" t="str">
            <v>Post DURAVIS M804 for EV</v>
          </cell>
        </row>
        <row r="720">
          <cell r="K720" t="str">
            <v>Post DURAVIS R205</v>
          </cell>
        </row>
        <row r="721">
          <cell r="K721" t="str">
            <v>Post DURAVIS R212</v>
          </cell>
        </row>
        <row r="722">
          <cell r="K722" t="str">
            <v>Post DURAVIS R238</v>
          </cell>
        </row>
        <row r="723">
          <cell r="K723" t="str">
            <v>Post DURAVIS R500HD</v>
          </cell>
        </row>
        <row r="724">
          <cell r="K724" t="str">
            <v>Post DURAVIS R611</v>
          </cell>
        </row>
        <row r="725">
          <cell r="K725" t="str">
            <v>Post DURAVIS R624</v>
          </cell>
        </row>
        <row r="726">
          <cell r="K726" t="str">
            <v>Post DURAVIS R624HD</v>
          </cell>
        </row>
        <row r="727">
          <cell r="K727" t="str">
            <v>Post DURAVIS R660</v>
          </cell>
        </row>
        <row r="728">
          <cell r="K728" t="str">
            <v>Post DURAVIS R670</v>
          </cell>
        </row>
        <row r="729">
          <cell r="K729" t="str">
            <v>Post DW700</v>
          </cell>
        </row>
        <row r="730">
          <cell r="K730" t="str">
            <v>Post ECOPIA (CHINA)</v>
          </cell>
        </row>
        <row r="731">
          <cell r="K731" t="str">
            <v>Post ECOPIA EP001S</v>
          </cell>
        </row>
        <row r="732">
          <cell r="K732" t="str">
            <v>Post ECOPIA EP150</v>
          </cell>
        </row>
        <row r="733">
          <cell r="K733" t="str">
            <v>Post ECOPIA EP200</v>
          </cell>
        </row>
        <row r="734">
          <cell r="K734" t="str">
            <v>Post ECOPIA EP300</v>
          </cell>
        </row>
        <row r="735">
          <cell r="K735" t="str">
            <v>Post ECOPIA EP422 PLUS</v>
          </cell>
        </row>
        <row r="736">
          <cell r="K736" t="str">
            <v>Post ECOPIA EV-01</v>
          </cell>
        </row>
        <row r="737">
          <cell r="K737" t="str">
            <v>Post ECOPIA EX20</v>
          </cell>
        </row>
        <row r="738">
          <cell r="K738" t="str">
            <v>Post ECOPIA EX20 RV</v>
          </cell>
        </row>
        <row r="739">
          <cell r="K739" t="str">
            <v>Post ECOPIA EX20C</v>
          </cell>
        </row>
        <row r="740">
          <cell r="K740" t="str">
            <v>Post ECOPIA H/L 001</v>
          </cell>
        </row>
        <row r="741">
          <cell r="K741" t="str">
            <v>Post ECOPIA H/L 422 PLUS</v>
          </cell>
        </row>
        <row r="742">
          <cell r="K742" t="str">
            <v>Post ECOPIA M701</v>
          </cell>
        </row>
        <row r="743">
          <cell r="K743" t="str">
            <v>Post ECOPIA M812</v>
          </cell>
        </row>
        <row r="744">
          <cell r="K744" t="str">
            <v>Post ECOPIA MPV-1</v>
          </cell>
        </row>
        <row r="745">
          <cell r="K745" t="str">
            <v>Post ECOPIA NH100</v>
          </cell>
        </row>
        <row r="746">
          <cell r="K746" t="str">
            <v>Post ECOPIA NH100 BSFC</v>
          </cell>
        </row>
        <row r="747">
          <cell r="K747" t="str">
            <v>Post ECOPIA NH100 RV</v>
          </cell>
        </row>
        <row r="748">
          <cell r="K748" t="str">
            <v>Post ECOPIA NH100C</v>
          </cell>
        </row>
        <row r="749">
          <cell r="K749" t="str">
            <v>Post ECOPIA R201</v>
          </cell>
        </row>
        <row r="750">
          <cell r="K750" t="str">
            <v>Post EUROPA</v>
          </cell>
        </row>
        <row r="751">
          <cell r="K751" t="str">
            <v>Post EV Tyre</v>
          </cell>
        </row>
        <row r="752">
          <cell r="K752" t="str">
            <v>Post F01</v>
          </cell>
        </row>
        <row r="753">
          <cell r="K753" t="str">
            <v>Post F-570</v>
          </cell>
        </row>
        <row r="754">
          <cell r="K754" t="str">
            <v>Post F-580</v>
          </cell>
        </row>
        <row r="755">
          <cell r="K755" t="str">
            <v>Post F-580 FUEL SAVER</v>
          </cell>
        </row>
        <row r="756">
          <cell r="K756" t="str">
            <v>Post F-590</v>
          </cell>
        </row>
        <row r="757">
          <cell r="K757" t="str">
            <v>Post F-590 FUEL SAVER</v>
          </cell>
        </row>
        <row r="758">
          <cell r="K758" t="str">
            <v>Post F-600</v>
          </cell>
        </row>
        <row r="759">
          <cell r="K759" t="str">
            <v>Post F77</v>
          </cell>
        </row>
        <row r="760">
          <cell r="K760" t="str">
            <v>Post FH INDY 500</v>
          </cell>
        </row>
        <row r="761">
          <cell r="K761" t="str">
            <v>Post FH WIDE OVAL INDY 500</v>
          </cell>
        </row>
        <row r="762">
          <cell r="K762" t="str">
            <v>Post FIREHAWK 680</v>
          </cell>
        </row>
        <row r="763">
          <cell r="K763" t="str">
            <v>Post FIREHAWK 680 FUEL SAVER</v>
          </cell>
        </row>
        <row r="764">
          <cell r="K764" t="str">
            <v>Post FIREHAWK 700</v>
          </cell>
        </row>
        <row r="765">
          <cell r="K765" t="str">
            <v>Post FIREHAWK 700 FUEL SAVER</v>
          </cell>
        </row>
        <row r="766">
          <cell r="K766" t="str">
            <v>Post FIREHAWK AS</v>
          </cell>
        </row>
        <row r="767">
          <cell r="K767" t="str">
            <v>Post FIREHAWK GT</v>
          </cell>
        </row>
        <row r="768">
          <cell r="K768" t="str">
            <v>POST FIREHAWK GT PURSUIT</v>
          </cell>
        </row>
        <row r="769">
          <cell r="K769" t="str">
            <v>Post FIREHAWK GT Z PURSUIT</v>
          </cell>
        </row>
        <row r="770">
          <cell r="K770" t="str">
            <v>Post FIREHAWK PVS</v>
          </cell>
        </row>
        <row r="771">
          <cell r="K771" t="str">
            <v>Post FIREHAWK RMT</v>
          </cell>
        </row>
        <row r="772">
          <cell r="K772" t="str">
            <v>Post FIREHAWK SZ90MU</v>
          </cell>
        </row>
        <row r="773">
          <cell r="K773" t="str">
            <v>Post FIREHAWK WIDE OVAL</v>
          </cell>
        </row>
        <row r="774">
          <cell r="K774" t="str">
            <v>Post FIREHAWK WIDE OVAL AS</v>
          </cell>
        </row>
        <row r="775">
          <cell r="K775" t="str">
            <v>Post FIRESTONE All Season</v>
          </cell>
        </row>
        <row r="776">
          <cell r="K776" t="str">
            <v>Post FIRESTONE F-77</v>
          </cell>
        </row>
        <row r="777">
          <cell r="K777" t="str">
            <v>Post FIRESTONE MULTISEASON 2</v>
          </cell>
        </row>
        <row r="778">
          <cell r="K778" t="str">
            <v>POST FIRESTONE ROADHAWK</v>
          </cell>
        </row>
        <row r="779">
          <cell r="K779" t="str">
            <v>Post FIRESTONE WINTER 4x4</v>
          </cell>
        </row>
        <row r="780">
          <cell r="K780" t="str">
            <v>Post FIRST STOP SPEED</v>
          </cell>
        </row>
        <row r="781">
          <cell r="K781" t="str">
            <v>Post FIRST STOP TOUR</v>
          </cell>
        </row>
        <row r="782">
          <cell r="K782" t="str">
            <v>Post FIRSTSTOP WINTER2</v>
          </cell>
        </row>
        <row r="783">
          <cell r="K783" t="str">
            <v>Post FR10</v>
          </cell>
        </row>
        <row r="784">
          <cell r="K784" t="str">
            <v>Post FR11</v>
          </cell>
        </row>
        <row r="785">
          <cell r="K785" t="str">
            <v>Post FR380</v>
          </cell>
        </row>
        <row r="786">
          <cell r="K786" t="str">
            <v>Post FR500</v>
          </cell>
        </row>
        <row r="787">
          <cell r="K787" t="str">
            <v>Post FR710</v>
          </cell>
        </row>
        <row r="788">
          <cell r="K788" t="str">
            <v>Post Fuzion A/T</v>
          </cell>
        </row>
        <row r="789">
          <cell r="K789" t="str">
            <v>Post Fuzion SUV</v>
          </cell>
        </row>
        <row r="790">
          <cell r="K790" t="str">
            <v>Post Fuzion TOURING</v>
          </cell>
        </row>
        <row r="791">
          <cell r="K791" t="str">
            <v>Post Fuzion UHP</v>
          </cell>
        </row>
        <row r="792">
          <cell r="K792" t="str">
            <v>Post G561</v>
          </cell>
        </row>
        <row r="793">
          <cell r="K793" t="str">
            <v>Post GL-R</v>
          </cell>
        </row>
        <row r="794">
          <cell r="K794" t="str">
            <v>Post GREENWAYS</v>
          </cell>
        </row>
        <row r="795">
          <cell r="K795" t="str">
            <v>Post GREENWAYS (MSI3)</v>
          </cell>
        </row>
        <row r="796">
          <cell r="K796" t="str">
            <v>POST H/L 001</v>
          </cell>
        </row>
        <row r="797">
          <cell r="K797" t="str">
            <v>Post HP550</v>
          </cell>
        </row>
        <row r="798">
          <cell r="K798" t="str">
            <v>Post HT</v>
          </cell>
        </row>
        <row r="799">
          <cell r="K799" t="str">
            <v>Post ICE concept SI-16</v>
          </cell>
        </row>
        <row r="800">
          <cell r="K800" t="str">
            <v>Post ICE CRUISER 7</v>
          </cell>
        </row>
        <row r="801">
          <cell r="K801" t="str">
            <v>Post ICE CRUISER 7000 S</v>
          </cell>
        </row>
        <row r="802">
          <cell r="K802" t="str">
            <v>Post ICE ESPORTE</v>
          </cell>
        </row>
        <row r="803">
          <cell r="K803" t="str">
            <v>Post ICE PARTNER</v>
          </cell>
        </row>
        <row r="804">
          <cell r="K804" t="str">
            <v>Post ICEPARTNER2</v>
          </cell>
        </row>
        <row r="805">
          <cell r="K805" t="str">
            <v>Post ICEWAYS</v>
          </cell>
        </row>
        <row r="806">
          <cell r="K806" t="str">
            <v>Post IMPETUS REVO</v>
          </cell>
        </row>
        <row r="807">
          <cell r="K807" t="str">
            <v>Post INSIGNIA SE 200</v>
          </cell>
        </row>
        <row r="808">
          <cell r="K808" t="str">
            <v>Post K305</v>
          </cell>
        </row>
        <row r="809">
          <cell r="K809" t="str">
            <v>Post K370</v>
          </cell>
        </row>
        <row r="810">
          <cell r="K810" t="str">
            <v>Post LCT</v>
          </cell>
        </row>
        <row r="811">
          <cell r="K811" t="str">
            <v>Post LE-02 LT for Pickup</v>
          </cell>
        </row>
        <row r="812">
          <cell r="K812" t="str">
            <v>Post LEO 627</v>
          </cell>
        </row>
        <row r="813">
          <cell r="K813" t="str">
            <v>Post LEO 677</v>
          </cell>
        </row>
        <row r="814">
          <cell r="K814" t="str">
            <v>Post LOW-END WINTER PRODUCT</v>
          </cell>
        </row>
        <row r="815">
          <cell r="K815" t="str">
            <v>Post LS LYR STUDDABLE</v>
          </cell>
        </row>
        <row r="816">
          <cell r="K816" t="str">
            <v>Post LS NEW MINIVAN</v>
          </cell>
        </row>
        <row r="817">
          <cell r="K817" t="str">
            <v>Post LS WINTER 4X4 SUV</v>
          </cell>
        </row>
        <row r="818">
          <cell r="K818" t="str">
            <v>Post LS/R(LT)</v>
          </cell>
        </row>
        <row r="819">
          <cell r="K819" t="str">
            <v>Post LS/T(LT)</v>
          </cell>
        </row>
        <row r="820">
          <cell r="K820" t="str">
            <v>Post LUFT RVII</v>
          </cell>
        </row>
        <row r="821">
          <cell r="K821" t="str">
            <v>Post LVR COMMERCIAL/MCROBUS</v>
          </cell>
        </row>
        <row r="822">
          <cell r="K822" t="str">
            <v>Post M729(LT)</v>
          </cell>
        </row>
        <row r="823">
          <cell r="K823" t="str">
            <v>Post MasterCore</v>
          </cell>
        </row>
        <row r="824">
          <cell r="K824" t="str">
            <v>Post MILEWEAR MW01</v>
          </cell>
        </row>
        <row r="825">
          <cell r="K825" t="str">
            <v>Post MILEX TA-31</v>
          </cell>
        </row>
        <row r="826">
          <cell r="K826" t="str">
            <v>Post MIRATTA</v>
          </cell>
        </row>
        <row r="827">
          <cell r="K827" t="str">
            <v>Post MULTIHAWK 2</v>
          </cell>
        </row>
        <row r="828">
          <cell r="K828" t="str">
            <v>Post MULTIWAYS</v>
          </cell>
        </row>
        <row r="829">
          <cell r="K829" t="str">
            <v>Post MULTIWAYS C</v>
          </cell>
        </row>
        <row r="830">
          <cell r="K830" t="str">
            <v>Post NEW FIGHTING</v>
          </cell>
        </row>
        <row r="831">
          <cell r="K831" t="str">
            <v>Post NEW LVR</v>
          </cell>
        </row>
        <row r="832">
          <cell r="K832" t="str">
            <v>Post NEW TURANZA (H)</v>
          </cell>
        </row>
        <row r="833">
          <cell r="K833" t="str">
            <v>Post NEW TURANZA (L)</v>
          </cell>
        </row>
        <row r="834">
          <cell r="K834" t="str">
            <v>Post NEXTRY LightSnow</v>
          </cell>
        </row>
        <row r="835">
          <cell r="K835" t="str">
            <v>Post NEXTRY LongLife</v>
          </cell>
        </row>
        <row r="836">
          <cell r="K836" t="str">
            <v>Post NORANZA 001</v>
          </cell>
        </row>
        <row r="837">
          <cell r="K837" t="str">
            <v>Post NORANZA 001 SUV</v>
          </cell>
        </row>
        <row r="838">
          <cell r="K838" t="str">
            <v>Post NORANZA 001 VAN</v>
          </cell>
        </row>
        <row r="839">
          <cell r="K839" t="str">
            <v>Post NORANZA 2</v>
          </cell>
        </row>
        <row r="840">
          <cell r="K840" t="str">
            <v>Post PANTHER</v>
          </cell>
        </row>
        <row r="841">
          <cell r="K841" t="str">
            <v>Post PATHMAKER A/T</v>
          </cell>
        </row>
        <row r="842">
          <cell r="K842" t="str">
            <v>Post PATHMAKER H/T</v>
          </cell>
        </row>
        <row r="843">
          <cell r="K843" t="str">
            <v>Post PHENOMA</v>
          </cell>
        </row>
        <row r="844">
          <cell r="K844" t="str">
            <v>Post Playz PX</v>
          </cell>
        </row>
        <row r="845">
          <cell r="K845" t="str">
            <v>Post Playz PXC</v>
          </cell>
        </row>
        <row r="846">
          <cell r="K846" t="str">
            <v>Post Playz PX-RV</v>
          </cell>
        </row>
        <row r="847">
          <cell r="K847" t="str">
            <v>Post Post GL-R</v>
          </cell>
        </row>
        <row r="848">
          <cell r="K848" t="str">
            <v>Post Post POTENZA RE-71R</v>
          </cell>
        </row>
        <row r="849">
          <cell r="K849" t="str">
            <v>Post Post WINTERHAWK 3</v>
          </cell>
        </row>
        <row r="850">
          <cell r="K850" t="str">
            <v>Post POTENZA Adrenalin</v>
          </cell>
        </row>
        <row r="851">
          <cell r="K851" t="str">
            <v>Post POTENZA Adrenalin RE004</v>
          </cell>
        </row>
        <row r="852">
          <cell r="K852" t="str">
            <v>Post POTENZA G019 GRID</v>
          </cell>
        </row>
        <row r="853">
          <cell r="K853" t="str">
            <v>Post POTENZA RE-11S</v>
          </cell>
        </row>
        <row r="854">
          <cell r="K854" t="str">
            <v>Post POTENZA RE-71RS</v>
          </cell>
        </row>
        <row r="855">
          <cell r="K855" t="str">
            <v>Post POTENZA RE740</v>
          </cell>
        </row>
        <row r="856">
          <cell r="K856" t="str">
            <v>Post POTENZA RE760 SPORT</v>
          </cell>
        </row>
        <row r="857">
          <cell r="K857" t="str">
            <v>Post POTENZA RE970AS POLE POSITION</v>
          </cell>
        </row>
        <row r="858">
          <cell r="K858" t="str">
            <v>Post POTENZA S Radial FOR Gymkhana</v>
          </cell>
        </row>
        <row r="859">
          <cell r="K859" t="str">
            <v>Post POTENZA S001</v>
          </cell>
        </row>
        <row r="860">
          <cell r="K860" t="str">
            <v>Post POTENZA S001 RFT</v>
          </cell>
        </row>
        <row r="861">
          <cell r="K861" t="str">
            <v>Post POTENZA S007A</v>
          </cell>
        </row>
        <row r="862">
          <cell r="K862" t="str">
            <v>Post POTENZA S007A JAPAN SPEC</v>
          </cell>
        </row>
        <row r="863">
          <cell r="K863" t="str">
            <v>Post POTENZA S-04 POLE POSITION</v>
          </cell>
        </row>
        <row r="864">
          <cell r="K864" t="str">
            <v>Post POTENZA S-04 POLE POSITION RFT</v>
          </cell>
        </row>
        <row r="865">
          <cell r="K865" t="str">
            <v>Post PRECISION TOURING</v>
          </cell>
        </row>
        <row r="866">
          <cell r="K866" t="str">
            <v>Post PX-RV II</v>
          </cell>
        </row>
        <row r="867">
          <cell r="K867" t="str">
            <v>Post R200/R202</v>
          </cell>
        </row>
        <row r="868">
          <cell r="K868" t="str">
            <v>Post R227(LT)</v>
          </cell>
        </row>
        <row r="869">
          <cell r="K869" t="str">
            <v>Post R230</v>
          </cell>
        </row>
        <row r="870">
          <cell r="K870" t="str">
            <v>Post R600 FOR TAXI</v>
          </cell>
        </row>
        <row r="871">
          <cell r="K871" t="str">
            <v>Post R680</v>
          </cell>
        </row>
        <row r="872">
          <cell r="K872" t="str">
            <v>Post REGNO GR-Leggera</v>
          </cell>
        </row>
        <row r="873">
          <cell r="K873" t="str">
            <v>Post REGNO GRV2</v>
          </cell>
        </row>
        <row r="874">
          <cell r="K874" t="str">
            <v>Post REGNO GR-XII</v>
          </cell>
        </row>
        <row r="875">
          <cell r="K875" t="str">
            <v>Post REGNO GR-XII ｹｲｺﾝﾊﾟﾀﾝ</v>
          </cell>
        </row>
        <row r="876">
          <cell r="K876" t="str">
            <v>Post RFT RF-01</v>
          </cell>
        </row>
        <row r="877">
          <cell r="K877" t="str">
            <v>POST SAETTA WINTER</v>
          </cell>
        </row>
        <row r="878">
          <cell r="K878" t="str">
            <v>Post SEIBERLING Performance</v>
          </cell>
        </row>
        <row r="879">
          <cell r="K879" t="str">
            <v>POST SEIBERLING SR</v>
          </cell>
        </row>
        <row r="880">
          <cell r="K880" t="str">
            <v>Post SEIBERLING Winter</v>
          </cell>
        </row>
        <row r="881">
          <cell r="K881" t="str">
            <v>Post SF-350</v>
          </cell>
        </row>
        <row r="882">
          <cell r="K882" t="str">
            <v>Post SNOWAYS 4</v>
          </cell>
        </row>
        <row r="883">
          <cell r="K883" t="str">
            <v>Post SNOWAYS 4 (MSI3)</v>
          </cell>
        </row>
        <row r="884">
          <cell r="K884" t="str">
            <v>Post SNOWAYS ERA</v>
          </cell>
        </row>
        <row r="885">
          <cell r="K885" t="str">
            <v>Post SUPERCAT</v>
          </cell>
        </row>
        <row r="886">
          <cell r="K886" t="str">
            <v>Post SUPERCAT LVR</v>
          </cell>
        </row>
        <row r="887">
          <cell r="K887" t="str">
            <v>Post TAXI TYRE</v>
          </cell>
        </row>
        <row r="888">
          <cell r="K888" t="str">
            <v>Post TECHNO 10</v>
          </cell>
        </row>
        <row r="889">
          <cell r="K889" t="str">
            <v>Post TECHNO SPORTS</v>
          </cell>
        </row>
        <row r="890">
          <cell r="K890" t="str">
            <v>Post TIMBERLINE A/T II</v>
          </cell>
        </row>
        <row r="891">
          <cell r="K891" t="str">
            <v>Post TIMBERLINE H/T II</v>
          </cell>
        </row>
        <row r="892">
          <cell r="K892" t="str">
            <v>Post TRANSFORCE AT</v>
          </cell>
        </row>
        <row r="893">
          <cell r="K893" t="str">
            <v>Post TRANSFORCE HT</v>
          </cell>
        </row>
        <row r="894">
          <cell r="K894" t="str">
            <v>Post TRANSFORCE XT</v>
          </cell>
        </row>
        <row r="895">
          <cell r="K895" t="str">
            <v>Post TRANSWAY</v>
          </cell>
        </row>
        <row r="896">
          <cell r="K896" t="str">
            <v>Post TRANSWAY 2</v>
          </cell>
        </row>
        <row r="897">
          <cell r="K897" t="str">
            <v>Post TURANZA AR20</v>
          </cell>
        </row>
        <row r="898">
          <cell r="K898" t="str">
            <v>Post TURANZA EL400</v>
          </cell>
        </row>
        <row r="899">
          <cell r="K899" t="str">
            <v>Post TURANZA ER30</v>
          </cell>
        </row>
        <row r="900">
          <cell r="K900" t="str">
            <v>Post TURANZA ER300</v>
          </cell>
        </row>
        <row r="901">
          <cell r="K901" t="str">
            <v>Post TURANZA ER33</v>
          </cell>
        </row>
        <row r="902">
          <cell r="K902" t="str">
            <v>Post TURANZA ER60</v>
          </cell>
        </row>
        <row r="903">
          <cell r="K903" t="str">
            <v>Post TURANZA GR-100</v>
          </cell>
        </row>
        <row r="904">
          <cell r="K904" t="str">
            <v>Post TURANZA GR-100 RFT</v>
          </cell>
        </row>
        <row r="905">
          <cell r="K905" t="str">
            <v>Post TURANZA LS-T</v>
          </cell>
        </row>
        <row r="906">
          <cell r="K906" t="str">
            <v>Post TURANZA QUIETTRACK</v>
          </cell>
        </row>
        <row r="907">
          <cell r="K907" t="str">
            <v>Post TURANZA SERENITY PLUS</v>
          </cell>
        </row>
        <row r="908">
          <cell r="K908" t="str">
            <v>Post TURANZA T001</v>
          </cell>
        </row>
        <row r="909">
          <cell r="K909" t="str">
            <v>Post TURANZA T001 RFT</v>
          </cell>
        </row>
        <row r="910">
          <cell r="K910" t="str">
            <v>Post TURANZA T005</v>
          </cell>
        </row>
        <row r="911">
          <cell r="K911" t="str">
            <v>Post TURANZA T005 DG</v>
          </cell>
        </row>
        <row r="912">
          <cell r="K912" t="str">
            <v>Post TURANZA T005 EV</v>
          </cell>
        </row>
        <row r="913">
          <cell r="K913" t="str">
            <v>Post TURANZA T005 MSI3</v>
          </cell>
        </row>
        <row r="914">
          <cell r="K914" t="str">
            <v>Post TURANZA T005A</v>
          </cell>
        </row>
        <row r="915">
          <cell r="K915" t="str">
            <v>Post TURANZA T005A(H)</v>
          </cell>
        </row>
        <row r="916">
          <cell r="K916" t="str">
            <v>Post TURANZA T005A(L)</v>
          </cell>
        </row>
        <row r="917">
          <cell r="K917" t="str">
            <v>Post TURANZA T005L</v>
          </cell>
        </row>
        <row r="918">
          <cell r="K918" t="str">
            <v>POST TURANZA UHP</v>
          </cell>
        </row>
        <row r="919">
          <cell r="K919" t="str">
            <v>Post TZ300 MSI3</v>
          </cell>
        </row>
        <row r="920">
          <cell r="K920" t="str">
            <v>Post TZ300ALFA</v>
          </cell>
        </row>
        <row r="921">
          <cell r="K921" t="str">
            <v>Post TZ300EVO</v>
          </cell>
        </row>
        <row r="922">
          <cell r="K922" t="str">
            <v>Post V600</v>
          </cell>
        </row>
        <row r="923">
          <cell r="K923" t="str">
            <v>Post VANHAWK WINTER</v>
          </cell>
        </row>
        <row r="924">
          <cell r="K924" t="str">
            <v>Post V-STEEL RIB LUG G590</v>
          </cell>
        </row>
        <row r="925">
          <cell r="K925" t="str">
            <v>Post V-STEEL RIB R202</v>
          </cell>
        </row>
        <row r="926">
          <cell r="K926" t="str">
            <v>Post V-STEEL SNOW 713</v>
          </cell>
        </row>
        <row r="927">
          <cell r="K927" t="str">
            <v>Post W300</v>
          </cell>
        </row>
        <row r="928">
          <cell r="K928" t="str">
            <v>Post WEATHERFORCE PLUS</v>
          </cell>
        </row>
        <row r="929">
          <cell r="K929" t="str">
            <v>Post WeatherGrip</v>
          </cell>
        </row>
        <row r="930">
          <cell r="K930" t="str">
            <v>Post WeatherPeak</v>
          </cell>
        </row>
        <row r="931">
          <cell r="K931" t="str">
            <v>Post WILDERNESS AT</v>
          </cell>
        </row>
        <row r="932">
          <cell r="K932" t="str">
            <v>Post WILDERNESS HT</v>
          </cell>
        </row>
        <row r="933">
          <cell r="K933" t="str">
            <v>Post WINTERFORCE</v>
          </cell>
        </row>
        <row r="934">
          <cell r="K934" t="str">
            <v>Post WINTERFORCE LT</v>
          </cell>
        </row>
        <row r="935">
          <cell r="K935" t="str">
            <v>Post WINTERFORCE UV</v>
          </cell>
        </row>
        <row r="936">
          <cell r="K936" t="str">
            <v>Post WINTERHAWK 3</v>
          </cell>
        </row>
        <row r="937">
          <cell r="K937" t="str">
            <v>Post WINTUS</v>
          </cell>
        </row>
        <row r="938">
          <cell r="K938" t="str">
            <v>Post WINTUS 2</v>
          </cell>
        </row>
        <row r="939">
          <cell r="K939" t="str">
            <v>Post-Post 616v</v>
          </cell>
        </row>
        <row r="940">
          <cell r="K940" t="str">
            <v>Post-Post-Post 616v</v>
          </cell>
        </row>
        <row r="941">
          <cell r="K941" t="str">
            <v>POTENZA 86Race Spec</v>
          </cell>
        </row>
        <row r="942">
          <cell r="K942" t="str">
            <v>POTENZA 86Race Spec 2019</v>
          </cell>
        </row>
        <row r="943">
          <cell r="K943" t="str">
            <v>POTENZA 86Race Spec 2020</v>
          </cell>
        </row>
        <row r="944">
          <cell r="K944" t="str">
            <v>POTENZA 86Race Spec 2020 2nd</v>
          </cell>
        </row>
        <row r="945">
          <cell r="K945" t="str">
            <v>POTENZA 86Race Spec 2021</v>
          </cell>
        </row>
        <row r="946">
          <cell r="K946" t="str">
            <v>POTENZA 86Race Spec 2021 2nd</v>
          </cell>
        </row>
        <row r="947">
          <cell r="K947" t="str">
            <v>POTENZA 86Race Spec 2022</v>
          </cell>
        </row>
        <row r="948">
          <cell r="K948" t="str">
            <v>POTENZA 86Race Spec 2022 2nd</v>
          </cell>
        </row>
        <row r="949">
          <cell r="K949" t="str">
            <v>POTENZA 86Race Spec 2023</v>
          </cell>
        </row>
        <row r="950">
          <cell r="K950" t="str">
            <v>POTENZA 86Race Spec 2023 2nd</v>
          </cell>
        </row>
        <row r="951">
          <cell r="K951" t="str">
            <v>POTENZA 86Race Spec 2024</v>
          </cell>
        </row>
        <row r="952">
          <cell r="K952" t="str">
            <v>POTENZA 86Race Spec 2024 2nd</v>
          </cell>
        </row>
        <row r="953">
          <cell r="K953" t="str">
            <v>POTENZA 86Race Spec 2025</v>
          </cell>
        </row>
        <row r="954">
          <cell r="K954" t="str">
            <v>POTENZA 86Race Spec 2025 2nd</v>
          </cell>
        </row>
        <row r="955">
          <cell r="K955" t="str">
            <v>POTENZA 86Race Spec 2026</v>
          </cell>
        </row>
        <row r="956">
          <cell r="K956" t="str">
            <v>POTENZA 86Race Spec 2026 2nd</v>
          </cell>
        </row>
        <row r="957">
          <cell r="K957" t="str">
            <v>POTENZA Adrenalin RE002</v>
          </cell>
        </row>
        <row r="958">
          <cell r="K958" t="str">
            <v>POTENZA Adrenalin RE003</v>
          </cell>
        </row>
        <row r="959">
          <cell r="K959" t="str">
            <v>POTENZA Adrenalin RE003 (R117-02)</v>
          </cell>
        </row>
        <row r="960">
          <cell r="K960" t="str">
            <v>POTENZA Adrenalin RE003 kei</v>
          </cell>
        </row>
        <row r="961">
          <cell r="K961" t="str">
            <v>POTENZA Adrenalin RE004</v>
          </cell>
        </row>
        <row r="962">
          <cell r="K962" t="str">
            <v>POTENZA CIRCUIT</v>
          </cell>
        </row>
        <row r="963">
          <cell r="K963" t="str">
            <v>POTENZA DRIVEGUARD</v>
          </cell>
        </row>
        <row r="964">
          <cell r="K964" t="str">
            <v>POTENZA G019 GRID</v>
          </cell>
        </row>
        <row r="965">
          <cell r="K965" t="str">
            <v>POTENZA GIII</v>
          </cell>
        </row>
        <row r="966">
          <cell r="K966" t="str">
            <v>POTENZA ONE</v>
          </cell>
        </row>
        <row r="967">
          <cell r="K967" t="str">
            <v>POTENZA RE001 ADRENALIN</v>
          </cell>
        </row>
        <row r="968">
          <cell r="K968" t="str">
            <v>POTENZA RE030</v>
          </cell>
        </row>
        <row r="969">
          <cell r="K969" t="str">
            <v>POTENZA RE031</v>
          </cell>
        </row>
        <row r="970">
          <cell r="K970" t="str">
            <v>POTENZA RE040</v>
          </cell>
        </row>
        <row r="971">
          <cell r="K971" t="str">
            <v>POTENZA RE050</v>
          </cell>
        </row>
        <row r="972">
          <cell r="K972" t="str">
            <v>POTENZA RE050 I</v>
          </cell>
        </row>
        <row r="973">
          <cell r="K973" t="str">
            <v>POTENZA RE050A</v>
          </cell>
        </row>
        <row r="974">
          <cell r="K974" t="str">
            <v>POTENZA RE050A I</v>
          </cell>
        </row>
        <row r="975">
          <cell r="K975" t="str">
            <v>POTENZA RE050A II</v>
          </cell>
        </row>
        <row r="976">
          <cell r="K976" t="str">
            <v>POTENZA RE050A SCUDERIA</v>
          </cell>
        </row>
        <row r="977">
          <cell r="K977" t="str">
            <v>POTENZA RE-05D</v>
          </cell>
        </row>
        <row r="978">
          <cell r="K978" t="str">
            <v>POTENZA RE05D for Gymkhana</v>
          </cell>
        </row>
        <row r="979">
          <cell r="K979" t="str">
            <v>POTENZA RE-06D</v>
          </cell>
        </row>
        <row r="980">
          <cell r="K980" t="str">
            <v>POTENZA RE070</v>
          </cell>
        </row>
        <row r="981">
          <cell r="K981" t="str">
            <v>POTENZA RE070R</v>
          </cell>
        </row>
        <row r="982">
          <cell r="K982" t="str">
            <v>POTENZA RE080</v>
          </cell>
        </row>
        <row r="983">
          <cell r="K983" t="str">
            <v>POTENZA RE-11</v>
          </cell>
        </row>
        <row r="984">
          <cell r="K984" t="str">
            <v>POTENZA RE-11A</v>
          </cell>
        </row>
        <row r="985">
          <cell r="K985" t="str">
            <v>POTENZA RE-11A 2.0</v>
          </cell>
        </row>
        <row r="986">
          <cell r="K986" t="str">
            <v>POTENZA RE-11A 3.0</v>
          </cell>
        </row>
        <row r="987">
          <cell r="K987" t="str">
            <v>POTENZA RE-11S(RH)</v>
          </cell>
        </row>
        <row r="988">
          <cell r="K988" t="str">
            <v>POTENZA RE-11S(RS)</v>
          </cell>
        </row>
        <row r="989">
          <cell r="K989" t="str">
            <v>POTENZA RE-11S(RS2)</v>
          </cell>
        </row>
        <row r="990">
          <cell r="K990" t="str">
            <v>POTENZA RE-11S(WH)</v>
          </cell>
        </row>
        <row r="991">
          <cell r="K991" t="str">
            <v>POTENZA RE-11S(WH2)</v>
          </cell>
        </row>
        <row r="992">
          <cell r="K992" t="str">
            <v>POTENZA RE-11S(WS3)</v>
          </cell>
        </row>
        <row r="993">
          <cell r="K993" t="str">
            <v>POTENZA RE-11S(WS4)</v>
          </cell>
        </row>
        <row r="994">
          <cell r="K994" t="str">
            <v>POTENZA RE-12D</v>
          </cell>
        </row>
        <row r="995">
          <cell r="K995" t="str">
            <v>POTENZA RE-12D 86Race Spec 2020</v>
          </cell>
        </row>
        <row r="996">
          <cell r="K996" t="str">
            <v>POTENZA RE-12D 86Race Spec 2021</v>
          </cell>
        </row>
        <row r="997">
          <cell r="K997" t="str">
            <v>POTENZA RE-12D 86Race Spec 2022</v>
          </cell>
        </row>
        <row r="998">
          <cell r="K998" t="str">
            <v>POTENZA RE-12D 86Race Spec 2023</v>
          </cell>
        </row>
        <row r="999">
          <cell r="K999" t="str">
            <v>POTENZA RE-12D 86Race Spec 2024</v>
          </cell>
        </row>
        <row r="1000">
          <cell r="K1000" t="str">
            <v>POTENZA RE-12D 86Race Spec 2025</v>
          </cell>
        </row>
        <row r="1001">
          <cell r="K1001" t="str">
            <v>POTENZA RE-12D 86Race Spec 2026</v>
          </cell>
        </row>
        <row r="1002">
          <cell r="K1002" t="str">
            <v>POTENZA RE-12D Type A</v>
          </cell>
        </row>
        <row r="1003">
          <cell r="K1003" t="str">
            <v>POTENZA RE-71R</v>
          </cell>
        </row>
        <row r="1004">
          <cell r="K1004" t="str">
            <v>POTENZA RE-71R 2.0</v>
          </cell>
        </row>
        <row r="1005">
          <cell r="K1005" t="str">
            <v>POTENZA RE-71R 3.0</v>
          </cell>
        </row>
        <row r="1006">
          <cell r="K1006" t="str">
            <v>POTENZA RE-71R 4.0</v>
          </cell>
        </row>
        <row r="1007">
          <cell r="K1007" t="str">
            <v>POTENZA RE-71RS</v>
          </cell>
        </row>
        <row r="1008">
          <cell r="K1008" t="str">
            <v>POTENZA RE-71RS 2nd Spec</v>
          </cell>
        </row>
        <row r="1009">
          <cell r="K1009" t="str">
            <v>POTENZA RE-71RS Kai</v>
          </cell>
        </row>
        <row r="1010">
          <cell r="K1010" t="str">
            <v>POTENZA RE740 COPA LIBERTADORES</v>
          </cell>
        </row>
        <row r="1011">
          <cell r="K1011" t="str">
            <v>POTENZA RE760 SPORT</v>
          </cell>
        </row>
        <row r="1012">
          <cell r="K1012" t="str">
            <v>POTENZA RE88</v>
          </cell>
        </row>
        <row r="1013">
          <cell r="K1013" t="str">
            <v>POTENZA RE92</v>
          </cell>
        </row>
        <row r="1014">
          <cell r="K1014" t="str">
            <v>POTENZA RE92A</v>
          </cell>
        </row>
        <row r="1015">
          <cell r="K1015" t="str">
            <v>POTENZA RE960AS POLE POSITION</v>
          </cell>
        </row>
        <row r="1016">
          <cell r="K1016" t="str">
            <v>POTENZA RE970AS POLE POSITION</v>
          </cell>
        </row>
        <row r="1017">
          <cell r="K1017" t="str">
            <v>POTENZA RE97AS</v>
          </cell>
        </row>
        <row r="1018">
          <cell r="K1018" t="str">
            <v>POTENZA RE980AS</v>
          </cell>
        </row>
        <row r="1019">
          <cell r="K1019" t="str">
            <v>POTENZA RS</v>
          </cell>
        </row>
        <row r="1020">
          <cell r="K1020" t="str">
            <v>POTENZA RW</v>
          </cell>
        </row>
        <row r="1021">
          <cell r="K1021" t="str">
            <v>POTENZA S Radial FOR Circuit</v>
          </cell>
        </row>
        <row r="1022">
          <cell r="K1022" t="str">
            <v>POTENZA S Radial FOR Gymkhana</v>
          </cell>
        </row>
        <row r="1023">
          <cell r="K1023" t="str">
            <v>POTENZA S001</v>
          </cell>
        </row>
        <row r="1024">
          <cell r="K1024" t="str">
            <v>POTENZA S001 RFT</v>
          </cell>
        </row>
        <row r="1025">
          <cell r="K1025" t="str">
            <v>POTENZA S005</v>
          </cell>
        </row>
        <row r="1026">
          <cell r="K1026" t="str">
            <v>POTENZA S007</v>
          </cell>
        </row>
        <row r="1027">
          <cell r="K1027" t="str">
            <v>Potenza S007A</v>
          </cell>
        </row>
        <row r="1028">
          <cell r="K1028" t="str">
            <v>POTENZA S008 JAPAN Spec</v>
          </cell>
        </row>
        <row r="1029">
          <cell r="K1029" t="str">
            <v>POTENZA S-02A</v>
          </cell>
        </row>
        <row r="1030">
          <cell r="K1030" t="str">
            <v>POTENZA S-04 POLE POSITION</v>
          </cell>
        </row>
        <row r="1031">
          <cell r="K1031" t="str">
            <v>POTENZA SPORT EVO</v>
          </cell>
        </row>
        <row r="1032">
          <cell r="K1032" t="str">
            <v>POTENZA TRACK</v>
          </cell>
        </row>
        <row r="1033">
          <cell r="K1033" t="str">
            <v>POWERLINE SHELF PATTERN</v>
          </cell>
        </row>
        <row r="1034">
          <cell r="K1034" t="str">
            <v>P-P-MREV (V141)</v>
          </cell>
        </row>
        <row r="1035">
          <cell r="K1035" t="str">
            <v>PP-MULTI WEATHER</v>
          </cell>
        </row>
        <row r="1036">
          <cell r="K1036" t="str">
            <v>P-Post BLIZZAK LM-80 EVO</v>
          </cell>
        </row>
        <row r="1037">
          <cell r="K1037" t="str">
            <v>P-Post ECOPIA EP001S</v>
          </cell>
        </row>
        <row r="1038">
          <cell r="K1038" t="str">
            <v>P-Post ECOPIA EP150</v>
          </cell>
        </row>
        <row r="1039">
          <cell r="K1039" t="str">
            <v>P-Post POTENZA RE-71R</v>
          </cell>
        </row>
        <row r="1040">
          <cell r="K1040" t="str">
            <v>P-Post TURANZA LS-T</v>
          </cell>
        </row>
        <row r="1041">
          <cell r="K1041" t="str">
            <v>P-Post WEATHERFORCE PLUS</v>
          </cell>
        </row>
        <row r="1042">
          <cell r="K1042" t="str">
            <v>P-R710(AS)</v>
          </cell>
        </row>
        <row r="1043">
          <cell r="K1043" t="str">
            <v>PRECISION POWERLINE</v>
          </cell>
        </row>
        <row r="1044">
          <cell r="K1044" t="str">
            <v>PRECISION SPORT</v>
          </cell>
        </row>
        <row r="1045">
          <cell r="K1045" t="str">
            <v>PRECISION TOURING</v>
          </cell>
        </row>
        <row r="1046">
          <cell r="K1046" t="str">
            <v>PREMIUM CAB</v>
          </cell>
        </row>
        <row r="1047">
          <cell r="K1047" t="str">
            <v>Product Only For Lease</v>
          </cell>
        </row>
        <row r="1048">
          <cell r="K1048" t="str">
            <v>Product Only For Minivan</v>
          </cell>
        </row>
        <row r="1049">
          <cell r="K1049" t="str">
            <v>P-TECHNO</v>
          </cell>
        </row>
        <row r="1050">
          <cell r="K1050" t="str">
            <v>P-Techno Sports</v>
          </cell>
        </row>
        <row r="1051">
          <cell r="K1051" t="str">
            <v>R202EZ hyoujikirikae</v>
          </cell>
        </row>
        <row r="1052">
          <cell r="K1052" t="str">
            <v>R230</v>
          </cell>
        </row>
        <row r="1053">
          <cell r="K1053" t="str">
            <v>R600</v>
          </cell>
        </row>
        <row r="1054">
          <cell r="K1054" t="str">
            <v>R600 FOR TAXI</v>
          </cell>
        </row>
        <row r="1055">
          <cell r="K1055" t="str">
            <v>R623</v>
          </cell>
        </row>
        <row r="1056">
          <cell r="K1056" t="str">
            <v>RACING RAIN</v>
          </cell>
        </row>
        <row r="1057">
          <cell r="K1057" t="str">
            <v>RACING SLICK</v>
          </cell>
        </row>
        <row r="1058">
          <cell r="K1058" t="str">
            <v>RADIAL SPECIAL SPARE</v>
          </cell>
        </row>
        <row r="1059">
          <cell r="K1059" t="str">
            <v>RADIAL TEMPA SPARE</v>
          </cell>
        </row>
        <row r="1060">
          <cell r="K1060" t="str">
            <v>RD-108 STEEL</v>
          </cell>
        </row>
        <row r="1061">
          <cell r="K1061" t="str">
            <v>RD-208 FOR TAXI</v>
          </cell>
        </row>
        <row r="1062">
          <cell r="K1062" t="str">
            <v>RD-603 STEEL</v>
          </cell>
        </row>
        <row r="1063">
          <cell r="K1063" t="str">
            <v>RD-604 STEEL</v>
          </cell>
        </row>
        <row r="1064">
          <cell r="K1064" t="str">
            <v>RD-605</v>
          </cell>
        </row>
        <row r="1065">
          <cell r="K1065" t="str">
            <v>RD-605 STEEL</v>
          </cell>
        </row>
        <row r="1066">
          <cell r="K1066" t="str">
            <v>RD-610 STEEL</v>
          </cell>
        </row>
        <row r="1067">
          <cell r="K1067" t="str">
            <v>RD-613 STEEL</v>
          </cell>
        </row>
        <row r="1068">
          <cell r="K1068" t="str">
            <v>RD-616 STEEL</v>
          </cell>
        </row>
        <row r="1069">
          <cell r="K1069" t="str">
            <v>RD-650 STEEL</v>
          </cell>
        </row>
        <row r="1070">
          <cell r="K1070" t="str">
            <v>RD-651 STEEL</v>
          </cell>
        </row>
        <row r="1071">
          <cell r="K1071" t="str">
            <v>RE71</v>
          </cell>
        </row>
        <row r="1072">
          <cell r="K1072" t="str">
            <v>RE92</v>
          </cell>
        </row>
        <row r="1073">
          <cell r="K1073" t="str">
            <v>REAL ECOPIA for CN</v>
          </cell>
        </row>
        <row r="1074">
          <cell r="K1074" t="str">
            <v>REGNO 325 PREMIUM</v>
          </cell>
        </row>
        <row r="1075">
          <cell r="K1075" t="str">
            <v>REGNO ER30</v>
          </cell>
        </row>
        <row r="1076">
          <cell r="K1076" t="str">
            <v>REGNO ER-30</v>
          </cell>
        </row>
        <row r="1077">
          <cell r="K1077" t="str">
            <v>REGNO ER33</v>
          </cell>
        </row>
        <row r="1078">
          <cell r="K1078" t="str">
            <v>REGNO GR-01</v>
          </cell>
        </row>
        <row r="1079">
          <cell r="K1079" t="str">
            <v>REGNO GR-03</v>
          </cell>
        </row>
        <row r="1080">
          <cell r="K1080" t="str">
            <v>REGNO GR-05</v>
          </cell>
        </row>
        <row r="1081">
          <cell r="K1081" t="str">
            <v>REGNO GR-9000</v>
          </cell>
        </row>
        <row r="1082">
          <cell r="K1082" t="str">
            <v>REGNO GR-Leggera</v>
          </cell>
        </row>
        <row r="1083">
          <cell r="K1083" t="str">
            <v>REGNO GRV</v>
          </cell>
        </row>
        <row r="1084">
          <cell r="K1084" t="str">
            <v>REGNO GRV ecopia(TPT)</v>
          </cell>
        </row>
        <row r="1085">
          <cell r="K1085" t="str">
            <v>REGNO GRVII</v>
          </cell>
        </row>
        <row r="1086">
          <cell r="K1086" t="str">
            <v>REGNO GR-XI</v>
          </cell>
        </row>
        <row r="1087">
          <cell r="K1087" t="str">
            <v>REGNO GR-XII</v>
          </cell>
        </row>
        <row r="1088">
          <cell r="K1088" t="str">
            <v>REGNO GR-XIII</v>
          </cell>
        </row>
        <row r="1089">
          <cell r="K1089" t="str">
            <v>REGNO GR-XT</v>
          </cell>
        </row>
        <row r="1090">
          <cell r="K1090" t="str">
            <v>RFT for ambulance</v>
          </cell>
        </row>
        <row r="1091">
          <cell r="K1091" t="str">
            <v>RFT RF-01</v>
          </cell>
        </row>
        <row r="1092">
          <cell r="K1092" t="str">
            <v>RIB-MIX Tougou</v>
          </cell>
        </row>
        <row r="1093">
          <cell r="K1093" t="str">
            <v>RJBN</v>
          </cell>
        </row>
        <row r="1094">
          <cell r="K1094" t="str">
            <v>RJBP</v>
          </cell>
        </row>
        <row r="1095">
          <cell r="K1095" t="str">
            <v>ROADHAWK 2</v>
          </cell>
        </row>
        <row r="1096">
          <cell r="K1096" t="str">
            <v>ROADHAWK 2 MSI3</v>
          </cell>
        </row>
        <row r="1097">
          <cell r="K1097" t="str">
            <v>ROADHAWK SUV</v>
          </cell>
        </row>
        <row r="1098">
          <cell r="K1098" t="str">
            <v>Rollenza K001</v>
          </cell>
        </row>
        <row r="1099">
          <cell r="K1099" t="str">
            <v>RQ64</v>
          </cell>
        </row>
        <row r="1100">
          <cell r="K1100" t="str">
            <v>S-02</v>
          </cell>
        </row>
        <row r="1101">
          <cell r="K1101" t="str">
            <v>S248</v>
          </cell>
        </row>
        <row r="1102">
          <cell r="K1102" t="str">
            <v>S322</v>
          </cell>
        </row>
        <row r="1103">
          <cell r="K1103" t="str">
            <v>S382</v>
          </cell>
        </row>
        <row r="1104">
          <cell r="K1104" t="str">
            <v>SAETTA CVR SUM</v>
          </cell>
        </row>
        <row r="1105">
          <cell r="K1105" t="str">
            <v>SAETTA CVR WIN</v>
          </cell>
        </row>
        <row r="1106">
          <cell r="K1106" t="str">
            <v>SAETTA PERFORMANCE</v>
          </cell>
        </row>
        <row r="1107">
          <cell r="K1107" t="str">
            <v>SAETTA PERFORMANCE 2</v>
          </cell>
        </row>
        <row r="1108">
          <cell r="K1108" t="str">
            <v>SAETTA TOURING</v>
          </cell>
        </row>
        <row r="1109">
          <cell r="K1109" t="str">
            <v>SAETTA TOURING 2</v>
          </cell>
        </row>
        <row r="1110">
          <cell r="K1110" t="str">
            <v>SAETTA WINTER</v>
          </cell>
        </row>
        <row r="1111">
          <cell r="K1111" t="str">
            <v>SEIBERLING 500</v>
          </cell>
        </row>
        <row r="1112">
          <cell r="K1112" t="str">
            <v>SEIBERLING Performance</v>
          </cell>
        </row>
        <row r="1113">
          <cell r="K1113" t="str">
            <v>SEIBERLING PERFORMANCE 2</v>
          </cell>
        </row>
        <row r="1114">
          <cell r="K1114" t="str">
            <v>SEIBERLING SL101</v>
          </cell>
        </row>
        <row r="1115">
          <cell r="K1115" t="str">
            <v>SEIBERLING SL201</v>
          </cell>
        </row>
        <row r="1116">
          <cell r="K1116" t="str">
            <v>SEIBERLING SR</v>
          </cell>
        </row>
        <row r="1117">
          <cell r="K1117" t="str">
            <v>SEIBERLING Touring</v>
          </cell>
        </row>
        <row r="1118">
          <cell r="K1118" t="str">
            <v>SEIBERLING TOURING 2</v>
          </cell>
        </row>
        <row r="1119">
          <cell r="K1119" t="str">
            <v>SEIBERLING Winter</v>
          </cell>
        </row>
        <row r="1120">
          <cell r="K1120" t="str">
            <v>Serenity SUV</v>
          </cell>
        </row>
        <row r="1121">
          <cell r="K1121" t="str">
            <v>SF-213</v>
          </cell>
        </row>
        <row r="1122">
          <cell r="K1122" t="str">
            <v>SF-226</v>
          </cell>
        </row>
        <row r="1123">
          <cell r="K1123" t="str">
            <v>SF-237 STEEL</v>
          </cell>
        </row>
        <row r="1124">
          <cell r="K1124" t="str">
            <v>SF-321</v>
          </cell>
        </row>
        <row r="1125">
          <cell r="K1125" t="str">
            <v>SF-322</v>
          </cell>
        </row>
        <row r="1126">
          <cell r="K1126" t="str">
            <v>SF-324</v>
          </cell>
        </row>
        <row r="1127">
          <cell r="K1127" t="str">
            <v>SF-350</v>
          </cell>
        </row>
        <row r="1128">
          <cell r="K1128" t="str">
            <v>SF-381</v>
          </cell>
        </row>
        <row r="1129">
          <cell r="K1129" t="str">
            <v>SF-409</v>
          </cell>
        </row>
        <row r="1130">
          <cell r="K1130" t="str">
            <v>SF-410</v>
          </cell>
        </row>
        <row r="1131">
          <cell r="K1131" t="str">
            <v>SF-518 STEEL</v>
          </cell>
        </row>
        <row r="1132">
          <cell r="K1132" t="str">
            <v>Sharing &amp; Renting Tyre</v>
          </cell>
        </row>
        <row r="1133">
          <cell r="K1133" t="str">
            <v>SNEAKER SNK2</v>
          </cell>
        </row>
        <row r="1134">
          <cell r="K1134" t="str">
            <v>SNEAKER SNK2 ECO</v>
          </cell>
        </row>
        <row r="1135">
          <cell r="K1135" t="str">
            <v>SNEAKER SNK2.5</v>
          </cell>
        </row>
        <row r="1136">
          <cell r="K1136" t="str">
            <v>SNOWAYS 3</v>
          </cell>
        </row>
        <row r="1137">
          <cell r="K1137" t="str">
            <v>SNOWAYS 4</v>
          </cell>
        </row>
        <row r="1138">
          <cell r="K1138" t="str">
            <v>SNOWAYS 4 (MSI3)</v>
          </cell>
        </row>
        <row r="1139">
          <cell r="K1139" t="str">
            <v>SNOWAYS ERA</v>
          </cell>
        </row>
        <row r="1140">
          <cell r="K1140" t="str">
            <v>SNOWAYS ERA PLUS</v>
          </cell>
        </row>
        <row r="1141">
          <cell r="K1141" t="str">
            <v>SPORTS TOURER MY-01</v>
          </cell>
        </row>
        <row r="1142">
          <cell r="K1142" t="str">
            <v>S-radial</v>
          </cell>
        </row>
        <row r="1143">
          <cell r="K1143" t="str">
            <v>ST30</v>
          </cell>
        </row>
        <row r="1144">
          <cell r="K1144" t="str">
            <v>SUPERCAT</v>
          </cell>
        </row>
        <row r="1145">
          <cell r="K1145" t="str">
            <v>SUPERCAT A/T</v>
          </cell>
        </row>
        <row r="1146">
          <cell r="K1146" t="str">
            <v>Supercat A/T II</v>
          </cell>
        </row>
        <row r="1147">
          <cell r="K1147" t="str">
            <v>SUPERCAT H/T</v>
          </cell>
        </row>
        <row r="1148">
          <cell r="K1148" t="str">
            <v>SUPERCAT H/T II</v>
          </cell>
        </row>
        <row r="1149">
          <cell r="K1149" t="str">
            <v>SUPERCAT II</v>
          </cell>
        </row>
        <row r="1150">
          <cell r="K1150" t="str">
            <v>SUPERCAT Sport</v>
          </cell>
        </row>
        <row r="1151">
          <cell r="K1151" t="str">
            <v>Supercat Sport 2.0</v>
          </cell>
        </row>
        <row r="1152">
          <cell r="K1152" t="str">
            <v>Taxi &amp; Fleet Tyre</v>
          </cell>
        </row>
        <row r="1153">
          <cell r="K1153" t="str">
            <v>TAXI PREMIUM</v>
          </cell>
        </row>
        <row r="1154">
          <cell r="K1154" t="str">
            <v>TAXI SERVICE</v>
          </cell>
        </row>
        <row r="1155">
          <cell r="K1155" t="str">
            <v>TAXI SERVICE PREMIUM</v>
          </cell>
        </row>
        <row r="1156">
          <cell r="K1156" t="str">
            <v>TAXI SERVICE T668</v>
          </cell>
        </row>
        <row r="1157">
          <cell r="K1157" t="str">
            <v>Taxi/Fleet Tyre</v>
          </cell>
        </row>
        <row r="1158">
          <cell r="K1158" t="str">
            <v>TAXIKING TK01</v>
          </cell>
        </row>
        <row r="1159">
          <cell r="K1159" t="str">
            <v>TBD HB SUMMER</v>
          </cell>
        </row>
        <row r="1160">
          <cell r="K1160" t="str">
            <v>TECHNO</v>
          </cell>
        </row>
        <row r="1161">
          <cell r="K1161" t="str">
            <v>TECHNO 10</v>
          </cell>
        </row>
        <row r="1162">
          <cell r="K1162" t="str">
            <v>TECHNO 248</v>
          </cell>
        </row>
        <row r="1163">
          <cell r="K1163" t="str">
            <v>TECHNO spec improvement</v>
          </cell>
        </row>
        <row r="1164">
          <cell r="K1164" t="str">
            <v>TECHNO SPORTS</v>
          </cell>
        </row>
        <row r="1165">
          <cell r="K1165" t="str">
            <v>TECHNO SUV</v>
          </cell>
        </row>
        <row r="1166">
          <cell r="K1166" t="str">
            <v>TECHNO SUV rebrand</v>
          </cell>
        </row>
        <row r="1167">
          <cell r="K1167" t="str">
            <v>TEMPA SPARE</v>
          </cell>
        </row>
        <row r="1168">
          <cell r="K1168" t="str">
            <v>TIMBERLINE A/T II</v>
          </cell>
        </row>
        <row r="1169">
          <cell r="K1169" t="str">
            <v>TIMBERLINE H/T II</v>
          </cell>
        </row>
        <row r="1170">
          <cell r="K1170" t="str">
            <v>TIMBERLINE HT COMMERCIAL</v>
          </cell>
        </row>
        <row r="1171">
          <cell r="K1171" t="str">
            <v>TOURING FS100</v>
          </cell>
        </row>
        <row r="1172">
          <cell r="K1172" t="str">
            <v>TPT New brand</v>
          </cell>
        </row>
        <row r="1173">
          <cell r="K1173" t="str">
            <v>TRACOMPA-2</v>
          </cell>
        </row>
        <row r="1174">
          <cell r="K1174" t="str">
            <v>TRACOMPA-3</v>
          </cell>
        </row>
        <row r="1175">
          <cell r="K1175" t="str">
            <v>TRANSFORCE</v>
          </cell>
        </row>
        <row r="1176">
          <cell r="K1176" t="str">
            <v>TRANSFORCE AT</v>
          </cell>
        </row>
        <row r="1177">
          <cell r="K1177" t="str">
            <v>TRANSFORCE AT2</v>
          </cell>
        </row>
        <row r="1178">
          <cell r="K1178" t="str">
            <v>TRANSFORCE CV</v>
          </cell>
        </row>
        <row r="1179">
          <cell r="K1179" t="str">
            <v>TRANSFORCE HT</v>
          </cell>
        </row>
        <row r="1180">
          <cell r="K1180" t="str">
            <v>TRANSFORCE HT2</v>
          </cell>
        </row>
        <row r="1181">
          <cell r="K1181" t="str">
            <v>TRANSFORCE XT</v>
          </cell>
        </row>
        <row r="1182">
          <cell r="K1182" t="str">
            <v>TRANSWAY</v>
          </cell>
        </row>
        <row r="1183">
          <cell r="K1183" t="str">
            <v>TRR</v>
          </cell>
        </row>
        <row r="1184">
          <cell r="K1184" t="str">
            <v>TRR3</v>
          </cell>
        </row>
        <row r="1185">
          <cell r="K1185" t="str">
            <v>T's-03 RV</v>
          </cell>
        </row>
        <row r="1186">
          <cell r="K1186" t="str">
            <v>TURANZA</v>
          </cell>
        </row>
        <row r="1187">
          <cell r="K1187" t="str">
            <v>TURANZA 6</v>
          </cell>
        </row>
        <row r="1188">
          <cell r="K1188" t="str">
            <v>TURANZA AR10</v>
          </cell>
        </row>
        <row r="1189">
          <cell r="K1189" t="str">
            <v>TURANZA AR20</v>
          </cell>
        </row>
        <row r="1190">
          <cell r="K1190" t="str">
            <v>TURANZA DRIVEGUARD</v>
          </cell>
        </row>
        <row r="1191">
          <cell r="K1191" t="str">
            <v>TURANZA EL400</v>
          </cell>
        </row>
        <row r="1192">
          <cell r="K1192" t="str">
            <v>TURANZA EL400 02</v>
          </cell>
        </row>
        <row r="1193">
          <cell r="K1193" t="str">
            <v>TURANZA EL41</v>
          </cell>
        </row>
        <row r="1194">
          <cell r="K1194" t="str">
            <v>TURANZA EL42</v>
          </cell>
        </row>
        <row r="1195">
          <cell r="K1195" t="str">
            <v>TURANZA EL440</v>
          </cell>
        </row>
        <row r="1196">
          <cell r="K1196" t="str">
            <v>TURANZA EL450</v>
          </cell>
        </row>
        <row r="1197">
          <cell r="K1197" t="str">
            <v>TURANZA EL470</v>
          </cell>
        </row>
        <row r="1198">
          <cell r="K1198" t="str">
            <v>TURANZA ER30</v>
          </cell>
        </row>
        <row r="1199">
          <cell r="K1199" t="str">
            <v>TURANZA ER300</v>
          </cell>
        </row>
        <row r="1200">
          <cell r="K1200" t="str">
            <v>TURANZA ER300 I</v>
          </cell>
        </row>
        <row r="1201">
          <cell r="K1201" t="str">
            <v>TURANZA ER300 II</v>
          </cell>
        </row>
        <row r="1202">
          <cell r="K1202" t="str">
            <v>TURANZA ER300A</v>
          </cell>
        </row>
        <row r="1203">
          <cell r="K1203" t="str">
            <v>TURANZA ER30C</v>
          </cell>
        </row>
        <row r="1204">
          <cell r="K1204" t="str">
            <v>TURANZA ER33</v>
          </cell>
        </row>
        <row r="1205">
          <cell r="K1205" t="str">
            <v>TURANZA ER370</v>
          </cell>
        </row>
        <row r="1206">
          <cell r="K1206" t="str">
            <v>TURANZA ER42</v>
          </cell>
        </row>
        <row r="1207">
          <cell r="K1207" t="str">
            <v>TURANZA ER-50 S&amp;S AQ</v>
          </cell>
        </row>
        <row r="1208">
          <cell r="K1208" t="str">
            <v>TURANZA ER60</v>
          </cell>
        </row>
        <row r="1209">
          <cell r="K1209" t="str">
            <v>TURANZA GR-03</v>
          </cell>
        </row>
        <row r="1210">
          <cell r="K1210" t="str">
            <v>TURANZA GR-100</v>
          </cell>
        </row>
        <row r="1211">
          <cell r="K1211" t="str">
            <v>TURANZA GR-50 S&amp;S AQ</v>
          </cell>
        </row>
        <row r="1212">
          <cell r="K1212" t="str">
            <v>TURANZA GR-80</v>
          </cell>
        </row>
        <row r="1213">
          <cell r="K1213" t="str">
            <v>TURANZA GR-90</v>
          </cell>
        </row>
        <row r="1214">
          <cell r="K1214" t="str">
            <v>TURANZA QUIETTRACK</v>
          </cell>
        </row>
        <row r="1215">
          <cell r="K1215" t="str">
            <v>TURANZA SERENITY</v>
          </cell>
        </row>
        <row r="1216">
          <cell r="K1216" t="str">
            <v>TURANZA SERENITY PLUS</v>
          </cell>
        </row>
        <row r="1217">
          <cell r="K1217" t="str">
            <v>TURANZA SERENITY PLUS refresh</v>
          </cell>
        </row>
        <row r="1218">
          <cell r="K1218" t="str">
            <v>TURANZA T001</v>
          </cell>
        </row>
        <row r="1219">
          <cell r="K1219" t="str">
            <v>TURANZA T001 KAI</v>
          </cell>
        </row>
        <row r="1220">
          <cell r="K1220" t="str">
            <v>TURANZA T001 RFT</v>
          </cell>
        </row>
        <row r="1221">
          <cell r="K1221" t="str">
            <v>TURANZA T003L</v>
          </cell>
        </row>
        <row r="1222">
          <cell r="K1222" t="str">
            <v>TURANZA T005</v>
          </cell>
        </row>
        <row r="1223">
          <cell r="K1223" t="str">
            <v>TURANZA T005 (L) Taiwan spec</v>
          </cell>
        </row>
        <row r="1224">
          <cell r="K1224" t="str">
            <v>TURANZA T005 DG</v>
          </cell>
        </row>
        <row r="1225">
          <cell r="K1225" t="str">
            <v>TURANZA T005 DRIVEGUARD MSI3</v>
          </cell>
        </row>
        <row r="1226">
          <cell r="K1226" t="str">
            <v>TURANZA T005 EV</v>
          </cell>
        </row>
        <row r="1227">
          <cell r="K1227" t="str">
            <v>Turanza T005 MSI3</v>
          </cell>
        </row>
        <row r="1228">
          <cell r="K1228" t="str">
            <v>TURANZA T005a</v>
          </cell>
        </row>
        <row r="1229">
          <cell r="K1229" t="str">
            <v>TURANZA T005A (H)</v>
          </cell>
        </row>
        <row r="1230">
          <cell r="K1230" t="str">
            <v>TURANZA T005A (L)</v>
          </cell>
        </row>
        <row r="1231">
          <cell r="K1231" t="str">
            <v>TURANZA T005A (Taiwan Spec)</v>
          </cell>
        </row>
        <row r="1232">
          <cell r="K1232" t="str">
            <v>TURANZA T005L</v>
          </cell>
        </row>
        <row r="1233">
          <cell r="K1233" t="str">
            <v>TUUHAN SENBAI</v>
          </cell>
        </row>
        <row r="1234">
          <cell r="K1234" t="str">
            <v>TZ300ALFA</v>
          </cell>
        </row>
        <row r="1235">
          <cell r="K1235" t="str">
            <v>TZ300EVO</v>
          </cell>
        </row>
        <row r="1236">
          <cell r="K1236" t="str">
            <v>U-LUG 2</v>
          </cell>
        </row>
        <row r="1237">
          <cell r="K1237" t="str">
            <v>V151 Phase 1</v>
          </cell>
        </row>
        <row r="1238">
          <cell r="K1238" t="str">
            <v>V600</v>
          </cell>
        </row>
        <row r="1239">
          <cell r="K1239" t="str">
            <v>VANHAWK</v>
          </cell>
        </row>
        <row r="1240">
          <cell r="K1240" t="str">
            <v>VANHAWK 2</v>
          </cell>
        </row>
        <row r="1241">
          <cell r="K1241" t="str">
            <v>VANHAWK WINTER</v>
          </cell>
        </row>
        <row r="1242">
          <cell r="K1242" t="str">
            <v>Vehicle Free RFT</v>
          </cell>
        </row>
        <row r="1243">
          <cell r="K1243" t="str">
            <v>Vehicle Free RFT (SUMMER)</v>
          </cell>
        </row>
        <row r="1244">
          <cell r="K1244" t="str">
            <v>V-STEEL LUG CP</v>
          </cell>
        </row>
        <row r="1245">
          <cell r="K1245" t="str">
            <v>V-STEEL MIX (VSX)</v>
          </cell>
        </row>
        <row r="1246">
          <cell r="K1246" t="str">
            <v>V-STEEL MIX M711</v>
          </cell>
        </row>
        <row r="1247">
          <cell r="K1247" t="str">
            <v>V-STEEL MIX M755</v>
          </cell>
        </row>
        <row r="1248">
          <cell r="K1248" t="str">
            <v>V-STEEL RIB 230</v>
          </cell>
        </row>
        <row r="1249">
          <cell r="K1249" t="str">
            <v>V-STEEL RIB 265</v>
          </cell>
        </row>
        <row r="1250">
          <cell r="K1250" t="str">
            <v>V-STEEL RIB LUG G557</v>
          </cell>
        </row>
        <row r="1251">
          <cell r="K1251" t="str">
            <v>V-STEEL RIB LUG G590</v>
          </cell>
        </row>
        <row r="1252">
          <cell r="K1252" t="str">
            <v>V-STEEL RIB R200</v>
          </cell>
        </row>
        <row r="1253">
          <cell r="K1253" t="str">
            <v>V-STEEL RIB R202</v>
          </cell>
        </row>
        <row r="1254">
          <cell r="K1254" t="str">
            <v>V-STEEL SNOW 713</v>
          </cell>
        </row>
        <row r="1255">
          <cell r="K1255" t="str">
            <v>W300</v>
          </cell>
        </row>
        <row r="1256">
          <cell r="K1256" t="str">
            <v>W979 for EV</v>
          </cell>
        </row>
        <row r="1257">
          <cell r="K1257" t="str">
            <v>Wear Life Champion PSR</v>
          </cell>
        </row>
        <row r="1258">
          <cell r="K1258" t="str">
            <v>Wear Life Champion SUV</v>
          </cell>
        </row>
        <row r="1259">
          <cell r="K1259" t="str">
            <v>WeatherControl A005 for japan</v>
          </cell>
        </row>
        <row r="1260">
          <cell r="K1260" t="str">
            <v>WEATHERGRIP</v>
          </cell>
        </row>
        <row r="1261">
          <cell r="K1261" t="str">
            <v>WEATHERPEAK</v>
          </cell>
        </row>
        <row r="1262">
          <cell r="K1262" t="str">
            <v>WHOLESALES EXCLUSIVE PRODUCT</v>
          </cell>
        </row>
        <row r="1263">
          <cell r="K1263" t="str">
            <v>WIDETRACK BAJA A/T</v>
          </cell>
        </row>
        <row r="1264">
          <cell r="K1264" t="str">
            <v>WIDETRACK BAJA H/T</v>
          </cell>
        </row>
        <row r="1265">
          <cell r="K1265" t="str">
            <v>WILDERNESS AT</v>
          </cell>
        </row>
        <row r="1266">
          <cell r="K1266" t="str">
            <v>WILDERNESS HT</v>
          </cell>
        </row>
        <row r="1267">
          <cell r="K1267" t="str">
            <v>WINTER PARTNER</v>
          </cell>
        </row>
        <row r="1268">
          <cell r="K1268" t="str">
            <v>WINTERFORCE</v>
          </cell>
        </row>
        <row r="1269">
          <cell r="K1269" t="str">
            <v>WINTERFORCE 2</v>
          </cell>
        </row>
        <row r="1270">
          <cell r="K1270" t="str">
            <v>WINTERFORCE 2 UV</v>
          </cell>
        </row>
        <row r="1271">
          <cell r="K1271" t="str">
            <v>WINTERFORCE CV</v>
          </cell>
        </row>
        <row r="1272">
          <cell r="K1272" t="str">
            <v>WINTERFORCE LT</v>
          </cell>
        </row>
        <row r="1273">
          <cell r="K1273" t="str">
            <v>WINTERHAWK</v>
          </cell>
        </row>
        <row r="1274">
          <cell r="K1274" t="str">
            <v>WINTERHAWK 2</v>
          </cell>
        </row>
        <row r="1275">
          <cell r="K1275" t="str">
            <v>WINTERHAWK 2 EVO</v>
          </cell>
        </row>
        <row r="1276">
          <cell r="K1276" t="str">
            <v>WINTERHAWK 2V EVO</v>
          </cell>
        </row>
        <row r="1277">
          <cell r="K1277" t="str">
            <v>WINTERHAWK 3</v>
          </cell>
        </row>
        <row r="1278">
          <cell r="K1278" t="str">
            <v>WINTERHAWK 4</v>
          </cell>
        </row>
        <row r="1279">
          <cell r="K1279" t="str">
            <v>WINTERHAWK C</v>
          </cell>
        </row>
        <row r="1280">
          <cell r="K1280" t="str">
            <v>WINTUS</v>
          </cell>
        </row>
      </sheetData>
      <sheetData sheetId="2"/>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sheetName val="Actual Data"/>
      <sheetName val="Budget Data"/>
      <sheetName val="Prior Year Data"/>
      <sheetName val="Summary"/>
      <sheetName val="Calendarized"/>
      <sheetName val="MBS Bilbao Tire"/>
      <sheetName val="Date"/>
      <sheetName val="BaseDan"/>
      <sheetName val="ТМА_Top"/>
      <sheetName val="Budget_Data"/>
      <sheetName val="Prior_Year_Data"/>
      <sheetName val="Actual_Data"/>
      <sheetName val="MBS_Bilbao_Tire"/>
      <sheetName val="BIL"/>
      <sheetName val="A"/>
      <sheetName val="KG PMH"/>
      <sheetName val="PRODUCCION"/>
      <sheetName val="OccurOutAffairs_Value(1)"/>
      <sheetName val="Ежесмено"/>
      <sheetName val="TMA KGI"/>
      <sheetName val="listes"/>
      <sheetName val="製造原価"/>
      <sheetName val="jun"/>
      <sheetName val="jul"/>
      <sheetName val="Size &amp; group"/>
      <sheetName val="Анализ"/>
      <sheetName val="続1x3"/>
      <sheetName val="KPI"/>
      <sheetName val="BSKSリスト_050426"/>
      <sheetName val="LB020A(月)"/>
      <sheetName val="設備Pe"/>
      <sheetName val="ＴＢＲ生産計画 (3)"/>
      <sheetName val="Budget_Data1"/>
      <sheetName val="Prior_Year_Data1"/>
      <sheetName val="Actual_Data1"/>
      <sheetName val="MBS_Bilbao_Tire1"/>
      <sheetName val="KG_PMH"/>
      <sheetName val="Size_&amp;_group"/>
      <sheetName val="Budget_Data2"/>
      <sheetName val="Prior_Year_Data2"/>
      <sheetName val="Actual_Data2"/>
      <sheetName val="MBS_Bilbao_Tire2"/>
      <sheetName val="KG_PMH1"/>
      <sheetName val="Size_&amp;_group1"/>
    </sheetNames>
    <sheetDataSet>
      <sheetData sheetId="0" refreshError="1"/>
      <sheetData sheetId="1" refreshError="1"/>
      <sheetData sheetId="2" refreshError="1"/>
      <sheetData sheetId="3" refreshError="1">
        <row r="3">
          <cell r="B3">
            <v>1</v>
          </cell>
          <cell r="G3" t="str">
            <v>JANUARY</v>
          </cell>
          <cell r="H3" t="str">
            <v>FEBRUARY</v>
          </cell>
          <cell r="I3" t="str">
            <v>MARCH</v>
          </cell>
          <cell r="J3" t="str">
            <v>APRIL</v>
          </cell>
          <cell r="K3" t="str">
            <v>MAY</v>
          </cell>
          <cell r="L3" t="str">
            <v>JUNE</v>
          </cell>
          <cell r="M3" t="str">
            <v>JULY</v>
          </cell>
          <cell r="N3" t="str">
            <v>AUGUST</v>
          </cell>
          <cell r="O3" t="str">
            <v>SEPTEMBER</v>
          </cell>
          <cell r="P3" t="str">
            <v>OCTOBER</v>
          </cell>
          <cell r="Q3" t="str">
            <v>NOVEMBER</v>
          </cell>
          <cell r="R3" t="str">
            <v>DECEMBER</v>
          </cell>
          <cell r="S3" t="str">
            <v>FULL YEAR</v>
          </cell>
          <cell r="T3" t="str">
            <v>CUMULATIVE</v>
          </cell>
          <cell r="U3" t="str">
            <v>1ST HALF</v>
          </cell>
          <cell r="V3" t="str">
            <v>2ND HALF</v>
          </cell>
        </row>
        <row r="4">
          <cell r="B4">
            <v>2</v>
          </cell>
        </row>
        <row r="5">
          <cell r="B5">
            <v>3</v>
          </cell>
          <cell r="C5" t="str">
            <v>Working Days</v>
          </cell>
          <cell r="F5" t="str">
            <v>Days</v>
          </cell>
          <cell r="G5">
            <v>30</v>
          </cell>
          <cell r="H5">
            <v>22</v>
          </cell>
          <cell r="I5">
            <v>31</v>
          </cell>
          <cell r="J5">
            <v>30</v>
          </cell>
          <cell r="K5">
            <v>29</v>
          </cell>
          <cell r="L5">
            <v>31</v>
          </cell>
          <cell r="M5">
            <v>31</v>
          </cell>
          <cell r="N5">
            <v>20</v>
          </cell>
          <cell r="O5">
            <v>31</v>
          </cell>
          <cell r="P5">
            <v>31</v>
          </cell>
          <cell r="Q5">
            <v>28</v>
          </cell>
          <cell r="R5">
            <v>30</v>
          </cell>
          <cell r="S5">
            <v>344</v>
          </cell>
          <cell r="T5">
            <v>344</v>
          </cell>
          <cell r="U5">
            <v>173</v>
          </cell>
          <cell r="V5">
            <v>171</v>
          </cell>
        </row>
        <row r="6">
          <cell r="B6">
            <v>4</v>
          </cell>
          <cell r="D6" t="str">
            <v xml:space="preserve">Actual - </v>
          </cell>
          <cell r="E6" t="str">
            <v>Total</v>
          </cell>
          <cell r="F6" t="str">
            <v>RRT</v>
          </cell>
          <cell r="G6">
            <v>2660.9789999999998</v>
          </cell>
          <cell r="H6">
            <v>1957.9449999999999</v>
          </cell>
          <cell r="I6">
            <v>2678.0590000000002</v>
          </cell>
          <cell r="J6">
            <v>2701.6559999999999</v>
          </cell>
          <cell r="K6">
            <v>2362.761</v>
          </cell>
          <cell r="L6">
            <v>2688.39</v>
          </cell>
          <cell r="M6">
            <v>2787.64</v>
          </cell>
          <cell r="N6">
            <v>1697.5409999999999</v>
          </cell>
          <cell r="O6">
            <v>2788.12</v>
          </cell>
          <cell r="P6">
            <v>2801.828</v>
          </cell>
          <cell r="Q6">
            <v>2614.511</v>
          </cell>
          <cell r="R6">
            <v>2911.6889999999999</v>
          </cell>
          <cell r="S6">
            <v>30651.118999999999</v>
          </cell>
          <cell r="T6">
            <v>30651.118999999999</v>
          </cell>
          <cell r="U6">
            <v>15049.789999999999</v>
          </cell>
          <cell r="V6">
            <v>15601.329</v>
          </cell>
        </row>
        <row r="7">
          <cell r="B7">
            <v>5</v>
          </cell>
          <cell r="D7" t="str">
            <v xml:space="preserve">Budget - </v>
          </cell>
          <cell r="F7" t="str">
            <v>"</v>
          </cell>
          <cell r="G7" t="str">
            <v>XXXX</v>
          </cell>
          <cell r="H7" t="str">
            <v>XXXX</v>
          </cell>
          <cell r="I7" t="str">
            <v>XXXX</v>
          </cell>
          <cell r="J7" t="str">
            <v>XXXX</v>
          </cell>
          <cell r="K7" t="str">
            <v>XXXX</v>
          </cell>
          <cell r="L7" t="str">
            <v>XXXX</v>
          </cell>
          <cell r="M7" t="str">
            <v>XXXX</v>
          </cell>
          <cell r="N7" t="str">
            <v>XXXX</v>
          </cell>
          <cell r="O7" t="str">
            <v>XXXX</v>
          </cell>
          <cell r="P7" t="str">
            <v>XXXX</v>
          </cell>
          <cell r="Q7" t="str">
            <v>XXXX</v>
          </cell>
          <cell r="R7" t="str">
            <v>XXXX</v>
          </cell>
        </row>
        <row r="8">
          <cell r="B8">
            <v>6</v>
          </cell>
          <cell r="D8" t="str">
            <v xml:space="preserve">Actual - </v>
          </cell>
          <cell r="E8" t="str">
            <v>Total</v>
          </cell>
          <cell r="F8" t="str">
            <v>Units</v>
          </cell>
          <cell r="G8">
            <v>82.85</v>
          </cell>
          <cell r="H8">
            <v>60.326000000000001</v>
          </cell>
          <cell r="I8">
            <v>84.545000000000002</v>
          </cell>
          <cell r="J8">
            <v>84.83</v>
          </cell>
          <cell r="K8">
            <v>71.924000000000007</v>
          </cell>
          <cell r="L8">
            <v>79.77</v>
          </cell>
          <cell r="M8">
            <v>84.126999999999995</v>
          </cell>
          <cell r="N8">
            <v>50.642000000000003</v>
          </cell>
          <cell r="O8">
            <v>85.462000000000003</v>
          </cell>
          <cell r="P8">
            <v>83.599000000000004</v>
          </cell>
          <cell r="Q8">
            <v>79.757000000000005</v>
          </cell>
          <cell r="R8">
            <v>85.149000000000001</v>
          </cell>
          <cell r="S8">
            <v>932.98100000000011</v>
          </cell>
          <cell r="T8">
            <v>932.98100000000011</v>
          </cell>
          <cell r="U8">
            <v>464.245</v>
          </cell>
          <cell r="V8">
            <v>468.73599999999999</v>
          </cell>
        </row>
        <row r="9">
          <cell r="B9">
            <v>7</v>
          </cell>
          <cell r="C9" t="str">
            <v>Production</v>
          </cell>
          <cell r="E9" t="str">
            <v>TBR</v>
          </cell>
          <cell r="F9" t="str">
            <v>"</v>
          </cell>
          <cell r="G9">
            <v>82.85</v>
          </cell>
          <cell r="H9">
            <v>60.326000000000001</v>
          </cell>
          <cell r="I9">
            <v>84.545000000000002</v>
          </cell>
          <cell r="J9">
            <v>84.83</v>
          </cell>
          <cell r="K9">
            <v>71.924000000000007</v>
          </cell>
          <cell r="L9">
            <v>79.77</v>
          </cell>
          <cell r="M9">
            <v>84.126999999999995</v>
          </cell>
          <cell r="N9">
            <v>50.642000000000003</v>
          </cell>
          <cell r="O9">
            <v>85.462000000000003</v>
          </cell>
          <cell r="P9">
            <v>83.599000000000004</v>
          </cell>
          <cell r="Q9">
            <v>79.757000000000005</v>
          </cell>
          <cell r="R9">
            <v>85.149000000000001</v>
          </cell>
          <cell r="S9">
            <v>932.98100000000011</v>
          </cell>
          <cell r="T9">
            <v>932.98100000000011</v>
          </cell>
          <cell r="U9">
            <v>464.245</v>
          </cell>
          <cell r="V9">
            <v>468.73599999999999</v>
          </cell>
        </row>
        <row r="10">
          <cell r="B10">
            <v>8</v>
          </cell>
          <cell r="C10" t="str">
            <v>Volume</v>
          </cell>
          <cell r="E10" t="str">
            <v>LTR</v>
          </cell>
          <cell r="F10" t="str">
            <v>"</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row>
        <row r="11">
          <cell r="B11">
            <v>9</v>
          </cell>
          <cell r="E11" t="str">
            <v>CVR</v>
          </cell>
          <cell r="F11" t="str">
            <v>"</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row>
        <row r="12">
          <cell r="B12">
            <v>10</v>
          </cell>
          <cell r="E12" t="str">
            <v>PSR</v>
          </cell>
          <cell r="F12" t="str">
            <v>"</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row>
        <row r="13">
          <cell r="B13">
            <v>11</v>
          </cell>
          <cell r="E13" t="str">
            <v>Others</v>
          </cell>
          <cell r="F13" t="str">
            <v>"</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row>
        <row r="14">
          <cell r="B14">
            <v>12</v>
          </cell>
          <cell r="D14" t="str">
            <v>Electricity</v>
          </cell>
          <cell r="F14" t="str">
            <v>KWH/RRT</v>
          </cell>
          <cell r="G14">
            <v>1738.5</v>
          </cell>
          <cell r="H14">
            <v>1725.4</v>
          </cell>
          <cell r="I14">
            <v>1670.5</v>
          </cell>
          <cell r="J14">
            <v>1689.9</v>
          </cell>
          <cell r="K14">
            <v>1801.8</v>
          </cell>
          <cell r="L14">
            <v>1746.6</v>
          </cell>
          <cell r="M14">
            <v>1655.9</v>
          </cell>
          <cell r="N14">
            <v>1786.3</v>
          </cell>
          <cell r="O14">
            <v>1628.4</v>
          </cell>
          <cell r="P14">
            <v>1662.2</v>
          </cell>
          <cell r="Q14">
            <v>1656.8</v>
          </cell>
          <cell r="R14">
            <v>1642.7</v>
          </cell>
          <cell r="S14">
            <v>1695.1041197288753</v>
          </cell>
          <cell r="T14">
            <v>1695.1041197288753</v>
          </cell>
          <cell r="U14">
            <v>1727.3557353424865</v>
          </cell>
          <cell r="V14">
            <v>1663.9926649197644</v>
          </cell>
        </row>
        <row r="15">
          <cell r="B15">
            <v>13</v>
          </cell>
          <cell r="C15" t="str">
            <v>Energy</v>
          </cell>
          <cell r="D15" t="str">
            <v>Gas</v>
          </cell>
          <cell r="F15" t="str">
            <v>M3/RRT</v>
          </cell>
          <cell r="G15">
            <v>329.1</v>
          </cell>
          <cell r="H15">
            <v>325</v>
          </cell>
          <cell r="I15">
            <v>312.10000000000002</v>
          </cell>
          <cell r="J15">
            <v>288.3</v>
          </cell>
          <cell r="K15">
            <v>266.2</v>
          </cell>
          <cell r="L15">
            <v>258.8</v>
          </cell>
          <cell r="M15">
            <v>243.2</v>
          </cell>
          <cell r="N15">
            <v>272.89999999999998</v>
          </cell>
          <cell r="O15">
            <v>255.1</v>
          </cell>
          <cell r="P15">
            <v>244.4</v>
          </cell>
          <cell r="Q15">
            <v>259.3</v>
          </cell>
          <cell r="R15">
            <v>297.89999999999998</v>
          </cell>
          <cell r="S15">
            <v>278.42560267701811</v>
          </cell>
          <cell r="T15">
            <v>278.42560267701811</v>
          </cell>
          <cell r="U15">
            <v>295.7843440207472</v>
          </cell>
          <cell r="V15">
            <v>261.68052846651716</v>
          </cell>
        </row>
        <row r="16">
          <cell r="B16">
            <v>14</v>
          </cell>
          <cell r="C16" t="str">
            <v xml:space="preserve">          </v>
          </cell>
          <cell r="D16" t="str">
            <v>Oil</v>
          </cell>
          <cell r="F16" t="str">
            <v>KL/RRT</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row>
        <row r="17">
          <cell r="B17">
            <v>15</v>
          </cell>
          <cell r="D17" t="str">
            <v xml:space="preserve">  Total</v>
          </cell>
          <cell r="F17" t="str">
            <v>KWH/RRT</v>
          </cell>
          <cell r="G17">
            <v>5182.5697674418607</v>
          </cell>
          <cell r="H17">
            <v>5126.5627906976752</v>
          </cell>
          <cell r="I17">
            <v>4936.6627906976755</v>
          </cell>
          <cell r="J17">
            <v>4706.9930232558145</v>
          </cell>
          <cell r="K17">
            <v>4587.6139534883723</v>
          </cell>
          <cell r="L17">
            <v>4454.9720930232561</v>
          </cell>
          <cell r="M17">
            <v>4201.0162790697677</v>
          </cell>
          <cell r="N17">
            <v>4642.2302325581395</v>
          </cell>
          <cell r="O17">
            <v>4298.0511627906981</v>
          </cell>
          <cell r="P17">
            <v>4219.8744186046515</v>
          </cell>
          <cell r="Q17">
            <v>4370.4046511627912</v>
          </cell>
          <cell r="R17">
            <v>4760.2581395348834</v>
          </cell>
          <cell r="S17">
            <v>4608.8604268139488</v>
          </cell>
          <cell r="T17">
            <v>4608.8604268139488</v>
          </cell>
          <cell r="U17">
            <v>4822.7732890479811</v>
          </cell>
          <cell r="V17">
            <v>4402.5098232902928</v>
          </cell>
        </row>
        <row r="18">
          <cell r="B18">
            <v>16</v>
          </cell>
          <cell r="D18" t="str">
            <v>Clock Direct</v>
          </cell>
          <cell r="F18" t="str">
            <v>Person</v>
          </cell>
          <cell r="G18">
            <v>720</v>
          </cell>
          <cell r="H18">
            <v>716</v>
          </cell>
          <cell r="I18">
            <v>687</v>
          </cell>
          <cell r="J18">
            <v>695</v>
          </cell>
          <cell r="K18">
            <v>690</v>
          </cell>
          <cell r="L18">
            <v>684</v>
          </cell>
          <cell r="M18">
            <v>694</v>
          </cell>
          <cell r="N18">
            <v>700</v>
          </cell>
          <cell r="O18">
            <v>697</v>
          </cell>
          <cell r="P18">
            <v>696</v>
          </cell>
          <cell r="Q18">
            <v>690</v>
          </cell>
          <cell r="R18">
            <v>685</v>
          </cell>
          <cell r="S18">
            <v>685</v>
          </cell>
          <cell r="T18">
            <v>685</v>
          </cell>
          <cell r="U18">
            <v>684</v>
          </cell>
          <cell r="V18">
            <v>685</v>
          </cell>
        </row>
        <row r="19">
          <cell r="B19">
            <v>17</v>
          </cell>
          <cell r="D19" t="str">
            <v>Clock Indirect</v>
          </cell>
          <cell r="F19" t="str">
            <v>"</v>
          </cell>
          <cell r="G19">
            <v>175</v>
          </cell>
          <cell r="H19">
            <v>172</v>
          </cell>
          <cell r="I19">
            <v>174</v>
          </cell>
          <cell r="J19">
            <v>172</v>
          </cell>
          <cell r="K19">
            <v>175</v>
          </cell>
          <cell r="L19">
            <v>175</v>
          </cell>
          <cell r="M19">
            <v>176</v>
          </cell>
          <cell r="N19">
            <v>175</v>
          </cell>
          <cell r="O19">
            <v>177</v>
          </cell>
          <cell r="P19">
            <v>172</v>
          </cell>
          <cell r="Q19">
            <v>170</v>
          </cell>
          <cell r="R19">
            <v>173</v>
          </cell>
          <cell r="S19">
            <v>173</v>
          </cell>
          <cell r="T19">
            <v>173</v>
          </cell>
          <cell r="U19">
            <v>175</v>
          </cell>
          <cell r="V19">
            <v>173</v>
          </cell>
        </row>
        <row r="20">
          <cell r="B20">
            <v>18</v>
          </cell>
          <cell r="D20" t="str">
            <v>Salary</v>
          </cell>
          <cell r="F20" t="str">
            <v>"</v>
          </cell>
          <cell r="G20">
            <v>200</v>
          </cell>
          <cell r="H20">
            <v>202</v>
          </cell>
          <cell r="I20">
            <v>200</v>
          </cell>
          <cell r="J20">
            <v>199</v>
          </cell>
          <cell r="K20">
            <v>198</v>
          </cell>
          <cell r="L20">
            <v>198</v>
          </cell>
          <cell r="M20">
            <v>199</v>
          </cell>
          <cell r="N20">
            <v>198</v>
          </cell>
          <cell r="O20">
            <v>201</v>
          </cell>
          <cell r="P20">
            <v>201</v>
          </cell>
          <cell r="Q20">
            <v>199</v>
          </cell>
          <cell r="R20">
            <v>199</v>
          </cell>
          <cell r="S20">
            <v>199</v>
          </cell>
          <cell r="T20">
            <v>199</v>
          </cell>
          <cell r="U20">
            <v>198</v>
          </cell>
          <cell r="V20">
            <v>199</v>
          </cell>
        </row>
        <row r="21">
          <cell r="B21">
            <v>19</v>
          </cell>
          <cell r="D21" t="str">
            <v>Contract</v>
          </cell>
          <cell r="F21" t="str">
            <v>"</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row>
        <row r="22">
          <cell r="B22">
            <v>20</v>
          </cell>
          <cell r="D22" t="str">
            <v>Long Term Abseent.(30-90)</v>
          </cell>
          <cell r="F22" t="str">
            <v>"</v>
          </cell>
          <cell r="G22">
            <v>27</v>
          </cell>
          <cell r="H22">
            <v>28</v>
          </cell>
          <cell r="I22">
            <v>26</v>
          </cell>
          <cell r="J22">
            <v>17</v>
          </cell>
          <cell r="K22">
            <v>8</v>
          </cell>
          <cell r="L22">
            <v>16</v>
          </cell>
          <cell r="M22">
            <v>16</v>
          </cell>
          <cell r="N22">
            <v>8</v>
          </cell>
          <cell r="O22">
            <v>8</v>
          </cell>
          <cell r="P22">
            <v>16</v>
          </cell>
          <cell r="Q22">
            <v>27</v>
          </cell>
          <cell r="R22">
            <v>20</v>
          </cell>
          <cell r="S22">
            <v>20</v>
          </cell>
          <cell r="T22">
            <v>20</v>
          </cell>
          <cell r="U22">
            <v>16</v>
          </cell>
          <cell r="V22">
            <v>20</v>
          </cell>
        </row>
        <row r="23">
          <cell r="B23">
            <v>21</v>
          </cell>
          <cell r="C23" t="str">
            <v>Enrollment</v>
          </cell>
          <cell r="E23" t="str">
            <v>Direct</v>
          </cell>
          <cell r="F23" t="str">
            <v>"</v>
          </cell>
          <cell r="G23">
            <v>19</v>
          </cell>
          <cell r="H23">
            <v>18</v>
          </cell>
          <cell r="I23">
            <v>21</v>
          </cell>
          <cell r="J23">
            <v>12</v>
          </cell>
          <cell r="K23">
            <v>6</v>
          </cell>
          <cell r="L23">
            <v>10</v>
          </cell>
          <cell r="M23">
            <v>11</v>
          </cell>
          <cell r="N23">
            <v>5</v>
          </cell>
          <cell r="O23">
            <v>7</v>
          </cell>
          <cell r="P23">
            <v>9</v>
          </cell>
          <cell r="Q23">
            <v>18</v>
          </cell>
          <cell r="R23">
            <v>16</v>
          </cell>
          <cell r="S23">
            <v>16</v>
          </cell>
          <cell r="T23">
            <v>16</v>
          </cell>
          <cell r="U23">
            <v>10</v>
          </cell>
          <cell r="V23">
            <v>16</v>
          </cell>
        </row>
        <row r="24">
          <cell r="B24">
            <v>22</v>
          </cell>
          <cell r="C24" t="str">
            <v>Total</v>
          </cell>
          <cell r="E24" t="str">
            <v>Indirect</v>
          </cell>
          <cell r="F24" t="str">
            <v>"</v>
          </cell>
          <cell r="G24">
            <v>3</v>
          </cell>
          <cell r="H24">
            <v>5</v>
          </cell>
          <cell r="I24">
            <v>3</v>
          </cell>
          <cell r="J24">
            <v>5</v>
          </cell>
          <cell r="K24">
            <v>1</v>
          </cell>
          <cell r="L24">
            <v>3</v>
          </cell>
          <cell r="M24">
            <v>2</v>
          </cell>
          <cell r="N24">
            <v>2</v>
          </cell>
          <cell r="O24">
            <v>0</v>
          </cell>
          <cell r="P24">
            <v>5</v>
          </cell>
          <cell r="Q24">
            <v>7</v>
          </cell>
          <cell r="R24">
            <v>2</v>
          </cell>
          <cell r="S24">
            <v>2</v>
          </cell>
          <cell r="T24">
            <v>2</v>
          </cell>
          <cell r="U24">
            <v>3</v>
          </cell>
          <cell r="V24">
            <v>2</v>
          </cell>
        </row>
        <row r="25">
          <cell r="B25">
            <v>23</v>
          </cell>
          <cell r="E25" t="str">
            <v>Salary</v>
          </cell>
          <cell r="F25" t="str">
            <v>"</v>
          </cell>
          <cell r="G25">
            <v>3</v>
          </cell>
          <cell r="H25">
            <v>4</v>
          </cell>
          <cell r="I25">
            <v>1</v>
          </cell>
          <cell r="J25">
            <v>0</v>
          </cell>
          <cell r="K25">
            <v>0</v>
          </cell>
          <cell r="L25">
            <v>2</v>
          </cell>
          <cell r="M25">
            <v>1</v>
          </cell>
          <cell r="N25">
            <v>1</v>
          </cell>
          <cell r="O25">
            <v>1</v>
          </cell>
          <cell r="P25">
            <v>1</v>
          </cell>
          <cell r="Q25">
            <v>2</v>
          </cell>
          <cell r="R25">
            <v>1</v>
          </cell>
          <cell r="S25">
            <v>1</v>
          </cell>
          <cell r="T25">
            <v>1</v>
          </cell>
          <cell r="U25">
            <v>2</v>
          </cell>
          <cell r="V25">
            <v>1</v>
          </cell>
        </row>
        <row r="26">
          <cell r="B26">
            <v>24</v>
          </cell>
          <cell r="E26" t="str">
            <v>Fact. Distribution</v>
          </cell>
          <cell r="F26" t="str">
            <v>"</v>
          </cell>
          <cell r="G26">
            <v>2</v>
          </cell>
          <cell r="H26">
            <v>1</v>
          </cell>
          <cell r="I26">
            <v>1</v>
          </cell>
          <cell r="J26">
            <v>0</v>
          </cell>
          <cell r="K26">
            <v>1</v>
          </cell>
          <cell r="L26">
            <v>1</v>
          </cell>
          <cell r="M26">
            <v>2</v>
          </cell>
          <cell r="N26">
            <v>0</v>
          </cell>
          <cell r="O26">
            <v>0</v>
          </cell>
          <cell r="P26">
            <v>1</v>
          </cell>
          <cell r="Q26">
            <v>0</v>
          </cell>
          <cell r="R26">
            <v>1</v>
          </cell>
          <cell r="S26">
            <v>1</v>
          </cell>
          <cell r="T26">
            <v>1</v>
          </cell>
          <cell r="U26">
            <v>1</v>
          </cell>
          <cell r="V26">
            <v>1</v>
          </cell>
        </row>
        <row r="27">
          <cell r="B27">
            <v>25</v>
          </cell>
          <cell r="D27" t="str">
            <v>Factory Distribution</v>
          </cell>
          <cell r="F27" t="str">
            <v>"</v>
          </cell>
          <cell r="G27">
            <v>92</v>
          </cell>
          <cell r="H27">
            <v>93</v>
          </cell>
          <cell r="I27">
            <v>92</v>
          </cell>
          <cell r="J27">
            <v>94</v>
          </cell>
          <cell r="K27">
            <v>93</v>
          </cell>
          <cell r="L27">
            <v>93</v>
          </cell>
          <cell r="M27">
            <v>101</v>
          </cell>
          <cell r="N27">
            <v>102</v>
          </cell>
          <cell r="O27">
            <v>97</v>
          </cell>
          <cell r="P27">
            <v>94</v>
          </cell>
          <cell r="Q27">
            <v>95</v>
          </cell>
          <cell r="R27">
            <v>90</v>
          </cell>
          <cell r="S27">
            <v>90</v>
          </cell>
          <cell r="T27">
            <v>90</v>
          </cell>
          <cell r="U27">
            <v>93</v>
          </cell>
          <cell r="V27">
            <v>90</v>
          </cell>
        </row>
        <row r="28">
          <cell r="B28">
            <v>26</v>
          </cell>
          <cell r="D28" t="str">
            <v>Manufacturing Mgment.</v>
          </cell>
          <cell r="F28" t="str">
            <v>"</v>
          </cell>
          <cell r="G28">
            <v>15</v>
          </cell>
          <cell r="H28">
            <v>16</v>
          </cell>
          <cell r="I28">
            <v>16</v>
          </cell>
          <cell r="J28">
            <v>16</v>
          </cell>
          <cell r="K28">
            <v>16</v>
          </cell>
          <cell r="L28">
            <v>16</v>
          </cell>
          <cell r="M28">
            <v>16</v>
          </cell>
          <cell r="N28">
            <v>16</v>
          </cell>
          <cell r="O28">
            <v>16</v>
          </cell>
          <cell r="P28">
            <v>16</v>
          </cell>
          <cell r="Q28">
            <v>16</v>
          </cell>
          <cell r="R28">
            <v>16</v>
          </cell>
          <cell r="S28">
            <v>16</v>
          </cell>
          <cell r="T28">
            <v>16</v>
          </cell>
          <cell r="U28">
            <v>16</v>
          </cell>
          <cell r="V28">
            <v>16</v>
          </cell>
        </row>
        <row r="29">
          <cell r="B29">
            <v>27</v>
          </cell>
          <cell r="D29" t="str">
            <v xml:space="preserve">  Total  Active</v>
          </cell>
          <cell r="F29" t="str">
            <v>"</v>
          </cell>
          <cell r="G29">
            <v>1229</v>
          </cell>
          <cell r="H29">
            <v>1227</v>
          </cell>
          <cell r="I29">
            <v>1195</v>
          </cell>
          <cell r="J29">
            <v>1193</v>
          </cell>
          <cell r="K29">
            <v>1180</v>
          </cell>
          <cell r="L29">
            <v>1182</v>
          </cell>
          <cell r="M29">
            <v>1202</v>
          </cell>
          <cell r="N29">
            <v>1199</v>
          </cell>
          <cell r="O29">
            <v>1196</v>
          </cell>
          <cell r="P29">
            <v>1195</v>
          </cell>
          <cell r="Q29">
            <v>1197</v>
          </cell>
          <cell r="R29">
            <v>1183</v>
          </cell>
          <cell r="S29">
            <v>1183</v>
          </cell>
          <cell r="T29">
            <v>1183</v>
          </cell>
          <cell r="U29">
            <v>1182</v>
          </cell>
          <cell r="V29">
            <v>1183</v>
          </cell>
        </row>
        <row r="30">
          <cell r="B30">
            <v>28</v>
          </cell>
          <cell r="C30" t="str">
            <v>Holding Department</v>
          </cell>
          <cell r="F30" t="str">
            <v>"</v>
          </cell>
          <cell r="G30">
            <v>20</v>
          </cell>
          <cell r="H30">
            <v>31</v>
          </cell>
          <cell r="I30">
            <v>30</v>
          </cell>
          <cell r="J30">
            <v>33</v>
          </cell>
          <cell r="K30">
            <v>34</v>
          </cell>
          <cell r="L30">
            <v>33</v>
          </cell>
          <cell r="M30">
            <v>28</v>
          </cell>
          <cell r="N30">
            <v>32</v>
          </cell>
          <cell r="O30">
            <v>31</v>
          </cell>
          <cell r="P30">
            <v>31</v>
          </cell>
          <cell r="Q30">
            <v>28</v>
          </cell>
          <cell r="R30">
            <v>34</v>
          </cell>
          <cell r="S30">
            <v>34</v>
          </cell>
          <cell r="T30">
            <v>34</v>
          </cell>
          <cell r="U30">
            <v>33</v>
          </cell>
          <cell r="V30">
            <v>34</v>
          </cell>
        </row>
        <row r="31">
          <cell r="B31">
            <v>29</v>
          </cell>
          <cell r="C31" t="str">
            <v>Enrollment Evolution Inc/(Dec)</v>
          </cell>
          <cell r="F31" t="str">
            <v>"</v>
          </cell>
          <cell r="G31">
            <v>6</v>
          </cell>
          <cell r="H31">
            <v>9</v>
          </cell>
          <cell r="I31">
            <v>-33</v>
          </cell>
          <cell r="J31">
            <v>1</v>
          </cell>
          <cell r="K31">
            <v>-12</v>
          </cell>
          <cell r="L31">
            <v>1</v>
          </cell>
          <cell r="M31">
            <v>15</v>
          </cell>
          <cell r="N31">
            <v>1</v>
          </cell>
          <cell r="O31">
            <v>-4</v>
          </cell>
          <cell r="P31">
            <v>-1</v>
          </cell>
          <cell r="Q31">
            <v>-1</v>
          </cell>
          <cell r="R31">
            <v>-8</v>
          </cell>
          <cell r="S31">
            <v>-26</v>
          </cell>
          <cell r="T31">
            <v>-26</v>
          </cell>
          <cell r="U31">
            <v>-28</v>
          </cell>
          <cell r="V31">
            <v>2</v>
          </cell>
        </row>
        <row r="32">
          <cell r="B32">
            <v>30</v>
          </cell>
          <cell r="D32" t="str">
            <v>Clock Direct</v>
          </cell>
          <cell r="F32" t="str">
            <v>Person</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row>
        <row r="33">
          <cell r="B33">
            <v>31</v>
          </cell>
          <cell r="D33" t="str">
            <v>Clock Indirect</v>
          </cell>
          <cell r="F33" t="str">
            <v>"</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row>
        <row r="34">
          <cell r="B34">
            <v>32</v>
          </cell>
          <cell r="D34" t="str">
            <v>Salary</v>
          </cell>
          <cell r="F34" t="str">
            <v>"</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row>
        <row r="35">
          <cell r="B35">
            <v>33</v>
          </cell>
          <cell r="D35" t="str">
            <v>Contract</v>
          </cell>
          <cell r="F35" t="str">
            <v>"</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row>
        <row r="36">
          <cell r="B36">
            <v>34</v>
          </cell>
          <cell r="D36" t="str">
            <v>Interinity (LTA)</v>
          </cell>
          <cell r="F36" t="str">
            <v>"</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row>
        <row r="37">
          <cell r="B37">
            <v>35</v>
          </cell>
          <cell r="C37" t="str">
            <v>Enrollment</v>
          </cell>
          <cell r="E37" t="str">
            <v>Direct</v>
          </cell>
          <cell r="F37" t="str">
            <v>"</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row>
        <row r="38">
          <cell r="B38">
            <v>36</v>
          </cell>
          <cell r="C38" t="str">
            <v>Temporary</v>
          </cell>
          <cell r="E38" t="str">
            <v>Indirect</v>
          </cell>
          <cell r="F38" t="str">
            <v>"</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row>
        <row r="39">
          <cell r="B39">
            <v>37</v>
          </cell>
          <cell r="E39" t="str">
            <v>Salary</v>
          </cell>
          <cell r="F39" t="str">
            <v>"</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row>
        <row r="40">
          <cell r="B40">
            <v>38</v>
          </cell>
          <cell r="E40" t="str">
            <v>Fact. Distribution</v>
          </cell>
          <cell r="F40" t="str">
            <v>"</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row>
        <row r="41">
          <cell r="B41">
            <v>39</v>
          </cell>
          <cell r="D41" t="str">
            <v>Factory Distribution</v>
          </cell>
          <cell r="F41" t="str">
            <v>"</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row>
        <row r="42">
          <cell r="B42">
            <v>40</v>
          </cell>
          <cell r="D42" t="str">
            <v>Manufacturing Mgment.</v>
          </cell>
          <cell r="F42" t="str">
            <v>"</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row>
        <row r="43">
          <cell r="B43">
            <v>41</v>
          </cell>
          <cell r="D43" t="str">
            <v xml:space="preserve">  Total  Active</v>
          </cell>
          <cell r="F43" t="str">
            <v>"</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row>
        <row r="44">
          <cell r="B44">
            <v>42</v>
          </cell>
          <cell r="C44" t="str">
            <v>Holding Department</v>
          </cell>
          <cell r="F44" t="str">
            <v>"</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row>
        <row r="45">
          <cell r="B45">
            <v>43</v>
          </cell>
          <cell r="C45" t="str">
            <v>Normal Absenteeism</v>
          </cell>
          <cell r="F45" t="str">
            <v>%</v>
          </cell>
          <cell r="G45">
            <v>4.67</v>
          </cell>
          <cell r="H45">
            <v>5.24</v>
          </cell>
          <cell r="I45">
            <v>4.87</v>
          </cell>
          <cell r="J45">
            <v>3.65</v>
          </cell>
          <cell r="K45">
            <v>3.45</v>
          </cell>
          <cell r="L45">
            <v>3.32</v>
          </cell>
          <cell r="M45">
            <v>3.87</v>
          </cell>
          <cell r="N45">
            <v>2.68</v>
          </cell>
          <cell r="O45">
            <v>2.61</v>
          </cell>
          <cell r="P45">
            <v>3.78</v>
          </cell>
          <cell r="Q45">
            <v>4.6900000000000004</v>
          </cell>
          <cell r="R45">
            <v>4.1900000000000004</v>
          </cell>
          <cell r="S45">
            <v>3.918333333333333</v>
          </cell>
          <cell r="T45">
            <v>3.918333333333333</v>
          </cell>
          <cell r="U45">
            <v>4.2</v>
          </cell>
          <cell r="V45">
            <v>3.6366666666666667</v>
          </cell>
        </row>
        <row r="46">
          <cell r="B46">
            <v>44</v>
          </cell>
          <cell r="D46" t="str">
            <v>Direct Men/Ton</v>
          </cell>
          <cell r="F46" t="str">
            <v>Person</v>
          </cell>
          <cell r="G46">
            <v>8.1173132144222127</v>
          </cell>
          <cell r="H46">
            <v>8.0451698081406793</v>
          </cell>
          <cell r="I46">
            <v>7.9524013473937636</v>
          </cell>
          <cell r="J46">
            <v>7.7174888290737238</v>
          </cell>
          <cell r="K46">
            <v>8.4689056574067365</v>
          </cell>
          <cell r="L46">
            <v>7.8872485018914675</v>
          </cell>
          <cell r="M46">
            <v>7.7176392934525264</v>
          </cell>
          <cell r="N46">
            <v>8.2472234838510534</v>
          </cell>
          <cell r="O46">
            <v>7.7496664419035053</v>
          </cell>
          <cell r="P46">
            <v>7.7006868373076438</v>
          </cell>
          <cell r="Q46">
            <v>7.3895271429341856</v>
          </cell>
          <cell r="R46">
            <v>7.0577592593164997</v>
          </cell>
          <cell r="S46">
            <v>7.687810679929826</v>
          </cell>
          <cell r="T46">
            <v>7.687810679929826</v>
          </cell>
          <cell r="U46">
            <v>7.8627010742342591</v>
          </cell>
          <cell r="V46">
            <v>7.5080142210961638</v>
          </cell>
        </row>
        <row r="47">
          <cell r="B47">
            <v>45</v>
          </cell>
          <cell r="D47" t="str">
            <v>Total Men/Ton</v>
          </cell>
          <cell r="F47" t="str">
            <v>"</v>
          </cell>
          <cell r="G47">
            <v>12.649479759141279</v>
          </cell>
          <cell r="H47">
            <v>12.562150622208488</v>
          </cell>
          <cell r="I47">
            <v>12.582620472513861</v>
          </cell>
          <cell r="J47">
            <v>12.025957412786823</v>
          </cell>
          <cell r="K47">
            <v>13.145214433453067</v>
          </cell>
          <cell r="L47">
            <v>12.372832810715709</v>
          </cell>
          <cell r="M47">
            <v>12.065761719590766</v>
          </cell>
          <cell r="N47">
            <v>12.73606940863284</v>
          </cell>
          <cell r="O47">
            <v>12.041447283474168</v>
          </cell>
          <cell r="P47">
            <v>12.004662670228152</v>
          </cell>
          <cell r="Q47">
            <v>11.630473155400763</v>
          </cell>
          <cell r="R47">
            <v>11.096652149319519</v>
          </cell>
          <cell r="S47">
            <v>12.087258543480909</v>
          </cell>
          <cell r="T47">
            <v>12.087258543480909</v>
          </cell>
          <cell r="U47">
            <v>12.334324930779765</v>
          </cell>
          <cell r="V47">
            <v>11.80457126440959</v>
          </cell>
        </row>
        <row r="48">
          <cell r="B48">
            <v>46</v>
          </cell>
          <cell r="C48" t="str">
            <v>Productivity</v>
          </cell>
          <cell r="D48" t="str">
            <v>[1 / (Kg/Pmh)]</v>
          </cell>
          <cell r="F48" t="str">
            <v>RRT</v>
          </cell>
          <cell r="G48">
            <v>3.1416902293433899E-2</v>
          </cell>
          <cell r="H48">
            <v>3.2862306933946761E-2</v>
          </cell>
          <cell r="I48">
            <v>3.1545741324921134E-2</v>
          </cell>
          <cell r="J48">
            <v>3.0021014710297209E-2</v>
          </cell>
          <cell r="K48">
            <v>3.3590863285186429E-2</v>
          </cell>
          <cell r="L48">
            <v>2.9489826010026542E-2</v>
          </cell>
          <cell r="M48">
            <v>2.9629629629629631E-2</v>
          </cell>
          <cell r="N48">
            <v>3.3545790003354579E-2</v>
          </cell>
          <cell r="O48">
            <v>2.8604118993135013E-2</v>
          </cell>
          <cell r="P48">
            <v>2.978850163836759E-2</v>
          </cell>
          <cell r="Q48">
            <v>3.0674846625766871E-2</v>
          </cell>
          <cell r="R48">
            <v>2.5169896803423106E-2</v>
          </cell>
          <cell r="S48">
            <v>3.0289927010521304E-2</v>
          </cell>
          <cell r="T48">
            <v>3.0289927010521304E-2</v>
          </cell>
          <cell r="U48">
            <v>3.1374354915010186E-2</v>
          </cell>
          <cell r="V48">
            <v>2.924383585811386E-2</v>
          </cell>
        </row>
        <row r="49">
          <cell r="B49">
            <v>47</v>
          </cell>
          <cell r="D49" t="str">
            <v>Shojin</v>
          </cell>
          <cell r="F49" t="str">
            <v>Person</v>
          </cell>
          <cell r="G49">
            <v>0</v>
          </cell>
          <cell r="H49">
            <v>2</v>
          </cell>
          <cell r="I49">
            <v>23</v>
          </cell>
          <cell r="J49">
            <v>0</v>
          </cell>
          <cell r="K49">
            <v>5</v>
          </cell>
          <cell r="L49">
            <v>0</v>
          </cell>
          <cell r="M49">
            <v>2</v>
          </cell>
          <cell r="N49">
            <v>0</v>
          </cell>
          <cell r="O49">
            <v>7</v>
          </cell>
          <cell r="P49">
            <v>2</v>
          </cell>
          <cell r="Q49">
            <v>8</v>
          </cell>
          <cell r="R49">
            <v>7</v>
          </cell>
          <cell r="S49">
            <v>56</v>
          </cell>
          <cell r="T49">
            <v>56</v>
          </cell>
          <cell r="U49">
            <v>30</v>
          </cell>
          <cell r="V49">
            <v>26</v>
          </cell>
        </row>
        <row r="50">
          <cell r="B50">
            <v>48</v>
          </cell>
          <cell r="D50" t="str">
            <v>Total Machine Breakdown</v>
          </cell>
          <cell r="F50" t="str">
            <v>Minutes</v>
          </cell>
          <cell r="G50">
            <v>32930</v>
          </cell>
          <cell r="H50">
            <v>20415</v>
          </cell>
          <cell r="I50">
            <v>34810</v>
          </cell>
          <cell r="J50">
            <v>28115</v>
          </cell>
          <cell r="K50">
            <v>35430</v>
          </cell>
          <cell r="L50">
            <v>26580</v>
          </cell>
          <cell r="M50">
            <v>34815</v>
          </cell>
          <cell r="N50">
            <v>19515</v>
          </cell>
          <cell r="O50">
            <v>23305</v>
          </cell>
          <cell r="P50">
            <v>22305</v>
          </cell>
          <cell r="Q50">
            <v>23385</v>
          </cell>
          <cell r="R50">
            <v>19500</v>
          </cell>
          <cell r="S50">
            <v>321105</v>
          </cell>
          <cell r="T50">
            <v>321105</v>
          </cell>
          <cell r="U50">
            <v>178280</v>
          </cell>
          <cell r="V50">
            <v>142825</v>
          </cell>
        </row>
        <row r="51">
          <cell r="B51">
            <v>49</v>
          </cell>
          <cell r="D51" t="str">
            <v>Lost Day Cases</v>
          </cell>
          <cell r="F51" t="str">
            <v>Cases</v>
          </cell>
          <cell r="G51">
            <v>4</v>
          </cell>
          <cell r="H51">
            <v>5</v>
          </cell>
          <cell r="I51">
            <v>6</v>
          </cell>
          <cell r="J51">
            <v>9</v>
          </cell>
          <cell r="K51">
            <v>6</v>
          </cell>
          <cell r="L51">
            <v>8</v>
          </cell>
          <cell r="M51">
            <v>6</v>
          </cell>
          <cell r="N51">
            <v>4</v>
          </cell>
          <cell r="O51">
            <v>6</v>
          </cell>
          <cell r="P51">
            <v>4</v>
          </cell>
          <cell r="Q51">
            <v>8</v>
          </cell>
          <cell r="R51">
            <v>3</v>
          </cell>
          <cell r="S51">
            <v>69</v>
          </cell>
          <cell r="T51">
            <v>69</v>
          </cell>
          <cell r="U51">
            <v>38</v>
          </cell>
          <cell r="V51">
            <v>31</v>
          </cell>
        </row>
        <row r="52">
          <cell r="B52">
            <v>50</v>
          </cell>
          <cell r="C52" t="str">
            <v>Safety</v>
          </cell>
          <cell r="D52" t="str">
            <v>Non Lost Day Cases</v>
          </cell>
          <cell r="F52" t="str">
            <v>"</v>
          </cell>
          <cell r="G52">
            <v>3</v>
          </cell>
          <cell r="H52">
            <v>0</v>
          </cell>
          <cell r="I52">
            <v>1</v>
          </cell>
          <cell r="J52">
            <v>0</v>
          </cell>
          <cell r="K52">
            <v>0</v>
          </cell>
          <cell r="L52">
            <v>1</v>
          </cell>
          <cell r="M52">
            <v>1</v>
          </cell>
          <cell r="N52">
            <v>1</v>
          </cell>
          <cell r="O52">
            <v>1</v>
          </cell>
          <cell r="P52">
            <v>1</v>
          </cell>
          <cell r="Q52">
            <v>1</v>
          </cell>
          <cell r="R52">
            <v>0</v>
          </cell>
          <cell r="S52">
            <v>10</v>
          </cell>
          <cell r="T52">
            <v>10</v>
          </cell>
          <cell r="U52">
            <v>5</v>
          </cell>
          <cell r="V52">
            <v>5</v>
          </cell>
        </row>
        <row r="53">
          <cell r="B53">
            <v>51</v>
          </cell>
          <cell r="D53" t="str">
            <v>Frequency</v>
          </cell>
          <cell r="F53" t="str">
            <v>"</v>
          </cell>
          <cell r="G53">
            <v>3.8</v>
          </cell>
          <cell r="H53">
            <v>6.1</v>
          </cell>
          <cell r="I53">
            <v>6.1</v>
          </cell>
          <cell r="J53">
            <v>8.6</v>
          </cell>
          <cell r="K53">
            <v>6.03</v>
          </cell>
          <cell r="L53">
            <v>7.95</v>
          </cell>
          <cell r="M53">
            <v>5.82</v>
          </cell>
          <cell r="N53">
            <v>6.26</v>
          </cell>
          <cell r="O53">
            <v>5.5</v>
          </cell>
          <cell r="P53">
            <v>3.65</v>
          </cell>
          <cell r="Q53">
            <v>7.4</v>
          </cell>
          <cell r="R53">
            <v>3.2</v>
          </cell>
          <cell r="S53">
            <v>5.8674999999999997</v>
          </cell>
          <cell r="T53">
            <v>5.8674999999999997</v>
          </cell>
          <cell r="U53">
            <v>6.43</v>
          </cell>
          <cell r="V53">
            <v>5.3049999999999988</v>
          </cell>
        </row>
        <row r="54">
          <cell r="B54">
            <v>52</v>
          </cell>
          <cell r="D54" t="str">
            <v>Severity</v>
          </cell>
          <cell r="F54" t="str">
            <v>"</v>
          </cell>
          <cell r="G54">
            <v>166</v>
          </cell>
          <cell r="H54">
            <v>207</v>
          </cell>
          <cell r="I54">
            <v>204</v>
          </cell>
          <cell r="J54">
            <v>164</v>
          </cell>
          <cell r="K54">
            <v>169</v>
          </cell>
          <cell r="L54">
            <v>181</v>
          </cell>
          <cell r="M54">
            <v>205</v>
          </cell>
          <cell r="N54">
            <v>245</v>
          </cell>
          <cell r="O54">
            <v>160</v>
          </cell>
          <cell r="P54">
            <v>182</v>
          </cell>
          <cell r="Q54">
            <v>209</v>
          </cell>
          <cell r="R54">
            <v>251</v>
          </cell>
          <cell r="S54">
            <v>195.25</v>
          </cell>
          <cell r="T54">
            <v>195.25</v>
          </cell>
          <cell r="U54">
            <v>181.83333333333334</v>
          </cell>
          <cell r="V54">
            <v>208.66666666666666</v>
          </cell>
        </row>
        <row r="55">
          <cell r="B55">
            <v>53</v>
          </cell>
          <cell r="C55" t="str">
            <v>Capital</v>
          </cell>
          <cell r="D55" t="str">
            <v>Committed</v>
          </cell>
          <cell r="F55" t="str">
            <v>Pts/000</v>
          </cell>
          <cell r="G55">
            <v>19967</v>
          </cell>
          <cell r="H55">
            <v>31537</v>
          </cell>
          <cell r="I55">
            <v>41559</v>
          </cell>
          <cell r="J55">
            <v>53559</v>
          </cell>
          <cell r="K55">
            <v>28558</v>
          </cell>
          <cell r="L55">
            <v>34662</v>
          </cell>
          <cell r="M55">
            <v>32294</v>
          </cell>
          <cell r="N55">
            <v>3163</v>
          </cell>
          <cell r="O55">
            <v>25353</v>
          </cell>
          <cell r="P55">
            <v>28580</v>
          </cell>
          <cell r="Q55">
            <v>100228</v>
          </cell>
          <cell r="R55">
            <v>39034</v>
          </cell>
          <cell r="S55">
            <v>438494</v>
          </cell>
          <cell r="T55">
            <v>438494</v>
          </cell>
          <cell r="U55">
            <v>209842</v>
          </cell>
          <cell r="V55">
            <v>228652</v>
          </cell>
        </row>
        <row r="56">
          <cell r="B56">
            <v>54</v>
          </cell>
          <cell r="C56" t="str">
            <v>Investment</v>
          </cell>
          <cell r="D56" t="str">
            <v>Spent</v>
          </cell>
          <cell r="F56" t="str">
            <v>"</v>
          </cell>
          <cell r="G56">
            <v>31161</v>
          </cell>
          <cell r="H56">
            <v>13558</v>
          </cell>
          <cell r="I56">
            <v>43961</v>
          </cell>
          <cell r="J56">
            <v>39121</v>
          </cell>
          <cell r="K56">
            <v>42804</v>
          </cell>
          <cell r="L56">
            <v>134762</v>
          </cell>
          <cell r="M56">
            <v>253952</v>
          </cell>
          <cell r="N56">
            <v>31661</v>
          </cell>
          <cell r="O56">
            <v>24340</v>
          </cell>
          <cell r="P56">
            <v>50375</v>
          </cell>
          <cell r="Q56">
            <v>89667</v>
          </cell>
          <cell r="R56">
            <v>18304</v>
          </cell>
          <cell r="S56">
            <v>773666</v>
          </cell>
          <cell r="T56">
            <v>773666</v>
          </cell>
          <cell r="U56">
            <v>305367</v>
          </cell>
          <cell r="V56">
            <v>468299</v>
          </cell>
        </row>
        <row r="57">
          <cell r="B57">
            <v>55</v>
          </cell>
          <cell r="D57" t="str">
            <v>Off Batches</v>
          </cell>
          <cell r="F57" t="str">
            <v>%</v>
          </cell>
          <cell r="G57">
            <v>0.28600000000000003</v>
          </cell>
          <cell r="H57">
            <v>0.28000000000000003</v>
          </cell>
          <cell r="I57">
            <v>0.5</v>
          </cell>
          <cell r="J57">
            <v>0.3</v>
          </cell>
          <cell r="K57">
            <v>0.24</v>
          </cell>
          <cell r="L57">
            <v>0.31</v>
          </cell>
          <cell r="M57">
            <v>0.21</v>
          </cell>
          <cell r="N57">
            <v>0.18</v>
          </cell>
          <cell r="O57">
            <v>0.36</v>
          </cell>
          <cell r="P57">
            <v>0.29899999999999999</v>
          </cell>
          <cell r="Q57">
            <v>0.28999999999999998</v>
          </cell>
          <cell r="R57">
            <v>0.17</v>
          </cell>
          <cell r="S57">
            <v>0.28856634258605696</v>
          </cell>
          <cell r="T57">
            <v>0.28856634258605696</v>
          </cell>
          <cell r="U57">
            <v>0.32287855405291366</v>
          </cell>
          <cell r="V57">
            <v>0.25546713821623784</v>
          </cell>
        </row>
        <row r="58">
          <cell r="B58">
            <v>56</v>
          </cell>
          <cell r="D58" t="str">
            <v>Cures/Bladder</v>
          </cell>
          <cell r="F58" t="str">
            <v>Units</v>
          </cell>
          <cell r="G58">
            <v>399</v>
          </cell>
          <cell r="H58">
            <v>412</v>
          </cell>
          <cell r="I58">
            <v>410</v>
          </cell>
          <cell r="J58">
            <v>430</v>
          </cell>
          <cell r="K58">
            <v>401</v>
          </cell>
          <cell r="L58">
            <v>363</v>
          </cell>
          <cell r="M58">
            <v>416</v>
          </cell>
          <cell r="N58">
            <v>402</v>
          </cell>
          <cell r="O58">
            <v>445</v>
          </cell>
          <cell r="P58">
            <v>389</v>
          </cell>
          <cell r="Q58">
            <v>407</v>
          </cell>
          <cell r="R58">
            <v>470</v>
          </cell>
          <cell r="S58">
            <v>412.90925753043194</v>
          </cell>
          <cell r="T58">
            <v>412.90925753043194</v>
          </cell>
          <cell r="U58">
            <v>402.48111665176799</v>
          </cell>
          <cell r="V58">
            <v>423.23748549290002</v>
          </cell>
        </row>
        <row r="59">
          <cell r="B59">
            <v>57</v>
          </cell>
          <cell r="E59" t="str">
            <v>TBR-LTR</v>
          </cell>
          <cell r="F59" t="str">
            <v>%</v>
          </cell>
          <cell r="G59">
            <v>2.8</v>
          </cell>
          <cell r="H59">
            <v>3.14</v>
          </cell>
          <cell r="I59">
            <v>2.5099999999999998</v>
          </cell>
          <cell r="J59">
            <v>2.92</v>
          </cell>
          <cell r="K59">
            <v>3.9</v>
          </cell>
          <cell r="L59">
            <v>3.83</v>
          </cell>
          <cell r="M59">
            <v>2.81</v>
          </cell>
          <cell r="N59">
            <v>3.32</v>
          </cell>
          <cell r="O59">
            <v>2.25</v>
          </cell>
          <cell r="P59">
            <v>3.43</v>
          </cell>
          <cell r="Q59">
            <v>3.36</v>
          </cell>
          <cell r="R59">
            <v>2.2400000000000002</v>
          </cell>
          <cell r="S59">
            <v>3.0114413369618456</v>
          </cell>
          <cell r="T59">
            <v>3.0114413369618456</v>
          </cell>
          <cell r="U59">
            <v>3.1606972396040884</v>
          </cell>
          <cell r="V59">
            <v>2.8636154679819774</v>
          </cell>
        </row>
        <row r="60">
          <cell r="B60">
            <v>58</v>
          </cell>
          <cell r="D60" t="str">
            <v>Buffs</v>
          </cell>
          <cell r="E60" t="str">
            <v>PSR-CVR</v>
          </cell>
          <cell r="F60" t="str">
            <v>"</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row>
        <row r="61">
          <cell r="B61">
            <v>59</v>
          </cell>
          <cell r="E61" t="str">
            <v>Others</v>
          </cell>
          <cell r="F61" t="str">
            <v>"</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row>
        <row r="62">
          <cell r="B62">
            <v>60</v>
          </cell>
          <cell r="C62" t="str">
            <v>Quality</v>
          </cell>
          <cell r="E62" t="str">
            <v>TBR-LTR</v>
          </cell>
          <cell r="F62" t="str">
            <v>"</v>
          </cell>
          <cell r="G62">
            <v>4.07</v>
          </cell>
          <cell r="H62">
            <v>4.2</v>
          </cell>
          <cell r="I62">
            <v>3.78</v>
          </cell>
          <cell r="J62">
            <v>3.02</v>
          </cell>
          <cell r="K62">
            <v>3.76</v>
          </cell>
          <cell r="L62">
            <v>3.18</v>
          </cell>
          <cell r="M62">
            <v>2.58</v>
          </cell>
          <cell r="N62">
            <v>3.49</v>
          </cell>
          <cell r="O62">
            <v>3.07</v>
          </cell>
          <cell r="P62">
            <v>2.58</v>
          </cell>
          <cell r="Q62">
            <v>2.37</v>
          </cell>
          <cell r="R62">
            <v>2.93</v>
          </cell>
          <cell r="S62">
            <v>3.2163472782403923</v>
          </cell>
          <cell r="T62">
            <v>3.2163472782403923</v>
          </cell>
          <cell r="U62">
            <v>3.641263212312464</v>
          </cell>
          <cell r="V62">
            <v>2.7955025003413443</v>
          </cell>
        </row>
        <row r="63">
          <cell r="B63">
            <v>61</v>
          </cell>
          <cell r="D63" t="str">
            <v>Repair</v>
          </cell>
          <cell r="E63" t="str">
            <v>PSR-CVR</v>
          </cell>
          <cell r="F63" t="str">
            <v>"</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row>
        <row r="64">
          <cell r="B64">
            <v>62</v>
          </cell>
          <cell r="E64" t="str">
            <v>Others</v>
          </cell>
          <cell r="F64" t="str">
            <v>"</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row>
        <row r="65">
          <cell r="B65">
            <v>63</v>
          </cell>
          <cell r="E65" t="str">
            <v>TBR-LTR</v>
          </cell>
          <cell r="F65" t="str">
            <v>"</v>
          </cell>
          <cell r="G65">
            <v>1.02</v>
          </cell>
          <cell r="H65">
            <v>1.08</v>
          </cell>
          <cell r="I65">
            <v>0.91</v>
          </cell>
          <cell r="J65">
            <v>0.8</v>
          </cell>
          <cell r="K65">
            <v>0.94</v>
          </cell>
          <cell r="L65">
            <v>0.93</v>
          </cell>
          <cell r="M65">
            <v>0.96</v>
          </cell>
          <cell r="N65">
            <v>1.77</v>
          </cell>
          <cell r="O65">
            <v>1.32</v>
          </cell>
          <cell r="P65">
            <v>0.95</v>
          </cell>
          <cell r="Q65">
            <v>0.74</v>
          </cell>
          <cell r="R65">
            <v>0.8</v>
          </cell>
          <cell r="S65">
            <v>0.99253920497845072</v>
          </cell>
          <cell r="T65">
            <v>0.99253920497845072</v>
          </cell>
          <cell r="U65">
            <v>0.93970573727234541</v>
          </cell>
          <cell r="V65">
            <v>1.0448664706785908</v>
          </cell>
        </row>
        <row r="66">
          <cell r="B66">
            <v>64</v>
          </cell>
          <cell r="D66" t="str">
            <v>Scrap</v>
          </cell>
          <cell r="E66" t="str">
            <v>PSR-CVR</v>
          </cell>
          <cell r="F66" t="str">
            <v>"</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row>
        <row r="67">
          <cell r="B67">
            <v>65</v>
          </cell>
          <cell r="E67" t="str">
            <v>Others</v>
          </cell>
          <cell r="F67" t="str">
            <v>"</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row>
        <row r="68">
          <cell r="B68">
            <v>66</v>
          </cell>
          <cell r="D68" t="str">
            <v>QPR's</v>
          </cell>
          <cell r="F68" t="str">
            <v>Units</v>
          </cell>
          <cell r="G68">
            <v>0</v>
          </cell>
          <cell r="H68">
            <v>1</v>
          </cell>
          <cell r="I68">
            <v>1</v>
          </cell>
          <cell r="J68">
            <v>1</v>
          </cell>
          <cell r="K68">
            <v>0</v>
          </cell>
          <cell r="L68">
            <v>2</v>
          </cell>
          <cell r="M68">
            <v>3</v>
          </cell>
          <cell r="N68">
            <v>1</v>
          </cell>
          <cell r="O68">
            <v>0</v>
          </cell>
          <cell r="P68">
            <v>4</v>
          </cell>
          <cell r="Q68">
            <v>1</v>
          </cell>
          <cell r="R68">
            <v>0</v>
          </cell>
          <cell r="S68">
            <v>14</v>
          </cell>
          <cell r="T68">
            <v>14</v>
          </cell>
          <cell r="U68">
            <v>5</v>
          </cell>
          <cell r="V68">
            <v>9</v>
          </cell>
        </row>
        <row r="69">
          <cell r="B69">
            <v>67</v>
          </cell>
          <cell r="D69" t="str">
            <v>Direct Material</v>
          </cell>
          <cell r="F69" t="str">
            <v>Pts</v>
          </cell>
          <cell r="G69">
            <v>1012481892</v>
          </cell>
          <cell r="H69">
            <v>754426432</v>
          </cell>
          <cell r="I69">
            <v>1051549372</v>
          </cell>
          <cell r="J69">
            <v>1045881634</v>
          </cell>
          <cell r="K69">
            <v>924222735</v>
          </cell>
          <cell r="L69">
            <v>1057884004</v>
          </cell>
          <cell r="M69">
            <v>1057364271</v>
          </cell>
          <cell r="N69">
            <v>671007433</v>
          </cell>
          <cell r="O69">
            <v>1100841074</v>
          </cell>
          <cell r="P69">
            <v>1097035717</v>
          </cell>
          <cell r="Q69">
            <v>1027853427</v>
          </cell>
          <cell r="R69">
            <v>1120786552</v>
          </cell>
          <cell r="S69">
            <v>11921334543</v>
          </cell>
          <cell r="T69">
            <v>11921334543</v>
          </cell>
          <cell r="U69">
            <v>5846446069</v>
          </cell>
          <cell r="V69">
            <v>6074888474</v>
          </cell>
        </row>
        <row r="70">
          <cell r="B70">
            <v>68</v>
          </cell>
          <cell r="E70" t="str">
            <v>Payroll</v>
          </cell>
          <cell r="F70" t="str">
            <v>"</v>
          </cell>
          <cell r="G70">
            <v>363889241</v>
          </cell>
          <cell r="H70">
            <v>350556088</v>
          </cell>
          <cell r="I70">
            <v>364019308</v>
          </cell>
          <cell r="J70">
            <v>348802616</v>
          </cell>
          <cell r="K70">
            <v>347417128</v>
          </cell>
          <cell r="L70">
            <v>332096819</v>
          </cell>
          <cell r="M70">
            <v>303109646</v>
          </cell>
          <cell r="N70">
            <v>219199387</v>
          </cell>
          <cell r="O70">
            <v>289732538</v>
          </cell>
          <cell r="P70">
            <v>350925446</v>
          </cell>
          <cell r="Q70">
            <v>352479803</v>
          </cell>
          <cell r="R70">
            <v>344763535</v>
          </cell>
          <cell r="S70">
            <v>3966991555</v>
          </cell>
          <cell r="T70">
            <v>3966991555</v>
          </cell>
          <cell r="U70">
            <v>2106781200</v>
          </cell>
          <cell r="V70">
            <v>1860210355</v>
          </cell>
        </row>
        <row r="71">
          <cell r="B71">
            <v>69</v>
          </cell>
          <cell r="E71" t="str">
            <v>Benefits</v>
          </cell>
          <cell r="F71" t="str">
            <v>"</v>
          </cell>
          <cell r="G71">
            <v>256983623</v>
          </cell>
          <cell r="H71">
            <v>254749935</v>
          </cell>
          <cell r="I71">
            <v>255234884</v>
          </cell>
          <cell r="J71">
            <v>248505536</v>
          </cell>
          <cell r="K71">
            <v>248806777</v>
          </cell>
          <cell r="L71">
            <v>244540243</v>
          </cell>
          <cell r="M71">
            <v>229433640</v>
          </cell>
          <cell r="N71">
            <v>190549379</v>
          </cell>
          <cell r="O71">
            <v>228751709</v>
          </cell>
          <cell r="P71">
            <v>253361069</v>
          </cell>
          <cell r="Q71">
            <v>252353524</v>
          </cell>
          <cell r="R71">
            <v>252441507</v>
          </cell>
          <cell r="S71">
            <v>2915711826</v>
          </cell>
          <cell r="T71">
            <v>2915711826</v>
          </cell>
          <cell r="U71">
            <v>1508820998</v>
          </cell>
          <cell r="V71">
            <v>1406890828</v>
          </cell>
        </row>
        <row r="72">
          <cell r="B72">
            <v>70</v>
          </cell>
          <cell r="E72" t="str">
            <v>S/T Pay &amp; Ben</v>
          </cell>
          <cell r="F72" t="str">
            <v>"</v>
          </cell>
          <cell r="G72">
            <v>620872864</v>
          </cell>
          <cell r="H72">
            <v>605306023</v>
          </cell>
          <cell r="I72">
            <v>619254192</v>
          </cell>
          <cell r="J72">
            <v>597308152</v>
          </cell>
          <cell r="K72">
            <v>596223905</v>
          </cell>
          <cell r="L72">
            <v>576637062</v>
          </cell>
          <cell r="M72">
            <v>532543286</v>
          </cell>
          <cell r="N72">
            <v>409748766</v>
          </cell>
          <cell r="O72">
            <v>518484247</v>
          </cell>
          <cell r="P72">
            <v>604286515</v>
          </cell>
          <cell r="Q72">
            <v>604833327</v>
          </cell>
          <cell r="R72">
            <v>597205042</v>
          </cell>
          <cell r="S72">
            <v>6882703381</v>
          </cell>
          <cell r="T72">
            <v>6882703381</v>
          </cell>
          <cell r="U72">
            <v>3615602198</v>
          </cell>
          <cell r="V72">
            <v>3267101183</v>
          </cell>
        </row>
        <row r="73">
          <cell r="B73">
            <v>71</v>
          </cell>
          <cell r="E73" t="str">
            <v>Depreciation</v>
          </cell>
          <cell r="F73" t="str">
            <v>"</v>
          </cell>
          <cell r="G73">
            <v>66783977</v>
          </cell>
          <cell r="H73">
            <v>66484409</v>
          </cell>
          <cell r="I73">
            <v>66479744</v>
          </cell>
          <cell r="J73">
            <v>66027819</v>
          </cell>
          <cell r="K73">
            <v>65875861</v>
          </cell>
          <cell r="L73">
            <v>65927912</v>
          </cell>
          <cell r="M73">
            <v>66305989</v>
          </cell>
          <cell r="N73">
            <v>66329935</v>
          </cell>
          <cell r="O73">
            <v>66407388</v>
          </cell>
          <cell r="P73">
            <v>66724192</v>
          </cell>
          <cell r="Q73">
            <v>67955503</v>
          </cell>
          <cell r="R73">
            <v>69306439</v>
          </cell>
          <cell r="S73">
            <v>800609168</v>
          </cell>
          <cell r="T73">
            <v>800609168</v>
          </cell>
          <cell r="U73">
            <v>397579722</v>
          </cell>
          <cell r="V73">
            <v>403029446</v>
          </cell>
        </row>
        <row r="74">
          <cell r="B74">
            <v>72</v>
          </cell>
          <cell r="E74" t="str">
            <v>Maintenance</v>
          </cell>
          <cell r="F74" t="str">
            <v>"</v>
          </cell>
          <cell r="G74">
            <v>30822600</v>
          </cell>
          <cell r="H74">
            <v>23620548</v>
          </cell>
          <cell r="I74">
            <v>28733574</v>
          </cell>
          <cell r="J74">
            <v>32543123</v>
          </cell>
          <cell r="K74">
            <v>29489135</v>
          </cell>
          <cell r="L74">
            <v>28449933</v>
          </cell>
          <cell r="M74">
            <v>31512797</v>
          </cell>
          <cell r="N74">
            <v>60160747</v>
          </cell>
          <cell r="O74">
            <v>26308050</v>
          </cell>
          <cell r="P74">
            <v>27304733</v>
          </cell>
          <cell r="Q74">
            <v>25213616</v>
          </cell>
          <cell r="R74">
            <v>25647245</v>
          </cell>
          <cell r="S74">
            <v>369806101</v>
          </cell>
          <cell r="T74">
            <v>369806101</v>
          </cell>
          <cell r="U74">
            <v>173658913</v>
          </cell>
          <cell r="V74">
            <v>196147188</v>
          </cell>
        </row>
        <row r="75">
          <cell r="B75">
            <v>73</v>
          </cell>
          <cell r="C75" t="str">
            <v>Factory</v>
          </cell>
          <cell r="D75" t="str">
            <v>Conversion</v>
          </cell>
          <cell r="E75" t="str">
            <v>Energy</v>
          </cell>
          <cell r="F75" t="str">
            <v>"</v>
          </cell>
          <cell r="G75">
            <v>57623492</v>
          </cell>
          <cell r="H75">
            <v>42315617</v>
          </cell>
          <cell r="I75">
            <v>55353289</v>
          </cell>
          <cell r="J75">
            <v>53998477</v>
          </cell>
          <cell r="K75">
            <v>48058841</v>
          </cell>
          <cell r="L75">
            <v>52587047</v>
          </cell>
          <cell r="M75">
            <v>51468892</v>
          </cell>
          <cell r="N75">
            <v>33792134</v>
          </cell>
          <cell r="O75">
            <v>51057823</v>
          </cell>
          <cell r="P75">
            <v>51545441</v>
          </cell>
          <cell r="Q75">
            <v>35526465</v>
          </cell>
          <cell r="R75">
            <v>38836269</v>
          </cell>
          <cell r="S75">
            <v>572163787</v>
          </cell>
          <cell r="T75">
            <v>572163787</v>
          </cell>
          <cell r="U75">
            <v>309936763</v>
          </cell>
          <cell r="V75">
            <v>262227024</v>
          </cell>
        </row>
        <row r="76">
          <cell r="B76">
            <v>74</v>
          </cell>
          <cell r="C76" t="str">
            <v>Cost</v>
          </cell>
          <cell r="E76" t="str">
            <v>Supp &amp; Exp.</v>
          </cell>
          <cell r="F76" t="str">
            <v>"</v>
          </cell>
          <cell r="G76">
            <v>28939003</v>
          </cell>
          <cell r="H76">
            <v>23372642</v>
          </cell>
          <cell r="I76">
            <v>26172354</v>
          </cell>
          <cell r="J76">
            <v>31377665</v>
          </cell>
          <cell r="K76">
            <v>25361516</v>
          </cell>
          <cell r="L76">
            <v>27409038</v>
          </cell>
          <cell r="M76">
            <v>29377252</v>
          </cell>
          <cell r="N76">
            <v>21933544</v>
          </cell>
          <cell r="O76">
            <v>27674457</v>
          </cell>
          <cell r="P76">
            <v>28447648</v>
          </cell>
          <cell r="Q76">
            <v>26961108</v>
          </cell>
          <cell r="R76">
            <v>26401649</v>
          </cell>
          <cell r="S76">
            <v>323427876</v>
          </cell>
          <cell r="T76">
            <v>323427876</v>
          </cell>
          <cell r="U76">
            <v>162632218</v>
          </cell>
          <cell r="V76">
            <v>160795658</v>
          </cell>
        </row>
        <row r="77">
          <cell r="B77">
            <v>75</v>
          </cell>
          <cell r="E77" t="str">
            <v>Net Allocation</v>
          </cell>
          <cell r="F77" t="str">
            <v>"</v>
          </cell>
          <cell r="G77">
            <v>-11900433</v>
          </cell>
          <cell r="H77">
            <v>-13747651</v>
          </cell>
          <cell r="I77">
            <v>-15631201</v>
          </cell>
          <cell r="J77">
            <v>-16356996</v>
          </cell>
          <cell r="K77">
            <v>-16363782</v>
          </cell>
          <cell r="L77">
            <v>-16708681</v>
          </cell>
          <cell r="M77">
            <v>-13337236</v>
          </cell>
          <cell r="N77">
            <v>-12197718</v>
          </cell>
          <cell r="O77">
            <v>-16904111</v>
          </cell>
          <cell r="P77">
            <v>-16759212</v>
          </cell>
          <cell r="Q77">
            <v>-14641050</v>
          </cell>
          <cell r="R77">
            <v>-16739417</v>
          </cell>
          <cell r="S77">
            <v>-181287488</v>
          </cell>
          <cell r="T77">
            <v>-181287488</v>
          </cell>
          <cell r="U77">
            <v>-90708744</v>
          </cell>
          <cell r="V77">
            <v>-90578744</v>
          </cell>
        </row>
        <row r="78">
          <cell r="B78">
            <v>76</v>
          </cell>
          <cell r="C78" t="str">
            <v>Local</v>
          </cell>
          <cell r="E78" t="str">
            <v>Credit</v>
          </cell>
          <cell r="F78" t="str">
            <v>"</v>
          </cell>
          <cell r="G78">
            <v>-30035422</v>
          </cell>
          <cell r="H78">
            <v>-24223382</v>
          </cell>
          <cell r="I78">
            <v>-30133078</v>
          </cell>
          <cell r="J78">
            <v>-32155615</v>
          </cell>
          <cell r="K78">
            <v>-36404166</v>
          </cell>
          <cell r="L78">
            <v>-35304804</v>
          </cell>
          <cell r="M78">
            <v>-30659224</v>
          </cell>
          <cell r="N78">
            <v>-2200567</v>
          </cell>
          <cell r="O78">
            <v>-34019227</v>
          </cell>
          <cell r="P78">
            <v>-28710071</v>
          </cell>
          <cell r="Q78">
            <v>-22435409</v>
          </cell>
          <cell r="R78">
            <v>-20982068</v>
          </cell>
          <cell r="S78">
            <v>-327263033</v>
          </cell>
          <cell r="T78">
            <v>-327263033</v>
          </cell>
          <cell r="U78">
            <v>-188256467</v>
          </cell>
          <cell r="V78">
            <v>-139006566</v>
          </cell>
        </row>
        <row r="79">
          <cell r="B79">
            <v>77</v>
          </cell>
          <cell r="C79" t="str">
            <v>Currency</v>
          </cell>
          <cell r="E79" t="str">
            <v>Others - Transf.</v>
          </cell>
          <cell r="F79" t="str">
            <v>"</v>
          </cell>
          <cell r="G79">
            <v>42272020</v>
          </cell>
          <cell r="H79">
            <v>31567732</v>
          </cell>
          <cell r="I79">
            <v>43311140</v>
          </cell>
          <cell r="J79">
            <v>43267546</v>
          </cell>
          <cell r="K79">
            <v>36312378</v>
          </cell>
          <cell r="L79">
            <v>41848929</v>
          </cell>
          <cell r="M79">
            <v>43783550</v>
          </cell>
          <cell r="N79">
            <v>26687540</v>
          </cell>
          <cell r="O79">
            <v>42997148</v>
          </cell>
          <cell r="P79">
            <v>46498850</v>
          </cell>
          <cell r="Q79">
            <v>38621029</v>
          </cell>
          <cell r="R79">
            <v>43481684</v>
          </cell>
          <cell r="S79">
            <v>480649546</v>
          </cell>
          <cell r="T79">
            <v>480649546</v>
          </cell>
          <cell r="U79">
            <v>238579745</v>
          </cell>
          <cell r="V79">
            <v>242069801</v>
          </cell>
        </row>
        <row r="80">
          <cell r="B80">
            <v>78</v>
          </cell>
          <cell r="E80" t="str">
            <v>Others - Svc. Dpt.</v>
          </cell>
          <cell r="F80" t="str">
            <v>"</v>
          </cell>
          <cell r="G80">
            <v>56407856</v>
          </cell>
          <cell r="H80">
            <v>56097644</v>
          </cell>
          <cell r="I80">
            <v>59052032</v>
          </cell>
          <cell r="J80">
            <v>60852777</v>
          </cell>
          <cell r="K80">
            <v>55236453</v>
          </cell>
          <cell r="L80">
            <v>58581077</v>
          </cell>
          <cell r="M80">
            <v>55651950</v>
          </cell>
          <cell r="N80">
            <v>54384761</v>
          </cell>
          <cell r="O80">
            <v>57251686</v>
          </cell>
          <cell r="P80">
            <v>59621470</v>
          </cell>
          <cell r="Q80">
            <v>56801927</v>
          </cell>
          <cell r="R80">
            <v>48393577</v>
          </cell>
          <cell r="S80">
            <v>678333210</v>
          </cell>
          <cell r="T80">
            <v>678333210</v>
          </cell>
          <cell r="U80">
            <v>346227839</v>
          </cell>
          <cell r="V80">
            <v>332105371</v>
          </cell>
        </row>
        <row r="81">
          <cell r="B81">
            <v>79</v>
          </cell>
          <cell r="E81" t="str">
            <v xml:space="preserve">  Total</v>
          </cell>
          <cell r="F81" t="str">
            <v>"</v>
          </cell>
          <cell r="G81">
            <v>861785957</v>
          </cell>
          <cell r="H81">
            <v>810793582</v>
          </cell>
          <cell r="I81">
            <v>852592046</v>
          </cell>
          <cell r="J81">
            <v>836862948</v>
          </cell>
          <cell r="K81">
            <v>803790141</v>
          </cell>
          <cell r="L81">
            <v>799427513</v>
          </cell>
          <cell r="M81">
            <v>766647256</v>
          </cell>
          <cell r="N81">
            <v>658639142</v>
          </cell>
          <cell r="O81">
            <v>739257461</v>
          </cell>
          <cell r="P81">
            <v>838959566</v>
          </cell>
          <cell r="Q81">
            <v>818836516</v>
          </cell>
          <cell r="R81">
            <v>811550420</v>
          </cell>
          <cell r="S81">
            <v>9599142548</v>
          </cell>
          <cell r="T81">
            <v>9599142548</v>
          </cell>
          <cell r="U81">
            <v>4965252187</v>
          </cell>
          <cell r="V81">
            <v>4633890361</v>
          </cell>
        </row>
        <row r="82">
          <cell r="B82">
            <v>80</v>
          </cell>
          <cell r="D82" t="str">
            <v>Waste &amp;</v>
          </cell>
          <cell r="E82" t="str">
            <v>Scrap Tire</v>
          </cell>
          <cell r="F82" t="str">
            <v>"</v>
          </cell>
          <cell r="G82">
            <v>10586474</v>
          </cell>
          <cell r="H82">
            <v>7729299</v>
          </cell>
          <cell r="I82">
            <v>9568739</v>
          </cell>
          <cell r="J82">
            <v>8248790</v>
          </cell>
          <cell r="K82">
            <v>8214266</v>
          </cell>
          <cell r="L82">
            <v>9566355</v>
          </cell>
          <cell r="M82">
            <v>10736636</v>
          </cell>
          <cell r="N82">
            <v>12369442</v>
          </cell>
          <cell r="O82">
            <v>14487286</v>
          </cell>
          <cell r="P82">
            <v>11095079</v>
          </cell>
          <cell r="Q82">
            <v>7315004</v>
          </cell>
          <cell r="R82">
            <v>9581104</v>
          </cell>
          <cell r="S82">
            <v>119498474</v>
          </cell>
          <cell r="T82">
            <v>119498474</v>
          </cell>
          <cell r="U82">
            <v>53913923</v>
          </cell>
          <cell r="V82">
            <v>65584551</v>
          </cell>
        </row>
        <row r="83">
          <cell r="B83">
            <v>81</v>
          </cell>
          <cell r="D83" t="str">
            <v>Scrap</v>
          </cell>
          <cell r="E83" t="str">
            <v>In Process Mat.</v>
          </cell>
          <cell r="F83" t="str">
            <v>"</v>
          </cell>
          <cell r="G83">
            <v>17491794</v>
          </cell>
          <cell r="H83">
            <v>10937741</v>
          </cell>
          <cell r="I83">
            <v>11144187</v>
          </cell>
          <cell r="J83">
            <v>13113823</v>
          </cell>
          <cell r="K83">
            <v>11791512</v>
          </cell>
          <cell r="L83">
            <v>13808704</v>
          </cell>
          <cell r="M83">
            <v>16151528</v>
          </cell>
          <cell r="N83">
            <v>8378204</v>
          </cell>
          <cell r="O83">
            <v>11328676</v>
          </cell>
          <cell r="P83">
            <v>13962376</v>
          </cell>
          <cell r="Q83">
            <v>11132563</v>
          </cell>
          <cell r="R83">
            <v>10464607</v>
          </cell>
          <cell r="S83">
            <v>149705715</v>
          </cell>
          <cell r="T83">
            <v>149705715</v>
          </cell>
          <cell r="U83">
            <v>78287761</v>
          </cell>
          <cell r="V83">
            <v>71417954</v>
          </cell>
        </row>
        <row r="84">
          <cell r="B84">
            <v>82</v>
          </cell>
          <cell r="E84" t="str">
            <v>Total</v>
          </cell>
          <cell r="F84" t="str">
            <v>"</v>
          </cell>
          <cell r="G84">
            <v>28078268</v>
          </cell>
          <cell r="H84">
            <v>18667040</v>
          </cell>
          <cell r="I84">
            <v>20712926</v>
          </cell>
          <cell r="J84">
            <v>21362613</v>
          </cell>
          <cell r="K84">
            <v>20005778</v>
          </cell>
          <cell r="L84">
            <v>23375059</v>
          </cell>
          <cell r="M84">
            <v>26888164</v>
          </cell>
          <cell r="N84">
            <v>20747646</v>
          </cell>
          <cell r="O84">
            <v>25815962</v>
          </cell>
          <cell r="P84">
            <v>25057455</v>
          </cell>
          <cell r="Q84">
            <v>18447567</v>
          </cell>
          <cell r="R84">
            <v>20045711</v>
          </cell>
          <cell r="S84">
            <v>269204189</v>
          </cell>
          <cell r="T84">
            <v>269204189</v>
          </cell>
          <cell r="U84">
            <v>132201684</v>
          </cell>
          <cell r="V84">
            <v>137002505</v>
          </cell>
        </row>
        <row r="85">
          <cell r="B85">
            <v>83</v>
          </cell>
          <cell r="D85" t="str">
            <v xml:space="preserve">  Grand Total</v>
          </cell>
          <cell r="F85" t="str">
            <v>"</v>
          </cell>
          <cell r="G85">
            <v>1902346117</v>
          </cell>
          <cell r="H85">
            <v>1583887054</v>
          </cell>
          <cell r="I85">
            <v>1924854344</v>
          </cell>
          <cell r="J85">
            <v>1904107195</v>
          </cell>
          <cell r="K85">
            <v>1748018654</v>
          </cell>
          <cell r="L85">
            <v>1880686576</v>
          </cell>
          <cell r="M85">
            <v>1850899691</v>
          </cell>
          <cell r="N85">
            <v>1350394221</v>
          </cell>
          <cell r="O85">
            <v>1865914497</v>
          </cell>
          <cell r="P85">
            <v>1961052738</v>
          </cell>
          <cell r="Q85">
            <v>1865137510</v>
          </cell>
          <cell r="R85">
            <v>1952382683</v>
          </cell>
          <cell r="S85">
            <v>21789681280</v>
          </cell>
          <cell r="T85">
            <v>21789681280</v>
          </cell>
          <cell r="U85">
            <v>10943899940</v>
          </cell>
          <cell r="V85">
            <v>10845781340</v>
          </cell>
        </row>
        <row r="86">
          <cell r="B86">
            <v>84</v>
          </cell>
          <cell r="C86" t="str">
            <v>Exchange Rate</v>
          </cell>
          <cell r="F86" t="str">
            <v>Pts./US$</v>
          </cell>
          <cell r="G86">
            <v>7.4272133095662505E-3</v>
          </cell>
          <cell r="H86">
            <v>7.056167090036692E-3</v>
          </cell>
          <cell r="I86">
            <v>6.943962224845497E-3</v>
          </cell>
          <cell r="J86">
            <v>6.9232899473829967E-3</v>
          </cell>
          <cell r="K86">
            <v>6.9545865498296128E-3</v>
          </cell>
          <cell r="L86">
            <v>6.859181013786954E-3</v>
          </cell>
          <cell r="M86">
            <v>6.6242713301536832E-3</v>
          </cell>
          <cell r="N86">
            <v>6.4263222157959002E-3</v>
          </cell>
          <cell r="O86">
            <v>6.6225165562913907E-3</v>
          </cell>
          <cell r="P86">
            <v>6.7385444743935314E-3</v>
          </cell>
          <cell r="Q86">
            <v>6.8352699931647299E-3</v>
          </cell>
          <cell r="R86">
            <v>6.643635397289396E-3</v>
          </cell>
        </row>
        <row r="87">
          <cell r="B87">
            <v>85</v>
          </cell>
          <cell r="C87" t="str">
            <v>Material</v>
          </cell>
          <cell r="D87" t="str">
            <v>Material Price Variance</v>
          </cell>
          <cell r="F87" t="str">
            <v>Pts</v>
          </cell>
          <cell r="G87">
            <v>32739450</v>
          </cell>
          <cell r="H87">
            <v>17778303</v>
          </cell>
          <cell r="I87">
            <v>6599313</v>
          </cell>
          <cell r="J87">
            <v>9383709</v>
          </cell>
          <cell r="K87">
            <v>-969561</v>
          </cell>
          <cell r="L87">
            <v>1020126</v>
          </cell>
          <cell r="M87">
            <v>55191812</v>
          </cell>
          <cell r="N87">
            <v>7561973</v>
          </cell>
          <cell r="O87">
            <v>12019532</v>
          </cell>
          <cell r="P87">
            <v>20759193</v>
          </cell>
          <cell r="Q87">
            <v>18087229</v>
          </cell>
          <cell r="R87">
            <v>33531773</v>
          </cell>
          <cell r="S87">
            <v>213702852</v>
          </cell>
          <cell r="T87">
            <v>213702852</v>
          </cell>
          <cell r="U87">
            <v>66551340</v>
          </cell>
          <cell r="V87">
            <v>147151512</v>
          </cell>
        </row>
        <row r="88">
          <cell r="B88">
            <v>86</v>
          </cell>
          <cell r="C88" t="str">
            <v>Cost</v>
          </cell>
          <cell r="D88" t="str">
            <v>Material Usage Variance</v>
          </cell>
          <cell r="F88" t="str">
            <v>"</v>
          </cell>
          <cell r="G88">
            <v>-3422152</v>
          </cell>
          <cell r="H88">
            <v>-4716424</v>
          </cell>
          <cell r="I88">
            <v>-11498374</v>
          </cell>
          <cell r="J88">
            <v>-7587384</v>
          </cell>
          <cell r="K88">
            <v>-3143434</v>
          </cell>
          <cell r="L88">
            <v>-3404108</v>
          </cell>
          <cell r="M88">
            <v>-4930261</v>
          </cell>
          <cell r="N88">
            <v>-2081745</v>
          </cell>
          <cell r="O88">
            <v>-928020</v>
          </cell>
          <cell r="P88">
            <v>-2078997</v>
          </cell>
          <cell r="Q88">
            <v>-6128431</v>
          </cell>
          <cell r="R88">
            <v>2774253</v>
          </cell>
          <cell r="S88">
            <v>-47145077</v>
          </cell>
          <cell r="T88">
            <v>-47145077</v>
          </cell>
          <cell r="U88">
            <v>-33771876</v>
          </cell>
          <cell r="V88">
            <v>-13373201</v>
          </cell>
        </row>
        <row r="89">
          <cell r="B89">
            <v>87</v>
          </cell>
          <cell r="C89" t="str">
            <v>Reduction</v>
          </cell>
          <cell r="D89" t="str">
            <v xml:space="preserve">  Gran Total</v>
          </cell>
          <cell r="F89" t="str">
            <v>"</v>
          </cell>
          <cell r="G89">
            <v>29317298</v>
          </cell>
          <cell r="H89">
            <v>13061879</v>
          </cell>
          <cell r="I89">
            <v>-4899061</v>
          </cell>
          <cell r="J89">
            <v>1796325</v>
          </cell>
          <cell r="K89">
            <v>-4112995</v>
          </cell>
          <cell r="L89">
            <v>-2383982</v>
          </cell>
          <cell r="M89">
            <v>50261551</v>
          </cell>
          <cell r="N89">
            <v>5480228</v>
          </cell>
          <cell r="O89">
            <v>11091512</v>
          </cell>
          <cell r="P89">
            <v>18680196</v>
          </cell>
          <cell r="Q89">
            <v>11958798</v>
          </cell>
          <cell r="R89">
            <v>36306026</v>
          </cell>
          <cell r="S89">
            <v>166557775</v>
          </cell>
          <cell r="T89">
            <v>166557775</v>
          </cell>
          <cell r="U89">
            <v>32779464</v>
          </cell>
          <cell r="V89">
            <v>133778311</v>
          </cell>
        </row>
        <row r="90">
          <cell r="B90">
            <v>88</v>
          </cell>
          <cell r="C90" t="str">
            <v>Depreciation: Molds &amp; Containers</v>
          </cell>
          <cell r="F90" t="str">
            <v>"</v>
          </cell>
          <cell r="G90">
            <v>15675683</v>
          </cell>
          <cell r="H90">
            <v>15592995</v>
          </cell>
          <cell r="I90">
            <v>18305725</v>
          </cell>
          <cell r="J90">
            <v>17107100</v>
          </cell>
          <cell r="K90">
            <v>17107101</v>
          </cell>
          <cell r="L90">
            <v>20567389</v>
          </cell>
          <cell r="M90">
            <v>22843516</v>
          </cell>
          <cell r="N90">
            <v>24858228</v>
          </cell>
          <cell r="O90">
            <v>25131027</v>
          </cell>
          <cell r="P90">
            <v>25872910</v>
          </cell>
          <cell r="Q90">
            <v>27637522</v>
          </cell>
          <cell r="R90">
            <v>28440099</v>
          </cell>
          <cell r="S90">
            <v>259139295</v>
          </cell>
          <cell r="T90">
            <v>259139295</v>
          </cell>
          <cell r="U90">
            <v>104355993</v>
          </cell>
          <cell r="V90">
            <v>154783302</v>
          </cell>
        </row>
      </sheetData>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01"/>
      <sheetName val="EPMFormattingSheet"/>
      <sheetName val="EPMFormattingSheet2"/>
      <sheetName val="Report layout"/>
      <sheetName val="Report overview"/>
      <sheetName val="Entity"/>
      <sheetName val="Channel"/>
      <sheetName val="Intco"/>
      <sheetName val="Detail"/>
      <sheetName val="Comparision version"/>
      <sheetName val="Basic"/>
    </sheetNames>
    <sheetDataSet>
      <sheetData sheetId="0">
        <row r="32">
          <cell r="H32" t="str">
            <v>R_FORMAT_REF</v>
          </cell>
        </row>
      </sheetData>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F-GDCUploadFormat"/>
      <sheetName val="list"/>
      <sheetName val="モールド新設基準_判断ロジック"/>
      <sheetName val="Sheet1"/>
    </sheetNames>
    <sheetDataSet>
      <sheetData sheetId="0"/>
      <sheetData sheetId="1">
        <row r="1">
          <cell r="K1"/>
        </row>
        <row r="4">
          <cell r="Z4">
            <v>59</v>
          </cell>
        </row>
        <row r="5">
          <cell r="Z5" t="str">
            <v>**SPradialMark</v>
          </cell>
        </row>
        <row r="6">
          <cell r="Z6" t="str">
            <v>Radial Mark</v>
          </cell>
        </row>
        <row r="7">
          <cell r="Z7" t="str">
            <v>ラジアル記号</v>
          </cell>
        </row>
        <row r="8">
          <cell r="Z8" t="str">
            <v>-</v>
          </cell>
        </row>
        <row r="9">
          <cell r="Z9" t="str">
            <v>B</v>
          </cell>
        </row>
        <row r="10">
          <cell r="Z10" t="str">
            <v>D</v>
          </cell>
        </row>
        <row r="11">
          <cell r="Z11" t="str">
            <v>H</v>
          </cell>
        </row>
        <row r="12">
          <cell r="Z12" t="str">
            <v>HR</v>
          </cell>
        </row>
        <row r="13">
          <cell r="Z13" t="str">
            <v>R</v>
          </cell>
        </row>
        <row r="14">
          <cell r="Z14" t="str">
            <v>RF</v>
          </cell>
        </row>
        <row r="15">
          <cell r="Z15" t="str">
            <v>S</v>
          </cell>
        </row>
        <row r="16">
          <cell r="Z16" t="str">
            <v>SR</v>
          </cell>
        </row>
        <row r="17">
          <cell r="Z17" t="str">
            <v>TR</v>
          </cell>
        </row>
        <row r="18">
          <cell r="Z18" t="str">
            <v>V</v>
          </cell>
        </row>
        <row r="19">
          <cell r="Z19" t="str">
            <v>VR</v>
          </cell>
        </row>
        <row r="20">
          <cell r="Z20" t="str">
            <v>X</v>
          </cell>
        </row>
        <row r="21">
          <cell r="Z21" t="str">
            <v>ZR</v>
          </cell>
        </row>
        <row r="22">
          <cell r="Z22" t="str">
            <v>ZRF</v>
          </cell>
        </row>
      </sheetData>
      <sheetData sheetId="2"/>
      <sheetData sheetId="3"/>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osai_Btn"/>
      <sheetName val="TYRE_TBL"/>
      <sheetName val="Sheet11"/>
      <sheetName val="SELECT_SS"/>
      <sheetName val="SELECT"/>
      <sheetName val="SELECT_S"/>
      <sheetName val="ALL_GROUP"/>
      <sheetName val="MSG_SHEET"/>
      <sheetName val="原紙ｼｰﾄM"/>
      <sheetName val="原紙M"/>
      <sheetName val="MONTH"/>
      <sheetName val="ALL_MONTH"/>
      <sheetName val="OPEN"/>
      <sheetName val="Sheet2"/>
      <sheetName val="Sheet1"/>
      <sheetName val="原紙ｼｰﾄ"/>
      <sheetName val="GROUP"/>
      <sheetName val="選択"/>
      <sheetName val="原紙"/>
      <sheetName val="BACK"/>
      <sheetName val="累計02"/>
      <sheetName val="予算削減案"/>
      <sheetName val="ACARS"/>
      <sheetName val="TOTALS"/>
      <sheetName val="실적"/>
      <sheetName val="休日"/>
      <sheetName val="DAYTON"/>
      <sheetName val="list"/>
      <sheetName val="2002Shipment"/>
      <sheetName val="0723 2006 MTP 2"/>
      <sheetName val="累計02.xls"/>
      <sheetName val="横滨"/>
      <sheetName val="07月别"/>
      <sheetName val="比較"/>
      <sheetName val="价格单"/>
      <sheetName val="0707轮胎销售分析"/>
      <sheetName val="零售店别系列别销售"/>
      <sheetName val="0708轮胎销售分析"/>
      <sheetName val="零售店别系列别销售8"/>
      <sheetName val="零售店别系列别销售 9"/>
      <sheetName val="0709轮胎销售分析"/>
      <sheetName val="北京"/>
      <sheetName val="%E7%B4%AF%E8%A8%8802.xls"/>
      <sheetName val="4×4"/>
      <sheetName val="8月计算"/>
      <sheetName val="9月计算"/>
      <sheetName val="7月计算"/>
      <sheetName val="试验"/>
      <sheetName val="UFPrn20080504100247"/>
      <sheetName val="地域別(CSM)"/>
      <sheetName val="資金繰 総括"/>
      <sheetName val="Summary"/>
      <sheetName val="仕様一覧TP9月度"/>
      <sheetName val="仕様一覧SP9月末"/>
      <sheetName val="mo5-bs"/>
      <sheetName val="1.脚本说明"/>
      <sheetName val="11中计用"/>
      <sheetName val="参加促销客户明细（分析表）"/>
      <sheetName val="Format"/>
      <sheetName val="调整后的目标"/>
      <sheetName val="0703轮胎销售分析 (2)"/>
      <sheetName val="12月door"/>
      <sheetName val="零售店别系列别销售 12"/>
      <sheetName val="0711轮胎销售分析"/>
      <sheetName val="零售店别系列别销售11"/>
      <sheetName val="0710轮胎销售分析"/>
      <sheetName val="0712轮胎销售分析"/>
      <sheetName val="0706轮胎销售分析"/>
      <sheetName val="零售店别系列别销售06"/>
      <sheetName val="1月入库(核算) (3)"/>
      <sheetName val="設定項目"/>
      <sheetName val="[累計02.xls]____________EXCEL__12"/>
      <sheetName val="3811提出用計算シート"/>
      <sheetName val="Sheet3"/>
      <sheetName val="(6)外れ値補正後基準化対称変化率"/>
      <sheetName val="PMR上期実績"/>
      <sheetName val="テーブル"/>
      <sheetName val="_販売実績管理ｼｽﾃﾑ_EXCEL_累計02.xls"/>
      <sheetName val="[累計02.xls]\販売実績管理ｼｽﾃﾑ\EXCEL\累計0"/>
      <sheetName val="[累計02.xls]____________EXCEL___2"/>
      <sheetName val="[累計02.xls]____________EXCEL___3"/>
      <sheetName val="[累計02.xls]____________EXCEL___4"/>
      <sheetName val="[累計02.xls]____________EXCEL___5"/>
      <sheetName val="[累計02.xls]____________EXCEL___6"/>
      <sheetName val="[累計02.xls]____________EXCEL___7"/>
      <sheetName val="[累計02.xls]____________EXCEL___8"/>
      <sheetName val="[累計02.xls]____________EXCEL___9"/>
      <sheetName val="[累計02.xls]____________EXCEL__10"/>
      <sheetName val="[累計02.xls]____________EXCEL__11"/>
      <sheetName val="[累計02.xls]____________EXCEL__13"/>
      <sheetName val="[累計02.xls]____________EXCEL__14"/>
      <sheetName val="[累計02.xls]____________EXCEL__15"/>
      <sheetName val="Basic"/>
      <sheetName val="@Seasonnality_Factor"/>
    </sheetNames>
    <definedNames>
      <definedName name="START_GRP"/>
      <definedName name="START_MONTH"/>
    </definedNames>
    <sheetDataSet>
      <sheetData sheetId="0" refreshError="1"/>
      <sheetData sheetId="1"/>
      <sheetData sheetId="2"/>
      <sheetData sheetId="3"/>
      <sheetData sheetId="4"/>
      <sheetData sheetId="5"/>
      <sheetData sheetId="6" refreshError="1"/>
      <sheetData sheetId="7"/>
      <sheetData sheetId="8"/>
      <sheetData sheetId="9"/>
      <sheetData sheetId="10" refreshError="1"/>
      <sheetData sheetId="11" refreshError="1"/>
      <sheetData sheetId="12" refreshError="1"/>
      <sheetData sheetId="13"/>
      <sheetData sheetId="14"/>
      <sheetData sheetId="15"/>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 Parameters"/>
      <sheetName val="1. P&amp;L MONTH FRS"/>
      <sheetName val="2. P&amp;L HTD"/>
      <sheetName val="3. OPEX &amp; NOPEX MONTH, HTD"/>
      <sheetName val="1. P&amp;L as Posted"/>
      <sheetName val="2. P&amp;L Estim"/>
      <sheetName val="3. Reported"/>
      <sheetName val="4. Reported vs Posted"/>
      <sheetName val="5. Communication CBS &amp; LSCM"/>
      <sheetName val="5. P&amp;L JUNE YTD"/>
      <sheetName val="10. P&amp;L MONTH BRS"/>
      <sheetName val="Guideline"/>
    </sheetNames>
    <sheetDataSet>
      <sheetData sheetId="0" refreshError="1">
        <row r="4">
          <cell r="B4" t="str">
            <v>LTP2007EUR_2</v>
          </cell>
          <cell r="C4" t="str">
            <v>LTP 07</v>
          </cell>
        </row>
        <row r="5">
          <cell r="B5" t="str">
            <v>LTP2006EUR</v>
          </cell>
          <cell r="C5" t="str">
            <v>LTP 06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Lｲﾒｰｼﾞ"/>
      <sheetName val="休日"/>
      <sheetName val="ACARS"/>
      <sheetName val="TOTALS"/>
      <sheetName val="12月door"/>
      <sheetName val="DAYTON"/>
      <sheetName val="暫定ｵｰﾀﾞｰ"/>
      <sheetName val="4×4"/>
      <sheetName val="실적"/>
      <sheetName val="帳票ﾃﾞｰﾀ"/>
      <sheetName val="予算削減案"/>
      <sheetName val="EXCELｲﾒｰｼﾞ.xls"/>
      <sheetName val="1.脚本说明"/>
      <sheetName val="调整后的目标"/>
      <sheetName val="0703轮胎销售分析 (2)"/>
      <sheetName val="07月别"/>
      <sheetName val="沈阳"/>
      <sheetName val="EXCEL%EF%BD%B2%EF%BE%92%EF%BD%B"/>
      <sheetName val="2.东森模块"/>
      <sheetName val="销售"/>
      <sheetName val="0723 2006 MTP 2"/>
      <sheetName val="零售店别系列别销售 12"/>
      <sheetName val="0711轮胎销售分析"/>
      <sheetName val="零售店别系列别销售11"/>
      <sheetName val="零售店别系列别销售"/>
      <sheetName val="0710轮胎销售分析"/>
      <sheetName val="0712轮胎销售分析"/>
      <sheetName val="1月入库(核算) (3)"/>
      <sheetName val="试验"/>
      <sheetName val="费用结转"/>
      <sheetName val="設定項目"/>
      <sheetName val="リスト"/>
      <sheetName val="Format"/>
      <sheetName val="SRC本数"/>
      <sheetName val="地域別(CSM)"/>
      <sheetName val="横滨"/>
      <sheetName val="脚本"/>
      <sheetName val="mo5-bs"/>
      <sheetName val="8月计算"/>
      <sheetName val="9月计算"/>
      <sheetName val="7月计算"/>
      <sheetName val="SM全国"/>
      <sheetName val="0707轮胎销售分析"/>
      <sheetName val="0708轮胎销售分析"/>
      <sheetName val="零售店别系列别销售8"/>
      <sheetName val="零售店别系列别销售 9"/>
      <sheetName val="0709轮胎销售分析"/>
      <sheetName val="整体金额"/>
      <sheetName val="PL"/>
      <sheetName val="Feuil1"/>
      <sheetName val="[EXCELｲﾒｰｼﾞ.xls]____________E_5"/>
      <sheetName val="_販売実績管理ｼｽﾃﾑ_EXCEL_EXCELｲﾒｰｼﾞ.xl"/>
      <sheetName val="[EXCELｲﾒｰｼﾞ.xls]\販売実績管理ｼｽﾃﾑ\EXC"/>
      <sheetName val="\車輌ﾄﾞｷｭﾒﾝﾄ\直需合理化\ｲﾝﾄﾗNT\ｼｪｱ設計\E"/>
      <sheetName val="比較表"/>
      <sheetName val="⑤TOP30"/>
      <sheetName val="Report"/>
      <sheetName val="トキワ（関西）"/>
      <sheetName val="_車輌ﾄﾞｷｭﾒﾝﾄ_直需合理化_ｲﾝﾄﾗNT_ｼｪｱ設計_E"/>
      <sheetName val="[EXCELｲﾒｰｼﾞ.xls]____________E_2"/>
      <sheetName val="[EXCELｲﾒｰｼﾞ.xls]____________E_3"/>
      <sheetName val="[EXCELｲﾒｰｼﾞ.xls]____________E_4"/>
      <sheetName val="[EXCELｲﾒｰｼﾞ.xls]____________E_6"/>
      <sheetName val="[EXCELｲﾒｰｼﾞ.xls]____________E_7"/>
      <sheetName val="[EXCELｲﾒｰｼﾞ.xls]____________E_8"/>
      <sheetName val="Analysis"/>
      <sheetName val="[EXCELｲﾒｰｼﾞ.xls]____________148"/>
      <sheetName val="[EXCELｲﾒｰｼﾞ.xls]_販売実_管_ｼｽﾃﾑ_E_2"/>
      <sheetName val="[EXCELｲﾒｰｼﾞ.xls]____________E_9"/>
      <sheetName val="[EXCELｲﾒｰｼﾞ.xls]_____________10"/>
      <sheetName val="[EXCELｲﾒｰｼﾞ.xls]_____________11"/>
      <sheetName val="[EXCELｲﾒｰｼﾞ.xls]_____________12"/>
      <sheetName val="[EXCELｲﾒｰｼﾞ.xls]_____________14"/>
      <sheetName val="[EXCELｲﾒｰｼﾞ.xls]_____________13"/>
      <sheetName val="[EXCELｲﾒｰｼﾞ.xls]_____________88"/>
      <sheetName val="[EXCELｲﾒｰｼﾞ.xls]_____________15"/>
      <sheetName val="[EXCELｲﾒｰｼﾞ.xls]_____________16"/>
      <sheetName val="[EXCELｲﾒｰｼﾞ.xls]_____________17"/>
      <sheetName val="[EXCELｲﾒｰｼﾞ.xls]_____________18"/>
      <sheetName val="[EXCELｲﾒｰｼﾞ.xls]_____________19"/>
      <sheetName val="[EXCELｲﾒｰｼﾞ.xls]_____________20"/>
      <sheetName val="[EXCELｲﾒｰｼﾞ.xls]_販売実_管理ｼｽﾃﾑ_E_2"/>
      <sheetName val="[EXCELｲﾒｰｼﾞ.xls]_販売実_管理ｼｽﾃﾑ_E_3"/>
      <sheetName val="[EXCELｲﾒｰｼﾞ.xls]_____________21"/>
      <sheetName val="[EXCELｲﾒｰｼﾞ.xls]_____________22"/>
      <sheetName val="[EXCELｲﾒｰｼﾞ.xls]_____________23"/>
      <sheetName val="[EXCELｲﾒｰｼﾞ.xls]_____________24"/>
      <sheetName val="[EXCELｲﾒｰｼﾞ.xls]_____________25"/>
      <sheetName val="[EXCELｲﾒｰｼﾞ.xls]_____________57"/>
      <sheetName val="[EXCELｲﾒｰｼﾞ.xls]_____________26"/>
      <sheetName val="[EXCELｲﾒｰｼﾞ.xls]_____________27"/>
      <sheetName val="[EXCELｲﾒｰｼﾞ.xls]_____________28"/>
      <sheetName val="[EXCELｲﾒｰｼﾞ.xls]_____________29"/>
      <sheetName val="[EXCELｲﾒｰｼﾞ.xls]_____________30"/>
      <sheetName val="[EXCELｲﾒｰｼﾞ.xls]_____________33"/>
      <sheetName val="[EXCELｲﾒｰｼﾞ.xls]_____________31"/>
      <sheetName val="[EXCELｲﾒｰｼﾞ.xls]_____________32"/>
      <sheetName val="[EXCELｲﾒｰｼﾞ.xls]_____________34"/>
      <sheetName val="[EXCELｲﾒｰｼﾞ.xls]_____________36"/>
      <sheetName val="[EXCELｲﾒｰｼﾞ.xls]_____________35"/>
      <sheetName val="[EXCELｲﾒｰｼﾞ.xls]_____________37"/>
      <sheetName val="[EXCELｲﾒｰｼﾞ.xls]_____________38"/>
      <sheetName val="[EXCELｲﾒｰｼﾞ.xls]_____________49"/>
      <sheetName val="[EXCELｲﾒｰｼﾞ.xls]_____________45"/>
      <sheetName val="[EXCELｲﾒｰｼﾞ.xls]_____________39"/>
      <sheetName val="[EXCELｲﾒｰｼﾞ.xls]_____________40"/>
      <sheetName val="[EXCELｲﾒｰｼﾞ.xls]_____________41"/>
      <sheetName val="[EXCELｲﾒｰｼﾞ.xls]_____________42"/>
      <sheetName val="[EXCELｲﾒｰｼﾞ.xls]_____________44"/>
      <sheetName val="[EXCELｲﾒｰｼﾞ.xls]_____________43"/>
      <sheetName val="[EXCELｲﾒｰｼﾞ.xls]_____________46"/>
      <sheetName val="[EXCELｲﾒｰｼﾞ.xls]_____________47"/>
      <sheetName val="[EXCELｲﾒｰｼﾞ.xls]_____________48"/>
      <sheetName val="[EXCELｲﾒｰｼﾞ.xls]_____________51"/>
      <sheetName val="[EXCELｲﾒｰｼﾞ.xls]_____________50"/>
      <sheetName val="[EXCELｲﾒｰｼﾞ.xls]_____________52"/>
      <sheetName val="[EXCELｲﾒｰｼﾞ.xls]_____________53"/>
      <sheetName val="[EXCELｲﾒｰｼﾞ.xls]_____________54"/>
      <sheetName val="[EXCELｲﾒｰｼﾞ.xls]_____________55"/>
      <sheetName val="[EXCELｲﾒｰｼﾞ.xls]_____________56"/>
      <sheetName val="[EXCELｲﾒｰｼﾞ.xls]_____________58"/>
      <sheetName val="[EXCELｲﾒｰｼﾞ.xls]_____________59"/>
      <sheetName val="[EXCELｲﾒｰｼﾞ.xls]_____________60"/>
      <sheetName val="[EXCELｲﾒｰｼﾞ.xls]_____________62"/>
      <sheetName val="[EXCELｲﾒｰｼﾞ.xls]_____________61"/>
      <sheetName val="[EXCELｲﾒｰｼﾞ_xls]____________E_2"/>
      <sheetName val="_EXCELｲﾒｰｼﾞ.xls__販売実績管理ｼｽﾃﾑ_EXC"/>
      <sheetName val="[EXCELｲﾒｰｼﾞ.xls]_____________63"/>
      <sheetName val="[EXCELｲﾒｰｼﾞ.xls]_____________65"/>
      <sheetName val="[EXCELｲﾒｰｼﾞ.xls]_____________64"/>
      <sheetName val="[EXCELｲﾒｰｼﾞ.xls]_____________67"/>
      <sheetName val="[EXCELｲﾒｰｼﾞ.xls]_____________66"/>
      <sheetName val="[EXCELｲﾒｰｼﾞ.xls]_____________68"/>
      <sheetName val="[EXCELｲﾒｰｼﾞ.xls]_____________69"/>
      <sheetName val="[EXCELｲﾒｰｼﾞ.xls]_____________70"/>
      <sheetName val="[EXCELｲﾒｰｼﾞ.xls]_____________71"/>
      <sheetName val="[EXCELｲﾒｰｼﾞ.xls]_____________74"/>
      <sheetName val="[EXCELｲﾒｰｼﾞ.xls]_____________72"/>
      <sheetName val="[EXCELｲﾒｰｼﾞ.xls]_____________73"/>
      <sheetName val="[EXCELｲﾒｰｼﾞ.xls]_____________76"/>
      <sheetName val="[EXCELｲﾒｰｼﾞ.xls]_____________75"/>
      <sheetName val="[EXCELｲﾒｰｼﾞ.xls]_____________77"/>
      <sheetName val="[EXCELｲﾒｰｼﾞ.xls]_____________78"/>
      <sheetName val="[EXCELｲﾒｰｼﾞ.xls]_____________80"/>
      <sheetName val="[EXCELｲﾒｰｼﾞ.xls]_____________79"/>
      <sheetName val="[EXCELｲﾒｰｼﾞ.xls]_____________82"/>
      <sheetName val="[EXCELｲﾒｰｼﾞ.xls]_____________81"/>
      <sheetName val="[EXCELｲﾒｰｼﾞ.xls]_____________83"/>
      <sheetName val="[EXCELｲﾒｰｼﾞ.xls]_____________84"/>
      <sheetName val="[EXCELｲﾒｰｼﾞ.xls]_____________85"/>
      <sheetName val="[EXCELｲﾒｰｼﾞ.xls]_____________87"/>
      <sheetName val="[EXCELｲﾒｰｼﾞ.xls]_____________86"/>
      <sheetName val="[EXCELｲﾒｰｼﾞ.xls]____________108"/>
      <sheetName val="[EXCELｲﾒｰｼﾞ.xls]____________107"/>
      <sheetName val="[EXCELｲﾒｰｼﾞ.xls]_____________90"/>
      <sheetName val="[EXCELｲﾒｰｼﾞ.xls]_____________89"/>
      <sheetName val="[EXCELｲﾒｰｼﾞ.xls]_____________91"/>
      <sheetName val="[EXCELｲﾒｰｼﾞ.xls]_____________92"/>
      <sheetName val="[EXCELｲﾒｰｼﾞ.xls]_____________94"/>
      <sheetName val="[EXCELｲﾒｰｼﾞ.xls]_____________93"/>
      <sheetName val="[EXCELｲﾒｰｼﾞ.xls]_____________97"/>
      <sheetName val="[EXCELｲﾒｰｼﾞ.xls]_____________95"/>
      <sheetName val="[EXCELｲﾒｰｼﾞ.xls]_____________96"/>
      <sheetName val="[EXCELｲﾒｰｼﾞ.xls]____________106"/>
      <sheetName val="[EXCELｲﾒｰｼﾞ.xls]____________104"/>
      <sheetName val="[EXCELｲﾒｰｼﾞ.xls]_____________98"/>
      <sheetName val="[EXCELｲﾒｰｼﾞ.xls]_____________99"/>
      <sheetName val="[EXCELｲﾒｰｼﾞ.xls]____________100"/>
      <sheetName val="[EXCELｲﾒｰｼﾞ.xls]____________101"/>
      <sheetName val="[EXCELｲﾒｰｼﾞ.xls]____________102"/>
      <sheetName val="[EXCELｲﾒｰｼﾞ.xls]____________103"/>
      <sheetName val="[EXCELｲﾒｰｼﾞ.xls]____________105"/>
      <sheetName val="[EXCELｲﾒｰｼﾞ.xls]____________110"/>
      <sheetName val="[EXCELｲﾒｰｼﾞ.xls]____________109"/>
      <sheetName val="[EXCELｲﾒｰｼﾞ.xls]____________111"/>
      <sheetName val="[EXCELｲﾒｰｼﾞ.xls]____________143"/>
      <sheetName val="[EXCELｲﾒｰｼﾞ.xls]____________114"/>
      <sheetName val="[EXCELｲﾒｰｼﾞ.xls]____________112"/>
      <sheetName val="[EXCELｲﾒｰｼﾞ.xls]____________113"/>
      <sheetName val="[EXCELｲﾒｰｼﾞ.xls]____________115"/>
      <sheetName val="[EXCELｲﾒｰｼﾞ.xls]____________118"/>
      <sheetName val="[EXCELｲﾒｰｼﾞ.xls]____________116"/>
      <sheetName val="[EXCELｲﾒｰｼﾞ.xls]____________117"/>
      <sheetName val="[EXCELｲﾒｰｼﾞ.xls]____________123"/>
      <sheetName val="[EXCELｲﾒｰｼﾞ.xls]____________119"/>
      <sheetName val="[EXCELｲﾒｰｼﾞ.xls]____________120"/>
      <sheetName val="[EXCELｲﾒｰｼﾞ.xls]____________121"/>
      <sheetName val="[EXCELｲﾒｰｼﾞ.xls]____________122"/>
      <sheetName val="[EXCELｲﾒｰｼﾞ.xls]____________124"/>
      <sheetName val="[EXCELｲﾒｰｼﾞ.xls]____________125"/>
      <sheetName val="[EXCELｲﾒｰｼﾞ.xls]____________127"/>
      <sheetName val="[EXCELｲﾒｰｼﾞ.xls]____________126"/>
      <sheetName val="[EXCELｲﾒｰｼﾞ.xls]____________128"/>
      <sheetName val="[EXCELｲﾒｰｼﾞ.xls]____________129"/>
      <sheetName val="[EXCELｲﾒｰｼﾞ.xls]____________131"/>
      <sheetName val="[EXCELｲﾒｰｼﾞ.xls]____________130"/>
      <sheetName val="[EXCELｲﾒｰｼﾞ.xls]____________132"/>
      <sheetName val="[EXCELｲﾒｰｼﾞ.xls]____________134"/>
      <sheetName val="[EXCELｲﾒｰｼﾞ.xls]____________133"/>
      <sheetName val="[EXCELｲﾒｰｼﾞ.xls]____________135"/>
      <sheetName val="[EXCELｲﾒｰｼﾞ.xls]____________136"/>
      <sheetName val="[EXCELｲﾒｰｼﾞ.xls]____________137"/>
      <sheetName val="[EXCELｲﾒｰｼﾞ.xls]____________140"/>
      <sheetName val="[EXCELｲﾒｰｼﾞ.xls]____________138"/>
      <sheetName val="[EXCELｲﾒｰｼﾞ.xls]____________139"/>
      <sheetName val="[EXCELｲﾒｰｼﾞ.xls]____________141"/>
      <sheetName val="[EXCELｲﾒｰｼﾞ.xls]____________142"/>
      <sheetName val="[EXCELｲﾒｰｼﾞ.xls]____________145"/>
      <sheetName val="[EXCELｲﾒｰｼﾞ.xls]____________144"/>
      <sheetName val="[EXCELｲﾒｰｼﾞ.xls]____________147"/>
      <sheetName val="[EXCELｲﾒｰｼﾞ.xls]____________146"/>
      <sheetName val="[EXCELｲﾒｰｼﾞ.xls]____________149"/>
      <sheetName val="[EXCELｲﾒｰｼﾞ.xls]____________151"/>
      <sheetName val="[EXCELｲﾒｰｼﾞ.xls]____________150"/>
      <sheetName val="[EXCELｲﾒｰｼﾞ.xls]____________152"/>
      <sheetName val="[EXCELｲﾒｰｼﾞ.xls]____________153"/>
      <sheetName val="[EXCELｲﾒｰｼﾞ.xls]____________158"/>
      <sheetName val="[EXCELｲﾒｰｼﾞ.xls]____________156"/>
      <sheetName val="[EXCELｲﾒｰｼﾞ.xls]____________154"/>
      <sheetName val="[EXCELｲﾒｰｼﾞ.xls]____________155"/>
      <sheetName val="[EXCELｲﾒｰｼﾞ.xls]____________157"/>
      <sheetName val="[EXCELｲﾒｰｼﾞ.xls]____________169"/>
      <sheetName val="[EXCELｲﾒｰｼﾞ.xls]____________159"/>
      <sheetName val="[EXCELｲﾒｰｼﾞ.xls]____________160"/>
      <sheetName val="[EXCELｲﾒｰｼﾞ.xls]____________161"/>
      <sheetName val="[EXCELｲﾒｰｼﾞ.xls]____________162"/>
      <sheetName val="[EXCELｲﾒｰｼﾞ.xls]____________163"/>
      <sheetName val="[EXCELｲﾒｰｼﾞ.xls]____________164"/>
      <sheetName val="[EXCELｲﾒｰｼﾞ.xls]____________165"/>
      <sheetName val="[EXCELｲﾒｰｼﾞ.xls]____________166"/>
      <sheetName val="[EXCELｲﾒｰｼﾞ.xls]____________167"/>
      <sheetName val="[EXCELｲﾒｰｼﾞ.xls]____________168"/>
      <sheetName val="[EXCELｲﾒｰｼﾞ.xls]____________172"/>
      <sheetName val="[EXCELｲﾒｰｼﾞ.xls]____________170"/>
      <sheetName val="[EXCELｲﾒｰｼﾞ.xls]____________171"/>
      <sheetName val="[EXCELｲﾒｰｼﾞ.xls]____________177"/>
      <sheetName val="[EXCELｲﾒｰｼﾞ.xls]____________173"/>
      <sheetName val="[EXCELｲﾒｰｼﾞ.xls]____________174"/>
      <sheetName val="[EXCELｲﾒｰｼﾞ.xls]____________175"/>
      <sheetName val="[EXCELｲﾒｰｼﾞ.xls]____________176"/>
      <sheetName val="[EXCELｲﾒｰｼﾞ.xls]____________178"/>
      <sheetName val="[EXCELｲﾒｰｼﾞ.xls]____________179"/>
      <sheetName val="[EXCELｲﾒｰｼﾞ.xls]____________180"/>
      <sheetName val="[EXCELｲﾒｰｼﾞ.xls]____________181"/>
      <sheetName val="[EXCELｲﾒｰｼﾞ.xls]____________182"/>
      <sheetName val="[EXCELｲﾒｰｼﾞ.xls]____________183"/>
      <sheetName val="EXCELｲﾒｰｼﾞ_xls10"/>
      <sheetName val="1_脚本说明10"/>
      <sheetName val="0703轮胎销售分析_(2)10"/>
      <sheetName val="2_东森模块10"/>
      <sheetName val="0723_2006_MTP_210"/>
      <sheetName val="零售店别系列别销售_1210"/>
      <sheetName val="1月入库(核算)_(3)10"/>
      <sheetName val="[EXCELｲﾒｰｼﾞ_xls]____________E81"/>
      <sheetName val="[EXCELｲﾒｰｼﾞ_xls]____________E82"/>
      <sheetName val="[EXCELｲﾒｰｼﾞ_xls]____________E83"/>
      <sheetName val="[EXCELｲﾒｰｼﾞ_xls]____________E84"/>
      <sheetName val="[EXCELｲﾒｰｼﾞ_xls]____________E85"/>
      <sheetName val="[EXCELｲﾒｰｼﾞ_xls]____________E86"/>
      <sheetName val="_販売実績管理ｼｽﾃﾑ_EXCEL_EXCELｲﾒｰｼﾞ_10"/>
      <sheetName val="[EXCELｲﾒｰｼﾞ_xls]\販売実績管理ｼｽﾃﾑ\E10"/>
      <sheetName val="[EXCELｲﾒｰｼﾞ_xls]____________E87"/>
      <sheetName val="[EXCELｲﾒｰｼﾞ_xls]____________E88"/>
      <sheetName val="[EXCELｲﾒｰｼﾞ_xls]____________280"/>
      <sheetName val="[EXCELｲﾒｰｼﾞ_xls]____________281"/>
      <sheetName val="[EXCELｲﾒｰｼﾞ_xls]_販売実_管_ｼｽﾃﾑ_E11"/>
      <sheetName val="[EXCELｲﾒｰｼﾞ_xls]____________282"/>
      <sheetName val="[EXCELｲﾒｰｼﾞ_xls]____________283"/>
      <sheetName val="[EXCELｲﾒｰｼﾞ_xls]____________284"/>
      <sheetName val="[EXCELｲﾒｰｼﾞ_xls]____________285"/>
      <sheetName val="[EXCELｲﾒｰｼﾞ_xls]____________286"/>
      <sheetName val="[EXCELｲﾒｰｼﾞ_xls]____________287"/>
      <sheetName val="[EXCELｲﾒｰｼﾞ_xls]_販売実_管理ｼｽﾃﾑ_E21"/>
      <sheetName val="[EXCELｲﾒｰｼﾞ_xls]_販売実_管理ｼｽﾃﾑ_E22"/>
      <sheetName val="[EXCELｲﾒｰｼﾞ_xls]____________288"/>
      <sheetName val="[EXCELｲﾒｰｼﾞ_xls]____________289"/>
      <sheetName val="[EXCELｲﾒｰｼﾞ_xls]____________290"/>
      <sheetName val="[EXCELｲﾒｰｼﾞ_xls]____________291"/>
      <sheetName val="[EXCELｲﾒｰｼﾞ_xls]____________292"/>
      <sheetName val="[EXCELｲﾒｰｼﾞ_xls]____________293"/>
      <sheetName val="[EXCELｲﾒｰｼﾞ_xls]____________294"/>
      <sheetName val="[EXCELｲﾒｰｼﾞ_xls]____________295"/>
      <sheetName val="[EXCELｲﾒｰｼﾞ_xls]____________296"/>
      <sheetName val="[EXCELｲﾒｰｼﾞ_xls]____________297"/>
      <sheetName val="[EXCELｲﾒｰｼﾞ_xls]____________298"/>
      <sheetName val="[EXCELｲﾒｰｼﾞ_xls]____________299"/>
      <sheetName val="[EXCELｲﾒｰｼﾞ_xls]____________300"/>
      <sheetName val="[EXCELｲﾒｰｼﾞ_xls]____________301"/>
      <sheetName val="[EXCELｲﾒｰｼﾞ_xls]____________302"/>
      <sheetName val="[EXCELｲﾒｰｼﾞ_xls]____________303"/>
      <sheetName val="[EXCELｲﾒｰｼﾞ_xls]____________304"/>
      <sheetName val="[EXCELｲﾒｰｼﾞ_xls]____________305"/>
      <sheetName val="[EXCELｲﾒｰｼﾞ_xls]____________306"/>
      <sheetName val="EXCELｲﾒｰｼﾞ_xls"/>
      <sheetName val="1_脚本说明"/>
      <sheetName val="0703轮胎销售分析_(2)"/>
      <sheetName val="2_东森模块"/>
      <sheetName val="0723_2006_MTP_2"/>
      <sheetName val="零售店别系列别销售_12"/>
      <sheetName val="1月入库(核算)_(3)"/>
      <sheetName val="[EXCELｲﾒｰｼﾞ_xls]____________E_4"/>
      <sheetName val="[EXCELｲﾒｰｼﾞ_xls]____________E_3"/>
      <sheetName val="[EXCELｲﾒｰｼﾞ_xls]____________E_5"/>
      <sheetName val="[EXCELｲﾒｰｼﾞ_xls]____________E_7"/>
      <sheetName val="[EXCELｲﾒｰｼﾞ_xls]____________E_6"/>
      <sheetName val="_販売実績管理ｼｽﾃﾑ_EXCEL_EXCELｲﾒｰｼﾞ_xl"/>
      <sheetName val="[EXCELｲﾒｰｼﾞ_xls]\販売実績管理ｼｽﾃﾑ\EXC"/>
      <sheetName val="[EXCELｲﾒｰｼﾞ_xls]____________E_8"/>
      <sheetName val="[EXCELｲﾒｰｼﾞ_xls]____________E_9"/>
      <sheetName val="[EXCELｲﾒｰｼﾞ_xls]_____________10"/>
      <sheetName val="[EXCELｲﾒｰｼﾞ_xls]_____________11"/>
      <sheetName val="[EXCELｲﾒｰｼﾞ_xls]_販売実_管_ｼｽﾃﾑ_E_2"/>
      <sheetName val="[EXCELｲﾒｰｼﾞ_xls]_____________12"/>
      <sheetName val="[EXCELｲﾒｰｼﾞ_xls]_____________13"/>
      <sheetName val="[EXCELｲﾒｰｼﾞ_xls]_____________14"/>
      <sheetName val="[EXCELｲﾒｰｼﾞ_xls]_____________15"/>
      <sheetName val="[EXCELｲﾒｰｼﾞ_xls]_____________17"/>
      <sheetName val="[EXCELｲﾒｰｼﾞ_xls]_____________16"/>
      <sheetName val="[EXCELｲﾒｰｼﾞ_xls]_販売実_管理ｼｽﾃﾑ_E_2"/>
      <sheetName val="[EXCELｲﾒｰｼﾞ_xls]_販売実_管理ｼｽﾃﾑ_E_3"/>
      <sheetName val="[EXCELｲﾒｰｼﾞ_xls]_____________18"/>
      <sheetName val="[EXCELｲﾒｰｼﾞ_xls]_____________20"/>
      <sheetName val="[EXCELｲﾒｰｼﾞ_xls]_____________19"/>
      <sheetName val="[EXCELｲﾒｰｼﾞ_xls]_____________36"/>
      <sheetName val="[EXCELｲﾒｰｼﾞ_xls]_____________21"/>
      <sheetName val="[EXCELｲﾒｰｼﾞ_xls]_____________23"/>
      <sheetName val="[EXCELｲﾒｰｼﾞ_xls]_____________22"/>
      <sheetName val="[EXCELｲﾒｰｼﾞ_xls]_____________24"/>
      <sheetName val="[EXCELｲﾒｰｼﾞ_xls]_____________25"/>
      <sheetName val="[EXCELｲﾒｰｼﾞ_xls]_____________26"/>
      <sheetName val="[EXCELｲﾒｰｼﾞ_xls]_____________27"/>
      <sheetName val="[EXCELｲﾒｰｼﾞ_xls]_____________28"/>
      <sheetName val="[EXCELｲﾒｰｼﾞ_xls]_____________34"/>
      <sheetName val="[EXCELｲﾒｰｼﾞ_xls]_____________29"/>
      <sheetName val="[EXCELｲﾒｰｼﾞ_xls]_____________30"/>
      <sheetName val="[EXCELｲﾒｰｼﾞ_xls]_____________31"/>
      <sheetName val="[EXCELｲﾒｰｼﾞ_xls]_____________32"/>
      <sheetName val="[EXCELｲﾒｰｼﾞ_xls]_____________33"/>
      <sheetName val="[EXCELｲﾒｰｼﾞ_xls]_____________35"/>
      <sheetName val="EXCELｲﾒｰｼﾞ_xls1"/>
      <sheetName val="1_脚本说明1"/>
      <sheetName val="0703轮胎销售分析_(2)1"/>
      <sheetName val="2_东森模块1"/>
      <sheetName val="0723_2006_MTP_21"/>
      <sheetName val="零售店别系列别销售_121"/>
      <sheetName val="1月入库(核算)_(3)1"/>
      <sheetName val="[EXCELｲﾒｰｼﾞ_xls]____________E_1"/>
      <sheetName val="[EXCELｲﾒｰｼﾞ_xls]____________E10"/>
      <sheetName val="[EXCELｲﾒｰｼﾞ_xls]____________E11"/>
      <sheetName val="[EXCELｲﾒｰｼﾞ_xls]____________E12"/>
      <sheetName val="[EXCELｲﾒｰｼﾞ_xls]____________E13"/>
      <sheetName val="[EXCELｲﾒｰｼﾞ_xls]____________E14"/>
      <sheetName val="_販売実績管理ｼｽﾃﾑ_EXCEL_EXCELｲﾒｰｼﾞ_x1"/>
      <sheetName val="[EXCELｲﾒｰｼﾞ_xls]\販売実績管理ｼｽﾃﾑ\EX1"/>
      <sheetName val="[EXCELｲﾒｰｼﾞ_xls]____________E15"/>
      <sheetName val="[EXCELｲﾒｰｼﾞ_xls]____________E16"/>
      <sheetName val="[EXCELｲﾒｰｼﾞ_xls]_____________37"/>
      <sheetName val="[EXCELｲﾒｰｼﾞ_xls]_____________38"/>
      <sheetName val="[EXCELｲﾒｰｼﾞ_xls]_販売実_管_ｼｽﾃﾑ_E_1"/>
      <sheetName val="[EXCELｲﾒｰｼﾞ_xls]_____________39"/>
      <sheetName val="[EXCELｲﾒｰｼﾞ_xls]_____________40"/>
      <sheetName val="[EXCELｲﾒｰｼﾞ_xls]_____________41"/>
      <sheetName val="[EXCELｲﾒｰｼﾞ_xls]_____________42"/>
      <sheetName val="[EXCELｲﾒｰｼﾞ_xls]_____________43"/>
      <sheetName val="[EXCELｲﾒｰｼﾞ_xls]_____________44"/>
      <sheetName val="[EXCELｲﾒｰｼﾞ_xls]_販売実_管理ｼｽﾃﾑ_E_1"/>
      <sheetName val="[EXCELｲﾒｰｼﾞ_xls]_販売実_管理ｼｽﾃﾑ_E_4"/>
      <sheetName val="[EXCELｲﾒｰｼﾞ_xls]_____________45"/>
      <sheetName val="[EXCELｲﾒｰｼﾞ_xls]_____________46"/>
      <sheetName val="[EXCELｲﾒｰｼﾞ_xls]_____________47"/>
      <sheetName val="[EXCELｲﾒｰｼﾞ_xls]_____________48"/>
      <sheetName val="[EXCELｲﾒｰｼﾞ_xls]_____________49"/>
      <sheetName val="[EXCELｲﾒｰｼﾞ_xls]_____________50"/>
      <sheetName val="[EXCELｲﾒｰｼﾞ_xls]_____________51"/>
      <sheetName val="[EXCELｲﾒｰｼﾞ_xls]_____________52"/>
      <sheetName val="[EXCELｲﾒｰｼﾞ_xls]_____________53"/>
      <sheetName val="[EXCELｲﾒｰｼﾞ_xls]_____________54"/>
      <sheetName val="[EXCELｲﾒｰｼﾞ_xls]_____________55"/>
      <sheetName val="[EXCELｲﾒｰｼﾞ_xls]_____________56"/>
      <sheetName val="[EXCELｲﾒｰｼﾞ_xls]_____________57"/>
      <sheetName val="[EXCELｲﾒｰｼﾞ_xls]_____________58"/>
      <sheetName val="[EXCELｲﾒｰｼﾞ_xls]_____________59"/>
      <sheetName val="[EXCELｲﾒｰｼﾞ_xls]_____________60"/>
      <sheetName val="[EXCELｲﾒｰｼﾞ_xls]_____________61"/>
      <sheetName val="[EXCELｲﾒｰｼﾞ_xls]_____________62"/>
      <sheetName val="[EXCELｲﾒｰｼﾞ_xls]_____________63"/>
      <sheetName val="EXCELｲﾒｰｼﾞ_xls2"/>
      <sheetName val="1_脚本说明2"/>
      <sheetName val="0703轮胎销售分析_(2)2"/>
      <sheetName val="2_东森模块2"/>
      <sheetName val="0723_2006_MTP_22"/>
      <sheetName val="零售店别系列别销售_122"/>
      <sheetName val="1月入库(核算)_(3)2"/>
      <sheetName val="[EXCELｲﾒｰｼﾞ_xls]____________E17"/>
      <sheetName val="[EXCELｲﾒｰｼﾞ_xls]____________E18"/>
      <sheetName val="[EXCELｲﾒｰｼﾞ_xls]____________E19"/>
      <sheetName val="[EXCELｲﾒｰｼﾞ_xls]____________E20"/>
      <sheetName val="[EXCELｲﾒｰｼﾞ_xls]____________E21"/>
      <sheetName val="[EXCELｲﾒｰｼﾞ_xls]____________E22"/>
      <sheetName val="_販売実績管理ｼｽﾃﾑ_EXCEL_EXCELｲﾒｰｼﾞ_x2"/>
      <sheetName val="[EXCELｲﾒｰｼﾞ_xls]\販売実績管理ｼｽﾃﾑ\EX2"/>
      <sheetName val="[EXCELｲﾒｰｼﾞ_xls]____________E23"/>
      <sheetName val="[EXCELｲﾒｰｼﾞ_xls]____________E24"/>
      <sheetName val="[EXCELｲﾒｰｼﾞ_xls]_____________64"/>
      <sheetName val="[EXCELｲﾒｰｼﾞ_xls]_____________65"/>
      <sheetName val="[EXCELｲﾒｰｼﾞ_xls]_販売実_管_ｼｽﾃﾑ_E_3"/>
      <sheetName val="[EXCELｲﾒｰｼﾞ_xls]_____________66"/>
      <sheetName val="[EXCELｲﾒｰｼﾞ_xls]_____________67"/>
      <sheetName val="[EXCELｲﾒｰｼﾞ_xls]_____________68"/>
      <sheetName val="[EXCELｲﾒｰｼﾞ_xls]_____________69"/>
      <sheetName val="[EXCELｲﾒｰｼﾞ_xls]_____________70"/>
      <sheetName val="[EXCELｲﾒｰｼﾞ_xls]_____________71"/>
      <sheetName val="[EXCELｲﾒｰｼﾞ_xls]_販売実_管理ｼｽﾃﾑ_E_5"/>
      <sheetName val="[EXCELｲﾒｰｼﾞ_xls]_販売実_管理ｼｽﾃﾑ_E_6"/>
      <sheetName val="[EXCELｲﾒｰｼﾞ_xls]_____________72"/>
      <sheetName val="[EXCELｲﾒｰｼﾞ_xls]_____________73"/>
      <sheetName val="[EXCELｲﾒｰｼﾞ_xls]_____________74"/>
      <sheetName val="[EXCELｲﾒｰｼﾞ_xls]_____________75"/>
      <sheetName val="[EXCELｲﾒｰｼﾞ_xls]_____________76"/>
      <sheetName val="[EXCELｲﾒｰｼﾞ_xls]_____________77"/>
      <sheetName val="[EXCELｲﾒｰｼﾞ_xls]_____________78"/>
      <sheetName val="[EXCELｲﾒｰｼﾞ_xls]_____________79"/>
      <sheetName val="[EXCELｲﾒｰｼﾞ_xls]_____________80"/>
      <sheetName val="[EXCELｲﾒｰｼﾞ_xls]_____________81"/>
      <sheetName val="[EXCELｲﾒｰｼﾞ_xls]_____________82"/>
      <sheetName val="[EXCELｲﾒｰｼﾞ_xls]_____________83"/>
      <sheetName val="[EXCELｲﾒｰｼﾞ_xls]_____________84"/>
      <sheetName val="[EXCELｲﾒｰｼﾞ_xls]_____________85"/>
      <sheetName val="[EXCELｲﾒｰｼﾞ_xls]_____________86"/>
      <sheetName val="[EXCELｲﾒｰｼﾞ_xls]_____________87"/>
      <sheetName val="[EXCELｲﾒｰｼﾞ_xls]_____________88"/>
      <sheetName val="[EXCELｲﾒｰｼﾞ_xls]_____________89"/>
      <sheetName val="[EXCELｲﾒｰｼﾞ_xls]_____________90"/>
      <sheetName val="EXCELｲﾒｰｼﾞ_xls3"/>
      <sheetName val="1_脚本说明3"/>
      <sheetName val="0703轮胎销售分析_(2)3"/>
      <sheetName val="2_东森模块3"/>
      <sheetName val="0723_2006_MTP_23"/>
      <sheetName val="零售店别系列别销售_123"/>
      <sheetName val="1月入库(核算)_(3)3"/>
      <sheetName val="[EXCELｲﾒｰｼﾞ_xls]____________E25"/>
      <sheetName val="[EXCELｲﾒｰｼﾞ_xls]____________E26"/>
      <sheetName val="[EXCELｲﾒｰｼﾞ_xls]____________E27"/>
      <sheetName val="[EXCELｲﾒｰｼﾞ_xls]____________E28"/>
      <sheetName val="[EXCELｲﾒｰｼﾞ_xls]____________E29"/>
      <sheetName val="[EXCELｲﾒｰｼﾞ_xls]____________E30"/>
      <sheetName val="_販売実績管理ｼｽﾃﾑ_EXCEL_EXCELｲﾒｰｼﾞ_x3"/>
      <sheetName val="[EXCELｲﾒｰｼﾞ_xls]\販売実績管理ｼｽﾃﾑ\EX3"/>
      <sheetName val="[EXCELｲﾒｰｼﾞ_xls]____________E31"/>
      <sheetName val="[EXCELｲﾒｰｼﾞ_xls]____________E32"/>
      <sheetName val="[EXCELｲﾒｰｼﾞ_xls]_____________91"/>
      <sheetName val="[EXCELｲﾒｰｼﾞ_xls]_____________92"/>
      <sheetName val="[EXCELｲﾒｰｼﾞ_xls]_販売実_管_ｼｽﾃﾑ_E_4"/>
      <sheetName val="[EXCELｲﾒｰｼﾞ_xls]_____________93"/>
      <sheetName val="[EXCELｲﾒｰｼﾞ_xls]_____________94"/>
      <sheetName val="[EXCELｲﾒｰｼﾞ_xls]_____________95"/>
      <sheetName val="[EXCELｲﾒｰｼﾞ_xls]_____________96"/>
      <sheetName val="[EXCELｲﾒｰｼﾞ_xls]_____________97"/>
      <sheetName val="[EXCELｲﾒｰｼﾞ_xls]_____________98"/>
      <sheetName val="[EXCELｲﾒｰｼﾞ_xls]_販売実_管理ｼｽﾃﾑ_E_7"/>
      <sheetName val="[EXCELｲﾒｰｼﾞ_xls]_販売実_管理ｼｽﾃﾑ_E_8"/>
      <sheetName val="[EXCELｲﾒｰｼﾞ_xls]_____________99"/>
      <sheetName val="[EXCELｲﾒｰｼﾞ_xls]____________100"/>
      <sheetName val="[EXCELｲﾒｰｼﾞ_xls]____________101"/>
      <sheetName val="[EXCELｲﾒｰｼﾞ_xls]____________102"/>
      <sheetName val="[EXCELｲﾒｰｼﾞ_xls]____________103"/>
      <sheetName val="[EXCELｲﾒｰｼﾞ_xls]____________104"/>
      <sheetName val="[EXCELｲﾒｰｼﾞ_xls]____________105"/>
      <sheetName val="[EXCELｲﾒｰｼﾞ_xls]____________106"/>
      <sheetName val="[EXCELｲﾒｰｼﾞ_xls]____________107"/>
      <sheetName val="[EXCELｲﾒｰｼﾞ_xls]____________108"/>
      <sheetName val="[EXCELｲﾒｰｼﾞ_xls]____________109"/>
      <sheetName val="[EXCELｲﾒｰｼﾞ_xls]____________110"/>
      <sheetName val="[EXCELｲﾒｰｼﾞ_xls]____________111"/>
      <sheetName val="[EXCELｲﾒｰｼﾞ_xls]____________112"/>
      <sheetName val="[EXCELｲﾒｰｼﾞ_xls]____________113"/>
      <sheetName val="[EXCELｲﾒｰｼﾞ_xls]____________114"/>
      <sheetName val="[EXCELｲﾒｰｼﾞ_xls]____________115"/>
      <sheetName val="[EXCELｲﾒｰｼﾞ_xls]____________116"/>
      <sheetName val="[EXCELｲﾒｰｼﾞ_xls]____________117"/>
      <sheetName val="EXCELｲﾒｰｼﾞ_xls4"/>
      <sheetName val="1_脚本说明4"/>
      <sheetName val="0703轮胎销售分析_(2)4"/>
      <sheetName val="2_东森模块4"/>
      <sheetName val="0723_2006_MTP_24"/>
      <sheetName val="零售店别系列别销售_124"/>
      <sheetName val="1月入库(核算)_(3)4"/>
      <sheetName val="[EXCELｲﾒｰｼﾞ_xls]____________E33"/>
      <sheetName val="[EXCELｲﾒｰｼﾞ_xls]____________E34"/>
      <sheetName val="[EXCELｲﾒｰｼﾞ_xls]____________E35"/>
      <sheetName val="[EXCELｲﾒｰｼﾞ_xls]____________E36"/>
      <sheetName val="[EXCELｲﾒｰｼﾞ_xls]____________E37"/>
      <sheetName val="[EXCELｲﾒｰｼﾞ_xls]____________E38"/>
      <sheetName val="_販売実績管理ｼｽﾃﾑ_EXCEL_EXCELｲﾒｰｼﾞ_x4"/>
      <sheetName val="[EXCELｲﾒｰｼﾞ_xls]\販売実績管理ｼｽﾃﾑ\EX4"/>
      <sheetName val="[EXCELｲﾒｰｼﾞ_xls]____________E39"/>
      <sheetName val="[EXCELｲﾒｰｼﾞ_xls]____________E40"/>
      <sheetName val="[EXCELｲﾒｰｼﾞ_xls]____________118"/>
      <sheetName val="[EXCELｲﾒｰｼﾞ_xls]____________119"/>
      <sheetName val="[EXCELｲﾒｰｼﾞ_xls]_販売実_管_ｼｽﾃﾑ_E_5"/>
      <sheetName val="[EXCELｲﾒｰｼﾞ_xls]____________120"/>
      <sheetName val="[EXCELｲﾒｰｼﾞ_xls]____________121"/>
      <sheetName val="[EXCELｲﾒｰｼﾞ_xls]____________122"/>
      <sheetName val="[EXCELｲﾒｰｼﾞ_xls]____________123"/>
      <sheetName val="[EXCELｲﾒｰｼﾞ_xls]____________124"/>
      <sheetName val="[EXCELｲﾒｰｼﾞ_xls]____________125"/>
      <sheetName val="[EXCELｲﾒｰｼﾞ_xls]_販売実_管理ｼｽﾃﾑ_E_9"/>
      <sheetName val="[EXCELｲﾒｰｼﾞ_xls]_販売実_管理ｼｽﾃﾑ_E10"/>
      <sheetName val="[EXCELｲﾒｰｼﾞ_xls]____________126"/>
      <sheetName val="[EXCELｲﾒｰｼﾞ_xls]____________127"/>
      <sheetName val="[EXCELｲﾒｰｼﾞ_xls]____________128"/>
      <sheetName val="[EXCELｲﾒｰｼﾞ_xls]____________129"/>
      <sheetName val="[EXCELｲﾒｰｼﾞ_xls]____________130"/>
      <sheetName val="[EXCELｲﾒｰｼﾞ_xls]____________131"/>
      <sheetName val="[EXCELｲﾒｰｼﾞ_xls]____________132"/>
      <sheetName val="[EXCELｲﾒｰｼﾞ_xls]____________133"/>
      <sheetName val="[EXCELｲﾒｰｼﾞ_xls]____________134"/>
      <sheetName val="[EXCELｲﾒｰｼﾞ_xls]____________135"/>
      <sheetName val="[EXCELｲﾒｰｼﾞ_xls]____________136"/>
      <sheetName val="[EXCELｲﾒｰｼﾞ_xls]____________137"/>
      <sheetName val="[EXCELｲﾒｰｼﾞ_xls]____________138"/>
      <sheetName val="[EXCELｲﾒｰｼﾞ_xls]____________139"/>
      <sheetName val="[EXCELｲﾒｰｼﾞ_xls]____________140"/>
      <sheetName val="[EXCELｲﾒｰｼﾞ_xls]____________141"/>
      <sheetName val="[EXCELｲﾒｰｼﾞ_xls]____________142"/>
      <sheetName val="[EXCELｲﾒｰｼﾞ_xls]____________143"/>
      <sheetName val="[EXCELｲﾒｰｼﾞ_xls]____________144"/>
      <sheetName val="EXCELｲﾒｰｼﾞ_xls5"/>
      <sheetName val="1_脚本说明5"/>
      <sheetName val="0703轮胎销售分析_(2)5"/>
      <sheetName val="2_东森模块5"/>
      <sheetName val="0723_2006_MTP_25"/>
      <sheetName val="零售店别系列别销售_125"/>
      <sheetName val="1月入库(核算)_(3)5"/>
      <sheetName val="[EXCELｲﾒｰｼﾞ_xls]____________E41"/>
      <sheetName val="[EXCELｲﾒｰｼﾞ_xls]____________E42"/>
      <sheetName val="[EXCELｲﾒｰｼﾞ_xls]____________E43"/>
      <sheetName val="[EXCELｲﾒｰｼﾞ_xls]____________E44"/>
      <sheetName val="[EXCELｲﾒｰｼﾞ_xls]____________E45"/>
      <sheetName val="[EXCELｲﾒｰｼﾞ_xls]____________E46"/>
      <sheetName val="_販売実績管理ｼｽﾃﾑ_EXCEL_EXCELｲﾒｰｼﾞ_x5"/>
      <sheetName val="[EXCELｲﾒｰｼﾞ_xls]\販売実績管理ｼｽﾃﾑ\EX5"/>
      <sheetName val="[EXCELｲﾒｰｼﾞ_xls]____________E47"/>
      <sheetName val="[EXCELｲﾒｰｼﾞ_xls]____________E48"/>
      <sheetName val="[EXCELｲﾒｰｼﾞ_xls]____________145"/>
      <sheetName val="[EXCELｲﾒｰｼﾞ_xls]____________146"/>
      <sheetName val="[EXCELｲﾒｰｼﾞ_xls]_販売実_管_ｼｽﾃﾑ_E_6"/>
      <sheetName val="[EXCELｲﾒｰｼﾞ_xls]____________147"/>
      <sheetName val="[EXCELｲﾒｰｼﾞ_xls]____________148"/>
      <sheetName val="[EXCELｲﾒｰｼﾞ_xls]____________149"/>
      <sheetName val="[EXCELｲﾒｰｼﾞ_xls]____________150"/>
      <sheetName val="[EXCELｲﾒｰｼﾞ_xls]____________151"/>
      <sheetName val="[EXCELｲﾒｰｼﾞ_xls]____________152"/>
      <sheetName val="[EXCELｲﾒｰｼﾞ_xls]_販売実_管理ｼｽﾃﾑ_E11"/>
      <sheetName val="[EXCELｲﾒｰｼﾞ_xls]_販売実_管理ｼｽﾃﾑ_E12"/>
      <sheetName val="[EXCELｲﾒｰｼﾞ_xls]____________153"/>
      <sheetName val="[EXCELｲﾒｰｼﾞ_xls]____________154"/>
      <sheetName val="[EXCELｲﾒｰｼﾞ_xls]____________155"/>
      <sheetName val="[EXCELｲﾒｰｼﾞ_xls]____________156"/>
      <sheetName val="[EXCELｲﾒｰｼﾞ_xls]____________157"/>
      <sheetName val="[EXCELｲﾒｰｼﾞ_xls]____________158"/>
      <sheetName val="[EXCELｲﾒｰｼﾞ_xls]____________159"/>
      <sheetName val="[EXCELｲﾒｰｼﾞ_xls]____________160"/>
      <sheetName val="[EXCELｲﾒｰｼﾞ_xls]____________161"/>
      <sheetName val="[EXCELｲﾒｰｼﾞ_xls]____________162"/>
      <sheetName val="[EXCELｲﾒｰｼﾞ_xls]____________163"/>
      <sheetName val="[EXCELｲﾒｰｼﾞ_xls]____________164"/>
      <sheetName val="[EXCELｲﾒｰｼﾞ_xls]____________165"/>
      <sheetName val="[EXCELｲﾒｰｼﾞ_xls]____________166"/>
      <sheetName val="[EXCELｲﾒｰｼﾞ_xls]____________167"/>
      <sheetName val="[EXCELｲﾒｰｼﾞ_xls]____________168"/>
      <sheetName val="[EXCELｲﾒｰｼﾞ_xls]____________169"/>
      <sheetName val="[EXCELｲﾒｰｼﾞ_xls]____________170"/>
      <sheetName val="[EXCELｲﾒｰｼﾞ_xls]____________171"/>
      <sheetName val="EXCELｲﾒｰｼﾞ_xls6"/>
      <sheetName val="1_脚本说明6"/>
      <sheetName val="0703轮胎销售分析_(2)6"/>
      <sheetName val="2_东森模块6"/>
      <sheetName val="0723_2006_MTP_26"/>
      <sheetName val="零售店别系列别销售_126"/>
      <sheetName val="1月入库(核算)_(3)6"/>
      <sheetName val="[EXCELｲﾒｰｼﾞ_xls]____________E49"/>
      <sheetName val="[EXCELｲﾒｰｼﾞ_xls]____________E50"/>
      <sheetName val="[EXCELｲﾒｰｼﾞ_xls]____________E51"/>
      <sheetName val="[EXCELｲﾒｰｼﾞ_xls]____________E52"/>
      <sheetName val="[EXCELｲﾒｰｼﾞ_xls]____________E53"/>
      <sheetName val="[EXCELｲﾒｰｼﾞ_xls]____________E54"/>
      <sheetName val="_販売実績管理ｼｽﾃﾑ_EXCEL_EXCELｲﾒｰｼﾞ_x6"/>
      <sheetName val="[EXCELｲﾒｰｼﾞ_xls]\販売実績管理ｼｽﾃﾑ\EX6"/>
      <sheetName val="[EXCELｲﾒｰｼﾞ_xls]____________E55"/>
      <sheetName val="[EXCELｲﾒｰｼﾞ_xls]____________E56"/>
      <sheetName val="[EXCELｲﾒｰｼﾞ_xls]____________172"/>
      <sheetName val="[EXCELｲﾒｰｼﾞ_xls]____________173"/>
      <sheetName val="[EXCELｲﾒｰｼﾞ_xls]_販売実_管_ｼｽﾃﾑ_E_7"/>
      <sheetName val="[EXCELｲﾒｰｼﾞ_xls]____________174"/>
      <sheetName val="[EXCELｲﾒｰｼﾞ_xls]____________175"/>
      <sheetName val="[EXCELｲﾒｰｼﾞ_xls]____________176"/>
      <sheetName val="[EXCELｲﾒｰｼﾞ_xls]____________177"/>
      <sheetName val="[EXCELｲﾒｰｼﾞ_xls]____________178"/>
      <sheetName val="[EXCELｲﾒｰｼﾞ_xls]____________179"/>
      <sheetName val="[EXCELｲﾒｰｼﾞ_xls]_販売実_管理ｼｽﾃﾑ_E13"/>
      <sheetName val="[EXCELｲﾒｰｼﾞ_xls]_販売実_管理ｼｽﾃﾑ_E14"/>
      <sheetName val="[EXCELｲﾒｰｼﾞ_xls]____________180"/>
      <sheetName val="[EXCELｲﾒｰｼﾞ_xls]____________181"/>
      <sheetName val="[EXCELｲﾒｰｼﾞ_xls]____________182"/>
      <sheetName val="[EXCELｲﾒｰｼﾞ_xls]____________183"/>
      <sheetName val="[EXCELｲﾒｰｼﾞ_xls]____________184"/>
      <sheetName val="[EXCELｲﾒｰｼﾞ_xls]____________185"/>
      <sheetName val="[EXCELｲﾒｰｼﾞ_xls]____________186"/>
      <sheetName val="[EXCELｲﾒｰｼﾞ_xls]____________187"/>
      <sheetName val="[EXCELｲﾒｰｼﾞ_xls]____________188"/>
      <sheetName val="[EXCELｲﾒｰｼﾞ_xls]____________189"/>
      <sheetName val="[EXCELｲﾒｰｼﾞ_xls]____________190"/>
      <sheetName val="[EXCELｲﾒｰｼﾞ_xls]____________191"/>
      <sheetName val="[EXCELｲﾒｰｼﾞ_xls]____________192"/>
      <sheetName val="[EXCELｲﾒｰｼﾞ_xls]____________193"/>
      <sheetName val="[EXCELｲﾒｰｼﾞ_xls]____________194"/>
      <sheetName val="[EXCELｲﾒｰｼﾞ_xls]____________195"/>
      <sheetName val="[EXCELｲﾒｰｼﾞ_xls]____________196"/>
      <sheetName val="[EXCELｲﾒｰｼﾞ_xls]____________197"/>
      <sheetName val="[EXCELｲﾒｰｼﾞ_xls]____________198"/>
      <sheetName val="EXCELｲﾒｰｼﾞ_xls7"/>
      <sheetName val="1_脚本说明7"/>
      <sheetName val="0703轮胎销售分析_(2)7"/>
      <sheetName val="2_东森模块7"/>
      <sheetName val="0723_2006_MTP_27"/>
      <sheetName val="零售店别系列别销售_127"/>
      <sheetName val="1月入库(核算)_(3)7"/>
      <sheetName val="[EXCELｲﾒｰｼﾞ_xls]____________E57"/>
      <sheetName val="[EXCELｲﾒｰｼﾞ_xls]____________E58"/>
      <sheetName val="[EXCELｲﾒｰｼﾞ_xls]____________E59"/>
      <sheetName val="[EXCELｲﾒｰｼﾞ_xls]____________E60"/>
      <sheetName val="[EXCELｲﾒｰｼﾞ_xls]____________E61"/>
      <sheetName val="[EXCELｲﾒｰｼﾞ_xls]____________E62"/>
      <sheetName val="_販売実績管理ｼｽﾃﾑ_EXCEL_EXCELｲﾒｰｼﾞ_x7"/>
      <sheetName val="[EXCELｲﾒｰｼﾞ_xls]\販売実績管理ｼｽﾃﾑ\EX7"/>
      <sheetName val="[EXCELｲﾒｰｼﾞ_xls]____________E63"/>
      <sheetName val="[EXCELｲﾒｰｼﾞ_xls]____________E64"/>
      <sheetName val="[EXCELｲﾒｰｼﾞ_xls]____________199"/>
      <sheetName val="[EXCELｲﾒｰｼﾞ_xls]____________200"/>
      <sheetName val="[EXCELｲﾒｰｼﾞ_xls]_販売実_管_ｼｽﾃﾑ_E_8"/>
      <sheetName val="[EXCELｲﾒｰｼﾞ_xls]____________201"/>
      <sheetName val="[EXCELｲﾒｰｼﾞ_xls]____________202"/>
      <sheetName val="[EXCELｲﾒｰｼﾞ_xls]____________203"/>
      <sheetName val="[EXCELｲﾒｰｼﾞ_xls]____________204"/>
      <sheetName val="[EXCELｲﾒｰｼﾞ_xls]____________205"/>
      <sheetName val="[EXCELｲﾒｰｼﾞ_xls]____________206"/>
      <sheetName val="[EXCELｲﾒｰｼﾞ_xls]_販売実_管理ｼｽﾃﾑ_E15"/>
      <sheetName val="[EXCELｲﾒｰｼﾞ_xls]_販売実_管理ｼｽﾃﾑ_E16"/>
      <sheetName val="[EXCELｲﾒｰｼﾞ_xls]____________207"/>
      <sheetName val="[EXCELｲﾒｰｼﾞ_xls]____________208"/>
      <sheetName val="[EXCELｲﾒｰｼﾞ_xls]____________209"/>
      <sheetName val="[EXCELｲﾒｰｼﾞ_xls]____________210"/>
      <sheetName val="[EXCELｲﾒｰｼﾞ_xls]____________211"/>
      <sheetName val="[EXCELｲﾒｰｼﾞ_xls]____________212"/>
      <sheetName val="[EXCELｲﾒｰｼﾞ_xls]____________213"/>
      <sheetName val="[EXCELｲﾒｰｼﾞ_xls]____________214"/>
      <sheetName val="[EXCELｲﾒｰｼﾞ_xls]____________215"/>
      <sheetName val="[EXCELｲﾒｰｼﾞ_xls]____________216"/>
      <sheetName val="[EXCELｲﾒｰｼﾞ_xls]____________217"/>
      <sheetName val="[EXCELｲﾒｰｼﾞ_xls]____________218"/>
      <sheetName val="[EXCELｲﾒｰｼﾞ_xls]____________219"/>
      <sheetName val="[EXCELｲﾒｰｼﾞ_xls]____________220"/>
      <sheetName val="[EXCELｲﾒｰｼﾞ_xls]____________221"/>
      <sheetName val="[EXCELｲﾒｰｼﾞ_xls]____________222"/>
      <sheetName val="[EXCELｲﾒｰｼﾞ_xls]____________223"/>
      <sheetName val="[EXCELｲﾒｰｼﾞ_xls]____________224"/>
      <sheetName val="[EXCELｲﾒｰｼﾞ_xls]____________225"/>
      <sheetName val="[EXCELｲﾒｰｼﾞ_xls]____________307"/>
      <sheetName val="EXCELｲﾒｰｼﾞ_xls8"/>
      <sheetName val="1_脚本说明8"/>
      <sheetName val="0703轮胎销售分析_(2)8"/>
      <sheetName val="2_东森模块8"/>
      <sheetName val="0723_2006_MTP_28"/>
      <sheetName val="零售店别系列别销售_128"/>
      <sheetName val="1月入库(核算)_(3)8"/>
      <sheetName val="[EXCELｲﾒｰｼﾞ_xls]____________E65"/>
      <sheetName val="[EXCELｲﾒｰｼﾞ_xls]____________E66"/>
      <sheetName val="[EXCELｲﾒｰｼﾞ_xls]____________E67"/>
      <sheetName val="[EXCELｲﾒｰｼﾞ_xls]____________E68"/>
      <sheetName val="[EXCELｲﾒｰｼﾞ_xls]____________E69"/>
      <sheetName val="[EXCELｲﾒｰｼﾞ_xls]____________E70"/>
      <sheetName val="_販売実績管理ｼｽﾃﾑ_EXCEL_EXCELｲﾒｰｼﾞ_x8"/>
      <sheetName val="[EXCELｲﾒｰｼﾞ_xls]\販売実績管理ｼｽﾃﾑ\EX8"/>
      <sheetName val="[EXCELｲﾒｰｼﾞ_xls]____________E71"/>
      <sheetName val="[EXCELｲﾒｰｼﾞ_xls]____________E72"/>
      <sheetName val="[EXCELｲﾒｰｼﾞ_xls]____________226"/>
      <sheetName val="[EXCELｲﾒｰｼﾞ_xls]____________227"/>
      <sheetName val="[EXCELｲﾒｰｼﾞ_xls]_販売実_管_ｼｽﾃﾑ_E_9"/>
      <sheetName val="[EXCELｲﾒｰｼﾞ_xls]____________228"/>
      <sheetName val="[EXCELｲﾒｰｼﾞ_xls]____________229"/>
      <sheetName val="[EXCELｲﾒｰｼﾞ_xls]____________230"/>
      <sheetName val="[EXCELｲﾒｰｼﾞ_xls]____________231"/>
      <sheetName val="[EXCELｲﾒｰｼﾞ_xls]____________232"/>
      <sheetName val="[EXCELｲﾒｰｼﾞ_xls]____________233"/>
      <sheetName val="[EXCELｲﾒｰｼﾞ_xls]_販売実_管理ｼｽﾃﾑ_E17"/>
      <sheetName val="[EXCELｲﾒｰｼﾞ_xls]_販売実_管理ｼｽﾃﾑ_E18"/>
      <sheetName val="[EXCELｲﾒｰｼﾞ_xls]____________234"/>
      <sheetName val="[EXCELｲﾒｰｼﾞ_xls]____________235"/>
      <sheetName val="[EXCELｲﾒｰｼﾞ_xls]____________236"/>
      <sheetName val="[EXCELｲﾒｰｼﾞ_xls]____________237"/>
      <sheetName val="[EXCELｲﾒｰｼﾞ_xls]____________238"/>
      <sheetName val="[EXCELｲﾒｰｼﾞ_xls]____________239"/>
      <sheetName val="[EXCELｲﾒｰｼﾞ_xls]____________240"/>
      <sheetName val="[EXCELｲﾒｰｼﾞ_xls]____________241"/>
      <sheetName val="[EXCELｲﾒｰｼﾞ_xls]____________242"/>
      <sheetName val="[EXCELｲﾒｰｼﾞ_xls]____________243"/>
      <sheetName val="[EXCELｲﾒｰｼﾞ_xls]____________244"/>
      <sheetName val="[EXCELｲﾒｰｼﾞ_xls]____________245"/>
      <sheetName val="[EXCELｲﾒｰｼﾞ_xls]____________246"/>
      <sheetName val="[EXCELｲﾒｰｼﾞ_xls]____________247"/>
      <sheetName val="[EXCELｲﾒｰｼﾞ_xls]____________248"/>
      <sheetName val="[EXCELｲﾒｰｼﾞ_xls]____________249"/>
      <sheetName val="[EXCELｲﾒｰｼﾞ_xls]____________250"/>
      <sheetName val="[EXCELｲﾒｰｼﾞ_xls]____________251"/>
      <sheetName val="[EXCELｲﾒｰｼﾞ_xls]____________252"/>
      <sheetName val="EXCELｲﾒｰｼﾞ_xls9"/>
      <sheetName val="1_脚本说明9"/>
      <sheetName val="0703轮胎销售分析_(2)9"/>
      <sheetName val="2_东森模块9"/>
      <sheetName val="0723_2006_MTP_29"/>
      <sheetName val="零售店别系列别销售_129"/>
      <sheetName val="1月入库(核算)_(3)9"/>
      <sheetName val="[EXCELｲﾒｰｼﾞ_xls]____________E73"/>
      <sheetName val="[EXCELｲﾒｰｼﾞ_xls]____________E74"/>
      <sheetName val="[EXCELｲﾒｰｼﾞ_xls]____________E75"/>
      <sheetName val="[EXCELｲﾒｰｼﾞ_xls]____________E76"/>
      <sheetName val="[EXCELｲﾒｰｼﾞ_xls]____________E77"/>
      <sheetName val="[EXCELｲﾒｰｼﾞ_xls]____________E78"/>
      <sheetName val="_販売実績管理ｼｽﾃﾑ_EXCEL_EXCELｲﾒｰｼﾞ_x9"/>
      <sheetName val="[EXCELｲﾒｰｼﾞ_xls]\販売実績管理ｼｽﾃﾑ\EX9"/>
      <sheetName val="[EXCELｲﾒｰｼﾞ_xls]____________E79"/>
      <sheetName val="[EXCELｲﾒｰｼﾞ_xls]____________E80"/>
      <sheetName val="[EXCELｲﾒｰｼﾞ_xls]____________253"/>
      <sheetName val="[EXCELｲﾒｰｼﾞ_xls]____________254"/>
      <sheetName val="[EXCELｲﾒｰｼﾞ_xls]_販売実_管_ｼｽﾃﾑ_E10"/>
      <sheetName val="[EXCELｲﾒｰｼﾞ_xls]____________255"/>
      <sheetName val="[EXCELｲﾒｰｼﾞ_xls]____________256"/>
      <sheetName val="[EXCELｲﾒｰｼﾞ_xls]____________257"/>
      <sheetName val="[EXCELｲﾒｰｼﾞ_xls]____________258"/>
      <sheetName val="[EXCELｲﾒｰｼﾞ_xls]____________259"/>
      <sheetName val="[EXCELｲﾒｰｼﾞ_xls]____________260"/>
      <sheetName val="[EXCELｲﾒｰｼﾞ_xls]_販売実_管理ｼｽﾃﾑ_E19"/>
      <sheetName val="[EXCELｲﾒｰｼﾞ_xls]_販売実_管理ｼｽﾃﾑ_E20"/>
      <sheetName val="[EXCELｲﾒｰｼﾞ_xls]____________261"/>
      <sheetName val="[EXCELｲﾒｰｼﾞ_xls]____________262"/>
      <sheetName val="[EXCELｲﾒｰｼﾞ_xls]____________263"/>
      <sheetName val="[EXCELｲﾒｰｼﾞ_xls]____________264"/>
      <sheetName val="[EXCELｲﾒｰｼﾞ_xls]____________265"/>
      <sheetName val="[EXCELｲﾒｰｼﾞ_xls]____________266"/>
      <sheetName val="[EXCELｲﾒｰｼﾞ_xls]____________267"/>
      <sheetName val="[EXCELｲﾒｰｼﾞ_xls]____________268"/>
      <sheetName val="[EXCELｲﾒｰｼﾞ_xls]____________269"/>
      <sheetName val="[EXCELｲﾒｰｼﾞ_xls]____________270"/>
      <sheetName val="[EXCELｲﾒｰｼﾞ_xls]____________271"/>
      <sheetName val="[EXCELｲﾒｰｼﾞ_xls]____________272"/>
      <sheetName val="[EXCELｲﾒｰｼﾞ_xls]____________273"/>
      <sheetName val="[EXCELｲﾒｰｼﾞ_xls]____________274"/>
      <sheetName val="[EXCELｲﾒｰｼﾞ_xls]____________275"/>
      <sheetName val="[EXCELｲﾒｰｼﾞ_xls]____________276"/>
      <sheetName val="[EXCELｲﾒｰｼﾞ_xls]____________277"/>
      <sheetName val="[EXCELｲﾒｰｼﾞ_xls]____________278"/>
      <sheetName val="[EXCELｲﾒｰｼﾞ_xls]____________279"/>
      <sheetName val="[EXCELｲﾒｰｼﾞ.xls]____________184"/>
      <sheetName val="[EXCELｲﾒｰｼﾞ.xls]____________186"/>
      <sheetName val="[EXCELｲﾒｰｼﾞ.xls]____________185"/>
      <sheetName val="[EXCELｲﾒｰｼﾞ.xls]____________188"/>
      <sheetName val="[EXCELｲﾒｰｼﾞ.xls]____________187"/>
      <sheetName val="[EXCELｲﾒｰｼﾞ.xls]____________189"/>
      <sheetName val="[EXCELｲﾒｰｼﾞ.xls]____________190"/>
      <sheetName val="[EXCELｲﾒｰｼﾞ.xls]____________191"/>
      <sheetName val="[EXCELｲﾒｰｼﾞ.xls]____________193"/>
      <sheetName val="[EXCELｲﾒｰｼﾞ.xls]____________192"/>
      <sheetName val="[EXCELｲﾒｰｼﾞ.xls]____________194"/>
      <sheetName val="[EXCELｲﾒｰｼﾞ.xls]____________196"/>
      <sheetName val="[EXCELｲﾒｰｼﾞ.xls]____________195"/>
      <sheetName val="[EXCELｲﾒｰｼﾞ.xls]____________197"/>
      <sheetName val="[EXCELｲﾒｰｼﾞ.xls]____________199"/>
      <sheetName val="[EXCELｲﾒｰｼﾞ.xls]____________198"/>
      <sheetName val="[EXCELｲﾒｰｼﾞ.xls]____________200"/>
      <sheetName val="[EXCELｲﾒｰｼﾞ.xls]____________201"/>
      <sheetName val="[EXCELｲﾒｰｼﾞ.xls]____________202"/>
      <sheetName val="[EXCELｲﾒｰｼﾞ.xls]____________205"/>
      <sheetName val="[EXCELｲﾒｰｼﾞ.xls]____________203"/>
      <sheetName val="[EXCELｲﾒｰｼﾞ.xls]____________204"/>
      <sheetName val="[EXCELｲﾒｰｼﾞ.xls]____________206"/>
      <sheetName val="[EXCELｲﾒｰｼﾞ.xls]____________207"/>
      <sheetName val="[EXCELｲﾒｰｼﾞ.xls]____________208"/>
      <sheetName val="A"/>
      <sheetName val="T_Assumption"/>
      <sheetName val="BSMRPlan"/>
      <sheetName val="Y07_直需"/>
    </sheetNames>
    <definedNames>
      <definedName name="TEST"/>
      <definedName name="ボタン22_Click"/>
      <definedName name="ボタン5_Click"/>
      <definedName name="ボタン73_Click"/>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napshot (FY)"/>
      <sheetName val="Snapshot (H1)"/>
      <sheetName val="Snapshot (Q1)"/>
      <sheetName val="Snapshot (MTD)"/>
      <sheetName val="FCST_P&amp;L"/>
      <sheetName val="Price_Cust_%Change"/>
      <sheetName val="APO_INPUT"/>
      <sheetName val="NS_DATA_IB15"/>
      <sheetName val="VSC_DATA_IB15"/>
      <sheetName val="ACT15_Data"/>
      <sheetName val="DB(PERIODIC)A"/>
      <sheetName val="DB(YTD)"/>
      <sheetName val="DB(Periodic)"/>
      <sheetName val="DB"/>
      <sheetName val="Mapping"/>
      <sheetName val="Rolling_Forecast_PnL_BSAUS_FEB1"/>
      <sheetName val="RE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
          <cell r="AQ2" t="str">
            <v>JAN15-FCST</v>
          </cell>
          <cell r="AR2" t="str">
            <v>JAN15</v>
          </cell>
        </row>
        <row r="3">
          <cell r="AQ3" t="str">
            <v>FEB15-FCST</v>
          </cell>
          <cell r="AR3" t="str">
            <v>FEB15</v>
          </cell>
        </row>
        <row r="4">
          <cell r="AQ4" t="str">
            <v>MAR15-FCST</v>
          </cell>
          <cell r="AR4" t="str">
            <v>MAR15</v>
          </cell>
        </row>
        <row r="5">
          <cell r="AQ5" t="str">
            <v>APR15-FCST</v>
          </cell>
          <cell r="AR5" t="str">
            <v>APR15</v>
          </cell>
        </row>
        <row r="6">
          <cell r="AQ6" t="str">
            <v>MAY15-FCST</v>
          </cell>
          <cell r="AR6" t="str">
            <v>MAY15</v>
          </cell>
        </row>
        <row r="7">
          <cell r="AQ7" t="str">
            <v>JUN15-FCST</v>
          </cell>
          <cell r="AR7" t="str">
            <v>JUN15</v>
          </cell>
        </row>
        <row r="8">
          <cell r="AQ8" t="str">
            <v>1H15-FCST</v>
          </cell>
          <cell r="AR8" t="str">
            <v>1H15</v>
          </cell>
        </row>
        <row r="9">
          <cell r="AQ9" t="str">
            <v>JUL15-FCST</v>
          </cell>
          <cell r="AR9" t="str">
            <v>JUL15</v>
          </cell>
        </row>
        <row r="10">
          <cell r="AQ10" t="str">
            <v>AUG15-FCST</v>
          </cell>
          <cell r="AR10" t="str">
            <v>AUG15</v>
          </cell>
        </row>
        <row r="11">
          <cell r="AQ11" t="str">
            <v>SEP15-FCST</v>
          </cell>
          <cell r="AR11" t="str">
            <v>SEP15</v>
          </cell>
        </row>
        <row r="12">
          <cell r="AQ12" t="str">
            <v>OCT15-FCST</v>
          </cell>
          <cell r="AR12" t="str">
            <v>OCT15</v>
          </cell>
        </row>
        <row r="13">
          <cell r="AQ13" t="str">
            <v>NOV15-FCST</v>
          </cell>
          <cell r="AR13" t="str">
            <v>NOV15</v>
          </cell>
        </row>
        <row r="14">
          <cell r="AQ14" t="str">
            <v>DEC15-FCST</v>
          </cell>
          <cell r="AR14" t="str">
            <v>DEC15</v>
          </cell>
        </row>
        <row r="15">
          <cell r="AQ15" t="str">
            <v>2H15-FCST</v>
          </cell>
          <cell r="AR15" t="str">
            <v>2H15</v>
          </cell>
        </row>
        <row r="16">
          <cell r="AQ16" t="str">
            <v>FY15-FCST</v>
          </cell>
          <cell r="AR16" t="str">
            <v>FY15</v>
          </cell>
        </row>
        <row r="17">
          <cell r="AQ17" t="str">
            <v>Q115-FCST</v>
          </cell>
          <cell r="AR17" t="str">
            <v>Q115</v>
          </cell>
        </row>
        <row r="18">
          <cell r="AQ18" t="str">
            <v>Q215-FCST</v>
          </cell>
          <cell r="AR18" t="str">
            <v>Q215</v>
          </cell>
        </row>
        <row r="19">
          <cell r="AQ19" t="str">
            <v>Q315-FCST</v>
          </cell>
          <cell r="AR19" t="str">
            <v>Q315</v>
          </cell>
        </row>
        <row r="20">
          <cell r="AQ20" t="str">
            <v>Q415-FCST</v>
          </cell>
          <cell r="AR20" t="str">
            <v>Q415</v>
          </cell>
        </row>
        <row r="21">
          <cell r="AQ21" t="str">
            <v>JAN16-FCST</v>
          </cell>
          <cell r="AR21" t="str">
            <v>JAN16</v>
          </cell>
        </row>
        <row r="22">
          <cell r="AQ22" t="str">
            <v>FEB16-FCST</v>
          </cell>
          <cell r="AR22" t="str">
            <v>FEB16</v>
          </cell>
        </row>
        <row r="23">
          <cell r="AQ23" t="str">
            <v>MAR16-FCST</v>
          </cell>
          <cell r="AR23" t="str">
            <v>MAR16</v>
          </cell>
        </row>
        <row r="24">
          <cell r="AQ24" t="str">
            <v>APR16-FCST</v>
          </cell>
          <cell r="AR24" t="str">
            <v>APR16</v>
          </cell>
        </row>
        <row r="25">
          <cell r="AQ25" t="str">
            <v>MAY16-FCST</v>
          </cell>
          <cell r="AR25" t="str">
            <v>MAY16</v>
          </cell>
        </row>
        <row r="26">
          <cell r="AQ26" t="str">
            <v>JUN16-FCST</v>
          </cell>
          <cell r="AR26" t="str">
            <v>JUN16</v>
          </cell>
        </row>
        <row r="27">
          <cell r="AQ27" t="str">
            <v>1H16-FCST</v>
          </cell>
          <cell r="AR27" t="str">
            <v>1H16</v>
          </cell>
        </row>
        <row r="28">
          <cell r="AQ28" t="str">
            <v>JUL16-FCST</v>
          </cell>
          <cell r="AR28" t="str">
            <v>JUL16</v>
          </cell>
        </row>
        <row r="29">
          <cell r="AQ29" t="str">
            <v>AUG16-FCST</v>
          </cell>
          <cell r="AR29" t="str">
            <v>AUG16</v>
          </cell>
        </row>
        <row r="30">
          <cell r="AQ30" t="str">
            <v>SEP16-FCST</v>
          </cell>
          <cell r="AR30" t="str">
            <v>SEP16</v>
          </cell>
        </row>
        <row r="31">
          <cell r="AQ31" t="str">
            <v>OCT16-FCST</v>
          </cell>
          <cell r="AR31" t="str">
            <v>OCT16</v>
          </cell>
        </row>
        <row r="32">
          <cell r="AQ32" t="str">
            <v>NOV16-FCST</v>
          </cell>
          <cell r="AR32" t="str">
            <v>NOV16</v>
          </cell>
        </row>
        <row r="33">
          <cell r="AQ33" t="str">
            <v>DEC16-FCST</v>
          </cell>
          <cell r="AR33" t="str">
            <v>DEC16</v>
          </cell>
        </row>
        <row r="34">
          <cell r="AQ34" t="str">
            <v>2H16-FCST</v>
          </cell>
          <cell r="AR34" t="str">
            <v>2H16</v>
          </cell>
        </row>
        <row r="35">
          <cell r="AQ35" t="str">
            <v>FY16-FCST</v>
          </cell>
          <cell r="AR35" t="str">
            <v>FY16</v>
          </cell>
        </row>
        <row r="36">
          <cell r="AQ36" t="str">
            <v>Q116-FCST</v>
          </cell>
          <cell r="AR36" t="str">
            <v>Q116</v>
          </cell>
        </row>
        <row r="37">
          <cell r="AQ37" t="str">
            <v>Q216-FCST</v>
          </cell>
          <cell r="AR37" t="str">
            <v>Q216</v>
          </cell>
        </row>
        <row r="38">
          <cell r="AQ38" t="str">
            <v>Q316-FCST</v>
          </cell>
          <cell r="AR38" t="str">
            <v>Q316</v>
          </cell>
        </row>
        <row r="39">
          <cell r="AQ39" t="str">
            <v>Q416-FCST</v>
          </cell>
          <cell r="AR39" t="str">
            <v>Q416</v>
          </cell>
        </row>
        <row r="40">
          <cell r="AQ40" t="str">
            <v>JAN15-CIB</v>
          </cell>
          <cell r="AR40" t="str">
            <v>JAN15</v>
          </cell>
        </row>
        <row r="41">
          <cell r="AQ41" t="str">
            <v>FEB15-CIB</v>
          </cell>
          <cell r="AR41" t="str">
            <v>FEB15</v>
          </cell>
        </row>
        <row r="42">
          <cell r="AQ42" t="str">
            <v>MAR15-CIB</v>
          </cell>
          <cell r="AR42" t="str">
            <v>MAR15</v>
          </cell>
        </row>
        <row r="43">
          <cell r="AQ43" t="str">
            <v>APR15-CIB</v>
          </cell>
          <cell r="AR43" t="str">
            <v>APR15</v>
          </cell>
        </row>
        <row r="44">
          <cell r="AQ44" t="str">
            <v>MAY15-CIB</v>
          </cell>
          <cell r="AR44" t="str">
            <v>MAY15</v>
          </cell>
        </row>
        <row r="45">
          <cell r="AQ45" t="str">
            <v>JUN15-CIB</v>
          </cell>
          <cell r="AR45" t="str">
            <v>JUN15</v>
          </cell>
        </row>
        <row r="46">
          <cell r="AQ46" t="str">
            <v>1H15-CIB</v>
          </cell>
          <cell r="AR46" t="str">
            <v>1H15</v>
          </cell>
        </row>
        <row r="47">
          <cell r="AQ47" t="str">
            <v>JUL15-CIB</v>
          </cell>
          <cell r="AR47" t="str">
            <v>JUL15</v>
          </cell>
        </row>
        <row r="48">
          <cell r="AQ48" t="str">
            <v>AUG15-CIB</v>
          </cell>
          <cell r="AR48" t="str">
            <v>AUG15</v>
          </cell>
        </row>
        <row r="49">
          <cell r="AQ49" t="str">
            <v>SEP15-CIB</v>
          </cell>
          <cell r="AR49" t="str">
            <v>SEP15</v>
          </cell>
        </row>
        <row r="50">
          <cell r="AQ50" t="str">
            <v>OCT15-CIB</v>
          </cell>
          <cell r="AR50" t="str">
            <v>OCT15</v>
          </cell>
        </row>
        <row r="51">
          <cell r="AQ51" t="str">
            <v>NOV15-CIB</v>
          </cell>
          <cell r="AR51" t="str">
            <v>NOV15</v>
          </cell>
        </row>
        <row r="52">
          <cell r="AQ52" t="str">
            <v>DEC15-CIB</v>
          </cell>
          <cell r="AR52" t="str">
            <v>DEC15</v>
          </cell>
        </row>
        <row r="53">
          <cell r="AQ53" t="str">
            <v>2H15-CIB</v>
          </cell>
          <cell r="AR53" t="str">
            <v>2H15</v>
          </cell>
        </row>
        <row r="54">
          <cell r="AQ54" t="str">
            <v>FY15-CIB</v>
          </cell>
          <cell r="AR54" t="str">
            <v>FY15</v>
          </cell>
        </row>
        <row r="55">
          <cell r="AQ55" t="str">
            <v>Q115-CIB</v>
          </cell>
          <cell r="AR55" t="str">
            <v>Q115</v>
          </cell>
        </row>
        <row r="56">
          <cell r="AQ56" t="str">
            <v>Q215-CIB</v>
          </cell>
          <cell r="AR56" t="str">
            <v>Q215</v>
          </cell>
        </row>
        <row r="57">
          <cell r="AQ57" t="str">
            <v>Q315-CIB</v>
          </cell>
          <cell r="AR57" t="str">
            <v>Q315</v>
          </cell>
        </row>
        <row r="58">
          <cell r="AQ58" t="str">
            <v>Q415-CIB</v>
          </cell>
          <cell r="AR58" t="str">
            <v>Q415</v>
          </cell>
        </row>
        <row r="59">
          <cell r="AQ59" t="str">
            <v>JAN15-FCST(M-1)</v>
          </cell>
          <cell r="AR59" t="str">
            <v>JAN15</v>
          </cell>
        </row>
        <row r="60">
          <cell r="AQ60" t="str">
            <v>FEB15-FCST(M-1)</v>
          </cell>
          <cell r="AR60" t="str">
            <v>FEB15</v>
          </cell>
        </row>
        <row r="61">
          <cell r="AQ61" t="str">
            <v>MAR15-FCST(M-1)</v>
          </cell>
          <cell r="AR61" t="str">
            <v>MAR15</v>
          </cell>
        </row>
        <row r="62">
          <cell r="AQ62" t="str">
            <v>APR15-FCST(M-1)</v>
          </cell>
          <cell r="AR62" t="str">
            <v>APR15</v>
          </cell>
        </row>
        <row r="63">
          <cell r="AQ63" t="str">
            <v>MAY15-FCST(M-1)</v>
          </cell>
          <cell r="AR63" t="str">
            <v>MAY15</v>
          </cell>
        </row>
        <row r="64">
          <cell r="AQ64" t="str">
            <v>JUN15-FCST(M-1)</v>
          </cell>
          <cell r="AR64" t="str">
            <v>JUN15</v>
          </cell>
        </row>
        <row r="65">
          <cell r="AQ65" t="str">
            <v>1H15-FCST(M-1)</v>
          </cell>
          <cell r="AR65" t="str">
            <v>1H15</v>
          </cell>
        </row>
        <row r="66">
          <cell r="AQ66" t="str">
            <v>JUL15-FCST(M-1)</v>
          </cell>
          <cell r="AR66" t="str">
            <v>JUL15</v>
          </cell>
        </row>
        <row r="67">
          <cell r="AQ67" t="str">
            <v>AUG15-FCST(M-1)</v>
          </cell>
          <cell r="AR67" t="str">
            <v>AUG15</v>
          </cell>
        </row>
        <row r="68">
          <cell r="AQ68" t="str">
            <v>SEP15-FCST(M-1)</v>
          </cell>
          <cell r="AR68" t="str">
            <v>SEP15</v>
          </cell>
        </row>
        <row r="69">
          <cell r="AQ69" t="str">
            <v>OCT15-FCST(M-1)</v>
          </cell>
          <cell r="AR69" t="str">
            <v>OCT15</v>
          </cell>
        </row>
        <row r="70">
          <cell r="AQ70" t="str">
            <v>NOV15-FCST(M-1)</v>
          </cell>
          <cell r="AR70" t="str">
            <v>NOV15</v>
          </cell>
        </row>
        <row r="71">
          <cell r="AQ71" t="str">
            <v>DEC15-FCST(M-1)</v>
          </cell>
          <cell r="AR71" t="str">
            <v>DEC15</v>
          </cell>
        </row>
        <row r="72">
          <cell r="AQ72" t="str">
            <v>2H15-FCST(M-1)</v>
          </cell>
          <cell r="AR72" t="str">
            <v>2H15</v>
          </cell>
        </row>
        <row r="73">
          <cell r="AQ73" t="str">
            <v>FY15-FCST(M-1)</v>
          </cell>
          <cell r="AR73" t="str">
            <v>FY15</v>
          </cell>
        </row>
        <row r="74">
          <cell r="AQ74" t="str">
            <v>Q115-FCST(M-1)</v>
          </cell>
          <cell r="AR74" t="str">
            <v>Q115</v>
          </cell>
        </row>
        <row r="75">
          <cell r="AQ75" t="str">
            <v>Q215-FCST(M-1)</v>
          </cell>
          <cell r="AR75" t="str">
            <v>Q215</v>
          </cell>
        </row>
        <row r="76">
          <cell r="AQ76" t="str">
            <v>Q315-FCST(M-1)</v>
          </cell>
          <cell r="AR76" t="str">
            <v>Q315</v>
          </cell>
        </row>
        <row r="77">
          <cell r="AQ77" t="str">
            <v>Q415-FCST(M-1)</v>
          </cell>
          <cell r="AR77" t="str">
            <v>Q415</v>
          </cell>
        </row>
        <row r="78">
          <cell r="AQ78" t="str">
            <v>JAN16-FCST(M-1)</v>
          </cell>
          <cell r="AR78" t="str">
            <v>JAN16</v>
          </cell>
        </row>
        <row r="79">
          <cell r="AQ79" t="str">
            <v>FEB16-FCST(M-1)</v>
          </cell>
          <cell r="AR79" t="str">
            <v>FEB16</v>
          </cell>
        </row>
        <row r="80">
          <cell r="AQ80" t="str">
            <v>MAR16-FCST(M-1)</v>
          </cell>
          <cell r="AR80" t="str">
            <v>MAR16</v>
          </cell>
        </row>
        <row r="81">
          <cell r="AQ81" t="str">
            <v>APR16-FCST(M-1)</v>
          </cell>
          <cell r="AR81" t="str">
            <v>APR16</v>
          </cell>
        </row>
        <row r="82">
          <cell r="AQ82" t="str">
            <v>MAY16-FCST(M-1)</v>
          </cell>
          <cell r="AR82" t="str">
            <v>MAY16</v>
          </cell>
        </row>
        <row r="83">
          <cell r="AQ83" t="str">
            <v>JUN16-FCST(M-1)</v>
          </cell>
          <cell r="AR83" t="str">
            <v>JUN16</v>
          </cell>
        </row>
        <row r="84">
          <cell r="AQ84" t="str">
            <v>1H16-FCST(M-1)</v>
          </cell>
          <cell r="AR84" t="str">
            <v>1H16</v>
          </cell>
        </row>
        <row r="85">
          <cell r="AQ85" t="str">
            <v>JUL16-FCST(M-1)</v>
          </cell>
          <cell r="AR85" t="str">
            <v>JUL16</v>
          </cell>
        </row>
        <row r="86">
          <cell r="AQ86" t="str">
            <v>AUG16-FCST(M-1)</v>
          </cell>
          <cell r="AR86" t="str">
            <v>AUG16</v>
          </cell>
        </row>
        <row r="87">
          <cell r="AQ87" t="str">
            <v>SEP16-FCST(M-1)</v>
          </cell>
          <cell r="AR87" t="str">
            <v>SEP16</v>
          </cell>
        </row>
        <row r="88">
          <cell r="AQ88" t="str">
            <v>OCT16-FCST(M-1)</v>
          </cell>
          <cell r="AR88" t="str">
            <v>OCT16</v>
          </cell>
        </row>
        <row r="89">
          <cell r="AQ89" t="str">
            <v>NOV16-FCST(M-1)</v>
          </cell>
          <cell r="AR89" t="str">
            <v>NOV16</v>
          </cell>
        </row>
        <row r="90">
          <cell r="AQ90" t="str">
            <v>DEC16-FCST(M-1)</v>
          </cell>
          <cell r="AR90" t="str">
            <v>DEC16</v>
          </cell>
        </row>
        <row r="91">
          <cell r="AQ91" t="str">
            <v>2H16-FCST(M-1)</v>
          </cell>
          <cell r="AR91" t="str">
            <v>2H16</v>
          </cell>
        </row>
        <row r="92">
          <cell r="AQ92" t="str">
            <v>FY16-FCST(M-1)</v>
          </cell>
          <cell r="AR92" t="str">
            <v>FY16</v>
          </cell>
        </row>
        <row r="93">
          <cell r="AQ93" t="str">
            <v>FY16-FCST(M-1)</v>
          </cell>
          <cell r="AR93" t="str">
            <v>Q116</v>
          </cell>
        </row>
        <row r="94">
          <cell r="AQ94" t="str">
            <v>FY16-FCST(M-1)</v>
          </cell>
          <cell r="AR94" t="str">
            <v>Q216</v>
          </cell>
        </row>
        <row r="95">
          <cell r="AQ95" t="str">
            <v>FY16-FCST(M-1)</v>
          </cell>
          <cell r="AR95" t="str">
            <v>Q316</v>
          </cell>
        </row>
        <row r="96">
          <cell r="AQ96" t="str">
            <v>FY16-FCST(M-1)</v>
          </cell>
          <cell r="AR96" t="str">
            <v>Q416</v>
          </cell>
        </row>
      </sheetData>
      <sheetData sheetId="15" refreshError="1"/>
      <sheetData sheetId="1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B vs LTP SUMMARY"/>
      <sheetName val="PIB vs LTP by Co"/>
      <sheetName val="PIB vs LTP by Sales Co"/>
      <sheetName val="2005 LTP04 TOTAL"/>
      <sheetName val="2005 LTP04 REP WS"/>
      <sheetName val="2005 LTP04 RETAIL"/>
      <sheetName val="2005 LTP04 RETREAD"/>
      <sheetName val="2005 LTP04 REP"/>
      <sheetName val="2005 LTP04 OE"/>
      <sheetName val="PIB05 TOTAL"/>
      <sheetName val="PIB05 REP WS"/>
      <sheetName val="PIB05 RETAIL"/>
      <sheetName val="PIB05 RETREAD"/>
      <sheetName val="PIB05 REP"/>
      <sheetName val="PIB05 OE"/>
      <sheetName val="Sheet3"/>
      <sheetName val="Clientes"/>
      <sheetName val="CodigosYear0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uping"/>
      <sheetName val="Check list"/>
      <sheetName val="Summary"/>
      <sheetName val="Bal Sheet as per grouping"/>
      <sheetName val="Bal Sheet"/>
      <sheetName val="Sell Exp"/>
      <sheetName val="S&amp;M for Jap Rep"/>
      <sheetName val="comments t suchiya"/>
      <sheetName val="comments"/>
      <sheetName val="mfg fin with .5 adm cost"/>
      <sheetName val="mfg without .5 adm cost"/>
      <sheetName val="Working-Feb 2000"/>
      <sheetName val="Tally Control"/>
      <sheetName val="OSF"/>
      <sheetName val="qty"/>
      <sheetName val="Rev &amp; GP"/>
      <sheetName val="Plant goals"/>
      <sheetName val="Capex &amp; Headcount"/>
      <sheetName val="PL"/>
      <sheetName val="BS"/>
      <sheetName val="COGS"/>
      <sheetName val="Comments (2)"/>
      <sheetName val="WIP"/>
      <sheetName val="Kobayashi Detail"/>
      <sheetName val="Sheet1"/>
      <sheetName val="FA sch as per Jap Rep."/>
      <sheetName val="Sales Summ."/>
      <sheetName val="Prodn.Summ."/>
      <sheetName val="Fin.Summ."/>
      <sheetName val="Half Yrly"/>
      <sheetName val="Control Sheet"/>
      <sheetName val="00000"/>
      <sheetName val="FORMAT-1"/>
      <sheetName val="FORMAT-2"/>
      <sheetName val="FORMAT-3"/>
      <sheetName val="FORMAT-4"/>
      <sheetName val="FORMAT-5"/>
      <sheetName val="FORMAT-6"/>
      <sheetName val="outstanding"/>
      <sheetName val="REP TYRE"/>
      <sheetName val="REP TUBE"/>
      <sheetName val="TUBE Positions"/>
      <sheetName val="3811提出用計算シート"/>
      <sheetName val="thao-go"/>
      <sheetName val="whse ticket"/>
      <sheetName val="UnitLookUp"/>
      <sheetName val="Check_list"/>
      <sheetName val="Bal_Sheet_as_per_grouping"/>
      <sheetName val="Bal_Sheet"/>
      <sheetName val="Sell_Exp"/>
      <sheetName val="S&amp;M_for_Jap_Rep"/>
      <sheetName val="comments_t_suchiya"/>
      <sheetName val="mfg_fin_with__5_adm_cost"/>
      <sheetName val="mfg_without__5_adm_cost"/>
      <sheetName val="Working-Feb_2000"/>
      <sheetName val="Tally_Control"/>
      <sheetName val="Rev_&amp;_GP"/>
      <sheetName val="Plant_goals"/>
      <sheetName val="Capex_&amp;_Headcount"/>
      <sheetName val="Comments_(2)"/>
      <sheetName val="Kobayashi_Detail"/>
      <sheetName val="FA_sch_as_per_Jap_Rep_"/>
      <sheetName val="Sales_Summ_"/>
      <sheetName val="Prodn_Summ_"/>
      <sheetName val="Fin_Summ_"/>
      <sheetName val="Half_Yrly"/>
      <sheetName val="Control_Sheet"/>
      <sheetName val="REP_TYRE"/>
      <sheetName val="REP_TUBE"/>
      <sheetName val="TUBE_Positions"/>
      <sheetName val="whse_ticket"/>
      <sheetName val="TVL"/>
      <sheetName val="XL4Poppy"/>
      <sheetName val="OCT13 SALES (data)"/>
      <sheetName val="基本要件仕様書0"/>
      <sheetName val="Check_list1"/>
      <sheetName val="Bal_Sheet_as_per_grouping1"/>
      <sheetName val="Bal_Sheet1"/>
      <sheetName val="Sell_Exp1"/>
      <sheetName val="S&amp;M_for_Jap_Rep1"/>
      <sheetName val="comments_t_suchiya1"/>
      <sheetName val="mfg_fin_with__5_adm_cost1"/>
      <sheetName val="mfg_without__5_adm_cost1"/>
      <sheetName val="Working-Feb_20001"/>
      <sheetName val="Tally_Control1"/>
      <sheetName val="Rev_&amp;_GP1"/>
      <sheetName val="Plant_goals1"/>
      <sheetName val="Capex_&amp;_Headcount1"/>
      <sheetName val="Comments_(2)1"/>
      <sheetName val="Kobayashi_Detail1"/>
      <sheetName val="FA_sch_as_per_Jap_Rep_1"/>
      <sheetName val="Sales_Summ_1"/>
      <sheetName val="Prodn_Summ_1"/>
      <sheetName val="Fin_Summ_1"/>
      <sheetName val="Half_Yrly1"/>
      <sheetName val="Control_Sheet1"/>
      <sheetName val="REP_TYRE1"/>
      <sheetName val="REP_TUBE1"/>
      <sheetName val="TUBE_Positions1"/>
      <sheetName val="whse_ticket1"/>
      <sheetName val="BSMRPlan"/>
      <sheetName val="Cost Index"/>
      <sheetName val="Sheet3"/>
      <sheetName val="Tyre Data"/>
      <sheetName val="Check_list2"/>
      <sheetName val="Bal_Sheet_as_per_grouping2"/>
      <sheetName val="Bal_Sheet2"/>
      <sheetName val="Sell_Exp2"/>
      <sheetName val="S&amp;M_for_Jap_Rep2"/>
      <sheetName val="comments_t_suchiya2"/>
      <sheetName val="mfg_fin_with__5_adm_cost2"/>
      <sheetName val="mfg_without__5_adm_cost2"/>
      <sheetName val="Working-Feb_20002"/>
      <sheetName val="Tally_Control2"/>
      <sheetName val="Rev_&amp;_GP2"/>
      <sheetName val="Plant_goals2"/>
      <sheetName val="Capex_&amp;_Headcount2"/>
      <sheetName val="Comments_(2)2"/>
      <sheetName val="Kobayashi_Detail2"/>
      <sheetName val="FA_sch_as_per_Jap_Rep_2"/>
      <sheetName val="Sales_Summ_2"/>
      <sheetName val="Prodn_Summ_2"/>
      <sheetName val="Fin_Summ_2"/>
      <sheetName val="Half_Yrly2"/>
      <sheetName val="Control_Sheet2"/>
      <sheetName val="REP_TYRE2"/>
      <sheetName val="REP_TUBE2"/>
      <sheetName val="TUBE_Positions2"/>
      <sheetName val="whse_ticket2"/>
      <sheetName val="Check_list3"/>
      <sheetName val="Bal_Sheet_as_per_grouping3"/>
      <sheetName val="Bal_Sheet3"/>
      <sheetName val="Sell_Exp3"/>
      <sheetName val="S&amp;M_for_Jap_Rep3"/>
      <sheetName val="comments_t_suchiya3"/>
      <sheetName val="mfg_fin_with__5_adm_cost3"/>
      <sheetName val="mfg_without__5_adm_cost3"/>
      <sheetName val="Working-Feb_20003"/>
      <sheetName val="Tally_Control3"/>
      <sheetName val="Rev_&amp;_GP3"/>
      <sheetName val="Plant_goals3"/>
      <sheetName val="Capex_&amp;_Headcount3"/>
      <sheetName val="Comments_(2)3"/>
      <sheetName val="Kobayashi_Detail3"/>
      <sheetName val="FA_sch_as_per_Jap_Rep_3"/>
      <sheetName val="Sales_Summ_3"/>
      <sheetName val="Prodn_Summ_3"/>
      <sheetName val="Fin_Summ_3"/>
      <sheetName val="Half_Yrly3"/>
      <sheetName val="Control_Sheet3"/>
      <sheetName val="REP_TYRE3"/>
      <sheetName val="REP_TUBE3"/>
      <sheetName val="TUBE_Positions3"/>
      <sheetName val="whse_ticket3"/>
      <sheetName val="Margin-Data-Sep12"/>
      <sheetName val="Definition"/>
      <sheetName val="CAL_A"/>
      <sheetName val="DOTAct"/>
      <sheetName val="PRE"/>
      <sheetName val="Protected Data"/>
      <sheetName val="PL-Lot"/>
      <sheetName val="Part Result"/>
      <sheetName val="End PK&amp;PR"/>
      <sheetName val="M-PP"/>
      <sheetName val="PxP"/>
      <sheetName val="PriceList"/>
      <sheetName val="Check_list4"/>
      <sheetName val="Bal_Sheet_as_per_grouping4"/>
      <sheetName val="Bal_Sheet4"/>
      <sheetName val="Sell_Exp4"/>
      <sheetName val="S&amp;M_for_Jap_Rep4"/>
      <sheetName val="comments_t_suchiya4"/>
      <sheetName val="mfg_fin_with__5_adm_cost4"/>
      <sheetName val="mfg_without__5_adm_cost4"/>
      <sheetName val="Working-Feb_20004"/>
      <sheetName val="Tally_Control4"/>
      <sheetName val="Rev_&amp;_GP4"/>
      <sheetName val="Plant_goals4"/>
      <sheetName val="Capex_&amp;_Headcount4"/>
      <sheetName val="Comments_(2)4"/>
      <sheetName val="Kobayashi_Detail4"/>
      <sheetName val="FA_sch_as_per_Jap_Rep_4"/>
      <sheetName val="Sales_Summ_4"/>
      <sheetName val="Prodn_Summ_4"/>
      <sheetName val="Fin_Summ_4"/>
      <sheetName val="Half_Yrly4"/>
      <sheetName val="Control_Sheet4"/>
      <sheetName val="REP_TYRE4"/>
      <sheetName val="REP_TUBE4"/>
      <sheetName val="TUBE_Positions4"/>
      <sheetName val="whse_ticket4"/>
      <sheetName val="OCT13_SALES_(data)"/>
      <sheetName val="Cost_Index"/>
      <sheetName val="Tyre_Data"/>
      <sheetName val="Protected_Data"/>
      <sheetName val="Part_Result"/>
      <sheetName val="End_PK&amp;PR"/>
      <sheetName val="NPV IRR"/>
      <sheetName val="Quick Budget"/>
      <sheetName val="Report"/>
      <sheetName val="Calc"/>
      <sheetName val="Inventory"/>
      <sheetName val="PSW_Sheet"/>
      <sheetName val="BookSchema"/>
      <sheetName val="Check_list5"/>
      <sheetName val="Bal_Sheet_as_per_grouping5"/>
      <sheetName val="Bal_Sheet5"/>
      <sheetName val="Sell_Exp5"/>
      <sheetName val="S&amp;M_for_Jap_Rep5"/>
      <sheetName val="comments_t_suchiya5"/>
      <sheetName val="mfg_fin_with__5_adm_cost5"/>
      <sheetName val="mfg_without__5_adm_cost5"/>
      <sheetName val="Working-Feb_20005"/>
      <sheetName val="Tally_Control5"/>
      <sheetName val="Rev_&amp;_GP5"/>
      <sheetName val="Plant_goals5"/>
      <sheetName val="Capex_&amp;_Headcount5"/>
      <sheetName val="Comments_(2)5"/>
      <sheetName val="Kobayashi_Detail5"/>
      <sheetName val="FA_sch_as_per_Jap_Rep_5"/>
      <sheetName val="Sales_Summ_5"/>
      <sheetName val="Prodn_Summ_5"/>
      <sheetName val="Fin_Summ_5"/>
      <sheetName val="Half_Yrly5"/>
      <sheetName val="Control_Sheet5"/>
      <sheetName val="REP_TYRE5"/>
      <sheetName val="REP_TUBE5"/>
      <sheetName val="TUBE_Positions5"/>
      <sheetName val="whse_ticket5"/>
      <sheetName val="OCT13_SALES_(data)1"/>
      <sheetName val="Cost_Index1"/>
      <sheetName val="Tyre_Data1"/>
      <sheetName val="Protected_Data1"/>
      <sheetName val="Part_Result1"/>
      <sheetName val="End_PK&amp;PR1"/>
      <sheetName val="NPV_IRR"/>
      <sheetName val="Quick_Budget"/>
    </sheetNames>
    <sheetDataSet>
      <sheetData sheetId="0" refreshError="1">
        <row r="4">
          <cell r="A4" t="str">
            <v>Consolidation of Branches  for the Month of February 2000</v>
          </cell>
        </row>
        <row r="6">
          <cell r="A6" t="str">
            <v>Particulars</v>
          </cell>
          <cell r="B6" t="str">
            <v>Mumbai-sale</v>
          </cell>
          <cell r="C6" t="str">
            <v>Mumbai-main</v>
          </cell>
          <cell r="D6" t="str">
            <v>Nagpur</v>
          </cell>
          <cell r="E6" t="str">
            <v>Pune</v>
          </cell>
          <cell r="F6" t="str">
            <v>Ahmedabad</v>
          </cell>
          <cell r="G6" t="str">
            <v>Grand Total of West</v>
          </cell>
          <cell r="H6" t="str">
            <v>Delhi</v>
          </cell>
          <cell r="I6" t="str">
            <v>Chandigarh</v>
          </cell>
          <cell r="J6" t="str">
            <v>Ludhiana</v>
          </cell>
          <cell r="K6" t="str">
            <v>Jaipur</v>
          </cell>
          <cell r="L6" t="str">
            <v>Lucknow</v>
          </cell>
          <cell r="M6" t="str">
            <v>Bhuwneshwar</v>
          </cell>
          <cell r="N6" t="str">
            <v>Patna</v>
          </cell>
          <cell r="O6" t="str">
            <v>Calcutta</v>
          </cell>
          <cell r="P6" t="str">
            <v>Faridabad</v>
          </cell>
          <cell r="Q6" t="str">
            <v>Guahatti</v>
          </cell>
          <cell r="R6" t="str">
            <v>Total-n region</v>
          </cell>
          <cell r="S6" t="str">
            <v>Total</v>
          </cell>
          <cell r="T6" t="str">
            <v>Chennai</v>
          </cell>
          <cell r="U6" t="str">
            <v>Bangalore</v>
          </cell>
          <cell r="V6" t="str">
            <v>Hyderabad</v>
          </cell>
          <cell r="W6" t="str">
            <v>Cochin</v>
          </cell>
          <cell r="X6" t="str">
            <v>Coimbatore</v>
          </cell>
          <cell r="Y6" t="str">
            <v>Goa</v>
          </cell>
          <cell r="Z6" t="str">
            <v>Total</v>
          </cell>
          <cell r="AA6" t="str">
            <v>Grand Total</v>
          </cell>
          <cell r="AB6" t="str">
            <v>Indore</v>
          </cell>
          <cell r="AC6" t="str">
            <v>Grand Total wt In</v>
          </cell>
        </row>
        <row r="8">
          <cell r="A8" t="str">
            <v>Fixed Assets</v>
          </cell>
        </row>
        <row r="10">
          <cell r="A10" t="str">
            <v>Investment</v>
          </cell>
        </row>
        <row r="12">
          <cell r="A12" t="str">
            <v>Current Assets</v>
          </cell>
        </row>
        <row r="13">
          <cell r="A13" t="str">
            <v>Debtors</v>
          </cell>
        </row>
        <row r="15">
          <cell r="A15" t="str">
            <v>Cash &amp; Bank balance</v>
          </cell>
        </row>
        <row r="16">
          <cell r="A16" t="str">
            <v>Funds in transit</v>
          </cell>
        </row>
        <row r="17">
          <cell r="A17" t="str">
            <v>Cash in Hand</v>
          </cell>
        </row>
        <row r="18">
          <cell r="A18" t="str">
            <v>Fuji Bank</v>
          </cell>
        </row>
        <row r="19">
          <cell r="A19" t="str">
            <v>Bank IDBI-Collection</v>
          </cell>
        </row>
        <row r="20">
          <cell r="A20" t="str">
            <v>Bank IDBI-Current</v>
          </cell>
        </row>
        <row r="21">
          <cell r="A21" t="str">
            <v>Bank IDBI-C/c</v>
          </cell>
        </row>
        <row r="22">
          <cell r="A22" t="str">
            <v>B O T M</v>
          </cell>
        </row>
        <row r="23">
          <cell r="A23" t="str">
            <v>Sumitomo Bank</v>
          </cell>
        </row>
        <row r="24">
          <cell r="A24" t="str">
            <v>Citi Bank</v>
          </cell>
        </row>
        <row r="25">
          <cell r="A25" t="str">
            <v>Sakura Bank</v>
          </cell>
        </row>
        <row r="26">
          <cell r="A26" t="str">
            <v xml:space="preserve">Fixed Deposit </v>
          </cell>
        </row>
        <row r="27">
          <cell r="A27" t="str">
            <v>State Bank of India</v>
          </cell>
        </row>
        <row r="29">
          <cell r="A29" t="str">
            <v>Loan &amp; Advances</v>
          </cell>
        </row>
        <row r="31">
          <cell r="A31" t="str">
            <v>Security Deposit</v>
          </cell>
        </row>
        <row r="32">
          <cell r="A32" t="str">
            <v>Imprest</v>
          </cell>
        </row>
        <row r="33">
          <cell r="A33" t="str">
            <v>Other Advances</v>
          </cell>
        </row>
        <row r="34">
          <cell r="A34" t="str">
            <v>Advances to suppliers</v>
          </cell>
        </row>
        <row r="35">
          <cell r="A35" t="str">
            <v>Advances to employees</v>
          </cell>
        </row>
        <row r="36">
          <cell r="A36" t="str">
            <v>Rent deposit</v>
          </cell>
        </row>
        <row r="37">
          <cell r="A37" t="str">
            <v>Sales Tax Deposit</v>
          </cell>
        </row>
        <row r="38">
          <cell r="A38" t="str">
            <v>Telephone Deposit</v>
          </cell>
        </row>
        <row r="39">
          <cell r="A39" t="str">
            <v>Interest Receivable</v>
          </cell>
        </row>
        <row r="40">
          <cell r="A40" t="str">
            <v>Prepaid Expenses</v>
          </cell>
        </row>
        <row r="41">
          <cell r="A41" t="str">
            <v>Other Deposits</v>
          </cell>
        </row>
        <row r="42">
          <cell r="A42" t="str">
            <v>T D S 97-98</v>
          </cell>
        </row>
        <row r="43">
          <cell r="A43" t="str">
            <v>T D S 98-99</v>
          </cell>
        </row>
        <row r="44">
          <cell r="A44" t="str">
            <v>T D S 99-2000</v>
          </cell>
        </row>
        <row r="45">
          <cell r="A45" t="str">
            <v>Suspenses</v>
          </cell>
        </row>
        <row r="46">
          <cell r="A46" t="str">
            <v>Inventory</v>
          </cell>
        </row>
        <row r="47">
          <cell r="A47" t="str">
            <v>PLA</v>
          </cell>
        </row>
        <row r="48">
          <cell r="A48" t="str">
            <v>Modvat</v>
          </cell>
        </row>
        <row r="49">
          <cell r="A49" t="str">
            <v>profit &amp; Loss</v>
          </cell>
        </row>
        <row r="50">
          <cell r="A50" t="str">
            <v>Expenses</v>
          </cell>
        </row>
        <row r="51">
          <cell r="A51" t="str">
            <v>Misc Expenses</v>
          </cell>
        </row>
        <row r="52">
          <cell r="A52" t="str">
            <v>Total</v>
          </cell>
        </row>
        <row r="53">
          <cell r="A53" t="str">
            <v>Current Liabilities</v>
          </cell>
        </row>
        <row r="54">
          <cell r="A54" t="str">
            <v>Capital</v>
          </cell>
        </row>
        <row r="55">
          <cell r="A55" t="str">
            <v>ECB</v>
          </cell>
        </row>
        <row r="56">
          <cell r="A56" t="str">
            <v>Short term loan</v>
          </cell>
        </row>
        <row r="57">
          <cell r="A57" t="str">
            <v>Sales &amp; Other Income</v>
          </cell>
        </row>
        <row r="58">
          <cell r="A58" t="str">
            <v>Sales</v>
          </cell>
        </row>
        <row r="59">
          <cell r="A59" t="str">
            <v xml:space="preserve">Interest F D </v>
          </cell>
        </row>
        <row r="60">
          <cell r="A60" t="str">
            <v xml:space="preserve">Interest  I C D </v>
          </cell>
        </row>
        <row r="61">
          <cell r="A61" t="str">
            <v>Other Incomes</v>
          </cell>
        </row>
        <row r="63">
          <cell r="A63" t="str">
            <v>Creditors for Expenses</v>
          </cell>
        </row>
        <row r="64">
          <cell r="A64" t="str">
            <v>Sundry Creditors</v>
          </cell>
        </row>
        <row r="65">
          <cell r="A65" t="str">
            <v>Outstanding Liability</v>
          </cell>
        </row>
        <row r="66">
          <cell r="A66" t="str">
            <v>Provisions</v>
          </cell>
        </row>
        <row r="68">
          <cell r="A68" t="str">
            <v>Govt Dues</v>
          </cell>
        </row>
        <row r="69">
          <cell r="A69" t="str">
            <v>Sales Tax payable</v>
          </cell>
        </row>
        <row r="70">
          <cell r="A70" t="str">
            <v>Service tax</v>
          </cell>
        </row>
        <row r="71">
          <cell r="A71" t="str">
            <v>Profession Tax</v>
          </cell>
        </row>
        <row r="72">
          <cell r="A72" t="str">
            <v>Employee PF</v>
          </cell>
        </row>
        <row r="73">
          <cell r="A73" t="str">
            <v>Octroi</v>
          </cell>
        </row>
        <row r="74">
          <cell r="A74" t="str">
            <v>DIH Policy</v>
          </cell>
        </row>
        <row r="75">
          <cell r="A75" t="str">
            <v>LWF Contribution</v>
          </cell>
        </row>
        <row r="76">
          <cell r="A76" t="str">
            <v>PF Contractors</v>
          </cell>
        </row>
        <row r="77">
          <cell r="A77" t="str">
            <v>LIP-Employees</v>
          </cell>
        </row>
        <row r="78">
          <cell r="A78" t="str">
            <v>TDS</v>
          </cell>
        </row>
        <row r="79">
          <cell r="A79" t="str">
            <v>Account Payable</v>
          </cell>
        </row>
        <row r="80">
          <cell r="A80" t="str">
            <v>Provisions for Dep</v>
          </cell>
        </row>
        <row r="81">
          <cell r="A81" t="str">
            <v>Security Deposit</v>
          </cell>
        </row>
        <row r="83">
          <cell r="A83" t="str">
            <v>Interest Payable</v>
          </cell>
        </row>
        <row r="85">
          <cell r="A85" t="str">
            <v>Branch &amp; Divisions</v>
          </cell>
        </row>
        <row r="86">
          <cell r="A86" t="str">
            <v>H Office-R.O. only</v>
          </cell>
        </row>
        <row r="87">
          <cell r="A87" t="str">
            <v>Inter branches</v>
          </cell>
        </row>
        <row r="88">
          <cell r="A88" t="str">
            <v>Profit &amp; Loss account</v>
          </cell>
        </row>
        <row r="91">
          <cell r="A91" t="str">
            <v>Total</v>
          </cell>
        </row>
        <row r="93">
          <cell r="A93" t="str">
            <v>Assets Total</v>
          </cell>
        </row>
        <row r="95">
          <cell r="A95" t="str">
            <v>Liabilities Total</v>
          </cell>
        </row>
        <row r="97">
          <cell r="A97" t="str">
            <v>Difference</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年年初省ｴﾈ予算"/>
      <sheetName val="00年年初省ｴﾈ予算 (2)"/>
      <sheetName val="00年下期省ｴﾈ予算"/>
      <sheetName val="00年下期省ｴﾈ実績"/>
      <sheetName val="00年上期省ｴﾈ実績"/>
      <sheetName val="00年年初省ｴﾈ予算 (ISO)"/>
      <sheetName val="00年年初省ｴﾈ予算 (ISO) (2)"/>
      <sheetName val="照明省エネ"/>
      <sheetName val="Sheet1"/>
      <sheetName val="Margin-Data-Sep12"/>
      <sheetName val="DOTBud"/>
      <sheetName val="サイズリスト"/>
      <sheetName val="00省エ予"/>
      <sheetName val="00年年初省ｴﾈ予算_(2)"/>
      <sheetName val="00年年初省ｴﾈ予算_(ISO)"/>
      <sheetName val="00年年初省ｴﾈ予算_(ISO)_(2)"/>
      <sheetName val="FMS IB"/>
      <sheetName val="FMS RB"/>
      <sheetName val="00年年初省ｴﾈ予算_(2)1"/>
      <sheetName val="00年年初省ｴﾈ予算_(ISO)1"/>
      <sheetName val="00年年初省ｴﾈ予算_(ISO)_(2)1"/>
      <sheetName val="FMS_IB"/>
      <sheetName val="FMS_RB"/>
    </sheetNames>
    <sheetDataSet>
      <sheetData sheetId="0" refreshError="1">
        <row r="22">
          <cell r="C22" t="str">
            <v>54"CAL冷却ﾌｧﾝ空転防止</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sheetData sheetId="19"/>
      <sheetData sheetId="20"/>
      <sheetData sheetId="21"/>
      <sheetData sheetId="22"/>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uping"/>
      <sheetName val="Check list"/>
      <sheetName val="Summary"/>
      <sheetName val="Bal Sheet as per grouping"/>
      <sheetName val="Bal Sheet"/>
      <sheetName val="Sell Exp"/>
      <sheetName val="S&amp;M for Jap Rep"/>
      <sheetName val="comments t suchiya"/>
      <sheetName val="comments"/>
      <sheetName val="mfg fin with .5 adm cost"/>
      <sheetName val="mfg without .5 adm cost"/>
      <sheetName val="Working-Mar 2000"/>
      <sheetName val="Tally Control"/>
      <sheetName val="OSF"/>
      <sheetName val="qty"/>
      <sheetName val="COGS"/>
      <sheetName val="Comments (2)"/>
      <sheetName val="Plant goals"/>
      <sheetName val="Capex &amp; Headcount"/>
      <sheetName val="Rev &amp; GP"/>
      <sheetName val="PL"/>
      <sheetName val="Fin.Summ."/>
      <sheetName val="Sales &amp; Pdn.Summ."/>
      <sheetName val="BS"/>
      <sheetName val="WIP"/>
      <sheetName val="Kobayashi Detail"/>
      <sheetName val="Sheet1"/>
      <sheetName val="FA sch as per Jap Rep."/>
      <sheetName val="Sheet2"/>
      <sheetName val="Half Yrly"/>
      <sheetName val="Control Sheet"/>
      <sheetName val="00000"/>
      <sheetName val="FORMAT-1"/>
      <sheetName val="FORMAT-2"/>
      <sheetName val="FORMAT-3"/>
      <sheetName val="FORMAT-4"/>
      <sheetName val="FORMAT-5"/>
      <sheetName val="FORMAT-6"/>
      <sheetName val="outstanding"/>
      <sheetName val="REP TYRE"/>
      <sheetName val="REP TUBE"/>
      <sheetName val="FA sch as pgr Jap Rep."/>
      <sheetName val="TRIAL BALANCE"/>
      <sheetName val="D362-01"/>
      <sheetName val="sep06"/>
      <sheetName val="data (2)"/>
      <sheetName val="Check_list"/>
      <sheetName val="Bal_Sheet_as_per_grouping"/>
      <sheetName val="Bal_Sheet"/>
      <sheetName val="Sell_Exp"/>
      <sheetName val="S&amp;M_for_Jap_Rep"/>
      <sheetName val="comments_t_suchiya"/>
      <sheetName val="mfg_fin_with__5_adm_cost"/>
      <sheetName val="mfg_without__5_adm_cost"/>
      <sheetName val="Working-Mar_2000"/>
      <sheetName val="Tally_Control"/>
      <sheetName val="Comments_(2)"/>
      <sheetName val="Plant_goals"/>
      <sheetName val="Capex_&amp;_Headcount"/>
      <sheetName val="Rev_&amp;_GP"/>
      <sheetName val="Fin_Summ_"/>
      <sheetName val="Sales_&amp;_Pdn_Summ_"/>
      <sheetName val="Kobayashi_Detail"/>
      <sheetName val="FA_sch_as_per_Jap_Rep_"/>
      <sheetName val="Half_Yrly"/>
      <sheetName val="Control_Sheet"/>
      <sheetName val="REP_TYRE"/>
      <sheetName val="REP_TUBE"/>
      <sheetName val="FA_sch_as_pgr_Jap_Rep_"/>
      <sheetName val="TRIAL_BALANCE"/>
      <sheetName val="data_(2)"/>
      <sheetName val="whse ticket"/>
      <sheetName val="DTCT"/>
      <sheetName val="wk_ExportData"/>
      <sheetName val="Check_list1"/>
      <sheetName val="Bal_Sheet_as_per_grouping1"/>
      <sheetName val="Bal_Sheet1"/>
      <sheetName val="Sell_Exp1"/>
      <sheetName val="S&amp;M_for_Jap_Rep1"/>
      <sheetName val="comments_t_suchiya1"/>
      <sheetName val="mfg_fin_with__5_adm_cost1"/>
      <sheetName val="mfg_without__5_adm_cost1"/>
      <sheetName val="Working-Mar_20001"/>
      <sheetName val="Tally_Control1"/>
      <sheetName val="Comments_(2)1"/>
      <sheetName val="Plant_goals1"/>
      <sheetName val="Capex_&amp;_Headcount1"/>
      <sheetName val="Rev_&amp;_GP1"/>
      <sheetName val="Fin_Summ_1"/>
      <sheetName val="Sales_&amp;_Pdn_Summ_1"/>
      <sheetName val="Kobayashi_Detail1"/>
      <sheetName val="FA_sch_as_per_Jap_Rep_1"/>
      <sheetName val="Half_Yrly1"/>
      <sheetName val="Control_Sheet1"/>
      <sheetName val="REP_TYRE1"/>
      <sheetName val="REP_TUBE1"/>
      <sheetName val="FA_sch_as_pgr_Jap_Rep_1"/>
      <sheetName val="TRIAL_BALANCE1"/>
      <sheetName val="data_(2)1"/>
      <sheetName val="CSM with CKD"/>
      <sheetName val="Check_list2"/>
      <sheetName val="Bal_Sheet_as_per_grouping2"/>
      <sheetName val="Bal_Sheet2"/>
      <sheetName val="Sell_Exp2"/>
      <sheetName val="S&amp;M_for_Jap_Rep2"/>
      <sheetName val="comments_t_suchiya2"/>
      <sheetName val="mfg_fin_with__5_adm_cost2"/>
      <sheetName val="mfg_without__5_adm_cost2"/>
      <sheetName val="Working-Mar_20002"/>
      <sheetName val="Tally_Control2"/>
      <sheetName val="Comments_(2)2"/>
      <sheetName val="Plant_goals2"/>
      <sheetName val="Capex_&amp;_Headcount2"/>
      <sheetName val="Rev_&amp;_GP2"/>
      <sheetName val="Fin_Summ_2"/>
      <sheetName val="Sales_&amp;_Pdn_Summ_2"/>
      <sheetName val="Kobayashi_Detail2"/>
      <sheetName val="FA_sch_as_per_Jap_Rep_2"/>
      <sheetName val="Half_Yrly2"/>
      <sheetName val="Control_Sheet2"/>
      <sheetName val="REP_TYRE2"/>
      <sheetName val="REP_TUBE2"/>
      <sheetName val="FA_sch_as_pgr_Jap_Rep_2"/>
      <sheetName val="TRIAL_BALANCE2"/>
      <sheetName val="data_(2)2"/>
      <sheetName val="Check_list3"/>
      <sheetName val="Bal_Sheet_as_per_grouping3"/>
      <sheetName val="Bal_Sheet3"/>
      <sheetName val="Sell_Exp3"/>
      <sheetName val="S&amp;M_for_Jap_Rep3"/>
      <sheetName val="comments_t_suchiya3"/>
      <sheetName val="mfg_fin_with__5_adm_cost3"/>
      <sheetName val="mfg_without__5_adm_cost3"/>
      <sheetName val="Working-Mar_20003"/>
      <sheetName val="Tally_Control3"/>
      <sheetName val="Comments_(2)3"/>
      <sheetName val="Plant_goals3"/>
      <sheetName val="Capex_&amp;_Headcount3"/>
      <sheetName val="Rev_&amp;_GP3"/>
      <sheetName val="Fin_Summ_3"/>
      <sheetName val="Sales_&amp;_Pdn_Summ_3"/>
      <sheetName val="Kobayashi_Detail3"/>
      <sheetName val="FA_sch_as_per_Jap_Rep_3"/>
      <sheetName val="Half_Yrly3"/>
      <sheetName val="Control_Sheet3"/>
      <sheetName val="REP_TYRE3"/>
      <sheetName val="REP_TUBE3"/>
      <sheetName val="FA_sch_as_pgr_Jap_Rep_3"/>
      <sheetName val="TRIAL_BALANCE3"/>
      <sheetName val="data_(2)3"/>
      <sheetName val="Orig.Equip. detail by Size"/>
      <sheetName val="DOTBud"/>
      <sheetName val="C"/>
      <sheetName val="トピックス"/>
      <sheetName val="4×4"/>
      <sheetName val="サイズリスト"/>
      <sheetName val="Order"/>
      <sheetName val="LVRS"/>
      <sheetName val="PSRS"/>
      <sheetName val="DB"/>
      <sheetName val="updet"/>
      <sheetName val="A"/>
      <sheetName val="PRODUCCION"/>
      <sheetName val="Check_list4"/>
      <sheetName val="Bal_Sheet_as_per_grouping4"/>
      <sheetName val="Bal_Sheet4"/>
      <sheetName val="Sell_Exp4"/>
      <sheetName val="S&amp;M_for_Jap_Rep4"/>
      <sheetName val="comments_t_suchiya4"/>
      <sheetName val="mfg_fin_with__5_adm_cost4"/>
      <sheetName val="mfg_without__5_adm_cost4"/>
      <sheetName val="Working-Mar_20004"/>
      <sheetName val="Tally_Control4"/>
      <sheetName val="Comments_(2)4"/>
      <sheetName val="Plant_goals4"/>
      <sheetName val="Capex_&amp;_Headcount4"/>
      <sheetName val="Rev_&amp;_GP4"/>
      <sheetName val="Fin_Summ_4"/>
      <sheetName val="Sales_&amp;_Pdn_Summ_4"/>
      <sheetName val="Kobayashi_Detail4"/>
      <sheetName val="FA_sch_as_per_Jap_Rep_4"/>
      <sheetName val="Half_Yrly4"/>
      <sheetName val="Control_Sheet4"/>
      <sheetName val="REP_TYRE4"/>
      <sheetName val="REP_TUBE4"/>
      <sheetName val="FA_sch_as_pgr_Jap_Rep_4"/>
      <sheetName val="TRIAL_BALANCE4"/>
      <sheetName val="data_(2)4"/>
      <sheetName val="whse_ticket"/>
      <sheetName val="CSM_with_CKD"/>
      <sheetName val="Orig_Equip__detail_by_Size"/>
      <sheetName val="LB020A(月)"/>
      <sheetName val="Check_list5"/>
      <sheetName val="Bal_Sheet_as_per_grouping5"/>
      <sheetName val="Bal_Sheet5"/>
      <sheetName val="Sell_Exp5"/>
      <sheetName val="S&amp;M_for_Jap_Rep5"/>
      <sheetName val="comments_t_suchiya5"/>
      <sheetName val="mfg_fin_with__5_adm_cost5"/>
      <sheetName val="mfg_without__5_adm_cost5"/>
      <sheetName val="Working-Mar_20005"/>
      <sheetName val="Tally_Control5"/>
      <sheetName val="Comments_(2)5"/>
      <sheetName val="Plant_goals5"/>
      <sheetName val="Capex_&amp;_Headcount5"/>
      <sheetName val="Rev_&amp;_GP5"/>
      <sheetName val="Fin_Summ_5"/>
      <sheetName val="Sales_&amp;_Pdn_Summ_5"/>
      <sheetName val="Kobayashi_Detail5"/>
      <sheetName val="FA_sch_as_per_Jap_Rep_5"/>
      <sheetName val="Half_Yrly5"/>
      <sheetName val="Control_Sheet5"/>
      <sheetName val="REP_TYRE5"/>
      <sheetName val="REP_TUBE5"/>
      <sheetName val="FA_sch_as_pgr_Jap_Rep_5"/>
      <sheetName val="TRIAL_BALANCE5"/>
      <sheetName val="data_(2)5"/>
      <sheetName val="whse_ticket1"/>
      <sheetName val="CSM_with_CKD1"/>
      <sheetName val="Orig_Equip__detail_by_Size1"/>
    </sheetNames>
    <sheetDataSet>
      <sheetData sheetId="0" refreshError="1">
        <row r="4">
          <cell r="A4" t="str">
            <v>Consolidation of Branches  for the Month of March 2000</v>
          </cell>
        </row>
        <row r="6">
          <cell r="A6" t="str">
            <v>Particulars</v>
          </cell>
          <cell r="B6" t="str">
            <v>Mumbai-sale</v>
          </cell>
          <cell r="C6" t="str">
            <v>Mumbai-main</v>
          </cell>
          <cell r="D6" t="str">
            <v>Nagpur</v>
          </cell>
          <cell r="E6" t="str">
            <v>Pune</v>
          </cell>
          <cell r="F6" t="str">
            <v>Ahmedabad</v>
          </cell>
          <cell r="G6" t="str">
            <v>Grand Total of West</v>
          </cell>
          <cell r="H6" t="str">
            <v>Delhi</v>
          </cell>
          <cell r="I6" t="str">
            <v>Chandigarh</v>
          </cell>
          <cell r="J6" t="str">
            <v>Ludhiana</v>
          </cell>
          <cell r="K6" t="str">
            <v>Jaipur</v>
          </cell>
          <cell r="L6" t="str">
            <v>Lucknow</v>
          </cell>
          <cell r="M6" t="str">
            <v>Bhuwneshwar</v>
          </cell>
          <cell r="N6" t="str">
            <v>Patna</v>
          </cell>
          <cell r="O6" t="str">
            <v>Calcutta</v>
          </cell>
          <cell r="P6" t="str">
            <v>Faridabad</v>
          </cell>
          <cell r="Q6" t="str">
            <v>Guahatti</v>
          </cell>
          <cell r="R6" t="str">
            <v>Total-n region</v>
          </cell>
          <cell r="S6" t="str">
            <v>Total</v>
          </cell>
          <cell r="T6" t="str">
            <v>Chennai</v>
          </cell>
          <cell r="U6" t="str">
            <v>Bangalore</v>
          </cell>
          <cell r="V6" t="str">
            <v>Hyderabad</v>
          </cell>
          <cell r="W6" t="str">
            <v>Cochin</v>
          </cell>
          <cell r="X6" t="str">
            <v>Coimbatore</v>
          </cell>
          <cell r="Y6" t="str">
            <v>Goa</v>
          </cell>
          <cell r="Z6" t="str">
            <v>Total</v>
          </cell>
          <cell r="AA6" t="str">
            <v>Grand Total</v>
          </cell>
          <cell r="AB6" t="str">
            <v>Indore</v>
          </cell>
          <cell r="AC6" t="str">
            <v>Grand Total wt In</v>
          </cell>
        </row>
        <row r="8">
          <cell r="A8" t="str">
            <v>Fixed Assets</v>
          </cell>
        </row>
        <row r="10">
          <cell r="A10" t="str">
            <v>Investment</v>
          </cell>
        </row>
        <row r="12">
          <cell r="A12" t="str">
            <v>Current Assets</v>
          </cell>
        </row>
        <row r="13">
          <cell r="A13" t="str">
            <v>Debtors</v>
          </cell>
        </row>
        <row r="15">
          <cell r="A15" t="str">
            <v>Cash &amp; Bank balance</v>
          </cell>
        </row>
        <row r="16">
          <cell r="A16" t="str">
            <v>Funds in transit</v>
          </cell>
        </row>
        <row r="17">
          <cell r="A17" t="str">
            <v>Cash in Hand</v>
          </cell>
        </row>
        <row r="18">
          <cell r="A18" t="str">
            <v>Fuji Bank</v>
          </cell>
        </row>
        <row r="19">
          <cell r="A19" t="str">
            <v>Bank IDBI-Collection</v>
          </cell>
        </row>
        <row r="20">
          <cell r="A20" t="str">
            <v>Bank IDBI-Current</v>
          </cell>
        </row>
        <row r="21">
          <cell r="A21" t="str">
            <v>Bank IDBI-C/c</v>
          </cell>
        </row>
        <row r="22">
          <cell r="A22" t="str">
            <v>B O T M</v>
          </cell>
        </row>
        <row r="23">
          <cell r="A23" t="str">
            <v>Sumitomo Bank</v>
          </cell>
        </row>
        <row r="24">
          <cell r="A24" t="str">
            <v>Citi Bank</v>
          </cell>
        </row>
        <row r="25">
          <cell r="A25" t="str">
            <v>Sakura Bank</v>
          </cell>
        </row>
        <row r="26">
          <cell r="A26" t="str">
            <v xml:space="preserve">Fixed Deposit </v>
          </cell>
        </row>
        <row r="27">
          <cell r="A27" t="str">
            <v>State Bank of India</v>
          </cell>
        </row>
        <row r="29">
          <cell r="A29" t="str">
            <v>Loan &amp; Advances</v>
          </cell>
        </row>
        <row r="31">
          <cell r="A31" t="str">
            <v>Security Deposit</v>
          </cell>
        </row>
        <row r="32">
          <cell r="A32" t="str">
            <v>Imprest</v>
          </cell>
        </row>
        <row r="33">
          <cell r="A33" t="str">
            <v>Other Advances</v>
          </cell>
        </row>
        <row r="34">
          <cell r="A34" t="str">
            <v>Advances to suppliers</v>
          </cell>
        </row>
        <row r="35">
          <cell r="A35" t="str">
            <v>Advances to employees</v>
          </cell>
        </row>
        <row r="36">
          <cell r="A36" t="str">
            <v>Rent deposit</v>
          </cell>
        </row>
        <row r="37">
          <cell r="A37" t="str">
            <v>Sales Tax Deposit</v>
          </cell>
        </row>
        <row r="38">
          <cell r="A38" t="str">
            <v>TDS-Interest 96-97</v>
          </cell>
        </row>
        <row r="39">
          <cell r="A39" t="str">
            <v>Interest Receivable</v>
          </cell>
        </row>
        <row r="40">
          <cell r="A40" t="str">
            <v>Prepaid Expenses</v>
          </cell>
        </row>
        <row r="41">
          <cell r="A41" t="str">
            <v>Other Deposits</v>
          </cell>
        </row>
        <row r="42">
          <cell r="A42" t="str">
            <v>T D S 97-98</v>
          </cell>
        </row>
        <row r="43">
          <cell r="A43" t="str">
            <v>T D S 98-99</v>
          </cell>
        </row>
        <row r="44">
          <cell r="A44" t="str">
            <v>T D S 99-2000</v>
          </cell>
        </row>
        <row r="45">
          <cell r="A45" t="str">
            <v>Suspenses</v>
          </cell>
        </row>
        <row r="46">
          <cell r="A46" t="str">
            <v>Inventory</v>
          </cell>
        </row>
        <row r="47">
          <cell r="A47" t="str">
            <v>PLA</v>
          </cell>
        </row>
        <row r="48">
          <cell r="A48" t="str">
            <v>Modvat</v>
          </cell>
        </row>
        <row r="49">
          <cell r="A49" t="str">
            <v>profit &amp; Loss</v>
          </cell>
        </row>
        <row r="50">
          <cell r="A50" t="str">
            <v>Expenses</v>
          </cell>
        </row>
        <row r="51">
          <cell r="A51" t="str">
            <v>Misc Expenses</v>
          </cell>
        </row>
        <row r="52">
          <cell r="A52" t="str">
            <v>Total</v>
          </cell>
        </row>
        <row r="53">
          <cell r="A53" t="str">
            <v>Current Liabilities</v>
          </cell>
        </row>
        <row r="54">
          <cell r="A54" t="str">
            <v>Capital</v>
          </cell>
        </row>
        <row r="55">
          <cell r="A55" t="str">
            <v>ECB</v>
          </cell>
        </row>
        <row r="56">
          <cell r="A56" t="str">
            <v>Short term loan</v>
          </cell>
        </row>
        <row r="57">
          <cell r="A57" t="str">
            <v>Sales &amp; Other Income</v>
          </cell>
        </row>
        <row r="58">
          <cell r="A58" t="str">
            <v>Sales</v>
          </cell>
        </row>
        <row r="59">
          <cell r="A59" t="str">
            <v xml:space="preserve">Interest F D </v>
          </cell>
        </row>
        <row r="60">
          <cell r="A60" t="str">
            <v xml:space="preserve">Interest  I C D </v>
          </cell>
        </row>
        <row r="61">
          <cell r="A61" t="str">
            <v>Other Incomes</v>
          </cell>
        </row>
        <row r="63">
          <cell r="A63" t="str">
            <v>Creditors for Expenses</v>
          </cell>
        </row>
        <row r="64">
          <cell r="A64" t="str">
            <v>Sundry Creditors</v>
          </cell>
        </row>
        <row r="65">
          <cell r="A65" t="str">
            <v>Outstanding Liability</v>
          </cell>
        </row>
        <row r="66">
          <cell r="A66" t="str">
            <v>Provisions</v>
          </cell>
        </row>
        <row r="68">
          <cell r="A68" t="str">
            <v>Govt Dues</v>
          </cell>
        </row>
        <row r="69">
          <cell r="A69" t="str">
            <v>Sales Tax payable</v>
          </cell>
        </row>
        <row r="70">
          <cell r="A70" t="str">
            <v>Service tax</v>
          </cell>
        </row>
        <row r="71">
          <cell r="A71" t="str">
            <v>Profession Tax</v>
          </cell>
        </row>
        <row r="72">
          <cell r="A72" t="str">
            <v>Employee PF</v>
          </cell>
        </row>
        <row r="73">
          <cell r="A73" t="str">
            <v>Octroi</v>
          </cell>
        </row>
        <row r="74">
          <cell r="A74" t="str">
            <v>DIH Policy</v>
          </cell>
        </row>
        <row r="75">
          <cell r="A75" t="str">
            <v>LWF Contribution</v>
          </cell>
        </row>
        <row r="76">
          <cell r="A76" t="str">
            <v>PF Contractors</v>
          </cell>
        </row>
        <row r="77">
          <cell r="A77" t="str">
            <v>LIP-Employees</v>
          </cell>
        </row>
        <row r="78">
          <cell r="A78" t="str">
            <v>TDS</v>
          </cell>
        </row>
        <row r="79">
          <cell r="A79" t="str">
            <v>Account Payable</v>
          </cell>
        </row>
        <row r="80">
          <cell r="A80" t="str">
            <v>Provisions for Dep</v>
          </cell>
        </row>
        <row r="81">
          <cell r="A81" t="str">
            <v>Security Deposit</v>
          </cell>
        </row>
        <row r="83">
          <cell r="A83" t="str">
            <v>Interest Payable</v>
          </cell>
        </row>
        <row r="85">
          <cell r="A85" t="str">
            <v>Branch &amp; Divisions</v>
          </cell>
        </row>
        <row r="86">
          <cell r="A86" t="str">
            <v>H Office-R.O. only</v>
          </cell>
        </row>
        <row r="87">
          <cell r="A87" t="str">
            <v>Inter branches</v>
          </cell>
        </row>
        <row r="88">
          <cell r="A88" t="str">
            <v>Profit &amp; Loss account</v>
          </cell>
        </row>
        <row r="91">
          <cell r="A91" t="str">
            <v>Total</v>
          </cell>
        </row>
        <row r="93">
          <cell r="A93" t="str">
            <v>Assets Total</v>
          </cell>
        </row>
        <row r="95">
          <cell r="A95" t="str">
            <v>Liabilities Total</v>
          </cell>
        </row>
        <row r="97">
          <cell r="A97" t="str">
            <v>Difference</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KG PMH"/>
      <sheetName val="Basic"/>
      <sheetName val="GF98-5-2"/>
      <sheetName val="rep06t"/>
      <sheetName val="IIP(週別) "/>
      <sheetName val="AC14 "/>
      <sheetName val="AC15 "/>
      <sheetName val="定義"/>
      <sheetName val="_709管理部門"/>
      <sheetName val="list"/>
      <sheetName val="規則"/>
      <sheetName val="000000"/>
      <sheetName val="Sheet1"/>
      <sheetName val="ＴＢＲ生産計画 (3)"/>
      <sheetName val="00年年初省ｴﾈ予算"/>
      <sheetName val="PRODUCCION"/>
      <sheetName val="Z"/>
      <sheetName val="リスト一覧"/>
      <sheetName val="ﾌﾟﾙﾀﾞｳﾝリスト"/>
      <sheetName val="プルダウン"/>
      <sheetName val="KG_PMH"/>
      <sheetName val="IIP(週別)_"/>
      <sheetName val="AC14_"/>
      <sheetName val="AC15_"/>
      <sheetName val="ＴＢＲ生産計画_(3)"/>
      <sheetName val="候補"/>
      <sheetName val="データ"/>
      <sheetName val="入力規則"/>
      <sheetName val="リスト"/>
      <sheetName val="Graph"/>
      <sheetName val="BIL"/>
      <sheetName val="Data"/>
      <sheetName val="SUMMARY"/>
      <sheetName val="KG_PMH1"/>
      <sheetName val="IIP(週別)_1"/>
      <sheetName val="AC14_1"/>
      <sheetName val="AC15_1"/>
      <sheetName val="ＴＢＲ生産計画_(3)1"/>
      <sheetName val="Graph Type MMA"/>
      <sheetName val="M工ﾌﾟﾛｾｽﾏｽﾀｰ"/>
      <sheetName val="総括表"/>
      <sheetName val="分類_目的区分"/>
      <sheetName val="申請帳票"/>
      <sheetName val="①レベル判断ガイドライン"/>
      <sheetName val="②優先度ランクマトリックス (修正版)"/>
      <sheetName val="③評価点算出MAP２"/>
      <sheetName val="ﾌﾟﾙﾀﾞｳﾝﾒﾆｭｰ"/>
      <sheetName val="角度データ"/>
      <sheetName val=" Professiontitle"/>
      <sheetName val="Classification"/>
      <sheetName val="PARA"/>
      <sheetName val="listdropdown"/>
      <sheetName val="REPs"/>
      <sheetName val="Casc_New"/>
      <sheetName val="Series"/>
      <sheetName val="GP &amp; FX Rate"/>
      <sheetName val="Casc_retread"/>
      <sheetName val="MAPPING"/>
      <sheetName val="Validation"/>
      <sheetName val="PAGE6"/>
      <sheetName val="PAGE1"/>
      <sheetName val="人員計画"/>
      <sheetName val="社員リスト"/>
      <sheetName val="②優先度ランクマトリックス_(修正版)"/>
      <sheetName val="BI Data"/>
      <sheetName val="背面圧"/>
      <sheetName val="ABSENTISMO"/>
      <sheetName val="NRSTOCK"/>
      <sheetName val="C"/>
      <sheetName val="SGA"/>
      <sheetName val="Historico"/>
      <sheetName val="入力候補"/>
      <sheetName val="KG_PMH2"/>
      <sheetName val="IIP(週別)_2"/>
      <sheetName val="AC14_2"/>
      <sheetName val="AC15_2"/>
      <sheetName val="ＴＢＲ生産計画_(3)2"/>
      <sheetName val="②優先度ランクマトリックス_(修正版)1"/>
      <sheetName val="GP_&amp;_FX_Rate"/>
      <sheetName val="_Professiontitle"/>
      <sheetName val="Graph_Type_MMA"/>
      <sheetName val="BI_Data"/>
      <sheetName val="P2_PPM･SSI"/>
      <sheetName val="TUBE Positions"/>
      <sheetName val="DAILY"/>
      <sheetName val="def"/>
      <sheetName val="J02_4"/>
      <sheetName val="ﾌﾟﾙﾀﾞｳﾝﾘｽﾄ"/>
      <sheetName val="選択肢"/>
      <sheetName val="トピックス"/>
      <sheetName val="J02_2"/>
      <sheetName val="Output-Core Tire"/>
      <sheetName val="EXP管理内"/>
      <sheetName val="Book 1 Summary"/>
      <sheetName val="ﾛｼｱ1n"/>
      <sheetName val="ﾋﾞﾙﾊﾞｵTBR"/>
      <sheetName val="F工ORR"/>
      <sheetName val="S工ORR"/>
      <sheetName val="M工GREATEC"/>
      <sheetName val="G工GREATEC"/>
      <sheetName val="→"/>
      <sheetName val="F"/>
      <sheetName val="G"/>
      <sheetName val="Ru"/>
      <sheetName val="S"/>
      <sheetName val="S増強後"/>
      <sheetName val="SORR"/>
      <sheetName val="M投資"/>
      <sheetName val="12.4"/>
      <sheetName val="12.5"/>
      <sheetName val="UPII"/>
      <sheetName val="UPII FASS Only "/>
      <sheetName val="LEXcel"/>
      <sheetName val="lists"/>
      <sheetName val=""/>
      <sheetName val="New Bridge - Month"/>
      <sheetName val="Actual Data"/>
      <sheetName val="Budget Data"/>
      <sheetName val="Prior Year Data"/>
      <sheetName val="Calendarized"/>
      <sheetName val="TOTAL ENTITY"/>
      <sheetName val="MBS Bilbao Tire"/>
      <sheetName val="OccurOutAffairs_Value(1)"/>
      <sheetName val="Budget_Data"/>
      <sheetName val="Prior_Year_Data"/>
      <sheetName val="Actual_Data"/>
      <sheetName val="MBS_Bilbao_Tire"/>
      <sheetName val="Size &amp; group"/>
      <sheetName val="製造原価"/>
      <sheetName val="진료안내"/>
      <sheetName val="#REF"/>
      <sheetName val="Base-Permanent"/>
      <sheetName val="Required"/>
      <sheetName val="Sales-Base"/>
      <sheetName val="Sales-Req"/>
      <sheetName val="FDist-Base"/>
      <sheetName val="Fdist-Req"/>
      <sheetName val="Adm-Base"/>
      <sheetName val="Adm-Req"/>
      <sheetName val="總市場"/>
      <sheetName val="Sheet2"/>
      <sheetName val="Date"/>
      <sheetName val="BaseDan"/>
      <sheetName val="ТМА_Top"/>
      <sheetName val="Ежесмено"/>
      <sheetName val="TMA KGI"/>
      <sheetName val="listes"/>
      <sheetName val="jun"/>
      <sheetName val="jul"/>
      <sheetName val="Анализ"/>
      <sheetName val="続1x3"/>
      <sheetName val="KPI"/>
      <sheetName val="BSKSリスト_050426"/>
      <sheetName val="LB020A(月)"/>
      <sheetName val="設備Pe"/>
      <sheetName val="Budget_Data1"/>
      <sheetName val="Prior_Year_Data1"/>
      <sheetName val="Actual_Data1"/>
      <sheetName val="MBS_Bilbao_Tire1"/>
      <sheetName val="Size_&amp;_group"/>
      <sheetName val="Budget_Data2"/>
      <sheetName val="Prior_Year_Data2"/>
      <sheetName val="Actual_Data2"/>
      <sheetName val="MBS_Bilbao_Tire2"/>
      <sheetName val="Size_&amp;_group1"/>
      <sheetName val="4. Price Movement graph"/>
      <sheetName val="GPVI (2)"/>
      <sheetName val="MONTH"/>
      <sheetName val="GPV"/>
      <sheetName val="GPV (OUTPUT)"/>
      <sheetName val="FRS"/>
      <sheetName val="SALES_GPV"/>
      <sheetName val="NVOL"/>
      <sheetName val="NSORG"/>
      <sheetName val="NBRAND"/>
      <sheetName val="NBCAT"/>
      <sheetName val="MANUF DATA"/>
      <sheetName val="GPVI"/>
      <sheetName val="PCT"/>
      <sheetName val="RTL"/>
      <sheetName val="RTD"/>
      <sheetName val="Fleet"/>
      <sheetName val="Src"/>
      <sheetName val="GPV-JAN11"/>
      <sheetName val="GPV-FEB11"/>
      <sheetName val="GPV-MAR11"/>
      <sheetName val="GPV-APR11"/>
      <sheetName val="GPV-MAY11"/>
      <sheetName val="GPV-Last"/>
      <sheetName val="GPV-HTD"/>
      <sheetName val="GPV-APR11 (2)"/>
      <sheetName val="Mapp"/>
      <sheetName val="Library"/>
      <sheetName val="設備負荷２"/>
      <sheetName val="PL"/>
      <sheetName val="BALANCE"/>
      <sheetName val="OTHER"/>
      <sheetName val="CHECK"/>
      <sheetName val="REPORT"/>
      <sheetName val="Definition"/>
      <sheetName val="YREPORT"/>
      <sheetName val="SREPORT"/>
      <sheetName val="AREPORT"/>
      <sheetName val="PROF"/>
      <sheetName val="CAL_A"/>
      <sheetName val="PRE"/>
      <sheetName val="DOTAct"/>
      <sheetName val="BSSAct"/>
      <sheetName val="BILTBR"/>
      <sheetName val="M工"/>
      <sheetName val="G工"/>
      <sheetName val="BIL投資"/>
      <sheetName val="増強量【加藤】"/>
      <sheetName val="Overview RB2009"/>
      <sheetName val="Form 01"/>
      <sheetName val="EPMFormattingSheet"/>
      <sheetName val="EPMFormattingSheet2"/>
      <sheetName val="Report layout"/>
      <sheetName val="Report overview"/>
      <sheetName val="Entity"/>
      <sheetName val="Channel"/>
      <sheetName val="Intco"/>
      <sheetName val="Detail"/>
      <sheetName val="Comparision version"/>
    </sheetNames>
    <sheetDataSet>
      <sheetData sheetId="0" refreshError="1"/>
      <sheetData sheetId="1" refreshError="1">
        <row r="36">
          <cell r="C36">
            <v>664</v>
          </cell>
        </row>
        <row r="37">
          <cell r="C37">
            <v>664</v>
          </cell>
          <cell r="D37">
            <v>669</v>
          </cell>
          <cell r="E37">
            <v>669</v>
          </cell>
          <cell r="F37">
            <v>660</v>
          </cell>
          <cell r="G37">
            <v>676</v>
          </cell>
          <cell r="H37">
            <v>664</v>
          </cell>
          <cell r="I37">
            <v>649</v>
          </cell>
          <cell r="J37">
            <v>645</v>
          </cell>
          <cell r="K37">
            <v>651</v>
          </cell>
          <cell r="L37">
            <v>650</v>
          </cell>
          <cell r="M37">
            <v>652</v>
          </cell>
          <cell r="N37">
            <v>636</v>
          </cell>
          <cell r="O37">
            <v>630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6">
          <cell r="C36">
            <v>664</v>
          </cell>
        </row>
      </sheetData>
      <sheetData sheetId="22">
        <row r="36">
          <cell r="C36">
            <v>664</v>
          </cell>
        </row>
      </sheetData>
      <sheetData sheetId="23">
        <row r="36">
          <cell r="C36">
            <v>664</v>
          </cell>
        </row>
      </sheetData>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ow r="36">
          <cell r="C36">
            <v>664</v>
          </cell>
        </row>
      </sheetData>
      <sheetData sheetId="35">
        <row r="36">
          <cell r="C36">
            <v>664</v>
          </cell>
        </row>
      </sheetData>
      <sheetData sheetId="36">
        <row r="36">
          <cell r="C36">
            <v>664</v>
          </cell>
        </row>
      </sheetData>
      <sheetData sheetId="37">
        <row r="36">
          <cell r="C36">
            <v>664</v>
          </cell>
        </row>
      </sheetData>
      <sheetData sheetId="38">
        <row r="36">
          <cell r="C36">
            <v>664</v>
          </cell>
        </row>
      </sheetData>
      <sheetData sheetId="39" refreshError="1"/>
      <sheetData sheetId="40" refreshError="1"/>
      <sheetData sheetId="41">
        <row r="37">
          <cell r="C37">
            <v>0</v>
          </cell>
        </row>
      </sheetData>
      <sheetData sheetId="42">
        <row r="37">
          <cell r="C37">
            <v>0</v>
          </cell>
        </row>
      </sheetData>
      <sheetData sheetId="43">
        <row r="37">
          <cell r="C37">
            <v>0</v>
          </cell>
        </row>
      </sheetData>
      <sheetData sheetId="44">
        <row r="37">
          <cell r="C37">
            <v>0</v>
          </cell>
        </row>
      </sheetData>
      <sheetData sheetId="45">
        <row r="37">
          <cell r="C37">
            <v>0</v>
          </cell>
        </row>
      </sheetData>
      <sheetData sheetId="46">
        <row r="37">
          <cell r="C37">
            <v>0</v>
          </cell>
        </row>
      </sheetData>
      <sheetData sheetId="47" refreshError="1"/>
      <sheetData sheetId="48">
        <row r="36">
          <cell r="C36">
            <v>664</v>
          </cell>
        </row>
      </sheetData>
      <sheetData sheetId="49" refreshError="1"/>
      <sheetData sheetId="50" refreshError="1"/>
      <sheetData sheetId="51"/>
      <sheetData sheetId="52"/>
      <sheetData sheetId="53"/>
      <sheetData sheetId="54">
        <row r="36">
          <cell r="C36">
            <v>664</v>
          </cell>
        </row>
      </sheetData>
      <sheetData sheetId="55">
        <row r="36">
          <cell r="C36">
            <v>664</v>
          </cell>
        </row>
      </sheetData>
      <sheetData sheetId="56">
        <row r="36">
          <cell r="C36">
            <v>664</v>
          </cell>
        </row>
      </sheetData>
      <sheetData sheetId="57" refreshError="1"/>
      <sheetData sheetId="58">
        <row r="36">
          <cell r="C36">
            <v>664</v>
          </cell>
        </row>
      </sheetData>
      <sheetData sheetId="59" refreshError="1"/>
      <sheetData sheetId="60" refreshError="1"/>
      <sheetData sheetId="61" refreshError="1"/>
      <sheetData sheetId="62" refreshError="1"/>
      <sheetData sheetId="63" refreshError="1"/>
      <sheetData sheetId="64">
        <row r="36">
          <cell r="C36">
            <v>664</v>
          </cell>
        </row>
      </sheetData>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ow r="36">
          <cell r="C36">
            <v>664</v>
          </cell>
        </row>
      </sheetData>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sheetData sheetId="134"/>
      <sheetData sheetId="135"/>
      <sheetData sheetId="136"/>
      <sheetData sheetId="137"/>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sheetData sheetId="193" refreshError="1"/>
      <sheetData sheetId="194" refreshError="1"/>
      <sheetData sheetId="195" refreshError="1"/>
      <sheetData sheetId="196" refreshError="1"/>
      <sheetData sheetId="197" refreshError="1"/>
      <sheetData sheetId="198"/>
      <sheetData sheetId="199"/>
      <sheetData sheetId="200" refreshError="1"/>
      <sheetData sheetId="201"/>
      <sheetData sheetId="202"/>
      <sheetData sheetId="203"/>
      <sheetData sheetId="204"/>
      <sheetData sheetId="205" refreshError="1"/>
      <sheetData sheetId="206" refreshError="1"/>
      <sheetData sheetId="207" refreshError="1"/>
      <sheetData sheetId="208"/>
      <sheetData sheetId="209"/>
      <sheetData sheetId="210"/>
      <sheetData sheetId="211"/>
      <sheetData sheetId="212"/>
      <sheetData sheetId="213" refreshError="1"/>
      <sheetData sheetId="214" refreshError="1"/>
      <sheetData sheetId="215">
        <row r="32">
          <cell r="H32" t="str">
            <v>R_FORMAT_REF</v>
          </cell>
        </row>
      </sheetData>
      <sheetData sheetId="216"/>
      <sheetData sheetId="217"/>
      <sheetData sheetId="218"/>
      <sheetData sheetId="219"/>
      <sheetData sheetId="220"/>
      <sheetData sheetId="221"/>
      <sheetData sheetId="222"/>
      <sheetData sheetId="223"/>
      <sheetData sheetId="22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1"/>
      <sheetName val="９９年"/>
      <sheetName val="Y07_直需"/>
      <sheetName val="INFIN"/>
      <sheetName val="Grouping"/>
      <sheetName val="CARVBG98"/>
      <sheetName val="TUBE Positions"/>
      <sheetName val="04年_年初予算ｸﾞﾙｰﾌﾟ別本数_ｺﾞﾑ量"/>
      <sheetName val="Sheet1"/>
      <sheetName val=" policy"/>
      <sheetName val="SUMMARY"/>
      <sheetName val="BSMRPlan"/>
      <sheetName val="4p"/>
      <sheetName val="設備Pe"/>
      <sheetName val="0723 2006 MTP 2"/>
      <sheetName val="原単位負け"/>
      <sheetName val="def"/>
      <sheetName val="Y06_ＲＥＰ"/>
      <sheetName val="PAGE1"/>
      <sheetName val="BIL"/>
      <sheetName val="Sheet3"/>
      <sheetName val="TUBE_Positions"/>
      <sheetName val="_policy"/>
      <sheetName val="0723_2006_MTP_2"/>
      <sheetName val="休日"/>
      <sheetName val="MD Format  (2)"/>
      <sheetName val="ｽﾃｰﾀｽ"/>
      <sheetName val="processWeight"/>
      <sheetName val="Master"/>
      <sheetName val="2002Shipment"/>
      <sheetName val="KG PMH"/>
      <sheetName val="補助"/>
      <sheetName val="Sheet2"/>
      <sheetName val="List"/>
      <sheetName val="Status"/>
      <sheetName val="みやま宿泊 (1月請求)"/>
      <sheetName val="A_Sheet2"/>
      <sheetName val="TUBE_Positions1"/>
      <sheetName val="_policy1"/>
      <sheetName val="0723_2006_MTP_21"/>
      <sheetName val="MD_Format__(2)"/>
      <sheetName val="KG_PMH"/>
      <sheetName val="みやま宿泊_(1月請求)"/>
      <sheetName val="プルダウンリスト"/>
      <sheetName val="WH Cost_KUSD"/>
      <sheetName val="③工程入力（日々発生量）計算用"/>
      <sheetName val="③工程入力（日々発生量）"/>
      <sheetName val="000000"/>
      <sheetName val="工程別養成工数⇒"/>
      <sheetName val="ﾘｽﾄ"/>
      <sheetName val="1.Parts"/>
      <sheetName val="PARA"/>
      <sheetName val="KG_PMH1"/>
      <sheetName val="みやま宿泊_(1月請求)1"/>
      <sheetName val="Basic"/>
      <sheetName val="ASSUMPTION"/>
      <sheetName val="CC"/>
      <sheetName val="MASTER DATA"/>
      <sheetName val="Graph Type MMA"/>
      <sheetName val="Graph Tread"/>
      <sheetName val="Graph_Type_MMA"/>
      <sheetName val="steel cord order schedule"/>
      <sheetName val="budget control"/>
      <sheetName val="New Bridge - Month"/>
      <sheetName val="JAN-APR"/>
      <sheetName val="JAN-NOV"/>
      <sheetName val="aff"/>
      <sheetName val="Can"/>
      <sheetName val="Dlr"/>
      <sheetName val="Exp"/>
      <sheetName val="gov"/>
      <sheetName val="nat"/>
      <sheetName val="OE"/>
      <sheetName val="all rmh"/>
      <sheetName val="TRANS_ONLY"/>
      <sheetName val="基本（18年～）"/>
      <sheetName val="BOM"/>
      <sheetName val="Master."/>
      <sheetName val="Check '15"/>
      <sheetName val="db"/>
      <sheetName val="Plant goals"/>
      <sheetName val="成本中心"/>
      <sheetName val="定義"/>
      <sheetName val="C"/>
      <sheetName val="トピックス"/>
      <sheetName val="Inventory with import-2019&amp;2020"/>
      <sheetName val="0723_2006_MTP_22"/>
      <sheetName val="TUBE_Positions2"/>
      <sheetName val="_policy2"/>
      <sheetName val="KG_PMH2"/>
      <sheetName val="みやま宿泊_(1月請求)2"/>
      <sheetName val="1_Parts"/>
      <sheetName val="MD_Format__(2)1"/>
      <sheetName val="MASTER_DATA"/>
      <sheetName val="Graph_Type_MMA1"/>
      <sheetName val="Graph_Tread"/>
      <sheetName val="WH_Cost_KUSD"/>
      <sheetName val="steel_cord_order_schedule"/>
      <sheetName val="budget_control"/>
      <sheetName val="New_Bridge_-_Month"/>
      <sheetName val="all_rmh"/>
      <sheetName val="Check_'15"/>
      <sheetName val="Plant_goals"/>
      <sheetName val="Master_"/>
      <sheetName val="JG85 HELL BARE"/>
      <sheetName val="11年度PSR・ＭＣ"/>
    </sheetNames>
    <sheetDataSet>
      <sheetData sheetId="0" refreshError="1">
        <row r="3">
          <cell r="A3" t="str">
            <v>MIXING</v>
          </cell>
        </row>
        <row r="18">
          <cell r="E18">
            <v>1030</v>
          </cell>
        </row>
        <row r="19">
          <cell r="E19">
            <v>424</v>
          </cell>
        </row>
        <row r="20">
          <cell r="E20">
            <v>1758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refreshError="1"/>
      <sheetData sheetId="46" refreshError="1"/>
      <sheetData sheetId="47" refreshError="1"/>
      <sheetData sheetId="48"/>
      <sheetData sheetId="49"/>
      <sheetData sheetId="50"/>
      <sheetData sheetId="51" refreshError="1"/>
      <sheetData sheetId="52" refreshError="1"/>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手引"/>
      <sheetName val="①職群職責ランク"/>
      <sheetName val="②個人DATA"/>
      <sheetName val="③職群別現状給与"/>
      <sheetName val="④月例給与Table"/>
      <sheetName val="⑤賞与Table"/>
      <sheetName val="⑥モデル"/>
      <sheetName val="⑥-2モデルグラフ（月例給）"/>
      <sheetName val="⑥-3モデルグラフ（年収）"/>
      <sheetName val="⑦増減表"/>
      <sheetName val="グラフ（旧月例×新月例）"/>
    </sheetNames>
    <sheetDataSet>
      <sheetData sheetId="0"/>
      <sheetData sheetId="1">
        <row r="4">
          <cell r="A4" t="str">
            <v>영업</v>
          </cell>
          <cell r="B4" t="str">
            <v>시니어매니저</v>
          </cell>
          <cell r="C4">
            <v>1</v>
          </cell>
        </row>
        <row r="5">
          <cell r="A5" t="str">
            <v>제조</v>
          </cell>
          <cell r="B5" t="str">
            <v>매니저</v>
          </cell>
          <cell r="C5">
            <v>2</v>
          </cell>
        </row>
        <row r="6">
          <cell r="A6" t="str">
            <v>연구개발</v>
          </cell>
          <cell r="B6" t="str">
            <v>프로패셔널</v>
          </cell>
        </row>
        <row r="7">
          <cell r="A7" t="str">
            <v>기획</v>
          </cell>
          <cell r="B7" t="str">
            <v>시니어매니저</v>
          </cell>
        </row>
        <row r="8">
          <cell r="A8" t="str">
            <v>사무</v>
          </cell>
          <cell r="B8" t="str">
            <v>주니어</v>
          </cell>
        </row>
      </sheetData>
      <sheetData sheetId="2"/>
      <sheetData sheetId="3"/>
      <sheetData sheetId="4"/>
      <sheetData sheetId="5"/>
      <sheetData sheetId="6"/>
      <sheetData sheetId="7" refreshError="1"/>
      <sheetData sheetId="8" refreshError="1"/>
      <sheetData sheetId="9"/>
      <sheetData sheetId="10"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25OB 2nd Pass Summary"/>
      <sheetName val="Y26 3+9"/>
      <sheetName val="(PSR) 3+9"/>
      <sheetName val="Sheet3"/>
      <sheetName val="Sheet2"/>
      <sheetName val="Sheet1"/>
      <sheetName val="(TBR) 3+9"/>
      <sheetName val="Summary"/>
      <sheetName val="(TBR-TATA) 26OB 2nd Pass"/>
      <sheetName val="Y25 1+11 Summary (2)"/>
      <sheetName val="(PSR) Y25 1+11 (2)"/>
    </sheetNames>
    <sheetDataSet>
      <sheetData sheetId="0" refreshError="1"/>
      <sheetData sheetId="1" refreshError="1"/>
      <sheetData sheetId="2">
        <row r="3">
          <cell r="I3">
            <v>18205</v>
          </cell>
          <cell r="J3">
            <v>2169081861</v>
          </cell>
          <cell r="K3">
            <v>2067751124.2280014</v>
          </cell>
          <cell r="N3">
            <v>25326</v>
          </cell>
          <cell r="O3">
            <v>2813777342</v>
          </cell>
          <cell r="P3">
            <v>2650578256.1640015</v>
          </cell>
          <cell r="S3">
            <v>30594</v>
          </cell>
          <cell r="T3">
            <v>3505593416</v>
          </cell>
          <cell r="U3">
            <v>3339085108.3679991</v>
          </cell>
          <cell r="AD3">
            <v>4490616688.9969807</v>
          </cell>
          <cell r="AE3">
            <v>3918724475.9377866</v>
          </cell>
          <cell r="AI3">
            <v>5432165734.2312679</v>
          </cell>
          <cell r="AJ3">
            <v>4726995949.5286217</v>
          </cell>
          <cell r="AM3">
            <v>41678</v>
          </cell>
          <cell r="AN3">
            <v>5552165348.0920782</v>
          </cell>
          <cell r="AO3">
            <v>4991708083.0872107</v>
          </cell>
          <cell r="AR3">
            <v>50165</v>
          </cell>
          <cell r="AS3">
            <v>6759813019.6021919</v>
          </cell>
          <cell r="AT3">
            <v>6071221422.4467134</v>
          </cell>
          <cell r="AW3">
            <v>48461</v>
          </cell>
          <cell r="AX3">
            <v>6461152234.685029</v>
          </cell>
          <cell r="AY3">
            <v>5804880178.2567835</v>
          </cell>
          <cell r="BB3">
            <v>51017</v>
          </cell>
          <cell r="BC3">
            <v>6673040634.3749237</v>
          </cell>
          <cell r="BD3">
            <v>5994497623.624999</v>
          </cell>
          <cell r="BG3">
            <v>48287</v>
          </cell>
          <cell r="BH3">
            <v>6226357189.5557213</v>
          </cell>
          <cell r="BI3">
            <v>5597196117.8288593</v>
          </cell>
          <cell r="BL3">
            <v>52147</v>
          </cell>
          <cell r="BM3">
            <v>6691804004.463851</v>
          </cell>
          <cell r="BN3">
            <v>6017264809.252121</v>
          </cell>
          <cell r="BU3">
            <v>481949</v>
          </cell>
          <cell r="BV3">
            <v>62283951390.509956</v>
          </cell>
          <cell r="BZ3">
            <v>506046</v>
          </cell>
          <cell r="CA3">
            <v>65394312140.776199</v>
          </cell>
        </row>
      </sheetData>
      <sheetData sheetId="3" refreshError="1"/>
      <sheetData sheetId="4" refreshError="1"/>
      <sheetData sheetId="5" refreshError="1"/>
      <sheetData sheetId="6">
        <row r="3">
          <cell r="I3">
            <v>5233</v>
          </cell>
          <cell r="J3">
            <v>1436598400</v>
          </cell>
          <cell r="K3">
            <v>1436598400</v>
          </cell>
          <cell r="N3">
            <v>9850</v>
          </cell>
          <cell r="O3">
            <v>3042567725</v>
          </cell>
          <cell r="P3">
            <v>2704021343.5999999</v>
          </cell>
          <cell r="S3">
            <v>20655</v>
          </cell>
          <cell r="T3">
            <v>6148037027</v>
          </cell>
          <cell r="U3">
            <v>5863123389.2759991</v>
          </cell>
          <cell r="AC3">
            <v>17800</v>
          </cell>
          <cell r="AD3">
            <v>5428072971.6911516</v>
          </cell>
          <cell r="AE3">
            <v>5015888171.1212482</v>
          </cell>
          <cell r="AI3">
            <v>9057572483.0655384</v>
          </cell>
          <cell r="AJ3">
            <v>8388067141.4081059</v>
          </cell>
          <cell r="AN3">
            <v>5851903891.8490734</v>
          </cell>
          <cell r="AO3">
            <v>5478804099.3548174</v>
          </cell>
          <cell r="AR3">
            <v>24540</v>
          </cell>
          <cell r="AS3">
            <v>7614660403.5351934</v>
          </cell>
          <cell r="AT3">
            <v>7115370972.7412729</v>
          </cell>
          <cell r="AW3">
            <v>28815</v>
          </cell>
          <cell r="AX3">
            <v>9012855688.4313068</v>
          </cell>
          <cell r="AY3">
            <v>8428113348.4541559</v>
          </cell>
          <cell r="BB3">
            <v>29310</v>
          </cell>
          <cell r="BC3">
            <v>9129126119.5199623</v>
          </cell>
          <cell r="BD3">
            <v>8527949943.3842497</v>
          </cell>
          <cell r="BG3">
            <v>39993</v>
          </cell>
          <cell r="BH3">
            <v>12476612136.364115</v>
          </cell>
          <cell r="BI3">
            <v>11669202731.89901</v>
          </cell>
          <cell r="BL3">
            <v>46365</v>
          </cell>
          <cell r="BM3">
            <v>14411213945.611021</v>
          </cell>
          <cell r="BN3">
            <v>13467624663.54257</v>
          </cell>
          <cell r="BU3">
            <v>297190</v>
          </cell>
          <cell r="BV3">
            <v>90484791656.467102</v>
          </cell>
          <cell r="BW3">
            <v>84235215649.040298</v>
          </cell>
          <cell r="BZ3">
            <v>303134</v>
          </cell>
          <cell r="CA3">
            <v>91934061294.978531</v>
          </cell>
          <cell r="CB3">
            <v>85582979099.040955</v>
          </cell>
        </row>
      </sheetData>
      <sheetData sheetId="7" refreshError="1"/>
      <sheetData sheetId="8">
        <row r="3">
          <cell r="BU3">
            <v>12064</v>
          </cell>
          <cell r="BW3">
            <v>3402289390</v>
          </cell>
          <cell r="BZ3">
            <v>13772</v>
          </cell>
          <cell r="CB3">
            <v>3842999930</v>
          </cell>
        </row>
      </sheetData>
      <sheetData sheetId="9" refreshError="1"/>
      <sheetData sheetId="10"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F95A8-7EF5-4BE0-94B6-A44D58FE9993}">
  <dimension ref="A1:BG388"/>
  <sheetViews>
    <sheetView showGridLines="0" tabSelected="1" zoomScale="85" zoomScaleNormal="85" workbookViewId="0">
      <pane xSplit="42" ySplit="7" topLeftCell="AQ8" activePane="bottomRight" state="frozen"/>
      <selection activeCell="B1" sqref="B1"/>
      <selection pane="topRight" activeCell="AX1" sqref="AX1"/>
      <selection pane="bottomLeft" activeCell="B8" sqref="B8"/>
      <selection pane="bottomRight" activeCell="AZ15" sqref="AZ15"/>
    </sheetView>
  </sheetViews>
  <sheetFormatPr defaultRowHeight="16.5"/>
  <cols>
    <col min="1" max="1" width="8" hidden="1" customWidth="1"/>
    <col min="2" max="2" width="9.125" customWidth="1"/>
    <col min="3" max="3" width="24.5" customWidth="1"/>
    <col min="4" max="4" width="8.875" hidden="1" customWidth="1"/>
    <col min="5" max="8" width="10.75" hidden="1" customWidth="1"/>
    <col min="9" max="9" width="10.625" hidden="1" customWidth="1"/>
    <col min="10" max="12" width="10.75" hidden="1" customWidth="1"/>
    <col min="13" max="13" width="11" hidden="1" customWidth="1"/>
    <col min="14" max="19" width="10.75" hidden="1" customWidth="1"/>
    <col min="20" max="22" width="11.25" hidden="1" customWidth="1"/>
    <col min="23" max="25" width="11.125" hidden="1" customWidth="1"/>
    <col min="26" max="26" width="12" hidden="1" customWidth="1"/>
    <col min="27" max="27" width="12.875" hidden="1" customWidth="1"/>
    <col min="28" max="28" width="10.875" hidden="1" customWidth="1"/>
    <col min="29" max="29" width="10.125" hidden="1" customWidth="1"/>
    <col min="30" max="30" width="11" hidden="1" customWidth="1"/>
    <col min="31" max="31" width="10" hidden="1" customWidth="1"/>
    <col min="32" max="32" width="10.25" hidden="1" customWidth="1"/>
    <col min="33" max="33" width="11.125" hidden="1" customWidth="1"/>
    <col min="34" max="34" width="15.25" customWidth="1"/>
    <col min="35" max="36" width="12.5" customWidth="1"/>
    <col min="37" max="37" width="13" customWidth="1"/>
    <col min="38" max="38" width="77.5" hidden="1" customWidth="1"/>
    <col min="39" max="39" width="12.5" customWidth="1"/>
    <col min="40" max="40" width="17.375" style="7" hidden="1" customWidth="1"/>
    <col min="41" max="41" width="15.25" customWidth="1"/>
    <col min="42" max="42" width="18.75" style="7" hidden="1" customWidth="1"/>
    <col min="43" max="43" width="15.25" customWidth="1"/>
    <col min="44" max="44" width="10.25" customWidth="1"/>
    <col min="45" max="45" width="15.125" customWidth="1"/>
    <col min="46" max="46" width="10.875" customWidth="1"/>
    <col min="47" max="47" width="14.125" customWidth="1"/>
    <col min="48" max="48" width="10.5" customWidth="1"/>
    <col min="49" max="49" width="9" customWidth="1"/>
    <col min="50" max="50" width="13" customWidth="1"/>
    <col min="51" max="51" width="14" customWidth="1"/>
    <col min="52" max="53" width="9" customWidth="1"/>
    <col min="54" max="55" width="9" hidden="1" customWidth="1"/>
    <col min="56" max="56" width="10.625" hidden="1" customWidth="1"/>
    <col min="57" max="57" width="11.375" hidden="1" customWidth="1"/>
    <col min="59" max="59" width="26" bestFit="1" customWidth="1"/>
    <col min="64" max="64" width="7.375" customWidth="1"/>
  </cols>
  <sheetData>
    <row r="1" spans="1:59" ht="17.25" thickBot="1">
      <c r="AH1" s="404" t="s">
        <v>1933</v>
      </c>
      <c r="AI1" s="369" t="s">
        <v>1930</v>
      </c>
      <c r="AJ1" s="369" t="s">
        <v>1931</v>
      </c>
      <c r="AK1" s="381"/>
      <c r="AL1" s="381"/>
      <c r="AQ1" s="409" t="s">
        <v>1924</v>
      </c>
      <c r="AR1" s="410"/>
      <c r="AS1" s="402" t="s">
        <v>1925</v>
      </c>
      <c r="AT1" s="403"/>
      <c r="AU1" s="402" t="s">
        <v>2014</v>
      </c>
      <c r="AV1" s="403"/>
    </row>
    <row r="2" spans="1:59" ht="18" thickBot="1">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404"/>
      <c r="AI2" s="370">
        <v>174916</v>
      </c>
      <c r="AJ2" s="368">
        <v>182480</v>
      </c>
      <c r="AK2" s="382"/>
      <c r="AL2" s="382"/>
      <c r="AO2" s="7"/>
      <c r="AQ2" s="343" t="s">
        <v>1926</v>
      </c>
      <c r="AR2" s="344">
        <v>41311</v>
      </c>
      <c r="AS2" s="343" t="s">
        <v>1585</v>
      </c>
      <c r="AT2" s="344">
        <v>41311</v>
      </c>
      <c r="AU2" s="343" t="s">
        <v>1585</v>
      </c>
      <c r="AV2" s="344">
        <v>41311</v>
      </c>
      <c r="BD2" s="407" t="s">
        <v>233</v>
      </c>
      <c r="BE2" s="408"/>
      <c r="BG2" s="252"/>
    </row>
    <row r="3" spans="1:59">
      <c r="A3" s="7"/>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340"/>
      <c r="AG3" s="7"/>
      <c r="AH3" s="69" t="s">
        <v>1934</v>
      </c>
      <c r="AI3" s="374">
        <f>AM8</f>
        <v>174375</v>
      </c>
      <c r="AJ3" s="374">
        <f>AM8</f>
        <v>174375</v>
      </c>
      <c r="AK3" s="19"/>
      <c r="AL3" s="19"/>
      <c r="AO3" s="7"/>
      <c r="AQ3" s="343" t="s">
        <v>1927</v>
      </c>
      <c r="AR3" s="97">
        <v>42119</v>
      </c>
      <c r="AS3" s="339" t="s">
        <v>1814</v>
      </c>
      <c r="AT3" s="97">
        <v>42119</v>
      </c>
      <c r="AU3" s="339" t="s">
        <v>1814</v>
      </c>
      <c r="AV3" s="97">
        <v>42119</v>
      </c>
      <c r="BD3" s="66" t="s">
        <v>1676</v>
      </c>
      <c r="BE3" s="260">
        <f>BD8/AA8</f>
        <v>0.50341275955682729</v>
      </c>
      <c r="BG3" s="252"/>
    </row>
    <row r="4" spans="1:59" ht="16.5" customHeight="1" thickBot="1">
      <c r="E4" s="19"/>
      <c r="F4" s="19"/>
      <c r="G4" s="19"/>
      <c r="H4" s="19"/>
      <c r="I4" s="19"/>
      <c r="J4" s="19"/>
      <c r="K4" s="19"/>
      <c r="L4" s="19"/>
      <c r="M4" s="19"/>
      <c r="N4" s="19"/>
      <c r="O4" s="19"/>
      <c r="P4" s="19"/>
      <c r="Q4" s="19"/>
      <c r="R4" s="19"/>
      <c r="S4" s="19"/>
      <c r="T4" s="19"/>
      <c r="U4" s="19"/>
      <c r="V4" s="19"/>
      <c r="W4" s="19"/>
      <c r="X4" s="19"/>
      <c r="Y4" s="19"/>
      <c r="Z4" s="19"/>
      <c r="AA4" s="19"/>
      <c r="AB4" s="19"/>
      <c r="AF4" s="340"/>
      <c r="AG4" s="7"/>
      <c r="AH4" s="69" t="s">
        <v>1932</v>
      </c>
      <c r="AI4" s="371">
        <f>AI3-AI2</f>
        <v>-541</v>
      </c>
      <c r="AJ4" s="372">
        <f>AJ3-AJ2</f>
        <v>-8105</v>
      </c>
      <c r="AK4" s="383"/>
      <c r="AL4" s="383"/>
      <c r="AQ4" s="96" t="s">
        <v>1924</v>
      </c>
      <c r="AR4" s="97">
        <f>AI7</f>
        <v>37507.780039999998</v>
      </c>
      <c r="AS4" s="363" t="s">
        <v>1928</v>
      </c>
      <c r="AT4" s="97">
        <f>AJ8</f>
        <v>33394</v>
      </c>
      <c r="AU4" s="363" t="s">
        <v>2011</v>
      </c>
      <c r="AV4" s="97">
        <f>AJ8+AK8</f>
        <v>40516.780039999998</v>
      </c>
      <c r="BD4" s="66" t="s">
        <v>1677</v>
      </c>
      <c r="BE4" s="260">
        <f>BE8/AA8</f>
        <v>0.49404440898084961</v>
      </c>
      <c r="BG4" s="252"/>
    </row>
    <row r="5" spans="1:59" ht="21" thickBot="1">
      <c r="A5" s="18"/>
      <c r="B5" s="1"/>
      <c r="C5" s="1"/>
      <c r="D5" s="21"/>
      <c r="E5" s="417">
        <v>2020</v>
      </c>
      <c r="F5" s="418"/>
      <c r="G5" s="419"/>
      <c r="H5" s="417">
        <v>2021</v>
      </c>
      <c r="I5" s="418"/>
      <c r="J5" s="419"/>
      <c r="K5" s="417">
        <v>2022</v>
      </c>
      <c r="L5" s="418"/>
      <c r="M5" s="419"/>
      <c r="N5" s="417">
        <v>2023</v>
      </c>
      <c r="O5" s="418"/>
      <c r="P5" s="419"/>
      <c r="Q5" s="417">
        <v>2024</v>
      </c>
      <c r="R5" s="418"/>
      <c r="S5" s="419"/>
      <c r="T5" s="417">
        <v>2025</v>
      </c>
      <c r="U5" s="418"/>
      <c r="V5" s="419"/>
      <c r="W5" s="421" t="s">
        <v>539</v>
      </c>
      <c r="X5" s="422"/>
      <c r="Y5" s="422"/>
      <c r="Z5" s="422"/>
      <c r="AA5" s="422"/>
      <c r="AB5" s="423"/>
      <c r="AC5" s="341"/>
      <c r="AD5" s="341"/>
      <c r="AE5" s="341"/>
      <c r="AF5" s="341"/>
      <c r="AG5" s="7"/>
      <c r="AH5" s="7"/>
      <c r="AI5" s="7"/>
      <c r="AJ5" s="7"/>
      <c r="AK5" s="7"/>
      <c r="AL5" s="384" t="s">
        <v>2013</v>
      </c>
      <c r="AM5" s="7"/>
      <c r="AQ5" s="96" t="s">
        <v>2009</v>
      </c>
      <c r="AR5" s="246">
        <f>AR4/AR3</f>
        <v>0.89051924404662974</v>
      </c>
      <c r="AS5" s="96" t="s">
        <v>2009</v>
      </c>
      <c r="AT5" s="246">
        <f>AT4/AT3</f>
        <v>0.79284883306821152</v>
      </c>
      <c r="AU5" s="96" t="s">
        <v>2009</v>
      </c>
      <c r="AV5" s="246">
        <f>AV4/AV3</f>
        <v>0.96195968660224596</v>
      </c>
    </row>
    <row r="6" spans="1:59" ht="50.25" customHeight="1" thickBot="1">
      <c r="B6" s="2" t="s">
        <v>0</v>
      </c>
      <c r="C6" s="8" t="s">
        <v>1</v>
      </c>
      <c r="D6" s="16" t="s">
        <v>2</v>
      </c>
      <c r="E6" s="9" t="s">
        <v>231</v>
      </c>
      <c r="F6" s="9" t="s">
        <v>232</v>
      </c>
      <c r="G6" s="9" t="s">
        <v>233</v>
      </c>
      <c r="H6" s="9" t="s">
        <v>231</v>
      </c>
      <c r="I6" s="9" t="s">
        <v>232</v>
      </c>
      <c r="J6" s="9" t="s">
        <v>233</v>
      </c>
      <c r="K6" s="9" t="s">
        <v>231</v>
      </c>
      <c r="L6" s="9" t="s">
        <v>232</v>
      </c>
      <c r="M6" s="9" t="s">
        <v>233</v>
      </c>
      <c r="N6" s="9" t="s">
        <v>231</v>
      </c>
      <c r="O6" s="9" t="s">
        <v>232</v>
      </c>
      <c r="P6" s="9" t="s">
        <v>233</v>
      </c>
      <c r="Q6" s="9" t="s">
        <v>231</v>
      </c>
      <c r="R6" s="9" t="s">
        <v>232</v>
      </c>
      <c r="S6" s="9" t="s">
        <v>233</v>
      </c>
      <c r="T6" s="9" t="s">
        <v>231</v>
      </c>
      <c r="U6" s="17" t="s">
        <v>232</v>
      </c>
      <c r="V6" s="17" t="s">
        <v>475</v>
      </c>
      <c r="W6" s="17" t="s">
        <v>541</v>
      </c>
      <c r="X6" s="31" t="s">
        <v>540</v>
      </c>
      <c r="Y6" s="31" t="s">
        <v>472</v>
      </c>
      <c r="Z6" s="17" t="s">
        <v>473</v>
      </c>
      <c r="AA6" s="17" t="s">
        <v>474</v>
      </c>
      <c r="AB6" s="17" t="s">
        <v>542</v>
      </c>
      <c r="AC6" s="9" t="s">
        <v>405</v>
      </c>
      <c r="AD6" s="9" t="s">
        <v>993</v>
      </c>
      <c r="AE6" s="9" t="s">
        <v>1065</v>
      </c>
      <c r="AF6" s="342" t="s">
        <v>1505</v>
      </c>
      <c r="AG6" s="342" t="s">
        <v>1815</v>
      </c>
      <c r="AH6" s="373" t="s">
        <v>1929</v>
      </c>
      <c r="AI6" s="373" t="s">
        <v>1689</v>
      </c>
      <c r="AJ6" s="373" t="s">
        <v>2118</v>
      </c>
      <c r="AK6" s="373" t="s">
        <v>2010</v>
      </c>
      <c r="AL6" s="373" t="s">
        <v>2012</v>
      </c>
      <c r="AM6" s="373" t="s">
        <v>2117</v>
      </c>
      <c r="AN6" s="17" t="s">
        <v>1935</v>
      </c>
      <c r="AO6" s="405" t="s">
        <v>1077</v>
      </c>
      <c r="AP6" s="424"/>
      <c r="AQ6" s="98" t="str">
        <f>"+/-"</f>
        <v>+/-</v>
      </c>
      <c r="AR6" s="99">
        <f>AR4-AR3</f>
        <v>-4611.2199600000022</v>
      </c>
      <c r="AS6" s="248" t="str">
        <f>"+/-"</f>
        <v>+/-</v>
      </c>
      <c r="AT6" s="99">
        <f>AT4-AT3</f>
        <v>-8725</v>
      </c>
      <c r="AU6" s="248" t="str">
        <f>"+/-"</f>
        <v>+/-</v>
      </c>
      <c r="AV6" s="99">
        <f>AV4-AV3</f>
        <v>-1602.2199600000022</v>
      </c>
      <c r="BB6" s="405" t="s">
        <v>1678</v>
      </c>
      <c r="BC6" s="406"/>
      <c r="BD6" s="405" t="s">
        <v>1004</v>
      </c>
      <c r="BE6" s="406"/>
    </row>
    <row r="7" spans="1:59" ht="17.25" customHeight="1" thickBot="1">
      <c r="B7" s="275"/>
      <c r="C7" s="40" t="s">
        <v>990</v>
      </c>
      <c r="D7" s="28"/>
      <c r="E7" s="6">
        <f>E8+E372</f>
        <v>118802</v>
      </c>
      <c r="F7" s="6">
        <f>F8+F372</f>
        <v>299094</v>
      </c>
      <c r="G7" s="6">
        <f>E7+F7</f>
        <v>417896</v>
      </c>
      <c r="H7" s="6">
        <f>H8+H372</f>
        <v>168939</v>
      </c>
      <c r="I7" s="6">
        <f>I8+I372</f>
        <v>229810</v>
      </c>
      <c r="J7" s="6">
        <f>H7+I7</f>
        <v>398749</v>
      </c>
      <c r="K7" s="6">
        <f>K8+K372</f>
        <v>146824</v>
      </c>
      <c r="L7" s="6">
        <f>L8+L372</f>
        <v>190816</v>
      </c>
      <c r="M7" s="6">
        <f>K7+L7</f>
        <v>337640</v>
      </c>
      <c r="N7" s="6">
        <f>N8+N372</f>
        <v>129512</v>
      </c>
      <c r="O7" s="6">
        <f>O8+O372</f>
        <v>207898</v>
      </c>
      <c r="P7" s="6">
        <f>N7+O7</f>
        <v>337410</v>
      </c>
      <c r="Q7" s="6">
        <f>Q8+Q372</f>
        <v>140443</v>
      </c>
      <c r="R7" s="6">
        <f>R8+R372</f>
        <v>221794</v>
      </c>
      <c r="S7" s="6">
        <f>Q7+R7</f>
        <v>362237</v>
      </c>
      <c r="T7" s="6">
        <f>T8+T372</f>
        <v>151392</v>
      </c>
      <c r="U7" s="6">
        <f>U8+U372</f>
        <v>286144</v>
      </c>
      <c r="V7" s="6">
        <f t="shared" ref="V7:V14" si="0">T7+U7</f>
        <v>437536</v>
      </c>
      <c r="W7" s="6"/>
      <c r="X7" s="6">
        <f>X8+X372</f>
        <v>337640</v>
      </c>
      <c r="Y7" s="6">
        <f>Y8+Y372</f>
        <v>337410</v>
      </c>
      <c r="Z7" s="6">
        <f>Z8+Z372</f>
        <v>362237</v>
      </c>
      <c r="AA7" s="6">
        <f>AA8+AA372</f>
        <v>437498</v>
      </c>
      <c r="AB7" s="6"/>
      <c r="AC7" s="6">
        <f t="shared" ref="AC7:AN7" si="1">AC8+AC372</f>
        <v>18261</v>
      </c>
      <c r="AD7" s="6">
        <f t="shared" si="1"/>
        <v>25372</v>
      </c>
      <c r="AE7" s="6">
        <f t="shared" si="1"/>
        <v>30678</v>
      </c>
      <c r="AF7" s="6">
        <f t="shared" si="1"/>
        <v>31741</v>
      </c>
      <c r="AG7" s="6">
        <f t="shared" ref="AG7" si="2">AG8+AG372</f>
        <v>35505</v>
      </c>
      <c r="AH7" s="6">
        <f t="shared" si="1"/>
        <v>42119</v>
      </c>
      <c r="AI7" s="6">
        <f t="shared" si="1"/>
        <v>37507.780039999998</v>
      </c>
      <c r="AJ7" s="6">
        <f t="shared" ref="AJ7:AK7" si="3">AJ8+AJ372</f>
        <v>33446</v>
      </c>
      <c r="AK7" s="6">
        <f t="shared" si="3"/>
        <v>7122.7800399999996</v>
      </c>
      <c r="AL7" s="6"/>
      <c r="AM7" s="6">
        <f t="shared" si="1"/>
        <v>175003</v>
      </c>
      <c r="AN7" s="84">
        <f t="shared" si="1"/>
        <v>-8140.0000000000018</v>
      </c>
      <c r="AO7" s="6" t="s">
        <v>1004</v>
      </c>
      <c r="AP7" s="6" t="s">
        <v>1005</v>
      </c>
      <c r="AQ7" s="95"/>
      <c r="AR7" s="95"/>
      <c r="AS7" s="95"/>
      <c r="AT7" s="95"/>
      <c r="AV7" s="95"/>
      <c r="AW7" t="s">
        <v>1938</v>
      </c>
      <c r="BB7" s="6" t="s">
        <v>1674</v>
      </c>
      <c r="BC7" s="6" t="s">
        <v>1675</v>
      </c>
      <c r="BD7" s="6" t="s">
        <v>1674</v>
      </c>
      <c r="BE7" s="6" t="s">
        <v>1675</v>
      </c>
    </row>
    <row r="8" spans="1:59" ht="17.25" customHeight="1" thickBot="1">
      <c r="B8" s="5"/>
      <c r="C8" s="40" t="s">
        <v>547</v>
      </c>
      <c r="D8" s="73">
        <f>SUM(D9:D371)</f>
        <v>1</v>
      </c>
      <c r="E8" s="6">
        <f>E9+E15+E43+E73+E84+E116+E142+E178+E216+E240+E253+E254</f>
        <v>118167</v>
      </c>
      <c r="F8" s="6">
        <f>F9+F15+F43+F73+F84+F116+F142+F178+F216+F240+F253+F254</f>
        <v>298427</v>
      </c>
      <c r="G8" s="6">
        <f>E8+F8</f>
        <v>416594</v>
      </c>
      <c r="H8" s="6">
        <f>H9+H15+H43+H73+H84+H116+H142+H178+H216+H240+H253+H254</f>
        <v>168417</v>
      </c>
      <c r="I8" s="6">
        <f>I9+I15+I43+I73+I84+I116+I142+I178+I216+I240+I253+I254</f>
        <v>229218</v>
      </c>
      <c r="J8" s="6">
        <f>H8+I8</f>
        <v>397635</v>
      </c>
      <c r="K8" s="6">
        <f>K9+K15+K43+K73+K84+K116+K142+K178+K216+K240+K253+K254</f>
        <v>146145</v>
      </c>
      <c r="L8" s="6">
        <f>L9+L15+L43+L73+L84+L116+L142+L178+L216+L240+L253+L254</f>
        <v>190167</v>
      </c>
      <c r="M8" s="6">
        <f>K8+L8</f>
        <v>336312</v>
      </c>
      <c r="N8" s="6">
        <f>N9+N15+N43+N73+N84+N116+N142+N178+N216+N240+N253+N254</f>
        <v>129043</v>
      </c>
      <c r="O8" s="6">
        <f>O9+O15+O43+O73+O84+O116+O142+O178+O216+O240+O253+O254</f>
        <v>207026</v>
      </c>
      <c r="P8" s="6">
        <f>N8+O8</f>
        <v>336069</v>
      </c>
      <c r="Q8" s="6">
        <f>Q9+Q15+Q43+Q73+Q84+Q116+Q142+Q178+Q216+Q240+Q253+Q254</f>
        <v>139715</v>
      </c>
      <c r="R8" s="6">
        <f>R9+R15+R43+R73+R84+R116+R142+R178+R216+R240+R253+R254</f>
        <v>221068</v>
      </c>
      <c r="S8" s="6">
        <f>Q8+R8</f>
        <v>360783</v>
      </c>
      <c r="T8" s="6">
        <f>T9+T15+T43+T73+T84+T116+T142+T178+T216+T240+T253+T254</f>
        <v>150810</v>
      </c>
      <c r="U8" s="6">
        <f>U9+U15+U43+U73+U84+U116+U142+U178+U216+U240+U253+U254</f>
        <v>285356</v>
      </c>
      <c r="V8" s="6">
        <f t="shared" si="0"/>
        <v>436166</v>
      </c>
      <c r="W8" s="6">
        <f t="shared" ref="W8:AP8" si="4">W9+W15+W43+W73+W84+W116+W142+W178+W216+W240+W253+W254</f>
        <v>397635</v>
      </c>
      <c r="X8" s="6">
        <f t="shared" si="4"/>
        <v>336312</v>
      </c>
      <c r="Y8" s="6">
        <f t="shared" si="4"/>
        <v>336069</v>
      </c>
      <c r="Z8" s="6">
        <f t="shared" si="4"/>
        <v>360783</v>
      </c>
      <c r="AA8" s="6">
        <f t="shared" si="4"/>
        <v>436128</v>
      </c>
      <c r="AB8" s="72">
        <f t="shared" si="4"/>
        <v>0.99999999999999989</v>
      </c>
      <c r="AC8" s="6">
        <f t="shared" si="4"/>
        <v>18164</v>
      </c>
      <c r="AD8" s="6">
        <f t="shared" si="4"/>
        <v>25292</v>
      </c>
      <c r="AE8" s="6">
        <f t="shared" si="4"/>
        <v>30545</v>
      </c>
      <c r="AF8" s="6">
        <f t="shared" si="4"/>
        <v>31539</v>
      </c>
      <c r="AG8" s="6">
        <f t="shared" ref="AG8" si="5">AG9+AG15+AG43+AG73+AG84+AG116+AG142+AG178+AG216+AG240+AG253+AG254</f>
        <v>35441</v>
      </c>
      <c r="AH8" s="6">
        <f t="shared" si="4"/>
        <v>42119</v>
      </c>
      <c r="AI8" s="6">
        <f t="shared" si="4"/>
        <v>37507.780039999998</v>
      </c>
      <c r="AJ8" s="6">
        <f t="shared" ref="AJ8" si="6">AJ9+AJ15+AJ43+AJ73+AJ84+AJ116+AJ142+AJ178+AJ216+AJ240+AJ253+AJ254</f>
        <v>33394</v>
      </c>
      <c r="AK8" s="6">
        <f>AK9+AK15+AK43+AK73+AK84+AK116+AK142+AK178+AK216+AK240+AK253+AK254</f>
        <v>7122.7800399999996</v>
      </c>
      <c r="AL8" s="6"/>
      <c r="AM8" s="6">
        <f t="shared" si="4"/>
        <v>174375</v>
      </c>
      <c r="AN8" s="84">
        <f t="shared" si="4"/>
        <v>-8140.0000000000018</v>
      </c>
      <c r="AO8" s="6">
        <f t="shared" si="4"/>
        <v>115527.314048</v>
      </c>
      <c r="AP8" s="6" t="e">
        <f t="shared" si="4"/>
        <v>#REF!</v>
      </c>
      <c r="AQ8" s="79" t="s">
        <v>1937</v>
      </c>
      <c r="BB8" s="6">
        <f>BB9+BB15+BB43+BB73+BB84+BB116+BB142+BB178+BB216+BB240+BB253+BB254</f>
        <v>0</v>
      </c>
      <c r="BC8" s="6">
        <f>BC9+BC15+BC43+BC73+BC84+BC116+BC142+BC178+BC216+BC240+BC253+BC254</f>
        <v>0</v>
      </c>
      <c r="BD8" s="6">
        <f>BD9+BD15+BD43+BD73+BD84+BD116+BD142+BD178+BD216+BD240+BD253+BD254</f>
        <v>219552.4</v>
      </c>
      <c r="BE8" s="6">
        <f>BE9+BE15+BE43+BE73+BE84+BE116+BE142+BE178+BE216+BE240+BE253+BE254</f>
        <v>215466.59999999998</v>
      </c>
    </row>
    <row r="9" spans="1:59" ht="18" customHeight="1">
      <c r="A9" s="7"/>
      <c r="B9" s="10"/>
      <c r="C9" s="35" t="s">
        <v>248</v>
      </c>
      <c r="D9" s="88">
        <v>6.4752055758336095E-3</v>
      </c>
      <c r="E9" s="11"/>
      <c r="F9" s="11"/>
      <c r="G9" s="11">
        <f>E9+F9</f>
        <v>0</v>
      </c>
      <c r="H9" s="11"/>
      <c r="I9" s="11"/>
      <c r="J9" s="11">
        <f>H9+I9</f>
        <v>0</v>
      </c>
      <c r="K9" s="11"/>
      <c r="L9" s="11"/>
      <c r="M9" s="11">
        <f>K9+L9</f>
        <v>0</v>
      </c>
      <c r="N9" s="11"/>
      <c r="O9" s="11"/>
      <c r="P9" s="11">
        <f>N9+O9</f>
        <v>0</v>
      </c>
      <c r="Q9" s="11">
        <v>0</v>
      </c>
      <c r="R9" s="11">
        <v>0</v>
      </c>
      <c r="S9" s="11">
        <f>Q9+R9</f>
        <v>0</v>
      </c>
      <c r="T9" s="11">
        <v>298</v>
      </c>
      <c r="U9" s="11">
        <v>803</v>
      </c>
      <c r="V9" s="11">
        <f t="shared" si="0"/>
        <v>1101</v>
      </c>
      <c r="W9" s="11">
        <f t="shared" ref="W9:W14" si="7">J9</f>
        <v>0</v>
      </c>
      <c r="X9" s="32">
        <f t="shared" ref="X9:X14" si="8">M9</f>
        <v>0</v>
      </c>
      <c r="Y9" s="32">
        <f t="shared" ref="Y9:Y14" si="9">P9</f>
        <v>0</v>
      </c>
      <c r="Z9" s="11">
        <f t="shared" ref="Z9:Z14" si="10">S9</f>
        <v>0</v>
      </c>
      <c r="AA9" s="11">
        <f>V9</f>
        <v>1101</v>
      </c>
      <c r="AB9" s="39">
        <f t="shared" ref="AB9:AB15" si="11">IFERROR(AA9/$AA$8,0)</f>
        <v>2.5244882236407661E-3</v>
      </c>
      <c r="AC9" s="367">
        <v>65</v>
      </c>
      <c r="AD9" s="367">
        <v>86</v>
      </c>
      <c r="AE9" s="367">
        <v>83</v>
      </c>
      <c r="AF9" s="251">
        <v>189</v>
      </c>
      <c r="AG9" s="251">
        <v>213</v>
      </c>
      <c r="AH9" s="251">
        <f>D9*$AR$3</f>
        <v>272.72918364853581</v>
      </c>
      <c r="AI9" s="251"/>
      <c r="AJ9" s="251">
        <f>SUMIF('6월 매출현황(6.26)'!$E:$E,"송강호",'6월 매출현황(6.26)'!$N:$N)</f>
        <v>82</v>
      </c>
      <c r="AK9" s="251"/>
      <c r="AL9" s="251"/>
      <c r="AM9" s="251">
        <f t="shared" ref="AM9:AM14" si="12">AC9+AD9+AE9+AF9+AG9+AJ9</f>
        <v>718</v>
      </c>
      <c r="AN9" s="375">
        <f>AM9-(D9*$AJ$2)</f>
        <v>-463.59551347811703</v>
      </c>
      <c r="AO9" s="42"/>
      <c r="AP9" s="385"/>
      <c r="AQ9" s="68" t="s">
        <v>933</v>
      </c>
      <c r="AR9" s="420" t="s">
        <v>1074</v>
      </c>
      <c r="AS9" s="420"/>
      <c r="AT9" s="420"/>
      <c r="AU9" s="420"/>
      <c r="AV9" s="420"/>
      <c r="BB9" s="11"/>
      <c r="BC9" s="32"/>
      <c r="BD9" s="32"/>
      <c r="BE9" s="11"/>
    </row>
    <row r="10" spans="1:59" ht="16.5" customHeight="1">
      <c r="B10" s="3" t="s">
        <v>460</v>
      </c>
      <c r="C10" s="249" t="s">
        <v>3</v>
      </c>
      <c r="D10" s="89"/>
      <c r="E10" s="4">
        <v>4936</v>
      </c>
      <c r="F10" s="4">
        <v>22594</v>
      </c>
      <c r="G10" s="4">
        <f t="shared" ref="G10:G53" si="13">E10+F10</f>
        <v>27530</v>
      </c>
      <c r="H10" s="4">
        <v>5526</v>
      </c>
      <c r="I10" s="4">
        <v>8406</v>
      </c>
      <c r="J10" s="4">
        <f t="shared" ref="J10:J53" si="14">H10+I10</f>
        <v>13932</v>
      </c>
      <c r="K10" s="4">
        <v>8511</v>
      </c>
      <c r="L10" s="4">
        <v>11802</v>
      </c>
      <c r="M10" s="4">
        <f t="shared" ref="M10:M53" si="15">K10+L10</f>
        <v>20313</v>
      </c>
      <c r="N10" s="4">
        <v>12939</v>
      </c>
      <c r="O10" s="4">
        <v>16615</v>
      </c>
      <c r="P10" s="4">
        <f t="shared" ref="P10:P53" si="16">N10+O10</f>
        <v>29554</v>
      </c>
      <c r="Q10" s="4">
        <v>12984</v>
      </c>
      <c r="R10" s="4">
        <v>23678</v>
      </c>
      <c r="S10" s="4">
        <f t="shared" ref="S10:S53" si="17">Q10+R10</f>
        <v>36662</v>
      </c>
      <c r="T10" s="4">
        <v>13709</v>
      </c>
      <c r="U10" s="4">
        <v>23402</v>
      </c>
      <c r="V10" s="4">
        <f t="shared" si="0"/>
        <v>37111</v>
      </c>
      <c r="W10" s="4">
        <f t="shared" si="7"/>
        <v>13932</v>
      </c>
      <c r="X10" s="33">
        <f t="shared" si="8"/>
        <v>20313</v>
      </c>
      <c r="Y10" s="33">
        <f t="shared" si="9"/>
        <v>29554</v>
      </c>
      <c r="Z10" s="4">
        <f t="shared" si="10"/>
        <v>36662</v>
      </c>
      <c r="AA10" s="4">
        <f t="shared" ref="AA10:AA53" si="18">V10</f>
        <v>37111</v>
      </c>
      <c r="AB10" s="36">
        <f t="shared" si="11"/>
        <v>8.5091991341991344E-2</v>
      </c>
      <c r="AC10" s="43">
        <v>773</v>
      </c>
      <c r="AD10" s="43">
        <v>2436</v>
      </c>
      <c r="AE10" s="43">
        <v>2368</v>
      </c>
      <c r="AF10" s="33">
        <v>3360</v>
      </c>
      <c r="AG10" s="85">
        <v>2621</v>
      </c>
      <c r="AH10" s="85"/>
      <c r="AI10" s="33">
        <v>2562</v>
      </c>
      <c r="AJ10" s="33">
        <f>SUMIF('6월 매출현황(6.26)'!$B:$B,Main!C10,'6월 매출현황(6.26)'!$N:$N)</f>
        <v>2346</v>
      </c>
      <c r="AK10" s="33">
        <f>AI10-AJ10</f>
        <v>216</v>
      </c>
      <c r="AL10" s="386"/>
      <c r="AM10" s="33">
        <f t="shared" si="12"/>
        <v>13904</v>
      </c>
      <c r="AN10" s="33"/>
      <c r="AO10" s="80">
        <v>14120.27</v>
      </c>
      <c r="AP10" s="377">
        <v>1594821910.6100001</v>
      </c>
      <c r="AQ10" s="379" t="s">
        <v>1949</v>
      </c>
      <c r="AR10" s="412" t="s">
        <v>1950</v>
      </c>
      <c r="AS10" s="412"/>
      <c r="AT10" s="412"/>
      <c r="AU10" s="412"/>
      <c r="AV10" s="412"/>
      <c r="AW10" t="s">
        <v>1953</v>
      </c>
      <c r="BB10" s="253">
        <v>0.8</v>
      </c>
      <c r="BC10" s="254">
        <v>0.2</v>
      </c>
      <c r="BD10" s="33">
        <f>AA10*BB10</f>
        <v>29688.800000000003</v>
      </c>
      <c r="BE10" s="4">
        <f>AA10*BC10</f>
        <v>7422.2000000000007</v>
      </c>
    </row>
    <row r="11" spans="1:59" ht="16.5" customHeight="1">
      <c r="B11" s="3" t="s">
        <v>460</v>
      </c>
      <c r="C11" s="249" t="s">
        <v>47</v>
      </c>
      <c r="D11" s="89"/>
      <c r="E11" s="4">
        <v>0</v>
      </c>
      <c r="F11" s="4">
        <v>29262</v>
      </c>
      <c r="G11" s="4">
        <f>E11+F11</f>
        <v>29262</v>
      </c>
      <c r="H11" s="4">
        <v>17171</v>
      </c>
      <c r="I11" s="4">
        <v>29576</v>
      </c>
      <c r="J11" s="4">
        <f>H11+I11</f>
        <v>46747</v>
      </c>
      <c r="K11" s="4">
        <v>12528</v>
      </c>
      <c r="L11" s="4">
        <v>17083</v>
      </c>
      <c r="M11" s="4">
        <f>K11+L11</f>
        <v>29611</v>
      </c>
      <c r="N11" s="4">
        <v>19524</v>
      </c>
      <c r="O11" s="4">
        <v>20656</v>
      </c>
      <c r="P11" s="4">
        <f>N11+O11</f>
        <v>40180</v>
      </c>
      <c r="Q11" s="4">
        <v>14572</v>
      </c>
      <c r="R11" s="4">
        <v>22893</v>
      </c>
      <c r="S11" s="4">
        <f>Q11+R11</f>
        <v>37465</v>
      </c>
      <c r="T11" s="4">
        <v>9716</v>
      </c>
      <c r="U11" s="4">
        <v>30659</v>
      </c>
      <c r="V11" s="4">
        <f>T11+U11</f>
        <v>40375</v>
      </c>
      <c r="W11" s="4">
        <f t="shared" si="7"/>
        <v>46747</v>
      </c>
      <c r="X11" s="33">
        <f t="shared" si="8"/>
        <v>29611</v>
      </c>
      <c r="Y11" s="33">
        <f t="shared" si="9"/>
        <v>40180</v>
      </c>
      <c r="Z11" s="4">
        <f t="shared" si="10"/>
        <v>37465</v>
      </c>
      <c r="AA11" s="4">
        <f>V11</f>
        <v>40375</v>
      </c>
      <c r="AB11" s="36">
        <f t="shared" si="11"/>
        <v>9.2576032724337814E-2</v>
      </c>
      <c r="AC11" s="43">
        <v>1880</v>
      </c>
      <c r="AD11" s="43">
        <v>3463</v>
      </c>
      <c r="AE11" s="43">
        <v>2204</v>
      </c>
      <c r="AF11" s="33">
        <v>3162</v>
      </c>
      <c r="AG11" s="85">
        <v>4896</v>
      </c>
      <c r="AH11" s="85"/>
      <c r="AI11" s="33">
        <v>6734</v>
      </c>
      <c r="AJ11" s="33">
        <f>SUMIF('6월 매출현황(6.26)'!$B:$B,Main!C11,'6월 매출현황(6.26)'!$N:$N)</f>
        <v>5238</v>
      </c>
      <c r="AK11" s="33">
        <v>380</v>
      </c>
      <c r="AL11" s="386" t="s">
        <v>2049</v>
      </c>
      <c r="AM11" s="33">
        <f t="shared" si="12"/>
        <v>20843</v>
      </c>
      <c r="AN11" s="33"/>
      <c r="AO11" s="80">
        <v>23965.730999999996</v>
      </c>
      <c r="AP11" s="377">
        <v>2252783673.7075</v>
      </c>
      <c r="AQ11" s="379" t="s">
        <v>1943</v>
      </c>
      <c r="AR11" s="425" t="s">
        <v>1944</v>
      </c>
      <c r="AS11" s="425"/>
      <c r="AT11" s="425"/>
      <c r="AU11" s="425"/>
      <c r="AV11" s="425"/>
      <c r="AW11" t="s">
        <v>1952</v>
      </c>
      <c r="BB11" s="253">
        <v>0.9</v>
      </c>
      <c r="BC11" s="254">
        <v>0.1</v>
      </c>
      <c r="BD11" s="33">
        <f>AA11*BB11</f>
        <v>36337.5</v>
      </c>
      <c r="BE11" s="4">
        <f>AA11*BC11</f>
        <v>4037.5</v>
      </c>
    </row>
    <row r="12" spans="1:59" ht="17.25" customHeight="1">
      <c r="B12" s="3" t="s">
        <v>460</v>
      </c>
      <c r="C12" s="249" t="s">
        <v>48</v>
      </c>
      <c r="D12" s="89"/>
      <c r="E12" s="4">
        <v>3098</v>
      </c>
      <c r="F12" s="4">
        <v>12197</v>
      </c>
      <c r="G12" s="4">
        <f>E12+F12</f>
        <v>15295</v>
      </c>
      <c r="H12" s="4">
        <v>2579</v>
      </c>
      <c r="I12" s="4">
        <v>11290</v>
      </c>
      <c r="J12" s="4">
        <f>H12+I12</f>
        <v>13869</v>
      </c>
      <c r="K12" s="4">
        <v>7925</v>
      </c>
      <c r="L12" s="4">
        <v>15524</v>
      </c>
      <c r="M12" s="4">
        <f>K12+L12</f>
        <v>23449</v>
      </c>
      <c r="N12" s="4">
        <v>5763</v>
      </c>
      <c r="O12" s="4">
        <v>13319</v>
      </c>
      <c r="P12" s="4">
        <f>N12+O12</f>
        <v>19082</v>
      </c>
      <c r="Q12" s="4">
        <v>7858</v>
      </c>
      <c r="R12" s="4">
        <v>10054</v>
      </c>
      <c r="S12" s="4">
        <f>Q12+R12</f>
        <v>17912</v>
      </c>
      <c r="T12" s="4">
        <v>9593</v>
      </c>
      <c r="U12" s="4">
        <v>8832</v>
      </c>
      <c r="V12" s="4">
        <f>T12+U12</f>
        <v>18425</v>
      </c>
      <c r="W12" s="4">
        <f t="shared" si="7"/>
        <v>13869</v>
      </c>
      <c r="X12" s="33">
        <f t="shared" si="8"/>
        <v>23449</v>
      </c>
      <c r="Y12" s="33">
        <f t="shared" si="9"/>
        <v>19082</v>
      </c>
      <c r="Z12" s="4">
        <f t="shared" si="10"/>
        <v>17912</v>
      </c>
      <c r="AA12" s="4">
        <f>V12</f>
        <v>18425</v>
      </c>
      <c r="AB12" s="36">
        <f t="shared" si="11"/>
        <v>4.2246771589991926E-2</v>
      </c>
      <c r="AC12" s="43">
        <v>97</v>
      </c>
      <c r="AD12" s="43">
        <v>442</v>
      </c>
      <c r="AE12" s="43">
        <v>915</v>
      </c>
      <c r="AF12" s="33">
        <v>0</v>
      </c>
      <c r="AG12" s="85">
        <v>850</v>
      </c>
      <c r="AH12" s="85"/>
      <c r="AI12" s="33"/>
      <c r="AJ12" s="33">
        <f>SUMIF('6월 매출현황(6.26)'!$B:$B,Main!C12,'6월 매출현황(6.26)'!$N:$N)</f>
        <v>1114</v>
      </c>
      <c r="AK12" s="33"/>
      <c r="AL12" s="386"/>
      <c r="AM12" s="33">
        <f t="shared" si="12"/>
        <v>3418</v>
      </c>
      <c r="AN12" s="33"/>
      <c r="AO12" s="80">
        <v>0</v>
      </c>
      <c r="AP12" s="377">
        <v>0</v>
      </c>
      <c r="AQ12" s="262" t="s">
        <v>1076</v>
      </c>
      <c r="AR12" s="412" t="s">
        <v>1948</v>
      </c>
      <c r="AS12" s="412"/>
      <c r="AT12" s="412"/>
      <c r="AU12" s="412"/>
      <c r="AV12" s="412"/>
      <c r="AW12" t="s">
        <v>1952</v>
      </c>
      <c r="AX12" s="380"/>
      <c r="BB12" s="253">
        <v>0.9</v>
      </c>
      <c r="BC12" s="254">
        <v>0.1</v>
      </c>
      <c r="BD12" s="33">
        <f>AA12*BB12</f>
        <v>16582.5</v>
      </c>
      <c r="BE12" s="4">
        <f>AA12*BC12</f>
        <v>1842.5</v>
      </c>
    </row>
    <row r="13" spans="1:59" ht="17.25" customHeight="1">
      <c r="B13" s="3" t="s">
        <v>460</v>
      </c>
      <c r="C13" s="249" t="s">
        <v>49</v>
      </c>
      <c r="D13" s="89"/>
      <c r="E13" s="4">
        <v>11906</v>
      </c>
      <c r="F13" s="4">
        <v>39722</v>
      </c>
      <c r="G13" s="4">
        <f>E13+F13</f>
        <v>51628</v>
      </c>
      <c r="H13" s="4">
        <v>4469</v>
      </c>
      <c r="I13" s="4">
        <v>5106</v>
      </c>
      <c r="J13" s="4">
        <f>H13+I13</f>
        <v>9575</v>
      </c>
      <c r="K13" s="4">
        <v>1139</v>
      </c>
      <c r="L13" s="4">
        <v>3488</v>
      </c>
      <c r="M13" s="4">
        <f>K13+L13</f>
        <v>4627</v>
      </c>
      <c r="N13" s="4">
        <v>1521</v>
      </c>
      <c r="O13" s="4">
        <v>1748</v>
      </c>
      <c r="P13" s="4">
        <f>N13+O13</f>
        <v>3269</v>
      </c>
      <c r="Q13" s="4">
        <v>160</v>
      </c>
      <c r="R13" s="4">
        <v>1712</v>
      </c>
      <c r="S13" s="4">
        <f>Q13+R13</f>
        <v>1872</v>
      </c>
      <c r="T13" s="4">
        <v>112</v>
      </c>
      <c r="U13" s="4">
        <v>1810</v>
      </c>
      <c r="V13" s="4">
        <f>T13+U13</f>
        <v>1922</v>
      </c>
      <c r="W13" s="4">
        <f t="shared" si="7"/>
        <v>9575</v>
      </c>
      <c r="X13" s="33">
        <f t="shared" si="8"/>
        <v>4627</v>
      </c>
      <c r="Y13" s="33">
        <f t="shared" si="9"/>
        <v>3269</v>
      </c>
      <c r="Z13" s="4">
        <f t="shared" si="10"/>
        <v>1872</v>
      </c>
      <c r="AA13" s="4">
        <f>V13</f>
        <v>1922</v>
      </c>
      <c r="AB13" s="36">
        <f t="shared" si="11"/>
        <v>4.4069630934037715E-3</v>
      </c>
      <c r="AC13" s="43">
        <v>25</v>
      </c>
      <c r="AD13" s="43">
        <v>4</v>
      </c>
      <c r="AE13" s="43">
        <v>14</v>
      </c>
      <c r="AF13" s="33">
        <v>16</v>
      </c>
      <c r="AG13" s="85">
        <v>13</v>
      </c>
      <c r="AH13" s="85"/>
      <c r="AI13" s="33"/>
      <c r="AJ13" s="33">
        <f>SUMIF('6월 매출현황(6.26)'!$B:$B,Main!C13,'6월 매출현황(6.26)'!$N:$N)</f>
        <v>2</v>
      </c>
      <c r="AK13" s="33"/>
      <c r="AL13" s="386"/>
      <c r="AM13" s="33">
        <f t="shared" si="12"/>
        <v>74</v>
      </c>
      <c r="AN13" s="33"/>
      <c r="AO13" s="80">
        <v>0</v>
      </c>
      <c r="AP13" s="377">
        <v>0</v>
      </c>
      <c r="AQ13" s="262" t="s">
        <v>1504</v>
      </c>
      <c r="AR13" s="412" t="s">
        <v>1945</v>
      </c>
      <c r="AS13" s="412"/>
      <c r="AT13" s="412"/>
      <c r="AU13" s="412"/>
      <c r="AV13" s="412"/>
      <c r="BB13" s="253">
        <v>0.9</v>
      </c>
      <c r="BC13" s="254">
        <v>0.1</v>
      </c>
      <c r="BD13" s="33">
        <f>AA13*BB13</f>
        <v>1729.8</v>
      </c>
      <c r="BE13" s="4">
        <f>AA13*BC13</f>
        <v>192.20000000000002</v>
      </c>
    </row>
    <row r="14" spans="1:59" ht="16.5" customHeight="1" thickBot="1">
      <c r="B14" s="3"/>
      <c r="C14" s="249"/>
      <c r="D14" s="89"/>
      <c r="E14" s="4">
        <v>0</v>
      </c>
      <c r="F14" s="4">
        <v>0</v>
      </c>
      <c r="G14" s="4">
        <f t="shared" si="13"/>
        <v>0</v>
      </c>
      <c r="H14" s="4">
        <v>0</v>
      </c>
      <c r="I14" s="4">
        <v>0</v>
      </c>
      <c r="J14" s="4">
        <f t="shared" si="14"/>
        <v>0</v>
      </c>
      <c r="K14" s="4">
        <v>0</v>
      </c>
      <c r="L14" s="4">
        <v>0</v>
      </c>
      <c r="M14" s="4">
        <f t="shared" si="15"/>
        <v>0</v>
      </c>
      <c r="N14" s="4">
        <v>0</v>
      </c>
      <c r="O14" s="4">
        <v>0</v>
      </c>
      <c r="P14" s="4">
        <f t="shared" si="16"/>
        <v>0</v>
      </c>
      <c r="Q14" s="4">
        <v>0</v>
      </c>
      <c r="R14" s="4">
        <v>0</v>
      </c>
      <c r="S14" s="4">
        <f t="shared" si="17"/>
        <v>0</v>
      </c>
      <c r="T14" s="4">
        <v>0</v>
      </c>
      <c r="U14" s="4">
        <v>0</v>
      </c>
      <c r="V14" s="4">
        <f t="shared" si="0"/>
        <v>0</v>
      </c>
      <c r="W14" s="4">
        <f t="shared" si="7"/>
        <v>0</v>
      </c>
      <c r="X14" s="33">
        <f t="shared" si="8"/>
        <v>0</v>
      </c>
      <c r="Y14" s="33">
        <f t="shared" si="9"/>
        <v>0</v>
      </c>
      <c r="Z14" s="4">
        <f t="shared" si="10"/>
        <v>0</v>
      </c>
      <c r="AA14" s="4">
        <f t="shared" si="18"/>
        <v>0</v>
      </c>
      <c r="AB14" s="36">
        <f t="shared" si="11"/>
        <v>0</v>
      </c>
      <c r="AC14" s="43">
        <v>0</v>
      </c>
      <c r="AD14" s="43">
        <v>0</v>
      </c>
      <c r="AE14" s="43">
        <v>0</v>
      </c>
      <c r="AF14" s="33">
        <v>0</v>
      </c>
      <c r="AG14" s="85">
        <v>0</v>
      </c>
      <c r="AH14" s="85"/>
      <c r="AI14" s="33"/>
      <c r="AJ14" s="33">
        <f>SUMIF('6월 매출현황(6.26)'!$B:$B,Main!C14,'6월 매출현황(6.26)'!$N:$N)</f>
        <v>0</v>
      </c>
      <c r="AK14" s="33"/>
      <c r="AL14" s="386"/>
      <c r="AM14" s="33">
        <f t="shared" si="12"/>
        <v>0</v>
      </c>
      <c r="AN14" s="33"/>
      <c r="AO14" s="80">
        <v>0</v>
      </c>
      <c r="AP14" s="377">
        <v>0</v>
      </c>
      <c r="AQ14" s="262" t="s">
        <v>1721</v>
      </c>
      <c r="AR14" s="413" t="s">
        <v>1939</v>
      </c>
      <c r="AS14" s="413"/>
      <c r="AT14" s="413"/>
      <c r="AU14" s="413"/>
      <c r="AV14" s="413"/>
      <c r="BB14" s="253"/>
      <c r="BC14" s="254"/>
      <c r="BD14" s="33">
        <f>AA14*BB14</f>
        <v>0</v>
      </c>
      <c r="BE14" s="4">
        <f>AA14*BC14</f>
        <v>0</v>
      </c>
      <c r="BG14">
        <v>6734</v>
      </c>
    </row>
    <row r="15" spans="1:59" ht="16.5" customHeight="1" thickBot="1">
      <c r="B15" s="14" t="s">
        <v>642</v>
      </c>
      <c r="C15" s="276" t="s">
        <v>929</v>
      </c>
      <c r="D15" s="277">
        <v>0.22069990525370056</v>
      </c>
      <c r="E15" s="44">
        <f>SUM(E10:E14)</f>
        <v>19940</v>
      </c>
      <c r="F15" s="44">
        <f>SUM(F10:F14)</f>
        <v>103775</v>
      </c>
      <c r="G15" s="12">
        <f t="shared" si="13"/>
        <v>123715</v>
      </c>
      <c r="H15" s="44">
        <f>SUM(H10:H14)</f>
        <v>29745</v>
      </c>
      <c r="I15" s="44">
        <f>SUM(I10:I14)</f>
        <v>54378</v>
      </c>
      <c r="J15" s="12">
        <f t="shared" si="14"/>
        <v>84123</v>
      </c>
      <c r="K15" s="44">
        <f>SUM(K10:K14)</f>
        <v>30103</v>
      </c>
      <c r="L15" s="44">
        <f>SUM(L10:L14)</f>
        <v>47897</v>
      </c>
      <c r="M15" s="12">
        <f t="shared" si="15"/>
        <v>78000</v>
      </c>
      <c r="N15" s="44">
        <f>SUM(N10:N14)</f>
        <v>39747</v>
      </c>
      <c r="O15" s="44">
        <f>SUM(O10:O14)</f>
        <v>52338</v>
      </c>
      <c r="P15" s="12">
        <f t="shared" si="16"/>
        <v>92085</v>
      </c>
      <c r="Q15" s="44">
        <f>SUM(Q10:Q14)</f>
        <v>35574</v>
      </c>
      <c r="R15" s="44">
        <f>SUM(R10:R14)</f>
        <v>58337</v>
      </c>
      <c r="S15" s="12">
        <f t="shared" si="17"/>
        <v>93911</v>
      </c>
      <c r="T15" s="44">
        <f t="shared" ref="T15:AA15" si="19">SUM(T10:T14)</f>
        <v>33130</v>
      </c>
      <c r="U15" s="44">
        <f t="shared" si="19"/>
        <v>64703</v>
      </c>
      <c r="V15" s="12">
        <f t="shared" si="19"/>
        <v>97833</v>
      </c>
      <c r="W15" s="44">
        <f t="shared" si="19"/>
        <v>84123</v>
      </c>
      <c r="X15" s="44">
        <f t="shared" si="19"/>
        <v>78000</v>
      </c>
      <c r="Y15" s="44">
        <f t="shared" si="19"/>
        <v>92085</v>
      </c>
      <c r="Z15" s="44">
        <f t="shared" si="19"/>
        <v>93911</v>
      </c>
      <c r="AA15" s="44">
        <f t="shared" si="19"/>
        <v>97833</v>
      </c>
      <c r="AB15" s="37">
        <f t="shared" si="11"/>
        <v>0.22432175874972485</v>
      </c>
      <c r="AC15" s="44">
        <f>SUM(AC10:AC14)</f>
        <v>2775</v>
      </c>
      <c r="AD15" s="44">
        <f>SUM(AD10:AD14)</f>
        <v>6345</v>
      </c>
      <c r="AE15" s="44">
        <f>SUM(AE10:AE14)</f>
        <v>5501</v>
      </c>
      <c r="AF15" s="44">
        <f>SUM(AF10:AF14)</f>
        <v>6538</v>
      </c>
      <c r="AG15" s="44">
        <f>SUM(AG10:AG14)</f>
        <v>8380</v>
      </c>
      <c r="AH15" s="261">
        <f>$D15*$AR$3</f>
        <v>9295.6593093806132</v>
      </c>
      <c r="AI15" s="44">
        <f>SUM(AI10:AI14)</f>
        <v>9296</v>
      </c>
      <c r="AJ15" s="44">
        <f>SUM(AJ10:AJ14)</f>
        <v>8700</v>
      </c>
      <c r="AK15" s="44">
        <f>SUM(AK10:AK14)</f>
        <v>596</v>
      </c>
      <c r="AL15" s="387"/>
      <c r="AM15" s="44">
        <f>SUM(AM10:AM14)</f>
        <v>38239</v>
      </c>
      <c r="AN15" s="86">
        <f>AM15-(D15*$AJ$2)</f>
        <v>-2034.3187106952755</v>
      </c>
      <c r="AO15" s="81">
        <f>SUM(AO10:AO14)</f>
        <v>38086.000999999997</v>
      </c>
      <c r="AP15" s="378">
        <f>SUM(AP10:AP14)</f>
        <v>3847605584.3175001</v>
      </c>
      <c r="AQ15" s="262" t="s">
        <v>1075</v>
      </c>
      <c r="AR15" s="414" t="s">
        <v>1951</v>
      </c>
      <c r="AS15" s="415"/>
      <c r="AT15" s="415"/>
      <c r="AU15" s="415"/>
      <c r="AV15" s="415"/>
      <c r="AW15" t="s">
        <v>1952</v>
      </c>
      <c r="BB15" s="255"/>
      <c r="BC15" s="255"/>
      <c r="BD15" s="44">
        <f t="shared" ref="BD15:BE15" si="20">SUM(BD10:BD14)</f>
        <v>84338.6</v>
      </c>
      <c r="BE15" s="44">
        <f t="shared" si="20"/>
        <v>13494.400000000001</v>
      </c>
      <c r="BG15">
        <v>6354</v>
      </c>
    </row>
    <row r="16" spans="1:59" ht="16.5" customHeight="1">
      <c r="B16" s="3" t="s">
        <v>6</v>
      </c>
      <c r="C16" s="249" t="s">
        <v>8</v>
      </c>
      <c r="D16" s="89"/>
      <c r="E16" s="4">
        <v>0</v>
      </c>
      <c r="F16" s="4">
        <v>0</v>
      </c>
      <c r="G16" s="4">
        <f t="shared" si="13"/>
        <v>0</v>
      </c>
      <c r="H16" s="4">
        <v>2389</v>
      </c>
      <c r="I16" s="4">
        <v>30541</v>
      </c>
      <c r="J16" s="4">
        <f t="shared" si="14"/>
        <v>32930</v>
      </c>
      <c r="K16" s="4">
        <v>18430</v>
      </c>
      <c r="L16" s="4">
        <v>12489</v>
      </c>
      <c r="M16" s="4">
        <f t="shared" si="15"/>
        <v>30919</v>
      </c>
      <c r="N16" s="4">
        <v>8555</v>
      </c>
      <c r="O16" s="4">
        <v>12171</v>
      </c>
      <c r="P16" s="4">
        <f t="shared" si="16"/>
        <v>20726</v>
      </c>
      <c r="Q16" s="4">
        <v>3627</v>
      </c>
      <c r="R16" s="4">
        <v>6265</v>
      </c>
      <c r="S16" s="4">
        <f t="shared" si="17"/>
        <v>9892</v>
      </c>
      <c r="T16" s="4">
        <v>4771</v>
      </c>
      <c r="U16" s="4">
        <v>6652</v>
      </c>
      <c r="V16" s="4">
        <f t="shared" ref="V16:V42" si="21">T16+U16</f>
        <v>11423</v>
      </c>
      <c r="W16" s="4">
        <f t="shared" ref="W16:W42" si="22">J16</f>
        <v>32930</v>
      </c>
      <c r="X16" s="33">
        <f t="shared" ref="X16:X42" si="23">M16</f>
        <v>30919</v>
      </c>
      <c r="Y16" s="33">
        <f t="shared" ref="Y16:Y42" si="24">P16</f>
        <v>20726</v>
      </c>
      <c r="Z16" s="4">
        <f t="shared" ref="Z16:Z42" si="25">S16</f>
        <v>9892</v>
      </c>
      <c r="AA16" s="4">
        <f t="shared" si="18"/>
        <v>11423</v>
      </c>
      <c r="AB16" s="36">
        <f t="shared" ref="AB16:AB42" si="26">IFERROR(AA16/$AA$8,0)</f>
        <v>2.6191851933377357E-2</v>
      </c>
      <c r="AC16" s="43">
        <v>563</v>
      </c>
      <c r="AD16" s="43">
        <v>230</v>
      </c>
      <c r="AE16" s="43">
        <v>414</v>
      </c>
      <c r="AF16" s="33">
        <v>633</v>
      </c>
      <c r="AG16" s="85">
        <v>1309</v>
      </c>
      <c r="AH16" s="85"/>
      <c r="AI16" s="33">
        <v>1647.7800399999996</v>
      </c>
      <c r="AJ16" s="33">
        <f>SUMIF('6월 매출현황(6.26)'!$B:$B,Main!C16,'6월 매출현황(6.26)'!$N:$N)</f>
        <v>863</v>
      </c>
      <c r="AK16" s="33">
        <f>AO16-AM16</f>
        <v>784.78003999999964</v>
      </c>
      <c r="AL16" s="386" t="s">
        <v>2047</v>
      </c>
      <c r="AM16" s="33">
        <f t="shared" ref="AM16:AM42" si="27">AC16+AD16+AE16+AF16+AG16+AJ16</f>
        <v>4012</v>
      </c>
      <c r="AN16" s="33"/>
      <c r="AO16" s="80">
        <v>4796.7800399999996</v>
      </c>
      <c r="AP16" s="377">
        <v>361724270.27760005</v>
      </c>
      <c r="AQ16" s="262" t="s">
        <v>1560</v>
      </c>
      <c r="AR16" s="416" t="s">
        <v>1940</v>
      </c>
      <c r="AS16" s="416"/>
      <c r="AT16" s="416"/>
      <c r="AU16" s="416"/>
      <c r="AV16" s="416"/>
      <c r="AW16" t="s">
        <v>1952</v>
      </c>
      <c r="BB16" s="253">
        <v>0.8</v>
      </c>
      <c r="BC16" s="254">
        <v>0.2</v>
      </c>
      <c r="BD16" s="33">
        <f t="shared" ref="BD16:BD29" si="28">AA16*BB16</f>
        <v>9138.4</v>
      </c>
      <c r="BE16" s="4">
        <f t="shared" ref="BE16:BE29" si="29">AA16*BC16</f>
        <v>2284.6</v>
      </c>
      <c r="BG16">
        <f>BG14-BG15</f>
        <v>380</v>
      </c>
    </row>
    <row r="17" spans="2:57">
      <c r="B17" s="3" t="s">
        <v>6</v>
      </c>
      <c r="C17" s="249" t="s">
        <v>9</v>
      </c>
      <c r="D17" s="89"/>
      <c r="E17" s="4">
        <v>11250</v>
      </c>
      <c r="F17" s="4">
        <v>14849</v>
      </c>
      <c r="G17" s="4">
        <f t="shared" si="13"/>
        <v>26099</v>
      </c>
      <c r="H17" s="4">
        <v>12849</v>
      </c>
      <c r="I17" s="4">
        <v>11234</v>
      </c>
      <c r="J17" s="4">
        <f t="shared" si="14"/>
        <v>24083</v>
      </c>
      <c r="K17" s="4">
        <v>2076</v>
      </c>
      <c r="L17" s="4">
        <v>9251</v>
      </c>
      <c r="M17" s="4">
        <f t="shared" si="15"/>
        <v>11327</v>
      </c>
      <c r="N17" s="4">
        <v>3850</v>
      </c>
      <c r="O17" s="4">
        <v>12742</v>
      </c>
      <c r="P17" s="4">
        <f t="shared" si="16"/>
        <v>16592</v>
      </c>
      <c r="Q17" s="4">
        <v>3605</v>
      </c>
      <c r="R17" s="4">
        <v>7774</v>
      </c>
      <c r="S17" s="4">
        <f t="shared" si="17"/>
        <v>11379</v>
      </c>
      <c r="T17" s="4">
        <v>4729</v>
      </c>
      <c r="U17" s="4">
        <v>10457</v>
      </c>
      <c r="V17" s="4">
        <f t="shared" si="21"/>
        <v>15186</v>
      </c>
      <c r="W17" s="4">
        <f t="shared" si="22"/>
        <v>24083</v>
      </c>
      <c r="X17" s="33">
        <f t="shared" si="23"/>
        <v>11327</v>
      </c>
      <c r="Y17" s="33">
        <f t="shared" si="24"/>
        <v>16592</v>
      </c>
      <c r="Z17" s="4">
        <f t="shared" si="25"/>
        <v>11379</v>
      </c>
      <c r="AA17" s="4">
        <f t="shared" si="18"/>
        <v>15186</v>
      </c>
      <c r="AB17" s="36">
        <f t="shared" si="26"/>
        <v>3.4820052828527404E-2</v>
      </c>
      <c r="AC17" s="43">
        <v>499</v>
      </c>
      <c r="AD17" s="43">
        <v>436</v>
      </c>
      <c r="AE17" s="43">
        <v>1012</v>
      </c>
      <c r="AF17" s="33">
        <v>1109</v>
      </c>
      <c r="AG17" s="85">
        <v>807</v>
      </c>
      <c r="AH17" s="85"/>
      <c r="AI17" s="33">
        <v>1100</v>
      </c>
      <c r="AJ17" s="33">
        <f>SUMIF('6월 매출현황(6.26)'!$B:$B,Main!C17,'6월 매출현황(6.26)'!$N:$N)</f>
        <v>1311</v>
      </c>
      <c r="AK17" s="33">
        <v>200</v>
      </c>
      <c r="AM17" s="33">
        <f t="shared" si="27"/>
        <v>5174</v>
      </c>
      <c r="AN17" s="33"/>
      <c r="AO17" s="80">
        <v>4952.8374000000013</v>
      </c>
      <c r="AP17" s="377">
        <v>510831101.08000004</v>
      </c>
      <c r="AQ17" s="262" t="s">
        <v>948</v>
      </c>
      <c r="AR17" s="416" t="s">
        <v>1946</v>
      </c>
      <c r="AS17" s="416"/>
      <c r="AT17" s="416"/>
      <c r="AU17" s="416"/>
      <c r="AV17" s="416"/>
      <c r="AW17" t="s">
        <v>1953</v>
      </c>
      <c r="BB17" s="253">
        <v>0.3</v>
      </c>
      <c r="BC17" s="254">
        <v>0.7</v>
      </c>
      <c r="BD17" s="33">
        <f t="shared" si="28"/>
        <v>4555.8</v>
      </c>
      <c r="BE17" s="4">
        <f t="shared" si="29"/>
        <v>10630.199999999999</v>
      </c>
    </row>
    <row r="18" spans="2:57" ht="16.5" customHeight="1">
      <c r="B18" s="3" t="s">
        <v>6</v>
      </c>
      <c r="C18" s="249" t="s">
        <v>10</v>
      </c>
      <c r="D18" s="89"/>
      <c r="E18" s="4">
        <v>0</v>
      </c>
      <c r="F18" s="4">
        <v>0</v>
      </c>
      <c r="G18" s="4">
        <f t="shared" si="13"/>
        <v>0</v>
      </c>
      <c r="H18" s="4">
        <v>0</v>
      </c>
      <c r="I18" s="4">
        <v>0</v>
      </c>
      <c r="J18" s="4">
        <f t="shared" si="14"/>
        <v>0</v>
      </c>
      <c r="K18" s="4">
        <v>1212</v>
      </c>
      <c r="L18" s="4">
        <v>1656</v>
      </c>
      <c r="M18" s="4">
        <f t="shared" si="15"/>
        <v>2868</v>
      </c>
      <c r="N18" s="4">
        <v>169</v>
      </c>
      <c r="O18" s="4">
        <v>0</v>
      </c>
      <c r="P18" s="4">
        <f t="shared" si="16"/>
        <v>169</v>
      </c>
      <c r="Q18" s="4">
        <v>0</v>
      </c>
      <c r="R18" s="4">
        <v>0</v>
      </c>
      <c r="S18" s="4">
        <f t="shared" si="17"/>
        <v>0</v>
      </c>
      <c r="T18" s="4">
        <v>0</v>
      </c>
      <c r="U18" s="4">
        <v>0</v>
      </c>
      <c r="V18" s="4">
        <f t="shared" si="21"/>
        <v>0</v>
      </c>
      <c r="W18" s="4">
        <f t="shared" si="22"/>
        <v>0</v>
      </c>
      <c r="X18" s="33">
        <f t="shared" si="23"/>
        <v>2868</v>
      </c>
      <c r="Y18" s="33">
        <f t="shared" si="24"/>
        <v>169</v>
      </c>
      <c r="Z18" s="4">
        <f t="shared" si="25"/>
        <v>0</v>
      </c>
      <c r="AA18" s="4">
        <f t="shared" si="18"/>
        <v>0</v>
      </c>
      <c r="AB18" s="36">
        <f t="shared" si="26"/>
        <v>0</v>
      </c>
      <c r="AC18" s="43">
        <v>0</v>
      </c>
      <c r="AD18" s="43">
        <v>0</v>
      </c>
      <c r="AE18" s="43">
        <v>0</v>
      </c>
      <c r="AF18" s="33">
        <v>0</v>
      </c>
      <c r="AG18" s="85">
        <v>0</v>
      </c>
      <c r="AH18" s="85"/>
      <c r="AI18" s="33"/>
      <c r="AJ18" s="33">
        <f>SUMIF('6월 매출현황(6.26)'!$B:$B,Main!C18,'6월 매출현황(6.26)'!$N:$N)</f>
        <v>0</v>
      </c>
      <c r="AK18" s="33"/>
      <c r="AL18" s="386" t="s">
        <v>2048</v>
      </c>
      <c r="AM18" s="33">
        <f t="shared" si="27"/>
        <v>0</v>
      </c>
      <c r="AN18" s="33"/>
      <c r="AO18" s="80">
        <v>0</v>
      </c>
      <c r="AP18" s="377">
        <v>0</v>
      </c>
      <c r="AQ18" s="262" t="s">
        <v>1690</v>
      </c>
      <c r="AR18" s="416" t="s">
        <v>1947</v>
      </c>
      <c r="AS18" s="416"/>
      <c r="AT18" s="416"/>
      <c r="AU18" s="416"/>
      <c r="AV18" s="416"/>
      <c r="AW18" t="s">
        <v>1953</v>
      </c>
      <c r="BB18" s="253"/>
      <c r="BC18" s="254"/>
      <c r="BD18" s="33">
        <f t="shared" si="28"/>
        <v>0</v>
      </c>
      <c r="BE18" s="4">
        <f t="shared" si="29"/>
        <v>0</v>
      </c>
    </row>
    <row r="19" spans="2:57">
      <c r="B19" s="3" t="s">
        <v>6</v>
      </c>
      <c r="C19" s="249" t="s">
        <v>1771</v>
      </c>
      <c r="D19" s="89"/>
      <c r="E19" s="4">
        <v>0</v>
      </c>
      <c r="F19" s="4">
        <v>0</v>
      </c>
      <c r="G19" s="4">
        <f t="shared" si="13"/>
        <v>0</v>
      </c>
      <c r="H19" s="4">
        <v>0</v>
      </c>
      <c r="I19" s="4">
        <v>4330</v>
      </c>
      <c r="J19" s="4">
        <f t="shared" si="14"/>
        <v>4330</v>
      </c>
      <c r="K19" s="4">
        <v>2042</v>
      </c>
      <c r="L19" s="4">
        <v>4738</v>
      </c>
      <c r="M19" s="4">
        <f t="shared" si="15"/>
        <v>6780</v>
      </c>
      <c r="N19" s="4">
        <v>2424</v>
      </c>
      <c r="O19" s="4">
        <v>4288</v>
      </c>
      <c r="P19" s="4">
        <f t="shared" si="16"/>
        <v>6712</v>
      </c>
      <c r="Q19" s="4">
        <v>2689</v>
      </c>
      <c r="R19" s="4">
        <v>4589</v>
      </c>
      <c r="S19" s="4">
        <f t="shared" si="17"/>
        <v>7278</v>
      </c>
      <c r="T19" s="4">
        <v>2088</v>
      </c>
      <c r="U19" s="4">
        <v>4920</v>
      </c>
      <c r="V19" s="4">
        <f t="shared" si="21"/>
        <v>7008</v>
      </c>
      <c r="W19" s="4">
        <f t="shared" si="22"/>
        <v>4330</v>
      </c>
      <c r="X19" s="33">
        <f t="shared" si="23"/>
        <v>6780</v>
      </c>
      <c r="Y19" s="33">
        <f t="shared" si="24"/>
        <v>6712</v>
      </c>
      <c r="Z19" s="4">
        <f t="shared" si="25"/>
        <v>7278</v>
      </c>
      <c r="AA19" s="4">
        <f t="shared" si="18"/>
        <v>7008</v>
      </c>
      <c r="AB19" s="36">
        <f t="shared" si="26"/>
        <v>1.6068677085626239E-2</v>
      </c>
      <c r="AC19" s="43">
        <v>0</v>
      </c>
      <c r="AD19" s="43">
        <v>0</v>
      </c>
      <c r="AE19" s="43">
        <v>0</v>
      </c>
      <c r="AF19" s="33">
        <v>0</v>
      </c>
      <c r="AG19" s="85">
        <v>853</v>
      </c>
      <c r="AH19" s="85"/>
      <c r="AI19" s="33"/>
      <c r="AJ19" s="33">
        <f>SUMIF('6월 매출현황(6.26)'!$B:$B,Main!C19,'6월 매출현황(6.26)'!$N:$N)</f>
        <v>0</v>
      </c>
      <c r="AK19" s="33"/>
      <c r="AL19" s="386"/>
      <c r="AM19" s="33">
        <f t="shared" si="27"/>
        <v>853</v>
      </c>
      <c r="AN19" s="33"/>
      <c r="AO19" s="80">
        <v>2296.8000000000002</v>
      </c>
      <c r="AP19" s="377">
        <v>242518434.40000001</v>
      </c>
      <c r="AQ19" s="262" t="s">
        <v>1719</v>
      </c>
      <c r="AR19" s="416" t="s">
        <v>1720</v>
      </c>
      <c r="AS19" s="416"/>
      <c r="AT19" s="416"/>
      <c r="AU19" s="416"/>
      <c r="AV19" s="416"/>
      <c r="BB19" s="253">
        <v>0.9</v>
      </c>
      <c r="BC19" s="254">
        <v>0.1</v>
      </c>
      <c r="BD19" s="33">
        <f t="shared" si="28"/>
        <v>6307.2</v>
      </c>
      <c r="BE19" s="4">
        <f t="shared" si="29"/>
        <v>700.80000000000007</v>
      </c>
    </row>
    <row r="20" spans="2:57" ht="16.5" customHeight="1">
      <c r="B20" s="3" t="s">
        <v>6</v>
      </c>
      <c r="C20" s="249" t="s">
        <v>15</v>
      </c>
      <c r="D20" s="89"/>
      <c r="E20" s="4">
        <v>0</v>
      </c>
      <c r="F20" s="4">
        <v>0</v>
      </c>
      <c r="G20" s="4">
        <f t="shared" si="13"/>
        <v>0</v>
      </c>
      <c r="H20" s="4">
        <v>0</v>
      </c>
      <c r="I20" s="4">
        <v>0</v>
      </c>
      <c r="J20" s="4">
        <f t="shared" si="14"/>
        <v>0</v>
      </c>
      <c r="K20" s="4">
        <v>0</v>
      </c>
      <c r="L20" s="4">
        <v>0</v>
      </c>
      <c r="M20" s="4">
        <f t="shared" si="15"/>
        <v>0</v>
      </c>
      <c r="N20" s="4">
        <v>0</v>
      </c>
      <c r="O20" s="4">
        <v>0</v>
      </c>
      <c r="P20" s="4">
        <f t="shared" si="16"/>
        <v>0</v>
      </c>
      <c r="Q20" s="4">
        <v>0</v>
      </c>
      <c r="R20" s="4">
        <v>456</v>
      </c>
      <c r="S20" s="4">
        <f t="shared" si="17"/>
        <v>456</v>
      </c>
      <c r="T20" s="4">
        <v>558</v>
      </c>
      <c r="U20" s="4">
        <v>647</v>
      </c>
      <c r="V20" s="4">
        <f t="shared" si="21"/>
        <v>1205</v>
      </c>
      <c r="W20" s="4">
        <f t="shared" si="22"/>
        <v>0</v>
      </c>
      <c r="X20" s="33">
        <f t="shared" si="23"/>
        <v>0</v>
      </c>
      <c r="Y20" s="33">
        <f t="shared" si="24"/>
        <v>0</v>
      </c>
      <c r="Z20" s="4">
        <f t="shared" si="25"/>
        <v>456</v>
      </c>
      <c r="AA20" s="4">
        <f t="shared" si="18"/>
        <v>1205</v>
      </c>
      <c r="AB20" s="36">
        <f t="shared" si="26"/>
        <v>2.7629503265096484E-3</v>
      </c>
      <c r="AC20" s="43">
        <v>203</v>
      </c>
      <c r="AD20" s="43">
        <v>34</v>
      </c>
      <c r="AE20" s="43">
        <v>31</v>
      </c>
      <c r="AF20" s="33">
        <v>120</v>
      </c>
      <c r="AG20" s="85">
        <v>154</v>
      </c>
      <c r="AH20" s="85"/>
      <c r="AI20" s="33">
        <v>150</v>
      </c>
      <c r="AJ20" s="33">
        <f>SUMIF('6월 매출현황(6.26)'!$B:$B,Main!C20,'6월 매출현황(6.26)'!$N:$N)</f>
        <v>92</v>
      </c>
      <c r="AK20" s="33">
        <v>30</v>
      </c>
      <c r="AL20" s="386"/>
      <c r="AM20" s="33">
        <f t="shared" si="27"/>
        <v>634</v>
      </c>
      <c r="AN20" s="33"/>
      <c r="AO20" s="80">
        <v>0</v>
      </c>
      <c r="AP20" s="377">
        <v>0</v>
      </c>
      <c r="AQ20" s="262" t="s">
        <v>1941</v>
      </c>
      <c r="AR20" s="412" t="s">
        <v>1942</v>
      </c>
      <c r="AS20" s="412"/>
      <c r="AT20" s="412"/>
      <c r="AU20" s="412"/>
      <c r="AV20" s="412"/>
      <c r="AW20" t="s">
        <v>1952</v>
      </c>
      <c r="BB20" s="253"/>
      <c r="BC20" s="254">
        <v>1</v>
      </c>
      <c r="BD20" s="33">
        <f t="shared" si="28"/>
        <v>0</v>
      </c>
      <c r="BE20" s="4">
        <f t="shared" si="29"/>
        <v>1205</v>
      </c>
    </row>
    <row r="21" spans="2:57" ht="16.5" customHeight="1">
      <c r="B21" s="3" t="s">
        <v>6</v>
      </c>
      <c r="C21" s="249" t="s">
        <v>16</v>
      </c>
      <c r="D21" s="89"/>
      <c r="E21" s="4">
        <v>237</v>
      </c>
      <c r="F21" s="4">
        <v>813</v>
      </c>
      <c r="G21" s="4">
        <f t="shared" si="13"/>
        <v>1050</v>
      </c>
      <c r="H21" s="4">
        <v>215</v>
      </c>
      <c r="I21" s="4">
        <v>291</v>
      </c>
      <c r="J21" s="4">
        <f t="shared" si="14"/>
        <v>506</v>
      </c>
      <c r="K21" s="4">
        <v>241</v>
      </c>
      <c r="L21" s="4">
        <v>268</v>
      </c>
      <c r="M21" s="4">
        <f t="shared" si="15"/>
        <v>509</v>
      </c>
      <c r="N21" s="4">
        <v>195</v>
      </c>
      <c r="O21" s="4">
        <v>437</v>
      </c>
      <c r="P21" s="4">
        <f t="shared" si="16"/>
        <v>632</v>
      </c>
      <c r="Q21" s="4">
        <v>420</v>
      </c>
      <c r="R21" s="4">
        <v>263</v>
      </c>
      <c r="S21" s="4">
        <f t="shared" si="17"/>
        <v>683</v>
      </c>
      <c r="T21" s="4">
        <v>212</v>
      </c>
      <c r="U21" s="4">
        <v>299</v>
      </c>
      <c r="V21" s="4">
        <f t="shared" si="21"/>
        <v>511</v>
      </c>
      <c r="W21" s="4">
        <f t="shared" si="22"/>
        <v>506</v>
      </c>
      <c r="X21" s="33">
        <f t="shared" si="23"/>
        <v>509</v>
      </c>
      <c r="Y21" s="33">
        <f t="shared" si="24"/>
        <v>632</v>
      </c>
      <c r="Z21" s="4">
        <f t="shared" si="25"/>
        <v>683</v>
      </c>
      <c r="AA21" s="4">
        <f t="shared" si="18"/>
        <v>511</v>
      </c>
      <c r="AB21" s="36">
        <f t="shared" si="26"/>
        <v>1.1716743708269132E-3</v>
      </c>
      <c r="AC21" s="43">
        <v>1</v>
      </c>
      <c r="AD21" s="43">
        <v>10</v>
      </c>
      <c r="AE21" s="43">
        <v>11</v>
      </c>
      <c r="AF21" s="33">
        <v>4</v>
      </c>
      <c r="AG21" s="85">
        <v>4</v>
      </c>
      <c r="AH21" s="85"/>
      <c r="AI21" s="33"/>
      <c r="AJ21" s="33">
        <f>SUMIF('6월 매출현황(6.26)'!$B:$B,Main!C21,'6월 매출현황(6.26)'!$N:$N)</f>
        <v>0</v>
      </c>
      <c r="AK21" s="33"/>
      <c r="AL21" s="386"/>
      <c r="AM21" s="33">
        <f t="shared" si="27"/>
        <v>30</v>
      </c>
      <c r="AN21" s="338"/>
      <c r="AO21" s="80">
        <v>0</v>
      </c>
      <c r="AP21" s="80">
        <v>0</v>
      </c>
      <c r="BB21" s="253"/>
      <c r="BC21" s="254">
        <v>1</v>
      </c>
      <c r="BD21" s="33">
        <f t="shared" si="28"/>
        <v>0</v>
      </c>
      <c r="BE21" s="4">
        <f t="shared" si="29"/>
        <v>511</v>
      </c>
    </row>
    <row r="22" spans="2:57" ht="16.5" customHeight="1">
      <c r="B22" s="3" t="s">
        <v>6</v>
      </c>
      <c r="C22" s="249" t="s">
        <v>18</v>
      </c>
      <c r="D22" s="89"/>
      <c r="E22" s="4">
        <v>300</v>
      </c>
      <c r="F22" s="4">
        <v>253</v>
      </c>
      <c r="G22" s="4">
        <f t="shared" si="13"/>
        <v>553</v>
      </c>
      <c r="H22" s="4">
        <v>241</v>
      </c>
      <c r="I22" s="4">
        <v>454</v>
      </c>
      <c r="J22" s="4">
        <f t="shared" si="14"/>
        <v>695</v>
      </c>
      <c r="K22" s="4">
        <v>359</v>
      </c>
      <c r="L22" s="4">
        <v>466</v>
      </c>
      <c r="M22" s="4">
        <f t="shared" si="15"/>
        <v>825</v>
      </c>
      <c r="N22" s="4">
        <v>343</v>
      </c>
      <c r="O22" s="4">
        <v>379</v>
      </c>
      <c r="P22" s="4">
        <f t="shared" si="16"/>
        <v>722</v>
      </c>
      <c r="Q22" s="4">
        <v>358</v>
      </c>
      <c r="R22" s="4">
        <v>428</v>
      </c>
      <c r="S22" s="4">
        <f t="shared" si="17"/>
        <v>786</v>
      </c>
      <c r="T22" s="4">
        <v>278</v>
      </c>
      <c r="U22" s="4">
        <v>360</v>
      </c>
      <c r="V22" s="4">
        <f t="shared" si="21"/>
        <v>638</v>
      </c>
      <c r="W22" s="4">
        <f t="shared" si="22"/>
        <v>695</v>
      </c>
      <c r="X22" s="33">
        <f t="shared" si="23"/>
        <v>825</v>
      </c>
      <c r="Y22" s="33">
        <f t="shared" si="24"/>
        <v>722</v>
      </c>
      <c r="Z22" s="4">
        <f t="shared" si="25"/>
        <v>786</v>
      </c>
      <c r="AA22" s="4">
        <f t="shared" si="18"/>
        <v>638</v>
      </c>
      <c r="AB22" s="36">
        <f t="shared" si="26"/>
        <v>1.4628732849071833E-3</v>
      </c>
      <c r="AC22" s="43">
        <v>34</v>
      </c>
      <c r="AD22" s="43">
        <v>77</v>
      </c>
      <c r="AE22" s="43">
        <v>73</v>
      </c>
      <c r="AF22" s="33">
        <v>74</v>
      </c>
      <c r="AG22" s="85">
        <v>0</v>
      </c>
      <c r="AH22" s="85"/>
      <c r="AI22" s="33"/>
      <c r="AJ22" s="33">
        <f>SUMIF('6월 매출현황(6.26)'!$B:$B,Main!C22,'6월 매출현황(6.26)'!$N:$N)</f>
        <v>39</v>
      </c>
      <c r="AK22" s="33"/>
      <c r="AL22" s="386"/>
      <c r="AM22" s="33">
        <f t="shared" si="27"/>
        <v>297</v>
      </c>
      <c r="AN22" s="338"/>
      <c r="AO22" s="80">
        <v>0</v>
      </c>
      <c r="AP22" s="80">
        <v>0</v>
      </c>
      <c r="BB22" s="253"/>
      <c r="BC22" s="254">
        <v>1</v>
      </c>
      <c r="BD22" s="33">
        <f t="shared" si="28"/>
        <v>0</v>
      </c>
      <c r="BE22" s="4">
        <f t="shared" si="29"/>
        <v>638</v>
      </c>
    </row>
    <row r="23" spans="2:57" s="356" customFormat="1" ht="16.5" customHeight="1">
      <c r="B23" s="346" t="s">
        <v>6</v>
      </c>
      <c r="C23" s="347" t="s">
        <v>19</v>
      </c>
      <c r="D23" s="348"/>
      <c r="E23" s="349">
        <v>213</v>
      </c>
      <c r="F23" s="349">
        <v>304</v>
      </c>
      <c r="G23" s="349">
        <f t="shared" si="13"/>
        <v>517</v>
      </c>
      <c r="H23" s="349">
        <v>205</v>
      </c>
      <c r="I23" s="349">
        <v>419</v>
      </c>
      <c r="J23" s="349">
        <f t="shared" si="14"/>
        <v>624</v>
      </c>
      <c r="K23" s="349">
        <v>105</v>
      </c>
      <c r="L23" s="349">
        <v>238</v>
      </c>
      <c r="M23" s="349">
        <f t="shared" si="15"/>
        <v>343</v>
      </c>
      <c r="N23" s="349">
        <v>197</v>
      </c>
      <c r="O23" s="349">
        <v>240</v>
      </c>
      <c r="P23" s="349">
        <f t="shared" si="16"/>
        <v>437</v>
      </c>
      <c r="Q23" s="349">
        <v>52</v>
      </c>
      <c r="R23" s="349">
        <v>160</v>
      </c>
      <c r="S23" s="349">
        <f t="shared" si="17"/>
        <v>212</v>
      </c>
      <c r="T23" s="349">
        <v>6</v>
      </c>
      <c r="U23" s="349">
        <v>16</v>
      </c>
      <c r="V23" s="349">
        <f t="shared" si="21"/>
        <v>22</v>
      </c>
      <c r="W23" s="349">
        <f t="shared" si="22"/>
        <v>624</v>
      </c>
      <c r="X23" s="350">
        <f t="shared" si="23"/>
        <v>343</v>
      </c>
      <c r="Y23" s="350">
        <f t="shared" si="24"/>
        <v>437</v>
      </c>
      <c r="Z23" s="349">
        <f t="shared" si="25"/>
        <v>212</v>
      </c>
      <c r="AA23" s="349">
        <f t="shared" si="18"/>
        <v>22</v>
      </c>
      <c r="AB23" s="351">
        <f t="shared" si="26"/>
        <v>5.0443906376109764E-5</v>
      </c>
      <c r="AC23" s="352">
        <v>0</v>
      </c>
      <c r="AD23" s="352">
        <v>0</v>
      </c>
      <c r="AE23" s="352">
        <v>0</v>
      </c>
      <c r="AF23" s="350">
        <v>2</v>
      </c>
      <c r="AG23" s="353">
        <v>0</v>
      </c>
      <c r="AH23" s="353"/>
      <c r="AI23" s="350"/>
      <c r="AJ23" s="350">
        <f>SUMIF('6월 매출현황(6.26)'!$B:$B,Main!C23,'6월 매출현황(6.26)'!$N:$N)</f>
        <v>0</v>
      </c>
      <c r="AK23" s="350"/>
      <c r="AL23" s="388"/>
      <c r="AM23" s="33">
        <f t="shared" si="27"/>
        <v>2</v>
      </c>
      <c r="AN23" s="355"/>
      <c r="AO23" s="354">
        <v>0</v>
      </c>
      <c r="AP23" s="354">
        <v>0</v>
      </c>
      <c r="AQ23" s="401" t="s">
        <v>2056</v>
      </c>
      <c r="AR23"/>
      <c r="AS23"/>
      <c r="AT23"/>
      <c r="AU23"/>
      <c r="AV23"/>
      <c r="AW23"/>
      <c r="BB23" s="357"/>
      <c r="BC23" s="358">
        <v>1</v>
      </c>
      <c r="BD23" s="350">
        <f t="shared" si="28"/>
        <v>0</v>
      </c>
      <c r="BE23" s="349">
        <f t="shared" si="29"/>
        <v>22</v>
      </c>
    </row>
    <row r="24" spans="2:57" s="356" customFormat="1">
      <c r="B24" s="346" t="s">
        <v>6</v>
      </c>
      <c r="C24" s="347" t="s">
        <v>1936</v>
      </c>
      <c r="D24" s="348"/>
      <c r="E24" s="349">
        <v>0</v>
      </c>
      <c r="F24" s="349">
        <v>0</v>
      </c>
      <c r="G24" s="349">
        <f t="shared" si="13"/>
        <v>0</v>
      </c>
      <c r="H24" s="349">
        <v>0</v>
      </c>
      <c r="I24" s="349">
        <v>0</v>
      </c>
      <c r="J24" s="349">
        <f t="shared" si="14"/>
        <v>0</v>
      </c>
      <c r="K24" s="349">
        <v>0</v>
      </c>
      <c r="L24" s="349">
        <v>0</v>
      </c>
      <c r="M24" s="349">
        <f t="shared" si="15"/>
        <v>0</v>
      </c>
      <c r="N24" s="349">
        <v>0</v>
      </c>
      <c r="O24" s="349">
        <v>0</v>
      </c>
      <c r="P24" s="349">
        <f t="shared" si="16"/>
        <v>0</v>
      </c>
      <c r="Q24" s="349">
        <v>0</v>
      </c>
      <c r="R24" s="349">
        <v>0</v>
      </c>
      <c r="S24" s="349">
        <f t="shared" si="17"/>
        <v>0</v>
      </c>
      <c r="T24" s="349">
        <v>39</v>
      </c>
      <c r="U24" s="349">
        <v>0</v>
      </c>
      <c r="V24" s="349">
        <f t="shared" si="21"/>
        <v>39</v>
      </c>
      <c r="W24" s="349">
        <f t="shared" si="22"/>
        <v>0</v>
      </c>
      <c r="X24" s="350">
        <f t="shared" si="23"/>
        <v>0</v>
      </c>
      <c r="Y24" s="350">
        <f t="shared" si="24"/>
        <v>0</v>
      </c>
      <c r="Z24" s="349">
        <f t="shared" si="25"/>
        <v>0</v>
      </c>
      <c r="AA24" s="349">
        <f t="shared" si="18"/>
        <v>39</v>
      </c>
      <c r="AB24" s="351">
        <f t="shared" si="26"/>
        <v>8.9423288575830943E-5</v>
      </c>
      <c r="AC24" s="352">
        <v>0</v>
      </c>
      <c r="AD24" s="352">
        <v>0</v>
      </c>
      <c r="AE24" s="352">
        <v>0</v>
      </c>
      <c r="AF24" s="350">
        <v>0</v>
      </c>
      <c r="AG24" s="353">
        <v>0</v>
      </c>
      <c r="AH24" s="353"/>
      <c r="AI24" s="350"/>
      <c r="AJ24" s="350">
        <f>SUMIF('6월 매출현황(6.26)'!$B:$B,Main!C24,'6월 매출현황(6.26)'!$N:$N)</f>
        <v>0</v>
      </c>
      <c r="AK24" s="350"/>
      <c r="AL24" s="388"/>
      <c r="AM24" s="33">
        <f t="shared" si="27"/>
        <v>0</v>
      </c>
      <c r="AN24" s="355"/>
      <c r="AO24" s="354">
        <v>0</v>
      </c>
      <c r="AP24" s="354">
        <v>0</v>
      </c>
      <c r="AQ24" t="s">
        <v>2057</v>
      </c>
      <c r="AR24"/>
      <c r="AS24"/>
      <c r="AT24"/>
      <c r="AU24"/>
      <c r="AV24"/>
      <c r="AW24"/>
      <c r="AX24" s="359"/>
      <c r="AY24" s="359"/>
      <c r="AZ24" s="359"/>
      <c r="BA24" s="359"/>
      <c r="BB24" s="357"/>
      <c r="BC24" s="358">
        <v>1</v>
      </c>
      <c r="BD24" s="350">
        <f t="shared" si="28"/>
        <v>0</v>
      </c>
      <c r="BE24" s="349">
        <f t="shared" si="29"/>
        <v>39</v>
      </c>
    </row>
    <row r="25" spans="2:57" s="356" customFormat="1" ht="16.5" customHeight="1">
      <c r="B25" s="346" t="s">
        <v>6</v>
      </c>
      <c r="C25" s="347" t="s">
        <v>245</v>
      </c>
      <c r="D25" s="348"/>
      <c r="E25" s="349">
        <v>0</v>
      </c>
      <c r="F25" s="349">
        <v>0</v>
      </c>
      <c r="G25" s="349">
        <f t="shared" si="13"/>
        <v>0</v>
      </c>
      <c r="H25" s="349">
        <v>0</v>
      </c>
      <c r="I25" s="349">
        <v>0</v>
      </c>
      <c r="J25" s="349">
        <f t="shared" si="14"/>
        <v>0</v>
      </c>
      <c r="K25" s="349">
        <v>0</v>
      </c>
      <c r="L25" s="349">
        <v>0</v>
      </c>
      <c r="M25" s="349">
        <f t="shared" si="15"/>
        <v>0</v>
      </c>
      <c r="N25" s="349">
        <v>0</v>
      </c>
      <c r="O25" s="349">
        <v>0</v>
      </c>
      <c r="P25" s="349">
        <f t="shared" si="16"/>
        <v>0</v>
      </c>
      <c r="Q25" s="349">
        <v>0</v>
      </c>
      <c r="R25" s="349">
        <v>0</v>
      </c>
      <c r="S25" s="349">
        <f t="shared" si="17"/>
        <v>0</v>
      </c>
      <c r="T25" s="349">
        <v>0</v>
      </c>
      <c r="U25" s="349">
        <v>158</v>
      </c>
      <c r="V25" s="349">
        <f t="shared" si="21"/>
        <v>158</v>
      </c>
      <c r="W25" s="349">
        <f t="shared" si="22"/>
        <v>0</v>
      </c>
      <c r="X25" s="350">
        <f t="shared" si="23"/>
        <v>0</v>
      </c>
      <c r="Y25" s="350">
        <f t="shared" si="24"/>
        <v>0</v>
      </c>
      <c r="Z25" s="349">
        <f t="shared" si="25"/>
        <v>0</v>
      </c>
      <c r="AA25" s="349">
        <f t="shared" si="18"/>
        <v>158</v>
      </c>
      <c r="AB25" s="351">
        <f t="shared" si="26"/>
        <v>3.6227896397387924E-4</v>
      </c>
      <c r="AC25" s="352">
        <v>0</v>
      </c>
      <c r="AD25" s="352">
        <v>12</v>
      </c>
      <c r="AE25" s="352">
        <v>22</v>
      </c>
      <c r="AF25" s="350">
        <v>42</v>
      </c>
      <c r="AG25" s="353">
        <v>18</v>
      </c>
      <c r="AH25" s="353"/>
      <c r="AI25" s="350">
        <v>20</v>
      </c>
      <c r="AJ25" s="350">
        <f>SUMIF('6월 매출현황(6.26)'!$B:$B,Main!C25,'6월 매출현황(6.26)'!$N:$N)</f>
        <v>8</v>
      </c>
      <c r="AK25" s="350"/>
      <c r="AL25" s="388"/>
      <c r="AM25" s="33">
        <f t="shared" si="27"/>
        <v>102</v>
      </c>
      <c r="AN25" s="355"/>
      <c r="AO25" s="354">
        <v>0</v>
      </c>
      <c r="AP25" s="354">
        <v>0</v>
      </c>
      <c r="AQ25" t="s">
        <v>2059</v>
      </c>
      <c r="AR25"/>
      <c r="AS25"/>
      <c r="AT25"/>
      <c r="AU25"/>
      <c r="AV25"/>
      <c r="AW25"/>
      <c r="BB25" s="357"/>
      <c r="BC25" s="358">
        <v>1</v>
      </c>
      <c r="BD25" s="350">
        <f t="shared" si="28"/>
        <v>0</v>
      </c>
      <c r="BE25" s="349">
        <f t="shared" si="29"/>
        <v>158</v>
      </c>
    </row>
    <row r="26" spans="2:57" s="356" customFormat="1" ht="16.5" customHeight="1">
      <c r="B26" s="360" t="s">
        <v>6</v>
      </c>
      <c r="C26" s="361" t="s">
        <v>32</v>
      </c>
      <c r="D26" s="348"/>
      <c r="E26" s="349">
        <v>0</v>
      </c>
      <c r="F26" s="349">
        <v>0</v>
      </c>
      <c r="G26" s="349">
        <f t="shared" si="13"/>
        <v>0</v>
      </c>
      <c r="H26" s="349">
        <v>0</v>
      </c>
      <c r="I26" s="349">
        <v>0</v>
      </c>
      <c r="J26" s="349">
        <f t="shared" si="14"/>
        <v>0</v>
      </c>
      <c r="K26" s="349">
        <v>0</v>
      </c>
      <c r="L26" s="349">
        <v>0</v>
      </c>
      <c r="M26" s="349">
        <f t="shared" si="15"/>
        <v>0</v>
      </c>
      <c r="N26" s="349">
        <v>0</v>
      </c>
      <c r="O26" s="349">
        <v>0</v>
      </c>
      <c r="P26" s="349">
        <f t="shared" si="16"/>
        <v>0</v>
      </c>
      <c r="Q26" s="349">
        <v>0</v>
      </c>
      <c r="R26" s="349">
        <v>288</v>
      </c>
      <c r="S26" s="349">
        <f t="shared" si="17"/>
        <v>288</v>
      </c>
      <c r="T26" s="349">
        <v>0</v>
      </c>
      <c r="U26" s="349">
        <v>6</v>
      </c>
      <c r="V26" s="349">
        <f t="shared" si="21"/>
        <v>6</v>
      </c>
      <c r="W26" s="349">
        <f t="shared" si="22"/>
        <v>0</v>
      </c>
      <c r="X26" s="350">
        <f t="shared" si="23"/>
        <v>0</v>
      </c>
      <c r="Y26" s="350">
        <f t="shared" si="24"/>
        <v>0</v>
      </c>
      <c r="Z26" s="349">
        <f t="shared" si="25"/>
        <v>288</v>
      </c>
      <c r="AA26" s="349">
        <f t="shared" si="18"/>
        <v>6</v>
      </c>
      <c r="AB26" s="351">
        <f t="shared" si="26"/>
        <v>1.3757429011666299E-5</v>
      </c>
      <c r="AC26" s="352">
        <v>1</v>
      </c>
      <c r="AD26" s="352">
        <v>0</v>
      </c>
      <c r="AE26" s="352">
        <v>0</v>
      </c>
      <c r="AF26" s="350">
        <v>2</v>
      </c>
      <c r="AG26" s="353">
        <v>0</v>
      </c>
      <c r="AH26" s="353"/>
      <c r="AI26" s="350"/>
      <c r="AJ26" s="350">
        <f>SUMIF('6월 매출현황(6.26)'!$B:$B,Main!C26,'6월 매출현황(6.26)'!$N:$N)</f>
        <v>0</v>
      </c>
      <c r="AK26" s="350"/>
      <c r="AL26" s="388"/>
      <c r="AM26" s="33">
        <f t="shared" si="27"/>
        <v>3</v>
      </c>
      <c r="AN26" s="355"/>
      <c r="AO26" s="354">
        <v>0</v>
      </c>
      <c r="AP26" s="354">
        <v>0</v>
      </c>
      <c r="AQ26" t="s">
        <v>2058</v>
      </c>
      <c r="AR26"/>
      <c r="AT26"/>
      <c r="AU26"/>
      <c r="AV26"/>
      <c r="AW26"/>
      <c r="BB26" s="357"/>
      <c r="BC26" s="358">
        <v>1</v>
      </c>
      <c r="BD26" s="350">
        <f t="shared" si="28"/>
        <v>0</v>
      </c>
      <c r="BE26" s="349">
        <f t="shared" si="29"/>
        <v>6</v>
      </c>
    </row>
    <row r="27" spans="2:57" s="356" customFormat="1" ht="16.5" customHeight="1">
      <c r="B27" s="360" t="s">
        <v>6</v>
      </c>
      <c r="C27" s="361" t="s">
        <v>35</v>
      </c>
      <c r="D27" s="348"/>
      <c r="E27" s="349">
        <v>0</v>
      </c>
      <c r="F27" s="349">
        <v>0</v>
      </c>
      <c r="G27" s="349">
        <f t="shared" si="13"/>
        <v>0</v>
      </c>
      <c r="H27" s="349">
        <v>20</v>
      </c>
      <c r="I27" s="349">
        <v>30</v>
      </c>
      <c r="J27" s="349">
        <f t="shared" si="14"/>
        <v>50</v>
      </c>
      <c r="K27" s="349">
        <v>27</v>
      </c>
      <c r="L27" s="349">
        <v>22</v>
      </c>
      <c r="M27" s="349">
        <f t="shared" si="15"/>
        <v>49</v>
      </c>
      <c r="N27" s="349">
        <v>20</v>
      </c>
      <c r="O27" s="349">
        <v>50</v>
      </c>
      <c r="P27" s="349">
        <f t="shared" si="16"/>
        <v>70</v>
      </c>
      <c r="Q27" s="349">
        <v>39</v>
      </c>
      <c r="R27" s="349">
        <v>84</v>
      </c>
      <c r="S27" s="349">
        <f t="shared" si="17"/>
        <v>123</v>
      </c>
      <c r="T27" s="349">
        <v>91</v>
      </c>
      <c r="U27" s="349">
        <v>40</v>
      </c>
      <c r="V27" s="349">
        <f t="shared" si="21"/>
        <v>131</v>
      </c>
      <c r="W27" s="349">
        <f t="shared" si="22"/>
        <v>50</v>
      </c>
      <c r="X27" s="350">
        <f t="shared" si="23"/>
        <v>49</v>
      </c>
      <c r="Y27" s="350">
        <f t="shared" si="24"/>
        <v>70</v>
      </c>
      <c r="Z27" s="349">
        <f t="shared" si="25"/>
        <v>123</v>
      </c>
      <c r="AA27" s="349">
        <f t="shared" si="18"/>
        <v>131</v>
      </c>
      <c r="AB27" s="351">
        <f t="shared" si="26"/>
        <v>3.003705334213809E-4</v>
      </c>
      <c r="AC27" s="352">
        <v>0</v>
      </c>
      <c r="AD27" s="352">
        <v>0</v>
      </c>
      <c r="AE27" s="352">
        <v>0</v>
      </c>
      <c r="AF27" s="350">
        <v>0</v>
      </c>
      <c r="AG27" s="353">
        <v>2</v>
      </c>
      <c r="AH27" s="353"/>
      <c r="AI27" s="350"/>
      <c r="AJ27" s="350">
        <f>SUMIF('6월 매출현황(6.26)'!$B:$B,Main!C27,'6월 매출현황(6.26)'!$N:$N)</f>
        <v>2</v>
      </c>
      <c r="AK27" s="350"/>
      <c r="AL27" s="388"/>
      <c r="AM27" s="33">
        <f t="shared" si="27"/>
        <v>4</v>
      </c>
      <c r="AN27" s="355"/>
      <c r="AO27" s="354">
        <v>0</v>
      </c>
      <c r="AP27" s="354">
        <v>0</v>
      </c>
      <c r="AQ27" t="s">
        <v>2060</v>
      </c>
      <c r="AR27"/>
      <c r="AS27"/>
      <c r="AT27"/>
      <c r="AU27"/>
      <c r="AV27"/>
      <c r="AW27"/>
      <c r="BB27" s="357"/>
      <c r="BC27" s="358">
        <v>1</v>
      </c>
      <c r="BD27" s="350">
        <f t="shared" si="28"/>
        <v>0</v>
      </c>
      <c r="BE27" s="349">
        <f t="shared" si="29"/>
        <v>131</v>
      </c>
    </row>
    <row r="28" spans="2:57" s="356" customFormat="1">
      <c r="B28" s="360" t="s">
        <v>930</v>
      </c>
      <c r="C28" s="361" t="s">
        <v>552</v>
      </c>
      <c r="D28" s="362"/>
      <c r="E28" s="349"/>
      <c r="F28" s="349"/>
      <c r="G28" s="349"/>
      <c r="H28" s="349"/>
      <c r="I28" s="349"/>
      <c r="J28" s="349"/>
      <c r="K28" s="349"/>
      <c r="L28" s="349"/>
      <c r="M28" s="349"/>
      <c r="N28" s="349"/>
      <c r="O28" s="349"/>
      <c r="P28" s="349"/>
      <c r="Q28" s="349"/>
      <c r="R28" s="349"/>
      <c r="S28" s="349"/>
      <c r="T28" s="349"/>
      <c r="U28" s="349"/>
      <c r="V28" s="349"/>
      <c r="W28" s="349"/>
      <c r="X28" s="350"/>
      <c r="Y28" s="350"/>
      <c r="Z28" s="349"/>
      <c r="AA28" s="349"/>
      <c r="AB28" s="351"/>
      <c r="AC28" s="352">
        <v>28</v>
      </c>
      <c r="AD28" s="352">
        <v>0</v>
      </c>
      <c r="AE28" s="352">
        <v>0</v>
      </c>
      <c r="AF28" s="350">
        <v>0</v>
      </c>
      <c r="AG28" s="353">
        <v>6</v>
      </c>
      <c r="AH28" s="353"/>
      <c r="AI28" s="350">
        <v>10</v>
      </c>
      <c r="AJ28" s="350">
        <f>SUMIF('6월 매출현황(6.26)'!$B:$B,Main!C28,'6월 매출현황(6.26)'!$N:$N)</f>
        <v>0</v>
      </c>
      <c r="AK28" s="350"/>
      <c r="AL28" s="388"/>
      <c r="AM28" s="33">
        <f t="shared" si="27"/>
        <v>34</v>
      </c>
      <c r="AN28" s="355"/>
      <c r="AO28" s="354">
        <v>0</v>
      </c>
      <c r="AP28" s="354">
        <v>0</v>
      </c>
      <c r="AQ28"/>
      <c r="AR28"/>
      <c r="AS28"/>
      <c r="AT28"/>
      <c r="AU28"/>
      <c r="AV28"/>
      <c r="AW28"/>
      <c r="BB28" s="357"/>
      <c r="BC28" s="358">
        <v>1</v>
      </c>
      <c r="BD28" s="350">
        <f t="shared" si="28"/>
        <v>0</v>
      </c>
      <c r="BE28" s="349">
        <f t="shared" si="29"/>
        <v>0</v>
      </c>
    </row>
    <row r="29" spans="2:57" ht="16.5" customHeight="1">
      <c r="B29" s="20" t="s">
        <v>6</v>
      </c>
      <c r="C29" s="250" t="s">
        <v>36</v>
      </c>
      <c r="D29" s="89"/>
      <c r="E29" s="4">
        <v>190</v>
      </c>
      <c r="F29" s="4">
        <v>197</v>
      </c>
      <c r="G29" s="4">
        <f t="shared" si="13"/>
        <v>387</v>
      </c>
      <c r="H29" s="4">
        <v>44</v>
      </c>
      <c r="I29" s="4">
        <v>147</v>
      </c>
      <c r="J29" s="4">
        <f t="shared" si="14"/>
        <v>191</v>
      </c>
      <c r="K29" s="4">
        <v>180</v>
      </c>
      <c r="L29" s="4">
        <v>368</v>
      </c>
      <c r="M29" s="4">
        <f t="shared" si="15"/>
        <v>548</v>
      </c>
      <c r="N29" s="4">
        <v>349</v>
      </c>
      <c r="O29" s="4">
        <v>364</v>
      </c>
      <c r="P29" s="4">
        <f t="shared" si="16"/>
        <v>713</v>
      </c>
      <c r="Q29" s="4">
        <v>174</v>
      </c>
      <c r="R29" s="4">
        <v>323</v>
      </c>
      <c r="S29" s="4">
        <f t="shared" si="17"/>
        <v>497</v>
      </c>
      <c r="T29" s="4">
        <v>174</v>
      </c>
      <c r="U29" s="4">
        <v>255</v>
      </c>
      <c r="V29" s="4">
        <f t="shared" si="21"/>
        <v>429</v>
      </c>
      <c r="W29" s="4">
        <f t="shared" si="22"/>
        <v>191</v>
      </c>
      <c r="X29" s="33">
        <f t="shared" si="23"/>
        <v>548</v>
      </c>
      <c r="Y29" s="33">
        <f t="shared" si="24"/>
        <v>713</v>
      </c>
      <c r="Z29" s="4">
        <f t="shared" si="25"/>
        <v>497</v>
      </c>
      <c r="AA29" s="4">
        <f t="shared" si="18"/>
        <v>429</v>
      </c>
      <c r="AB29" s="36">
        <f t="shared" si="26"/>
        <v>9.8365617433414051E-4</v>
      </c>
      <c r="AC29" s="43">
        <v>27</v>
      </c>
      <c r="AD29" s="43">
        <v>38</v>
      </c>
      <c r="AE29" s="43">
        <v>30</v>
      </c>
      <c r="AF29" s="33">
        <v>37</v>
      </c>
      <c r="AG29" s="85">
        <v>18</v>
      </c>
      <c r="AH29" s="85"/>
      <c r="AI29" s="33">
        <v>20</v>
      </c>
      <c r="AJ29" s="33">
        <f>SUMIF('6월 매출현황(6.26)'!$B:$B,Main!C29,'6월 매출현황(6.26)'!$N:$N)</f>
        <v>27</v>
      </c>
      <c r="AK29" s="33"/>
      <c r="AL29" s="386"/>
      <c r="AM29" s="33">
        <f t="shared" si="27"/>
        <v>177</v>
      </c>
      <c r="AN29" s="338"/>
      <c r="AO29" s="80">
        <v>0</v>
      </c>
      <c r="AP29" s="80">
        <v>0</v>
      </c>
      <c r="BB29" s="253"/>
      <c r="BC29" s="254">
        <v>1</v>
      </c>
      <c r="BD29" s="33">
        <f t="shared" si="28"/>
        <v>0</v>
      </c>
      <c r="BE29" s="4">
        <f t="shared" si="29"/>
        <v>429</v>
      </c>
    </row>
    <row r="30" spans="2:57" ht="16.5" customHeight="1">
      <c r="B30" s="20" t="s">
        <v>1922</v>
      </c>
      <c r="C30" s="250" t="s">
        <v>1921</v>
      </c>
      <c r="D30" s="89"/>
      <c r="E30" s="4"/>
      <c r="F30" s="4"/>
      <c r="G30" s="4"/>
      <c r="H30" s="4"/>
      <c r="I30" s="4"/>
      <c r="J30" s="4"/>
      <c r="K30" s="4"/>
      <c r="L30" s="4"/>
      <c r="M30" s="4"/>
      <c r="N30" s="4"/>
      <c r="O30" s="4"/>
      <c r="P30" s="4"/>
      <c r="Q30" s="4"/>
      <c r="R30" s="4"/>
      <c r="S30" s="4"/>
      <c r="T30" s="4"/>
      <c r="U30" s="4"/>
      <c r="V30" s="4"/>
      <c r="W30" s="4"/>
      <c r="X30" s="33"/>
      <c r="Y30" s="33"/>
      <c r="Z30" s="4"/>
      <c r="AA30" s="4"/>
      <c r="AB30" s="36"/>
      <c r="AC30" s="43"/>
      <c r="AD30" s="43"/>
      <c r="AE30" s="43"/>
      <c r="AF30" s="33"/>
      <c r="AG30" s="85">
        <v>20</v>
      </c>
      <c r="AH30" s="85"/>
      <c r="AI30" s="33">
        <v>20</v>
      </c>
      <c r="AJ30" s="33">
        <f>SUMIF('6월 매출현황(6.26)'!$B:$B,Main!C30,'6월 매출현황(6.26)'!$N:$N)</f>
        <v>60</v>
      </c>
      <c r="AK30" s="33">
        <v>20</v>
      </c>
      <c r="AL30" s="386"/>
      <c r="AM30" s="33">
        <f t="shared" si="27"/>
        <v>80</v>
      </c>
      <c r="AN30" s="338"/>
      <c r="AO30" s="80"/>
      <c r="AP30" s="80"/>
      <c r="BB30" s="253"/>
      <c r="BC30" s="254"/>
      <c r="BD30" s="33"/>
      <c r="BE30" s="4"/>
    </row>
    <row r="31" spans="2:57" ht="15" customHeight="1">
      <c r="B31" s="20" t="s">
        <v>6</v>
      </c>
      <c r="C31" s="250" t="s">
        <v>277</v>
      </c>
      <c r="D31" s="271"/>
      <c r="E31" s="4">
        <v>0</v>
      </c>
      <c r="F31" s="4">
        <v>0</v>
      </c>
      <c r="G31" s="4">
        <f>E31+F31</f>
        <v>0</v>
      </c>
      <c r="H31" s="4">
        <v>0</v>
      </c>
      <c r="I31" s="4">
        <v>0</v>
      </c>
      <c r="J31" s="4">
        <f>H31+I31</f>
        <v>0</v>
      </c>
      <c r="K31" s="4">
        <v>0</v>
      </c>
      <c r="L31" s="4">
        <v>0</v>
      </c>
      <c r="M31" s="4">
        <f>K31+L31</f>
        <v>0</v>
      </c>
      <c r="N31" s="4">
        <v>0</v>
      </c>
      <c r="O31" s="4">
        <v>0</v>
      </c>
      <c r="P31" s="4">
        <f>N31+O31</f>
        <v>0</v>
      </c>
      <c r="Q31" s="4"/>
      <c r="R31" s="4"/>
      <c r="S31" s="4">
        <f>Q31+R31</f>
        <v>0</v>
      </c>
      <c r="T31" s="4">
        <v>0</v>
      </c>
      <c r="U31" s="4">
        <v>153</v>
      </c>
      <c r="V31" s="4">
        <f>T31+U31</f>
        <v>153</v>
      </c>
      <c r="W31" s="4">
        <f>J31</f>
        <v>0</v>
      </c>
      <c r="X31" s="33">
        <f>M31</f>
        <v>0</v>
      </c>
      <c r="Y31" s="33">
        <f>P31</f>
        <v>0</v>
      </c>
      <c r="Z31" s="4">
        <f>S31</f>
        <v>0</v>
      </c>
      <c r="AA31" s="4">
        <f>V31</f>
        <v>153</v>
      </c>
      <c r="AB31" s="36">
        <f>IFERROR(AA31/$AA$8,0)</f>
        <v>3.5081443979749065E-4</v>
      </c>
      <c r="AC31" s="43">
        <v>30</v>
      </c>
      <c r="AD31" s="43">
        <v>24</v>
      </c>
      <c r="AE31" s="43">
        <v>20</v>
      </c>
      <c r="AF31" s="33">
        <v>0</v>
      </c>
      <c r="AG31" s="85">
        <v>0</v>
      </c>
      <c r="AH31" s="85"/>
      <c r="AI31" s="33"/>
      <c r="AJ31" s="33">
        <f>SUMIF('6월 매출현황(6.26)'!$B:$B,Main!C31,'6월 매출현황(6.26)'!$N:$N)</f>
        <v>0</v>
      </c>
      <c r="AK31" s="33"/>
      <c r="AL31" s="386"/>
      <c r="AM31" s="33">
        <f t="shared" si="27"/>
        <v>74</v>
      </c>
      <c r="AN31" s="338"/>
      <c r="AO31" s="80">
        <v>0</v>
      </c>
      <c r="AP31" s="80">
        <v>0</v>
      </c>
      <c r="BB31" s="253"/>
      <c r="BC31" s="254">
        <v>1</v>
      </c>
      <c r="BD31" s="33">
        <f t="shared" ref="BD31:BD42" si="30">AA31*BB31</f>
        <v>0</v>
      </c>
      <c r="BE31" s="4">
        <f t="shared" ref="BE31:BE42" si="31">AA31*BC31</f>
        <v>153</v>
      </c>
    </row>
    <row r="32" spans="2:57">
      <c r="B32" s="20" t="s">
        <v>6</v>
      </c>
      <c r="C32" s="250" t="s">
        <v>219</v>
      </c>
      <c r="D32" s="89"/>
      <c r="E32" s="4">
        <v>9</v>
      </c>
      <c r="F32" s="4">
        <v>16</v>
      </c>
      <c r="G32" s="4">
        <f t="shared" si="13"/>
        <v>25</v>
      </c>
      <c r="H32" s="4">
        <v>10</v>
      </c>
      <c r="I32" s="4">
        <v>8</v>
      </c>
      <c r="J32" s="4">
        <f t="shared" si="14"/>
        <v>18</v>
      </c>
      <c r="K32" s="4">
        <v>4</v>
      </c>
      <c r="L32" s="4">
        <v>16</v>
      </c>
      <c r="M32" s="4">
        <f t="shared" si="15"/>
        <v>20</v>
      </c>
      <c r="N32" s="4">
        <v>4</v>
      </c>
      <c r="O32" s="4">
        <v>1</v>
      </c>
      <c r="P32" s="4">
        <f t="shared" si="16"/>
        <v>5</v>
      </c>
      <c r="Q32" s="4">
        <v>6</v>
      </c>
      <c r="R32" s="4">
        <v>18</v>
      </c>
      <c r="S32" s="4">
        <f t="shared" si="17"/>
        <v>24</v>
      </c>
      <c r="T32" s="4">
        <v>0</v>
      </c>
      <c r="U32" s="4">
        <v>10</v>
      </c>
      <c r="V32" s="4">
        <f t="shared" si="21"/>
        <v>10</v>
      </c>
      <c r="W32" s="4">
        <f t="shared" si="22"/>
        <v>18</v>
      </c>
      <c r="X32" s="33">
        <f t="shared" si="23"/>
        <v>20</v>
      </c>
      <c r="Y32" s="33">
        <f t="shared" si="24"/>
        <v>5</v>
      </c>
      <c r="Z32" s="4">
        <f t="shared" si="25"/>
        <v>24</v>
      </c>
      <c r="AA32" s="4">
        <f t="shared" si="18"/>
        <v>10</v>
      </c>
      <c r="AB32" s="36">
        <f t="shared" si="26"/>
        <v>2.2929048352777166E-5</v>
      </c>
      <c r="AC32" s="43">
        <v>2</v>
      </c>
      <c r="AD32" s="43">
        <v>0</v>
      </c>
      <c r="AE32" s="43">
        <v>0</v>
      </c>
      <c r="AF32" s="33">
        <v>0</v>
      </c>
      <c r="AG32" s="85">
        <v>6</v>
      </c>
      <c r="AH32" s="85"/>
      <c r="AI32" s="33"/>
      <c r="AJ32" s="33">
        <f>SUMIF('6월 매출현황(6.26)'!$B:$B,Main!C32,'6월 매출현황(6.26)'!$N:$N)</f>
        <v>4</v>
      </c>
      <c r="AK32" s="33"/>
      <c r="AL32" s="386"/>
      <c r="AM32" s="33">
        <f t="shared" si="27"/>
        <v>12</v>
      </c>
      <c r="AN32" s="338"/>
      <c r="AO32" s="80">
        <v>0</v>
      </c>
      <c r="AP32" s="80">
        <v>0</v>
      </c>
      <c r="BB32" s="253"/>
      <c r="BC32" s="254">
        <v>1</v>
      </c>
      <c r="BD32" s="33">
        <f t="shared" si="30"/>
        <v>0</v>
      </c>
      <c r="BE32" s="4">
        <f t="shared" si="31"/>
        <v>10</v>
      </c>
    </row>
    <row r="33" spans="2:57" ht="15.75" customHeight="1" thickBot="1">
      <c r="B33" s="20" t="s">
        <v>6</v>
      </c>
      <c r="C33" s="250" t="s">
        <v>280</v>
      </c>
      <c r="D33" s="271"/>
      <c r="E33" s="4">
        <v>0</v>
      </c>
      <c r="F33" s="4">
        <v>0</v>
      </c>
      <c r="G33" s="4">
        <f>E33+F33</f>
        <v>0</v>
      </c>
      <c r="H33" s="4">
        <v>0</v>
      </c>
      <c r="I33" s="4">
        <v>0</v>
      </c>
      <c r="J33" s="4">
        <f>H33+I33</f>
        <v>0</v>
      </c>
      <c r="K33" s="4">
        <v>0</v>
      </c>
      <c r="L33" s="4">
        <v>0</v>
      </c>
      <c r="M33" s="4">
        <f>K33+L33</f>
        <v>0</v>
      </c>
      <c r="N33" s="4">
        <v>0</v>
      </c>
      <c r="O33" s="4">
        <v>0</v>
      </c>
      <c r="P33" s="4">
        <f>N33+O33</f>
        <v>0</v>
      </c>
      <c r="Q33" s="4"/>
      <c r="R33" s="4"/>
      <c r="S33" s="4">
        <f>Q33+R33</f>
        <v>0</v>
      </c>
      <c r="T33" s="4">
        <v>0</v>
      </c>
      <c r="U33" s="4">
        <v>32</v>
      </c>
      <c r="V33" s="4">
        <f>T33+U33</f>
        <v>32</v>
      </c>
      <c r="W33" s="4">
        <f>J33</f>
        <v>0</v>
      </c>
      <c r="X33" s="33">
        <f>M33</f>
        <v>0</v>
      </c>
      <c r="Y33" s="33">
        <f>P33</f>
        <v>0</v>
      </c>
      <c r="Z33" s="4">
        <f>S33</f>
        <v>0</v>
      </c>
      <c r="AA33" s="4">
        <f>V33</f>
        <v>32</v>
      </c>
      <c r="AB33" s="36">
        <f>IFERROR(AA33/$AA$8,0)</f>
        <v>7.3372954728886933E-5</v>
      </c>
      <c r="AC33" s="43">
        <v>14</v>
      </c>
      <c r="AD33" s="43">
        <v>11</v>
      </c>
      <c r="AE33" s="43">
        <v>0</v>
      </c>
      <c r="AF33" s="33">
        <v>8</v>
      </c>
      <c r="AG33" s="85">
        <v>0</v>
      </c>
      <c r="AH33" s="85"/>
      <c r="AI33" s="33">
        <v>20</v>
      </c>
      <c r="AJ33" s="33">
        <f>SUMIF('6월 매출현황(6.26)'!$B:$B,Main!C33,'6월 매출현황(6.26)'!$N:$N)</f>
        <v>0</v>
      </c>
      <c r="AK33" s="33"/>
      <c r="AL33" s="386"/>
      <c r="AM33" s="33">
        <f t="shared" si="27"/>
        <v>33</v>
      </c>
      <c r="AN33" s="338"/>
      <c r="AO33" s="80">
        <v>0</v>
      </c>
      <c r="AP33" s="80">
        <v>0</v>
      </c>
      <c r="BB33" s="253"/>
      <c r="BC33" s="254">
        <v>1</v>
      </c>
      <c r="BD33" s="33">
        <f t="shared" si="30"/>
        <v>0</v>
      </c>
      <c r="BE33" s="4">
        <f t="shared" si="31"/>
        <v>32</v>
      </c>
    </row>
    <row r="34" spans="2:57" ht="16.5" hidden="1" customHeight="1">
      <c r="B34" s="20" t="s">
        <v>6</v>
      </c>
      <c r="C34" s="250" t="s">
        <v>124</v>
      </c>
      <c r="D34" s="271"/>
      <c r="E34" s="4">
        <v>0</v>
      </c>
      <c r="F34" s="4">
        <v>0</v>
      </c>
      <c r="G34" s="4">
        <f t="shared" si="13"/>
        <v>0</v>
      </c>
      <c r="H34" s="4">
        <v>0</v>
      </c>
      <c r="I34" s="4">
        <v>0</v>
      </c>
      <c r="J34" s="4">
        <f t="shared" si="14"/>
        <v>0</v>
      </c>
      <c r="K34" s="4">
        <v>0</v>
      </c>
      <c r="L34" s="4">
        <v>0</v>
      </c>
      <c r="M34" s="4">
        <f t="shared" si="15"/>
        <v>0</v>
      </c>
      <c r="N34" s="4">
        <v>0</v>
      </c>
      <c r="O34" s="4">
        <v>79</v>
      </c>
      <c r="P34" s="4">
        <f t="shared" si="16"/>
        <v>79</v>
      </c>
      <c r="Q34" s="4">
        <v>13</v>
      </c>
      <c r="R34" s="4">
        <v>7</v>
      </c>
      <c r="S34" s="4">
        <f t="shared" si="17"/>
        <v>20</v>
      </c>
      <c r="T34" s="4">
        <v>0</v>
      </c>
      <c r="U34" s="4">
        <v>0</v>
      </c>
      <c r="V34" s="4">
        <f t="shared" si="21"/>
        <v>0</v>
      </c>
      <c r="W34" s="4">
        <f t="shared" si="22"/>
        <v>0</v>
      </c>
      <c r="X34" s="33">
        <f t="shared" si="23"/>
        <v>0</v>
      </c>
      <c r="Y34" s="33">
        <f t="shared" si="24"/>
        <v>79</v>
      </c>
      <c r="Z34" s="4">
        <f t="shared" si="25"/>
        <v>20</v>
      </c>
      <c r="AA34" s="4">
        <f t="shared" si="18"/>
        <v>0</v>
      </c>
      <c r="AB34" s="36">
        <f t="shared" si="26"/>
        <v>0</v>
      </c>
      <c r="AC34" s="43">
        <v>0</v>
      </c>
      <c r="AD34" s="43">
        <v>0</v>
      </c>
      <c r="AE34" s="43">
        <v>0</v>
      </c>
      <c r="AF34" s="33">
        <v>0</v>
      </c>
      <c r="AG34" s="85">
        <v>0</v>
      </c>
      <c r="AH34" s="85"/>
      <c r="AI34" s="33"/>
      <c r="AJ34" s="33">
        <f>SUMIF('6월 매출현황(6.26)'!$B:$B,Main!C34,'6월 매출현황(6.26)'!$N:$N)</f>
        <v>0</v>
      </c>
      <c r="AK34" s="33"/>
      <c r="AL34" s="386"/>
      <c r="AM34" s="33">
        <f t="shared" si="27"/>
        <v>0</v>
      </c>
      <c r="AN34" s="338"/>
      <c r="AO34" s="80">
        <v>0</v>
      </c>
      <c r="AP34" s="80">
        <v>0</v>
      </c>
      <c r="BB34" s="253"/>
      <c r="BC34" s="254">
        <v>1</v>
      </c>
      <c r="BD34" s="33">
        <f t="shared" si="30"/>
        <v>0</v>
      </c>
      <c r="BE34" s="4">
        <f t="shared" si="31"/>
        <v>0</v>
      </c>
    </row>
    <row r="35" spans="2:57" ht="15.75" hidden="1" customHeight="1">
      <c r="B35" s="20" t="s">
        <v>6</v>
      </c>
      <c r="C35" s="250" t="s">
        <v>210</v>
      </c>
      <c r="D35" s="271"/>
      <c r="E35" s="4">
        <v>0</v>
      </c>
      <c r="F35" s="4">
        <v>0</v>
      </c>
      <c r="G35" s="4">
        <f t="shared" si="13"/>
        <v>0</v>
      </c>
      <c r="H35" s="4">
        <v>0</v>
      </c>
      <c r="I35" s="4">
        <v>226</v>
      </c>
      <c r="J35" s="4">
        <f t="shared" si="14"/>
        <v>226</v>
      </c>
      <c r="K35" s="4">
        <v>551</v>
      </c>
      <c r="L35" s="4">
        <v>181</v>
      </c>
      <c r="M35" s="4">
        <f t="shared" si="15"/>
        <v>732</v>
      </c>
      <c r="N35" s="4">
        <v>27</v>
      </c>
      <c r="O35" s="4">
        <v>0</v>
      </c>
      <c r="P35" s="4">
        <f t="shared" si="16"/>
        <v>27</v>
      </c>
      <c r="Q35" s="4">
        <v>0</v>
      </c>
      <c r="R35" s="4">
        <v>0</v>
      </c>
      <c r="S35" s="4">
        <f t="shared" si="17"/>
        <v>0</v>
      </c>
      <c r="T35" s="4">
        <v>0</v>
      </c>
      <c r="U35" s="4">
        <v>0</v>
      </c>
      <c r="V35" s="4">
        <f t="shared" si="21"/>
        <v>0</v>
      </c>
      <c r="W35" s="4">
        <f t="shared" si="22"/>
        <v>226</v>
      </c>
      <c r="X35" s="33">
        <f t="shared" si="23"/>
        <v>732</v>
      </c>
      <c r="Y35" s="33">
        <f t="shared" si="24"/>
        <v>27</v>
      </c>
      <c r="Z35" s="4">
        <f t="shared" si="25"/>
        <v>0</v>
      </c>
      <c r="AA35" s="4">
        <f t="shared" si="18"/>
        <v>0</v>
      </c>
      <c r="AB35" s="36">
        <f t="shared" si="26"/>
        <v>0</v>
      </c>
      <c r="AC35" s="43">
        <v>0</v>
      </c>
      <c r="AD35" s="43">
        <v>0</v>
      </c>
      <c r="AE35" s="43">
        <v>0</v>
      </c>
      <c r="AF35" s="33">
        <v>0</v>
      </c>
      <c r="AG35" s="85">
        <v>0</v>
      </c>
      <c r="AH35" s="85"/>
      <c r="AI35" s="33"/>
      <c r="AJ35" s="33">
        <f>SUMIF('6월 매출현황(6.26)'!$B:$B,Main!C35,'6월 매출현황(6.26)'!$N:$N)</f>
        <v>0</v>
      </c>
      <c r="AK35" s="33"/>
      <c r="AL35" s="386"/>
      <c r="AM35" s="33">
        <f t="shared" si="27"/>
        <v>0</v>
      </c>
      <c r="AN35" s="338"/>
      <c r="AO35" s="80">
        <v>0</v>
      </c>
      <c r="AP35" s="80">
        <v>0</v>
      </c>
      <c r="BB35" s="253"/>
      <c r="BC35" s="254">
        <v>1</v>
      </c>
      <c r="BD35" s="33">
        <f t="shared" si="30"/>
        <v>0</v>
      </c>
      <c r="BE35" s="4">
        <f t="shared" si="31"/>
        <v>0</v>
      </c>
    </row>
    <row r="36" spans="2:57" ht="18" hidden="1" customHeight="1">
      <c r="B36" s="20" t="s">
        <v>6</v>
      </c>
      <c r="C36" s="250" t="s">
        <v>123</v>
      </c>
      <c r="D36" s="271"/>
      <c r="E36" s="4">
        <v>0</v>
      </c>
      <c r="F36" s="4">
        <v>0</v>
      </c>
      <c r="G36" s="4">
        <f t="shared" si="13"/>
        <v>0</v>
      </c>
      <c r="H36" s="4">
        <v>0</v>
      </c>
      <c r="I36" s="4">
        <v>0</v>
      </c>
      <c r="J36" s="4">
        <f t="shared" si="14"/>
        <v>0</v>
      </c>
      <c r="K36" s="4">
        <v>0</v>
      </c>
      <c r="L36" s="4">
        <v>0</v>
      </c>
      <c r="M36" s="4">
        <f t="shared" si="15"/>
        <v>0</v>
      </c>
      <c r="N36" s="4">
        <v>0</v>
      </c>
      <c r="O36" s="4">
        <v>20</v>
      </c>
      <c r="P36" s="4">
        <f t="shared" si="16"/>
        <v>20</v>
      </c>
      <c r="Q36" s="4">
        <v>0</v>
      </c>
      <c r="R36" s="4">
        <v>0</v>
      </c>
      <c r="S36" s="4">
        <f t="shared" si="17"/>
        <v>0</v>
      </c>
      <c r="T36" s="4">
        <v>0</v>
      </c>
      <c r="U36" s="4">
        <v>0</v>
      </c>
      <c r="V36" s="4">
        <f t="shared" si="21"/>
        <v>0</v>
      </c>
      <c r="W36" s="4">
        <f t="shared" si="22"/>
        <v>0</v>
      </c>
      <c r="X36" s="33">
        <f t="shared" si="23"/>
        <v>0</v>
      </c>
      <c r="Y36" s="33">
        <f t="shared" si="24"/>
        <v>20</v>
      </c>
      <c r="Z36" s="4">
        <f t="shared" si="25"/>
        <v>0</v>
      </c>
      <c r="AA36" s="4">
        <f t="shared" si="18"/>
        <v>0</v>
      </c>
      <c r="AB36" s="36">
        <f t="shared" si="26"/>
        <v>0</v>
      </c>
      <c r="AC36" s="43">
        <v>0</v>
      </c>
      <c r="AD36" s="43">
        <v>0</v>
      </c>
      <c r="AE36" s="43">
        <v>0</v>
      </c>
      <c r="AF36" s="33">
        <v>0</v>
      </c>
      <c r="AG36" s="85">
        <v>0</v>
      </c>
      <c r="AH36" s="85"/>
      <c r="AI36" s="33"/>
      <c r="AJ36" s="33">
        <f>SUMIF('6월 매출현황(6.26)'!$B:$B,Main!C36,'6월 매출현황(6.26)'!$N:$N)</f>
        <v>0</v>
      </c>
      <c r="AK36" s="33"/>
      <c r="AL36" s="386"/>
      <c r="AM36" s="33">
        <f t="shared" si="27"/>
        <v>0</v>
      </c>
      <c r="AN36" s="338"/>
      <c r="AO36" s="80">
        <v>0</v>
      </c>
      <c r="AP36" s="80">
        <v>0</v>
      </c>
      <c r="BB36" s="253"/>
      <c r="BC36" s="254">
        <v>1</v>
      </c>
      <c r="BD36" s="33">
        <f t="shared" si="30"/>
        <v>0</v>
      </c>
      <c r="BE36" s="4">
        <f t="shared" si="31"/>
        <v>0</v>
      </c>
    </row>
    <row r="37" spans="2:57" ht="16.5" hidden="1" customHeight="1">
      <c r="B37" s="20" t="s">
        <v>6</v>
      </c>
      <c r="C37" s="250" t="s">
        <v>215</v>
      </c>
      <c r="D37" s="271"/>
      <c r="E37" s="4">
        <v>0</v>
      </c>
      <c r="F37" s="4">
        <v>0</v>
      </c>
      <c r="G37" s="4">
        <f t="shared" si="13"/>
        <v>0</v>
      </c>
      <c r="H37" s="4">
        <v>44</v>
      </c>
      <c r="I37" s="4">
        <v>105</v>
      </c>
      <c r="J37" s="4">
        <f t="shared" si="14"/>
        <v>149</v>
      </c>
      <c r="K37" s="4">
        <v>22</v>
      </c>
      <c r="L37" s="4">
        <v>147</v>
      </c>
      <c r="M37" s="4">
        <f t="shared" si="15"/>
        <v>169</v>
      </c>
      <c r="N37" s="4">
        <v>30</v>
      </c>
      <c r="O37" s="4">
        <v>50</v>
      </c>
      <c r="P37" s="4">
        <f t="shared" si="16"/>
        <v>80</v>
      </c>
      <c r="Q37" s="4">
        <v>0</v>
      </c>
      <c r="R37" s="4">
        <v>27</v>
      </c>
      <c r="S37" s="4">
        <f t="shared" si="17"/>
        <v>27</v>
      </c>
      <c r="T37" s="4">
        <v>11</v>
      </c>
      <c r="U37" s="4">
        <v>0</v>
      </c>
      <c r="V37" s="4">
        <f t="shared" si="21"/>
        <v>11</v>
      </c>
      <c r="W37" s="4">
        <f t="shared" si="22"/>
        <v>149</v>
      </c>
      <c r="X37" s="33">
        <f t="shared" si="23"/>
        <v>169</v>
      </c>
      <c r="Y37" s="33">
        <f t="shared" si="24"/>
        <v>80</v>
      </c>
      <c r="Z37" s="4">
        <f t="shared" si="25"/>
        <v>27</v>
      </c>
      <c r="AA37" s="4">
        <f t="shared" si="18"/>
        <v>11</v>
      </c>
      <c r="AB37" s="36">
        <f t="shared" si="26"/>
        <v>2.5221953188054882E-5</v>
      </c>
      <c r="AC37" s="43">
        <v>0</v>
      </c>
      <c r="AD37" s="43">
        <v>0</v>
      </c>
      <c r="AE37" s="43">
        <v>0</v>
      </c>
      <c r="AF37" s="33">
        <v>0</v>
      </c>
      <c r="AG37" s="85">
        <v>0</v>
      </c>
      <c r="AH37" s="85"/>
      <c r="AI37" s="33"/>
      <c r="AJ37" s="33">
        <f>SUMIF('6월 매출현황(6.26)'!$B:$B,Main!C37,'6월 매출현황(6.26)'!$N:$N)</f>
        <v>0</v>
      </c>
      <c r="AK37" s="33"/>
      <c r="AL37" s="386"/>
      <c r="AM37" s="33">
        <f t="shared" si="27"/>
        <v>0</v>
      </c>
      <c r="AN37" s="338"/>
      <c r="AO37" s="80">
        <v>0</v>
      </c>
      <c r="AP37" s="80">
        <v>0</v>
      </c>
      <c r="BB37" s="253"/>
      <c r="BC37" s="254">
        <v>1</v>
      </c>
      <c r="BD37" s="33">
        <f t="shared" si="30"/>
        <v>0</v>
      </c>
      <c r="BE37" s="4">
        <f t="shared" si="31"/>
        <v>11</v>
      </c>
    </row>
    <row r="38" spans="2:57" ht="18" hidden="1" customHeight="1">
      <c r="B38" s="20" t="s">
        <v>6</v>
      </c>
      <c r="C38" s="250" t="s">
        <v>220</v>
      </c>
      <c r="D38" s="271"/>
      <c r="E38" s="4">
        <v>0</v>
      </c>
      <c r="F38" s="4">
        <v>0</v>
      </c>
      <c r="G38" s="4">
        <f t="shared" si="13"/>
        <v>0</v>
      </c>
      <c r="H38" s="4">
        <v>0</v>
      </c>
      <c r="I38" s="4">
        <v>0</v>
      </c>
      <c r="J38" s="4">
        <f t="shared" si="14"/>
        <v>0</v>
      </c>
      <c r="K38" s="4">
        <v>50</v>
      </c>
      <c r="L38" s="4">
        <v>0</v>
      </c>
      <c r="M38" s="4">
        <f t="shared" si="15"/>
        <v>50</v>
      </c>
      <c r="N38" s="4">
        <v>0</v>
      </c>
      <c r="O38" s="4">
        <v>0</v>
      </c>
      <c r="P38" s="4">
        <f t="shared" si="16"/>
        <v>0</v>
      </c>
      <c r="Q38" s="4">
        <v>0</v>
      </c>
      <c r="R38" s="4">
        <v>0</v>
      </c>
      <c r="S38" s="4">
        <f t="shared" si="17"/>
        <v>0</v>
      </c>
      <c r="T38" s="4">
        <v>0</v>
      </c>
      <c r="U38" s="4">
        <v>0</v>
      </c>
      <c r="V38" s="4">
        <f t="shared" si="21"/>
        <v>0</v>
      </c>
      <c r="W38" s="4">
        <f t="shared" si="22"/>
        <v>0</v>
      </c>
      <c r="X38" s="33">
        <f t="shared" si="23"/>
        <v>50</v>
      </c>
      <c r="Y38" s="33">
        <f t="shared" si="24"/>
        <v>0</v>
      </c>
      <c r="Z38" s="4">
        <f t="shared" si="25"/>
        <v>0</v>
      </c>
      <c r="AA38" s="4">
        <f t="shared" si="18"/>
        <v>0</v>
      </c>
      <c r="AB38" s="36">
        <f t="shared" si="26"/>
        <v>0</v>
      </c>
      <c r="AC38" s="43">
        <v>0</v>
      </c>
      <c r="AD38" s="43">
        <v>0</v>
      </c>
      <c r="AE38" s="43">
        <v>0</v>
      </c>
      <c r="AF38" s="33">
        <v>0</v>
      </c>
      <c r="AG38" s="85">
        <v>0</v>
      </c>
      <c r="AH38" s="85"/>
      <c r="AI38" s="33"/>
      <c r="AJ38" s="33">
        <f>SUMIF('6월 매출현황(6.26)'!$B:$B,Main!C38,'6월 매출현황(6.26)'!$N:$N)</f>
        <v>0</v>
      </c>
      <c r="AK38" s="33"/>
      <c r="AL38" s="386"/>
      <c r="AM38" s="33">
        <f t="shared" si="27"/>
        <v>0</v>
      </c>
      <c r="AN38" s="338"/>
      <c r="AO38" s="80">
        <v>0</v>
      </c>
      <c r="AP38" s="80">
        <v>0</v>
      </c>
      <c r="BB38" s="253"/>
      <c r="BC38" s="254">
        <v>1</v>
      </c>
      <c r="BD38" s="33">
        <f t="shared" si="30"/>
        <v>0</v>
      </c>
      <c r="BE38" s="4">
        <f t="shared" si="31"/>
        <v>0</v>
      </c>
    </row>
    <row r="39" spans="2:57" ht="15.75" hidden="1" customHeight="1">
      <c r="B39" s="20" t="s">
        <v>6</v>
      </c>
      <c r="C39" s="250" t="s">
        <v>225</v>
      </c>
      <c r="D39" s="271"/>
      <c r="E39" s="4">
        <v>2</v>
      </c>
      <c r="F39" s="4">
        <v>0</v>
      </c>
      <c r="G39" s="4">
        <f t="shared" si="13"/>
        <v>2</v>
      </c>
      <c r="H39" s="4">
        <v>0</v>
      </c>
      <c r="I39" s="4">
        <v>0</v>
      </c>
      <c r="J39" s="4">
        <f t="shared" si="14"/>
        <v>0</v>
      </c>
      <c r="K39" s="4">
        <v>0</v>
      </c>
      <c r="L39" s="4">
        <v>0</v>
      </c>
      <c r="M39" s="4">
        <f t="shared" si="15"/>
        <v>0</v>
      </c>
      <c r="N39" s="4">
        <v>0</v>
      </c>
      <c r="O39" s="4">
        <v>0</v>
      </c>
      <c r="P39" s="4">
        <f t="shared" si="16"/>
        <v>0</v>
      </c>
      <c r="Q39" s="4">
        <v>0</v>
      </c>
      <c r="R39" s="4">
        <v>4</v>
      </c>
      <c r="S39" s="4">
        <f t="shared" si="17"/>
        <v>4</v>
      </c>
      <c r="T39" s="4">
        <v>0</v>
      </c>
      <c r="U39" s="4">
        <v>0</v>
      </c>
      <c r="V39" s="4">
        <f t="shared" si="21"/>
        <v>0</v>
      </c>
      <c r="W39" s="4">
        <f t="shared" si="22"/>
        <v>0</v>
      </c>
      <c r="X39" s="33">
        <f t="shared" si="23"/>
        <v>0</v>
      </c>
      <c r="Y39" s="33">
        <f t="shared" si="24"/>
        <v>0</v>
      </c>
      <c r="Z39" s="4">
        <f t="shared" si="25"/>
        <v>4</v>
      </c>
      <c r="AA39" s="4">
        <f t="shared" si="18"/>
        <v>0</v>
      </c>
      <c r="AB39" s="36">
        <f t="shared" si="26"/>
        <v>0</v>
      </c>
      <c r="AC39" s="43">
        <v>0</v>
      </c>
      <c r="AD39" s="43">
        <v>0</v>
      </c>
      <c r="AE39" s="43">
        <v>0</v>
      </c>
      <c r="AF39" s="33">
        <v>0</v>
      </c>
      <c r="AG39" s="85">
        <v>0</v>
      </c>
      <c r="AH39" s="85"/>
      <c r="AI39" s="33"/>
      <c r="AJ39" s="33">
        <f>SUMIF('6월 매출현황(6.26)'!$B:$B,Main!C39,'6월 매출현황(6.26)'!$N:$N)</f>
        <v>0</v>
      </c>
      <c r="AK39" s="33"/>
      <c r="AL39" s="386"/>
      <c r="AM39" s="33">
        <f t="shared" si="27"/>
        <v>0</v>
      </c>
      <c r="AN39" s="338"/>
      <c r="AO39" s="80">
        <v>0</v>
      </c>
      <c r="AP39" s="80">
        <v>0</v>
      </c>
      <c r="BB39" s="253"/>
      <c r="BC39" s="254">
        <v>1</v>
      </c>
      <c r="BD39" s="33">
        <f t="shared" si="30"/>
        <v>0</v>
      </c>
      <c r="BE39" s="4">
        <f t="shared" si="31"/>
        <v>0</v>
      </c>
    </row>
    <row r="40" spans="2:57" ht="14.25" hidden="1" customHeight="1">
      <c r="B40" s="20" t="s">
        <v>6</v>
      </c>
      <c r="C40" s="250" t="s">
        <v>213</v>
      </c>
      <c r="D40" s="271"/>
      <c r="E40" s="4">
        <v>4</v>
      </c>
      <c r="F40" s="4">
        <v>0</v>
      </c>
      <c r="G40" s="4">
        <f t="shared" si="13"/>
        <v>4</v>
      </c>
      <c r="H40" s="4">
        <v>0</v>
      </c>
      <c r="I40" s="4">
        <v>0</v>
      </c>
      <c r="J40" s="4">
        <f t="shared" si="14"/>
        <v>0</v>
      </c>
      <c r="K40" s="4">
        <v>0</v>
      </c>
      <c r="L40" s="4">
        <v>0</v>
      </c>
      <c r="M40" s="4">
        <f t="shared" si="15"/>
        <v>0</v>
      </c>
      <c r="N40" s="4">
        <v>0</v>
      </c>
      <c r="O40" s="4">
        <v>2</v>
      </c>
      <c r="P40" s="4">
        <f t="shared" si="16"/>
        <v>2</v>
      </c>
      <c r="Q40" s="4">
        <v>0</v>
      </c>
      <c r="R40" s="4">
        <v>0</v>
      </c>
      <c r="S40" s="4">
        <f t="shared" si="17"/>
        <v>0</v>
      </c>
      <c r="T40" s="4">
        <v>2</v>
      </c>
      <c r="U40" s="4">
        <v>0</v>
      </c>
      <c r="V40" s="4">
        <f t="shared" si="21"/>
        <v>2</v>
      </c>
      <c r="W40" s="4">
        <f t="shared" si="22"/>
        <v>0</v>
      </c>
      <c r="X40" s="33">
        <f t="shared" si="23"/>
        <v>0</v>
      </c>
      <c r="Y40" s="33">
        <f t="shared" si="24"/>
        <v>2</v>
      </c>
      <c r="Z40" s="4">
        <f t="shared" si="25"/>
        <v>0</v>
      </c>
      <c r="AA40" s="4">
        <f t="shared" si="18"/>
        <v>2</v>
      </c>
      <c r="AB40" s="36">
        <f t="shared" si="26"/>
        <v>4.5858096705554333E-6</v>
      </c>
      <c r="AC40" s="43">
        <v>0</v>
      </c>
      <c r="AD40" s="43">
        <v>0</v>
      </c>
      <c r="AE40" s="43">
        <v>0</v>
      </c>
      <c r="AF40" s="33">
        <v>0</v>
      </c>
      <c r="AG40" s="85">
        <v>0</v>
      </c>
      <c r="AH40" s="85"/>
      <c r="AI40" s="33"/>
      <c r="AJ40" s="33">
        <f>SUMIF('6월 매출현황(6.26)'!$B:$B,Main!C40,'6월 매출현황(6.26)'!$N:$N)</f>
        <v>0</v>
      </c>
      <c r="AK40" s="33"/>
      <c r="AL40" s="386"/>
      <c r="AM40" s="33">
        <f t="shared" si="27"/>
        <v>0</v>
      </c>
      <c r="AN40" s="338"/>
      <c r="AO40" s="80">
        <v>0</v>
      </c>
      <c r="AP40" s="80">
        <v>0</v>
      </c>
      <c r="BB40" s="253"/>
      <c r="BC40" s="254">
        <v>1</v>
      </c>
      <c r="BD40" s="33">
        <f t="shared" si="30"/>
        <v>0</v>
      </c>
      <c r="BE40" s="4">
        <f t="shared" si="31"/>
        <v>2</v>
      </c>
    </row>
    <row r="41" spans="2:57" ht="15.75" hidden="1" customHeight="1">
      <c r="B41" s="20" t="s">
        <v>6</v>
      </c>
      <c r="C41" s="250" t="s">
        <v>272</v>
      </c>
      <c r="D41" s="271"/>
      <c r="E41" s="4">
        <v>0</v>
      </c>
      <c r="F41" s="4">
        <v>0</v>
      </c>
      <c r="G41" s="4">
        <f t="shared" si="13"/>
        <v>0</v>
      </c>
      <c r="H41" s="4">
        <v>0</v>
      </c>
      <c r="I41" s="4">
        <v>0</v>
      </c>
      <c r="J41" s="4">
        <f t="shared" si="14"/>
        <v>0</v>
      </c>
      <c r="K41" s="4">
        <v>0</v>
      </c>
      <c r="L41" s="4">
        <v>0</v>
      </c>
      <c r="M41" s="4">
        <f t="shared" si="15"/>
        <v>0</v>
      </c>
      <c r="N41" s="4">
        <v>0</v>
      </c>
      <c r="O41" s="4">
        <v>0</v>
      </c>
      <c r="P41" s="4">
        <f t="shared" si="16"/>
        <v>0</v>
      </c>
      <c r="Q41" s="4">
        <v>0</v>
      </c>
      <c r="R41" s="4">
        <v>4</v>
      </c>
      <c r="S41" s="4">
        <f t="shared" si="17"/>
        <v>4</v>
      </c>
      <c r="T41" s="4">
        <v>0</v>
      </c>
      <c r="U41" s="4">
        <v>0</v>
      </c>
      <c r="V41" s="4">
        <f t="shared" si="21"/>
        <v>0</v>
      </c>
      <c r="W41" s="4">
        <f t="shared" si="22"/>
        <v>0</v>
      </c>
      <c r="X41" s="33">
        <f t="shared" si="23"/>
        <v>0</v>
      </c>
      <c r="Y41" s="33">
        <f t="shared" si="24"/>
        <v>0</v>
      </c>
      <c r="Z41" s="4">
        <f t="shared" si="25"/>
        <v>4</v>
      </c>
      <c r="AA41" s="4">
        <f t="shared" si="18"/>
        <v>0</v>
      </c>
      <c r="AB41" s="36">
        <f t="shared" si="26"/>
        <v>0</v>
      </c>
      <c r="AC41" s="43">
        <v>0</v>
      </c>
      <c r="AD41" s="43">
        <v>0</v>
      </c>
      <c r="AE41" s="43">
        <v>0</v>
      </c>
      <c r="AF41" s="33">
        <v>0</v>
      </c>
      <c r="AG41" s="85">
        <v>0</v>
      </c>
      <c r="AH41" s="85"/>
      <c r="AI41" s="33"/>
      <c r="AJ41" s="33">
        <f>SUMIF('6월 매출현황(6.26)'!$B:$B,Main!C41,'6월 매출현황(6.26)'!$N:$N)</f>
        <v>0</v>
      </c>
      <c r="AK41" s="33"/>
      <c r="AL41" s="386"/>
      <c r="AM41" s="33">
        <f t="shared" si="27"/>
        <v>0</v>
      </c>
      <c r="AN41" s="338"/>
      <c r="AO41" s="80">
        <v>0</v>
      </c>
      <c r="AP41" s="377">
        <v>0</v>
      </c>
      <c r="BB41" s="253"/>
      <c r="BC41" s="254"/>
      <c r="BD41" s="33">
        <f t="shared" si="30"/>
        <v>0</v>
      </c>
      <c r="BE41" s="4">
        <f t="shared" si="31"/>
        <v>0</v>
      </c>
    </row>
    <row r="42" spans="2:57" ht="15.75" hidden="1" customHeight="1" thickBot="1">
      <c r="B42" s="20" t="s">
        <v>6</v>
      </c>
      <c r="C42" s="250" t="s">
        <v>273</v>
      </c>
      <c r="D42" s="271"/>
      <c r="E42" s="4">
        <v>0</v>
      </c>
      <c r="F42" s="4">
        <v>7952</v>
      </c>
      <c r="G42" s="4">
        <f t="shared" si="13"/>
        <v>7952</v>
      </c>
      <c r="H42" s="4">
        <v>-1</v>
      </c>
      <c r="I42" s="4">
        <v>0</v>
      </c>
      <c r="J42" s="4">
        <f t="shared" si="14"/>
        <v>-1</v>
      </c>
      <c r="K42" s="4">
        <v>0</v>
      </c>
      <c r="L42" s="4">
        <v>4</v>
      </c>
      <c r="M42" s="4">
        <f t="shared" si="15"/>
        <v>4</v>
      </c>
      <c r="N42" s="4">
        <v>0</v>
      </c>
      <c r="O42" s="4">
        <v>4</v>
      </c>
      <c r="P42" s="4">
        <f t="shared" si="16"/>
        <v>4</v>
      </c>
      <c r="Q42" s="4">
        <v>0</v>
      </c>
      <c r="R42" s="4">
        <v>148</v>
      </c>
      <c r="S42" s="4">
        <f t="shared" si="17"/>
        <v>148</v>
      </c>
      <c r="T42" s="4">
        <v>0</v>
      </c>
      <c r="U42" s="4">
        <v>0</v>
      </c>
      <c r="V42" s="4">
        <f t="shared" si="21"/>
        <v>0</v>
      </c>
      <c r="W42" s="4">
        <f t="shared" si="22"/>
        <v>-1</v>
      </c>
      <c r="X42" s="33">
        <f t="shared" si="23"/>
        <v>4</v>
      </c>
      <c r="Y42" s="33">
        <f t="shared" si="24"/>
        <v>4</v>
      </c>
      <c r="Z42" s="4">
        <f t="shared" si="25"/>
        <v>148</v>
      </c>
      <c r="AA42" s="4">
        <f t="shared" si="18"/>
        <v>0</v>
      </c>
      <c r="AB42" s="36">
        <f t="shared" si="26"/>
        <v>0</v>
      </c>
      <c r="AC42" s="43">
        <v>0</v>
      </c>
      <c r="AD42" s="43">
        <v>0</v>
      </c>
      <c r="AE42" s="43">
        <v>0</v>
      </c>
      <c r="AF42" s="33">
        <v>0</v>
      </c>
      <c r="AG42" s="85">
        <v>0</v>
      </c>
      <c r="AH42" s="85"/>
      <c r="AI42" s="33"/>
      <c r="AJ42" s="33">
        <f>SUMIF('6월 매출현황(6.26)'!$B:$B,Main!C42,'6월 매출현황(6.26)'!$N:$N)</f>
        <v>0</v>
      </c>
      <c r="AK42" s="33"/>
      <c r="AL42" s="386"/>
      <c r="AM42" s="33">
        <f t="shared" si="27"/>
        <v>0</v>
      </c>
      <c r="AN42" s="338"/>
      <c r="AO42" s="80">
        <v>0</v>
      </c>
      <c r="AP42" s="377">
        <v>0</v>
      </c>
      <c r="BB42" s="253"/>
      <c r="BC42" s="254"/>
      <c r="BD42" s="33">
        <f t="shared" si="30"/>
        <v>0</v>
      </c>
      <c r="BE42" s="4">
        <f t="shared" si="31"/>
        <v>0</v>
      </c>
    </row>
    <row r="43" spans="2:57" ht="17.25" thickBot="1">
      <c r="B43" s="15" t="s">
        <v>14</v>
      </c>
      <c r="C43" s="76" t="s">
        <v>21</v>
      </c>
      <c r="D43" s="90">
        <v>8.3386498398268352E-2</v>
      </c>
      <c r="E43" s="44">
        <f>SUM(E16:E42)</f>
        <v>12205</v>
      </c>
      <c r="F43" s="44">
        <f>SUM(F16:F42)</f>
        <v>24384</v>
      </c>
      <c r="G43" s="12">
        <f t="shared" si="13"/>
        <v>36589</v>
      </c>
      <c r="H43" s="44">
        <f>SUM(H16:H42)</f>
        <v>16016</v>
      </c>
      <c r="I43" s="44">
        <f>SUM(I16:I42)</f>
        <v>47785</v>
      </c>
      <c r="J43" s="12">
        <f t="shared" si="14"/>
        <v>63801</v>
      </c>
      <c r="K43" s="44">
        <f>SUM(K16:K42)</f>
        <v>25299</v>
      </c>
      <c r="L43" s="44">
        <f>SUM(L16:L42)</f>
        <v>29844</v>
      </c>
      <c r="M43" s="12">
        <f t="shared" si="15"/>
        <v>55143</v>
      </c>
      <c r="N43" s="44">
        <f>SUM(N16:N42)</f>
        <v>16163</v>
      </c>
      <c r="O43" s="44">
        <f>SUM(O16:O42)</f>
        <v>30827</v>
      </c>
      <c r="P43" s="12">
        <f t="shared" si="16"/>
        <v>46990</v>
      </c>
      <c r="Q43" s="44">
        <f>SUM(Q16:Q42)</f>
        <v>10983</v>
      </c>
      <c r="R43" s="44">
        <f>SUM(R16:R42)</f>
        <v>20838</v>
      </c>
      <c r="S43" s="12">
        <f t="shared" si="17"/>
        <v>31821</v>
      </c>
      <c r="T43" s="44">
        <f>SUM(T16:T42)</f>
        <v>12959</v>
      </c>
      <c r="U43" s="44">
        <f>SUM(U16:U42)</f>
        <v>24005</v>
      </c>
      <c r="V43" s="12">
        <f ca="1">SUM(V16:V101)</f>
        <v>36882</v>
      </c>
      <c r="W43" s="44">
        <f>SUM(W16:W42)</f>
        <v>63801</v>
      </c>
      <c r="X43" s="44">
        <f>SUM(X16:X42)</f>
        <v>55143</v>
      </c>
      <c r="Y43" s="44">
        <f>SUM(Y16:Y42)</f>
        <v>46990</v>
      </c>
      <c r="Z43" s="44">
        <f>SUM(Z16:Z42)</f>
        <v>31821</v>
      </c>
      <c r="AA43" s="44">
        <f>SUM(AA16:AA42)</f>
        <v>36964</v>
      </c>
      <c r="AB43" s="37">
        <f t="shared" ref="AB43" si="32">IFERROR(AA43/$AA$8,0)</f>
        <v>8.4754934331205511E-2</v>
      </c>
      <c r="AC43" s="44">
        <f>SUM(AC16:AC42)</f>
        <v>1402</v>
      </c>
      <c r="AD43" s="44">
        <f>SUM(AD16:AD42)</f>
        <v>872</v>
      </c>
      <c r="AE43" s="44">
        <f>SUM(AE16:AE42)</f>
        <v>1613</v>
      </c>
      <c r="AF43" s="44">
        <f>SUM(AF16:AF42)</f>
        <v>2031</v>
      </c>
      <c r="AG43" s="44">
        <f>SUM(AG16:AG42)</f>
        <v>3197</v>
      </c>
      <c r="AH43" s="261">
        <f>$D43*$AR$3</f>
        <v>3512.1559260366648</v>
      </c>
      <c r="AI43" s="44">
        <f>SUM(AI16:AI42)</f>
        <v>2987.7800399999996</v>
      </c>
      <c r="AJ43" s="44">
        <f>SUM(AJ16:AJ42)</f>
        <v>2406</v>
      </c>
      <c r="AK43" s="44">
        <f>SUM(AK16:AK42)</f>
        <v>1034.7800399999996</v>
      </c>
      <c r="AL43" s="387"/>
      <c r="AM43" s="44">
        <f>SUM(AM16:AM42)</f>
        <v>11521</v>
      </c>
      <c r="AN43" s="376">
        <f>AM43-(D43*$AJ$2)</f>
        <v>-3695.3682277160096</v>
      </c>
      <c r="AO43" s="81">
        <f>SUM(AO16:AO42)</f>
        <v>12046.417440000001</v>
      </c>
      <c r="AP43" s="378">
        <f>SUM(AP16:AP42)</f>
        <v>1115073805.7576001</v>
      </c>
      <c r="BB43" s="255"/>
      <c r="BC43" s="255"/>
      <c r="BD43" s="44">
        <f>SUM(BD16:BD42)</f>
        <v>20001.400000000001</v>
      </c>
      <c r="BE43" s="44">
        <f>SUM(BE16:BE42)</f>
        <v>16962.599999999999</v>
      </c>
    </row>
    <row r="44" spans="2:57" ht="18.75" customHeight="1">
      <c r="B44" s="3" t="s">
        <v>22</v>
      </c>
      <c r="C44" s="249" t="s">
        <v>23</v>
      </c>
      <c r="D44" s="89"/>
      <c r="E44" s="4">
        <v>3532</v>
      </c>
      <c r="F44" s="4">
        <v>5527</v>
      </c>
      <c r="G44" s="4">
        <f t="shared" si="13"/>
        <v>9059</v>
      </c>
      <c r="H44" s="4">
        <v>4363</v>
      </c>
      <c r="I44" s="4">
        <v>5436</v>
      </c>
      <c r="J44" s="4">
        <f t="shared" si="14"/>
        <v>9799</v>
      </c>
      <c r="K44" s="4">
        <v>5010</v>
      </c>
      <c r="L44" s="4">
        <v>4554</v>
      </c>
      <c r="M44" s="4">
        <f t="shared" si="15"/>
        <v>9564</v>
      </c>
      <c r="N44" s="4">
        <v>2425</v>
      </c>
      <c r="O44" s="4">
        <v>1506</v>
      </c>
      <c r="P44" s="4">
        <f t="shared" si="16"/>
        <v>3931</v>
      </c>
      <c r="Q44" s="4">
        <v>1514</v>
      </c>
      <c r="R44" s="4">
        <v>2042</v>
      </c>
      <c r="S44" s="4">
        <f t="shared" si="17"/>
        <v>3556</v>
      </c>
      <c r="T44" s="4">
        <v>1207</v>
      </c>
      <c r="U44" s="4">
        <v>2442</v>
      </c>
      <c r="V44" s="4">
        <f t="shared" ref="V44:V72" si="33">T44+U44</f>
        <v>3649</v>
      </c>
      <c r="W44" s="4">
        <f t="shared" ref="W44:W72" si="34">J44</f>
        <v>9799</v>
      </c>
      <c r="X44" s="33">
        <f t="shared" ref="X44:X72" si="35">M44</f>
        <v>9564</v>
      </c>
      <c r="Y44" s="33">
        <f t="shared" ref="Y44:Y72" si="36">P44</f>
        <v>3931</v>
      </c>
      <c r="Z44" s="4">
        <f t="shared" ref="Z44:Z72" si="37">S44</f>
        <v>3556</v>
      </c>
      <c r="AA44" s="4">
        <f t="shared" si="18"/>
        <v>3649</v>
      </c>
      <c r="AB44" s="36">
        <f t="shared" ref="AB44:AB73" si="38">IFERROR(AA44/$AA$8,0)</f>
        <v>8.3668097439283887E-3</v>
      </c>
      <c r="AC44" s="43">
        <v>-129</v>
      </c>
      <c r="AD44" s="43">
        <v>91</v>
      </c>
      <c r="AE44" s="43">
        <v>67</v>
      </c>
      <c r="AF44" s="33">
        <v>444</v>
      </c>
      <c r="AG44" s="85">
        <v>262</v>
      </c>
      <c r="AH44" s="85"/>
      <c r="AI44" s="33">
        <v>600</v>
      </c>
      <c r="AJ44" s="33">
        <f>SUMIF('6월 매출현황(6.26)'!$B:$B,Main!C44,'6월 매출현황(6.26)'!$N:$N)</f>
        <v>652</v>
      </c>
      <c r="AK44" s="33">
        <v>150</v>
      </c>
      <c r="AL44" s="386" t="s">
        <v>2015</v>
      </c>
      <c r="AM44" s="33">
        <f t="shared" ref="AM44:AM72" si="39">AC44+AD44+AE44+AF44+AG44+AJ44</f>
        <v>1387</v>
      </c>
      <c r="AN44" s="338"/>
      <c r="AO44" s="80">
        <v>1327.7</v>
      </c>
      <c r="AP44" s="377">
        <v>250589044.20000002</v>
      </c>
      <c r="BB44" s="253">
        <v>0.1</v>
      </c>
      <c r="BC44" s="254">
        <v>0.9</v>
      </c>
      <c r="BD44" s="33">
        <f t="shared" ref="BD44:BD57" si="40">AA44*BB44</f>
        <v>364.90000000000003</v>
      </c>
      <c r="BE44" s="4">
        <f t="shared" ref="BE44:BE57" si="41">AA44*BC44</f>
        <v>3284.1</v>
      </c>
    </row>
    <row r="45" spans="2:57">
      <c r="B45" s="3" t="s">
        <v>22</v>
      </c>
      <c r="C45" s="250" t="s">
        <v>26</v>
      </c>
      <c r="D45" s="89"/>
      <c r="E45" s="4">
        <v>0</v>
      </c>
      <c r="F45" s="4">
        <v>0</v>
      </c>
      <c r="G45" s="4">
        <f t="shared" si="13"/>
        <v>0</v>
      </c>
      <c r="H45" s="4">
        <v>0</v>
      </c>
      <c r="I45" s="4">
        <v>0</v>
      </c>
      <c r="J45" s="4">
        <f t="shared" si="14"/>
        <v>0</v>
      </c>
      <c r="K45" s="4">
        <v>0</v>
      </c>
      <c r="L45" s="4">
        <v>0</v>
      </c>
      <c r="M45" s="4">
        <f t="shared" si="15"/>
        <v>0</v>
      </c>
      <c r="N45" s="4">
        <v>0</v>
      </c>
      <c r="O45" s="4">
        <v>2</v>
      </c>
      <c r="P45" s="4">
        <f t="shared" si="16"/>
        <v>2</v>
      </c>
      <c r="Q45" s="4">
        <v>0</v>
      </c>
      <c r="R45" s="4">
        <v>0</v>
      </c>
      <c r="S45" s="4">
        <f t="shared" si="17"/>
        <v>0</v>
      </c>
      <c r="T45" s="4">
        <v>0</v>
      </c>
      <c r="U45" s="4">
        <v>0</v>
      </c>
      <c r="V45" s="4">
        <f t="shared" si="33"/>
        <v>0</v>
      </c>
      <c r="W45" s="4">
        <f t="shared" si="34"/>
        <v>0</v>
      </c>
      <c r="X45" s="33">
        <f t="shared" si="35"/>
        <v>0</v>
      </c>
      <c r="Y45" s="33">
        <f t="shared" si="36"/>
        <v>2</v>
      </c>
      <c r="Z45" s="4">
        <f t="shared" si="37"/>
        <v>0</v>
      </c>
      <c r="AA45" s="4">
        <f t="shared" si="18"/>
        <v>0</v>
      </c>
      <c r="AB45" s="36">
        <f t="shared" si="38"/>
        <v>0</v>
      </c>
      <c r="AC45" s="43">
        <v>0</v>
      </c>
      <c r="AD45" s="43">
        <v>0</v>
      </c>
      <c r="AE45" s="43">
        <v>0</v>
      </c>
      <c r="AF45" s="33">
        <v>0</v>
      </c>
      <c r="AG45" s="85">
        <v>0</v>
      </c>
      <c r="AH45" s="85"/>
      <c r="AI45" s="33"/>
      <c r="AJ45" s="33">
        <f>SUMIF('6월 매출현황(6.26)'!$B:$B,Main!C45,'6월 매출현황(6.26)'!$N:$N)</f>
        <v>0</v>
      </c>
      <c r="AK45" s="33"/>
      <c r="AL45" s="386"/>
      <c r="AM45" s="33">
        <f t="shared" si="39"/>
        <v>0</v>
      </c>
      <c r="AN45" s="338"/>
      <c r="AO45" s="80">
        <v>0</v>
      </c>
      <c r="AP45" s="377">
        <v>0</v>
      </c>
      <c r="BB45" s="253"/>
      <c r="BC45" s="254"/>
      <c r="BD45" s="33">
        <f t="shared" si="40"/>
        <v>0</v>
      </c>
      <c r="BE45" s="4">
        <f t="shared" si="41"/>
        <v>0</v>
      </c>
    </row>
    <row r="46" spans="2:57">
      <c r="B46" s="3" t="s">
        <v>22</v>
      </c>
      <c r="C46" s="250" t="s">
        <v>27</v>
      </c>
      <c r="D46" s="89"/>
      <c r="E46" s="4">
        <v>3319</v>
      </c>
      <c r="F46" s="4">
        <v>4609</v>
      </c>
      <c r="G46" s="4">
        <f t="shared" si="13"/>
        <v>7928</v>
      </c>
      <c r="H46" s="4">
        <v>2700</v>
      </c>
      <c r="I46" s="4">
        <v>5310</v>
      </c>
      <c r="J46" s="4">
        <f t="shared" si="14"/>
        <v>8010</v>
      </c>
      <c r="K46" s="4">
        <v>3315</v>
      </c>
      <c r="L46" s="4">
        <v>5524</v>
      </c>
      <c r="M46" s="4">
        <f t="shared" si="15"/>
        <v>8839</v>
      </c>
      <c r="N46" s="4">
        <v>3208</v>
      </c>
      <c r="O46" s="4">
        <v>6849</v>
      </c>
      <c r="P46" s="4">
        <f t="shared" si="16"/>
        <v>10057</v>
      </c>
      <c r="Q46" s="4">
        <v>6001</v>
      </c>
      <c r="R46" s="4">
        <v>11616</v>
      </c>
      <c r="S46" s="4">
        <f t="shared" si="17"/>
        <v>17617</v>
      </c>
      <c r="T46" s="4">
        <v>6977</v>
      </c>
      <c r="U46" s="4">
        <v>12103</v>
      </c>
      <c r="V46" s="4">
        <f t="shared" si="33"/>
        <v>19080</v>
      </c>
      <c r="W46" s="4">
        <f t="shared" si="34"/>
        <v>8010</v>
      </c>
      <c r="X46" s="33">
        <f t="shared" si="35"/>
        <v>8839</v>
      </c>
      <c r="Y46" s="33">
        <f t="shared" si="36"/>
        <v>10057</v>
      </c>
      <c r="Z46" s="4">
        <f t="shared" si="37"/>
        <v>17617</v>
      </c>
      <c r="AA46" s="4">
        <f t="shared" si="18"/>
        <v>19080</v>
      </c>
      <c r="AB46" s="36">
        <f t="shared" si="38"/>
        <v>4.3748624257098835E-2</v>
      </c>
      <c r="AC46" s="43">
        <v>708</v>
      </c>
      <c r="AD46" s="43">
        <v>1863</v>
      </c>
      <c r="AE46" s="43">
        <v>1503</v>
      </c>
      <c r="AF46" s="33">
        <v>1241</v>
      </c>
      <c r="AG46" s="85">
        <v>2516</v>
      </c>
      <c r="AH46" s="85"/>
      <c r="AI46" s="33">
        <v>1600</v>
      </c>
      <c r="AJ46" s="33">
        <f>SUMIF('6월 매출현황(6.26)'!$B:$B,Main!C46,'6월 매출현황(6.26)'!$N:$N)</f>
        <v>2672</v>
      </c>
      <c r="AK46" s="33">
        <v>50</v>
      </c>
      <c r="AL46" s="386" t="s">
        <v>2042</v>
      </c>
      <c r="AM46" s="33">
        <f t="shared" si="39"/>
        <v>10503</v>
      </c>
      <c r="AN46" s="338"/>
      <c r="AO46" s="80">
        <v>4900.8487679999998</v>
      </c>
      <c r="AP46" s="377">
        <v>551054110.46961594</v>
      </c>
      <c r="BB46" s="253">
        <v>0.1</v>
      </c>
      <c r="BC46" s="254">
        <v>0.9</v>
      </c>
      <c r="BD46" s="33">
        <f t="shared" si="40"/>
        <v>1908</v>
      </c>
      <c r="BE46" s="4">
        <f t="shared" si="41"/>
        <v>17172</v>
      </c>
    </row>
    <row r="47" spans="2:57" ht="16.5" customHeight="1">
      <c r="B47" s="3" t="s">
        <v>22</v>
      </c>
      <c r="C47" s="250" t="s">
        <v>28</v>
      </c>
      <c r="D47" s="89"/>
      <c r="E47" s="4">
        <v>0</v>
      </c>
      <c r="F47" s="4">
        <v>0</v>
      </c>
      <c r="G47" s="4">
        <f t="shared" si="13"/>
        <v>0</v>
      </c>
      <c r="H47" s="4">
        <v>0</v>
      </c>
      <c r="I47" s="4">
        <v>0</v>
      </c>
      <c r="J47" s="4">
        <f t="shared" si="14"/>
        <v>0</v>
      </c>
      <c r="K47" s="4">
        <v>0</v>
      </c>
      <c r="L47" s="4">
        <v>0</v>
      </c>
      <c r="M47" s="4">
        <f t="shared" si="15"/>
        <v>0</v>
      </c>
      <c r="N47" s="4">
        <v>0</v>
      </c>
      <c r="O47" s="4">
        <v>0</v>
      </c>
      <c r="P47" s="4">
        <f t="shared" si="16"/>
        <v>0</v>
      </c>
      <c r="Q47" s="4">
        <v>0</v>
      </c>
      <c r="R47" s="4">
        <v>298</v>
      </c>
      <c r="S47" s="4">
        <f t="shared" si="17"/>
        <v>298</v>
      </c>
      <c r="T47" s="4">
        <v>3279</v>
      </c>
      <c r="U47" s="4">
        <v>6680</v>
      </c>
      <c r="V47" s="4">
        <f t="shared" si="33"/>
        <v>9959</v>
      </c>
      <c r="W47" s="4">
        <f t="shared" si="34"/>
        <v>0</v>
      </c>
      <c r="X47" s="33">
        <f t="shared" si="35"/>
        <v>0</v>
      </c>
      <c r="Y47" s="33">
        <f t="shared" si="36"/>
        <v>0</v>
      </c>
      <c r="Z47" s="4">
        <f t="shared" si="37"/>
        <v>298</v>
      </c>
      <c r="AA47" s="4">
        <f t="shared" si="18"/>
        <v>9959</v>
      </c>
      <c r="AB47" s="36">
        <f t="shared" si="38"/>
        <v>2.283503925453078E-2</v>
      </c>
      <c r="AC47" s="43">
        <v>866</v>
      </c>
      <c r="AD47" s="43">
        <v>470</v>
      </c>
      <c r="AE47" s="43">
        <v>505</v>
      </c>
      <c r="AF47" s="33">
        <v>411</v>
      </c>
      <c r="AG47" s="85">
        <v>729</v>
      </c>
      <c r="AH47" s="85"/>
      <c r="AI47" s="33">
        <v>800</v>
      </c>
      <c r="AJ47" s="33">
        <f>SUMIF('6월 매출현황(6.26)'!$B:$B,Main!C47,'6월 매출현황(6.26)'!$N:$N)</f>
        <v>749</v>
      </c>
      <c r="AK47" s="33">
        <v>40</v>
      </c>
      <c r="AL47" s="386" t="s">
        <v>2016</v>
      </c>
      <c r="AM47" s="33">
        <f t="shared" si="39"/>
        <v>3730</v>
      </c>
      <c r="AN47" s="338"/>
      <c r="AO47" s="80">
        <v>3606.9</v>
      </c>
      <c r="AP47" s="80">
        <v>361462054.80000001</v>
      </c>
      <c r="BB47" s="253">
        <v>0.1</v>
      </c>
      <c r="BC47" s="254">
        <v>0.9</v>
      </c>
      <c r="BD47" s="33">
        <f t="shared" si="40"/>
        <v>995.90000000000009</v>
      </c>
      <c r="BE47" s="4">
        <f t="shared" si="41"/>
        <v>8963.1</v>
      </c>
    </row>
    <row r="48" spans="2:57">
      <c r="B48" s="3" t="s">
        <v>22</v>
      </c>
      <c r="C48" s="278" t="s">
        <v>30</v>
      </c>
      <c r="D48" s="89"/>
      <c r="E48" s="4">
        <v>0</v>
      </c>
      <c r="F48" s="4">
        <v>0</v>
      </c>
      <c r="G48" s="4">
        <f t="shared" si="13"/>
        <v>0</v>
      </c>
      <c r="H48" s="4">
        <v>0</v>
      </c>
      <c r="I48" s="4">
        <v>0</v>
      </c>
      <c r="J48" s="4">
        <f t="shared" si="14"/>
        <v>0</v>
      </c>
      <c r="K48" s="4">
        <v>0</v>
      </c>
      <c r="L48" s="4">
        <v>0</v>
      </c>
      <c r="M48" s="4">
        <f t="shared" si="15"/>
        <v>0</v>
      </c>
      <c r="N48" s="4">
        <v>0</v>
      </c>
      <c r="O48" s="4">
        <v>0</v>
      </c>
      <c r="P48" s="4">
        <f t="shared" si="16"/>
        <v>0</v>
      </c>
      <c r="Q48" s="4">
        <v>0</v>
      </c>
      <c r="R48" s="4">
        <v>0</v>
      </c>
      <c r="S48" s="4">
        <f t="shared" si="17"/>
        <v>0</v>
      </c>
      <c r="T48" s="4">
        <v>1201</v>
      </c>
      <c r="U48" s="4">
        <v>2611</v>
      </c>
      <c r="V48" s="4">
        <f t="shared" si="33"/>
        <v>3812</v>
      </c>
      <c r="W48" s="4">
        <f t="shared" si="34"/>
        <v>0</v>
      </c>
      <c r="X48" s="33">
        <f t="shared" si="35"/>
        <v>0</v>
      </c>
      <c r="Y48" s="33">
        <f t="shared" si="36"/>
        <v>0</v>
      </c>
      <c r="Z48" s="4">
        <f t="shared" si="37"/>
        <v>0</v>
      </c>
      <c r="AA48" s="4">
        <f t="shared" si="18"/>
        <v>3812</v>
      </c>
      <c r="AB48" s="36">
        <f t="shared" si="38"/>
        <v>8.7405532320786565E-3</v>
      </c>
      <c r="AC48" s="43">
        <v>209</v>
      </c>
      <c r="AD48" s="43">
        <v>310</v>
      </c>
      <c r="AE48" s="43">
        <v>507</v>
      </c>
      <c r="AF48" s="33">
        <v>528</v>
      </c>
      <c r="AG48" s="85">
        <v>467</v>
      </c>
      <c r="AH48" s="85"/>
      <c r="AI48" s="33">
        <v>600</v>
      </c>
      <c r="AJ48" s="33">
        <f>SUMIF('6월 매출현황(6.26)'!$B:$B,Main!C48,'6월 매출현황(6.26)'!$N:$N)</f>
        <v>406</v>
      </c>
      <c r="AK48" s="33">
        <v>40</v>
      </c>
      <c r="AL48" s="386" t="s">
        <v>2041</v>
      </c>
      <c r="AM48" s="33">
        <f t="shared" si="39"/>
        <v>2427</v>
      </c>
      <c r="AN48" s="338"/>
      <c r="AO48" s="80">
        <v>1321.1000000000001</v>
      </c>
      <c r="AP48" s="80">
        <v>121639740.2</v>
      </c>
      <c r="BB48" s="253">
        <v>0.1</v>
      </c>
      <c r="BC48" s="254">
        <v>0.9</v>
      </c>
      <c r="BD48" s="33">
        <f t="shared" si="40"/>
        <v>381.20000000000005</v>
      </c>
      <c r="BE48" s="4">
        <f t="shared" si="41"/>
        <v>3430.8</v>
      </c>
    </row>
    <row r="49" spans="2:57">
      <c r="B49" s="3" t="s">
        <v>22</v>
      </c>
      <c r="C49" s="250" t="s">
        <v>33</v>
      </c>
      <c r="D49" s="89"/>
      <c r="E49" s="4">
        <v>136</v>
      </c>
      <c r="F49" s="4">
        <v>505</v>
      </c>
      <c r="G49" s="4">
        <f t="shared" si="13"/>
        <v>641</v>
      </c>
      <c r="H49" s="4">
        <v>317</v>
      </c>
      <c r="I49" s="4">
        <v>342</v>
      </c>
      <c r="J49" s="4">
        <f t="shared" si="14"/>
        <v>659</v>
      </c>
      <c r="K49" s="4">
        <v>301</v>
      </c>
      <c r="L49" s="4">
        <v>355</v>
      </c>
      <c r="M49" s="4">
        <f t="shared" si="15"/>
        <v>656</v>
      </c>
      <c r="N49" s="4">
        <v>141</v>
      </c>
      <c r="O49" s="4">
        <v>264</v>
      </c>
      <c r="P49" s="4">
        <f t="shared" si="16"/>
        <v>405</v>
      </c>
      <c r="Q49" s="4">
        <v>438</v>
      </c>
      <c r="R49" s="4">
        <v>467</v>
      </c>
      <c r="S49" s="4">
        <f t="shared" si="17"/>
        <v>905</v>
      </c>
      <c r="T49" s="4">
        <v>229</v>
      </c>
      <c r="U49" s="4">
        <v>315</v>
      </c>
      <c r="V49" s="4">
        <f t="shared" si="33"/>
        <v>544</v>
      </c>
      <c r="W49" s="4">
        <f t="shared" si="34"/>
        <v>659</v>
      </c>
      <c r="X49" s="33">
        <f t="shared" si="35"/>
        <v>656</v>
      </c>
      <c r="Y49" s="33">
        <f t="shared" si="36"/>
        <v>405</v>
      </c>
      <c r="Z49" s="4">
        <f t="shared" si="37"/>
        <v>905</v>
      </c>
      <c r="AA49" s="4">
        <f t="shared" si="18"/>
        <v>544</v>
      </c>
      <c r="AB49" s="36">
        <f t="shared" si="38"/>
        <v>1.247340230391078E-3</v>
      </c>
      <c r="AC49" s="43">
        <v>15</v>
      </c>
      <c r="AD49" s="43">
        <v>0</v>
      </c>
      <c r="AE49" s="43">
        <v>56</v>
      </c>
      <c r="AF49" s="33">
        <v>28</v>
      </c>
      <c r="AG49" s="85">
        <v>22</v>
      </c>
      <c r="AH49" s="85"/>
      <c r="AI49" s="33">
        <v>40</v>
      </c>
      <c r="AJ49" s="33">
        <f>SUMIF('6월 매출현황(6.26)'!$B:$B,Main!C49,'6월 매출현황(6.26)'!$N:$N)</f>
        <v>38</v>
      </c>
      <c r="AK49" s="33"/>
      <c r="AL49" s="386"/>
      <c r="AM49" s="33">
        <f t="shared" si="39"/>
        <v>159</v>
      </c>
      <c r="AN49" s="338"/>
      <c r="AO49" s="80">
        <v>0</v>
      </c>
      <c r="AP49" s="80">
        <v>0</v>
      </c>
      <c r="BB49" s="253"/>
      <c r="BC49" s="254">
        <v>1</v>
      </c>
      <c r="BD49" s="33">
        <f t="shared" si="40"/>
        <v>0</v>
      </c>
      <c r="BE49" s="4">
        <f t="shared" si="41"/>
        <v>544</v>
      </c>
    </row>
    <row r="50" spans="2:57">
      <c r="B50" s="3" t="s">
        <v>22</v>
      </c>
      <c r="C50" s="250" t="s">
        <v>38</v>
      </c>
      <c r="D50" s="89"/>
      <c r="E50" s="4">
        <v>0</v>
      </c>
      <c r="F50" s="4">
        <v>0</v>
      </c>
      <c r="G50" s="4">
        <f t="shared" si="13"/>
        <v>0</v>
      </c>
      <c r="H50" s="4">
        <v>200</v>
      </c>
      <c r="I50" s="4">
        <v>473</v>
      </c>
      <c r="J50" s="4">
        <f t="shared" si="14"/>
        <v>673</v>
      </c>
      <c r="K50" s="4">
        <v>640</v>
      </c>
      <c r="L50" s="4">
        <v>642</v>
      </c>
      <c r="M50" s="4">
        <f t="shared" si="15"/>
        <v>1282</v>
      </c>
      <c r="N50" s="4">
        <v>201</v>
      </c>
      <c r="O50" s="4">
        <v>128</v>
      </c>
      <c r="P50" s="4">
        <f t="shared" si="16"/>
        <v>329</v>
      </c>
      <c r="Q50" s="4">
        <v>29</v>
      </c>
      <c r="R50" s="4">
        <v>177</v>
      </c>
      <c r="S50" s="4">
        <f t="shared" si="17"/>
        <v>206</v>
      </c>
      <c r="T50" s="4">
        <v>204</v>
      </c>
      <c r="U50" s="4">
        <v>146</v>
      </c>
      <c r="V50" s="4">
        <f t="shared" si="33"/>
        <v>350</v>
      </c>
      <c r="W50" s="4">
        <f t="shared" si="34"/>
        <v>673</v>
      </c>
      <c r="X50" s="33">
        <f t="shared" si="35"/>
        <v>1282</v>
      </c>
      <c r="Y50" s="33">
        <f t="shared" si="36"/>
        <v>329</v>
      </c>
      <c r="Z50" s="4">
        <f t="shared" si="37"/>
        <v>206</v>
      </c>
      <c r="AA50" s="4">
        <f t="shared" si="18"/>
        <v>350</v>
      </c>
      <c r="AB50" s="36">
        <f t="shared" si="38"/>
        <v>8.0251669234720081E-4</v>
      </c>
      <c r="AC50" s="43">
        <v>8</v>
      </c>
      <c r="AD50" s="43">
        <v>0</v>
      </c>
      <c r="AE50" s="43">
        <v>0</v>
      </c>
      <c r="AF50" s="33">
        <v>0</v>
      </c>
      <c r="AG50" s="85">
        <v>0</v>
      </c>
      <c r="AH50" s="85"/>
      <c r="AI50" s="33"/>
      <c r="AJ50" s="33">
        <f>SUMIF('6월 매출현황(6.26)'!$B:$B,Main!C50,'6월 매출현황(6.26)'!$N:$N)</f>
        <v>0</v>
      </c>
      <c r="AK50" s="33"/>
      <c r="AL50" s="386"/>
      <c r="AM50" s="33">
        <f t="shared" si="39"/>
        <v>8</v>
      </c>
      <c r="AN50" s="338"/>
      <c r="AO50" s="80">
        <v>0</v>
      </c>
      <c r="AP50" s="80">
        <v>0</v>
      </c>
      <c r="BB50" s="253"/>
      <c r="BC50" s="254">
        <v>1</v>
      </c>
      <c r="BD50" s="33">
        <f t="shared" si="40"/>
        <v>0</v>
      </c>
      <c r="BE50" s="4">
        <f t="shared" si="41"/>
        <v>350</v>
      </c>
    </row>
    <row r="51" spans="2:57">
      <c r="B51" s="3" t="s">
        <v>22</v>
      </c>
      <c r="C51" s="250" t="s">
        <v>41</v>
      </c>
      <c r="D51" s="89"/>
      <c r="E51" s="4">
        <v>33</v>
      </c>
      <c r="F51" s="4">
        <v>321</v>
      </c>
      <c r="G51" s="4">
        <f t="shared" si="13"/>
        <v>354</v>
      </c>
      <c r="H51" s="4">
        <v>54</v>
      </c>
      <c r="I51" s="4">
        <v>74</v>
      </c>
      <c r="J51" s="4">
        <f t="shared" si="14"/>
        <v>128</v>
      </c>
      <c r="K51" s="4">
        <v>63</v>
      </c>
      <c r="L51" s="4">
        <v>404</v>
      </c>
      <c r="M51" s="4">
        <f t="shared" si="15"/>
        <v>467</v>
      </c>
      <c r="N51" s="4">
        <v>134</v>
      </c>
      <c r="O51" s="4">
        <v>142</v>
      </c>
      <c r="P51" s="4">
        <f t="shared" si="16"/>
        <v>276</v>
      </c>
      <c r="Q51" s="4">
        <v>71</v>
      </c>
      <c r="R51" s="4">
        <v>92</v>
      </c>
      <c r="S51" s="4">
        <f t="shared" si="17"/>
        <v>163</v>
      </c>
      <c r="T51" s="4">
        <v>50</v>
      </c>
      <c r="U51" s="4">
        <v>54</v>
      </c>
      <c r="V51" s="4">
        <f t="shared" si="33"/>
        <v>104</v>
      </c>
      <c r="W51" s="4">
        <f t="shared" si="34"/>
        <v>128</v>
      </c>
      <c r="X51" s="33">
        <f t="shared" si="35"/>
        <v>467</v>
      </c>
      <c r="Y51" s="33">
        <f t="shared" si="36"/>
        <v>276</v>
      </c>
      <c r="Z51" s="4">
        <f t="shared" si="37"/>
        <v>163</v>
      </c>
      <c r="AA51" s="4">
        <f t="shared" si="18"/>
        <v>104</v>
      </c>
      <c r="AB51" s="36">
        <f t="shared" si="38"/>
        <v>2.3846210286888254E-4</v>
      </c>
      <c r="AC51" s="43">
        <v>0</v>
      </c>
      <c r="AD51" s="43">
        <v>20</v>
      </c>
      <c r="AE51" s="43">
        <v>0</v>
      </c>
      <c r="AF51" s="33">
        <v>0</v>
      </c>
      <c r="AG51" s="85">
        <v>0</v>
      </c>
      <c r="AH51" s="85"/>
      <c r="AI51" s="33">
        <v>20</v>
      </c>
      <c r="AJ51" s="33">
        <f>SUMIF('6월 매출현황(6.26)'!$B:$B,Main!C51,'6월 매출현황(6.26)'!$N:$N)</f>
        <v>0</v>
      </c>
      <c r="AK51" s="33"/>
      <c r="AL51" s="386"/>
      <c r="AM51" s="33">
        <f t="shared" si="39"/>
        <v>20</v>
      </c>
      <c r="AN51" s="338"/>
      <c r="AO51" s="80">
        <v>0</v>
      </c>
      <c r="AP51" s="80">
        <v>0</v>
      </c>
      <c r="BB51" s="253"/>
      <c r="BC51" s="254">
        <v>1</v>
      </c>
      <c r="BD51" s="33">
        <f t="shared" si="40"/>
        <v>0</v>
      </c>
      <c r="BE51" s="4">
        <f t="shared" si="41"/>
        <v>104</v>
      </c>
    </row>
    <row r="52" spans="2:57">
      <c r="B52" s="3" t="s">
        <v>22</v>
      </c>
      <c r="C52" s="250" t="s">
        <v>42</v>
      </c>
      <c r="D52" s="89"/>
      <c r="E52" s="4">
        <v>0</v>
      </c>
      <c r="F52" s="4">
        <v>0</v>
      </c>
      <c r="G52" s="4">
        <f t="shared" si="13"/>
        <v>0</v>
      </c>
      <c r="H52" s="4">
        <v>0</v>
      </c>
      <c r="I52" s="4">
        <v>0</v>
      </c>
      <c r="J52" s="4">
        <f t="shared" si="14"/>
        <v>0</v>
      </c>
      <c r="K52" s="4">
        <v>0</v>
      </c>
      <c r="L52" s="4">
        <v>0</v>
      </c>
      <c r="M52" s="4">
        <f t="shared" si="15"/>
        <v>0</v>
      </c>
      <c r="N52" s="4">
        <v>0</v>
      </c>
      <c r="O52" s="4">
        <v>0</v>
      </c>
      <c r="P52" s="4">
        <f t="shared" si="16"/>
        <v>0</v>
      </c>
      <c r="Q52" s="4">
        <v>610</v>
      </c>
      <c r="R52" s="4">
        <v>2001</v>
      </c>
      <c r="S52" s="4">
        <f t="shared" si="17"/>
        <v>2611</v>
      </c>
      <c r="T52" s="4">
        <v>417</v>
      </c>
      <c r="U52" s="4">
        <v>751</v>
      </c>
      <c r="V52" s="4">
        <f t="shared" si="33"/>
        <v>1168</v>
      </c>
      <c r="W52" s="4">
        <f t="shared" si="34"/>
        <v>0</v>
      </c>
      <c r="X52" s="33">
        <f t="shared" si="35"/>
        <v>0</v>
      </c>
      <c r="Y52" s="33">
        <f t="shared" si="36"/>
        <v>0</v>
      </c>
      <c r="Z52" s="4">
        <f t="shared" si="37"/>
        <v>2611</v>
      </c>
      <c r="AA52" s="4">
        <f t="shared" si="18"/>
        <v>1168</v>
      </c>
      <c r="AB52" s="36">
        <f t="shared" si="38"/>
        <v>2.6781128476043728E-3</v>
      </c>
      <c r="AC52" s="43">
        <v>57</v>
      </c>
      <c r="AD52" s="43">
        <v>66</v>
      </c>
      <c r="AE52" s="43">
        <v>83</v>
      </c>
      <c r="AF52" s="33">
        <v>120</v>
      </c>
      <c r="AG52" s="85">
        <v>64</v>
      </c>
      <c r="AH52" s="85"/>
      <c r="AI52" s="33">
        <v>120</v>
      </c>
      <c r="AJ52" s="33">
        <f>SUMIF('6월 매출현황(6.26)'!$B:$B,Main!C52,'6월 매출현황(6.26)'!$N:$N)</f>
        <v>78</v>
      </c>
      <c r="AK52" s="33">
        <v>20</v>
      </c>
      <c r="AL52" s="386"/>
      <c r="AM52" s="33">
        <f t="shared" si="39"/>
        <v>468</v>
      </c>
      <c r="AN52" s="338"/>
      <c r="AO52" s="80">
        <v>0</v>
      </c>
      <c r="AP52" s="80">
        <v>0</v>
      </c>
      <c r="BB52" s="253"/>
      <c r="BC52" s="254">
        <v>1</v>
      </c>
      <c r="BD52" s="33">
        <f t="shared" si="40"/>
        <v>0</v>
      </c>
      <c r="BE52" s="4">
        <f t="shared" si="41"/>
        <v>1168</v>
      </c>
    </row>
    <row r="53" spans="2:57">
      <c r="B53" s="3" t="s">
        <v>22</v>
      </c>
      <c r="C53" s="250" t="s">
        <v>241</v>
      </c>
      <c r="D53" s="89"/>
      <c r="E53" s="4">
        <v>0</v>
      </c>
      <c r="F53" s="4">
        <v>0</v>
      </c>
      <c r="G53" s="4">
        <f t="shared" si="13"/>
        <v>0</v>
      </c>
      <c r="H53" s="4">
        <v>0</v>
      </c>
      <c r="I53" s="4">
        <v>0</v>
      </c>
      <c r="J53" s="4">
        <f t="shared" si="14"/>
        <v>0</v>
      </c>
      <c r="K53" s="4">
        <v>0</v>
      </c>
      <c r="L53" s="4">
        <v>0</v>
      </c>
      <c r="M53" s="4">
        <f t="shared" si="15"/>
        <v>0</v>
      </c>
      <c r="N53" s="4">
        <v>0</v>
      </c>
      <c r="O53" s="4">
        <v>0</v>
      </c>
      <c r="P53" s="4">
        <f t="shared" si="16"/>
        <v>0</v>
      </c>
      <c r="Q53" s="4">
        <v>0</v>
      </c>
      <c r="R53" s="4">
        <v>0</v>
      </c>
      <c r="S53" s="4">
        <f t="shared" si="17"/>
        <v>0</v>
      </c>
      <c r="T53" s="4">
        <v>0</v>
      </c>
      <c r="U53" s="4">
        <v>118</v>
      </c>
      <c r="V53" s="4">
        <f t="shared" si="33"/>
        <v>118</v>
      </c>
      <c r="W53" s="4">
        <f t="shared" si="34"/>
        <v>0</v>
      </c>
      <c r="X53" s="33">
        <f t="shared" si="35"/>
        <v>0</v>
      </c>
      <c r="Y53" s="33">
        <f t="shared" si="36"/>
        <v>0</v>
      </c>
      <c r="Z53" s="4">
        <f t="shared" si="37"/>
        <v>0</v>
      </c>
      <c r="AA53" s="4">
        <f t="shared" si="18"/>
        <v>118</v>
      </c>
      <c r="AB53" s="36">
        <f t="shared" si="38"/>
        <v>2.7056277056277056E-4</v>
      </c>
      <c r="AC53" s="43">
        <v>0</v>
      </c>
      <c r="AD53" s="43">
        <v>0</v>
      </c>
      <c r="AE53" s="43">
        <v>0</v>
      </c>
      <c r="AF53" s="33">
        <v>0</v>
      </c>
      <c r="AG53" s="85">
        <v>0</v>
      </c>
      <c r="AH53" s="85"/>
      <c r="AI53" s="33"/>
      <c r="AJ53" s="33">
        <f>SUMIF('6월 매출현황(6.26)'!$B:$B,Main!C53,'6월 매출현황(6.26)'!$N:$N)</f>
        <v>0</v>
      </c>
      <c r="AK53" s="33"/>
      <c r="AL53" s="386"/>
      <c r="AM53" s="33">
        <f t="shared" si="39"/>
        <v>0</v>
      </c>
      <c r="AN53" s="338"/>
      <c r="AO53" s="80">
        <v>0</v>
      </c>
      <c r="AP53" s="80">
        <v>0</v>
      </c>
      <c r="BB53" s="253"/>
      <c r="BC53" s="254">
        <v>1</v>
      </c>
      <c r="BD53" s="33">
        <f t="shared" si="40"/>
        <v>0</v>
      </c>
      <c r="BE53" s="4">
        <f t="shared" si="41"/>
        <v>118</v>
      </c>
    </row>
    <row r="54" spans="2:57">
      <c r="B54" s="3" t="s">
        <v>22</v>
      </c>
      <c r="C54" s="249" t="s">
        <v>216</v>
      </c>
      <c r="D54" s="89"/>
      <c r="E54" s="4">
        <v>0</v>
      </c>
      <c r="F54" s="4">
        <v>0</v>
      </c>
      <c r="G54" s="4">
        <f t="shared" ref="G54:G140" si="42">E54+F54</f>
        <v>0</v>
      </c>
      <c r="H54" s="4">
        <v>0</v>
      </c>
      <c r="I54" s="4">
        <v>154</v>
      </c>
      <c r="J54" s="4">
        <f t="shared" ref="J54:J140" si="43">H54+I54</f>
        <v>154</v>
      </c>
      <c r="K54" s="4">
        <v>126</v>
      </c>
      <c r="L54" s="4">
        <v>10</v>
      </c>
      <c r="M54" s="4">
        <f t="shared" ref="M54:M140" si="44">K54+L54</f>
        <v>136</v>
      </c>
      <c r="N54" s="4">
        <v>20</v>
      </c>
      <c r="O54" s="4">
        <v>8</v>
      </c>
      <c r="P54" s="4">
        <f t="shared" ref="P54:P140" si="45">N54+O54</f>
        <v>28</v>
      </c>
      <c r="Q54" s="4">
        <v>0</v>
      </c>
      <c r="R54" s="4">
        <v>0</v>
      </c>
      <c r="S54" s="4">
        <f t="shared" ref="S54:S140" si="46">Q54+R54</f>
        <v>0</v>
      </c>
      <c r="T54" s="4">
        <v>0</v>
      </c>
      <c r="U54" s="4">
        <v>157</v>
      </c>
      <c r="V54" s="4">
        <f t="shared" si="33"/>
        <v>157</v>
      </c>
      <c r="W54" s="4">
        <f t="shared" si="34"/>
        <v>154</v>
      </c>
      <c r="X54" s="33">
        <f t="shared" si="35"/>
        <v>136</v>
      </c>
      <c r="Y54" s="33">
        <f t="shared" si="36"/>
        <v>28</v>
      </c>
      <c r="Z54" s="4">
        <f t="shared" si="37"/>
        <v>0</v>
      </c>
      <c r="AA54" s="4">
        <f t="shared" ref="AA54:AA140" si="47">V54</f>
        <v>157</v>
      </c>
      <c r="AB54" s="36">
        <f t="shared" si="38"/>
        <v>3.5998605913860153E-4</v>
      </c>
      <c r="AC54" s="43">
        <v>12</v>
      </c>
      <c r="AD54" s="43">
        <v>10</v>
      </c>
      <c r="AE54" s="43">
        <v>0</v>
      </c>
      <c r="AF54" s="33">
        <v>27</v>
      </c>
      <c r="AG54" s="85">
        <v>0</v>
      </c>
      <c r="AH54" s="85"/>
      <c r="AI54" s="33"/>
      <c r="AJ54" s="33">
        <f>SUMIF('6월 매출현황(6.26)'!$B:$B,Main!C54,'6월 매출현황(6.26)'!$N:$N)</f>
        <v>0</v>
      </c>
      <c r="AK54" s="33"/>
      <c r="AL54" s="386"/>
      <c r="AM54" s="33">
        <f t="shared" si="39"/>
        <v>49</v>
      </c>
      <c r="AN54" s="338"/>
      <c r="AO54" s="80">
        <v>0</v>
      </c>
      <c r="AP54" s="80">
        <v>0</v>
      </c>
      <c r="BB54" s="253"/>
      <c r="BC54" s="254">
        <v>1</v>
      </c>
      <c r="BD54" s="33">
        <f t="shared" si="40"/>
        <v>0</v>
      </c>
      <c r="BE54" s="4">
        <f t="shared" si="41"/>
        <v>157</v>
      </c>
    </row>
    <row r="55" spans="2:57" ht="15.75" customHeight="1">
      <c r="B55" s="20" t="s">
        <v>22</v>
      </c>
      <c r="C55" s="250" t="s">
        <v>34</v>
      </c>
      <c r="D55" s="89"/>
      <c r="E55" s="4">
        <v>436</v>
      </c>
      <c r="F55" s="4">
        <v>174</v>
      </c>
      <c r="G55" s="4">
        <f>E55+F55</f>
        <v>610</v>
      </c>
      <c r="H55" s="4">
        <v>158</v>
      </c>
      <c r="I55" s="4">
        <v>210</v>
      </c>
      <c r="J55" s="4">
        <f>H55+I55</f>
        <v>368</v>
      </c>
      <c r="K55" s="4">
        <v>29</v>
      </c>
      <c r="L55" s="4">
        <v>29</v>
      </c>
      <c r="M55" s="4">
        <f>K55+L55</f>
        <v>58</v>
      </c>
      <c r="N55" s="4">
        <v>12</v>
      </c>
      <c r="O55" s="4">
        <v>22</v>
      </c>
      <c r="P55" s="4">
        <f>N55+O55</f>
        <v>34</v>
      </c>
      <c r="Q55" s="4">
        <v>11</v>
      </c>
      <c r="R55" s="4">
        <v>173</v>
      </c>
      <c r="S55" s="4">
        <f>Q55+R55</f>
        <v>184</v>
      </c>
      <c r="T55" s="4">
        <v>355</v>
      </c>
      <c r="U55" s="4">
        <v>245</v>
      </c>
      <c r="V55" s="4">
        <f>T55+U55</f>
        <v>600</v>
      </c>
      <c r="W55" s="4">
        <f>J55</f>
        <v>368</v>
      </c>
      <c r="X55" s="33">
        <f>M55</f>
        <v>58</v>
      </c>
      <c r="Y55" s="33">
        <f>P55</f>
        <v>34</v>
      </c>
      <c r="Z55" s="4">
        <f>S55</f>
        <v>184</v>
      </c>
      <c r="AA55" s="4">
        <f>V55</f>
        <v>600</v>
      </c>
      <c r="AB55" s="36">
        <f>IFERROR(AA55/$AA$8,0)</f>
        <v>1.3757429011666299E-3</v>
      </c>
      <c r="AC55" s="43">
        <v>40</v>
      </c>
      <c r="AD55" s="43">
        <v>70</v>
      </c>
      <c r="AE55" s="43">
        <v>60</v>
      </c>
      <c r="AF55" s="33">
        <v>45</v>
      </c>
      <c r="AG55" s="85">
        <v>28</v>
      </c>
      <c r="AH55" s="85"/>
      <c r="AI55" s="33">
        <v>40</v>
      </c>
      <c r="AJ55" s="33">
        <f>SUMIF('6월 매출현황(6.26)'!$B:$B,Main!C55,'6월 매출현황(6.26)'!$N:$N)</f>
        <v>36</v>
      </c>
      <c r="AK55" s="33">
        <v>8</v>
      </c>
      <c r="AL55" s="386"/>
      <c r="AM55" s="33">
        <f t="shared" si="39"/>
        <v>279</v>
      </c>
      <c r="AN55" s="338"/>
      <c r="AO55" s="80">
        <v>0</v>
      </c>
      <c r="AP55" s="80">
        <v>0</v>
      </c>
      <c r="BB55" s="253"/>
      <c r="BC55" s="254">
        <v>1</v>
      </c>
      <c r="BD55" s="33">
        <f t="shared" si="40"/>
        <v>0</v>
      </c>
      <c r="BE55" s="4">
        <f t="shared" si="41"/>
        <v>600</v>
      </c>
    </row>
    <row r="56" spans="2:57" ht="16.5" customHeight="1">
      <c r="B56" s="3" t="s">
        <v>1001</v>
      </c>
      <c r="C56" s="279" t="s">
        <v>25</v>
      </c>
      <c r="D56" s="89"/>
      <c r="E56" s="4">
        <v>3040</v>
      </c>
      <c r="F56" s="4">
        <v>22157</v>
      </c>
      <c r="G56" s="4">
        <f>E56+F56</f>
        <v>25197</v>
      </c>
      <c r="H56" s="4">
        <v>4979</v>
      </c>
      <c r="I56" s="4">
        <v>10890</v>
      </c>
      <c r="J56" s="4">
        <f>H56+I56</f>
        <v>15869</v>
      </c>
      <c r="K56" s="4">
        <v>816</v>
      </c>
      <c r="L56" s="4">
        <v>2298</v>
      </c>
      <c r="M56" s="4">
        <f>K56+L56</f>
        <v>3114</v>
      </c>
      <c r="N56" s="4">
        <v>875</v>
      </c>
      <c r="O56" s="4">
        <v>2088</v>
      </c>
      <c r="P56" s="4">
        <f>N56+O56</f>
        <v>2963</v>
      </c>
      <c r="Q56" s="4">
        <v>297</v>
      </c>
      <c r="R56" s="4">
        <v>1985</v>
      </c>
      <c r="S56" s="4">
        <f>Q56+R56</f>
        <v>2282</v>
      </c>
      <c r="T56" s="4">
        <v>226</v>
      </c>
      <c r="U56" s="4">
        <v>1092</v>
      </c>
      <c r="V56" s="4">
        <f>T56+U56</f>
        <v>1318</v>
      </c>
      <c r="W56" s="4">
        <f>J56</f>
        <v>15869</v>
      </c>
      <c r="X56" s="33">
        <f>M56</f>
        <v>3114</v>
      </c>
      <c r="Y56" s="33">
        <f>P56</f>
        <v>2963</v>
      </c>
      <c r="Z56" s="4">
        <f>S56</f>
        <v>2282</v>
      </c>
      <c r="AA56" s="4">
        <f>V56</f>
        <v>1318</v>
      </c>
      <c r="AB56" s="36">
        <f>IFERROR(AA56/$AA$8,0)</f>
        <v>3.0220485728960304E-3</v>
      </c>
      <c r="AC56" s="43">
        <v>16</v>
      </c>
      <c r="AD56" s="43">
        <v>61</v>
      </c>
      <c r="AE56" s="43">
        <v>62</v>
      </c>
      <c r="AF56" s="33">
        <v>4</v>
      </c>
      <c r="AG56" s="85">
        <v>4</v>
      </c>
      <c r="AH56" s="85"/>
      <c r="AI56" s="33">
        <v>40</v>
      </c>
      <c r="AJ56" s="33">
        <f>SUMIF('6월 매출현황(6.26)'!$B:$B,Main!C56,'6월 매출현황(6.26)'!$N:$N)</f>
        <v>0</v>
      </c>
      <c r="AK56" s="33"/>
      <c r="AL56" s="386"/>
      <c r="AM56" s="33">
        <f t="shared" si="39"/>
        <v>147</v>
      </c>
      <c r="AN56" s="338"/>
      <c r="AO56" s="80">
        <v>0</v>
      </c>
      <c r="AP56" s="80">
        <v>0</v>
      </c>
      <c r="BB56" s="253">
        <v>0.9</v>
      </c>
      <c r="BC56" s="254">
        <v>0.1</v>
      </c>
      <c r="BD56" s="33">
        <f t="shared" si="40"/>
        <v>1186.2</v>
      </c>
      <c r="BE56" s="4">
        <f t="shared" si="41"/>
        <v>131.80000000000001</v>
      </c>
    </row>
    <row r="57" spans="2:57">
      <c r="B57" s="3" t="s">
        <v>1554</v>
      </c>
      <c r="C57" s="279" t="s">
        <v>1555</v>
      </c>
      <c r="D57" s="89"/>
      <c r="E57" s="4"/>
      <c r="F57" s="4"/>
      <c r="G57" s="4"/>
      <c r="H57" s="4"/>
      <c r="I57" s="4"/>
      <c r="J57" s="4"/>
      <c r="K57" s="4"/>
      <c r="L57" s="4"/>
      <c r="M57" s="4"/>
      <c r="N57" s="4"/>
      <c r="O57" s="4"/>
      <c r="P57" s="4"/>
      <c r="Q57" s="4"/>
      <c r="R57" s="4"/>
      <c r="S57" s="4"/>
      <c r="T57" s="4"/>
      <c r="U57" s="4"/>
      <c r="V57" s="4"/>
      <c r="W57" s="4"/>
      <c r="X57" s="33"/>
      <c r="Y57" s="33"/>
      <c r="Z57" s="4"/>
      <c r="AA57" s="4"/>
      <c r="AB57" s="36"/>
      <c r="AC57" s="43"/>
      <c r="AD57" s="43"/>
      <c r="AE57" s="43"/>
      <c r="AF57" s="33">
        <v>24</v>
      </c>
      <c r="AG57" s="85">
        <v>20</v>
      </c>
      <c r="AH57" s="85"/>
      <c r="AI57" s="33">
        <v>20</v>
      </c>
      <c r="AJ57" s="33">
        <f>SUMIF('6월 매출현황(6.26)'!$B:$B,Main!C57,'6월 매출현황(6.26)'!$N:$N)</f>
        <v>50</v>
      </c>
      <c r="AK57" s="33"/>
      <c r="AL57" s="386"/>
      <c r="AM57" s="33">
        <f t="shared" si="39"/>
        <v>94</v>
      </c>
      <c r="AN57" s="338"/>
      <c r="AO57" s="80"/>
      <c r="AP57" s="80"/>
      <c r="BB57" s="253"/>
      <c r="BC57" s="254"/>
      <c r="BD57" s="33">
        <f t="shared" si="40"/>
        <v>0</v>
      </c>
      <c r="BE57" s="4">
        <f t="shared" si="41"/>
        <v>0</v>
      </c>
    </row>
    <row r="58" spans="2:57" ht="16.5" customHeight="1">
      <c r="B58" s="3" t="s">
        <v>1811</v>
      </c>
      <c r="C58" s="279" t="s">
        <v>1812</v>
      </c>
      <c r="D58" s="89"/>
      <c r="E58" s="4"/>
      <c r="F58" s="4"/>
      <c r="G58" s="4"/>
      <c r="H58" s="4"/>
      <c r="I58" s="4"/>
      <c r="J58" s="4"/>
      <c r="K58" s="4"/>
      <c r="L58" s="4"/>
      <c r="M58" s="4"/>
      <c r="N58" s="4"/>
      <c r="O58" s="4"/>
      <c r="P58" s="4"/>
      <c r="Q58" s="4"/>
      <c r="R58" s="4"/>
      <c r="S58" s="4"/>
      <c r="T58" s="4"/>
      <c r="U58" s="4"/>
      <c r="V58" s="4"/>
      <c r="W58" s="4"/>
      <c r="X58" s="33"/>
      <c r="Y58" s="33"/>
      <c r="Z58" s="4"/>
      <c r="AA58" s="4"/>
      <c r="AB58" s="36"/>
      <c r="AC58" s="43"/>
      <c r="AD58" s="43"/>
      <c r="AE58" s="43"/>
      <c r="AF58" s="33"/>
      <c r="AG58" s="85">
        <v>7</v>
      </c>
      <c r="AH58" s="85"/>
      <c r="AI58" s="33"/>
      <c r="AJ58" s="33">
        <f>SUMIF('6월 매출현황(6.26)'!$B:$B,Main!C58,'6월 매출현황(6.26)'!$N:$N)</f>
        <v>0</v>
      </c>
      <c r="AK58" s="33"/>
      <c r="AL58" s="386" t="s">
        <v>2017</v>
      </c>
      <c r="AM58" s="33">
        <f t="shared" si="39"/>
        <v>7</v>
      </c>
      <c r="AN58" s="338"/>
      <c r="AO58" s="80"/>
      <c r="AP58" s="80"/>
      <c r="BB58" s="253"/>
      <c r="BC58" s="254"/>
      <c r="BD58" s="33"/>
      <c r="BE58" s="4"/>
    </row>
    <row r="59" spans="2:57" hidden="1">
      <c r="B59" s="3" t="s">
        <v>1811</v>
      </c>
      <c r="C59" s="279" t="s">
        <v>1813</v>
      </c>
      <c r="D59" s="89"/>
      <c r="E59" s="4"/>
      <c r="F59" s="4"/>
      <c r="G59" s="4"/>
      <c r="H59" s="4"/>
      <c r="I59" s="4"/>
      <c r="J59" s="4"/>
      <c r="K59" s="4"/>
      <c r="L59" s="4"/>
      <c r="M59" s="4"/>
      <c r="N59" s="4"/>
      <c r="O59" s="4"/>
      <c r="P59" s="4"/>
      <c r="Q59" s="4"/>
      <c r="R59" s="4"/>
      <c r="S59" s="4"/>
      <c r="T59" s="4"/>
      <c r="U59" s="4"/>
      <c r="V59" s="4"/>
      <c r="W59" s="4"/>
      <c r="X59" s="33"/>
      <c r="Y59" s="33"/>
      <c r="Z59" s="4"/>
      <c r="AA59" s="4"/>
      <c r="AB59" s="36"/>
      <c r="AC59" s="43"/>
      <c r="AD59" s="43"/>
      <c r="AE59" s="43"/>
      <c r="AF59" s="33"/>
      <c r="AG59" s="85">
        <v>4</v>
      </c>
      <c r="AH59" s="85"/>
      <c r="AI59" s="33"/>
      <c r="AJ59" s="33">
        <f>SUMIF('6월 매출현황(6.26)'!$B:$B,Main!C59,'6월 매출현황(6.26)'!$N:$N)</f>
        <v>0</v>
      </c>
      <c r="AK59" s="33"/>
      <c r="AL59" s="386" t="s">
        <v>2040</v>
      </c>
      <c r="AM59" s="33">
        <f t="shared" si="39"/>
        <v>4</v>
      </c>
      <c r="AN59" s="338"/>
      <c r="AO59" s="80"/>
      <c r="AP59" s="80"/>
      <c r="BB59" s="253"/>
      <c r="BC59" s="254"/>
      <c r="BD59" s="33"/>
      <c r="BE59" s="4"/>
    </row>
    <row r="60" spans="2:57" ht="16.5" hidden="1" customHeight="1">
      <c r="B60" s="20" t="s">
        <v>22</v>
      </c>
      <c r="C60" s="250" t="s">
        <v>179</v>
      </c>
      <c r="D60" s="271"/>
      <c r="E60" s="4">
        <v>0</v>
      </c>
      <c r="F60" s="4">
        <v>6</v>
      </c>
      <c r="G60" s="4">
        <f>E60+F60</f>
        <v>6</v>
      </c>
      <c r="H60" s="4">
        <v>0</v>
      </c>
      <c r="I60" s="4">
        <v>12</v>
      </c>
      <c r="J60" s="4">
        <f>H60+I60</f>
        <v>12</v>
      </c>
      <c r="K60" s="4">
        <v>0</v>
      </c>
      <c r="L60" s="4">
        <v>2</v>
      </c>
      <c r="M60" s="4">
        <f>K60+L60</f>
        <v>2</v>
      </c>
      <c r="N60" s="4">
        <v>2</v>
      </c>
      <c r="O60" s="4">
        <v>0</v>
      </c>
      <c r="P60" s="4">
        <f>N60+O60</f>
        <v>2</v>
      </c>
      <c r="Q60" s="4">
        <v>12</v>
      </c>
      <c r="R60" s="4">
        <v>14</v>
      </c>
      <c r="S60" s="4">
        <f>Q60+R60</f>
        <v>26</v>
      </c>
      <c r="T60" s="4">
        <v>10</v>
      </c>
      <c r="U60" s="4">
        <v>7</v>
      </c>
      <c r="V60" s="4">
        <f>T60+U60</f>
        <v>17</v>
      </c>
      <c r="W60" s="4">
        <f>J60</f>
        <v>12</v>
      </c>
      <c r="X60" s="33">
        <f>M60</f>
        <v>2</v>
      </c>
      <c r="Y60" s="33">
        <f>P60</f>
        <v>2</v>
      </c>
      <c r="Z60" s="4">
        <f>S60</f>
        <v>26</v>
      </c>
      <c r="AA60" s="4">
        <f>V60</f>
        <v>17</v>
      </c>
      <c r="AB60" s="36">
        <f>IFERROR(AA60/$AA$8,0)</f>
        <v>3.8979382199721186E-5</v>
      </c>
      <c r="AC60" s="43">
        <v>0</v>
      </c>
      <c r="AD60" s="43">
        <v>0</v>
      </c>
      <c r="AE60" s="43">
        <v>4</v>
      </c>
      <c r="AF60" s="33">
        <v>0</v>
      </c>
      <c r="AG60" s="85">
        <v>0</v>
      </c>
      <c r="AH60" s="85"/>
      <c r="AI60" s="33"/>
      <c r="AJ60" s="33">
        <f>SUMIF('6월 매출현황(6.26)'!$B:$B,Main!C60,'6월 매출현황(6.26)'!$N:$N)</f>
        <v>0</v>
      </c>
      <c r="AK60" s="33"/>
      <c r="AL60" s="386"/>
      <c r="AM60" s="33">
        <f t="shared" si="39"/>
        <v>4</v>
      </c>
      <c r="AN60" s="338"/>
      <c r="AO60" s="80">
        <v>0</v>
      </c>
      <c r="AP60" s="80">
        <v>0</v>
      </c>
      <c r="BB60" s="253"/>
      <c r="BC60" s="254">
        <v>1</v>
      </c>
      <c r="BD60" s="33">
        <f t="shared" ref="BD60:BD72" si="48">AA60*BB60</f>
        <v>0</v>
      </c>
      <c r="BE60" s="4">
        <f t="shared" ref="BE60:BE72" si="49">AA60*BC60</f>
        <v>17</v>
      </c>
    </row>
    <row r="61" spans="2:57" hidden="1">
      <c r="B61" s="3" t="s">
        <v>22</v>
      </c>
      <c r="C61" s="250" t="s">
        <v>122</v>
      </c>
      <c r="D61" s="89"/>
      <c r="E61" s="4">
        <v>0</v>
      </c>
      <c r="F61" s="4">
        <v>0</v>
      </c>
      <c r="G61" s="4">
        <f t="shared" si="42"/>
        <v>0</v>
      </c>
      <c r="H61" s="4">
        <v>0</v>
      </c>
      <c r="I61" s="4">
        <v>0</v>
      </c>
      <c r="J61" s="4">
        <f t="shared" si="43"/>
        <v>0</v>
      </c>
      <c r="K61" s="4">
        <v>0</v>
      </c>
      <c r="L61" s="4">
        <v>0</v>
      </c>
      <c r="M61" s="4">
        <f t="shared" si="44"/>
        <v>0</v>
      </c>
      <c r="N61" s="4">
        <v>0</v>
      </c>
      <c r="O61" s="4">
        <v>372</v>
      </c>
      <c r="P61" s="4">
        <f t="shared" si="45"/>
        <v>372</v>
      </c>
      <c r="Q61" s="4">
        <v>68</v>
      </c>
      <c r="R61" s="4">
        <v>42</v>
      </c>
      <c r="S61" s="4">
        <f t="shared" si="46"/>
        <v>110</v>
      </c>
      <c r="T61" s="4">
        <v>1</v>
      </c>
      <c r="U61" s="4">
        <v>0</v>
      </c>
      <c r="V61" s="4">
        <f t="shared" si="33"/>
        <v>1</v>
      </c>
      <c r="W61" s="4">
        <f t="shared" si="34"/>
        <v>0</v>
      </c>
      <c r="X61" s="33">
        <f t="shared" si="35"/>
        <v>0</v>
      </c>
      <c r="Y61" s="33">
        <f t="shared" si="36"/>
        <v>372</v>
      </c>
      <c r="Z61" s="4">
        <f t="shared" si="37"/>
        <v>110</v>
      </c>
      <c r="AA61" s="4">
        <f t="shared" si="47"/>
        <v>1</v>
      </c>
      <c r="AB61" s="36">
        <f t="shared" si="38"/>
        <v>2.2929048352777167E-6</v>
      </c>
      <c r="AC61" s="43">
        <v>0</v>
      </c>
      <c r="AD61" s="43">
        <v>0</v>
      </c>
      <c r="AE61" s="43">
        <v>0</v>
      </c>
      <c r="AF61" s="33">
        <v>0</v>
      </c>
      <c r="AG61" s="85">
        <v>0</v>
      </c>
      <c r="AH61" s="85"/>
      <c r="AI61" s="33"/>
      <c r="AJ61" s="33">
        <f>SUMIF('6월 매출현황(6.26)'!$B:$B,Main!C61,'6월 매출현황(6.26)'!$N:$N)</f>
        <v>0</v>
      </c>
      <c r="AK61" s="33"/>
      <c r="AL61" s="386"/>
      <c r="AM61" s="33">
        <f t="shared" si="39"/>
        <v>0</v>
      </c>
      <c r="AN61" s="338"/>
      <c r="AO61" s="80">
        <v>0</v>
      </c>
      <c r="AP61" s="80">
        <v>0</v>
      </c>
      <c r="BB61" s="253"/>
      <c r="BC61" s="254">
        <v>1</v>
      </c>
      <c r="BD61" s="33">
        <f t="shared" si="48"/>
        <v>0</v>
      </c>
      <c r="BE61" s="4">
        <f t="shared" si="49"/>
        <v>1</v>
      </c>
    </row>
    <row r="62" spans="2:57" hidden="1">
      <c r="B62" s="3" t="s">
        <v>22</v>
      </c>
      <c r="C62" s="249" t="s">
        <v>184</v>
      </c>
      <c r="D62" s="89"/>
      <c r="E62" s="4">
        <v>10</v>
      </c>
      <c r="F62" s="4">
        <v>0</v>
      </c>
      <c r="G62" s="4">
        <f t="shared" si="42"/>
        <v>10</v>
      </c>
      <c r="H62" s="4">
        <v>0</v>
      </c>
      <c r="I62" s="4">
        <v>0</v>
      </c>
      <c r="J62" s="4">
        <f t="shared" si="43"/>
        <v>0</v>
      </c>
      <c r="K62" s="4">
        <v>0</v>
      </c>
      <c r="L62" s="4">
        <v>0</v>
      </c>
      <c r="M62" s="4">
        <f t="shared" si="44"/>
        <v>0</v>
      </c>
      <c r="N62" s="4">
        <v>0</v>
      </c>
      <c r="O62" s="4">
        <v>1</v>
      </c>
      <c r="P62" s="4">
        <f t="shared" si="45"/>
        <v>1</v>
      </c>
      <c r="Q62" s="4">
        <v>6</v>
      </c>
      <c r="R62" s="4">
        <v>0</v>
      </c>
      <c r="S62" s="4">
        <f t="shared" si="46"/>
        <v>6</v>
      </c>
      <c r="T62" s="4">
        <v>2</v>
      </c>
      <c r="U62" s="4">
        <v>0</v>
      </c>
      <c r="V62" s="4">
        <f t="shared" si="33"/>
        <v>2</v>
      </c>
      <c r="W62" s="4">
        <f t="shared" si="34"/>
        <v>0</v>
      </c>
      <c r="X62" s="33">
        <f t="shared" si="35"/>
        <v>0</v>
      </c>
      <c r="Y62" s="33">
        <f t="shared" si="36"/>
        <v>1</v>
      </c>
      <c r="Z62" s="4">
        <f t="shared" si="37"/>
        <v>6</v>
      </c>
      <c r="AA62" s="4">
        <f t="shared" si="47"/>
        <v>2</v>
      </c>
      <c r="AB62" s="36">
        <f t="shared" si="38"/>
        <v>4.5858096705554333E-6</v>
      </c>
      <c r="AC62" s="43">
        <v>6</v>
      </c>
      <c r="AD62" s="43">
        <v>0</v>
      </c>
      <c r="AE62" s="43">
        <v>0</v>
      </c>
      <c r="AF62" s="33">
        <v>0</v>
      </c>
      <c r="AG62" s="85">
        <v>0</v>
      </c>
      <c r="AH62" s="85"/>
      <c r="AI62" s="33"/>
      <c r="AJ62" s="33">
        <f>SUMIF('6월 매출현황(6.26)'!$B:$B,Main!C62,'6월 매출현황(6.26)'!$N:$N)</f>
        <v>0</v>
      </c>
      <c r="AK62" s="33"/>
      <c r="AL62" s="386"/>
      <c r="AM62" s="33">
        <f t="shared" si="39"/>
        <v>6</v>
      </c>
      <c r="AN62" s="338"/>
      <c r="AO62" s="80">
        <v>0</v>
      </c>
      <c r="AP62" s="80">
        <v>0</v>
      </c>
      <c r="BB62" s="253"/>
      <c r="BC62" s="254">
        <v>1</v>
      </c>
      <c r="BD62" s="33">
        <f t="shared" si="48"/>
        <v>0</v>
      </c>
      <c r="BE62" s="4">
        <f t="shared" si="49"/>
        <v>2</v>
      </c>
    </row>
    <row r="63" spans="2:57">
      <c r="B63" s="3" t="s">
        <v>22</v>
      </c>
      <c r="C63" s="249" t="s">
        <v>170</v>
      </c>
      <c r="D63" s="89"/>
      <c r="E63" s="4">
        <v>0</v>
      </c>
      <c r="F63" s="4">
        <v>0</v>
      </c>
      <c r="G63" s="4">
        <f t="shared" si="42"/>
        <v>0</v>
      </c>
      <c r="H63" s="4">
        <v>0</v>
      </c>
      <c r="I63" s="4">
        <v>108</v>
      </c>
      <c r="J63" s="4">
        <f t="shared" si="43"/>
        <v>108</v>
      </c>
      <c r="K63" s="4">
        <v>18</v>
      </c>
      <c r="L63" s="4">
        <v>59</v>
      </c>
      <c r="M63" s="4">
        <f t="shared" si="44"/>
        <v>77</v>
      </c>
      <c r="N63" s="4">
        <v>27</v>
      </c>
      <c r="O63" s="4">
        <v>44</v>
      </c>
      <c r="P63" s="4">
        <f t="shared" si="45"/>
        <v>71</v>
      </c>
      <c r="Q63" s="4">
        <v>58</v>
      </c>
      <c r="R63" s="4">
        <v>72</v>
      </c>
      <c r="S63" s="4">
        <f t="shared" si="46"/>
        <v>130</v>
      </c>
      <c r="T63" s="4">
        <v>10</v>
      </c>
      <c r="U63" s="4">
        <v>12</v>
      </c>
      <c r="V63" s="4">
        <f t="shared" si="33"/>
        <v>22</v>
      </c>
      <c r="W63" s="4">
        <f t="shared" si="34"/>
        <v>108</v>
      </c>
      <c r="X63" s="33">
        <f t="shared" si="35"/>
        <v>77</v>
      </c>
      <c r="Y63" s="33">
        <f t="shared" si="36"/>
        <v>71</v>
      </c>
      <c r="Z63" s="4">
        <f t="shared" si="37"/>
        <v>130</v>
      </c>
      <c r="AA63" s="4">
        <f t="shared" si="47"/>
        <v>22</v>
      </c>
      <c r="AB63" s="36">
        <f t="shared" si="38"/>
        <v>5.0443906376109764E-5</v>
      </c>
      <c r="AC63" s="43">
        <v>4</v>
      </c>
      <c r="AD63" s="43">
        <v>0</v>
      </c>
      <c r="AE63" s="43">
        <v>12</v>
      </c>
      <c r="AF63" s="33">
        <v>2</v>
      </c>
      <c r="AG63" s="85">
        <v>0</v>
      </c>
      <c r="AH63" s="85"/>
      <c r="AI63" s="33"/>
      <c r="AJ63" s="33">
        <f>SUMIF('6월 매출현황(6.26)'!$B:$B,Main!C63,'6월 매출현황(6.26)'!$N:$N)</f>
        <v>4</v>
      </c>
      <c r="AK63" s="33"/>
      <c r="AL63" s="386"/>
      <c r="AM63" s="33">
        <f t="shared" si="39"/>
        <v>22</v>
      </c>
      <c r="AN63" s="338"/>
      <c r="AO63" s="80">
        <v>0</v>
      </c>
      <c r="AP63" s="80">
        <v>0</v>
      </c>
      <c r="BB63" s="253"/>
      <c r="BC63" s="254">
        <v>1</v>
      </c>
      <c r="BD63" s="33">
        <f t="shared" si="48"/>
        <v>0</v>
      </c>
      <c r="BE63" s="4">
        <f t="shared" si="49"/>
        <v>22</v>
      </c>
    </row>
    <row r="64" spans="2:57">
      <c r="B64" s="20" t="s">
        <v>22</v>
      </c>
      <c r="C64" s="250" t="s">
        <v>44</v>
      </c>
      <c r="D64" s="271"/>
      <c r="E64" s="4">
        <v>0</v>
      </c>
      <c r="F64" s="4">
        <v>0</v>
      </c>
      <c r="G64" s="4">
        <f>E64+F64</f>
        <v>0</v>
      </c>
      <c r="H64" s="4">
        <v>0</v>
      </c>
      <c r="I64" s="4">
        <v>0</v>
      </c>
      <c r="J64" s="4">
        <f>H64+I64</f>
        <v>0</v>
      </c>
      <c r="K64" s="4">
        <v>0</v>
      </c>
      <c r="L64" s="4">
        <v>0</v>
      </c>
      <c r="M64" s="4">
        <f>K64+L64</f>
        <v>0</v>
      </c>
      <c r="N64" s="4">
        <v>0</v>
      </c>
      <c r="O64" s="4">
        <v>0</v>
      </c>
      <c r="P64" s="4">
        <f>N64+O64</f>
        <v>0</v>
      </c>
      <c r="Q64" s="4">
        <v>0</v>
      </c>
      <c r="R64" s="4">
        <v>30</v>
      </c>
      <c r="S64" s="4">
        <f>Q64+R64</f>
        <v>30</v>
      </c>
      <c r="T64" s="4">
        <v>0</v>
      </c>
      <c r="U64" s="4">
        <v>0</v>
      </c>
      <c r="V64" s="4">
        <f>T64+U64</f>
        <v>0</v>
      </c>
      <c r="W64" s="4">
        <f>J64</f>
        <v>0</v>
      </c>
      <c r="X64" s="33">
        <f>M64</f>
        <v>0</v>
      </c>
      <c r="Y64" s="33">
        <f>P64</f>
        <v>0</v>
      </c>
      <c r="Z64" s="4">
        <f>S64</f>
        <v>30</v>
      </c>
      <c r="AA64" s="4">
        <f>V64</f>
        <v>0</v>
      </c>
      <c r="AB64" s="36">
        <f>IFERROR(AA64/$AA$8,0)</f>
        <v>0</v>
      </c>
      <c r="AC64" s="43">
        <v>0</v>
      </c>
      <c r="AD64" s="43">
        <v>0</v>
      </c>
      <c r="AE64" s="43">
        <v>0</v>
      </c>
      <c r="AF64" s="33">
        <v>0</v>
      </c>
      <c r="AG64" s="85">
        <v>0</v>
      </c>
      <c r="AH64" s="85"/>
      <c r="AI64" s="33"/>
      <c r="AJ64" s="33">
        <f>SUMIF('6월 매출현황(6.26)'!$B:$B,Main!C64,'6월 매출현황(6.26)'!$N:$N)</f>
        <v>0</v>
      </c>
      <c r="AK64" s="33"/>
      <c r="AL64" s="386"/>
      <c r="AM64" s="33">
        <f t="shared" si="39"/>
        <v>0</v>
      </c>
      <c r="AN64" s="338"/>
      <c r="AO64" s="80">
        <v>0</v>
      </c>
      <c r="AP64" s="80">
        <v>0</v>
      </c>
      <c r="BB64" s="253"/>
      <c r="BC64" s="254">
        <v>1</v>
      </c>
      <c r="BD64" s="33">
        <f t="shared" si="48"/>
        <v>0</v>
      </c>
      <c r="BE64" s="4">
        <f t="shared" si="49"/>
        <v>0</v>
      </c>
    </row>
    <row r="65" spans="2:57" ht="17.25" thickBot="1">
      <c r="B65" s="20" t="s">
        <v>22</v>
      </c>
      <c r="C65" s="250" t="s">
        <v>221</v>
      </c>
      <c r="D65" s="271"/>
      <c r="E65" s="4">
        <v>0</v>
      </c>
      <c r="F65" s="4">
        <v>0</v>
      </c>
      <c r="G65" s="4">
        <f>E65+F65</f>
        <v>0</v>
      </c>
      <c r="H65" s="4">
        <v>4</v>
      </c>
      <c r="I65" s="4">
        <v>3</v>
      </c>
      <c r="J65" s="4">
        <f>H65+I65</f>
        <v>7</v>
      </c>
      <c r="K65" s="4">
        <v>4</v>
      </c>
      <c r="L65" s="4">
        <v>0</v>
      </c>
      <c r="M65" s="4">
        <f>K65+L65</f>
        <v>4</v>
      </c>
      <c r="N65" s="4">
        <v>3</v>
      </c>
      <c r="O65" s="4">
        <v>2</v>
      </c>
      <c r="P65" s="4">
        <f>N65+O65</f>
        <v>5</v>
      </c>
      <c r="Q65" s="4">
        <v>4</v>
      </c>
      <c r="R65" s="4">
        <v>10</v>
      </c>
      <c r="S65" s="4">
        <f>Q65+R65</f>
        <v>14</v>
      </c>
      <c r="T65" s="4">
        <v>0</v>
      </c>
      <c r="U65" s="4">
        <v>0</v>
      </c>
      <c r="V65" s="4">
        <f>T65+U65</f>
        <v>0</v>
      </c>
      <c r="W65" s="4">
        <f>J65</f>
        <v>7</v>
      </c>
      <c r="X65" s="33">
        <f>M65</f>
        <v>4</v>
      </c>
      <c r="Y65" s="33">
        <f>P65</f>
        <v>5</v>
      </c>
      <c r="Z65" s="4">
        <f>S65</f>
        <v>14</v>
      </c>
      <c r="AA65" s="4">
        <f>V65</f>
        <v>0</v>
      </c>
      <c r="AB65" s="36">
        <f>IFERROR(AA65/$AA$8,0)</f>
        <v>0</v>
      </c>
      <c r="AC65" s="43">
        <v>0</v>
      </c>
      <c r="AD65" s="43">
        <v>0</v>
      </c>
      <c r="AE65" s="43">
        <v>0</v>
      </c>
      <c r="AF65" s="33">
        <v>0</v>
      </c>
      <c r="AG65" s="85">
        <v>0</v>
      </c>
      <c r="AH65" s="85"/>
      <c r="AI65" s="33"/>
      <c r="AJ65" s="33">
        <f>SUMIF('6월 매출현황(6.26)'!$B:$B,Main!C65,'6월 매출현황(6.26)'!$N:$N)</f>
        <v>10</v>
      </c>
      <c r="AK65" s="33"/>
      <c r="AL65" s="386"/>
      <c r="AM65" s="33">
        <f t="shared" si="39"/>
        <v>10</v>
      </c>
      <c r="AN65" s="338"/>
      <c r="AO65" s="80">
        <v>0</v>
      </c>
      <c r="AP65" s="80">
        <v>0</v>
      </c>
      <c r="BB65" s="253"/>
      <c r="BC65" s="254">
        <v>1</v>
      </c>
      <c r="BD65" s="33">
        <f t="shared" si="48"/>
        <v>0</v>
      </c>
      <c r="BE65" s="4">
        <f t="shared" si="49"/>
        <v>0</v>
      </c>
    </row>
    <row r="66" spans="2:57" hidden="1">
      <c r="B66" s="20" t="s">
        <v>22</v>
      </c>
      <c r="C66" s="250" t="s">
        <v>218</v>
      </c>
      <c r="D66" s="271"/>
      <c r="E66" s="4">
        <v>0</v>
      </c>
      <c r="F66" s="4">
        <v>0</v>
      </c>
      <c r="G66" s="4">
        <f>E66+F66</f>
        <v>0</v>
      </c>
      <c r="H66" s="4">
        <v>0</v>
      </c>
      <c r="I66" s="4">
        <v>42</v>
      </c>
      <c r="J66" s="4">
        <f>H66+I66</f>
        <v>42</v>
      </c>
      <c r="K66" s="4">
        <v>32</v>
      </c>
      <c r="L66" s="4">
        <v>53</v>
      </c>
      <c r="M66" s="4">
        <f>K66+L66</f>
        <v>85</v>
      </c>
      <c r="N66" s="4">
        <v>11</v>
      </c>
      <c r="O66" s="4">
        <v>0</v>
      </c>
      <c r="P66" s="4">
        <f>N66+O66</f>
        <v>11</v>
      </c>
      <c r="Q66" s="4">
        <v>0</v>
      </c>
      <c r="R66" s="4">
        <v>2</v>
      </c>
      <c r="S66" s="4">
        <f>Q66+R66</f>
        <v>2</v>
      </c>
      <c r="T66" s="4">
        <v>0</v>
      </c>
      <c r="U66" s="4">
        <v>0</v>
      </c>
      <c r="V66" s="4">
        <f>T66+U66</f>
        <v>0</v>
      </c>
      <c r="W66" s="4">
        <f>J66</f>
        <v>42</v>
      </c>
      <c r="X66" s="33">
        <f>M66</f>
        <v>85</v>
      </c>
      <c r="Y66" s="33">
        <f>P66</f>
        <v>11</v>
      </c>
      <c r="Z66" s="4">
        <f>S66</f>
        <v>2</v>
      </c>
      <c r="AA66" s="4">
        <f>V66</f>
        <v>0</v>
      </c>
      <c r="AB66" s="36">
        <f>IFERROR(AA66/$AA$8,0)</f>
        <v>0</v>
      </c>
      <c r="AC66" s="43">
        <v>0</v>
      </c>
      <c r="AD66" s="43">
        <v>0</v>
      </c>
      <c r="AE66" s="43">
        <v>0</v>
      </c>
      <c r="AF66" s="33">
        <v>0</v>
      </c>
      <c r="AG66" s="85">
        <v>0</v>
      </c>
      <c r="AH66" s="85"/>
      <c r="AI66" s="33"/>
      <c r="AJ66" s="33">
        <f>SUMIF('6월 매출현황(6.26)'!$B:$B,Main!C66,'6월 매출현황(6.26)'!$N:$N)</f>
        <v>0</v>
      </c>
      <c r="AK66" s="33"/>
      <c r="AL66" s="386"/>
      <c r="AM66" s="33">
        <f t="shared" si="39"/>
        <v>0</v>
      </c>
      <c r="AN66" s="338"/>
      <c r="AO66" s="80">
        <v>0</v>
      </c>
      <c r="AP66" s="80">
        <v>0</v>
      </c>
      <c r="BB66" s="253"/>
      <c r="BC66" s="254">
        <v>1</v>
      </c>
      <c r="BD66" s="33">
        <f t="shared" si="48"/>
        <v>0</v>
      </c>
      <c r="BE66" s="4">
        <f t="shared" si="49"/>
        <v>0</v>
      </c>
    </row>
    <row r="67" spans="2:57" ht="16.5" hidden="1" customHeight="1">
      <c r="B67" s="20" t="s">
        <v>22</v>
      </c>
      <c r="C67" s="250" t="s">
        <v>211</v>
      </c>
      <c r="D67" s="271"/>
      <c r="E67" s="4">
        <v>54</v>
      </c>
      <c r="F67" s="4">
        <v>228</v>
      </c>
      <c r="G67" s="4">
        <f>E67+F67</f>
        <v>282</v>
      </c>
      <c r="H67" s="4">
        <v>246</v>
      </c>
      <c r="I67" s="4">
        <v>113</v>
      </c>
      <c r="J67" s="4">
        <f>H67+I67</f>
        <v>359</v>
      </c>
      <c r="K67" s="4">
        <v>0</v>
      </c>
      <c r="L67" s="4">
        <v>36</v>
      </c>
      <c r="M67" s="4">
        <f>K67+L67</f>
        <v>36</v>
      </c>
      <c r="N67" s="4">
        <v>25</v>
      </c>
      <c r="O67" s="4">
        <v>64</v>
      </c>
      <c r="P67" s="4">
        <f>N67+O67</f>
        <v>89</v>
      </c>
      <c r="Q67" s="4">
        <v>24</v>
      </c>
      <c r="R67" s="4">
        <v>33</v>
      </c>
      <c r="S67" s="4">
        <f>Q67+R67</f>
        <v>57</v>
      </c>
      <c r="T67" s="4">
        <v>10</v>
      </c>
      <c r="U67" s="4">
        <v>0</v>
      </c>
      <c r="V67" s="4">
        <f>T67+U67</f>
        <v>10</v>
      </c>
      <c r="W67" s="4">
        <f>J67</f>
        <v>359</v>
      </c>
      <c r="X67" s="33">
        <f>M67</f>
        <v>36</v>
      </c>
      <c r="Y67" s="33">
        <f>P67</f>
        <v>89</v>
      </c>
      <c r="Z67" s="4">
        <f>S67</f>
        <v>57</v>
      </c>
      <c r="AA67" s="4">
        <f>V67</f>
        <v>10</v>
      </c>
      <c r="AB67" s="36">
        <f>IFERROR(AA67/$AA$8,0)</f>
        <v>2.2929048352777166E-5</v>
      </c>
      <c r="AC67" s="43">
        <v>0</v>
      </c>
      <c r="AD67" s="43">
        <v>0</v>
      </c>
      <c r="AE67" s="43">
        <v>0</v>
      </c>
      <c r="AF67" s="33">
        <v>0</v>
      </c>
      <c r="AG67" s="85">
        <v>0</v>
      </c>
      <c r="AH67" s="85"/>
      <c r="AI67" s="33"/>
      <c r="AJ67" s="33">
        <f>SUMIF('6월 매출현황(6.26)'!$B:$B,Main!C67,'6월 매출현황(6.26)'!$N:$N)</f>
        <v>0</v>
      </c>
      <c r="AK67" s="33"/>
      <c r="AL67" s="386"/>
      <c r="AM67" s="33">
        <f t="shared" si="39"/>
        <v>0</v>
      </c>
      <c r="AN67" s="338"/>
      <c r="AO67" s="80">
        <v>0</v>
      </c>
      <c r="AP67" s="80">
        <v>0</v>
      </c>
      <c r="BB67" s="253"/>
      <c r="BC67" s="254">
        <v>1</v>
      </c>
      <c r="BD67" s="33">
        <f t="shared" si="48"/>
        <v>0</v>
      </c>
      <c r="BE67" s="4">
        <f t="shared" si="49"/>
        <v>10</v>
      </c>
    </row>
    <row r="68" spans="2:57" hidden="1">
      <c r="B68" s="3" t="s">
        <v>22</v>
      </c>
      <c r="C68" s="250" t="s">
        <v>120</v>
      </c>
      <c r="D68" s="89"/>
      <c r="E68" s="4">
        <v>0</v>
      </c>
      <c r="F68" s="4">
        <v>0</v>
      </c>
      <c r="G68" s="4">
        <f t="shared" si="42"/>
        <v>0</v>
      </c>
      <c r="H68" s="4">
        <v>0</v>
      </c>
      <c r="I68" s="4">
        <v>0</v>
      </c>
      <c r="J68" s="4">
        <f t="shared" si="43"/>
        <v>0</v>
      </c>
      <c r="K68" s="4">
        <v>0</v>
      </c>
      <c r="L68" s="4">
        <v>0</v>
      </c>
      <c r="M68" s="4">
        <f t="shared" si="44"/>
        <v>0</v>
      </c>
      <c r="N68" s="4">
        <v>0</v>
      </c>
      <c r="O68" s="4">
        <v>0</v>
      </c>
      <c r="P68" s="4">
        <f t="shared" si="45"/>
        <v>0</v>
      </c>
      <c r="Q68" s="4">
        <v>0</v>
      </c>
      <c r="R68" s="4">
        <v>50</v>
      </c>
      <c r="S68" s="4">
        <f t="shared" si="46"/>
        <v>50</v>
      </c>
      <c r="T68" s="4">
        <v>0</v>
      </c>
      <c r="U68" s="4">
        <v>0</v>
      </c>
      <c r="V68" s="4">
        <f t="shared" si="33"/>
        <v>0</v>
      </c>
      <c r="W68" s="4">
        <f t="shared" si="34"/>
        <v>0</v>
      </c>
      <c r="X68" s="33">
        <f t="shared" si="35"/>
        <v>0</v>
      </c>
      <c r="Y68" s="33">
        <f t="shared" si="36"/>
        <v>0</v>
      </c>
      <c r="Z68" s="4">
        <f t="shared" si="37"/>
        <v>50</v>
      </c>
      <c r="AA68" s="4">
        <f t="shared" si="47"/>
        <v>0</v>
      </c>
      <c r="AB68" s="36">
        <f t="shared" si="38"/>
        <v>0</v>
      </c>
      <c r="AC68" s="43">
        <v>0</v>
      </c>
      <c r="AD68" s="43">
        <v>0</v>
      </c>
      <c r="AE68" s="43">
        <v>0</v>
      </c>
      <c r="AF68" s="33">
        <v>0</v>
      </c>
      <c r="AG68" s="85">
        <v>0</v>
      </c>
      <c r="AH68" s="85"/>
      <c r="AI68" s="33"/>
      <c r="AJ68" s="33">
        <f>SUMIF('6월 매출현황(6.26)'!$B:$B,Main!C68,'6월 매출현황(6.26)'!$N:$N)</f>
        <v>0</v>
      </c>
      <c r="AK68" s="33"/>
      <c r="AL68" s="386"/>
      <c r="AM68" s="33">
        <f t="shared" si="39"/>
        <v>0</v>
      </c>
      <c r="AN68" s="338"/>
      <c r="AO68" s="80">
        <v>0</v>
      </c>
      <c r="AP68" s="80">
        <v>0</v>
      </c>
      <c r="BB68" s="253"/>
      <c r="BC68" s="254">
        <v>1</v>
      </c>
      <c r="BD68" s="33">
        <f t="shared" si="48"/>
        <v>0</v>
      </c>
      <c r="BE68" s="4">
        <f t="shared" si="49"/>
        <v>0</v>
      </c>
    </row>
    <row r="69" spans="2:57" ht="16.5" hidden="1" customHeight="1">
      <c r="B69" s="3" t="s">
        <v>22</v>
      </c>
      <c r="C69" s="250" t="s">
        <v>235</v>
      </c>
      <c r="D69" s="89"/>
      <c r="E69" s="4">
        <v>0</v>
      </c>
      <c r="F69" s="4">
        <v>0</v>
      </c>
      <c r="G69" s="4">
        <f t="shared" si="42"/>
        <v>0</v>
      </c>
      <c r="H69" s="4">
        <v>0</v>
      </c>
      <c r="I69" s="4">
        <v>0</v>
      </c>
      <c r="J69" s="4">
        <f t="shared" si="43"/>
        <v>0</v>
      </c>
      <c r="K69" s="4">
        <v>0</v>
      </c>
      <c r="L69" s="4">
        <v>0</v>
      </c>
      <c r="M69" s="4">
        <f t="shared" si="44"/>
        <v>0</v>
      </c>
      <c r="N69" s="4">
        <v>0</v>
      </c>
      <c r="O69" s="4">
        <v>0</v>
      </c>
      <c r="P69" s="4">
        <f t="shared" si="45"/>
        <v>0</v>
      </c>
      <c r="Q69" s="4">
        <v>0</v>
      </c>
      <c r="R69" s="4">
        <v>0</v>
      </c>
      <c r="S69" s="4">
        <f t="shared" si="46"/>
        <v>0</v>
      </c>
      <c r="T69" s="4">
        <v>12</v>
      </c>
      <c r="U69" s="4">
        <v>28</v>
      </c>
      <c r="V69" s="4">
        <f t="shared" si="33"/>
        <v>40</v>
      </c>
      <c r="W69" s="4">
        <f t="shared" si="34"/>
        <v>0</v>
      </c>
      <c r="X69" s="33">
        <f t="shared" si="35"/>
        <v>0</v>
      </c>
      <c r="Y69" s="33">
        <f t="shared" si="36"/>
        <v>0</v>
      </c>
      <c r="Z69" s="4">
        <f t="shared" si="37"/>
        <v>0</v>
      </c>
      <c r="AA69" s="4">
        <f t="shared" si="47"/>
        <v>40</v>
      </c>
      <c r="AB69" s="36">
        <f t="shared" si="38"/>
        <v>9.1716193411108663E-5</v>
      </c>
      <c r="AC69" s="43">
        <v>0</v>
      </c>
      <c r="AD69" s="43">
        <v>0</v>
      </c>
      <c r="AE69" s="43">
        <v>0</v>
      </c>
      <c r="AF69" s="33">
        <v>0</v>
      </c>
      <c r="AG69" s="85">
        <v>0</v>
      </c>
      <c r="AH69" s="85"/>
      <c r="AI69" s="33"/>
      <c r="AJ69" s="33">
        <f>SUMIF('6월 매출현황(6.26)'!$B:$B,Main!C69,'6월 매출현황(6.26)'!$N:$N)</f>
        <v>0</v>
      </c>
      <c r="AK69" s="33"/>
      <c r="AL69" s="386"/>
      <c r="AM69" s="33">
        <f t="shared" si="39"/>
        <v>0</v>
      </c>
      <c r="AN69" s="338"/>
      <c r="AO69" s="80">
        <v>0</v>
      </c>
      <c r="AP69" s="80">
        <v>0</v>
      </c>
      <c r="BB69" s="253"/>
      <c r="BC69" s="254">
        <v>1</v>
      </c>
      <c r="BD69" s="33">
        <f t="shared" si="48"/>
        <v>0</v>
      </c>
      <c r="BE69" s="4">
        <f t="shared" si="49"/>
        <v>40</v>
      </c>
    </row>
    <row r="70" spans="2:57" hidden="1">
      <c r="B70" s="3" t="s">
        <v>22</v>
      </c>
      <c r="C70" s="249" t="s">
        <v>254</v>
      </c>
      <c r="D70" s="89"/>
      <c r="E70" s="4">
        <v>0</v>
      </c>
      <c r="F70" s="4">
        <v>0</v>
      </c>
      <c r="G70" s="4">
        <f t="shared" si="42"/>
        <v>0</v>
      </c>
      <c r="H70" s="4">
        <v>0</v>
      </c>
      <c r="I70" s="4">
        <v>0</v>
      </c>
      <c r="J70" s="4">
        <f t="shared" si="43"/>
        <v>0</v>
      </c>
      <c r="K70" s="4">
        <v>0</v>
      </c>
      <c r="L70" s="4">
        <v>0</v>
      </c>
      <c r="M70" s="4">
        <f t="shared" si="44"/>
        <v>0</v>
      </c>
      <c r="N70" s="4">
        <v>0</v>
      </c>
      <c r="O70" s="4">
        <v>0</v>
      </c>
      <c r="P70" s="4">
        <f t="shared" si="45"/>
        <v>0</v>
      </c>
      <c r="Q70" s="4">
        <v>0</v>
      </c>
      <c r="R70" s="4">
        <v>0</v>
      </c>
      <c r="S70" s="4">
        <f t="shared" si="46"/>
        <v>0</v>
      </c>
      <c r="T70" s="4">
        <v>0</v>
      </c>
      <c r="U70" s="4">
        <v>6</v>
      </c>
      <c r="V70" s="4">
        <f t="shared" si="33"/>
        <v>6</v>
      </c>
      <c r="W70" s="4">
        <f t="shared" si="34"/>
        <v>0</v>
      </c>
      <c r="X70" s="33">
        <f t="shared" si="35"/>
        <v>0</v>
      </c>
      <c r="Y70" s="33">
        <f t="shared" si="36"/>
        <v>0</v>
      </c>
      <c r="Z70" s="4">
        <f t="shared" si="37"/>
        <v>0</v>
      </c>
      <c r="AA70" s="4">
        <f t="shared" si="47"/>
        <v>6</v>
      </c>
      <c r="AB70" s="36">
        <f t="shared" si="38"/>
        <v>1.3757429011666299E-5</v>
      </c>
      <c r="AC70" s="43">
        <v>0</v>
      </c>
      <c r="AD70" s="43">
        <v>0</v>
      </c>
      <c r="AE70" s="43">
        <v>0</v>
      </c>
      <c r="AF70" s="33">
        <v>0</v>
      </c>
      <c r="AG70" s="85">
        <v>0</v>
      </c>
      <c r="AH70" s="85"/>
      <c r="AI70" s="33"/>
      <c r="AJ70" s="33">
        <f>SUMIF('6월 매출현황(6.26)'!$B:$B,Main!C70,'6월 매출현황(6.26)'!$N:$N)</f>
        <v>0</v>
      </c>
      <c r="AK70" s="33"/>
      <c r="AL70" s="386"/>
      <c r="AM70" s="33">
        <f t="shared" si="39"/>
        <v>0</v>
      </c>
      <c r="AN70" s="338"/>
      <c r="AO70" s="80">
        <v>0</v>
      </c>
      <c r="AP70" s="80">
        <v>0</v>
      </c>
      <c r="BB70" s="253"/>
      <c r="BC70" s="254">
        <v>1</v>
      </c>
      <c r="BD70" s="33">
        <f t="shared" si="48"/>
        <v>0</v>
      </c>
      <c r="BE70" s="4">
        <f t="shared" si="49"/>
        <v>6</v>
      </c>
    </row>
    <row r="71" spans="2:57" hidden="1">
      <c r="B71" s="3" t="s">
        <v>22</v>
      </c>
      <c r="C71" s="249" t="s">
        <v>204</v>
      </c>
      <c r="D71" s="89"/>
      <c r="E71" s="4">
        <v>0</v>
      </c>
      <c r="F71" s="4">
        <v>0</v>
      </c>
      <c r="G71" s="4">
        <f t="shared" si="42"/>
        <v>0</v>
      </c>
      <c r="H71" s="4">
        <v>4</v>
      </c>
      <c r="I71" s="4">
        <v>0</v>
      </c>
      <c r="J71" s="4">
        <f t="shared" si="43"/>
        <v>4</v>
      </c>
      <c r="K71" s="4">
        <v>0</v>
      </c>
      <c r="L71" s="4">
        <v>0</v>
      </c>
      <c r="M71" s="4">
        <f t="shared" si="44"/>
        <v>0</v>
      </c>
      <c r="N71" s="4">
        <v>2</v>
      </c>
      <c r="O71" s="4">
        <v>16</v>
      </c>
      <c r="P71" s="4">
        <f t="shared" si="45"/>
        <v>18</v>
      </c>
      <c r="Q71" s="4">
        <v>0</v>
      </c>
      <c r="R71" s="4">
        <v>0</v>
      </c>
      <c r="S71" s="4">
        <f t="shared" si="46"/>
        <v>0</v>
      </c>
      <c r="T71" s="4">
        <v>4</v>
      </c>
      <c r="U71" s="4">
        <v>0</v>
      </c>
      <c r="V71" s="4">
        <f t="shared" si="33"/>
        <v>4</v>
      </c>
      <c r="W71" s="4">
        <f t="shared" si="34"/>
        <v>4</v>
      </c>
      <c r="X71" s="33">
        <f t="shared" si="35"/>
        <v>0</v>
      </c>
      <c r="Y71" s="33">
        <f t="shared" si="36"/>
        <v>18</v>
      </c>
      <c r="Z71" s="4">
        <f t="shared" si="37"/>
        <v>0</v>
      </c>
      <c r="AA71" s="4">
        <f t="shared" si="47"/>
        <v>4</v>
      </c>
      <c r="AB71" s="36">
        <f t="shared" si="38"/>
        <v>9.1716193411108666E-6</v>
      </c>
      <c r="AC71" s="43">
        <v>0</v>
      </c>
      <c r="AD71" s="43">
        <v>0</v>
      </c>
      <c r="AE71" s="43">
        <v>0</v>
      </c>
      <c r="AF71" s="33">
        <v>0</v>
      </c>
      <c r="AG71" s="85">
        <v>0</v>
      </c>
      <c r="AH71" s="85"/>
      <c r="AI71" s="33"/>
      <c r="AJ71" s="33">
        <f>SUMIF('6월 매출현황(6.26)'!$B:$B,Main!C71,'6월 매출현황(6.26)'!$N:$N)</f>
        <v>0</v>
      </c>
      <c r="AK71" s="33"/>
      <c r="AL71" s="386"/>
      <c r="AM71" s="33">
        <f t="shared" si="39"/>
        <v>0</v>
      </c>
      <c r="AN71" s="33"/>
      <c r="AO71" s="80">
        <v>0</v>
      </c>
      <c r="AP71" s="80">
        <v>0</v>
      </c>
      <c r="BB71" s="253"/>
      <c r="BC71" s="254">
        <v>1</v>
      </c>
      <c r="BD71" s="33">
        <f t="shared" si="48"/>
        <v>0</v>
      </c>
      <c r="BE71" s="4">
        <f t="shared" si="49"/>
        <v>4</v>
      </c>
    </row>
    <row r="72" spans="2:57" ht="17.25" hidden="1" thickBot="1">
      <c r="B72" s="26" t="s">
        <v>22</v>
      </c>
      <c r="C72" s="280" t="s">
        <v>269</v>
      </c>
      <c r="D72" s="281"/>
      <c r="E72" s="4">
        <v>20</v>
      </c>
      <c r="F72" s="4">
        <v>39</v>
      </c>
      <c r="G72" s="27">
        <f t="shared" si="42"/>
        <v>59</v>
      </c>
      <c r="H72" s="4">
        <v>0</v>
      </c>
      <c r="I72" s="4">
        <v>8</v>
      </c>
      <c r="J72" s="27">
        <f t="shared" si="43"/>
        <v>8</v>
      </c>
      <c r="K72" s="4">
        <v>8</v>
      </c>
      <c r="L72" s="4">
        <v>4</v>
      </c>
      <c r="M72" s="27">
        <f t="shared" si="44"/>
        <v>12</v>
      </c>
      <c r="N72" s="27">
        <v>0</v>
      </c>
      <c r="O72" s="4">
        <v>0</v>
      </c>
      <c r="P72" s="27">
        <f t="shared" si="45"/>
        <v>0</v>
      </c>
      <c r="Q72" s="27">
        <v>8</v>
      </c>
      <c r="R72" s="27">
        <v>0</v>
      </c>
      <c r="S72" s="27">
        <f t="shared" si="46"/>
        <v>8</v>
      </c>
      <c r="T72" s="27">
        <v>4</v>
      </c>
      <c r="U72" s="4">
        <v>0</v>
      </c>
      <c r="V72" s="4">
        <f t="shared" si="33"/>
        <v>4</v>
      </c>
      <c r="W72" s="4">
        <f t="shared" si="34"/>
        <v>8</v>
      </c>
      <c r="X72" s="33">
        <f t="shared" si="35"/>
        <v>12</v>
      </c>
      <c r="Y72" s="33">
        <f t="shared" si="36"/>
        <v>0</v>
      </c>
      <c r="Z72" s="4">
        <f t="shared" si="37"/>
        <v>8</v>
      </c>
      <c r="AA72" s="4">
        <f t="shared" si="47"/>
        <v>4</v>
      </c>
      <c r="AB72" s="36">
        <f t="shared" si="38"/>
        <v>9.1716193411108666E-6</v>
      </c>
      <c r="AC72" s="43">
        <v>0</v>
      </c>
      <c r="AD72" s="43">
        <v>0</v>
      </c>
      <c r="AE72" s="43">
        <v>0</v>
      </c>
      <c r="AF72" s="33">
        <v>0</v>
      </c>
      <c r="AG72" s="85">
        <v>0</v>
      </c>
      <c r="AH72" s="85"/>
      <c r="AI72" s="33"/>
      <c r="AJ72" s="33">
        <f>SUMIF('6월 매출현황(6.26)'!$B:$B,Main!C72,'6월 매출현황(6.26)'!$N:$N)</f>
        <v>0</v>
      </c>
      <c r="AK72" s="33"/>
      <c r="AL72" s="386"/>
      <c r="AM72" s="33">
        <f t="shared" si="39"/>
        <v>0</v>
      </c>
      <c r="AN72" s="33"/>
      <c r="AO72" s="80">
        <v>0</v>
      </c>
      <c r="AP72" s="80">
        <v>0</v>
      </c>
      <c r="BB72" s="253"/>
      <c r="BC72" s="254">
        <v>1</v>
      </c>
      <c r="BD72" s="33">
        <f t="shared" si="48"/>
        <v>0</v>
      </c>
      <c r="BE72" s="4">
        <f t="shared" si="49"/>
        <v>4</v>
      </c>
    </row>
    <row r="73" spans="2:57" ht="17.25" thickBot="1">
      <c r="B73" s="15" t="s">
        <v>29</v>
      </c>
      <c r="C73" s="76" t="s">
        <v>45</v>
      </c>
      <c r="D73" s="90">
        <v>9.2322055160402886E-2</v>
      </c>
      <c r="E73" s="45">
        <f>SUM(E44:E72)</f>
        <v>10580</v>
      </c>
      <c r="F73" s="13">
        <f>SUM(F44:F72)</f>
        <v>33566</v>
      </c>
      <c r="G73" s="13">
        <f t="shared" si="42"/>
        <v>44146</v>
      </c>
      <c r="H73" s="45">
        <f>SUM(H44:H72)</f>
        <v>13025</v>
      </c>
      <c r="I73" s="13">
        <f>SUM(I44:I72)</f>
        <v>23175</v>
      </c>
      <c r="J73" s="13">
        <f t="shared" si="43"/>
        <v>36200</v>
      </c>
      <c r="K73" s="45">
        <f>SUM(K44:K72)</f>
        <v>10362</v>
      </c>
      <c r="L73" s="13">
        <f>SUM(L44:L72)</f>
        <v>13970</v>
      </c>
      <c r="M73" s="13">
        <f t="shared" si="44"/>
        <v>24332</v>
      </c>
      <c r="N73" s="45">
        <f>SUM(N44:N72)</f>
        <v>7086</v>
      </c>
      <c r="O73" s="13">
        <f>SUM(O44:O72)</f>
        <v>11508</v>
      </c>
      <c r="P73" s="13">
        <f t="shared" si="45"/>
        <v>18594</v>
      </c>
      <c r="Q73" s="45">
        <f>SUM(Q44:Q72)</f>
        <v>9151</v>
      </c>
      <c r="R73" s="13">
        <f>SUM(R44:R72)</f>
        <v>19104</v>
      </c>
      <c r="S73" s="13">
        <f t="shared" si="46"/>
        <v>28255</v>
      </c>
      <c r="T73" s="45">
        <f t="shared" ref="T73:AA73" si="50">SUM(T44:T72)</f>
        <v>14198</v>
      </c>
      <c r="U73" s="13">
        <f t="shared" si="50"/>
        <v>26767</v>
      </c>
      <c r="V73" s="13">
        <f t="shared" si="50"/>
        <v>40965</v>
      </c>
      <c r="W73" s="45">
        <f t="shared" si="50"/>
        <v>36200</v>
      </c>
      <c r="X73" s="45">
        <f t="shared" si="50"/>
        <v>24332</v>
      </c>
      <c r="Y73" s="45">
        <f t="shared" si="50"/>
        <v>18594</v>
      </c>
      <c r="Z73" s="45">
        <f t="shared" si="50"/>
        <v>28255</v>
      </c>
      <c r="AA73" s="45">
        <f t="shared" si="50"/>
        <v>40965</v>
      </c>
      <c r="AB73" s="37">
        <f t="shared" si="38"/>
        <v>9.3928846577151656E-2</v>
      </c>
      <c r="AC73" s="45">
        <f>SUM(AC44:AC72)</f>
        <v>1812</v>
      </c>
      <c r="AD73" s="45">
        <f>SUM(AD44:AD72)</f>
        <v>2961</v>
      </c>
      <c r="AE73" s="45">
        <f>SUM(AE44:AE72)</f>
        <v>2859</v>
      </c>
      <c r="AF73" s="45">
        <f>SUM(AF44:AF72)</f>
        <v>2874</v>
      </c>
      <c r="AG73" s="45">
        <f>SUM(AG44:AG72)</f>
        <v>4123</v>
      </c>
      <c r="AH73" s="261">
        <f>$D73*$AR$3</f>
        <v>3888.5126413010094</v>
      </c>
      <c r="AI73" s="45">
        <f>SUM(AI44:AI72)</f>
        <v>3880</v>
      </c>
      <c r="AJ73" s="45">
        <f>SUM(AJ44:AJ72)</f>
        <v>4695</v>
      </c>
      <c r="AK73" s="45">
        <f>SUM(AK44:AK72)</f>
        <v>308</v>
      </c>
      <c r="AL73" s="389"/>
      <c r="AM73" s="45">
        <f>SUM(AM44:AM72)</f>
        <v>19324</v>
      </c>
      <c r="AN73" s="345">
        <f>AM73-(D73*$AJ$2)</f>
        <v>2477.0713743296801</v>
      </c>
      <c r="AO73" s="82">
        <f>SUM(AO44:AO72)</f>
        <v>11156.548768000001</v>
      </c>
      <c r="AP73" s="82">
        <f>SUM(AP44:AP72)</f>
        <v>1284744949.669616</v>
      </c>
      <c r="BB73" s="256"/>
      <c r="BC73" s="256"/>
      <c r="BD73" s="45">
        <f t="shared" ref="BD73:BE73" si="51">SUM(BD44:BD72)</f>
        <v>4836.2</v>
      </c>
      <c r="BE73" s="45">
        <f t="shared" si="51"/>
        <v>36128.800000000003</v>
      </c>
    </row>
    <row r="74" spans="2:57" ht="18.75" customHeight="1">
      <c r="B74" s="3" t="s">
        <v>437</v>
      </c>
      <c r="C74" s="249" t="s">
        <v>5</v>
      </c>
      <c r="D74" s="89"/>
      <c r="E74" s="4">
        <v>0</v>
      </c>
      <c r="F74" s="4">
        <v>0</v>
      </c>
      <c r="G74" s="4">
        <f t="shared" ref="G74:G81" si="52">E74+F74</f>
        <v>0</v>
      </c>
      <c r="H74" s="4">
        <v>2963</v>
      </c>
      <c r="I74" s="4">
        <v>9766</v>
      </c>
      <c r="J74" s="4">
        <f t="shared" ref="J74:J81" si="53">H74+I74</f>
        <v>12729</v>
      </c>
      <c r="K74" s="4">
        <v>8304</v>
      </c>
      <c r="L74" s="4">
        <v>10012</v>
      </c>
      <c r="M74" s="4">
        <f t="shared" ref="M74:M81" si="54">K74+L74</f>
        <v>18316</v>
      </c>
      <c r="N74" s="4">
        <v>4449</v>
      </c>
      <c r="O74" s="4">
        <v>11965</v>
      </c>
      <c r="P74" s="4">
        <f t="shared" ref="P74:P81" si="55">N74+O74</f>
        <v>16414</v>
      </c>
      <c r="Q74" s="4">
        <v>6890</v>
      </c>
      <c r="R74" s="4">
        <v>12325</v>
      </c>
      <c r="S74" s="4">
        <f t="shared" ref="S74:S81" si="56">Q74+R74</f>
        <v>19215</v>
      </c>
      <c r="T74" s="4">
        <v>9103</v>
      </c>
      <c r="U74" s="4">
        <v>14800</v>
      </c>
      <c r="V74" s="4">
        <f t="shared" ref="V74:V81" si="57">T74+U74</f>
        <v>23903</v>
      </c>
      <c r="W74" s="4">
        <f t="shared" ref="W74:W81" si="58">J74</f>
        <v>12729</v>
      </c>
      <c r="X74" s="33">
        <f t="shared" ref="X74:X81" si="59">M74</f>
        <v>18316</v>
      </c>
      <c r="Y74" s="33">
        <f t="shared" ref="Y74:Y81" si="60">P74</f>
        <v>16414</v>
      </c>
      <c r="Z74" s="4">
        <f t="shared" ref="Z74:Z81" si="61">S74</f>
        <v>19215</v>
      </c>
      <c r="AA74" s="4">
        <f t="shared" ref="AA74:AA81" si="62">V74</f>
        <v>23903</v>
      </c>
      <c r="AB74" s="36">
        <f t="shared" ref="AB74:AB84" si="63">IFERROR(AA74/$AA$8,0)</f>
        <v>5.4807304277643264E-2</v>
      </c>
      <c r="AC74" s="43">
        <v>341</v>
      </c>
      <c r="AD74" s="43">
        <v>1111</v>
      </c>
      <c r="AE74" s="43">
        <v>1236</v>
      </c>
      <c r="AF74" s="33">
        <v>1491</v>
      </c>
      <c r="AG74" s="85">
        <v>514</v>
      </c>
      <c r="AH74" s="85"/>
      <c r="AI74" s="33">
        <v>2200</v>
      </c>
      <c r="AJ74" s="33">
        <f>SUMIF('6월 매출현황(6.26)'!$B:$B,Main!C74,'6월 매출현황(6.26)'!$N:$N)</f>
        <v>1129</v>
      </c>
      <c r="AK74" s="33">
        <v>1000</v>
      </c>
      <c r="AL74" s="386" t="s">
        <v>2052</v>
      </c>
      <c r="AM74" s="33">
        <f t="shared" ref="AM74:AM83" si="64">AC74+AD74+AE74+AF74+AG74+AJ74</f>
        <v>5822</v>
      </c>
      <c r="AN74" s="33"/>
      <c r="AO74" s="80">
        <v>6802.8302879999992</v>
      </c>
      <c r="AP74" s="80">
        <v>778934192.01739204</v>
      </c>
      <c r="AR74" s="19"/>
      <c r="BB74" s="253">
        <v>0.9</v>
      </c>
      <c r="BC74" s="254">
        <v>0.1</v>
      </c>
      <c r="BD74" s="33">
        <f t="shared" ref="BD74:BD83" si="65">AA74*BB74</f>
        <v>21512.7</v>
      </c>
      <c r="BE74" s="4">
        <f t="shared" ref="BE74:BE83" si="66">AA74*BC74</f>
        <v>2390.3000000000002</v>
      </c>
    </row>
    <row r="75" spans="2:57">
      <c r="B75" s="3" t="s">
        <v>437</v>
      </c>
      <c r="C75" s="249" t="s">
        <v>229</v>
      </c>
      <c r="D75" s="89"/>
      <c r="E75" s="4">
        <v>0</v>
      </c>
      <c r="F75" s="4">
        <v>0</v>
      </c>
      <c r="G75" s="4">
        <f t="shared" si="52"/>
        <v>0</v>
      </c>
      <c r="H75" s="4">
        <v>0</v>
      </c>
      <c r="I75" s="4">
        <v>0</v>
      </c>
      <c r="J75" s="4">
        <f t="shared" si="53"/>
        <v>0</v>
      </c>
      <c r="K75" s="4">
        <v>0</v>
      </c>
      <c r="L75" s="4">
        <v>0</v>
      </c>
      <c r="M75" s="4">
        <f t="shared" si="54"/>
        <v>0</v>
      </c>
      <c r="N75" s="4">
        <v>0</v>
      </c>
      <c r="O75" s="4">
        <v>0</v>
      </c>
      <c r="P75" s="4">
        <f t="shared" si="55"/>
        <v>0</v>
      </c>
      <c r="Q75" s="4">
        <v>0</v>
      </c>
      <c r="R75" s="4">
        <v>0</v>
      </c>
      <c r="S75" s="4">
        <f t="shared" si="56"/>
        <v>0</v>
      </c>
      <c r="T75" s="4">
        <v>2083</v>
      </c>
      <c r="U75" s="4">
        <v>13082</v>
      </c>
      <c r="V75" s="4">
        <f t="shared" si="57"/>
        <v>15165</v>
      </c>
      <c r="W75" s="4">
        <f t="shared" si="58"/>
        <v>0</v>
      </c>
      <c r="X75" s="33">
        <f t="shared" si="59"/>
        <v>0</v>
      </c>
      <c r="Y75" s="33">
        <f t="shared" si="60"/>
        <v>0</v>
      </c>
      <c r="Z75" s="4">
        <f t="shared" si="61"/>
        <v>0</v>
      </c>
      <c r="AA75" s="4">
        <f t="shared" si="62"/>
        <v>15165</v>
      </c>
      <c r="AB75" s="36">
        <f t="shared" si="63"/>
        <v>3.477190182698657E-2</v>
      </c>
      <c r="AC75" s="43">
        <v>1416</v>
      </c>
      <c r="AD75" s="43">
        <v>1836</v>
      </c>
      <c r="AE75" s="43">
        <v>2120</v>
      </c>
      <c r="AF75" s="33">
        <v>2221</v>
      </c>
      <c r="AG75" s="85">
        <v>286</v>
      </c>
      <c r="AH75" s="85"/>
      <c r="AI75" s="33">
        <v>1500</v>
      </c>
      <c r="AJ75" s="33">
        <f>SUMIF('6월 매출현황(6.26)'!$B:$B,Main!C75,'6월 매출현황(6.26)'!$N:$N)</f>
        <v>168</v>
      </c>
      <c r="AK75" s="33">
        <v>1500</v>
      </c>
      <c r="AL75" s="386" t="s">
        <v>2051</v>
      </c>
      <c r="AM75" s="33">
        <f t="shared" si="64"/>
        <v>8047</v>
      </c>
      <c r="AN75" s="33"/>
      <c r="AO75" s="80">
        <v>2291.3000000000002</v>
      </c>
      <c r="AP75" s="80">
        <v>264948501.40000004</v>
      </c>
      <c r="BB75" s="253">
        <v>0.9</v>
      </c>
      <c r="BC75" s="254">
        <v>0.1</v>
      </c>
      <c r="BD75" s="33">
        <f t="shared" si="65"/>
        <v>13648.5</v>
      </c>
      <c r="BE75" s="4">
        <f t="shared" si="66"/>
        <v>1516.5</v>
      </c>
    </row>
    <row r="76" spans="2:57">
      <c r="B76" s="20" t="s">
        <v>927</v>
      </c>
      <c r="C76" s="250" t="s">
        <v>1061</v>
      </c>
      <c r="D76" s="271"/>
      <c r="E76" s="4"/>
      <c r="F76" s="4"/>
      <c r="G76" s="4"/>
      <c r="H76" s="4"/>
      <c r="I76" s="4"/>
      <c r="J76" s="4"/>
      <c r="K76" s="4"/>
      <c r="L76" s="4"/>
      <c r="M76" s="4"/>
      <c r="N76" s="4"/>
      <c r="O76" s="4"/>
      <c r="P76" s="4"/>
      <c r="Q76" s="4"/>
      <c r="R76" s="4"/>
      <c r="S76" s="4"/>
      <c r="T76" s="4"/>
      <c r="U76" s="4"/>
      <c r="V76" s="4"/>
      <c r="W76" s="4"/>
      <c r="X76" s="33"/>
      <c r="Y76" s="33"/>
      <c r="Z76" s="4"/>
      <c r="AA76" s="4"/>
      <c r="AB76" s="36"/>
      <c r="AC76" s="43"/>
      <c r="AD76" s="43"/>
      <c r="AE76" s="43">
        <v>1970</v>
      </c>
      <c r="AF76" s="33">
        <v>1250</v>
      </c>
      <c r="AG76" s="85">
        <v>1250</v>
      </c>
      <c r="AH76" s="85"/>
      <c r="AI76" s="33"/>
      <c r="AJ76" s="33">
        <f>SUMIF('6월 매출현황(6.26)'!$B:$B,Main!C76,'6월 매출현황(6.26)'!$N:$N)</f>
        <v>376</v>
      </c>
      <c r="AK76" s="33"/>
      <c r="AL76" s="386"/>
      <c r="AM76" s="33">
        <f t="shared" si="64"/>
        <v>4846</v>
      </c>
      <c r="AN76" s="33"/>
      <c r="AO76" s="80">
        <v>0</v>
      </c>
      <c r="AP76" s="80">
        <v>0</v>
      </c>
      <c r="BB76" s="253"/>
      <c r="BC76" s="254"/>
      <c r="BD76" s="33">
        <f t="shared" si="65"/>
        <v>0</v>
      </c>
      <c r="BE76" s="4">
        <f t="shared" si="66"/>
        <v>0</v>
      </c>
    </row>
    <row r="77" spans="2:57">
      <c r="B77" s="3" t="s">
        <v>437</v>
      </c>
      <c r="C77" s="250" t="s">
        <v>31</v>
      </c>
      <c r="D77" s="89"/>
      <c r="E77" s="4">
        <v>0</v>
      </c>
      <c r="F77" s="4">
        <v>0</v>
      </c>
      <c r="G77" s="4">
        <f t="shared" si="52"/>
        <v>0</v>
      </c>
      <c r="H77" s="4">
        <v>0</v>
      </c>
      <c r="I77" s="4">
        <v>0</v>
      </c>
      <c r="J77" s="4">
        <f t="shared" si="53"/>
        <v>0</v>
      </c>
      <c r="K77" s="4">
        <v>0</v>
      </c>
      <c r="L77" s="4">
        <v>516</v>
      </c>
      <c r="M77" s="4">
        <f t="shared" si="54"/>
        <v>516</v>
      </c>
      <c r="N77" s="4">
        <v>373</v>
      </c>
      <c r="O77" s="4">
        <v>242</v>
      </c>
      <c r="P77" s="4">
        <f t="shared" si="55"/>
        <v>615</v>
      </c>
      <c r="Q77" s="4">
        <v>29</v>
      </c>
      <c r="R77" s="4">
        <v>31</v>
      </c>
      <c r="S77" s="4">
        <f t="shared" si="56"/>
        <v>60</v>
      </c>
      <c r="T77" s="4">
        <v>210</v>
      </c>
      <c r="U77" s="4">
        <v>283</v>
      </c>
      <c r="V77" s="4">
        <f t="shared" si="57"/>
        <v>493</v>
      </c>
      <c r="W77" s="4">
        <f t="shared" si="58"/>
        <v>0</v>
      </c>
      <c r="X77" s="33">
        <f t="shared" si="59"/>
        <v>516</v>
      </c>
      <c r="Y77" s="33">
        <f t="shared" si="60"/>
        <v>615</v>
      </c>
      <c r="Z77" s="4">
        <f t="shared" si="61"/>
        <v>60</v>
      </c>
      <c r="AA77" s="4">
        <f t="shared" si="62"/>
        <v>493</v>
      </c>
      <c r="AB77" s="36">
        <f t="shared" si="63"/>
        <v>1.1304020837919143E-3</v>
      </c>
      <c r="AC77" s="43">
        <v>2</v>
      </c>
      <c r="AD77" s="43">
        <v>6</v>
      </c>
      <c r="AE77" s="43">
        <v>0</v>
      </c>
      <c r="AF77" s="33">
        <v>0</v>
      </c>
      <c r="AG77" s="85">
        <v>4</v>
      </c>
      <c r="AH77" s="85"/>
      <c r="AI77" s="33"/>
      <c r="AJ77" s="33">
        <f>SUMIF('6월 매출현황(6.26)'!$B:$B,Main!C77,'6월 매출현황(6.26)'!$N:$N)</f>
        <v>0</v>
      </c>
      <c r="AK77" s="33"/>
      <c r="AL77" s="386"/>
      <c r="AM77" s="33">
        <f t="shared" si="64"/>
        <v>12</v>
      </c>
      <c r="AN77" s="33"/>
      <c r="AO77" s="80">
        <v>0</v>
      </c>
      <c r="AP77" s="80">
        <v>0</v>
      </c>
      <c r="BB77" s="253"/>
      <c r="BC77" s="254">
        <v>1</v>
      </c>
      <c r="BD77" s="33">
        <f t="shared" si="65"/>
        <v>0</v>
      </c>
      <c r="BE77" s="4">
        <f t="shared" si="66"/>
        <v>493</v>
      </c>
    </row>
    <row r="78" spans="2:57">
      <c r="B78" s="20" t="s">
        <v>437</v>
      </c>
      <c r="C78" s="250" t="s">
        <v>43</v>
      </c>
      <c r="D78" s="271"/>
      <c r="E78" s="4">
        <v>0</v>
      </c>
      <c r="F78" s="4">
        <v>2</v>
      </c>
      <c r="G78" s="4">
        <f t="shared" si="52"/>
        <v>2</v>
      </c>
      <c r="H78" s="4">
        <v>0</v>
      </c>
      <c r="I78" s="4">
        <v>2</v>
      </c>
      <c r="J78" s="4">
        <f t="shared" si="53"/>
        <v>2</v>
      </c>
      <c r="K78" s="4">
        <v>0</v>
      </c>
      <c r="L78" s="4">
        <v>477</v>
      </c>
      <c r="M78" s="4">
        <f t="shared" si="54"/>
        <v>477</v>
      </c>
      <c r="N78" s="4">
        <v>-71</v>
      </c>
      <c r="O78" s="4">
        <v>44</v>
      </c>
      <c r="P78" s="4">
        <f t="shared" si="55"/>
        <v>-27</v>
      </c>
      <c r="Q78" s="4">
        <v>92</v>
      </c>
      <c r="R78" s="4">
        <v>65</v>
      </c>
      <c r="S78" s="4">
        <f t="shared" si="56"/>
        <v>157</v>
      </c>
      <c r="T78" s="4">
        <v>67</v>
      </c>
      <c r="U78" s="4">
        <v>24</v>
      </c>
      <c r="V78" s="4">
        <f t="shared" si="57"/>
        <v>91</v>
      </c>
      <c r="W78" s="4">
        <f t="shared" si="58"/>
        <v>2</v>
      </c>
      <c r="X78" s="33">
        <f t="shared" si="59"/>
        <v>477</v>
      </c>
      <c r="Y78" s="33">
        <f t="shared" si="60"/>
        <v>-27</v>
      </c>
      <c r="Z78" s="4">
        <f t="shared" si="61"/>
        <v>157</v>
      </c>
      <c r="AA78" s="4">
        <f t="shared" si="62"/>
        <v>91</v>
      </c>
      <c r="AB78" s="36">
        <f t="shared" si="63"/>
        <v>2.086543400102722E-4</v>
      </c>
      <c r="AC78" s="43">
        <v>0</v>
      </c>
      <c r="AD78" s="43">
        <v>28</v>
      </c>
      <c r="AE78" s="43">
        <v>0</v>
      </c>
      <c r="AF78" s="33">
        <v>0</v>
      </c>
      <c r="AG78" s="85">
        <v>0</v>
      </c>
      <c r="AH78" s="85"/>
      <c r="AI78" s="33"/>
      <c r="AJ78" s="33">
        <f>SUMIF('6월 매출현황(6.26)'!$B:$B,Main!C78,'6월 매출현황(6.26)'!$N:$N)</f>
        <v>0</v>
      </c>
      <c r="AK78" s="33"/>
      <c r="AL78" s="386"/>
      <c r="AM78" s="33">
        <f t="shared" si="64"/>
        <v>28</v>
      </c>
      <c r="AN78" s="33"/>
      <c r="AO78" s="80">
        <v>0</v>
      </c>
      <c r="AP78" s="80">
        <v>0</v>
      </c>
      <c r="BB78" s="253"/>
      <c r="BC78" s="254">
        <v>1</v>
      </c>
      <c r="BD78" s="33">
        <f t="shared" si="65"/>
        <v>0</v>
      </c>
      <c r="BE78" s="4">
        <f t="shared" si="66"/>
        <v>91</v>
      </c>
    </row>
    <row r="79" spans="2:57" ht="15.75" customHeight="1">
      <c r="B79" s="3" t="s">
        <v>1002</v>
      </c>
      <c r="C79" s="249" t="s">
        <v>176</v>
      </c>
      <c r="D79" s="89"/>
      <c r="E79" s="4">
        <v>0</v>
      </c>
      <c r="F79" s="4">
        <v>0</v>
      </c>
      <c r="G79" s="4">
        <f>E79+F79</f>
        <v>0</v>
      </c>
      <c r="H79" s="4">
        <v>0</v>
      </c>
      <c r="I79" s="4">
        <v>0</v>
      </c>
      <c r="J79" s="4">
        <f>H79+I79</f>
        <v>0</v>
      </c>
      <c r="K79" s="4">
        <v>0</v>
      </c>
      <c r="L79" s="4">
        <v>0</v>
      </c>
      <c r="M79" s="4">
        <f>K79+L79</f>
        <v>0</v>
      </c>
      <c r="N79" s="4">
        <v>0</v>
      </c>
      <c r="O79" s="4">
        <v>20</v>
      </c>
      <c r="P79" s="4">
        <f>N79+O79</f>
        <v>20</v>
      </c>
      <c r="Q79" s="4">
        <v>28</v>
      </c>
      <c r="R79" s="4">
        <v>40</v>
      </c>
      <c r="S79" s="4">
        <f>Q79+R79</f>
        <v>68</v>
      </c>
      <c r="T79" s="4">
        <v>22</v>
      </c>
      <c r="U79" s="4">
        <v>44</v>
      </c>
      <c r="V79" s="4">
        <f>T79+U79</f>
        <v>66</v>
      </c>
      <c r="W79" s="4">
        <f>J79</f>
        <v>0</v>
      </c>
      <c r="X79" s="33">
        <f>M79</f>
        <v>0</v>
      </c>
      <c r="Y79" s="33">
        <f>P79</f>
        <v>20</v>
      </c>
      <c r="Z79" s="4">
        <f>S79</f>
        <v>68</v>
      </c>
      <c r="AA79" s="4">
        <f>V79</f>
        <v>66</v>
      </c>
      <c r="AB79" s="36">
        <f>IFERROR(AA79/$AA$8,0)</f>
        <v>1.5133171912832931E-4</v>
      </c>
      <c r="AC79" s="43">
        <v>0</v>
      </c>
      <c r="AD79" s="43">
        <v>31</v>
      </c>
      <c r="AE79" s="43">
        <v>0</v>
      </c>
      <c r="AF79" s="33">
        <v>8</v>
      </c>
      <c r="AG79" s="85">
        <v>0</v>
      </c>
      <c r="AH79" s="85"/>
      <c r="AI79" s="33"/>
      <c r="AJ79" s="33">
        <f>SUMIF('6월 매출현황(6.26)'!$B:$B,Main!C79,'6월 매출현황(6.26)'!$N:$N)</f>
        <v>0</v>
      </c>
      <c r="AK79" s="33"/>
      <c r="AL79" s="386"/>
      <c r="AM79" s="33">
        <f t="shared" si="64"/>
        <v>39</v>
      </c>
      <c r="AN79" s="33"/>
      <c r="AO79" s="80">
        <v>0</v>
      </c>
      <c r="AP79" s="80">
        <v>0</v>
      </c>
      <c r="BB79" s="253"/>
      <c r="BC79" s="254">
        <v>1</v>
      </c>
      <c r="BD79" s="33">
        <f t="shared" si="65"/>
        <v>0</v>
      </c>
      <c r="BE79" s="4">
        <f t="shared" si="66"/>
        <v>66</v>
      </c>
    </row>
    <row r="80" spans="2:57">
      <c r="B80" s="20" t="s">
        <v>437</v>
      </c>
      <c r="C80" s="250" t="s">
        <v>178</v>
      </c>
      <c r="D80" s="271"/>
      <c r="E80" s="4">
        <v>0</v>
      </c>
      <c r="F80" s="4">
        <v>0</v>
      </c>
      <c r="G80" s="4">
        <f t="shared" si="52"/>
        <v>0</v>
      </c>
      <c r="H80" s="4">
        <v>0</v>
      </c>
      <c r="I80" s="4">
        <v>0</v>
      </c>
      <c r="J80" s="4">
        <f t="shared" si="53"/>
        <v>0</v>
      </c>
      <c r="K80" s="4">
        <v>0</v>
      </c>
      <c r="L80" s="4">
        <v>0</v>
      </c>
      <c r="M80" s="4">
        <f t="shared" si="54"/>
        <v>0</v>
      </c>
      <c r="N80" s="4">
        <v>2</v>
      </c>
      <c r="O80" s="4">
        <v>6</v>
      </c>
      <c r="P80" s="4">
        <f t="shared" si="55"/>
        <v>8</v>
      </c>
      <c r="Q80" s="4">
        <v>2</v>
      </c>
      <c r="R80" s="4">
        <v>0</v>
      </c>
      <c r="S80" s="4">
        <f t="shared" si="56"/>
        <v>2</v>
      </c>
      <c r="T80" s="4">
        <v>0</v>
      </c>
      <c r="U80" s="4">
        <v>0</v>
      </c>
      <c r="V80" s="4">
        <f t="shared" si="57"/>
        <v>0</v>
      </c>
      <c r="W80" s="4">
        <f t="shared" si="58"/>
        <v>0</v>
      </c>
      <c r="X80" s="33">
        <f t="shared" si="59"/>
        <v>0</v>
      </c>
      <c r="Y80" s="33">
        <f t="shared" si="60"/>
        <v>8</v>
      </c>
      <c r="Z80" s="4">
        <f t="shared" si="61"/>
        <v>2</v>
      </c>
      <c r="AA80" s="4">
        <f t="shared" si="62"/>
        <v>0</v>
      </c>
      <c r="AB80" s="36">
        <f t="shared" si="63"/>
        <v>0</v>
      </c>
      <c r="AC80" s="43">
        <v>0</v>
      </c>
      <c r="AD80" s="43">
        <v>0</v>
      </c>
      <c r="AE80" s="43">
        <v>0</v>
      </c>
      <c r="AF80" s="33">
        <v>0</v>
      </c>
      <c r="AG80" s="85">
        <v>0</v>
      </c>
      <c r="AH80" s="85"/>
      <c r="AI80" s="33"/>
      <c r="AJ80" s="33">
        <f>SUMIF('6월 매출현황(6.26)'!$B:$B,Main!C80,'6월 매출현황(6.26)'!$N:$N)</f>
        <v>0</v>
      </c>
      <c r="AK80" s="33"/>
      <c r="AL80" s="386"/>
      <c r="AM80" s="33">
        <f t="shared" si="64"/>
        <v>0</v>
      </c>
      <c r="AN80" s="33"/>
      <c r="AO80" s="80">
        <v>0</v>
      </c>
      <c r="AP80" s="80">
        <v>0</v>
      </c>
      <c r="BB80" s="253"/>
      <c r="BC80" s="254">
        <v>1</v>
      </c>
      <c r="BD80" s="33">
        <f t="shared" si="65"/>
        <v>0</v>
      </c>
      <c r="BE80" s="4">
        <f t="shared" si="66"/>
        <v>0</v>
      </c>
    </row>
    <row r="81" spans="2:57">
      <c r="B81" s="20" t="s">
        <v>437</v>
      </c>
      <c r="C81" s="250" t="s">
        <v>181</v>
      </c>
      <c r="D81" s="271"/>
      <c r="E81" s="4">
        <v>0</v>
      </c>
      <c r="F81" s="4">
        <v>0</v>
      </c>
      <c r="G81" s="4">
        <f t="shared" si="52"/>
        <v>0</v>
      </c>
      <c r="H81" s="4">
        <v>4</v>
      </c>
      <c r="I81" s="4">
        <v>0</v>
      </c>
      <c r="J81" s="4">
        <f t="shared" si="53"/>
        <v>4</v>
      </c>
      <c r="K81" s="4">
        <v>0</v>
      </c>
      <c r="L81" s="4">
        <v>2</v>
      </c>
      <c r="M81" s="4">
        <f t="shared" si="54"/>
        <v>2</v>
      </c>
      <c r="N81" s="4">
        <v>0</v>
      </c>
      <c r="O81" s="4">
        <v>4</v>
      </c>
      <c r="P81" s="4">
        <f t="shared" si="55"/>
        <v>4</v>
      </c>
      <c r="Q81" s="4">
        <v>0</v>
      </c>
      <c r="R81" s="4">
        <v>0</v>
      </c>
      <c r="S81" s="4">
        <f t="shared" si="56"/>
        <v>0</v>
      </c>
      <c r="T81" s="4">
        <v>4</v>
      </c>
      <c r="U81" s="4">
        <v>0</v>
      </c>
      <c r="V81" s="4">
        <f t="shared" si="57"/>
        <v>4</v>
      </c>
      <c r="W81" s="4">
        <f t="shared" si="58"/>
        <v>4</v>
      </c>
      <c r="X81" s="33">
        <f t="shared" si="59"/>
        <v>2</v>
      </c>
      <c r="Y81" s="33">
        <f t="shared" si="60"/>
        <v>4</v>
      </c>
      <c r="Z81" s="4">
        <f t="shared" si="61"/>
        <v>0</v>
      </c>
      <c r="AA81" s="4">
        <f t="shared" si="62"/>
        <v>4</v>
      </c>
      <c r="AB81" s="36">
        <f t="shared" si="63"/>
        <v>9.1716193411108666E-6</v>
      </c>
      <c r="AC81" s="43">
        <v>0</v>
      </c>
      <c r="AD81" s="43">
        <v>0</v>
      </c>
      <c r="AE81" s="43">
        <v>0</v>
      </c>
      <c r="AF81" s="33">
        <v>0</v>
      </c>
      <c r="AG81" s="85">
        <v>0</v>
      </c>
      <c r="AH81" s="85"/>
      <c r="AI81" s="33"/>
      <c r="AJ81" s="33">
        <f>SUMIF('6월 매출현황(6.26)'!$B:$B,Main!C81,'6월 매출현황(6.26)'!$N:$N)</f>
        <v>0</v>
      </c>
      <c r="AK81" s="33"/>
      <c r="AL81" s="386"/>
      <c r="AM81" s="33">
        <f t="shared" si="64"/>
        <v>0</v>
      </c>
      <c r="AN81" s="33"/>
      <c r="AO81" s="80">
        <v>0</v>
      </c>
      <c r="AP81" s="80">
        <v>0</v>
      </c>
      <c r="BB81" s="253"/>
      <c r="BC81" s="254">
        <v>1</v>
      </c>
      <c r="BD81" s="33">
        <f t="shared" si="65"/>
        <v>0</v>
      </c>
      <c r="BE81" s="4">
        <f t="shared" si="66"/>
        <v>4</v>
      </c>
    </row>
    <row r="82" spans="2:57">
      <c r="B82" s="20" t="s">
        <v>989</v>
      </c>
      <c r="C82" s="250" t="s">
        <v>967</v>
      </c>
      <c r="D82" s="271"/>
      <c r="E82" s="4"/>
      <c r="F82" s="4"/>
      <c r="G82" s="4"/>
      <c r="H82" s="4"/>
      <c r="I82" s="4"/>
      <c r="J82" s="4"/>
      <c r="K82" s="4"/>
      <c r="L82" s="4"/>
      <c r="M82" s="4"/>
      <c r="N82" s="4"/>
      <c r="O82" s="4"/>
      <c r="P82" s="4"/>
      <c r="Q82" s="4"/>
      <c r="R82" s="4"/>
      <c r="S82" s="4"/>
      <c r="T82" s="4"/>
      <c r="U82" s="4"/>
      <c r="V82" s="4"/>
      <c r="W82" s="4"/>
      <c r="X82" s="33"/>
      <c r="Y82" s="33"/>
      <c r="Z82" s="4"/>
      <c r="AA82" s="4"/>
      <c r="AB82" s="36"/>
      <c r="AC82" s="43"/>
      <c r="AD82" s="43">
        <v>28</v>
      </c>
      <c r="AE82" s="43">
        <v>0</v>
      </c>
      <c r="AF82" s="33">
        <v>0</v>
      </c>
      <c r="AG82" s="85">
        <v>0</v>
      </c>
      <c r="AH82" s="85"/>
      <c r="AI82" s="33"/>
      <c r="AJ82" s="33">
        <f>SUMIF('6월 매출현황(6.26)'!$B:$B,Main!C82,'6월 매출현황(6.26)'!$N:$N)</f>
        <v>0</v>
      </c>
      <c r="AK82" s="33"/>
      <c r="AL82" s="386"/>
      <c r="AM82" s="33">
        <f t="shared" si="64"/>
        <v>28</v>
      </c>
      <c r="AN82" s="33"/>
      <c r="AO82" s="80">
        <v>0</v>
      </c>
      <c r="AP82" s="80">
        <v>0</v>
      </c>
      <c r="BB82" s="253"/>
      <c r="BC82" s="254"/>
      <c r="BD82" s="33">
        <f t="shared" si="65"/>
        <v>0</v>
      </c>
      <c r="BE82" s="4">
        <f t="shared" si="66"/>
        <v>0</v>
      </c>
    </row>
    <row r="83" spans="2:57" ht="17.25" thickBot="1">
      <c r="B83" s="20" t="s">
        <v>1553</v>
      </c>
      <c r="C83" s="250" t="s">
        <v>1552</v>
      </c>
      <c r="D83" s="271"/>
      <c r="E83" s="4"/>
      <c r="F83" s="4"/>
      <c r="G83" s="4"/>
      <c r="H83" s="4"/>
      <c r="I83" s="4"/>
      <c r="J83" s="4"/>
      <c r="K83" s="4"/>
      <c r="L83" s="4"/>
      <c r="M83" s="4"/>
      <c r="N83" s="4"/>
      <c r="O83" s="4"/>
      <c r="P83" s="4"/>
      <c r="Q83" s="4"/>
      <c r="R83" s="4"/>
      <c r="S83" s="4"/>
      <c r="T83" s="4"/>
      <c r="U83" s="4"/>
      <c r="V83" s="4"/>
      <c r="W83" s="4"/>
      <c r="X83" s="33"/>
      <c r="Y83" s="33"/>
      <c r="Z83" s="4"/>
      <c r="AA83" s="4"/>
      <c r="AB83" s="36"/>
      <c r="AC83" s="43"/>
      <c r="AD83" s="43"/>
      <c r="AE83" s="43"/>
      <c r="AF83" s="33">
        <v>56</v>
      </c>
      <c r="AG83" s="85">
        <v>11</v>
      </c>
      <c r="AH83" s="85"/>
      <c r="AI83" s="33">
        <v>50</v>
      </c>
      <c r="AJ83" s="33">
        <f>SUMIF('6월 매출현황(6.26)'!$B:$B,Main!C83,'6월 매출현황(6.26)'!$N:$N)</f>
        <v>4</v>
      </c>
      <c r="AK83" s="33"/>
      <c r="AL83" s="386" t="s">
        <v>2050</v>
      </c>
      <c r="AM83" s="33">
        <f t="shared" si="64"/>
        <v>71</v>
      </c>
      <c r="AN83" s="33"/>
      <c r="AO83" s="80"/>
      <c r="AP83" s="80"/>
      <c r="BB83" s="253"/>
      <c r="BC83" s="254"/>
      <c r="BD83" s="33">
        <f t="shared" si="65"/>
        <v>0</v>
      </c>
      <c r="BE83" s="4">
        <f t="shared" si="66"/>
        <v>0</v>
      </c>
    </row>
    <row r="84" spans="2:57" ht="17.25" thickBot="1">
      <c r="B84" s="15" t="s">
        <v>927</v>
      </c>
      <c r="C84" s="76" t="s">
        <v>928</v>
      </c>
      <c r="D84" s="90">
        <v>8.9630785476679978E-2</v>
      </c>
      <c r="E84" s="45">
        <f>SUM(E74:E83)</f>
        <v>0</v>
      </c>
      <c r="F84" s="45">
        <f>SUM(F74:F83)</f>
        <v>2</v>
      </c>
      <c r="G84" s="13">
        <f t="shared" ref="G84" si="67">E84+F84</f>
        <v>2</v>
      </c>
      <c r="H84" s="45">
        <f>SUM(H74:H83)</f>
        <v>2967</v>
      </c>
      <c r="I84" s="45">
        <f>SUM(I74:I83)</f>
        <v>9768</v>
      </c>
      <c r="J84" s="13">
        <f t="shared" ref="J84" si="68">H84+I84</f>
        <v>12735</v>
      </c>
      <c r="K84" s="45">
        <f>SUM(K74:K83)</f>
        <v>8304</v>
      </c>
      <c r="L84" s="45">
        <f>SUM(L74:L83)</f>
        <v>11007</v>
      </c>
      <c r="M84" s="13">
        <f t="shared" ref="M84" si="69">K84+L84</f>
        <v>19311</v>
      </c>
      <c r="N84" s="45">
        <f>SUM(N74:N83)</f>
        <v>4753</v>
      </c>
      <c r="O84" s="45">
        <f>SUM(O74:O83)</f>
        <v>12281</v>
      </c>
      <c r="P84" s="13">
        <f t="shared" ref="P84" si="70">N84+O84</f>
        <v>17034</v>
      </c>
      <c r="Q84" s="45">
        <f>SUM(Q74:Q83)</f>
        <v>7041</v>
      </c>
      <c r="R84" s="45">
        <f>SUM(R74:R83)</f>
        <v>12461</v>
      </c>
      <c r="S84" s="13">
        <f t="shared" ref="S84" si="71">Q84+R84</f>
        <v>19502</v>
      </c>
      <c r="T84" s="45">
        <f>SUM(T74:T83)</f>
        <v>11489</v>
      </c>
      <c r="U84" s="45">
        <f>SUM(U74:U83)</f>
        <v>28233</v>
      </c>
      <c r="V84" s="13">
        <f>SUM(V51:V81)</f>
        <v>84258</v>
      </c>
      <c r="W84" s="45">
        <f>SUM(W74:W83)</f>
        <v>12735</v>
      </c>
      <c r="X84" s="45">
        <f t="shared" ref="X84:AA84" si="72">SUM(X74:X83)</f>
        <v>19311</v>
      </c>
      <c r="Y84" s="45">
        <f t="shared" si="72"/>
        <v>17034</v>
      </c>
      <c r="Z84" s="45">
        <f t="shared" si="72"/>
        <v>19502</v>
      </c>
      <c r="AA84" s="45">
        <f t="shared" si="72"/>
        <v>39722</v>
      </c>
      <c r="AB84" s="37">
        <f t="shared" si="63"/>
        <v>9.1078765866901459E-2</v>
      </c>
      <c r="AC84" s="45">
        <f>SUM(AC74:AC83)</f>
        <v>1759</v>
      </c>
      <c r="AD84" s="45">
        <f>SUM(AD74:AD83)</f>
        <v>3040</v>
      </c>
      <c r="AE84" s="45">
        <f>SUM(AE74:AE83)</f>
        <v>5326</v>
      </c>
      <c r="AF84" s="45">
        <f>SUM(AF74:AF83)</f>
        <v>5026</v>
      </c>
      <c r="AG84" s="45">
        <f>SUM(AG74:AG83)</f>
        <v>2065</v>
      </c>
      <c r="AH84" s="261">
        <f>$D84*$AR$3</f>
        <v>3775.1590534922839</v>
      </c>
      <c r="AI84" s="45">
        <f>SUM(AI74:AI83)</f>
        <v>3750</v>
      </c>
      <c r="AJ84" s="45">
        <f>SUM(AJ74:AJ83)</f>
        <v>1677</v>
      </c>
      <c r="AK84" s="45">
        <f>SUM(AK74:AK83)</f>
        <v>2500</v>
      </c>
      <c r="AL84" s="389"/>
      <c r="AM84" s="45">
        <f>SUM(AM74:AM83)</f>
        <v>18893</v>
      </c>
      <c r="AN84" s="345">
        <f>AM84-(D84*$AJ$2)</f>
        <v>2537.1742662154375</v>
      </c>
      <c r="AO84" s="45">
        <f>SUM(AO74:AO83)</f>
        <v>9094.1302880000003</v>
      </c>
      <c r="AP84" s="82">
        <f>SUM(AP74:AP82)</f>
        <v>1043882693.417392</v>
      </c>
      <c r="BB84" s="256"/>
      <c r="BC84" s="256"/>
      <c r="BD84" s="45">
        <f t="shared" ref="BD84:BE84" si="73">SUM(BD74:BD83)</f>
        <v>35161.199999999997</v>
      </c>
      <c r="BE84" s="45">
        <f t="shared" si="73"/>
        <v>4560.8</v>
      </c>
    </row>
    <row r="85" spans="2:57">
      <c r="B85" s="20" t="s">
        <v>258</v>
      </c>
      <c r="C85" s="250" t="s">
        <v>7</v>
      </c>
      <c r="D85" s="271"/>
      <c r="E85" s="4">
        <v>6676</v>
      </c>
      <c r="F85" s="4">
        <v>7181</v>
      </c>
      <c r="G85" s="4">
        <f t="shared" si="42"/>
        <v>13857</v>
      </c>
      <c r="H85" s="4">
        <v>6596</v>
      </c>
      <c r="I85" s="4">
        <v>9020</v>
      </c>
      <c r="J85" s="4">
        <f t="shared" si="43"/>
        <v>15616</v>
      </c>
      <c r="K85" s="4">
        <v>6953</v>
      </c>
      <c r="L85" s="4">
        <v>8634</v>
      </c>
      <c r="M85" s="4">
        <f t="shared" si="44"/>
        <v>15587</v>
      </c>
      <c r="N85" s="4">
        <v>4808</v>
      </c>
      <c r="O85" s="4">
        <v>4536</v>
      </c>
      <c r="P85" s="4">
        <f t="shared" si="45"/>
        <v>9344</v>
      </c>
      <c r="Q85" s="4">
        <v>3057</v>
      </c>
      <c r="R85" s="4">
        <v>3195</v>
      </c>
      <c r="S85" s="4">
        <f t="shared" si="46"/>
        <v>6252</v>
      </c>
      <c r="T85" s="4">
        <v>2347</v>
      </c>
      <c r="U85" s="4">
        <v>2409</v>
      </c>
      <c r="V85" s="4">
        <f t="shared" ref="V85:V114" si="74">T85+U85</f>
        <v>4756</v>
      </c>
      <c r="W85" s="4">
        <f t="shared" ref="W85:W114" si="75">J85</f>
        <v>15616</v>
      </c>
      <c r="X85" s="33">
        <f t="shared" ref="X85:X114" si="76">M85</f>
        <v>15587</v>
      </c>
      <c r="Y85" s="33">
        <f t="shared" ref="Y85:Y114" si="77">P85</f>
        <v>9344</v>
      </c>
      <c r="Z85" s="4">
        <f t="shared" ref="Z85:Z114" si="78">S85</f>
        <v>6252</v>
      </c>
      <c r="AA85" s="4">
        <f t="shared" si="47"/>
        <v>4756</v>
      </c>
      <c r="AB85" s="36">
        <f t="shared" ref="AB85:AB119" si="79">IFERROR(AA85/$AA$8,0)</f>
        <v>1.0905055396580821E-2</v>
      </c>
      <c r="AC85" s="43">
        <v>-3</v>
      </c>
      <c r="AD85" s="43">
        <v>269</v>
      </c>
      <c r="AE85" s="43">
        <v>317</v>
      </c>
      <c r="AF85" s="33">
        <v>504</v>
      </c>
      <c r="AG85" s="85">
        <v>378</v>
      </c>
      <c r="AH85" s="85"/>
      <c r="AI85" s="33">
        <v>390</v>
      </c>
      <c r="AJ85" s="33">
        <f>SUMIF('6월 매출현황(6.26)'!$B:$B,Main!C85,'6월 매출현황(6.26)'!$N:$N)</f>
        <v>487</v>
      </c>
      <c r="AK85" s="33"/>
      <c r="AL85" s="386" t="s">
        <v>2023</v>
      </c>
      <c r="AM85" s="33">
        <f t="shared" ref="AM85:AM115" si="80">AC85+AD85+AE85+AF85+AG85+AJ85</f>
        <v>1952</v>
      </c>
      <c r="AN85" s="33"/>
      <c r="AO85" s="80">
        <v>2581.7000000000003</v>
      </c>
      <c r="AP85" s="80">
        <v>440759539.00000006</v>
      </c>
      <c r="BB85" s="253">
        <v>0.9</v>
      </c>
      <c r="BC85" s="254">
        <v>0.1</v>
      </c>
      <c r="BD85" s="33">
        <f t="shared" ref="BD85:BD115" si="81">AA85*BB85</f>
        <v>4280.4000000000005</v>
      </c>
      <c r="BE85" s="4">
        <f t="shared" ref="BE85:BE115" si="82">AA85*BC85</f>
        <v>475.6</v>
      </c>
    </row>
    <row r="86" spans="2:57">
      <c r="B86" s="20" t="s">
        <v>258</v>
      </c>
      <c r="C86" s="250" t="s">
        <v>17</v>
      </c>
      <c r="D86" s="271"/>
      <c r="E86" s="4">
        <v>300</v>
      </c>
      <c r="F86" s="4">
        <v>300</v>
      </c>
      <c r="G86" s="4">
        <f t="shared" si="42"/>
        <v>600</v>
      </c>
      <c r="H86" s="4">
        <v>203</v>
      </c>
      <c r="I86" s="4">
        <v>425</v>
      </c>
      <c r="J86" s="4">
        <f t="shared" si="43"/>
        <v>628</v>
      </c>
      <c r="K86" s="4">
        <v>517</v>
      </c>
      <c r="L86" s="4">
        <v>526</v>
      </c>
      <c r="M86" s="4">
        <f t="shared" si="44"/>
        <v>1043</v>
      </c>
      <c r="N86" s="4">
        <v>411</v>
      </c>
      <c r="O86" s="4">
        <v>720</v>
      </c>
      <c r="P86" s="4">
        <f t="shared" si="45"/>
        <v>1131</v>
      </c>
      <c r="Q86" s="4">
        <v>488</v>
      </c>
      <c r="R86" s="4">
        <v>857</v>
      </c>
      <c r="S86" s="4">
        <f t="shared" si="46"/>
        <v>1345</v>
      </c>
      <c r="T86" s="4">
        <v>776</v>
      </c>
      <c r="U86" s="4">
        <v>1003</v>
      </c>
      <c r="V86" s="4">
        <f t="shared" si="74"/>
        <v>1779</v>
      </c>
      <c r="W86" s="4">
        <f t="shared" si="75"/>
        <v>628</v>
      </c>
      <c r="X86" s="33">
        <f t="shared" si="76"/>
        <v>1043</v>
      </c>
      <c r="Y86" s="33">
        <f t="shared" si="77"/>
        <v>1131</v>
      </c>
      <c r="Z86" s="4">
        <f t="shared" si="78"/>
        <v>1345</v>
      </c>
      <c r="AA86" s="4">
        <f t="shared" si="47"/>
        <v>1779</v>
      </c>
      <c r="AB86" s="36">
        <f t="shared" si="79"/>
        <v>4.0790777019590581E-3</v>
      </c>
      <c r="AC86" s="43">
        <v>74</v>
      </c>
      <c r="AD86" s="43">
        <v>66</v>
      </c>
      <c r="AE86" s="43">
        <v>102</v>
      </c>
      <c r="AF86" s="33">
        <v>110</v>
      </c>
      <c r="AG86" s="85">
        <v>118</v>
      </c>
      <c r="AH86" s="85"/>
      <c r="AI86" s="33">
        <v>150</v>
      </c>
      <c r="AJ86" s="33">
        <f>SUMIF('6월 매출현황(6.26)'!$B:$B,Main!C86,'6월 매출현황(6.26)'!$N:$N)</f>
        <v>94</v>
      </c>
      <c r="AK86" s="33">
        <v>56</v>
      </c>
      <c r="AL86" s="386" t="s">
        <v>2024</v>
      </c>
      <c r="AM86" s="33">
        <f t="shared" si="80"/>
        <v>564</v>
      </c>
      <c r="AN86" s="33"/>
      <c r="AO86" s="80">
        <v>0</v>
      </c>
      <c r="AP86" s="80">
        <v>0</v>
      </c>
      <c r="BB86" s="253">
        <v>0.1</v>
      </c>
      <c r="BC86" s="254">
        <v>0.9</v>
      </c>
      <c r="BD86" s="33">
        <f t="shared" si="81"/>
        <v>177.9</v>
      </c>
      <c r="BE86" s="4">
        <f t="shared" si="82"/>
        <v>1601.1000000000001</v>
      </c>
    </row>
    <row r="87" spans="2:57">
      <c r="B87" s="20" t="s">
        <v>258</v>
      </c>
      <c r="C87" s="250" t="s">
        <v>24</v>
      </c>
      <c r="D87" s="271"/>
      <c r="E87" s="4">
        <v>1803</v>
      </c>
      <c r="F87" s="4">
        <v>2127</v>
      </c>
      <c r="G87" s="4">
        <f t="shared" si="42"/>
        <v>3930</v>
      </c>
      <c r="H87" s="4">
        <v>2531</v>
      </c>
      <c r="I87" s="4">
        <v>3033</v>
      </c>
      <c r="J87" s="4">
        <f t="shared" si="43"/>
        <v>5564</v>
      </c>
      <c r="K87" s="4">
        <v>2401</v>
      </c>
      <c r="L87" s="4">
        <v>2651</v>
      </c>
      <c r="M87" s="4">
        <f t="shared" si="44"/>
        <v>5052</v>
      </c>
      <c r="N87" s="4">
        <v>1210</v>
      </c>
      <c r="O87" s="4">
        <v>1297</v>
      </c>
      <c r="P87" s="4">
        <f t="shared" si="45"/>
        <v>2507</v>
      </c>
      <c r="Q87" s="4">
        <v>1587</v>
      </c>
      <c r="R87" s="4">
        <v>1304</v>
      </c>
      <c r="S87" s="4">
        <f t="shared" si="46"/>
        <v>2891</v>
      </c>
      <c r="T87" s="4">
        <v>1750</v>
      </c>
      <c r="U87" s="4">
        <v>1684</v>
      </c>
      <c r="V87" s="4">
        <f t="shared" si="74"/>
        <v>3434</v>
      </c>
      <c r="W87" s="4">
        <f t="shared" si="75"/>
        <v>5564</v>
      </c>
      <c r="X87" s="33">
        <f t="shared" si="76"/>
        <v>5052</v>
      </c>
      <c r="Y87" s="33">
        <f t="shared" si="77"/>
        <v>2507</v>
      </c>
      <c r="Z87" s="4">
        <f t="shared" si="78"/>
        <v>2891</v>
      </c>
      <c r="AA87" s="4">
        <f t="shared" si="47"/>
        <v>3434</v>
      </c>
      <c r="AB87" s="36">
        <f t="shared" si="79"/>
        <v>7.8738352043436783E-3</v>
      </c>
      <c r="AC87" s="43">
        <v>256</v>
      </c>
      <c r="AD87" s="43">
        <v>306</v>
      </c>
      <c r="AE87" s="43">
        <v>512</v>
      </c>
      <c r="AF87" s="33">
        <v>340</v>
      </c>
      <c r="AG87" s="85">
        <v>171</v>
      </c>
      <c r="AH87" s="85"/>
      <c r="AI87" s="33">
        <v>340</v>
      </c>
      <c r="AJ87" s="33">
        <f>SUMIF('6월 매출현황(6.26)'!$B:$B,Main!C87,'6월 매출현황(6.26)'!$N:$N)</f>
        <v>183</v>
      </c>
      <c r="AK87" s="33">
        <v>18</v>
      </c>
      <c r="AL87" s="386" t="s">
        <v>2025</v>
      </c>
      <c r="AM87" s="33">
        <f t="shared" si="80"/>
        <v>1768</v>
      </c>
      <c r="AN87" s="33"/>
      <c r="AO87" s="80">
        <v>1925.0000000000002</v>
      </c>
      <c r="AP87" s="80">
        <v>377135602.80000001</v>
      </c>
      <c r="BB87" s="253">
        <v>0.8</v>
      </c>
      <c r="BC87" s="254">
        <v>0.2</v>
      </c>
      <c r="BD87" s="33">
        <f t="shared" si="81"/>
        <v>2747.2000000000003</v>
      </c>
      <c r="BE87" s="4">
        <f t="shared" si="82"/>
        <v>686.80000000000007</v>
      </c>
    </row>
    <row r="88" spans="2:57">
      <c r="B88" s="20" t="s">
        <v>258</v>
      </c>
      <c r="C88" s="250" t="s">
        <v>39</v>
      </c>
      <c r="D88" s="271"/>
      <c r="E88" s="4">
        <v>0</v>
      </c>
      <c r="F88" s="4">
        <v>170</v>
      </c>
      <c r="G88" s="4">
        <f t="shared" si="42"/>
        <v>170</v>
      </c>
      <c r="H88" s="4">
        <v>304</v>
      </c>
      <c r="I88" s="4">
        <v>441</v>
      </c>
      <c r="J88" s="4">
        <f t="shared" si="43"/>
        <v>745</v>
      </c>
      <c r="K88" s="4">
        <v>158</v>
      </c>
      <c r="L88" s="4">
        <v>494</v>
      </c>
      <c r="M88" s="4">
        <f t="shared" si="44"/>
        <v>652</v>
      </c>
      <c r="N88" s="4">
        <v>174</v>
      </c>
      <c r="O88" s="4">
        <v>409</v>
      </c>
      <c r="P88" s="4">
        <f t="shared" si="45"/>
        <v>583</v>
      </c>
      <c r="Q88" s="4">
        <v>121</v>
      </c>
      <c r="R88" s="4">
        <v>473</v>
      </c>
      <c r="S88" s="4">
        <f t="shared" si="46"/>
        <v>594</v>
      </c>
      <c r="T88" s="4">
        <v>211</v>
      </c>
      <c r="U88" s="4">
        <v>522</v>
      </c>
      <c r="V88" s="4">
        <f t="shared" si="74"/>
        <v>733</v>
      </c>
      <c r="W88" s="4">
        <f t="shared" si="75"/>
        <v>745</v>
      </c>
      <c r="X88" s="33">
        <f t="shared" si="76"/>
        <v>652</v>
      </c>
      <c r="Y88" s="33">
        <f t="shared" si="77"/>
        <v>583</v>
      </c>
      <c r="Z88" s="4">
        <f t="shared" si="78"/>
        <v>594</v>
      </c>
      <c r="AA88" s="4">
        <f t="shared" si="47"/>
        <v>733</v>
      </c>
      <c r="AB88" s="36">
        <f t="shared" si="79"/>
        <v>1.6806992442585662E-3</v>
      </c>
      <c r="AC88" s="43">
        <v>52</v>
      </c>
      <c r="AD88" s="43">
        <v>46</v>
      </c>
      <c r="AE88" s="43">
        <v>58</v>
      </c>
      <c r="AF88" s="33">
        <v>22</v>
      </c>
      <c r="AG88" s="85">
        <v>52</v>
      </c>
      <c r="AH88" s="85"/>
      <c r="AI88" s="33">
        <v>50</v>
      </c>
      <c r="AJ88" s="33">
        <f>SUMIF('6월 매출현황(6.26)'!$B:$B,Main!C88,'6월 매출현황(6.26)'!$N:$N)</f>
        <v>0</v>
      </c>
      <c r="AK88" s="33">
        <v>20</v>
      </c>
      <c r="AL88" s="386" t="s">
        <v>2026</v>
      </c>
      <c r="AM88" s="33">
        <f t="shared" si="80"/>
        <v>230</v>
      </c>
      <c r="AN88" s="33"/>
      <c r="AO88" s="80">
        <v>0</v>
      </c>
      <c r="AP88" s="80">
        <v>0</v>
      </c>
      <c r="BB88" s="253"/>
      <c r="BC88" s="254">
        <v>1</v>
      </c>
      <c r="BD88" s="33">
        <f t="shared" si="81"/>
        <v>0</v>
      </c>
      <c r="BE88" s="4">
        <f t="shared" si="82"/>
        <v>733</v>
      </c>
    </row>
    <row r="89" spans="2:57">
      <c r="B89" s="20" t="s">
        <v>258</v>
      </c>
      <c r="C89" s="250" t="s">
        <v>389</v>
      </c>
      <c r="D89" s="271"/>
      <c r="E89" s="4">
        <v>0</v>
      </c>
      <c r="F89" s="4">
        <v>0</v>
      </c>
      <c r="G89" s="4">
        <f>E89+F89</f>
        <v>0</v>
      </c>
      <c r="H89" s="4">
        <v>0</v>
      </c>
      <c r="I89" s="4">
        <v>0</v>
      </c>
      <c r="J89" s="4">
        <f>H89+I89</f>
        <v>0</v>
      </c>
      <c r="K89" s="4">
        <v>0</v>
      </c>
      <c r="L89" s="4">
        <v>0</v>
      </c>
      <c r="M89" s="4">
        <f>K89+L89</f>
        <v>0</v>
      </c>
      <c r="N89" s="4">
        <v>0</v>
      </c>
      <c r="O89" s="4">
        <v>0</v>
      </c>
      <c r="P89" s="4">
        <f>N89+O89</f>
        <v>0</v>
      </c>
      <c r="Q89" s="4"/>
      <c r="R89" s="4"/>
      <c r="S89" s="4">
        <f>Q89+R89</f>
        <v>0</v>
      </c>
      <c r="T89" s="4">
        <v>0</v>
      </c>
      <c r="U89" s="4">
        <v>20</v>
      </c>
      <c r="V89" s="4">
        <f>T89+U89</f>
        <v>20</v>
      </c>
      <c r="W89" s="4">
        <f>J89</f>
        <v>0</v>
      </c>
      <c r="X89" s="33">
        <f>M89</f>
        <v>0</v>
      </c>
      <c r="Y89" s="33">
        <f>P89</f>
        <v>0</v>
      </c>
      <c r="Z89" s="4">
        <f>S89</f>
        <v>0</v>
      </c>
      <c r="AA89" s="4">
        <f>V89</f>
        <v>20</v>
      </c>
      <c r="AB89" s="36">
        <f>IFERROR(AA89/$AA$8,0)</f>
        <v>4.5858096705554331E-5</v>
      </c>
      <c r="AC89" s="43">
        <v>26</v>
      </c>
      <c r="AD89" s="43">
        <v>24</v>
      </c>
      <c r="AE89" s="43">
        <v>0</v>
      </c>
      <c r="AF89" s="33">
        <v>20</v>
      </c>
      <c r="AG89" s="85">
        <v>8</v>
      </c>
      <c r="AH89" s="85"/>
      <c r="AI89" s="33">
        <v>20</v>
      </c>
      <c r="AJ89" s="33">
        <f>SUMIF('6월 매출현황(6.26)'!$B:$B,Main!C89,'6월 매출현황(6.26)'!$N:$N)</f>
        <v>0</v>
      </c>
      <c r="AK89" s="33"/>
      <c r="AL89" s="386" t="s">
        <v>2027</v>
      </c>
      <c r="AM89" s="33">
        <f t="shared" si="80"/>
        <v>78</v>
      </c>
      <c r="AN89" s="33"/>
      <c r="AO89" s="80">
        <v>0</v>
      </c>
      <c r="AP89" s="80">
        <v>0</v>
      </c>
      <c r="BB89" s="253"/>
      <c r="BC89" s="254">
        <v>1</v>
      </c>
      <c r="BD89" s="33">
        <f t="shared" si="81"/>
        <v>0</v>
      </c>
      <c r="BE89" s="4">
        <f t="shared" si="82"/>
        <v>20</v>
      </c>
    </row>
    <row r="90" spans="2:57">
      <c r="B90" s="20" t="s">
        <v>931</v>
      </c>
      <c r="C90" s="250" t="s">
        <v>553</v>
      </c>
      <c r="D90" s="271"/>
      <c r="E90" s="4"/>
      <c r="F90" s="4"/>
      <c r="G90" s="4"/>
      <c r="H90" s="4"/>
      <c r="I90" s="4"/>
      <c r="J90" s="4"/>
      <c r="K90" s="4"/>
      <c r="L90" s="4"/>
      <c r="M90" s="4"/>
      <c r="N90" s="4"/>
      <c r="O90" s="4"/>
      <c r="P90" s="4"/>
      <c r="Q90" s="4"/>
      <c r="R90" s="4"/>
      <c r="S90" s="4"/>
      <c r="T90" s="4"/>
      <c r="U90" s="4">
        <v>71</v>
      </c>
      <c r="V90" s="4">
        <f>T90+U90</f>
        <v>71</v>
      </c>
      <c r="W90" s="4"/>
      <c r="X90" s="33"/>
      <c r="Y90" s="33"/>
      <c r="Z90" s="4"/>
      <c r="AA90" s="4">
        <f>V90</f>
        <v>71</v>
      </c>
      <c r="AB90" s="36"/>
      <c r="AC90" s="43">
        <v>35</v>
      </c>
      <c r="AD90" s="43">
        <v>44</v>
      </c>
      <c r="AE90" s="43">
        <v>0</v>
      </c>
      <c r="AF90" s="33">
        <v>18</v>
      </c>
      <c r="AG90" s="85">
        <v>23</v>
      </c>
      <c r="AH90" s="85"/>
      <c r="AI90" s="33">
        <v>20</v>
      </c>
      <c r="AJ90" s="33">
        <f>SUMIF('6월 매출현황(6.26)'!$B:$B,Main!C90,'6월 매출현황(6.26)'!$N:$N)</f>
        <v>8</v>
      </c>
      <c r="AK90" s="33">
        <v>12</v>
      </c>
      <c r="AL90" s="386" t="s">
        <v>2033</v>
      </c>
      <c r="AM90" s="33">
        <f t="shared" si="80"/>
        <v>128</v>
      </c>
      <c r="AN90" s="33"/>
      <c r="AO90" s="80">
        <v>0</v>
      </c>
      <c r="AP90" s="80">
        <v>0</v>
      </c>
      <c r="BB90" s="253"/>
      <c r="BC90" s="254">
        <v>1</v>
      </c>
      <c r="BD90" s="33">
        <f t="shared" si="81"/>
        <v>0</v>
      </c>
      <c r="BE90" s="4">
        <f t="shared" si="82"/>
        <v>71</v>
      </c>
    </row>
    <row r="91" spans="2:57">
      <c r="B91" s="20" t="s">
        <v>258</v>
      </c>
      <c r="C91" s="250" t="s">
        <v>40</v>
      </c>
      <c r="D91" s="271"/>
      <c r="E91" s="4">
        <v>0</v>
      </c>
      <c r="F91" s="4">
        <v>0</v>
      </c>
      <c r="G91" s="4">
        <f t="shared" si="42"/>
        <v>0</v>
      </c>
      <c r="H91" s="4">
        <v>0</v>
      </c>
      <c r="I91" s="4">
        <v>0</v>
      </c>
      <c r="J91" s="4">
        <f t="shared" si="43"/>
        <v>0</v>
      </c>
      <c r="K91" s="4">
        <v>0</v>
      </c>
      <c r="L91" s="4">
        <v>0</v>
      </c>
      <c r="M91" s="4">
        <f t="shared" si="44"/>
        <v>0</v>
      </c>
      <c r="N91" s="4">
        <v>0</v>
      </c>
      <c r="O91" s="4">
        <v>0</v>
      </c>
      <c r="P91" s="4">
        <f t="shared" si="45"/>
        <v>0</v>
      </c>
      <c r="Q91" s="4">
        <v>202</v>
      </c>
      <c r="R91" s="4">
        <v>250</v>
      </c>
      <c r="S91" s="4">
        <f t="shared" si="46"/>
        <v>452</v>
      </c>
      <c r="T91" s="4">
        <v>188</v>
      </c>
      <c r="U91" s="4">
        <v>676</v>
      </c>
      <c r="V91" s="4">
        <f t="shared" si="74"/>
        <v>864</v>
      </c>
      <c r="W91" s="4">
        <f t="shared" si="75"/>
        <v>0</v>
      </c>
      <c r="X91" s="33">
        <f t="shared" si="76"/>
        <v>0</v>
      </c>
      <c r="Y91" s="33">
        <f t="shared" si="77"/>
        <v>0</v>
      </c>
      <c r="Z91" s="4">
        <f t="shared" si="78"/>
        <v>452</v>
      </c>
      <c r="AA91" s="4">
        <f t="shared" si="47"/>
        <v>864</v>
      </c>
      <c r="AB91" s="36">
        <f t="shared" si="79"/>
        <v>1.9810697776799471E-3</v>
      </c>
      <c r="AC91" s="43">
        <v>50</v>
      </c>
      <c r="AD91" s="43">
        <v>44</v>
      </c>
      <c r="AE91" s="43">
        <v>24</v>
      </c>
      <c r="AF91" s="33">
        <v>0</v>
      </c>
      <c r="AG91" s="85">
        <v>24</v>
      </c>
      <c r="AH91" s="85"/>
      <c r="AI91" s="33">
        <v>50</v>
      </c>
      <c r="AJ91" s="33">
        <f>SUMIF('6월 매출현황(6.26)'!$B:$B,Main!C91,'6월 매출현황(6.26)'!$N:$N)</f>
        <v>20</v>
      </c>
      <c r="AK91" s="33"/>
      <c r="AL91" s="386" t="s">
        <v>2028</v>
      </c>
      <c r="AM91" s="33">
        <f t="shared" si="80"/>
        <v>162</v>
      </c>
      <c r="AN91" s="33"/>
      <c r="AO91" s="80">
        <v>0</v>
      </c>
      <c r="AP91" s="80">
        <v>0</v>
      </c>
      <c r="BB91" s="253"/>
      <c r="BC91" s="254">
        <v>1</v>
      </c>
      <c r="BD91" s="33">
        <f t="shared" si="81"/>
        <v>0</v>
      </c>
      <c r="BE91" s="4">
        <f t="shared" si="82"/>
        <v>864</v>
      </c>
    </row>
    <row r="92" spans="2:57">
      <c r="B92" s="20" t="s">
        <v>258</v>
      </c>
      <c r="C92" s="250" t="s">
        <v>117</v>
      </c>
      <c r="D92" s="271"/>
      <c r="E92" s="4">
        <v>326</v>
      </c>
      <c r="F92" s="4">
        <v>288</v>
      </c>
      <c r="G92" s="4">
        <f t="shared" si="42"/>
        <v>614</v>
      </c>
      <c r="H92" s="4">
        <v>501</v>
      </c>
      <c r="I92" s="4">
        <v>585</v>
      </c>
      <c r="J92" s="4">
        <f t="shared" si="43"/>
        <v>1086</v>
      </c>
      <c r="K92" s="4">
        <v>195</v>
      </c>
      <c r="L92" s="4">
        <v>660</v>
      </c>
      <c r="M92" s="4">
        <f t="shared" si="44"/>
        <v>855</v>
      </c>
      <c r="N92" s="4">
        <v>155</v>
      </c>
      <c r="O92" s="4">
        <v>93</v>
      </c>
      <c r="P92" s="4">
        <f t="shared" si="45"/>
        <v>248</v>
      </c>
      <c r="Q92" s="4">
        <v>61</v>
      </c>
      <c r="R92" s="4">
        <v>162</v>
      </c>
      <c r="S92" s="4">
        <f t="shared" si="46"/>
        <v>223</v>
      </c>
      <c r="T92" s="4">
        <v>50</v>
      </c>
      <c r="U92" s="4">
        <v>196</v>
      </c>
      <c r="V92" s="4">
        <f t="shared" si="74"/>
        <v>246</v>
      </c>
      <c r="W92" s="4">
        <f t="shared" si="75"/>
        <v>1086</v>
      </c>
      <c r="X92" s="33">
        <f t="shared" si="76"/>
        <v>855</v>
      </c>
      <c r="Y92" s="33">
        <f t="shared" si="77"/>
        <v>248</v>
      </c>
      <c r="Z92" s="4">
        <f t="shared" si="78"/>
        <v>223</v>
      </c>
      <c r="AA92" s="4">
        <f t="shared" si="47"/>
        <v>246</v>
      </c>
      <c r="AB92" s="36">
        <f t="shared" si="79"/>
        <v>5.6405458947831829E-4</v>
      </c>
      <c r="AC92" s="43">
        <v>30</v>
      </c>
      <c r="AD92" s="43">
        <v>0</v>
      </c>
      <c r="AE92" s="43">
        <v>50</v>
      </c>
      <c r="AF92" s="33">
        <v>0</v>
      </c>
      <c r="AG92" s="85">
        <v>0</v>
      </c>
      <c r="AH92" s="85"/>
      <c r="AI92" s="33">
        <v>20</v>
      </c>
      <c r="AJ92" s="33">
        <f>SUMIF('6월 매출현황(6.26)'!$B:$B,Main!C92,'6월 매출현황(6.26)'!$N:$N)</f>
        <v>80</v>
      </c>
      <c r="AK92" s="33"/>
      <c r="AL92" s="386" t="s">
        <v>2029</v>
      </c>
      <c r="AM92" s="33">
        <f t="shared" si="80"/>
        <v>160</v>
      </c>
      <c r="AN92" s="33"/>
      <c r="AO92" s="80">
        <v>0</v>
      </c>
      <c r="AP92" s="80">
        <v>0</v>
      </c>
      <c r="BB92" s="253"/>
      <c r="BC92" s="254">
        <v>1</v>
      </c>
      <c r="BD92" s="33">
        <f t="shared" si="81"/>
        <v>0</v>
      </c>
      <c r="BE92" s="4">
        <f t="shared" si="82"/>
        <v>246</v>
      </c>
    </row>
    <row r="93" spans="2:57">
      <c r="B93" s="20" t="s">
        <v>258</v>
      </c>
      <c r="C93" s="250" t="s">
        <v>168</v>
      </c>
      <c r="D93" s="271"/>
      <c r="E93" s="4">
        <v>49</v>
      </c>
      <c r="F93" s="4">
        <v>74</v>
      </c>
      <c r="G93" s="4">
        <f t="shared" si="42"/>
        <v>123</v>
      </c>
      <c r="H93" s="4">
        <v>62</v>
      </c>
      <c r="I93" s="4">
        <v>154</v>
      </c>
      <c r="J93" s="4">
        <f t="shared" si="43"/>
        <v>216</v>
      </c>
      <c r="K93" s="4">
        <v>121</v>
      </c>
      <c r="L93" s="4">
        <v>152</v>
      </c>
      <c r="M93" s="4">
        <f t="shared" si="44"/>
        <v>273</v>
      </c>
      <c r="N93" s="4">
        <v>44</v>
      </c>
      <c r="O93" s="4">
        <v>0</v>
      </c>
      <c r="P93" s="4">
        <f t="shared" si="45"/>
        <v>44</v>
      </c>
      <c r="Q93" s="4">
        <v>0</v>
      </c>
      <c r="R93" s="4">
        <v>0</v>
      </c>
      <c r="S93" s="4">
        <f t="shared" si="46"/>
        <v>0</v>
      </c>
      <c r="T93" s="4">
        <v>38</v>
      </c>
      <c r="U93" s="4">
        <v>126</v>
      </c>
      <c r="V93" s="4">
        <f t="shared" si="74"/>
        <v>164</v>
      </c>
      <c r="W93" s="4">
        <f t="shared" si="75"/>
        <v>216</v>
      </c>
      <c r="X93" s="33">
        <f t="shared" si="76"/>
        <v>273</v>
      </c>
      <c r="Y93" s="33">
        <f t="shared" si="77"/>
        <v>44</v>
      </c>
      <c r="Z93" s="4">
        <f t="shared" si="78"/>
        <v>0</v>
      </c>
      <c r="AA93" s="4">
        <f t="shared" si="47"/>
        <v>164</v>
      </c>
      <c r="AB93" s="36">
        <f t="shared" si="79"/>
        <v>3.7603639298554553E-4</v>
      </c>
      <c r="AC93" s="43">
        <v>0</v>
      </c>
      <c r="AD93" s="43">
        <v>24</v>
      </c>
      <c r="AE93" s="43">
        <v>0</v>
      </c>
      <c r="AF93" s="33">
        <v>0</v>
      </c>
      <c r="AG93" s="85">
        <v>32</v>
      </c>
      <c r="AH93" s="85"/>
      <c r="AI93" s="33">
        <v>20</v>
      </c>
      <c r="AJ93" s="33">
        <f>SUMIF('6월 매출현황(6.26)'!$B:$B,Main!C93,'6월 매출현황(6.26)'!$N:$N)</f>
        <v>30</v>
      </c>
      <c r="AK93" s="33"/>
      <c r="AL93" s="386" t="s">
        <v>2030</v>
      </c>
      <c r="AM93" s="33">
        <f t="shared" si="80"/>
        <v>86</v>
      </c>
      <c r="AN93" s="33"/>
      <c r="AO93" s="80">
        <v>0</v>
      </c>
      <c r="AP93" s="80">
        <v>0</v>
      </c>
      <c r="BB93" s="253"/>
      <c r="BC93" s="254">
        <v>1</v>
      </c>
      <c r="BD93" s="33">
        <f t="shared" si="81"/>
        <v>0</v>
      </c>
      <c r="BE93" s="4">
        <f t="shared" si="82"/>
        <v>164</v>
      </c>
    </row>
    <row r="94" spans="2:57" hidden="1">
      <c r="B94" s="20" t="s">
        <v>258</v>
      </c>
      <c r="C94" s="250" t="s">
        <v>118</v>
      </c>
      <c r="D94" s="271"/>
      <c r="E94" s="4">
        <v>0</v>
      </c>
      <c r="F94" s="4">
        <v>0</v>
      </c>
      <c r="G94" s="4">
        <f t="shared" si="42"/>
        <v>0</v>
      </c>
      <c r="H94" s="4">
        <v>0</v>
      </c>
      <c r="I94" s="4">
        <v>0</v>
      </c>
      <c r="J94" s="4">
        <f t="shared" si="43"/>
        <v>0</v>
      </c>
      <c r="K94" s="4">
        <v>0</v>
      </c>
      <c r="L94" s="4">
        <v>180</v>
      </c>
      <c r="M94" s="4">
        <f t="shared" si="44"/>
        <v>180</v>
      </c>
      <c r="N94" s="4">
        <v>251</v>
      </c>
      <c r="O94" s="4">
        <v>8</v>
      </c>
      <c r="P94" s="4">
        <f t="shared" si="45"/>
        <v>259</v>
      </c>
      <c r="Q94" s="4">
        <v>0</v>
      </c>
      <c r="R94" s="4">
        <v>56</v>
      </c>
      <c r="S94" s="4">
        <f t="shared" si="46"/>
        <v>56</v>
      </c>
      <c r="T94" s="4">
        <v>26</v>
      </c>
      <c r="U94" s="4">
        <v>8</v>
      </c>
      <c r="V94" s="4">
        <f t="shared" si="74"/>
        <v>34</v>
      </c>
      <c r="W94" s="4">
        <f t="shared" si="75"/>
        <v>0</v>
      </c>
      <c r="X94" s="33">
        <f t="shared" si="76"/>
        <v>180</v>
      </c>
      <c r="Y94" s="33">
        <f t="shared" si="77"/>
        <v>259</v>
      </c>
      <c r="Z94" s="4">
        <f t="shared" si="78"/>
        <v>56</v>
      </c>
      <c r="AA94" s="4">
        <f t="shared" si="47"/>
        <v>34</v>
      </c>
      <c r="AB94" s="36">
        <f t="shared" si="79"/>
        <v>7.7958764399442372E-5</v>
      </c>
      <c r="AC94" s="43">
        <v>0</v>
      </c>
      <c r="AD94" s="43">
        <v>0</v>
      </c>
      <c r="AE94" s="43">
        <v>0</v>
      </c>
      <c r="AF94" s="33">
        <v>0</v>
      </c>
      <c r="AG94" s="85">
        <v>0</v>
      </c>
      <c r="AH94" s="85"/>
      <c r="AI94" s="33"/>
      <c r="AJ94" s="33">
        <f>SUMIF('6월 매출현황(6.26)'!$B:$B,Main!C94,'6월 매출현황(6.26)'!$N:$N)</f>
        <v>0</v>
      </c>
      <c r="AK94" s="33"/>
      <c r="AL94" s="386"/>
      <c r="AM94" s="33">
        <f t="shared" si="80"/>
        <v>0</v>
      </c>
      <c r="AN94" s="33"/>
      <c r="AO94" s="80">
        <v>0</v>
      </c>
      <c r="AP94" s="80">
        <v>0</v>
      </c>
      <c r="BB94" s="253"/>
      <c r="BC94" s="254">
        <v>1</v>
      </c>
      <c r="BD94" s="33">
        <f t="shared" si="81"/>
        <v>0</v>
      </c>
      <c r="BE94" s="4">
        <f t="shared" si="82"/>
        <v>34</v>
      </c>
    </row>
    <row r="95" spans="2:57" hidden="1">
      <c r="B95" s="20" t="s">
        <v>258</v>
      </c>
      <c r="C95" s="250" t="s">
        <v>393</v>
      </c>
      <c r="D95" s="271"/>
      <c r="E95" s="4">
        <v>54</v>
      </c>
      <c r="F95" s="4">
        <v>301</v>
      </c>
      <c r="G95" s="4">
        <f t="shared" si="42"/>
        <v>355</v>
      </c>
      <c r="H95" s="4">
        <v>0</v>
      </c>
      <c r="I95" s="4">
        <v>26</v>
      </c>
      <c r="J95" s="4">
        <f t="shared" si="43"/>
        <v>26</v>
      </c>
      <c r="K95" s="4">
        <v>0</v>
      </c>
      <c r="L95" s="4">
        <v>0</v>
      </c>
      <c r="M95" s="4">
        <f t="shared" si="44"/>
        <v>0</v>
      </c>
      <c r="N95" s="4">
        <v>0</v>
      </c>
      <c r="O95" s="4">
        <v>0</v>
      </c>
      <c r="P95" s="4">
        <f t="shared" si="45"/>
        <v>0</v>
      </c>
      <c r="Q95" s="4"/>
      <c r="R95" s="4"/>
      <c r="S95" s="4">
        <f t="shared" si="46"/>
        <v>0</v>
      </c>
      <c r="T95" s="4">
        <v>0</v>
      </c>
      <c r="U95" s="4">
        <v>10</v>
      </c>
      <c r="V95" s="4">
        <f t="shared" si="74"/>
        <v>10</v>
      </c>
      <c r="W95" s="4">
        <f t="shared" si="75"/>
        <v>26</v>
      </c>
      <c r="X95" s="33">
        <f t="shared" si="76"/>
        <v>0</v>
      </c>
      <c r="Y95" s="33">
        <f t="shared" si="77"/>
        <v>0</v>
      </c>
      <c r="Z95" s="4">
        <f t="shared" si="78"/>
        <v>0</v>
      </c>
      <c r="AA95" s="4">
        <f t="shared" si="47"/>
        <v>10</v>
      </c>
      <c r="AB95" s="36">
        <f t="shared" si="79"/>
        <v>2.2929048352777166E-5</v>
      </c>
      <c r="AC95" s="43">
        <v>10</v>
      </c>
      <c r="AD95" s="43">
        <v>0</v>
      </c>
      <c r="AE95" s="43">
        <v>14</v>
      </c>
      <c r="AF95" s="33">
        <v>0</v>
      </c>
      <c r="AG95" s="85">
        <v>0</v>
      </c>
      <c r="AH95" s="85"/>
      <c r="AI95" s="33"/>
      <c r="AJ95" s="33">
        <f>SUMIF('6월 매출현황(6.26)'!$B:$B,Main!C95,'6월 매출현황(6.26)'!$N:$N)</f>
        <v>0</v>
      </c>
      <c r="AK95" s="33"/>
      <c r="AL95" s="386"/>
      <c r="AM95" s="33">
        <f t="shared" si="80"/>
        <v>24</v>
      </c>
      <c r="AN95" s="33"/>
      <c r="AO95" s="80">
        <v>0</v>
      </c>
      <c r="AP95" s="80">
        <v>0</v>
      </c>
      <c r="BB95" s="253"/>
      <c r="BC95" s="254">
        <v>1</v>
      </c>
      <c r="BD95" s="33">
        <f t="shared" si="81"/>
        <v>0</v>
      </c>
      <c r="BE95" s="4">
        <f t="shared" si="82"/>
        <v>10</v>
      </c>
    </row>
    <row r="96" spans="2:57" hidden="1">
      <c r="B96" s="20" t="s">
        <v>258</v>
      </c>
      <c r="C96" s="250" t="s">
        <v>217</v>
      </c>
      <c r="D96" s="89"/>
      <c r="E96" s="4">
        <v>0</v>
      </c>
      <c r="F96" s="4">
        <v>0</v>
      </c>
      <c r="G96" s="4">
        <f t="shared" ref="G96:G105" si="83">E96+F96</f>
        <v>0</v>
      </c>
      <c r="H96" s="4">
        <v>0</v>
      </c>
      <c r="I96" s="4">
        <v>14</v>
      </c>
      <c r="J96" s="4">
        <f t="shared" ref="J96:J105" si="84">H96+I96</f>
        <v>14</v>
      </c>
      <c r="K96" s="4">
        <v>10</v>
      </c>
      <c r="L96" s="4">
        <v>12</v>
      </c>
      <c r="M96" s="4">
        <f t="shared" ref="M96:M105" si="85">K96+L96</f>
        <v>22</v>
      </c>
      <c r="N96" s="4">
        <v>14</v>
      </c>
      <c r="O96" s="4">
        <v>2</v>
      </c>
      <c r="P96" s="4">
        <f t="shared" ref="P96:P105" si="86">N96+O96</f>
        <v>16</v>
      </c>
      <c r="Q96" s="4">
        <v>0</v>
      </c>
      <c r="R96" s="4">
        <v>12</v>
      </c>
      <c r="S96" s="4">
        <f t="shared" ref="S96:S105" si="87">Q96+R96</f>
        <v>12</v>
      </c>
      <c r="T96" s="4">
        <v>2</v>
      </c>
      <c r="U96" s="4">
        <v>12</v>
      </c>
      <c r="V96" s="4">
        <f t="shared" ref="V96:V105" si="88">T96+U96</f>
        <v>14</v>
      </c>
      <c r="W96" s="4">
        <f t="shared" ref="W96:W105" si="89">J96</f>
        <v>14</v>
      </c>
      <c r="X96" s="33">
        <f t="shared" ref="X96:X105" si="90">M96</f>
        <v>22</v>
      </c>
      <c r="Y96" s="33">
        <f t="shared" ref="Y96:Y105" si="91">P96</f>
        <v>16</v>
      </c>
      <c r="Z96" s="4">
        <f t="shared" ref="Z96:Z105" si="92">S96</f>
        <v>12</v>
      </c>
      <c r="AA96" s="4">
        <f t="shared" ref="AA96:AA105" si="93">V96</f>
        <v>14</v>
      </c>
      <c r="AB96" s="36">
        <f t="shared" ref="AB96:AB105" si="94">IFERROR(AA96/$AA$8,0)</f>
        <v>3.2100667693888034E-5</v>
      </c>
      <c r="AC96" s="43">
        <v>0</v>
      </c>
      <c r="AD96" s="43">
        <v>2</v>
      </c>
      <c r="AE96" s="43">
        <v>4</v>
      </c>
      <c r="AF96" s="33">
        <v>4</v>
      </c>
      <c r="AG96" s="85">
        <v>0</v>
      </c>
      <c r="AH96" s="85"/>
      <c r="AI96" s="33"/>
      <c r="AJ96" s="33">
        <f>SUMIF('6월 매출현황(6.26)'!$B:$B,Main!C96,'6월 매출현황(6.26)'!$N:$N)</f>
        <v>0</v>
      </c>
      <c r="AK96" s="33"/>
      <c r="AL96" s="386"/>
      <c r="AM96" s="33">
        <f t="shared" si="80"/>
        <v>10</v>
      </c>
      <c r="AN96" s="33"/>
      <c r="AO96" s="80">
        <v>0</v>
      </c>
      <c r="AP96" s="80">
        <v>0</v>
      </c>
      <c r="BB96" s="253"/>
      <c r="BC96" s="254">
        <v>1</v>
      </c>
      <c r="BD96" s="33">
        <f t="shared" si="81"/>
        <v>0</v>
      </c>
      <c r="BE96" s="4">
        <f t="shared" si="82"/>
        <v>14</v>
      </c>
    </row>
    <row r="97" spans="2:57" ht="16.5" hidden="1" customHeight="1">
      <c r="B97" s="20" t="s">
        <v>258</v>
      </c>
      <c r="C97" s="250" t="s">
        <v>246</v>
      </c>
      <c r="D97" s="89"/>
      <c r="E97" s="4">
        <v>0</v>
      </c>
      <c r="F97" s="4">
        <v>0</v>
      </c>
      <c r="G97" s="4">
        <f t="shared" si="83"/>
        <v>0</v>
      </c>
      <c r="H97" s="4">
        <v>0</v>
      </c>
      <c r="I97" s="4">
        <v>0</v>
      </c>
      <c r="J97" s="4">
        <f t="shared" si="84"/>
        <v>0</v>
      </c>
      <c r="K97" s="4">
        <v>0</v>
      </c>
      <c r="L97" s="4">
        <v>0</v>
      </c>
      <c r="M97" s="4">
        <f t="shared" si="85"/>
        <v>0</v>
      </c>
      <c r="N97" s="4">
        <v>0</v>
      </c>
      <c r="O97" s="4">
        <v>0</v>
      </c>
      <c r="P97" s="4">
        <f t="shared" si="86"/>
        <v>0</v>
      </c>
      <c r="Q97" s="4">
        <v>0</v>
      </c>
      <c r="R97" s="4">
        <v>0</v>
      </c>
      <c r="S97" s="4">
        <f t="shared" si="87"/>
        <v>0</v>
      </c>
      <c r="T97" s="4">
        <v>0</v>
      </c>
      <c r="U97" s="4">
        <v>29</v>
      </c>
      <c r="V97" s="4">
        <f t="shared" si="88"/>
        <v>29</v>
      </c>
      <c r="W97" s="4">
        <f t="shared" si="89"/>
        <v>0</v>
      </c>
      <c r="X97" s="33">
        <f t="shared" si="90"/>
        <v>0</v>
      </c>
      <c r="Y97" s="33">
        <f t="shared" si="91"/>
        <v>0</v>
      </c>
      <c r="Z97" s="4">
        <f t="shared" si="92"/>
        <v>0</v>
      </c>
      <c r="AA97" s="4">
        <f t="shared" si="93"/>
        <v>29</v>
      </c>
      <c r="AB97" s="36">
        <f t="shared" si="94"/>
        <v>6.6494240223053788E-5</v>
      </c>
      <c r="AC97" s="43">
        <v>0</v>
      </c>
      <c r="AD97" s="43">
        <v>0</v>
      </c>
      <c r="AE97" s="43">
        <v>0</v>
      </c>
      <c r="AF97" s="33">
        <v>0</v>
      </c>
      <c r="AG97" s="85">
        <v>0</v>
      </c>
      <c r="AH97" s="85"/>
      <c r="AI97" s="33"/>
      <c r="AJ97" s="33">
        <f>SUMIF('6월 매출현황(6.26)'!$B:$B,Main!C97,'6월 매출현황(6.26)'!$N:$N)</f>
        <v>0</v>
      </c>
      <c r="AK97" s="33"/>
      <c r="AL97" s="386"/>
      <c r="AM97" s="33">
        <f t="shared" si="80"/>
        <v>0</v>
      </c>
      <c r="AN97" s="33"/>
      <c r="AO97" s="80">
        <v>0</v>
      </c>
      <c r="AP97" s="80">
        <v>0</v>
      </c>
      <c r="BB97" s="253"/>
      <c r="BC97" s="254">
        <v>1</v>
      </c>
      <c r="BD97" s="33">
        <f t="shared" si="81"/>
        <v>0</v>
      </c>
      <c r="BE97" s="4">
        <f t="shared" si="82"/>
        <v>29</v>
      </c>
    </row>
    <row r="98" spans="2:57" ht="16.5" hidden="1" customHeight="1">
      <c r="B98" s="20" t="s">
        <v>258</v>
      </c>
      <c r="C98" s="250" t="s">
        <v>278</v>
      </c>
      <c r="D98" s="89"/>
      <c r="E98" s="4">
        <v>0</v>
      </c>
      <c r="F98" s="4">
        <v>0</v>
      </c>
      <c r="G98" s="4">
        <f t="shared" si="83"/>
        <v>0</v>
      </c>
      <c r="H98" s="4">
        <v>0</v>
      </c>
      <c r="I98" s="4">
        <v>0</v>
      </c>
      <c r="J98" s="4">
        <f t="shared" si="84"/>
        <v>0</v>
      </c>
      <c r="K98" s="4">
        <v>0</v>
      </c>
      <c r="L98" s="4">
        <v>0</v>
      </c>
      <c r="M98" s="4">
        <f t="shared" si="85"/>
        <v>0</v>
      </c>
      <c r="N98" s="4">
        <v>0</v>
      </c>
      <c r="O98" s="4">
        <v>0</v>
      </c>
      <c r="P98" s="4">
        <f t="shared" si="86"/>
        <v>0</v>
      </c>
      <c r="Q98" s="4"/>
      <c r="R98" s="4"/>
      <c r="S98" s="4">
        <f t="shared" si="87"/>
        <v>0</v>
      </c>
      <c r="T98" s="4">
        <v>0</v>
      </c>
      <c r="U98" s="4">
        <v>42</v>
      </c>
      <c r="V98" s="4">
        <f t="shared" si="88"/>
        <v>42</v>
      </c>
      <c r="W98" s="4">
        <f t="shared" si="89"/>
        <v>0</v>
      </c>
      <c r="X98" s="33">
        <f t="shared" si="90"/>
        <v>0</v>
      </c>
      <c r="Y98" s="33">
        <f t="shared" si="91"/>
        <v>0</v>
      </c>
      <c r="Z98" s="4">
        <f t="shared" si="92"/>
        <v>0</v>
      </c>
      <c r="AA98" s="4">
        <f t="shared" si="93"/>
        <v>42</v>
      </c>
      <c r="AB98" s="36">
        <f t="shared" si="94"/>
        <v>9.6302003081664102E-5</v>
      </c>
      <c r="AC98" s="43">
        <v>0</v>
      </c>
      <c r="AD98" s="43">
        <v>0</v>
      </c>
      <c r="AE98" s="43">
        <v>0</v>
      </c>
      <c r="AF98" s="33">
        <v>0</v>
      </c>
      <c r="AG98" s="85">
        <v>0</v>
      </c>
      <c r="AH98" s="85"/>
      <c r="AI98" s="33"/>
      <c r="AJ98" s="33">
        <f>SUMIF('6월 매출현황(6.26)'!$B:$B,Main!C98,'6월 매출현황(6.26)'!$N:$N)</f>
        <v>0</v>
      </c>
      <c r="AK98" s="33"/>
      <c r="AL98" s="386"/>
      <c r="AM98" s="33">
        <f t="shared" si="80"/>
        <v>0</v>
      </c>
      <c r="AN98" s="33"/>
      <c r="AO98" s="80">
        <v>0</v>
      </c>
      <c r="AP98" s="80">
        <v>0</v>
      </c>
      <c r="BB98" s="253"/>
      <c r="BC98" s="254">
        <v>1</v>
      </c>
      <c r="BD98" s="33">
        <f t="shared" si="81"/>
        <v>0</v>
      </c>
      <c r="BE98" s="4">
        <f t="shared" si="82"/>
        <v>42</v>
      </c>
    </row>
    <row r="99" spans="2:57">
      <c r="B99" s="20" t="s">
        <v>1003</v>
      </c>
      <c r="C99" s="250" t="s">
        <v>554</v>
      </c>
      <c r="D99" s="271"/>
      <c r="E99" s="4"/>
      <c r="F99" s="4"/>
      <c r="G99" s="4"/>
      <c r="H99" s="4"/>
      <c r="I99" s="4"/>
      <c r="J99" s="4"/>
      <c r="K99" s="4"/>
      <c r="L99" s="4"/>
      <c r="M99" s="4"/>
      <c r="N99" s="4"/>
      <c r="O99" s="4"/>
      <c r="P99" s="4"/>
      <c r="Q99" s="4"/>
      <c r="R99" s="4"/>
      <c r="S99" s="4"/>
      <c r="T99" s="4"/>
      <c r="U99" s="4">
        <v>38</v>
      </c>
      <c r="V99" s="4">
        <f t="shared" si="88"/>
        <v>38</v>
      </c>
      <c r="W99" s="4"/>
      <c r="X99" s="33"/>
      <c r="Y99" s="33"/>
      <c r="Z99" s="4"/>
      <c r="AA99" s="4"/>
      <c r="AB99" s="36"/>
      <c r="AC99" s="43">
        <v>8</v>
      </c>
      <c r="AD99" s="43">
        <v>22</v>
      </c>
      <c r="AE99" s="43">
        <v>29</v>
      </c>
      <c r="AF99" s="33">
        <v>0</v>
      </c>
      <c r="AG99" s="85">
        <v>16</v>
      </c>
      <c r="AH99" s="85"/>
      <c r="AI99" s="33">
        <v>20</v>
      </c>
      <c r="AJ99" s="33">
        <f>SUMIF('6월 매출현황(6.26)'!$B:$B,Main!C99,'6월 매출현황(6.26)'!$N:$N)</f>
        <v>16</v>
      </c>
      <c r="AK99" s="33"/>
      <c r="AL99" s="386" t="s">
        <v>2031</v>
      </c>
      <c r="AM99" s="33">
        <f t="shared" si="80"/>
        <v>91</v>
      </c>
      <c r="AN99" s="33"/>
      <c r="AO99" s="80">
        <v>0</v>
      </c>
      <c r="AP99" s="80">
        <v>0</v>
      </c>
      <c r="BB99" s="253"/>
      <c r="BC99" s="254">
        <v>1</v>
      </c>
      <c r="BD99" s="33">
        <f t="shared" si="81"/>
        <v>0</v>
      </c>
      <c r="BE99" s="4">
        <f t="shared" si="82"/>
        <v>0</v>
      </c>
    </row>
    <row r="100" spans="2:57" ht="15" customHeight="1">
      <c r="B100" s="20" t="s">
        <v>258</v>
      </c>
      <c r="C100" t="s">
        <v>387</v>
      </c>
      <c r="D100" s="271"/>
      <c r="E100" s="4">
        <v>0</v>
      </c>
      <c r="F100" s="4">
        <v>0</v>
      </c>
      <c r="G100" s="4">
        <f t="shared" si="83"/>
        <v>0</v>
      </c>
      <c r="H100" s="4">
        <v>0</v>
      </c>
      <c r="I100" s="4">
        <v>0</v>
      </c>
      <c r="J100" s="4">
        <f t="shared" si="84"/>
        <v>0</v>
      </c>
      <c r="K100" s="4">
        <v>0</v>
      </c>
      <c r="L100" s="4">
        <v>0</v>
      </c>
      <c r="M100" s="4">
        <f t="shared" si="85"/>
        <v>0</v>
      </c>
      <c r="N100" s="4">
        <v>0</v>
      </c>
      <c r="O100" s="4">
        <v>0</v>
      </c>
      <c r="P100" s="4">
        <f t="shared" si="86"/>
        <v>0</v>
      </c>
      <c r="Q100" s="4"/>
      <c r="R100" s="4"/>
      <c r="S100" s="4">
        <f t="shared" si="87"/>
        <v>0</v>
      </c>
      <c r="T100" s="4">
        <v>0</v>
      </c>
      <c r="U100" s="4">
        <v>220</v>
      </c>
      <c r="V100" s="4">
        <f t="shared" si="88"/>
        <v>220</v>
      </c>
      <c r="W100" s="4">
        <f t="shared" si="89"/>
        <v>0</v>
      </c>
      <c r="X100" s="33">
        <f t="shared" si="90"/>
        <v>0</v>
      </c>
      <c r="Y100" s="33">
        <f t="shared" si="91"/>
        <v>0</v>
      </c>
      <c r="Z100" s="4">
        <f t="shared" si="92"/>
        <v>0</v>
      </c>
      <c r="AA100" s="4">
        <f t="shared" si="93"/>
        <v>220</v>
      </c>
      <c r="AB100" s="36">
        <f t="shared" si="94"/>
        <v>5.0443906376109761E-4</v>
      </c>
      <c r="AC100" s="43">
        <v>34</v>
      </c>
      <c r="AD100" s="43">
        <v>88</v>
      </c>
      <c r="AE100" s="43">
        <v>20</v>
      </c>
      <c r="AF100" s="33">
        <v>0</v>
      </c>
      <c r="AG100" s="85">
        <v>0</v>
      </c>
      <c r="AH100" s="85"/>
      <c r="AI100" s="33"/>
      <c r="AJ100" s="33">
        <f>SUMIF('6월 매출현황(6.26)'!$B:$B,Main!C100,'6월 매출현황(6.26)'!$N:$N)</f>
        <v>0</v>
      </c>
      <c r="AK100" s="33"/>
      <c r="AL100" s="386"/>
      <c r="AM100" s="33">
        <f t="shared" si="80"/>
        <v>142</v>
      </c>
      <c r="AN100" s="33"/>
      <c r="AO100" s="80">
        <v>0</v>
      </c>
      <c r="AP100" s="80">
        <v>0</v>
      </c>
      <c r="BB100" s="253"/>
      <c r="BC100" s="254">
        <v>1</v>
      </c>
      <c r="BD100" s="33">
        <f t="shared" si="81"/>
        <v>0</v>
      </c>
      <c r="BE100" s="4">
        <f t="shared" si="82"/>
        <v>220</v>
      </c>
    </row>
    <row r="101" spans="2:57" ht="17.25" customHeight="1">
      <c r="B101" s="3" t="s">
        <v>258</v>
      </c>
      <c r="C101" s="249" t="s">
        <v>392</v>
      </c>
      <c r="D101" s="89"/>
      <c r="E101" s="4">
        <v>0</v>
      </c>
      <c r="F101" s="4">
        <v>0</v>
      </c>
      <c r="G101" s="4">
        <f t="shared" si="83"/>
        <v>0</v>
      </c>
      <c r="H101" s="4">
        <v>120</v>
      </c>
      <c r="I101" s="4">
        <v>10</v>
      </c>
      <c r="J101" s="4">
        <f t="shared" si="84"/>
        <v>130</v>
      </c>
      <c r="K101" s="4">
        <v>4</v>
      </c>
      <c r="L101" s="4">
        <v>0</v>
      </c>
      <c r="M101" s="4">
        <f t="shared" si="85"/>
        <v>4</v>
      </c>
      <c r="N101" s="4">
        <v>0</v>
      </c>
      <c r="O101" s="4">
        <v>0</v>
      </c>
      <c r="P101" s="4">
        <f t="shared" si="86"/>
        <v>0</v>
      </c>
      <c r="Q101" s="4">
        <v>0</v>
      </c>
      <c r="R101" s="4">
        <v>0</v>
      </c>
      <c r="S101" s="4">
        <f t="shared" si="87"/>
        <v>0</v>
      </c>
      <c r="T101" s="4">
        <v>0</v>
      </c>
      <c r="U101" s="4">
        <v>161</v>
      </c>
      <c r="V101" s="4">
        <f t="shared" si="88"/>
        <v>161</v>
      </c>
      <c r="W101" s="4">
        <f t="shared" si="89"/>
        <v>130</v>
      </c>
      <c r="X101" s="33">
        <f t="shared" si="90"/>
        <v>4</v>
      </c>
      <c r="Y101" s="33">
        <f t="shared" si="91"/>
        <v>0</v>
      </c>
      <c r="Z101" s="4">
        <f t="shared" si="92"/>
        <v>0</v>
      </c>
      <c r="AA101" s="4">
        <f t="shared" si="93"/>
        <v>161</v>
      </c>
      <c r="AB101" s="36">
        <f t="shared" si="94"/>
        <v>3.6915767847971236E-4</v>
      </c>
      <c r="AC101" s="43">
        <v>78</v>
      </c>
      <c r="AD101" s="43">
        <v>92</v>
      </c>
      <c r="AE101" s="43">
        <v>40</v>
      </c>
      <c r="AF101" s="33">
        <v>0</v>
      </c>
      <c r="AG101" s="85">
        <v>80</v>
      </c>
      <c r="AH101" s="85"/>
      <c r="AI101" s="33">
        <v>124</v>
      </c>
      <c r="AJ101" s="33">
        <f>SUMIF('6월 매출현황(6.26)'!$B:$B,Main!C101,'6월 매출현황(6.26)'!$N:$N)</f>
        <v>132</v>
      </c>
      <c r="AK101" s="33">
        <v>36</v>
      </c>
      <c r="AL101" s="386" t="s">
        <v>2032</v>
      </c>
      <c r="AM101" s="33">
        <f t="shared" si="80"/>
        <v>422</v>
      </c>
      <c r="AN101" s="33"/>
      <c r="AO101" s="80">
        <v>0</v>
      </c>
      <c r="AP101" s="80">
        <v>0</v>
      </c>
      <c r="BB101" s="253"/>
      <c r="BC101" s="254">
        <v>1</v>
      </c>
      <c r="BD101" s="33">
        <f t="shared" si="81"/>
        <v>0</v>
      </c>
      <c r="BE101" s="4">
        <f t="shared" si="82"/>
        <v>161</v>
      </c>
    </row>
    <row r="102" spans="2:57">
      <c r="B102" s="20" t="s">
        <v>258</v>
      </c>
      <c r="C102" s="250" t="s">
        <v>37</v>
      </c>
      <c r="D102" s="89"/>
      <c r="E102" s="4">
        <v>6560</v>
      </c>
      <c r="F102" s="4">
        <v>16798</v>
      </c>
      <c r="G102" s="4">
        <f>E102+F102</f>
        <v>23358</v>
      </c>
      <c r="H102" s="4">
        <v>10519</v>
      </c>
      <c r="I102" s="4">
        <v>5147</v>
      </c>
      <c r="J102" s="4">
        <f>H102+I102</f>
        <v>15666</v>
      </c>
      <c r="K102" s="4">
        <v>716</v>
      </c>
      <c r="L102" s="4">
        <v>281</v>
      </c>
      <c r="M102" s="4">
        <f>K102+L102</f>
        <v>997</v>
      </c>
      <c r="N102" s="4">
        <v>40</v>
      </c>
      <c r="O102" s="4">
        <v>127</v>
      </c>
      <c r="P102" s="4">
        <f>N102+O102</f>
        <v>167</v>
      </c>
      <c r="Q102" s="4">
        <v>83</v>
      </c>
      <c r="R102" s="4">
        <v>20</v>
      </c>
      <c r="S102" s="4">
        <f>Q102+R102</f>
        <v>103</v>
      </c>
      <c r="T102" s="4">
        <v>0</v>
      </c>
      <c r="U102" s="4">
        <v>4</v>
      </c>
      <c r="V102" s="4">
        <f>T102+U102</f>
        <v>4</v>
      </c>
      <c r="W102" s="4">
        <f>J102</f>
        <v>15666</v>
      </c>
      <c r="X102" s="33">
        <f>M102</f>
        <v>997</v>
      </c>
      <c r="Y102" s="33">
        <f>P102</f>
        <v>167</v>
      </c>
      <c r="Z102" s="4">
        <f>S102</f>
        <v>103</v>
      </c>
      <c r="AA102" s="4">
        <f>V102</f>
        <v>4</v>
      </c>
      <c r="AB102" s="36">
        <f>IFERROR(AA102/$AA$8,0)</f>
        <v>9.1716193411108666E-6</v>
      </c>
      <c r="AC102" s="43">
        <v>0</v>
      </c>
      <c r="AD102" s="43">
        <v>0</v>
      </c>
      <c r="AE102" s="43">
        <v>0</v>
      </c>
      <c r="AF102" s="33">
        <v>0</v>
      </c>
      <c r="AG102" s="85">
        <v>0</v>
      </c>
      <c r="AH102" s="85"/>
      <c r="AI102" s="33"/>
      <c r="AJ102" s="33">
        <f>SUMIF('6월 매출현황(6.26)'!$B:$B,Main!C102,'6월 매출현황(6.26)'!$N:$N)</f>
        <v>0</v>
      </c>
      <c r="AK102" s="33"/>
      <c r="AL102" s="386"/>
      <c r="AM102" s="33">
        <f t="shared" si="80"/>
        <v>0</v>
      </c>
      <c r="AN102" s="33"/>
      <c r="AO102" s="80">
        <v>0</v>
      </c>
      <c r="AP102" s="80">
        <v>0</v>
      </c>
      <c r="BB102" s="253"/>
      <c r="BC102" s="254">
        <v>1</v>
      </c>
      <c r="BD102" s="33">
        <f t="shared" si="81"/>
        <v>0</v>
      </c>
      <c r="BE102" s="4">
        <f t="shared" si="82"/>
        <v>4</v>
      </c>
    </row>
    <row r="103" spans="2:57">
      <c r="B103" s="20" t="s">
        <v>258</v>
      </c>
      <c r="C103" s="250" t="s">
        <v>191</v>
      </c>
      <c r="D103" s="271"/>
      <c r="E103" s="4">
        <v>0</v>
      </c>
      <c r="F103" s="4">
        <v>150</v>
      </c>
      <c r="G103" s="4">
        <f>E103+F103</f>
        <v>150</v>
      </c>
      <c r="H103" s="4">
        <v>127</v>
      </c>
      <c r="I103" s="4">
        <v>115</v>
      </c>
      <c r="J103" s="4">
        <f>H103+I103</f>
        <v>242</v>
      </c>
      <c r="K103" s="4">
        <v>73</v>
      </c>
      <c r="L103" s="4">
        <v>27</v>
      </c>
      <c r="M103" s="4">
        <f>K103+L103</f>
        <v>100</v>
      </c>
      <c r="N103" s="4">
        <v>10</v>
      </c>
      <c r="O103" s="4">
        <v>58</v>
      </c>
      <c r="P103" s="4">
        <f>N103+O103</f>
        <v>68</v>
      </c>
      <c r="Q103" s="4">
        <v>0</v>
      </c>
      <c r="R103" s="4">
        <v>4</v>
      </c>
      <c r="S103" s="4">
        <f>Q103+R103</f>
        <v>4</v>
      </c>
      <c r="T103" s="4">
        <v>0</v>
      </c>
      <c r="U103" s="4">
        <v>2</v>
      </c>
      <c r="V103" s="4">
        <f>T103+U103</f>
        <v>2</v>
      </c>
      <c r="W103" s="4">
        <f>J103</f>
        <v>242</v>
      </c>
      <c r="X103" s="33">
        <f>M103</f>
        <v>100</v>
      </c>
      <c r="Y103" s="33">
        <f>P103</f>
        <v>68</v>
      </c>
      <c r="Z103" s="4">
        <f>S103</f>
        <v>4</v>
      </c>
      <c r="AA103" s="4">
        <f>V103</f>
        <v>2</v>
      </c>
      <c r="AB103" s="36">
        <f>IFERROR(AA103/$AA$8,0)</f>
        <v>4.5858096705554333E-6</v>
      </c>
      <c r="AC103" s="43">
        <v>0</v>
      </c>
      <c r="AD103" s="43">
        <v>0</v>
      </c>
      <c r="AE103" s="43">
        <v>0</v>
      </c>
      <c r="AF103" s="33">
        <v>0</v>
      </c>
      <c r="AG103" s="85">
        <v>0</v>
      </c>
      <c r="AH103" s="85"/>
      <c r="AI103" s="33"/>
      <c r="AJ103" s="33">
        <f>SUMIF('6월 매출현황(6.26)'!$B:$B,Main!C103,'6월 매출현황(6.26)'!$N:$N)</f>
        <v>4</v>
      </c>
      <c r="AK103" s="33"/>
      <c r="AL103" s="386"/>
      <c r="AM103" s="33">
        <f t="shared" si="80"/>
        <v>4</v>
      </c>
      <c r="AN103" s="33"/>
      <c r="AO103" s="80">
        <v>0</v>
      </c>
      <c r="AP103" s="80">
        <v>0</v>
      </c>
      <c r="BB103" s="253"/>
      <c r="BC103" s="254">
        <v>1</v>
      </c>
      <c r="BD103" s="33">
        <f t="shared" si="81"/>
        <v>0</v>
      </c>
      <c r="BE103" s="4">
        <f t="shared" si="82"/>
        <v>2</v>
      </c>
    </row>
    <row r="104" spans="2:57">
      <c r="B104" s="20" t="s">
        <v>258</v>
      </c>
      <c r="C104" s="250" t="s">
        <v>209</v>
      </c>
      <c r="D104" s="271"/>
      <c r="E104" s="4">
        <v>0</v>
      </c>
      <c r="F104" s="4">
        <v>0</v>
      </c>
      <c r="G104" s="4">
        <f t="shared" si="83"/>
        <v>0</v>
      </c>
      <c r="H104" s="4">
        <v>0</v>
      </c>
      <c r="I104" s="4">
        <v>0</v>
      </c>
      <c r="J104" s="4">
        <f t="shared" si="84"/>
        <v>0</v>
      </c>
      <c r="K104" s="4">
        <v>0</v>
      </c>
      <c r="L104" s="4">
        <v>30</v>
      </c>
      <c r="M104" s="4">
        <f t="shared" si="85"/>
        <v>30</v>
      </c>
      <c r="N104" s="4">
        <v>0</v>
      </c>
      <c r="O104" s="4">
        <v>0</v>
      </c>
      <c r="P104" s="4">
        <f t="shared" si="86"/>
        <v>0</v>
      </c>
      <c r="Q104" s="4">
        <v>0</v>
      </c>
      <c r="R104" s="4">
        <v>0</v>
      </c>
      <c r="S104" s="4">
        <f t="shared" si="87"/>
        <v>0</v>
      </c>
      <c r="T104" s="4">
        <v>0</v>
      </c>
      <c r="U104" s="4">
        <v>0</v>
      </c>
      <c r="V104" s="4">
        <f t="shared" si="88"/>
        <v>0</v>
      </c>
      <c r="W104" s="4">
        <f t="shared" si="89"/>
        <v>0</v>
      </c>
      <c r="X104" s="33">
        <f t="shared" si="90"/>
        <v>30</v>
      </c>
      <c r="Y104" s="33">
        <f t="shared" si="91"/>
        <v>0</v>
      </c>
      <c r="Z104" s="4">
        <f t="shared" si="92"/>
        <v>0</v>
      </c>
      <c r="AA104" s="4">
        <f t="shared" si="93"/>
        <v>0</v>
      </c>
      <c r="AB104" s="36">
        <f t="shared" si="94"/>
        <v>0</v>
      </c>
      <c r="AC104" s="43">
        <v>0</v>
      </c>
      <c r="AD104" s="43">
        <v>0</v>
      </c>
      <c r="AE104" s="43">
        <v>0</v>
      </c>
      <c r="AF104" s="33">
        <v>0</v>
      </c>
      <c r="AG104" s="85">
        <v>0</v>
      </c>
      <c r="AH104" s="85"/>
      <c r="AI104" s="33"/>
      <c r="AJ104" s="33">
        <f>SUMIF('6월 매출현황(6.26)'!$B:$B,Main!C104,'6월 매출현황(6.26)'!$N:$N)</f>
        <v>0</v>
      </c>
      <c r="AK104" s="33"/>
      <c r="AL104" s="386"/>
      <c r="AM104" s="33">
        <f t="shared" si="80"/>
        <v>0</v>
      </c>
      <c r="AN104" s="33"/>
      <c r="AO104" s="80">
        <v>0</v>
      </c>
      <c r="AP104" s="80">
        <v>0</v>
      </c>
      <c r="BB104" s="253"/>
      <c r="BC104" s="254">
        <v>1</v>
      </c>
      <c r="BD104" s="33">
        <f t="shared" si="81"/>
        <v>0</v>
      </c>
      <c r="BE104" s="4">
        <f t="shared" si="82"/>
        <v>0</v>
      </c>
    </row>
    <row r="105" spans="2:57" ht="17.25" thickBot="1">
      <c r="B105" s="20" t="s">
        <v>258</v>
      </c>
      <c r="C105" s="250" t="s">
        <v>224</v>
      </c>
      <c r="D105" s="89"/>
      <c r="E105" s="4">
        <v>0</v>
      </c>
      <c r="F105" s="4">
        <v>0</v>
      </c>
      <c r="G105" s="4">
        <f t="shared" si="83"/>
        <v>0</v>
      </c>
      <c r="H105" s="4">
        <v>0</v>
      </c>
      <c r="I105" s="4">
        <v>0</v>
      </c>
      <c r="J105" s="4">
        <f t="shared" si="84"/>
        <v>0</v>
      </c>
      <c r="K105" s="4">
        <v>0</v>
      </c>
      <c r="L105" s="4">
        <v>0</v>
      </c>
      <c r="M105" s="4">
        <f t="shared" si="85"/>
        <v>0</v>
      </c>
      <c r="N105" s="4">
        <v>0</v>
      </c>
      <c r="O105" s="4">
        <v>0</v>
      </c>
      <c r="P105" s="4">
        <f t="shared" si="86"/>
        <v>0</v>
      </c>
      <c r="Q105" s="4">
        <v>0</v>
      </c>
      <c r="R105" s="4">
        <v>9</v>
      </c>
      <c r="S105" s="4">
        <f t="shared" si="87"/>
        <v>9</v>
      </c>
      <c r="T105" s="4">
        <v>1</v>
      </c>
      <c r="U105" s="4">
        <v>0</v>
      </c>
      <c r="V105" s="4">
        <f t="shared" si="88"/>
        <v>1</v>
      </c>
      <c r="W105" s="4">
        <f t="shared" si="89"/>
        <v>0</v>
      </c>
      <c r="X105" s="33">
        <f t="shared" si="90"/>
        <v>0</v>
      </c>
      <c r="Y105" s="33">
        <f t="shared" si="91"/>
        <v>0</v>
      </c>
      <c r="Z105" s="4">
        <f t="shared" si="92"/>
        <v>9</v>
      </c>
      <c r="AA105" s="4">
        <f t="shared" si="93"/>
        <v>1</v>
      </c>
      <c r="AB105" s="36">
        <f t="shared" si="94"/>
        <v>2.2929048352777167E-6</v>
      </c>
      <c r="AC105" s="43">
        <v>0</v>
      </c>
      <c r="AD105" s="43">
        <v>0</v>
      </c>
      <c r="AE105" s="43">
        <v>0</v>
      </c>
      <c r="AF105" s="33">
        <v>0</v>
      </c>
      <c r="AG105" s="85">
        <v>0</v>
      </c>
      <c r="AH105" s="85"/>
      <c r="AI105" s="33"/>
      <c r="AJ105" s="33">
        <f>SUMIF('6월 매출현황(6.26)'!$B:$B,Main!C105,'6월 매출현황(6.26)'!$N:$N)</f>
        <v>8</v>
      </c>
      <c r="AK105" s="33"/>
      <c r="AL105" s="386"/>
      <c r="AM105" s="33">
        <f t="shared" si="80"/>
        <v>8</v>
      </c>
      <c r="AN105" s="33"/>
      <c r="AO105" s="80">
        <v>0</v>
      </c>
      <c r="AP105" s="80">
        <v>0</v>
      </c>
      <c r="BB105" s="253"/>
      <c r="BC105" s="254">
        <v>1</v>
      </c>
      <c r="BD105" s="33">
        <f t="shared" si="81"/>
        <v>0</v>
      </c>
      <c r="BE105" s="4">
        <f t="shared" si="82"/>
        <v>1</v>
      </c>
    </row>
    <row r="106" spans="2:57" hidden="1">
      <c r="B106" s="20" t="s">
        <v>258</v>
      </c>
      <c r="C106" s="250" t="s">
        <v>223</v>
      </c>
      <c r="D106" s="271"/>
      <c r="E106" s="4">
        <v>0</v>
      </c>
      <c r="F106" s="4">
        <v>0</v>
      </c>
      <c r="G106" s="4">
        <f t="shared" si="42"/>
        <v>0</v>
      </c>
      <c r="H106" s="4">
        <v>0</v>
      </c>
      <c r="I106" s="4">
        <v>0</v>
      </c>
      <c r="J106" s="4">
        <f t="shared" si="43"/>
        <v>0</v>
      </c>
      <c r="K106" s="4">
        <v>0</v>
      </c>
      <c r="L106" s="4">
        <v>0</v>
      </c>
      <c r="M106" s="4">
        <f t="shared" si="44"/>
        <v>0</v>
      </c>
      <c r="N106" s="4">
        <v>0</v>
      </c>
      <c r="O106" s="4">
        <v>0</v>
      </c>
      <c r="P106" s="4">
        <f t="shared" si="45"/>
        <v>0</v>
      </c>
      <c r="Q106" s="4">
        <v>0</v>
      </c>
      <c r="R106" s="4">
        <v>2</v>
      </c>
      <c r="S106" s="4">
        <f t="shared" si="46"/>
        <v>2</v>
      </c>
      <c r="T106" s="4">
        <v>0</v>
      </c>
      <c r="U106" s="4">
        <v>0</v>
      </c>
      <c r="V106" s="4">
        <f t="shared" si="74"/>
        <v>0</v>
      </c>
      <c r="W106" s="4">
        <f t="shared" si="75"/>
        <v>0</v>
      </c>
      <c r="X106" s="33">
        <f t="shared" si="76"/>
        <v>0</v>
      </c>
      <c r="Y106" s="33">
        <f t="shared" si="77"/>
        <v>0</v>
      </c>
      <c r="Z106" s="4">
        <f t="shared" si="78"/>
        <v>2</v>
      </c>
      <c r="AA106" s="4">
        <f t="shared" si="47"/>
        <v>0</v>
      </c>
      <c r="AB106" s="36">
        <f t="shared" si="79"/>
        <v>0</v>
      </c>
      <c r="AC106" s="43">
        <v>0</v>
      </c>
      <c r="AD106" s="43">
        <v>0</v>
      </c>
      <c r="AE106" s="43">
        <v>0</v>
      </c>
      <c r="AF106" s="33">
        <v>0</v>
      </c>
      <c r="AG106" s="85">
        <v>0</v>
      </c>
      <c r="AH106" s="85"/>
      <c r="AI106" s="33"/>
      <c r="AJ106" s="33">
        <f>SUMIF('6월 매출현황(6.26)'!$B:$B,Main!C106,'6월 매출현황(6.26)'!$N:$N)</f>
        <v>0</v>
      </c>
      <c r="AK106" s="33"/>
      <c r="AL106" s="386"/>
      <c r="AM106" s="33">
        <f t="shared" si="80"/>
        <v>0</v>
      </c>
      <c r="AN106" s="33"/>
      <c r="AO106" s="80">
        <v>0</v>
      </c>
      <c r="AP106" s="80">
        <v>0</v>
      </c>
      <c r="BB106" s="253"/>
      <c r="BC106" s="254">
        <v>1</v>
      </c>
      <c r="BD106" s="33">
        <f t="shared" si="81"/>
        <v>0</v>
      </c>
      <c r="BE106" s="4">
        <f t="shared" si="82"/>
        <v>0</v>
      </c>
    </row>
    <row r="107" spans="2:57" ht="18.75" hidden="1" customHeight="1">
      <c r="B107" s="20" t="s">
        <v>258</v>
      </c>
      <c r="C107" s="250" t="s">
        <v>203</v>
      </c>
      <c r="D107" s="271"/>
      <c r="E107" s="4">
        <v>0</v>
      </c>
      <c r="F107" s="4">
        <v>27</v>
      </c>
      <c r="G107" s="4">
        <f t="shared" si="42"/>
        <v>27</v>
      </c>
      <c r="H107" s="4">
        <v>12</v>
      </c>
      <c r="I107" s="4">
        <v>24</v>
      </c>
      <c r="J107" s="4">
        <f t="shared" si="43"/>
        <v>36</v>
      </c>
      <c r="K107" s="4">
        <v>0</v>
      </c>
      <c r="L107" s="4">
        <v>6</v>
      </c>
      <c r="M107" s="4">
        <f t="shared" si="44"/>
        <v>6</v>
      </c>
      <c r="N107" s="4">
        <v>0</v>
      </c>
      <c r="O107" s="4">
        <v>0</v>
      </c>
      <c r="P107" s="4">
        <f t="shared" si="45"/>
        <v>0</v>
      </c>
      <c r="Q107" s="4">
        <v>20</v>
      </c>
      <c r="R107" s="4">
        <v>0</v>
      </c>
      <c r="S107" s="4">
        <f t="shared" si="46"/>
        <v>20</v>
      </c>
      <c r="T107" s="4">
        <v>6</v>
      </c>
      <c r="U107" s="4">
        <v>0</v>
      </c>
      <c r="V107" s="4">
        <f t="shared" si="74"/>
        <v>6</v>
      </c>
      <c r="W107" s="4">
        <f t="shared" si="75"/>
        <v>36</v>
      </c>
      <c r="X107" s="33">
        <f t="shared" si="76"/>
        <v>6</v>
      </c>
      <c r="Y107" s="33">
        <f t="shared" si="77"/>
        <v>0</v>
      </c>
      <c r="Z107" s="4">
        <f t="shared" si="78"/>
        <v>20</v>
      </c>
      <c r="AA107" s="4">
        <f t="shared" si="47"/>
        <v>6</v>
      </c>
      <c r="AB107" s="36">
        <f t="shared" si="79"/>
        <v>1.3757429011666299E-5</v>
      </c>
      <c r="AC107" s="43">
        <v>0</v>
      </c>
      <c r="AD107" s="43">
        <v>0</v>
      </c>
      <c r="AE107" s="43">
        <v>0</v>
      </c>
      <c r="AF107" s="33">
        <v>12</v>
      </c>
      <c r="AG107" s="85">
        <v>0</v>
      </c>
      <c r="AH107" s="85"/>
      <c r="AI107" s="33"/>
      <c r="AJ107" s="33">
        <f>SUMIF('6월 매출현황(6.26)'!$B:$B,Main!C107,'6월 매출현황(6.26)'!$N:$N)</f>
        <v>0</v>
      </c>
      <c r="AK107" s="33"/>
      <c r="AL107" s="386"/>
      <c r="AM107" s="33">
        <f t="shared" si="80"/>
        <v>12</v>
      </c>
      <c r="AN107" s="33"/>
      <c r="AO107" s="80">
        <v>0</v>
      </c>
      <c r="AP107" s="80">
        <v>0</v>
      </c>
      <c r="BB107" s="253"/>
      <c r="BC107" s="254">
        <v>1</v>
      </c>
      <c r="BD107" s="33">
        <f t="shared" si="81"/>
        <v>0</v>
      </c>
      <c r="BE107" s="4">
        <f t="shared" si="82"/>
        <v>6</v>
      </c>
    </row>
    <row r="108" spans="2:57" hidden="1">
      <c r="B108" s="20" t="s">
        <v>258</v>
      </c>
      <c r="C108" s="250" t="s">
        <v>189</v>
      </c>
      <c r="D108" s="271"/>
      <c r="E108" s="4">
        <v>0</v>
      </c>
      <c r="F108" s="4">
        <v>6</v>
      </c>
      <c r="G108" s="4">
        <f t="shared" si="42"/>
        <v>6</v>
      </c>
      <c r="H108" s="4">
        <v>5</v>
      </c>
      <c r="I108" s="4">
        <v>0</v>
      </c>
      <c r="J108" s="4">
        <f t="shared" si="43"/>
        <v>5</v>
      </c>
      <c r="K108" s="4">
        <v>0</v>
      </c>
      <c r="L108" s="4">
        <v>4</v>
      </c>
      <c r="M108" s="4">
        <f t="shared" si="44"/>
        <v>4</v>
      </c>
      <c r="N108" s="4">
        <v>10</v>
      </c>
      <c r="O108" s="4">
        <v>14</v>
      </c>
      <c r="P108" s="4">
        <f t="shared" si="45"/>
        <v>24</v>
      </c>
      <c r="Q108" s="4">
        <v>4</v>
      </c>
      <c r="R108" s="4">
        <v>0</v>
      </c>
      <c r="S108" s="4">
        <f t="shared" si="46"/>
        <v>4</v>
      </c>
      <c r="T108" s="4">
        <v>6</v>
      </c>
      <c r="U108" s="4">
        <v>0</v>
      </c>
      <c r="V108" s="4">
        <f t="shared" si="74"/>
        <v>6</v>
      </c>
      <c r="W108" s="4">
        <f t="shared" si="75"/>
        <v>5</v>
      </c>
      <c r="X108" s="33">
        <f t="shared" si="76"/>
        <v>4</v>
      </c>
      <c r="Y108" s="33">
        <f t="shared" si="77"/>
        <v>24</v>
      </c>
      <c r="Z108" s="4">
        <f t="shared" si="78"/>
        <v>4</v>
      </c>
      <c r="AA108" s="4">
        <f t="shared" si="47"/>
        <v>6</v>
      </c>
      <c r="AB108" s="36">
        <f t="shared" si="79"/>
        <v>1.3757429011666299E-5</v>
      </c>
      <c r="AC108" s="43">
        <v>0</v>
      </c>
      <c r="AD108" s="43">
        <v>0</v>
      </c>
      <c r="AE108" s="43">
        <v>4</v>
      </c>
      <c r="AF108" s="33">
        <v>0</v>
      </c>
      <c r="AG108" s="85">
        <v>4</v>
      </c>
      <c r="AH108" s="85"/>
      <c r="AI108" s="33"/>
      <c r="AJ108" s="33">
        <f>SUMIF('6월 매출현황(6.26)'!$B:$B,Main!C108,'6월 매출현황(6.26)'!$N:$N)</f>
        <v>0</v>
      </c>
      <c r="AK108" s="33"/>
      <c r="AL108" s="386"/>
      <c r="AM108" s="33">
        <f t="shared" si="80"/>
        <v>8</v>
      </c>
      <c r="AN108" s="33"/>
      <c r="AO108" s="80">
        <v>0</v>
      </c>
      <c r="AP108" s="80">
        <v>0</v>
      </c>
      <c r="BB108" s="253"/>
      <c r="BC108" s="254">
        <v>1</v>
      </c>
      <c r="BD108" s="33">
        <f t="shared" si="81"/>
        <v>0</v>
      </c>
      <c r="BE108" s="4">
        <f t="shared" si="82"/>
        <v>6</v>
      </c>
    </row>
    <row r="109" spans="2:57" hidden="1">
      <c r="B109" s="20" t="s">
        <v>258</v>
      </c>
      <c r="C109" s="250" t="s">
        <v>227</v>
      </c>
      <c r="D109" s="271"/>
      <c r="E109" s="4">
        <v>0</v>
      </c>
      <c r="F109" s="4">
        <v>0</v>
      </c>
      <c r="G109" s="4">
        <f t="shared" si="42"/>
        <v>0</v>
      </c>
      <c r="H109" s="4">
        <v>0</v>
      </c>
      <c r="I109" s="4">
        <v>0</v>
      </c>
      <c r="J109" s="4">
        <f t="shared" si="43"/>
        <v>0</v>
      </c>
      <c r="K109" s="4">
        <v>0</v>
      </c>
      <c r="L109" s="4">
        <v>0</v>
      </c>
      <c r="M109" s="4">
        <f t="shared" si="44"/>
        <v>0</v>
      </c>
      <c r="N109" s="4">
        <v>0</v>
      </c>
      <c r="O109" s="4">
        <v>0</v>
      </c>
      <c r="P109" s="4">
        <f t="shared" si="45"/>
        <v>0</v>
      </c>
      <c r="Q109" s="4">
        <v>0</v>
      </c>
      <c r="R109" s="4">
        <v>4</v>
      </c>
      <c r="S109" s="4">
        <f t="shared" si="46"/>
        <v>4</v>
      </c>
      <c r="T109" s="4">
        <v>0</v>
      </c>
      <c r="U109" s="4">
        <v>0</v>
      </c>
      <c r="V109" s="4">
        <f t="shared" si="74"/>
        <v>0</v>
      </c>
      <c r="W109" s="4">
        <f t="shared" si="75"/>
        <v>0</v>
      </c>
      <c r="X109" s="33">
        <f t="shared" si="76"/>
        <v>0</v>
      </c>
      <c r="Y109" s="33">
        <f t="shared" si="77"/>
        <v>0</v>
      </c>
      <c r="Z109" s="4">
        <f t="shared" si="78"/>
        <v>4</v>
      </c>
      <c r="AA109" s="4">
        <f t="shared" si="47"/>
        <v>0</v>
      </c>
      <c r="AB109" s="36">
        <f t="shared" si="79"/>
        <v>0</v>
      </c>
      <c r="AC109" s="43">
        <v>0</v>
      </c>
      <c r="AD109" s="43">
        <v>0</v>
      </c>
      <c r="AE109" s="43">
        <v>0</v>
      </c>
      <c r="AF109" s="33">
        <v>0</v>
      </c>
      <c r="AG109" s="85">
        <v>0</v>
      </c>
      <c r="AH109" s="85"/>
      <c r="AI109" s="33"/>
      <c r="AJ109" s="33">
        <f>SUMIF('6월 매출현황(6.26)'!$B:$B,Main!C109,'6월 매출현황(6.26)'!$N:$N)</f>
        <v>0</v>
      </c>
      <c r="AK109" s="33"/>
      <c r="AL109" s="386"/>
      <c r="AM109" s="33">
        <f t="shared" si="80"/>
        <v>0</v>
      </c>
      <c r="AN109" s="33"/>
      <c r="AO109" s="80">
        <v>0</v>
      </c>
      <c r="AP109" s="80">
        <v>0</v>
      </c>
      <c r="BB109" s="253"/>
      <c r="BC109" s="254">
        <v>1</v>
      </c>
      <c r="BD109" s="33">
        <f t="shared" si="81"/>
        <v>0</v>
      </c>
      <c r="BE109" s="4">
        <f t="shared" si="82"/>
        <v>0</v>
      </c>
    </row>
    <row r="110" spans="2:57" hidden="1">
      <c r="B110" s="20" t="s">
        <v>258</v>
      </c>
      <c r="C110" s="250" t="s">
        <v>188</v>
      </c>
      <c r="D110" s="282"/>
      <c r="E110" s="4">
        <v>46</v>
      </c>
      <c r="F110" s="4">
        <v>118</v>
      </c>
      <c r="G110" s="4">
        <f t="shared" si="42"/>
        <v>164</v>
      </c>
      <c r="H110" s="4">
        <v>91</v>
      </c>
      <c r="I110" s="4">
        <v>82</v>
      </c>
      <c r="J110" s="4">
        <f t="shared" si="43"/>
        <v>173</v>
      </c>
      <c r="K110" s="4">
        <v>74</v>
      </c>
      <c r="L110" s="4">
        <v>2</v>
      </c>
      <c r="M110" s="4">
        <f t="shared" si="44"/>
        <v>76</v>
      </c>
      <c r="N110" s="4">
        <v>16</v>
      </c>
      <c r="O110" s="4">
        <v>0</v>
      </c>
      <c r="P110" s="4">
        <f t="shared" si="45"/>
        <v>16</v>
      </c>
      <c r="Q110" s="4">
        <v>0</v>
      </c>
      <c r="R110" s="4">
        <v>18</v>
      </c>
      <c r="S110" s="4">
        <f t="shared" si="46"/>
        <v>18</v>
      </c>
      <c r="T110" s="4">
        <v>0</v>
      </c>
      <c r="U110" s="4">
        <v>0</v>
      </c>
      <c r="V110" s="4">
        <f t="shared" si="74"/>
        <v>0</v>
      </c>
      <c r="W110" s="4">
        <f t="shared" si="75"/>
        <v>173</v>
      </c>
      <c r="X110" s="33">
        <f t="shared" si="76"/>
        <v>76</v>
      </c>
      <c r="Y110" s="33">
        <f t="shared" si="77"/>
        <v>16</v>
      </c>
      <c r="Z110" s="4">
        <f t="shared" si="78"/>
        <v>18</v>
      </c>
      <c r="AA110" s="4">
        <f t="shared" si="47"/>
        <v>0</v>
      </c>
      <c r="AB110" s="36">
        <f t="shared" si="79"/>
        <v>0</v>
      </c>
      <c r="AC110" s="43">
        <v>0</v>
      </c>
      <c r="AD110" s="43">
        <v>0</v>
      </c>
      <c r="AE110" s="43">
        <v>0</v>
      </c>
      <c r="AF110" s="33">
        <v>0</v>
      </c>
      <c r="AG110" s="85">
        <v>0</v>
      </c>
      <c r="AH110" s="85"/>
      <c r="AI110" s="33"/>
      <c r="AJ110" s="33">
        <f>SUMIF('6월 매출현황(6.26)'!$B:$B,Main!C110,'6월 매출현황(6.26)'!$N:$N)</f>
        <v>0</v>
      </c>
      <c r="AK110" s="33"/>
      <c r="AL110" s="386"/>
      <c r="AM110" s="33">
        <f t="shared" si="80"/>
        <v>0</v>
      </c>
      <c r="AN110" s="33"/>
      <c r="AO110" s="80">
        <v>0</v>
      </c>
      <c r="AP110" s="80">
        <v>0</v>
      </c>
      <c r="BB110" s="253"/>
      <c r="BC110" s="254">
        <v>1</v>
      </c>
      <c r="BD110" s="33">
        <f t="shared" si="81"/>
        <v>0</v>
      </c>
      <c r="BE110" s="4">
        <f t="shared" si="82"/>
        <v>0</v>
      </c>
    </row>
    <row r="111" spans="2:57" hidden="1">
      <c r="B111" s="20" t="s">
        <v>258</v>
      </c>
      <c r="C111" s="250" t="s">
        <v>186</v>
      </c>
      <c r="D111" s="271"/>
      <c r="E111" s="4">
        <v>0</v>
      </c>
      <c r="F111" s="4">
        <v>0</v>
      </c>
      <c r="G111" s="4">
        <f t="shared" si="42"/>
        <v>0</v>
      </c>
      <c r="H111" s="4">
        <v>0</v>
      </c>
      <c r="I111" s="4">
        <v>0</v>
      </c>
      <c r="J111" s="4">
        <f t="shared" si="43"/>
        <v>0</v>
      </c>
      <c r="K111" s="4">
        <v>0</v>
      </c>
      <c r="L111" s="4">
        <v>2</v>
      </c>
      <c r="M111" s="4">
        <f t="shared" si="44"/>
        <v>2</v>
      </c>
      <c r="N111" s="4">
        <v>0</v>
      </c>
      <c r="O111" s="4">
        <v>2</v>
      </c>
      <c r="P111" s="4">
        <f t="shared" si="45"/>
        <v>2</v>
      </c>
      <c r="Q111" s="4">
        <v>0</v>
      </c>
      <c r="R111" s="4">
        <v>0</v>
      </c>
      <c r="S111" s="4">
        <f t="shared" si="46"/>
        <v>0</v>
      </c>
      <c r="T111" s="4">
        <v>0</v>
      </c>
      <c r="U111" s="4">
        <v>0</v>
      </c>
      <c r="V111" s="4">
        <f t="shared" si="74"/>
        <v>0</v>
      </c>
      <c r="W111" s="4">
        <f t="shared" si="75"/>
        <v>0</v>
      </c>
      <c r="X111" s="33">
        <f t="shared" si="76"/>
        <v>2</v>
      </c>
      <c r="Y111" s="33">
        <f t="shared" si="77"/>
        <v>2</v>
      </c>
      <c r="Z111" s="4">
        <f t="shared" si="78"/>
        <v>0</v>
      </c>
      <c r="AA111" s="4">
        <f t="shared" si="47"/>
        <v>0</v>
      </c>
      <c r="AB111" s="36">
        <f t="shared" si="79"/>
        <v>0</v>
      </c>
      <c r="AC111" s="43">
        <v>0</v>
      </c>
      <c r="AD111" s="43">
        <v>0</v>
      </c>
      <c r="AE111" s="43">
        <v>0</v>
      </c>
      <c r="AF111" s="33">
        <v>0</v>
      </c>
      <c r="AG111" s="85">
        <v>0</v>
      </c>
      <c r="AH111" s="85"/>
      <c r="AI111" s="33"/>
      <c r="AJ111" s="33">
        <f>SUMIF('6월 매출현황(6.26)'!$B:$B,Main!C111,'6월 매출현황(6.26)'!$N:$N)</f>
        <v>0</v>
      </c>
      <c r="AK111" s="33"/>
      <c r="AL111" s="386"/>
      <c r="AM111" s="33">
        <f t="shared" si="80"/>
        <v>0</v>
      </c>
      <c r="AN111" s="33"/>
      <c r="AO111" s="80">
        <v>0</v>
      </c>
      <c r="AP111" s="80">
        <v>0</v>
      </c>
      <c r="BB111" s="253"/>
      <c r="BC111" s="254">
        <v>1</v>
      </c>
      <c r="BD111" s="33">
        <f t="shared" si="81"/>
        <v>0</v>
      </c>
      <c r="BE111" s="4">
        <f t="shared" si="82"/>
        <v>0</v>
      </c>
    </row>
    <row r="112" spans="2:57" hidden="1">
      <c r="B112" s="20" t="s">
        <v>258</v>
      </c>
      <c r="C112" s="250" t="s">
        <v>200</v>
      </c>
      <c r="D112" s="271"/>
      <c r="E112" s="4">
        <v>0</v>
      </c>
      <c r="F112" s="4">
        <v>209</v>
      </c>
      <c r="G112" s="4">
        <f t="shared" si="42"/>
        <v>209</v>
      </c>
      <c r="H112" s="4">
        <v>4</v>
      </c>
      <c r="I112" s="4">
        <v>58</v>
      </c>
      <c r="J112" s="4">
        <f t="shared" si="43"/>
        <v>62</v>
      </c>
      <c r="K112" s="4">
        <v>6</v>
      </c>
      <c r="L112" s="4">
        <v>50</v>
      </c>
      <c r="M112" s="4">
        <f t="shared" si="44"/>
        <v>56</v>
      </c>
      <c r="N112" s="4">
        <v>3</v>
      </c>
      <c r="O112" s="4">
        <v>74</v>
      </c>
      <c r="P112" s="4">
        <f t="shared" si="45"/>
        <v>77</v>
      </c>
      <c r="Q112" s="4">
        <v>0</v>
      </c>
      <c r="R112" s="4">
        <v>0</v>
      </c>
      <c r="S112" s="4">
        <f t="shared" si="46"/>
        <v>0</v>
      </c>
      <c r="T112" s="4">
        <v>0</v>
      </c>
      <c r="U112" s="4">
        <v>0</v>
      </c>
      <c r="V112" s="4">
        <f t="shared" si="74"/>
        <v>0</v>
      </c>
      <c r="W112" s="4">
        <f t="shared" si="75"/>
        <v>62</v>
      </c>
      <c r="X112" s="33">
        <f t="shared" si="76"/>
        <v>56</v>
      </c>
      <c r="Y112" s="33">
        <f t="shared" si="77"/>
        <v>77</v>
      </c>
      <c r="Z112" s="4">
        <f t="shared" si="78"/>
        <v>0</v>
      </c>
      <c r="AA112" s="4">
        <f t="shared" si="47"/>
        <v>0</v>
      </c>
      <c r="AB112" s="36">
        <f t="shared" si="79"/>
        <v>0</v>
      </c>
      <c r="AC112" s="43">
        <v>0</v>
      </c>
      <c r="AD112" s="43">
        <v>0</v>
      </c>
      <c r="AE112" s="43">
        <v>0</v>
      </c>
      <c r="AF112" s="33">
        <v>0</v>
      </c>
      <c r="AG112" s="85">
        <v>0</v>
      </c>
      <c r="AH112" s="85"/>
      <c r="AI112" s="33"/>
      <c r="AJ112" s="33">
        <f>SUMIF('6월 매출현황(6.26)'!$B:$B,Main!C112,'6월 매출현황(6.26)'!$N:$N)</f>
        <v>0</v>
      </c>
      <c r="AK112" s="33"/>
      <c r="AL112" s="386"/>
      <c r="AM112" s="33">
        <f t="shared" si="80"/>
        <v>0</v>
      </c>
      <c r="AN112" s="33"/>
      <c r="AO112" s="80">
        <v>0</v>
      </c>
      <c r="AP112" s="80">
        <v>0</v>
      </c>
      <c r="BB112" s="253"/>
      <c r="BC112" s="254">
        <v>1</v>
      </c>
      <c r="BD112" s="33">
        <f t="shared" si="81"/>
        <v>0</v>
      </c>
      <c r="BE112" s="4">
        <f t="shared" si="82"/>
        <v>0</v>
      </c>
    </row>
    <row r="113" spans="2:57" hidden="1">
      <c r="B113" s="20" t="s">
        <v>258</v>
      </c>
      <c r="C113" s="250" t="s">
        <v>119</v>
      </c>
      <c r="D113" s="271"/>
      <c r="E113" s="4">
        <v>0</v>
      </c>
      <c r="F113" s="4">
        <v>0</v>
      </c>
      <c r="G113" s="4">
        <f t="shared" si="42"/>
        <v>0</v>
      </c>
      <c r="H113" s="4">
        <v>0</v>
      </c>
      <c r="I113" s="4">
        <v>798</v>
      </c>
      <c r="J113" s="4">
        <f t="shared" si="43"/>
        <v>798</v>
      </c>
      <c r="K113" s="4">
        <v>214</v>
      </c>
      <c r="L113" s="4">
        <v>613</v>
      </c>
      <c r="M113" s="4">
        <f t="shared" si="44"/>
        <v>827</v>
      </c>
      <c r="N113" s="4">
        <v>303</v>
      </c>
      <c r="O113" s="4">
        <v>316</v>
      </c>
      <c r="P113" s="4">
        <f t="shared" si="45"/>
        <v>619</v>
      </c>
      <c r="Q113" s="4">
        <v>0</v>
      </c>
      <c r="R113" s="4">
        <v>0</v>
      </c>
      <c r="S113" s="4">
        <f t="shared" si="46"/>
        <v>0</v>
      </c>
      <c r="T113" s="4">
        <v>0</v>
      </c>
      <c r="U113" s="4">
        <v>0</v>
      </c>
      <c r="V113" s="4">
        <f t="shared" si="74"/>
        <v>0</v>
      </c>
      <c r="W113" s="4">
        <f t="shared" si="75"/>
        <v>798</v>
      </c>
      <c r="X113" s="33">
        <f t="shared" si="76"/>
        <v>827</v>
      </c>
      <c r="Y113" s="33">
        <f t="shared" si="77"/>
        <v>619</v>
      </c>
      <c r="Z113" s="4">
        <f t="shared" si="78"/>
        <v>0</v>
      </c>
      <c r="AA113" s="4">
        <f t="shared" si="47"/>
        <v>0</v>
      </c>
      <c r="AB113" s="36">
        <f t="shared" si="79"/>
        <v>0</v>
      </c>
      <c r="AC113" s="43">
        <v>0</v>
      </c>
      <c r="AD113" s="43">
        <v>0</v>
      </c>
      <c r="AE113" s="43">
        <v>0</v>
      </c>
      <c r="AF113" s="33">
        <v>0</v>
      </c>
      <c r="AG113" s="85">
        <v>0</v>
      </c>
      <c r="AH113" s="85"/>
      <c r="AI113" s="33"/>
      <c r="AJ113" s="33">
        <f>SUMIF('6월 매출현황(6.26)'!$B:$B,Main!C113,'6월 매출현황(6.26)'!$N:$N)</f>
        <v>0</v>
      </c>
      <c r="AK113" s="33"/>
      <c r="AL113" s="386"/>
      <c r="AM113" s="33">
        <f t="shared" si="80"/>
        <v>0</v>
      </c>
      <c r="AN113" s="33"/>
      <c r="AO113" s="80">
        <v>0</v>
      </c>
      <c r="AP113" s="80">
        <v>0</v>
      </c>
      <c r="BB113" s="253"/>
      <c r="BC113" s="254">
        <v>1</v>
      </c>
      <c r="BD113" s="33">
        <f t="shared" si="81"/>
        <v>0</v>
      </c>
      <c r="BE113" s="4">
        <f t="shared" si="82"/>
        <v>0</v>
      </c>
    </row>
    <row r="114" spans="2:57" hidden="1">
      <c r="B114" s="20" t="s">
        <v>258</v>
      </c>
      <c r="C114" s="250" t="s">
        <v>182</v>
      </c>
      <c r="D114" s="271"/>
      <c r="E114" s="4">
        <v>0</v>
      </c>
      <c r="F114" s="4">
        <v>0</v>
      </c>
      <c r="G114" s="4">
        <f t="shared" si="42"/>
        <v>0</v>
      </c>
      <c r="H114" s="4">
        <v>48</v>
      </c>
      <c r="I114" s="4">
        <v>24</v>
      </c>
      <c r="J114" s="4">
        <f t="shared" si="43"/>
        <v>72</v>
      </c>
      <c r="K114" s="4">
        <v>24</v>
      </c>
      <c r="L114" s="4">
        <v>0</v>
      </c>
      <c r="M114" s="4">
        <f t="shared" si="44"/>
        <v>24</v>
      </c>
      <c r="N114" s="4">
        <v>0</v>
      </c>
      <c r="O114" s="4">
        <v>0</v>
      </c>
      <c r="P114" s="4">
        <f t="shared" si="45"/>
        <v>0</v>
      </c>
      <c r="Q114" s="4">
        <v>0</v>
      </c>
      <c r="R114" s="4">
        <v>0</v>
      </c>
      <c r="S114" s="4">
        <f t="shared" si="46"/>
        <v>0</v>
      </c>
      <c r="T114" s="4">
        <v>0</v>
      </c>
      <c r="U114" s="4">
        <v>0</v>
      </c>
      <c r="V114" s="4">
        <f t="shared" si="74"/>
        <v>0</v>
      </c>
      <c r="W114" s="4">
        <f t="shared" si="75"/>
        <v>72</v>
      </c>
      <c r="X114" s="33">
        <f t="shared" si="76"/>
        <v>24</v>
      </c>
      <c r="Y114" s="33">
        <f t="shared" si="77"/>
        <v>0</v>
      </c>
      <c r="Z114" s="4">
        <f t="shared" si="78"/>
        <v>0</v>
      </c>
      <c r="AA114" s="4">
        <f t="shared" si="47"/>
        <v>0</v>
      </c>
      <c r="AB114" s="36">
        <f t="shared" si="79"/>
        <v>0</v>
      </c>
      <c r="AC114" s="43">
        <v>0</v>
      </c>
      <c r="AD114" s="43">
        <v>0</v>
      </c>
      <c r="AE114" s="43">
        <v>0</v>
      </c>
      <c r="AF114" s="33">
        <v>0</v>
      </c>
      <c r="AG114" s="85">
        <v>0</v>
      </c>
      <c r="AH114" s="85"/>
      <c r="AI114" s="33"/>
      <c r="AJ114" s="33">
        <f>SUMIF('6월 매출현황(6.26)'!$B:$B,Main!C114,'6월 매출현황(6.26)'!$N:$N)</f>
        <v>0</v>
      </c>
      <c r="AK114" s="33"/>
      <c r="AL114" s="386"/>
      <c r="AM114" s="33">
        <f t="shared" si="80"/>
        <v>0</v>
      </c>
      <c r="AN114" s="33"/>
      <c r="AO114" s="80">
        <v>0</v>
      </c>
      <c r="AP114" s="80">
        <v>0</v>
      </c>
      <c r="BB114" s="253"/>
      <c r="BC114" s="254">
        <v>1</v>
      </c>
      <c r="BD114" s="33">
        <f t="shared" si="81"/>
        <v>0</v>
      </c>
      <c r="BE114" s="4">
        <f t="shared" si="82"/>
        <v>0</v>
      </c>
    </row>
    <row r="115" spans="2:57" ht="17.25" hidden="1" thickBot="1">
      <c r="B115" s="3" t="s">
        <v>258</v>
      </c>
      <c r="C115" s="249" t="s">
        <v>282</v>
      </c>
      <c r="D115" s="89"/>
      <c r="E115" s="4">
        <v>0</v>
      </c>
      <c r="F115" s="4">
        <v>0</v>
      </c>
      <c r="G115" s="4">
        <f>E115+F115</f>
        <v>0</v>
      </c>
      <c r="H115" s="4">
        <v>0</v>
      </c>
      <c r="I115" s="4">
        <v>0</v>
      </c>
      <c r="J115" s="4">
        <f>H115+I115</f>
        <v>0</v>
      </c>
      <c r="K115" s="4">
        <v>0</v>
      </c>
      <c r="L115" s="4">
        <v>0</v>
      </c>
      <c r="M115" s="4">
        <f>K115+L115</f>
        <v>0</v>
      </c>
      <c r="N115" s="4">
        <v>0</v>
      </c>
      <c r="O115" s="4">
        <v>0</v>
      </c>
      <c r="P115" s="4">
        <f>N115+O115</f>
        <v>0</v>
      </c>
      <c r="Q115" s="4"/>
      <c r="R115" s="4"/>
      <c r="S115" s="4">
        <f>Q115+R115</f>
        <v>0</v>
      </c>
      <c r="T115" s="4">
        <v>0</v>
      </c>
      <c r="U115" s="4">
        <v>12</v>
      </c>
      <c r="V115" s="4">
        <f>T115+U115</f>
        <v>12</v>
      </c>
      <c r="W115" s="4">
        <f>J115</f>
        <v>0</v>
      </c>
      <c r="X115" s="33">
        <f>M115</f>
        <v>0</v>
      </c>
      <c r="Y115" s="33">
        <f>P115</f>
        <v>0</v>
      </c>
      <c r="Z115" s="4">
        <f>S115</f>
        <v>0</v>
      </c>
      <c r="AA115" s="4">
        <f>V115</f>
        <v>12</v>
      </c>
      <c r="AB115" s="36">
        <f>IFERROR(AA115/$AA$8,0)</f>
        <v>2.7514858023332598E-5</v>
      </c>
      <c r="AC115" s="43">
        <v>0</v>
      </c>
      <c r="AD115" s="43">
        <v>0</v>
      </c>
      <c r="AE115" s="43">
        <v>0</v>
      </c>
      <c r="AF115" s="33">
        <v>0</v>
      </c>
      <c r="AG115" s="85">
        <v>0</v>
      </c>
      <c r="AH115" s="85"/>
      <c r="AI115" s="33"/>
      <c r="AJ115" s="33">
        <f>SUMIF('6월 매출현황(6.26)'!$B:$B,Main!C115,'6월 매출현황(6.26)'!$N:$N)</f>
        <v>0</v>
      </c>
      <c r="AK115" s="33"/>
      <c r="AL115" s="386"/>
      <c r="AM115" s="33">
        <f t="shared" si="80"/>
        <v>0</v>
      </c>
      <c r="AN115" s="33"/>
      <c r="AO115" s="80">
        <v>0</v>
      </c>
      <c r="AP115" s="80">
        <v>0</v>
      </c>
      <c r="BB115" s="253"/>
      <c r="BC115" s="254">
        <v>1</v>
      </c>
      <c r="BD115" s="33">
        <f t="shared" si="81"/>
        <v>0</v>
      </c>
      <c r="BE115" s="4">
        <f t="shared" si="82"/>
        <v>12</v>
      </c>
    </row>
    <row r="116" spans="2:57" ht="17.25" thickBot="1">
      <c r="B116" s="15" t="s">
        <v>256</v>
      </c>
      <c r="C116" s="76" t="s">
        <v>257</v>
      </c>
      <c r="D116" s="90">
        <v>2.8586562809838127E-2</v>
      </c>
      <c r="E116" s="13">
        <f>SUM(E85:E115)</f>
        <v>15814</v>
      </c>
      <c r="F116" s="13">
        <f>SUM(F85:F115)</f>
        <v>27749</v>
      </c>
      <c r="G116" s="13">
        <f t="shared" si="42"/>
        <v>43563</v>
      </c>
      <c r="H116" s="13">
        <f>SUM(H85:H115)</f>
        <v>21123</v>
      </c>
      <c r="I116" s="13">
        <f>SUM(I85:I115)</f>
        <v>19956</v>
      </c>
      <c r="J116" s="13">
        <f t="shared" si="43"/>
        <v>41079</v>
      </c>
      <c r="K116" s="13">
        <f>SUM(K85:K115)</f>
        <v>11466</v>
      </c>
      <c r="L116" s="13">
        <f>SUM(L85:L115)</f>
        <v>14324</v>
      </c>
      <c r="M116" s="13">
        <f t="shared" si="44"/>
        <v>25790</v>
      </c>
      <c r="N116" s="13">
        <f>SUM(N85:N115)</f>
        <v>7449</v>
      </c>
      <c r="O116" s="13">
        <f>SUM(O85:O115)</f>
        <v>7656</v>
      </c>
      <c r="P116" s="13">
        <f t="shared" si="45"/>
        <v>15105</v>
      </c>
      <c r="Q116" s="13">
        <f>SUM(Q85:Q115)</f>
        <v>5623</v>
      </c>
      <c r="R116" s="13">
        <f>SUM(R85:R115)</f>
        <v>6366</v>
      </c>
      <c r="S116" s="13">
        <f t="shared" si="46"/>
        <v>11989</v>
      </c>
      <c r="T116" s="13">
        <f>SUM(T85:T115)</f>
        <v>5401</v>
      </c>
      <c r="U116" s="13">
        <f>SUM(U85:U115)</f>
        <v>7245</v>
      </c>
      <c r="V116" s="13">
        <f>SUM(V85:V114)</f>
        <v>12634</v>
      </c>
      <c r="W116" s="13">
        <f>SUM(W85:W115)</f>
        <v>41079</v>
      </c>
      <c r="X116" s="13">
        <f>SUM(X85:X115)</f>
        <v>25790</v>
      </c>
      <c r="Y116" s="13">
        <f>SUM(Y85:Y115)</f>
        <v>15105</v>
      </c>
      <c r="Z116" s="13">
        <f>SUM(Z85:Z115)</f>
        <v>11989</v>
      </c>
      <c r="AA116" s="13">
        <f>SUM(AA85:AA115)</f>
        <v>12608</v>
      </c>
      <c r="AB116" s="37">
        <f t="shared" ref="AB116" si="95">IFERROR(AA116/$AA$8,0)</f>
        <v>2.890894416318145E-2</v>
      </c>
      <c r="AC116" s="45">
        <f>SUM(AC85:AC115)</f>
        <v>650</v>
      </c>
      <c r="AD116" s="45">
        <f>SUM(AD85:AD115)</f>
        <v>1027</v>
      </c>
      <c r="AE116" s="45">
        <f>SUM(AE85:AE115)</f>
        <v>1174</v>
      </c>
      <c r="AF116" s="45">
        <f>SUM(AF85:AF115)</f>
        <v>1030</v>
      </c>
      <c r="AG116" s="45">
        <f>SUM(AG85:AG115)</f>
        <v>906</v>
      </c>
      <c r="AH116" s="261">
        <f>$D116*$AR$3</f>
        <v>1204.0374389875722</v>
      </c>
      <c r="AI116" s="45">
        <f>SUM(AI85:AI115)</f>
        <v>1204</v>
      </c>
      <c r="AJ116" s="45">
        <f>SUM(AJ85:AJ115)</f>
        <v>1062</v>
      </c>
      <c r="AK116" s="45">
        <f>SUM(AK85:AK115)</f>
        <v>142</v>
      </c>
      <c r="AL116" s="389"/>
      <c r="AM116" s="45">
        <f>SUM(AM85:AM115)</f>
        <v>5849</v>
      </c>
      <c r="AN116" s="345">
        <f>AM116-(D116*$AJ$2)</f>
        <v>632.52401846073826</v>
      </c>
      <c r="AO116" s="82">
        <f>SUM(AO85:AO115)</f>
        <v>4506.7000000000007</v>
      </c>
      <c r="AP116" s="82">
        <f>SUM(AP85:AP115)</f>
        <v>817895141.80000007</v>
      </c>
      <c r="BB116" s="257"/>
      <c r="BC116" s="257"/>
      <c r="BD116" s="13">
        <f>SUM(BD85:BD115)</f>
        <v>7205.5</v>
      </c>
      <c r="BE116" s="13">
        <f>SUM(BE85:BE115)</f>
        <v>5402.5</v>
      </c>
    </row>
    <row r="117" spans="2:57">
      <c r="B117" s="3" t="s">
        <v>46</v>
      </c>
      <c r="C117" s="249" t="s">
        <v>50</v>
      </c>
      <c r="D117" s="89"/>
      <c r="E117" s="4">
        <v>2703</v>
      </c>
      <c r="F117" s="4">
        <v>5300</v>
      </c>
      <c r="G117" s="4">
        <f t="shared" si="42"/>
        <v>8003</v>
      </c>
      <c r="H117" s="4">
        <v>2700</v>
      </c>
      <c r="I117" s="4">
        <v>3500</v>
      </c>
      <c r="J117" s="4">
        <f t="shared" si="43"/>
        <v>6200</v>
      </c>
      <c r="K117" s="4">
        <v>3004</v>
      </c>
      <c r="L117" s="4">
        <v>2207</v>
      </c>
      <c r="M117" s="4">
        <f t="shared" si="44"/>
        <v>5211</v>
      </c>
      <c r="N117" s="4">
        <v>2404</v>
      </c>
      <c r="O117" s="4">
        <v>3404</v>
      </c>
      <c r="P117" s="4">
        <f t="shared" si="45"/>
        <v>5808</v>
      </c>
      <c r="Q117" s="4">
        <v>2732</v>
      </c>
      <c r="R117" s="4">
        <v>5382</v>
      </c>
      <c r="S117" s="4">
        <f t="shared" si="46"/>
        <v>8114</v>
      </c>
      <c r="T117" s="4">
        <v>3009</v>
      </c>
      <c r="U117" s="4">
        <v>5217</v>
      </c>
      <c r="V117" s="4">
        <f t="shared" ref="V117:V141" si="96">T117+U117</f>
        <v>8226</v>
      </c>
      <c r="W117" s="4">
        <f t="shared" ref="W117:W141" si="97">J117</f>
        <v>6200</v>
      </c>
      <c r="X117" s="33">
        <f t="shared" ref="X117:X141" si="98">M117</f>
        <v>5211</v>
      </c>
      <c r="Y117" s="33">
        <f t="shared" ref="Y117:Y141" si="99">P117</f>
        <v>5808</v>
      </c>
      <c r="Z117" s="4">
        <f t="shared" ref="Z117:Z141" si="100">S117</f>
        <v>8114</v>
      </c>
      <c r="AA117" s="4">
        <f t="shared" si="47"/>
        <v>8226</v>
      </c>
      <c r="AB117" s="36">
        <f t="shared" si="79"/>
        <v>1.8861435174994497E-2</v>
      </c>
      <c r="AC117" s="43">
        <v>304</v>
      </c>
      <c r="AD117" s="43">
        <v>570</v>
      </c>
      <c r="AE117" s="43">
        <v>738</v>
      </c>
      <c r="AF117" s="33">
        <v>207</v>
      </c>
      <c r="AG117" s="85">
        <v>741</v>
      </c>
      <c r="AH117" s="85"/>
      <c r="AI117" s="33">
        <v>750</v>
      </c>
      <c r="AJ117" s="33">
        <f>SUMIF('6월 매출현황(6.26)'!$B:$B,Main!C117,'6월 매출현황(6.26)'!$N:$N)</f>
        <v>1058</v>
      </c>
      <c r="AK117" s="33">
        <v>100</v>
      </c>
      <c r="AL117" s="386"/>
      <c r="AM117" s="33">
        <f t="shared" ref="AM117:AM141" si="101">AC117+AD117+AE117+AF117+AG117+AJ117</f>
        <v>3618</v>
      </c>
      <c r="AN117" s="33"/>
      <c r="AO117" s="80">
        <v>3309.9</v>
      </c>
      <c r="AP117" s="80">
        <v>390811845.60000002</v>
      </c>
      <c r="BB117" s="253">
        <v>0.1</v>
      </c>
      <c r="BC117" s="254">
        <v>0.9</v>
      </c>
      <c r="BD117" s="33">
        <f t="shared" ref="BD117:BD131" si="102">AA117*BB117</f>
        <v>822.6</v>
      </c>
      <c r="BE117" s="4">
        <f t="shared" ref="BE117:BE131" si="103">AA117*BC117</f>
        <v>7403.4000000000005</v>
      </c>
    </row>
    <row r="118" spans="2:57">
      <c r="B118" s="3" t="s">
        <v>46</v>
      </c>
      <c r="C118" s="249" t="s">
        <v>53</v>
      </c>
      <c r="D118" s="89"/>
      <c r="E118" s="4">
        <v>1191</v>
      </c>
      <c r="F118" s="4">
        <v>3691</v>
      </c>
      <c r="G118" s="4">
        <f t="shared" si="42"/>
        <v>4882</v>
      </c>
      <c r="H118" s="4">
        <v>2161</v>
      </c>
      <c r="I118" s="4">
        <v>3358</v>
      </c>
      <c r="J118" s="4">
        <f t="shared" si="43"/>
        <v>5519</v>
      </c>
      <c r="K118" s="4">
        <v>629</v>
      </c>
      <c r="L118" s="4">
        <v>3279</v>
      </c>
      <c r="M118" s="4">
        <f t="shared" si="44"/>
        <v>3908</v>
      </c>
      <c r="N118" s="4">
        <v>196</v>
      </c>
      <c r="O118" s="4">
        <v>2275</v>
      </c>
      <c r="P118" s="4">
        <f t="shared" si="45"/>
        <v>2471</v>
      </c>
      <c r="Q118" s="4">
        <v>244</v>
      </c>
      <c r="R118" s="4">
        <v>2313</v>
      </c>
      <c r="S118" s="4">
        <f t="shared" si="46"/>
        <v>2557</v>
      </c>
      <c r="T118" s="4">
        <v>771</v>
      </c>
      <c r="U118" s="4">
        <v>1404</v>
      </c>
      <c r="V118" s="4">
        <f t="shared" si="96"/>
        <v>2175</v>
      </c>
      <c r="W118" s="4">
        <f t="shared" si="97"/>
        <v>5519</v>
      </c>
      <c r="X118" s="33">
        <f t="shared" si="98"/>
        <v>3908</v>
      </c>
      <c r="Y118" s="33">
        <f t="shared" si="99"/>
        <v>2471</v>
      </c>
      <c r="Z118" s="4">
        <f t="shared" si="100"/>
        <v>2557</v>
      </c>
      <c r="AA118" s="4">
        <f t="shared" si="47"/>
        <v>2175</v>
      </c>
      <c r="AB118" s="36">
        <f t="shared" si="79"/>
        <v>4.9870680167290338E-3</v>
      </c>
      <c r="AC118" s="43">
        <v>37</v>
      </c>
      <c r="AD118" s="43">
        <v>229</v>
      </c>
      <c r="AE118" s="43">
        <v>278</v>
      </c>
      <c r="AF118" s="33">
        <v>136</v>
      </c>
      <c r="AG118" s="85">
        <v>284</v>
      </c>
      <c r="AH118" s="85"/>
      <c r="AI118" s="33">
        <v>240</v>
      </c>
      <c r="AJ118" s="33">
        <f>SUMIF('6월 매출현황(6.26)'!$B:$B,Main!C118,'6월 매출현황(6.26)'!$N:$N)</f>
        <v>197</v>
      </c>
      <c r="AK118" s="33">
        <v>40</v>
      </c>
      <c r="AL118" s="386"/>
      <c r="AM118" s="33">
        <f t="shared" si="101"/>
        <v>1161</v>
      </c>
      <c r="AN118" s="33"/>
      <c r="AO118" s="80"/>
      <c r="AP118" s="80">
        <v>42102742.440000005</v>
      </c>
      <c r="BB118" s="253">
        <v>0.2</v>
      </c>
      <c r="BC118" s="254">
        <v>0.8</v>
      </c>
      <c r="BD118" s="33">
        <f t="shared" si="102"/>
        <v>435</v>
      </c>
      <c r="BE118" s="4">
        <f t="shared" si="103"/>
        <v>1740</v>
      </c>
    </row>
    <row r="119" spans="2:57">
      <c r="B119" s="3" t="s">
        <v>46</v>
      </c>
      <c r="C119" s="249" t="s">
        <v>54</v>
      </c>
      <c r="D119" s="89"/>
      <c r="E119" s="4">
        <v>0</v>
      </c>
      <c r="F119" s="4">
        <v>0</v>
      </c>
      <c r="G119" s="4">
        <f t="shared" si="42"/>
        <v>0</v>
      </c>
      <c r="H119" s="4">
        <v>0</v>
      </c>
      <c r="I119" s="4">
        <v>0</v>
      </c>
      <c r="J119" s="4">
        <f t="shared" si="43"/>
        <v>0</v>
      </c>
      <c r="K119" s="4">
        <v>0</v>
      </c>
      <c r="L119" s="4">
        <v>721</v>
      </c>
      <c r="M119" s="4">
        <f t="shared" si="44"/>
        <v>721</v>
      </c>
      <c r="N119" s="4">
        <v>0</v>
      </c>
      <c r="O119" s="4">
        <v>0</v>
      </c>
      <c r="P119" s="4">
        <f t="shared" si="45"/>
        <v>0</v>
      </c>
      <c r="Q119" s="4">
        <v>0</v>
      </c>
      <c r="R119" s="4">
        <v>992</v>
      </c>
      <c r="S119" s="4">
        <f t="shared" si="46"/>
        <v>992</v>
      </c>
      <c r="T119" s="4">
        <v>440</v>
      </c>
      <c r="U119" s="4">
        <v>1001</v>
      </c>
      <c r="V119" s="4">
        <f t="shared" si="96"/>
        <v>1441</v>
      </c>
      <c r="W119" s="4">
        <f t="shared" si="97"/>
        <v>0</v>
      </c>
      <c r="X119" s="33">
        <f t="shared" si="98"/>
        <v>721</v>
      </c>
      <c r="Y119" s="33">
        <f t="shared" si="99"/>
        <v>0</v>
      </c>
      <c r="Z119" s="4">
        <f t="shared" si="100"/>
        <v>992</v>
      </c>
      <c r="AA119" s="4">
        <f t="shared" si="47"/>
        <v>1441</v>
      </c>
      <c r="AB119" s="36">
        <f t="shared" si="79"/>
        <v>3.3040758676351895E-3</v>
      </c>
      <c r="AC119" s="43">
        <v>0</v>
      </c>
      <c r="AD119" s="43">
        <v>0</v>
      </c>
      <c r="AE119" s="43">
        <v>0</v>
      </c>
      <c r="AF119" s="33">
        <v>0</v>
      </c>
      <c r="AG119" s="85">
        <v>0</v>
      </c>
      <c r="AH119" s="85"/>
      <c r="AI119" s="33"/>
      <c r="AJ119" s="33">
        <f>SUMIF('6월 매출현황(6.26)'!$B:$B,Main!C119,'6월 매출현황(6.26)'!$N:$N)</f>
        <v>0</v>
      </c>
      <c r="AK119" s="33"/>
      <c r="AL119" s="386"/>
      <c r="AM119" s="33">
        <f t="shared" si="101"/>
        <v>0</v>
      </c>
      <c r="AN119" s="33"/>
      <c r="AO119" s="80">
        <v>0</v>
      </c>
      <c r="AP119" s="80">
        <v>0</v>
      </c>
      <c r="BB119" s="253">
        <v>0.2</v>
      </c>
      <c r="BC119" s="254">
        <v>0.8</v>
      </c>
      <c r="BD119" s="33">
        <f t="shared" si="102"/>
        <v>288.2</v>
      </c>
      <c r="BE119" s="4">
        <f t="shared" si="103"/>
        <v>1152.8</v>
      </c>
    </row>
    <row r="120" spans="2:57">
      <c r="B120" s="3" t="s">
        <v>51</v>
      </c>
      <c r="C120" s="249" t="s">
        <v>52</v>
      </c>
      <c r="D120" s="89"/>
      <c r="E120" s="4">
        <v>0</v>
      </c>
      <c r="F120" s="4">
        <v>0</v>
      </c>
      <c r="G120" s="4">
        <f>E120+F120</f>
        <v>0</v>
      </c>
      <c r="H120" s="4">
        <v>0</v>
      </c>
      <c r="I120" s="4">
        <v>0</v>
      </c>
      <c r="J120" s="4">
        <f>H120+I120</f>
        <v>0</v>
      </c>
      <c r="K120" s="4">
        <v>0</v>
      </c>
      <c r="L120" s="4">
        <v>1610</v>
      </c>
      <c r="M120" s="4">
        <f>K120+L120</f>
        <v>1610</v>
      </c>
      <c r="N120" s="4">
        <v>1815</v>
      </c>
      <c r="O120" s="4">
        <v>3017</v>
      </c>
      <c r="P120" s="4">
        <f>N120+O120</f>
        <v>4832</v>
      </c>
      <c r="Q120" s="4">
        <v>1632</v>
      </c>
      <c r="R120" s="4">
        <v>2783</v>
      </c>
      <c r="S120" s="4">
        <f>Q120+R120</f>
        <v>4415</v>
      </c>
      <c r="T120" s="4">
        <v>820</v>
      </c>
      <c r="U120" s="4">
        <v>3141</v>
      </c>
      <c r="V120" s="4">
        <f>T120+U120</f>
        <v>3961</v>
      </c>
      <c r="W120" s="4">
        <f>J120</f>
        <v>0</v>
      </c>
      <c r="X120" s="33">
        <f>M120</f>
        <v>1610</v>
      </c>
      <c r="Y120" s="33">
        <f>P120</f>
        <v>4832</v>
      </c>
      <c r="Z120" s="4">
        <f>S120</f>
        <v>4415</v>
      </c>
      <c r="AA120" s="4">
        <f>V120</f>
        <v>3961</v>
      </c>
      <c r="AB120" s="36">
        <f>IFERROR(AA120/$AA$8,0)</f>
        <v>9.0821960525350361E-3</v>
      </c>
      <c r="AC120" s="43">
        <v>29</v>
      </c>
      <c r="AD120" s="43">
        <v>64</v>
      </c>
      <c r="AE120" s="43">
        <v>71</v>
      </c>
      <c r="AF120" s="33">
        <v>120</v>
      </c>
      <c r="AG120" s="85">
        <v>83</v>
      </c>
      <c r="AH120" s="85"/>
      <c r="AI120" s="33">
        <v>100</v>
      </c>
      <c r="AJ120" s="33">
        <f>SUMIF('6월 매출현황(6.26)'!$B:$B,Main!C120,'6월 매출현황(6.26)'!$N:$N)</f>
        <v>566</v>
      </c>
      <c r="AK120" s="33">
        <v>100</v>
      </c>
      <c r="AL120" s="386"/>
      <c r="AM120" s="33">
        <f t="shared" si="101"/>
        <v>933</v>
      </c>
      <c r="AN120" s="33"/>
      <c r="AO120" s="80">
        <v>0</v>
      </c>
      <c r="AP120" s="80">
        <v>0</v>
      </c>
      <c r="BB120" s="253">
        <v>0.3</v>
      </c>
      <c r="BC120" s="254">
        <v>0.7</v>
      </c>
      <c r="BD120" s="33">
        <f t="shared" si="102"/>
        <v>1188.3</v>
      </c>
      <c r="BE120" s="4">
        <f t="shared" si="103"/>
        <v>2772.7</v>
      </c>
    </row>
    <row r="121" spans="2:57">
      <c r="B121" s="3" t="s">
        <v>46</v>
      </c>
      <c r="C121" s="250" t="s">
        <v>56</v>
      </c>
      <c r="D121" s="271"/>
      <c r="E121" s="4">
        <v>900</v>
      </c>
      <c r="F121" s="4">
        <v>1400</v>
      </c>
      <c r="G121" s="4">
        <f t="shared" si="42"/>
        <v>2300</v>
      </c>
      <c r="H121" s="4">
        <v>1201</v>
      </c>
      <c r="I121" s="4">
        <v>913</v>
      </c>
      <c r="J121" s="4">
        <f t="shared" si="43"/>
        <v>2114</v>
      </c>
      <c r="K121" s="4">
        <v>958</v>
      </c>
      <c r="L121" s="4">
        <v>900</v>
      </c>
      <c r="M121" s="4">
        <f t="shared" si="44"/>
        <v>1858</v>
      </c>
      <c r="N121" s="4">
        <v>431</v>
      </c>
      <c r="O121" s="4">
        <v>507</v>
      </c>
      <c r="P121" s="4">
        <f t="shared" si="45"/>
        <v>938</v>
      </c>
      <c r="Q121" s="4">
        <v>371</v>
      </c>
      <c r="R121" s="4">
        <v>492</v>
      </c>
      <c r="S121" s="4">
        <f t="shared" si="46"/>
        <v>863</v>
      </c>
      <c r="T121" s="4">
        <v>275</v>
      </c>
      <c r="U121" s="4">
        <v>303</v>
      </c>
      <c r="V121" s="4">
        <f t="shared" si="96"/>
        <v>578</v>
      </c>
      <c r="W121" s="4">
        <f t="shared" si="97"/>
        <v>2114</v>
      </c>
      <c r="X121" s="33">
        <f t="shared" si="98"/>
        <v>1858</v>
      </c>
      <c r="Y121" s="33">
        <f t="shared" si="99"/>
        <v>938</v>
      </c>
      <c r="Z121" s="4">
        <f t="shared" si="100"/>
        <v>863</v>
      </c>
      <c r="AA121" s="4">
        <f t="shared" si="47"/>
        <v>578</v>
      </c>
      <c r="AB121" s="36">
        <f t="shared" ref="AB121:AB140" si="104">IFERROR(AA121/$AA$8,0)</f>
        <v>1.3252989947905203E-3</v>
      </c>
      <c r="AC121" s="43">
        <v>0</v>
      </c>
      <c r="AD121" s="43">
        <v>44</v>
      </c>
      <c r="AE121" s="43">
        <v>21</v>
      </c>
      <c r="AF121" s="33">
        <v>21</v>
      </c>
      <c r="AG121" s="85">
        <v>22</v>
      </c>
      <c r="AH121" s="85"/>
      <c r="AI121" s="33">
        <v>30</v>
      </c>
      <c r="AJ121" s="33">
        <f>SUMIF('6월 매출현황(6.26)'!$B:$B,Main!C121,'6월 매출현황(6.26)'!$N:$N)</f>
        <v>16</v>
      </c>
      <c r="AK121" s="33"/>
      <c r="AL121" s="386"/>
      <c r="AM121" s="33">
        <f t="shared" si="101"/>
        <v>124</v>
      </c>
      <c r="AN121" s="33"/>
      <c r="AO121" s="80">
        <v>0</v>
      </c>
      <c r="AP121" s="80">
        <v>0</v>
      </c>
      <c r="BB121" s="253"/>
      <c r="BC121" s="254">
        <v>1</v>
      </c>
      <c r="BD121" s="33">
        <f t="shared" si="102"/>
        <v>0</v>
      </c>
      <c r="BE121" s="4">
        <f t="shared" si="103"/>
        <v>578</v>
      </c>
    </row>
    <row r="122" spans="2:57">
      <c r="B122" s="3" t="s">
        <v>46</v>
      </c>
      <c r="C122" s="249" t="s">
        <v>64</v>
      </c>
      <c r="D122" s="89"/>
      <c r="E122" s="4">
        <v>0</v>
      </c>
      <c r="F122" s="4">
        <v>0</v>
      </c>
      <c r="G122" s="4">
        <f>E122+F122</f>
        <v>0</v>
      </c>
      <c r="H122" s="4">
        <v>0</v>
      </c>
      <c r="I122" s="4">
        <v>0</v>
      </c>
      <c r="J122" s="4">
        <f>H122+I122</f>
        <v>0</v>
      </c>
      <c r="K122" s="4">
        <v>0</v>
      </c>
      <c r="L122" s="4">
        <v>0</v>
      </c>
      <c r="M122" s="4">
        <f>K122+L122</f>
        <v>0</v>
      </c>
      <c r="N122" s="4">
        <v>0</v>
      </c>
      <c r="O122" s="4">
        <v>49</v>
      </c>
      <c r="P122" s="4">
        <f>N122+O122</f>
        <v>49</v>
      </c>
      <c r="Q122" s="4">
        <v>166</v>
      </c>
      <c r="R122" s="4">
        <v>100</v>
      </c>
      <c r="S122" s="4">
        <f>Q122+R122</f>
        <v>266</v>
      </c>
      <c r="T122" s="4">
        <v>0</v>
      </c>
      <c r="U122" s="4">
        <v>0</v>
      </c>
      <c r="V122" s="4">
        <f>T122+U122</f>
        <v>0</v>
      </c>
      <c r="W122" s="4">
        <f>J122</f>
        <v>0</v>
      </c>
      <c r="X122" s="33">
        <f>M122</f>
        <v>0</v>
      </c>
      <c r="Y122" s="33">
        <f>P122</f>
        <v>49</v>
      </c>
      <c r="Z122" s="4">
        <f>S122</f>
        <v>266</v>
      </c>
      <c r="AA122" s="4">
        <f>V122</f>
        <v>0</v>
      </c>
      <c r="AB122" s="36">
        <f>IFERROR(AA122/$AA$8,0)</f>
        <v>0</v>
      </c>
      <c r="AC122" s="43">
        <v>0</v>
      </c>
      <c r="AD122" s="43">
        <v>0</v>
      </c>
      <c r="AE122" s="43">
        <v>60</v>
      </c>
      <c r="AF122" s="33">
        <v>70</v>
      </c>
      <c r="AG122" s="85">
        <v>2</v>
      </c>
      <c r="AH122" s="85"/>
      <c r="AI122" s="33">
        <v>30</v>
      </c>
      <c r="AJ122" s="33">
        <f>SUMIF('6월 매출현황(6.26)'!$B:$B,Main!C122,'6월 매출현황(6.26)'!$N:$N)</f>
        <v>40</v>
      </c>
      <c r="AK122" s="33"/>
      <c r="AL122" s="386"/>
      <c r="AM122" s="33">
        <f t="shared" si="101"/>
        <v>172</v>
      </c>
      <c r="AN122" s="33"/>
      <c r="AO122" s="43"/>
      <c r="AP122" s="4"/>
      <c r="BB122" s="253"/>
      <c r="BC122" s="254">
        <v>1</v>
      </c>
      <c r="BD122" s="33">
        <f t="shared" si="102"/>
        <v>0</v>
      </c>
      <c r="BE122" s="4">
        <f t="shared" si="103"/>
        <v>0</v>
      </c>
    </row>
    <row r="123" spans="2:57">
      <c r="B123" s="3" t="s">
        <v>46</v>
      </c>
      <c r="C123" s="250" t="s">
        <v>129</v>
      </c>
      <c r="D123" s="271"/>
      <c r="E123" s="4">
        <v>0</v>
      </c>
      <c r="F123" s="4">
        <v>0</v>
      </c>
      <c r="G123" s="4">
        <f t="shared" si="42"/>
        <v>0</v>
      </c>
      <c r="H123" s="4">
        <v>0</v>
      </c>
      <c r="I123" s="4">
        <v>0</v>
      </c>
      <c r="J123" s="4">
        <f t="shared" si="43"/>
        <v>0</v>
      </c>
      <c r="K123" s="4">
        <v>0</v>
      </c>
      <c r="L123" s="4">
        <v>0</v>
      </c>
      <c r="M123" s="4">
        <f t="shared" si="44"/>
        <v>0</v>
      </c>
      <c r="N123" s="4">
        <v>0</v>
      </c>
      <c r="O123" s="4">
        <v>0</v>
      </c>
      <c r="P123" s="4">
        <f t="shared" si="45"/>
        <v>0</v>
      </c>
      <c r="Q123" s="4">
        <v>0</v>
      </c>
      <c r="R123" s="4">
        <v>0</v>
      </c>
      <c r="S123" s="4">
        <f t="shared" si="46"/>
        <v>0</v>
      </c>
      <c r="T123" s="4">
        <v>340</v>
      </c>
      <c r="U123" s="4">
        <v>633</v>
      </c>
      <c r="V123" s="4">
        <f t="shared" si="96"/>
        <v>973</v>
      </c>
      <c r="W123" s="4">
        <f t="shared" si="97"/>
        <v>0</v>
      </c>
      <c r="X123" s="33">
        <f t="shared" si="98"/>
        <v>0</v>
      </c>
      <c r="Y123" s="33">
        <f t="shared" si="99"/>
        <v>0</v>
      </c>
      <c r="Z123" s="4">
        <f t="shared" si="100"/>
        <v>0</v>
      </c>
      <c r="AA123" s="4">
        <f t="shared" si="47"/>
        <v>973</v>
      </c>
      <c r="AB123" s="36">
        <f t="shared" si="104"/>
        <v>2.2309964047252185E-3</v>
      </c>
      <c r="AC123" s="43">
        <v>19</v>
      </c>
      <c r="AD123" s="43">
        <v>28</v>
      </c>
      <c r="AE123" s="43">
        <v>0</v>
      </c>
      <c r="AF123" s="33">
        <v>0</v>
      </c>
      <c r="AG123" s="85">
        <v>0</v>
      </c>
      <c r="AH123" s="85"/>
      <c r="AI123" s="33"/>
      <c r="AJ123" s="33">
        <f>SUMIF('6월 매출현황(6.26)'!$B:$B,Main!C123,'6월 매출현황(6.26)'!$N:$N)</f>
        <v>0</v>
      </c>
      <c r="AK123" s="33"/>
      <c r="AL123" s="386"/>
      <c r="AM123" s="33">
        <f t="shared" si="101"/>
        <v>47</v>
      </c>
      <c r="AN123" s="33"/>
      <c r="AO123" s="80">
        <v>0</v>
      </c>
      <c r="AP123" s="80">
        <v>0</v>
      </c>
      <c r="BB123" s="253"/>
      <c r="BC123" s="254">
        <v>1</v>
      </c>
      <c r="BD123" s="33">
        <f t="shared" si="102"/>
        <v>0</v>
      </c>
      <c r="BE123" s="4">
        <f t="shared" si="103"/>
        <v>973</v>
      </c>
    </row>
    <row r="124" spans="2:57" ht="16.5" customHeight="1">
      <c r="B124" s="3" t="s">
        <v>46</v>
      </c>
      <c r="C124" s="250" t="s">
        <v>58</v>
      </c>
      <c r="D124" s="271"/>
      <c r="E124" s="4">
        <v>0</v>
      </c>
      <c r="F124" s="4">
        <v>0</v>
      </c>
      <c r="G124" s="4">
        <f t="shared" si="42"/>
        <v>0</v>
      </c>
      <c r="H124" s="4">
        <v>0</v>
      </c>
      <c r="I124" s="4">
        <v>165</v>
      </c>
      <c r="J124" s="4">
        <f t="shared" si="43"/>
        <v>165</v>
      </c>
      <c r="K124" s="4">
        <v>22</v>
      </c>
      <c r="L124" s="4">
        <v>81</v>
      </c>
      <c r="M124" s="4">
        <f t="shared" si="44"/>
        <v>103</v>
      </c>
      <c r="N124" s="4">
        <v>108</v>
      </c>
      <c r="O124" s="4">
        <v>234</v>
      </c>
      <c r="P124" s="4">
        <f t="shared" si="45"/>
        <v>342</v>
      </c>
      <c r="Q124" s="4">
        <v>304</v>
      </c>
      <c r="R124" s="4">
        <v>391</v>
      </c>
      <c r="S124" s="4">
        <f t="shared" si="46"/>
        <v>695</v>
      </c>
      <c r="T124" s="4">
        <v>507</v>
      </c>
      <c r="U124" s="4">
        <v>749</v>
      </c>
      <c r="V124" s="4">
        <f t="shared" si="96"/>
        <v>1256</v>
      </c>
      <c r="W124" s="4">
        <f t="shared" si="97"/>
        <v>165</v>
      </c>
      <c r="X124" s="33">
        <f t="shared" si="98"/>
        <v>103</v>
      </c>
      <c r="Y124" s="33">
        <f t="shared" si="99"/>
        <v>342</v>
      </c>
      <c r="Z124" s="4">
        <f t="shared" si="100"/>
        <v>695</v>
      </c>
      <c r="AA124" s="4">
        <f t="shared" si="47"/>
        <v>1256</v>
      </c>
      <c r="AB124" s="36">
        <f t="shared" si="104"/>
        <v>2.8798884731088123E-3</v>
      </c>
      <c r="AC124" s="43">
        <v>85</v>
      </c>
      <c r="AD124" s="43">
        <v>62</v>
      </c>
      <c r="AE124" s="43">
        <v>140</v>
      </c>
      <c r="AF124" s="33">
        <v>66</v>
      </c>
      <c r="AG124" s="85">
        <v>104</v>
      </c>
      <c r="AH124" s="85"/>
      <c r="AI124" s="33">
        <v>100</v>
      </c>
      <c r="AJ124" s="33">
        <f>SUMIF('6월 매출현황(6.26)'!$B:$B,Main!C124,'6월 매출현황(6.26)'!$N:$N)</f>
        <v>38</v>
      </c>
      <c r="AK124" s="33">
        <v>20</v>
      </c>
      <c r="AL124" s="386"/>
      <c r="AM124" s="33">
        <f t="shared" si="101"/>
        <v>495</v>
      </c>
      <c r="AN124" s="33"/>
      <c r="AO124" s="80">
        <v>0</v>
      </c>
      <c r="AP124" s="80">
        <v>0</v>
      </c>
      <c r="BB124" s="253"/>
      <c r="BC124" s="254">
        <v>1</v>
      </c>
      <c r="BD124" s="33">
        <f t="shared" si="102"/>
        <v>0</v>
      </c>
      <c r="BE124" s="4">
        <f t="shared" si="103"/>
        <v>1256</v>
      </c>
    </row>
    <row r="125" spans="2:57" ht="15.75" customHeight="1">
      <c r="B125" s="3" t="s">
        <v>46</v>
      </c>
      <c r="C125" s="250" t="s">
        <v>59</v>
      </c>
      <c r="D125" s="271"/>
      <c r="E125" s="4">
        <v>252</v>
      </c>
      <c r="F125" s="4">
        <v>704</v>
      </c>
      <c r="G125" s="4">
        <f t="shared" si="42"/>
        <v>956</v>
      </c>
      <c r="H125" s="4">
        <v>507</v>
      </c>
      <c r="I125" s="4">
        <v>901</v>
      </c>
      <c r="J125" s="4">
        <f t="shared" si="43"/>
        <v>1408</v>
      </c>
      <c r="K125" s="4">
        <v>28</v>
      </c>
      <c r="L125" s="4">
        <v>129</v>
      </c>
      <c r="M125" s="4">
        <f t="shared" si="44"/>
        <v>157</v>
      </c>
      <c r="N125" s="4">
        <v>107</v>
      </c>
      <c r="O125" s="4">
        <v>18</v>
      </c>
      <c r="P125" s="4">
        <f t="shared" si="45"/>
        <v>125</v>
      </c>
      <c r="Q125" s="4">
        <v>77</v>
      </c>
      <c r="R125" s="4">
        <v>270</v>
      </c>
      <c r="S125" s="4">
        <f t="shared" si="46"/>
        <v>347</v>
      </c>
      <c r="T125" s="4">
        <v>371</v>
      </c>
      <c r="U125" s="4">
        <v>411</v>
      </c>
      <c r="V125" s="4">
        <f t="shared" si="96"/>
        <v>782</v>
      </c>
      <c r="W125" s="4">
        <f t="shared" si="97"/>
        <v>1408</v>
      </c>
      <c r="X125" s="33">
        <f t="shared" si="98"/>
        <v>157</v>
      </c>
      <c r="Y125" s="33">
        <f t="shared" si="99"/>
        <v>125</v>
      </c>
      <c r="Z125" s="4">
        <f t="shared" si="100"/>
        <v>347</v>
      </c>
      <c r="AA125" s="4">
        <f t="shared" si="47"/>
        <v>782</v>
      </c>
      <c r="AB125" s="36">
        <f t="shared" si="104"/>
        <v>1.7930515811871745E-3</v>
      </c>
      <c r="AC125" s="43">
        <v>87</v>
      </c>
      <c r="AD125" s="43">
        <v>54</v>
      </c>
      <c r="AE125" s="43">
        <v>39</v>
      </c>
      <c r="AF125" s="33">
        <v>51</v>
      </c>
      <c r="AG125" s="85">
        <v>138</v>
      </c>
      <c r="AH125" s="85"/>
      <c r="AI125" s="33">
        <v>100</v>
      </c>
      <c r="AJ125" s="33">
        <f>SUMIF('6월 매출현황(6.26)'!$B:$B,Main!C125,'6월 매출현황(6.26)'!$N:$N)</f>
        <v>36</v>
      </c>
      <c r="AK125" s="33">
        <v>30</v>
      </c>
      <c r="AL125" s="386"/>
      <c r="AM125" s="33">
        <f t="shared" si="101"/>
        <v>405</v>
      </c>
      <c r="AN125" s="33"/>
      <c r="AO125" s="80">
        <v>0</v>
      </c>
      <c r="AP125" s="80">
        <v>0</v>
      </c>
      <c r="BB125" s="253"/>
      <c r="BC125" s="254">
        <v>1</v>
      </c>
      <c r="BD125" s="33">
        <f t="shared" si="102"/>
        <v>0</v>
      </c>
      <c r="BE125" s="4">
        <f t="shared" si="103"/>
        <v>782</v>
      </c>
    </row>
    <row r="126" spans="2:57">
      <c r="B126" s="3" t="s">
        <v>46</v>
      </c>
      <c r="C126" s="250" t="s">
        <v>144</v>
      </c>
      <c r="D126" s="271"/>
      <c r="E126" s="4">
        <v>0</v>
      </c>
      <c r="F126" s="4">
        <v>0</v>
      </c>
      <c r="G126" s="4">
        <f t="shared" si="42"/>
        <v>0</v>
      </c>
      <c r="H126" s="4">
        <v>0</v>
      </c>
      <c r="I126" s="4">
        <v>0</v>
      </c>
      <c r="J126" s="4">
        <f t="shared" si="43"/>
        <v>0</v>
      </c>
      <c r="K126" s="4">
        <v>0</v>
      </c>
      <c r="L126" s="4">
        <v>94</v>
      </c>
      <c r="M126" s="4">
        <f t="shared" si="44"/>
        <v>94</v>
      </c>
      <c r="N126" s="4">
        <v>18</v>
      </c>
      <c r="O126" s="4">
        <v>22</v>
      </c>
      <c r="P126" s="4">
        <f t="shared" si="45"/>
        <v>40</v>
      </c>
      <c r="Q126" s="4">
        <v>18</v>
      </c>
      <c r="R126" s="4">
        <v>94</v>
      </c>
      <c r="S126" s="4">
        <f t="shared" si="46"/>
        <v>112</v>
      </c>
      <c r="T126" s="4">
        <v>433</v>
      </c>
      <c r="U126" s="4">
        <v>1663</v>
      </c>
      <c r="V126" s="4">
        <f t="shared" si="96"/>
        <v>2096</v>
      </c>
      <c r="W126" s="4">
        <f t="shared" si="97"/>
        <v>0</v>
      </c>
      <c r="X126" s="33">
        <f t="shared" si="98"/>
        <v>94</v>
      </c>
      <c r="Y126" s="33">
        <f t="shared" si="99"/>
        <v>40</v>
      </c>
      <c r="Z126" s="4">
        <f t="shared" si="100"/>
        <v>112</v>
      </c>
      <c r="AA126" s="4">
        <f t="shared" si="47"/>
        <v>2096</v>
      </c>
      <c r="AB126" s="36">
        <f t="shared" si="104"/>
        <v>4.8059285347420945E-3</v>
      </c>
      <c r="AC126" s="43">
        <v>159</v>
      </c>
      <c r="AD126" s="43">
        <v>104</v>
      </c>
      <c r="AE126" s="43">
        <v>110</v>
      </c>
      <c r="AF126" s="33">
        <v>210</v>
      </c>
      <c r="AG126" s="85">
        <v>232</v>
      </c>
      <c r="AH126" s="85"/>
      <c r="AI126" s="33">
        <v>385</v>
      </c>
      <c r="AJ126" s="33">
        <f>SUMIF('6월 매출현황(6.26)'!$B:$B,Main!C126,'6월 매출현황(6.26)'!$N:$N)</f>
        <v>282</v>
      </c>
      <c r="AK126" s="33">
        <v>100</v>
      </c>
      <c r="AL126" s="386"/>
      <c r="AM126" s="33">
        <f t="shared" si="101"/>
        <v>1097</v>
      </c>
      <c r="AN126" s="33"/>
      <c r="AO126" s="80">
        <v>0</v>
      </c>
      <c r="AP126" s="80">
        <v>0</v>
      </c>
      <c r="BB126" s="253">
        <v>0.4</v>
      </c>
      <c r="BC126" s="254">
        <v>0.6</v>
      </c>
      <c r="BD126" s="33">
        <f t="shared" si="102"/>
        <v>838.40000000000009</v>
      </c>
      <c r="BE126" s="4">
        <f t="shared" si="103"/>
        <v>1257.5999999999999</v>
      </c>
    </row>
    <row r="127" spans="2:57">
      <c r="B127" s="3" t="s">
        <v>46</v>
      </c>
      <c r="C127" s="250" t="s">
        <v>60</v>
      </c>
      <c r="D127" s="271"/>
      <c r="E127" s="4">
        <v>0</v>
      </c>
      <c r="F127" s="4">
        <v>0</v>
      </c>
      <c r="G127" s="4">
        <f t="shared" si="42"/>
        <v>0</v>
      </c>
      <c r="H127" s="4">
        <v>0</v>
      </c>
      <c r="I127" s="4">
        <v>0</v>
      </c>
      <c r="J127" s="4">
        <f t="shared" si="43"/>
        <v>0</v>
      </c>
      <c r="K127" s="4">
        <v>0</v>
      </c>
      <c r="L127" s="4">
        <v>0</v>
      </c>
      <c r="M127" s="4">
        <f t="shared" si="44"/>
        <v>0</v>
      </c>
      <c r="N127" s="4">
        <v>72</v>
      </c>
      <c r="O127" s="4">
        <v>351</v>
      </c>
      <c r="P127" s="4">
        <f t="shared" si="45"/>
        <v>423</v>
      </c>
      <c r="Q127" s="4">
        <v>252</v>
      </c>
      <c r="R127" s="4">
        <v>534</v>
      </c>
      <c r="S127" s="4">
        <f t="shared" si="46"/>
        <v>786</v>
      </c>
      <c r="T127" s="4">
        <v>330</v>
      </c>
      <c r="U127" s="4">
        <v>1203</v>
      </c>
      <c r="V127" s="4">
        <f t="shared" si="96"/>
        <v>1533</v>
      </c>
      <c r="W127" s="4">
        <f t="shared" si="97"/>
        <v>0</v>
      </c>
      <c r="X127" s="33">
        <f t="shared" si="98"/>
        <v>0</v>
      </c>
      <c r="Y127" s="33">
        <f t="shared" si="99"/>
        <v>423</v>
      </c>
      <c r="Z127" s="4">
        <f t="shared" si="100"/>
        <v>786</v>
      </c>
      <c r="AA127" s="4">
        <f t="shared" si="47"/>
        <v>1533</v>
      </c>
      <c r="AB127" s="36">
        <f t="shared" si="104"/>
        <v>3.5150231124807395E-3</v>
      </c>
      <c r="AC127" s="43">
        <v>96</v>
      </c>
      <c r="AD127" s="43">
        <v>122</v>
      </c>
      <c r="AE127" s="43">
        <v>170</v>
      </c>
      <c r="AF127" s="33">
        <v>81</v>
      </c>
      <c r="AG127" s="85">
        <v>285</v>
      </c>
      <c r="AH127" s="85"/>
      <c r="AI127" s="33">
        <v>450</v>
      </c>
      <c r="AJ127" s="33">
        <f>SUMIF('6월 매출현황(6.26)'!$B:$B,Main!C127,'6월 매출현황(6.26)'!$N:$N)</f>
        <v>67</v>
      </c>
      <c r="AK127" s="33">
        <v>20</v>
      </c>
      <c r="AL127" s="386"/>
      <c r="AM127" s="33">
        <f t="shared" si="101"/>
        <v>821</v>
      </c>
      <c r="AN127" s="33"/>
      <c r="AO127" s="80">
        <v>0</v>
      </c>
      <c r="AP127" s="80">
        <v>0</v>
      </c>
      <c r="BB127" s="253">
        <v>0.5</v>
      </c>
      <c r="BC127" s="254">
        <v>0.5</v>
      </c>
      <c r="BD127" s="33">
        <f t="shared" si="102"/>
        <v>766.5</v>
      </c>
      <c r="BE127" s="4">
        <f t="shared" si="103"/>
        <v>766.5</v>
      </c>
    </row>
    <row r="128" spans="2:57">
      <c r="B128" s="3" t="s">
        <v>46</v>
      </c>
      <c r="C128" s="250" t="s">
        <v>63</v>
      </c>
      <c r="D128" s="271"/>
      <c r="E128" s="4">
        <v>0</v>
      </c>
      <c r="F128" s="4">
        <v>0</v>
      </c>
      <c r="G128" s="4">
        <f t="shared" si="42"/>
        <v>0</v>
      </c>
      <c r="H128" s="4">
        <v>0</v>
      </c>
      <c r="I128" s="4">
        <v>0</v>
      </c>
      <c r="J128" s="4">
        <f t="shared" si="43"/>
        <v>0</v>
      </c>
      <c r="K128" s="4">
        <v>0</v>
      </c>
      <c r="L128" s="4">
        <v>18</v>
      </c>
      <c r="M128" s="4">
        <f t="shared" si="44"/>
        <v>18</v>
      </c>
      <c r="N128" s="4">
        <v>120</v>
      </c>
      <c r="O128" s="4">
        <v>117</v>
      </c>
      <c r="P128" s="4">
        <f t="shared" si="45"/>
        <v>237</v>
      </c>
      <c r="Q128" s="4">
        <v>150</v>
      </c>
      <c r="R128" s="4">
        <v>254</v>
      </c>
      <c r="S128" s="4">
        <f t="shared" si="46"/>
        <v>404</v>
      </c>
      <c r="T128" s="4">
        <v>179</v>
      </c>
      <c r="U128" s="4">
        <v>435</v>
      </c>
      <c r="V128" s="4">
        <f t="shared" si="96"/>
        <v>614</v>
      </c>
      <c r="W128" s="4">
        <f t="shared" si="97"/>
        <v>0</v>
      </c>
      <c r="X128" s="33">
        <f t="shared" si="98"/>
        <v>18</v>
      </c>
      <c r="Y128" s="33">
        <f t="shared" si="99"/>
        <v>237</v>
      </c>
      <c r="Z128" s="4">
        <f t="shared" si="100"/>
        <v>404</v>
      </c>
      <c r="AA128" s="4">
        <f t="shared" si="47"/>
        <v>614</v>
      </c>
      <c r="AB128" s="36">
        <f t="shared" si="104"/>
        <v>1.4078435688605179E-3</v>
      </c>
      <c r="AC128" s="43">
        <v>70</v>
      </c>
      <c r="AD128" s="43">
        <v>32</v>
      </c>
      <c r="AE128" s="43">
        <v>28</v>
      </c>
      <c r="AF128" s="33">
        <v>21</v>
      </c>
      <c r="AG128" s="85">
        <v>98</v>
      </c>
      <c r="AH128" s="85"/>
      <c r="AI128" s="33">
        <v>30</v>
      </c>
      <c r="AJ128" s="33">
        <f>SUMIF('6월 매출현황(6.26)'!$B:$B,Main!C128,'6월 매출현황(6.26)'!$N:$N)</f>
        <v>1</v>
      </c>
      <c r="AK128" s="33"/>
      <c r="AL128" s="386"/>
      <c r="AM128" s="33">
        <f t="shared" si="101"/>
        <v>250</v>
      </c>
      <c r="AN128" s="33"/>
      <c r="AO128" s="80">
        <v>0</v>
      </c>
      <c r="AP128" s="80">
        <v>0</v>
      </c>
      <c r="BB128" s="253"/>
      <c r="BC128" s="254">
        <v>1</v>
      </c>
      <c r="BD128" s="33">
        <f t="shared" si="102"/>
        <v>0</v>
      </c>
      <c r="BE128" s="4">
        <f t="shared" si="103"/>
        <v>614</v>
      </c>
    </row>
    <row r="129" spans="2:57">
      <c r="B129" s="3" t="s">
        <v>46</v>
      </c>
      <c r="C129" s="250" t="s">
        <v>65</v>
      </c>
      <c r="D129" s="271"/>
      <c r="E129" s="4">
        <v>165</v>
      </c>
      <c r="F129" s="4">
        <v>130</v>
      </c>
      <c r="G129" s="4">
        <f t="shared" si="42"/>
        <v>295</v>
      </c>
      <c r="H129" s="4">
        <v>43</v>
      </c>
      <c r="I129" s="4">
        <v>76</v>
      </c>
      <c r="J129" s="4">
        <f t="shared" si="43"/>
        <v>119</v>
      </c>
      <c r="K129" s="4">
        <v>140</v>
      </c>
      <c r="L129" s="4">
        <v>234</v>
      </c>
      <c r="M129" s="4">
        <f t="shared" si="44"/>
        <v>374</v>
      </c>
      <c r="N129" s="4">
        <v>218</v>
      </c>
      <c r="O129" s="4">
        <v>486</v>
      </c>
      <c r="P129" s="4">
        <f t="shared" si="45"/>
        <v>704</v>
      </c>
      <c r="Q129" s="4">
        <v>411</v>
      </c>
      <c r="R129" s="4">
        <v>251</v>
      </c>
      <c r="S129" s="4">
        <f t="shared" si="46"/>
        <v>662</v>
      </c>
      <c r="T129" s="4">
        <v>235</v>
      </c>
      <c r="U129" s="4">
        <v>1204</v>
      </c>
      <c r="V129" s="4">
        <f t="shared" si="96"/>
        <v>1439</v>
      </c>
      <c r="W129" s="4">
        <f t="shared" si="97"/>
        <v>119</v>
      </c>
      <c r="X129" s="33">
        <f t="shared" si="98"/>
        <v>374</v>
      </c>
      <c r="Y129" s="33">
        <f t="shared" si="99"/>
        <v>704</v>
      </c>
      <c r="Z129" s="4">
        <f t="shared" si="100"/>
        <v>662</v>
      </c>
      <c r="AA129" s="4">
        <f t="shared" si="47"/>
        <v>1439</v>
      </c>
      <c r="AB129" s="36">
        <f t="shared" si="104"/>
        <v>3.2994900579646344E-3</v>
      </c>
      <c r="AC129" s="43">
        <v>0</v>
      </c>
      <c r="AD129" s="43">
        <v>0</v>
      </c>
      <c r="AE129" s="43">
        <v>80</v>
      </c>
      <c r="AF129" s="33">
        <v>57</v>
      </c>
      <c r="AG129" s="85">
        <v>95</v>
      </c>
      <c r="AH129" s="85"/>
      <c r="AI129" s="33">
        <v>100</v>
      </c>
      <c r="AJ129" s="33">
        <f>SUMIF('6월 매출현황(6.26)'!$B:$B,Main!C129,'6월 매출현황(6.26)'!$N:$N)</f>
        <v>81</v>
      </c>
      <c r="AK129" s="33"/>
      <c r="AL129" s="386"/>
      <c r="AM129" s="33">
        <f t="shared" si="101"/>
        <v>313</v>
      </c>
      <c r="AN129" s="33"/>
      <c r="AO129" s="80">
        <v>0</v>
      </c>
      <c r="AP129" s="80">
        <v>0</v>
      </c>
      <c r="BB129" s="253"/>
      <c r="BC129" s="254">
        <v>1</v>
      </c>
      <c r="BD129" s="33">
        <f t="shared" si="102"/>
        <v>0</v>
      </c>
      <c r="BE129" s="4">
        <f t="shared" si="103"/>
        <v>1439</v>
      </c>
    </row>
    <row r="130" spans="2:57">
      <c r="B130" s="3" t="s">
        <v>1551</v>
      </c>
      <c r="C130" s="250" t="s">
        <v>1550</v>
      </c>
      <c r="D130" s="271"/>
      <c r="E130" s="4"/>
      <c r="F130" s="4"/>
      <c r="G130" s="4"/>
      <c r="H130" s="4"/>
      <c r="I130" s="4"/>
      <c r="J130" s="4"/>
      <c r="K130" s="4"/>
      <c r="L130" s="4"/>
      <c r="M130" s="4"/>
      <c r="N130" s="4"/>
      <c r="O130" s="4"/>
      <c r="P130" s="4"/>
      <c r="Q130" s="4"/>
      <c r="R130" s="4"/>
      <c r="S130" s="4"/>
      <c r="T130" s="4"/>
      <c r="U130" s="4"/>
      <c r="V130" s="4"/>
      <c r="W130" s="4"/>
      <c r="X130" s="33"/>
      <c r="Y130" s="33"/>
      <c r="Z130" s="4"/>
      <c r="AA130" s="4"/>
      <c r="AB130" s="36"/>
      <c r="AC130" s="43"/>
      <c r="AD130" s="43"/>
      <c r="AE130" s="43"/>
      <c r="AF130" s="33">
        <v>20</v>
      </c>
      <c r="AG130" s="85">
        <v>0</v>
      </c>
      <c r="AH130" s="85"/>
      <c r="AI130" s="33">
        <v>20</v>
      </c>
      <c r="AJ130" s="33">
        <f>SUMIF('6월 매출현황(6.26)'!$B:$B,Main!C130,'6월 매출현황(6.26)'!$N:$N)</f>
        <v>0</v>
      </c>
      <c r="AK130" s="33"/>
      <c r="AL130" s="386"/>
      <c r="AM130" s="33">
        <f t="shared" si="101"/>
        <v>20</v>
      </c>
      <c r="AN130" s="33"/>
      <c r="AO130" s="80"/>
      <c r="AP130" s="80"/>
      <c r="BB130" s="253"/>
      <c r="BC130" s="254">
        <v>1</v>
      </c>
      <c r="BD130" s="33">
        <f t="shared" si="102"/>
        <v>0</v>
      </c>
      <c r="BE130" s="4">
        <f t="shared" si="103"/>
        <v>0</v>
      </c>
    </row>
    <row r="131" spans="2:57">
      <c r="B131" s="3" t="s">
        <v>46</v>
      </c>
      <c r="C131" s="250" t="s">
        <v>135</v>
      </c>
      <c r="D131" s="271"/>
      <c r="E131" s="4">
        <v>0</v>
      </c>
      <c r="F131" s="4">
        <v>89</v>
      </c>
      <c r="G131" s="4">
        <f>E131+F131</f>
        <v>89</v>
      </c>
      <c r="H131" s="4">
        <v>113</v>
      </c>
      <c r="I131" s="4">
        <v>111</v>
      </c>
      <c r="J131" s="4">
        <f>H131+I131</f>
        <v>224</v>
      </c>
      <c r="K131" s="4">
        <v>212</v>
      </c>
      <c r="L131" s="4">
        <v>136</v>
      </c>
      <c r="M131" s="4">
        <f>K131+L131</f>
        <v>348</v>
      </c>
      <c r="N131" s="4">
        <v>20</v>
      </c>
      <c r="O131" s="4">
        <v>60</v>
      </c>
      <c r="P131" s="4">
        <f>N131+O131</f>
        <v>80</v>
      </c>
      <c r="Q131" s="4">
        <v>56</v>
      </c>
      <c r="R131" s="4">
        <v>0</v>
      </c>
      <c r="S131" s="4">
        <f>Q131+R131</f>
        <v>56</v>
      </c>
      <c r="T131" s="4">
        <v>0</v>
      </c>
      <c r="U131" s="4">
        <v>50</v>
      </c>
      <c r="V131" s="4">
        <f>T131+U131</f>
        <v>50</v>
      </c>
      <c r="W131" s="4">
        <f>J131</f>
        <v>224</v>
      </c>
      <c r="X131" s="33">
        <f>M131</f>
        <v>348</v>
      </c>
      <c r="Y131" s="33">
        <f>P131</f>
        <v>80</v>
      </c>
      <c r="Z131" s="4">
        <f>S131</f>
        <v>56</v>
      </c>
      <c r="AA131" s="4">
        <f>V131</f>
        <v>50</v>
      </c>
      <c r="AB131" s="36">
        <f>IFERROR(AA131/$AA$8,0)</f>
        <v>1.1464524176388583E-4</v>
      </c>
      <c r="AC131" s="43">
        <v>0</v>
      </c>
      <c r="AD131" s="43">
        <v>0</v>
      </c>
      <c r="AE131" s="43">
        <v>2</v>
      </c>
      <c r="AF131" s="33">
        <v>54</v>
      </c>
      <c r="AG131" s="85">
        <v>66</v>
      </c>
      <c r="AH131" s="85"/>
      <c r="AI131" s="33">
        <v>50</v>
      </c>
      <c r="AJ131" s="33">
        <f>SUMIF('6월 매출현황(6.26)'!$B:$B,Main!C131,'6월 매출현황(6.26)'!$N:$N)</f>
        <v>21</v>
      </c>
      <c r="AK131" s="33"/>
      <c r="AL131" s="386"/>
      <c r="AM131" s="33">
        <f t="shared" si="101"/>
        <v>143</v>
      </c>
      <c r="AN131" s="33"/>
      <c r="AO131" s="80">
        <v>0</v>
      </c>
      <c r="AP131" s="80">
        <v>0</v>
      </c>
      <c r="BB131" s="253"/>
      <c r="BC131" s="254">
        <v>1</v>
      </c>
      <c r="BD131" s="33">
        <f t="shared" si="102"/>
        <v>0</v>
      </c>
      <c r="BE131" s="4">
        <f t="shared" si="103"/>
        <v>50</v>
      </c>
    </row>
    <row r="132" spans="2:57" ht="17.25" thickBot="1">
      <c r="B132" s="3" t="s">
        <v>1923</v>
      </c>
      <c r="C132" s="250" t="s">
        <v>1875</v>
      </c>
      <c r="D132" s="271"/>
      <c r="E132" s="4"/>
      <c r="F132" s="4"/>
      <c r="G132" s="4"/>
      <c r="H132" s="4"/>
      <c r="I132" s="4"/>
      <c r="J132" s="4"/>
      <c r="K132" s="4"/>
      <c r="L132" s="4"/>
      <c r="M132" s="4"/>
      <c r="N132" s="4"/>
      <c r="O132" s="4"/>
      <c r="P132" s="4"/>
      <c r="Q132" s="4"/>
      <c r="R132" s="4"/>
      <c r="S132" s="4"/>
      <c r="T132" s="4"/>
      <c r="U132" s="4"/>
      <c r="V132" s="4"/>
      <c r="W132" s="4"/>
      <c r="X132" s="33"/>
      <c r="Y132" s="33"/>
      <c r="Z132" s="4"/>
      <c r="AA132" s="4"/>
      <c r="AB132" s="36"/>
      <c r="AC132" s="43"/>
      <c r="AD132" s="43"/>
      <c r="AE132" s="43"/>
      <c r="AF132" s="33"/>
      <c r="AG132" s="85">
        <v>20</v>
      </c>
      <c r="AH132" s="85"/>
      <c r="AI132" s="33">
        <v>30</v>
      </c>
      <c r="AJ132" s="33">
        <f>SUMIF('6월 매출현황(6.26)'!$B:$B,Main!C132,'6월 매출현황(6.26)'!$N:$N)</f>
        <v>0</v>
      </c>
      <c r="AK132" s="33"/>
      <c r="AL132" s="386"/>
      <c r="AM132" s="33">
        <f t="shared" si="101"/>
        <v>20</v>
      </c>
      <c r="AN132" s="33"/>
      <c r="AO132" s="80"/>
      <c r="AP132" s="80"/>
      <c r="BB132" s="253"/>
      <c r="BC132" s="254"/>
      <c r="BD132" s="33"/>
      <c r="BE132" s="4"/>
    </row>
    <row r="133" spans="2:57" hidden="1">
      <c r="B133" s="3" t="s">
        <v>46</v>
      </c>
      <c r="C133" s="250" t="s">
        <v>143</v>
      </c>
      <c r="D133" s="271"/>
      <c r="E133" s="4">
        <v>16</v>
      </c>
      <c r="F133" s="4">
        <v>20</v>
      </c>
      <c r="G133" s="4">
        <f t="shared" si="42"/>
        <v>36</v>
      </c>
      <c r="H133" s="4">
        <v>20</v>
      </c>
      <c r="I133" s="4">
        <v>20</v>
      </c>
      <c r="J133" s="4">
        <f t="shared" si="43"/>
        <v>40</v>
      </c>
      <c r="K133" s="4">
        <v>16</v>
      </c>
      <c r="L133" s="4">
        <v>0</v>
      </c>
      <c r="M133" s="4">
        <f t="shared" si="44"/>
        <v>16</v>
      </c>
      <c r="N133" s="4">
        <v>18</v>
      </c>
      <c r="O133" s="4">
        <v>2</v>
      </c>
      <c r="P133" s="4">
        <f t="shared" si="45"/>
        <v>20</v>
      </c>
      <c r="Q133" s="4">
        <v>12</v>
      </c>
      <c r="R133" s="4">
        <v>16</v>
      </c>
      <c r="S133" s="4">
        <f t="shared" si="46"/>
        <v>28</v>
      </c>
      <c r="T133" s="4">
        <v>13</v>
      </c>
      <c r="U133" s="4">
        <v>33</v>
      </c>
      <c r="V133" s="4">
        <f t="shared" si="96"/>
        <v>46</v>
      </c>
      <c r="W133" s="4">
        <f t="shared" si="97"/>
        <v>40</v>
      </c>
      <c r="X133" s="33">
        <f t="shared" si="98"/>
        <v>16</v>
      </c>
      <c r="Y133" s="33">
        <f t="shared" si="99"/>
        <v>20</v>
      </c>
      <c r="Z133" s="4">
        <f t="shared" si="100"/>
        <v>28</v>
      </c>
      <c r="AA133" s="4">
        <f t="shared" si="47"/>
        <v>46</v>
      </c>
      <c r="AB133" s="36">
        <f t="shared" si="104"/>
        <v>1.0547362242277497E-4</v>
      </c>
      <c r="AC133" s="43">
        <v>2</v>
      </c>
      <c r="AD133" s="43">
        <v>4</v>
      </c>
      <c r="AE133" s="43">
        <v>8</v>
      </c>
      <c r="AF133" s="33">
        <v>0</v>
      </c>
      <c r="AG133" s="85">
        <v>0</v>
      </c>
      <c r="AH133" s="85"/>
      <c r="AI133" s="33"/>
      <c r="AJ133" s="33">
        <f>SUMIF('6월 매출현황(6.26)'!$B:$B,Main!C133,'6월 매출현황(6.26)'!$N:$N)</f>
        <v>4</v>
      </c>
      <c r="AK133" s="33"/>
      <c r="AL133" s="386"/>
      <c r="AM133" s="33">
        <f t="shared" si="101"/>
        <v>18</v>
      </c>
      <c r="AN133" s="33"/>
      <c r="AO133" s="80">
        <v>0</v>
      </c>
      <c r="AP133" s="80">
        <v>0</v>
      </c>
      <c r="BB133" s="253"/>
      <c r="BC133" s="254">
        <v>1</v>
      </c>
      <c r="BD133" s="33">
        <f t="shared" ref="BD133:BD141" si="105">AA133*BB133</f>
        <v>0</v>
      </c>
      <c r="BE133" s="4">
        <f t="shared" ref="BE133:BE141" si="106">AA133*BC133</f>
        <v>46</v>
      </c>
    </row>
    <row r="134" spans="2:57" hidden="1">
      <c r="B134" s="3" t="s">
        <v>46</v>
      </c>
      <c r="C134" s="250" t="s">
        <v>137</v>
      </c>
      <c r="D134" s="271"/>
      <c r="E134" s="4">
        <v>0</v>
      </c>
      <c r="F134" s="4">
        <v>0</v>
      </c>
      <c r="G134" s="4">
        <f t="shared" si="42"/>
        <v>0</v>
      </c>
      <c r="H134" s="4">
        <v>0</v>
      </c>
      <c r="I134" s="4">
        <v>0</v>
      </c>
      <c r="J134" s="4">
        <f t="shared" si="43"/>
        <v>0</v>
      </c>
      <c r="K134" s="4">
        <v>0</v>
      </c>
      <c r="L134" s="4">
        <v>0</v>
      </c>
      <c r="M134" s="4">
        <f t="shared" si="44"/>
        <v>0</v>
      </c>
      <c r="N134" s="4">
        <v>0</v>
      </c>
      <c r="O134" s="4">
        <v>80</v>
      </c>
      <c r="P134" s="4">
        <f t="shared" si="45"/>
        <v>80</v>
      </c>
      <c r="Q134" s="4">
        <v>59</v>
      </c>
      <c r="R134" s="4">
        <v>66</v>
      </c>
      <c r="S134" s="4">
        <f t="shared" si="46"/>
        <v>125</v>
      </c>
      <c r="T134" s="4">
        <v>36</v>
      </c>
      <c r="U134" s="4">
        <v>37</v>
      </c>
      <c r="V134" s="4">
        <f t="shared" si="96"/>
        <v>73</v>
      </c>
      <c r="W134" s="4">
        <f t="shared" si="97"/>
        <v>0</v>
      </c>
      <c r="X134" s="33">
        <f t="shared" si="98"/>
        <v>0</v>
      </c>
      <c r="Y134" s="33">
        <f t="shared" si="99"/>
        <v>80</v>
      </c>
      <c r="Z134" s="4">
        <f t="shared" si="100"/>
        <v>125</v>
      </c>
      <c r="AA134" s="4">
        <f t="shared" si="47"/>
        <v>73</v>
      </c>
      <c r="AB134" s="36">
        <f t="shared" si="104"/>
        <v>1.673820529752733E-4</v>
      </c>
      <c r="AC134" s="43">
        <v>2</v>
      </c>
      <c r="AD134" s="43">
        <v>4</v>
      </c>
      <c r="AE134" s="43">
        <v>4</v>
      </c>
      <c r="AF134" s="33">
        <v>0</v>
      </c>
      <c r="AG134" s="85">
        <v>4</v>
      </c>
      <c r="AH134" s="85"/>
      <c r="AI134" s="33"/>
      <c r="AJ134" s="33">
        <f>SUMIF('6월 매출현황(6.26)'!$B:$B,Main!C134,'6월 매출현황(6.26)'!$N:$N)</f>
        <v>0</v>
      </c>
      <c r="AK134" s="33"/>
      <c r="AL134" s="386"/>
      <c r="AM134" s="33">
        <f t="shared" si="101"/>
        <v>14</v>
      </c>
      <c r="AN134" s="33"/>
      <c r="AO134" s="80">
        <v>0</v>
      </c>
      <c r="AP134" s="80">
        <v>0</v>
      </c>
      <c r="BB134" s="253"/>
      <c r="BC134" s="254">
        <v>1</v>
      </c>
      <c r="BD134" s="33">
        <f t="shared" si="105"/>
        <v>0</v>
      </c>
      <c r="BE134" s="4">
        <f t="shared" si="106"/>
        <v>73</v>
      </c>
    </row>
    <row r="135" spans="2:57" hidden="1">
      <c r="B135" s="20" t="s">
        <v>46</v>
      </c>
      <c r="C135" s="250" t="s">
        <v>57</v>
      </c>
      <c r="D135" s="271"/>
      <c r="E135" s="4">
        <v>59</v>
      </c>
      <c r="F135" s="4">
        <v>22</v>
      </c>
      <c r="G135" s="4">
        <f t="shared" si="42"/>
        <v>81</v>
      </c>
      <c r="H135" s="4">
        <v>0</v>
      </c>
      <c r="I135" s="4">
        <v>2</v>
      </c>
      <c r="J135" s="4">
        <f t="shared" si="43"/>
        <v>2</v>
      </c>
      <c r="K135" s="4">
        <v>0</v>
      </c>
      <c r="L135" s="4">
        <v>0</v>
      </c>
      <c r="M135" s="4">
        <f t="shared" si="44"/>
        <v>0</v>
      </c>
      <c r="N135" s="4">
        <v>0</v>
      </c>
      <c r="O135" s="4">
        <v>0</v>
      </c>
      <c r="P135" s="4">
        <f t="shared" si="45"/>
        <v>0</v>
      </c>
      <c r="Q135" s="4">
        <v>74</v>
      </c>
      <c r="R135" s="4">
        <v>34</v>
      </c>
      <c r="S135" s="4">
        <f t="shared" si="46"/>
        <v>108</v>
      </c>
      <c r="T135" s="4">
        <v>16</v>
      </c>
      <c r="U135" s="4">
        <v>0</v>
      </c>
      <c r="V135" s="4">
        <f t="shared" si="96"/>
        <v>16</v>
      </c>
      <c r="W135" s="4">
        <f t="shared" si="97"/>
        <v>2</v>
      </c>
      <c r="X135" s="33">
        <f t="shared" si="98"/>
        <v>0</v>
      </c>
      <c r="Y135" s="33">
        <f t="shared" si="99"/>
        <v>0</v>
      </c>
      <c r="Z135" s="4">
        <f t="shared" si="100"/>
        <v>108</v>
      </c>
      <c r="AA135" s="4">
        <f t="shared" si="47"/>
        <v>16</v>
      </c>
      <c r="AB135" s="36">
        <f t="shared" si="104"/>
        <v>3.6686477364443466E-5</v>
      </c>
      <c r="AC135" s="43">
        <v>0</v>
      </c>
      <c r="AD135" s="43">
        <v>0</v>
      </c>
      <c r="AE135" s="43">
        <v>0</v>
      </c>
      <c r="AF135" s="33">
        <v>0</v>
      </c>
      <c r="AG135" s="85">
        <v>2</v>
      </c>
      <c r="AH135" s="85"/>
      <c r="AI135" s="33"/>
      <c r="AJ135" s="33">
        <f>SUMIF('6월 매출현황(6.26)'!$B:$B,Main!C135,'6월 매출현황(6.26)'!$N:$N)</f>
        <v>0</v>
      </c>
      <c r="AK135" s="33"/>
      <c r="AL135" s="386"/>
      <c r="AM135" s="33">
        <f t="shared" si="101"/>
        <v>2</v>
      </c>
      <c r="AN135" s="33"/>
      <c r="AO135" s="80">
        <v>0</v>
      </c>
      <c r="AP135" s="80">
        <v>0</v>
      </c>
      <c r="BB135" s="253"/>
      <c r="BC135" s="254">
        <v>1</v>
      </c>
      <c r="BD135" s="33">
        <f t="shared" si="105"/>
        <v>0</v>
      </c>
      <c r="BE135" s="4">
        <f t="shared" si="106"/>
        <v>16</v>
      </c>
    </row>
    <row r="136" spans="2:57" hidden="1">
      <c r="B136" s="3" t="s">
        <v>46</v>
      </c>
      <c r="C136" s="249" t="s">
        <v>134</v>
      </c>
      <c r="D136" s="89"/>
      <c r="E136" s="4">
        <v>47</v>
      </c>
      <c r="F136" s="4">
        <v>139</v>
      </c>
      <c r="G136" s="4">
        <f t="shared" si="42"/>
        <v>186</v>
      </c>
      <c r="H136" s="4">
        <v>72</v>
      </c>
      <c r="I136" s="4">
        <v>153</v>
      </c>
      <c r="J136" s="4">
        <f t="shared" si="43"/>
        <v>225</v>
      </c>
      <c r="K136" s="4">
        <v>39</v>
      </c>
      <c r="L136" s="4">
        <v>69</v>
      </c>
      <c r="M136" s="4">
        <f t="shared" si="44"/>
        <v>108</v>
      </c>
      <c r="N136" s="4">
        <v>51</v>
      </c>
      <c r="O136" s="4">
        <v>109</v>
      </c>
      <c r="P136" s="4">
        <f t="shared" si="45"/>
        <v>160</v>
      </c>
      <c r="Q136" s="4">
        <v>50</v>
      </c>
      <c r="R136" s="4">
        <v>85</v>
      </c>
      <c r="S136" s="4">
        <f t="shared" si="46"/>
        <v>135</v>
      </c>
      <c r="T136" s="4">
        <v>46</v>
      </c>
      <c r="U136" s="4">
        <v>48</v>
      </c>
      <c r="V136" s="4">
        <f t="shared" si="96"/>
        <v>94</v>
      </c>
      <c r="W136" s="4">
        <f t="shared" si="97"/>
        <v>225</v>
      </c>
      <c r="X136" s="33">
        <f t="shared" si="98"/>
        <v>108</v>
      </c>
      <c r="Y136" s="33">
        <f t="shared" si="99"/>
        <v>160</v>
      </c>
      <c r="Z136" s="4">
        <f t="shared" si="100"/>
        <v>135</v>
      </c>
      <c r="AA136" s="4">
        <f t="shared" si="47"/>
        <v>94</v>
      </c>
      <c r="AB136" s="36">
        <f t="shared" si="104"/>
        <v>2.1553305451610537E-4</v>
      </c>
      <c r="AC136" s="43">
        <v>0</v>
      </c>
      <c r="AD136" s="43">
        <v>0</v>
      </c>
      <c r="AE136" s="43">
        <v>0</v>
      </c>
      <c r="AF136" s="33">
        <v>0</v>
      </c>
      <c r="AG136" s="85">
        <v>0</v>
      </c>
      <c r="AH136" s="85"/>
      <c r="AI136" s="33"/>
      <c r="AJ136" s="33">
        <f>SUMIF('6월 매출현황(6.26)'!$B:$B,Main!C136,'6월 매출현황(6.26)'!$N:$N)</f>
        <v>0</v>
      </c>
      <c r="AK136" s="33"/>
      <c r="AL136" s="386"/>
      <c r="AM136" s="33">
        <f t="shared" si="101"/>
        <v>0</v>
      </c>
      <c r="AN136" s="33"/>
      <c r="AO136" s="80">
        <v>0</v>
      </c>
      <c r="AP136" s="80">
        <v>0</v>
      </c>
      <c r="BB136" s="253"/>
      <c r="BC136" s="254">
        <v>1</v>
      </c>
      <c r="BD136" s="33">
        <f t="shared" si="105"/>
        <v>0</v>
      </c>
      <c r="BE136" s="4">
        <f t="shared" si="106"/>
        <v>94</v>
      </c>
    </row>
    <row r="137" spans="2:57" ht="17.25" hidden="1" customHeight="1">
      <c r="B137" s="3" t="s">
        <v>46</v>
      </c>
      <c r="C137" t="s">
        <v>388</v>
      </c>
      <c r="D137" s="89"/>
      <c r="E137" s="4">
        <v>0</v>
      </c>
      <c r="F137" s="4">
        <v>0</v>
      </c>
      <c r="G137" s="4">
        <f t="shared" si="42"/>
        <v>0</v>
      </c>
      <c r="H137" s="4">
        <v>0</v>
      </c>
      <c r="I137" s="4">
        <v>0</v>
      </c>
      <c r="J137" s="4">
        <f t="shared" si="43"/>
        <v>0</v>
      </c>
      <c r="K137" s="4">
        <v>0</v>
      </c>
      <c r="L137" s="4">
        <v>0</v>
      </c>
      <c r="M137" s="4">
        <f t="shared" si="44"/>
        <v>0</v>
      </c>
      <c r="N137" s="4">
        <v>0</v>
      </c>
      <c r="O137" s="4">
        <v>0</v>
      </c>
      <c r="P137" s="4">
        <f t="shared" si="45"/>
        <v>0</v>
      </c>
      <c r="Q137" s="4"/>
      <c r="R137" s="4"/>
      <c r="S137" s="4">
        <f t="shared" si="46"/>
        <v>0</v>
      </c>
      <c r="T137" s="4">
        <v>0</v>
      </c>
      <c r="U137" s="4">
        <v>16</v>
      </c>
      <c r="V137" s="4">
        <f t="shared" si="96"/>
        <v>16</v>
      </c>
      <c r="W137" s="4">
        <f t="shared" si="97"/>
        <v>0</v>
      </c>
      <c r="X137" s="33">
        <f t="shared" si="98"/>
        <v>0</v>
      </c>
      <c r="Y137" s="33">
        <f t="shared" si="99"/>
        <v>0</v>
      </c>
      <c r="Z137" s="4">
        <f t="shared" si="100"/>
        <v>0</v>
      </c>
      <c r="AA137" s="4">
        <f t="shared" si="47"/>
        <v>16</v>
      </c>
      <c r="AB137" s="36">
        <f t="shared" si="104"/>
        <v>3.6686477364443466E-5</v>
      </c>
      <c r="AC137" s="43">
        <v>0</v>
      </c>
      <c r="AD137" s="43">
        <v>0</v>
      </c>
      <c r="AE137" s="43">
        <v>0</v>
      </c>
      <c r="AF137" s="33">
        <v>0</v>
      </c>
      <c r="AG137" s="85">
        <v>87</v>
      </c>
      <c r="AH137" s="85"/>
      <c r="AI137" s="33"/>
      <c r="AJ137" s="33">
        <f>SUMIF('6월 매출현황(6.26)'!$B:$B,Main!C137,'6월 매출현황(6.26)'!$N:$N)</f>
        <v>0</v>
      </c>
      <c r="AK137" s="33"/>
      <c r="AL137" s="386"/>
      <c r="AM137" s="33">
        <f t="shared" si="101"/>
        <v>87</v>
      </c>
      <c r="AN137" s="33"/>
      <c r="AO137" s="80">
        <v>0</v>
      </c>
      <c r="AP137" s="80">
        <v>0</v>
      </c>
      <c r="BB137" s="253"/>
      <c r="BC137" s="254">
        <v>1</v>
      </c>
      <c r="BD137" s="33">
        <f t="shared" si="105"/>
        <v>0</v>
      </c>
      <c r="BE137" s="4">
        <f t="shared" si="106"/>
        <v>16</v>
      </c>
    </row>
    <row r="138" spans="2:57" hidden="1">
      <c r="B138" s="3" t="s">
        <v>46</v>
      </c>
      <c r="C138" s="249" t="s">
        <v>262</v>
      </c>
      <c r="D138" s="89"/>
      <c r="E138" s="4">
        <v>0</v>
      </c>
      <c r="F138" s="4">
        <v>0</v>
      </c>
      <c r="G138" s="4">
        <f t="shared" si="42"/>
        <v>0</v>
      </c>
      <c r="H138" s="4">
        <v>0</v>
      </c>
      <c r="I138" s="4">
        <v>0</v>
      </c>
      <c r="J138" s="4">
        <f t="shared" si="43"/>
        <v>0</v>
      </c>
      <c r="K138" s="4">
        <v>0</v>
      </c>
      <c r="L138" s="4">
        <v>44</v>
      </c>
      <c r="M138" s="4">
        <f t="shared" si="44"/>
        <v>44</v>
      </c>
      <c r="N138" s="4">
        <v>59</v>
      </c>
      <c r="O138" s="4">
        <v>8</v>
      </c>
      <c r="P138" s="4">
        <f t="shared" si="45"/>
        <v>67</v>
      </c>
      <c r="Q138" s="4">
        <v>8</v>
      </c>
      <c r="R138" s="4">
        <v>15</v>
      </c>
      <c r="S138" s="4">
        <f t="shared" si="46"/>
        <v>23</v>
      </c>
      <c r="T138" s="4">
        <v>2</v>
      </c>
      <c r="U138" s="4">
        <v>0</v>
      </c>
      <c r="V138" s="4">
        <f t="shared" si="96"/>
        <v>2</v>
      </c>
      <c r="W138" s="4">
        <f t="shared" si="97"/>
        <v>0</v>
      </c>
      <c r="X138" s="33">
        <f t="shared" si="98"/>
        <v>44</v>
      </c>
      <c r="Y138" s="33">
        <f t="shared" si="99"/>
        <v>67</v>
      </c>
      <c r="Z138" s="4">
        <f t="shared" si="100"/>
        <v>23</v>
      </c>
      <c r="AA138" s="4">
        <f t="shared" si="47"/>
        <v>2</v>
      </c>
      <c r="AB138" s="36">
        <f t="shared" si="104"/>
        <v>4.5858096705554333E-6</v>
      </c>
      <c r="AC138" s="43">
        <v>0</v>
      </c>
      <c r="AD138" s="43">
        <v>0</v>
      </c>
      <c r="AE138" s="43">
        <v>0</v>
      </c>
      <c r="AF138" s="33">
        <v>0</v>
      </c>
      <c r="AG138" s="85">
        <v>0</v>
      </c>
      <c r="AH138" s="85"/>
      <c r="AI138" s="33"/>
      <c r="AJ138" s="33">
        <f>SUMIF('6월 매출현황(6.26)'!$B:$B,Main!C138,'6월 매출현황(6.26)'!$N:$N)</f>
        <v>0</v>
      </c>
      <c r="AK138" s="33"/>
      <c r="AL138" s="386"/>
      <c r="AM138" s="33">
        <f t="shared" si="101"/>
        <v>0</v>
      </c>
      <c r="AN138" s="33"/>
      <c r="AO138" s="80">
        <v>0</v>
      </c>
      <c r="AP138" s="80">
        <v>0</v>
      </c>
      <c r="BB138" s="253"/>
      <c r="BC138" s="254">
        <v>1</v>
      </c>
      <c r="BD138" s="33">
        <f t="shared" si="105"/>
        <v>0</v>
      </c>
      <c r="BE138" s="4">
        <f t="shared" si="106"/>
        <v>2</v>
      </c>
    </row>
    <row r="139" spans="2:57" hidden="1">
      <c r="B139" s="3" t="s">
        <v>46</v>
      </c>
      <c r="C139" s="249" t="s">
        <v>265</v>
      </c>
      <c r="D139" s="89"/>
      <c r="E139" s="4">
        <v>0</v>
      </c>
      <c r="F139" s="4">
        <v>0</v>
      </c>
      <c r="G139" s="4">
        <f t="shared" si="42"/>
        <v>0</v>
      </c>
      <c r="H139" s="4">
        <v>0</v>
      </c>
      <c r="I139" s="4">
        <v>0</v>
      </c>
      <c r="J139" s="4">
        <f t="shared" si="43"/>
        <v>0</v>
      </c>
      <c r="K139" s="4">
        <v>0</v>
      </c>
      <c r="L139" s="4">
        <v>0</v>
      </c>
      <c r="M139" s="4">
        <f t="shared" si="44"/>
        <v>0</v>
      </c>
      <c r="N139" s="4">
        <v>0</v>
      </c>
      <c r="O139" s="4">
        <v>0</v>
      </c>
      <c r="P139" s="4">
        <f t="shared" si="45"/>
        <v>0</v>
      </c>
      <c r="Q139" s="4">
        <v>0</v>
      </c>
      <c r="R139" s="4">
        <v>4</v>
      </c>
      <c r="S139" s="4">
        <f t="shared" si="46"/>
        <v>4</v>
      </c>
      <c r="T139" s="4">
        <v>4</v>
      </c>
      <c r="U139" s="4">
        <v>0</v>
      </c>
      <c r="V139" s="4">
        <f t="shared" si="96"/>
        <v>4</v>
      </c>
      <c r="W139" s="4">
        <f t="shared" si="97"/>
        <v>0</v>
      </c>
      <c r="X139" s="33">
        <f t="shared" si="98"/>
        <v>0</v>
      </c>
      <c r="Y139" s="33">
        <f t="shared" si="99"/>
        <v>0</v>
      </c>
      <c r="Z139" s="4">
        <f t="shared" si="100"/>
        <v>4</v>
      </c>
      <c r="AA139" s="4">
        <f t="shared" si="47"/>
        <v>4</v>
      </c>
      <c r="AB139" s="36">
        <f t="shared" si="104"/>
        <v>9.1716193411108666E-6</v>
      </c>
      <c r="AC139" s="43">
        <v>0</v>
      </c>
      <c r="AD139" s="43">
        <v>0</v>
      </c>
      <c r="AE139" s="43">
        <v>0</v>
      </c>
      <c r="AF139" s="33">
        <v>0</v>
      </c>
      <c r="AG139" s="85">
        <v>0</v>
      </c>
      <c r="AH139" s="85"/>
      <c r="AI139" s="33"/>
      <c r="AJ139" s="33">
        <f>SUMIF('6월 매출현황(6.26)'!$B:$B,Main!C139,'6월 매출현황(6.26)'!$N:$N)</f>
        <v>0</v>
      </c>
      <c r="AK139" s="33"/>
      <c r="AL139" s="386"/>
      <c r="AM139" s="33">
        <f t="shared" si="101"/>
        <v>0</v>
      </c>
      <c r="AN139" s="33"/>
      <c r="AO139" s="80">
        <v>0</v>
      </c>
      <c r="AP139" s="80">
        <v>0</v>
      </c>
      <c r="BB139" s="253"/>
      <c r="BC139" s="254">
        <v>1</v>
      </c>
      <c r="BD139" s="33">
        <f t="shared" si="105"/>
        <v>0</v>
      </c>
      <c r="BE139" s="4">
        <f t="shared" si="106"/>
        <v>4</v>
      </c>
    </row>
    <row r="140" spans="2:57" ht="15.75" hidden="1" customHeight="1">
      <c r="B140" s="20" t="s">
        <v>46</v>
      </c>
      <c r="C140" s="250" t="s">
        <v>133</v>
      </c>
      <c r="D140" s="271"/>
      <c r="E140" s="4">
        <v>0</v>
      </c>
      <c r="F140" s="4">
        <v>2</v>
      </c>
      <c r="G140" s="4">
        <f t="shared" si="42"/>
        <v>2</v>
      </c>
      <c r="H140" s="4">
        <v>0</v>
      </c>
      <c r="I140" s="4">
        <v>6</v>
      </c>
      <c r="J140" s="4">
        <f t="shared" si="43"/>
        <v>6</v>
      </c>
      <c r="K140" s="4">
        <v>2</v>
      </c>
      <c r="L140" s="4">
        <v>0</v>
      </c>
      <c r="M140" s="4">
        <f t="shared" si="44"/>
        <v>2</v>
      </c>
      <c r="N140" s="4">
        <v>0</v>
      </c>
      <c r="O140" s="4">
        <v>2</v>
      </c>
      <c r="P140" s="4">
        <f t="shared" si="45"/>
        <v>2</v>
      </c>
      <c r="Q140" s="4">
        <v>0</v>
      </c>
      <c r="R140" s="4">
        <v>8</v>
      </c>
      <c r="S140" s="4">
        <f t="shared" si="46"/>
        <v>8</v>
      </c>
      <c r="T140" s="4">
        <v>0</v>
      </c>
      <c r="U140" s="4">
        <v>2</v>
      </c>
      <c r="V140" s="4">
        <f t="shared" si="96"/>
        <v>2</v>
      </c>
      <c r="W140" s="4">
        <f t="shared" si="97"/>
        <v>6</v>
      </c>
      <c r="X140" s="33">
        <f t="shared" si="98"/>
        <v>2</v>
      </c>
      <c r="Y140" s="33">
        <f t="shared" si="99"/>
        <v>2</v>
      </c>
      <c r="Z140" s="4">
        <f t="shared" si="100"/>
        <v>8</v>
      </c>
      <c r="AA140" s="4">
        <f t="shared" si="47"/>
        <v>2</v>
      </c>
      <c r="AB140" s="36">
        <f t="shared" si="104"/>
        <v>4.5858096705554333E-6</v>
      </c>
      <c r="AC140" s="43">
        <v>0</v>
      </c>
      <c r="AD140" s="43">
        <v>0</v>
      </c>
      <c r="AE140" s="43">
        <v>2</v>
      </c>
      <c r="AF140" s="33">
        <v>0</v>
      </c>
      <c r="AG140" s="85">
        <v>0</v>
      </c>
      <c r="AH140" s="85"/>
      <c r="AI140" s="33"/>
      <c r="AJ140" s="33">
        <f>SUMIF('6월 매출현황(6.26)'!$B:$B,Main!C140,'6월 매출현황(6.26)'!$N:$N)</f>
        <v>2</v>
      </c>
      <c r="AK140" s="33"/>
      <c r="AL140" s="386"/>
      <c r="AM140" s="33">
        <f t="shared" si="101"/>
        <v>4</v>
      </c>
      <c r="AN140" s="33"/>
      <c r="AO140" s="80">
        <v>0</v>
      </c>
      <c r="AP140" s="80">
        <v>0</v>
      </c>
      <c r="BB140" s="253"/>
      <c r="BC140" s="254">
        <v>1</v>
      </c>
      <c r="BD140" s="33">
        <f t="shared" si="105"/>
        <v>0</v>
      </c>
      <c r="BE140" s="4">
        <f t="shared" si="106"/>
        <v>2</v>
      </c>
    </row>
    <row r="141" spans="2:57" ht="17.25" hidden="1" customHeight="1" thickBot="1">
      <c r="B141" s="20" t="s">
        <v>51</v>
      </c>
      <c r="C141" s="250" t="s">
        <v>138</v>
      </c>
      <c r="D141" s="271"/>
      <c r="E141" s="4">
        <v>0</v>
      </c>
      <c r="F141" s="4">
        <v>0</v>
      </c>
      <c r="G141" s="4">
        <f t="shared" ref="G141:G205" si="107">E141+F141</f>
        <v>0</v>
      </c>
      <c r="H141" s="4">
        <v>0</v>
      </c>
      <c r="I141" s="4">
        <v>0</v>
      </c>
      <c r="J141" s="4">
        <f t="shared" ref="J141:J205" si="108">H141+I141</f>
        <v>0</v>
      </c>
      <c r="K141" s="4">
        <v>0</v>
      </c>
      <c r="L141" s="4">
        <v>0</v>
      </c>
      <c r="M141" s="4">
        <f t="shared" ref="M141:M205" si="109">K141+L141</f>
        <v>0</v>
      </c>
      <c r="N141" s="4">
        <v>2</v>
      </c>
      <c r="O141" s="4">
        <v>2</v>
      </c>
      <c r="P141" s="4">
        <f t="shared" ref="P141:P205" si="110">N141+O141</f>
        <v>4</v>
      </c>
      <c r="Q141" s="4">
        <v>6</v>
      </c>
      <c r="R141" s="4">
        <v>3</v>
      </c>
      <c r="S141" s="4">
        <f t="shared" ref="S141:S205" si="111">Q141+R141</f>
        <v>9</v>
      </c>
      <c r="T141" s="4">
        <v>0</v>
      </c>
      <c r="U141" s="4">
        <v>2</v>
      </c>
      <c r="V141" s="4">
        <f t="shared" si="96"/>
        <v>2</v>
      </c>
      <c r="W141" s="4">
        <f t="shared" si="97"/>
        <v>0</v>
      </c>
      <c r="X141" s="33">
        <f t="shared" si="98"/>
        <v>0</v>
      </c>
      <c r="Y141" s="33">
        <f t="shared" si="99"/>
        <v>4</v>
      </c>
      <c r="Z141" s="4">
        <f t="shared" si="100"/>
        <v>9</v>
      </c>
      <c r="AA141" s="4">
        <f t="shared" ref="AA141:AA209" si="112">V141</f>
        <v>2</v>
      </c>
      <c r="AB141" s="36">
        <f t="shared" ref="AB141:AB209" si="113">IFERROR(AA141/$AA$8,0)</f>
        <v>4.5858096705554333E-6</v>
      </c>
      <c r="AC141" s="43">
        <v>0</v>
      </c>
      <c r="AD141" s="43">
        <v>0</v>
      </c>
      <c r="AE141" s="43">
        <v>0</v>
      </c>
      <c r="AF141" s="33">
        <v>0</v>
      </c>
      <c r="AG141" s="85">
        <v>0</v>
      </c>
      <c r="AH141" s="85"/>
      <c r="AI141" s="33"/>
      <c r="AJ141" s="33">
        <f>SUMIF('6월 매출현황(6.26)'!$B:$B,Main!C141,'6월 매출현황(6.26)'!$N:$N)</f>
        <v>0</v>
      </c>
      <c r="AK141" s="33"/>
      <c r="AL141" s="386"/>
      <c r="AM141" s="33">
        <f t="shared" si="101"/>
        <v>0</v>
      </c>
      <c r="AN141" s="33"/>
      <c r="AO141" s="80">
        <v>0</v>
      </c>
      <c r="AP141" s="80">
        <v>0</v>
      </c>
      <c r="BB141" s="253"/>
      <c r="BC141" s="254">
        <v>1</v>
      </c>
      <c r="BD141" s="33">
        <f t="shared" si="105"/>
        <v>0</v>
      </c>
      <c r="BE141" s="4">
        <f t="shared" si="106"/>
        <v>2</v>
      </c>
    </row>
    <row r="142" spans="2:57" ht="17.25" thickBot="1">
      <c r="B142" s="22" t="s">
        <v>51</v>
      </c>
      <c r="C142" s="283" t="s">
        <v>66</v>
      </c>
      <c r="D142" s="284">
        <v>5.7252081561780445E-2</v>
      </c>
      <c r="E142" s="44">
        <f>SUM(E117:E141)</f>
        <v>5333</v>
      </c>
      <c r="F142" s="44">
        <f>SUM(F117:F141)</f>
        <v>11497</v>
      </c>
      <c r="G142" s="12">
        <f t="shared" si="107"/>
        <v>16830</v>
      </c>
      <c r="H142" s="44">
        <f>SUM(H117:H141)</f>
        <v>6817</v>
      </c>
      <c r="I142" s="44">
        <f>SUM(I117:I141)</f>
        <v>9205</v>
      </c>
      <c r="J142" s="12">
        <f t="shared" si="108"/>
        <v>16022</v>
      </c>
      <c r="K142" s="44">
        <f>SUM(K117:K141)</f>
        <v>5050</v>
      </c>
      <c r="L142" s="44">
        <f>SUM(L117:L141)</f>
        <v>9522</v>
      </c>
      <c r="M142" s="12">
        <f t="shared" si="109"/>
        <v>14572</v>
      </c>
      <c r="N142" s="44">
        <f>SUM(N117:N141)</f>
        <v>5639</v>
      </c>
      <c r="O142" s="44">
        <f>SUM(O117:O141)</f>
        <v>10743</v>
      </c>
      <c r="P142" s="12">
        <f t="shared" si="110"/>
        <v>16382</v>
      </c>
      <c r="Q142" s="44">
        <f>SUM(Q117:Q141)</f>
        <v>6622</v>
      </c>
      <c r="R142" s="44">
        <f>SUM(R117:R141)</f>
        <v>14087</v>
      </c>
      <c r="S142" s="12">
        <f t="shared" si="111"/>
        <v>20709</v>
      </c>
      <c r="T142" s="44">
        <f>SUM(T117:T141)</f>
        <v>7827</v>
      </c>
      <c r="U142" s="44">
        <f>SUM(U117:U141)</f>
        <v>17552</v>
      </c>
      <c r="V142" s="12">
        <f ca="1">SUM(V11:V141)</f>
        <v>485077</v>
      </c>
      <c r="W142" s="44">
        <f>SUM(W117:W141)</f>
        <v>16022</v>
      </c>
      <c r="X142" s="44">
        <f>SUM(X117:X141)</f>
        <v>14572</v>
      </c>
      <c r="Y142" s="44">
        <f>SUM(Y117:Y141)</f>
        <v>16382</v>
      </c>
      <c r="Z142" s="44">
        <f>SUM(Z117:Z141)</f>
        <v>20709</v>
      </c>
      <c r="AA142" s="44">
        <f>SUM(AA117:AA141)</f>
        <v>25379</v>
      </c>
      <c r="AB142" s="37">
        <f t="shared" si="113"/>
        <v>5.8191631814513173E-2</v>
      </c>
      <c r="AC142" s="44">
        <f>SUM(AC117:AC141)</f>
        <v>890</v>
      </c>
      <c r="AD142" s="44">
        <f>SUM(AD117:AD141)</f>
        <v>1317</v>
      </c>
      <c r="AE142" s="44">
        <f>SUM(AE117:AE141)</f>
        <v>1751</v>
      </c>
      <c r="AF142" s="44">
        <f>SUM(AF117:AF141)</f>
        <v>1114</v>
      </c>
      <c r="AG142" s="44">
        <f>SUM(AG117:AG141)</f>
        <v>2263</v>
      </c>
      <c r="AH142" s="261">
        <f>$D142*$AR$3</f>
        <v>2411.4004233006303</v>
      </c>
      <c r="AI142" s="44">
        <f>SUM(AI117:AI141)</f>
        <v>2415</v>
      </c>
      <c r="AJ142" s="44">
        <f>SUM(AJ117:AJ141)</f>
        <v>2409</v>
      </c>
      <c r="AK142" s="44">
        <f>SUM(AK117:AK141)</f>
        <v>410</v>
      </c>
      <c r="AL142" s="387"/>
      <c r="AM142" s="44">
        <f>SUM(AM117:AM141)</f>
        <v>9744</v>
      </c>
      <c r="AN142" s="86">
        <f>AM142-(D142*$AJ$2)</f>
        <v>-703.35984339369497</v>
      </c>
      <c r="AO142" s="81">
        <f>SUM(AO117:AO141)</f>
        <v>3309.9</v>
      </c>
      <c r="AP142" s="81">
        <f>SUM(AP117:AP141)</f>
        <v>432914588.04000002</v>
      </c>
      <c r="BB142" s="255"/>
      <c r="BC142" s="255"/>
      <c r="BD142" s="44">
        <f>SUM(BD117:BD141)</f>
        <v>4339</v>
      </c>
      <c r="BE142" s="44">
        <f>SUM(BE117:BE141)</f>
        <v>21040</v>
      </c>
    </row>
    <row r="143" spans="2:57">
      <c r="B143" s="20" t="s">
        <v>67</v>
      </c>
      <c r="C143" s="250" t="s">
        <v>68</v>
      </c>
      <c r="D143" s="271"/>
      <c r="E143" s="4">
        <v>2854</v>
      </c>
      <c r="F143" s="4">
        <v>9101</v>
      </c>
      <c r="G143" s="4">
        <f t="shared" si="107"/>
        <v>11955</v>
      </c>
      <c r="H143" s="4">
        <v>6228</v>
      </c>
      <c r="I143" s="4">
        <v>3708</v>
      </c>
      <c r="J143" s="4">
        <f t="shared" si="108"/>
        <v>9936</v>
      </c>
      <c r="K143" s="4">
        <v>5908</v>
      </c>
      <c r="L143" s="4">
        <v>7041</v>
      </c>
      <c r="M143" s="4">
        <f t="shared" si="109"/>
        <v>12949</v>
      </c>
      <c r="N143" s="4">
        <v>6517</v>
      </c>
      <c r="O143" s="4">
        <v>16699</v>
      </c>
      <c r="P143" s="4">
        <f t="shared" si="110"/>
        <v>23216</v>
      </c>
      <c r="Q143" s="4">
        <v>13445</v>
      </c>
      <c r="R143" s="4">
        <v>18106</v>
      </c>
      <c r="S143" s="4">
        <f t="shared" si="111"/>
        <v>31551</v>
      </c>
      <c r="T143" s="4">
        <v>10438</v>
      </c>
      <c r="U143" s="4">
        <v>19592</v>
      </c>
      <c r="V143" s="4">
        <f t="shared" ref="V143:V177" si="114">T143+U143</f>
        <v>30030</v>
      </c>
      <c r="W143" s="4">
        <f t="shared" ref="W143:W177" si="115">J143</f>
        <v>9936</v>
      </c>
      <c r="X143" s="33">
        <f t="shared" ref="X143:X177" si="116">M143</f>
        <v>12949</v>
      </c>
      <c r="Y143" s="33">
        <f t="shared" ref="Y143:Y177" si="117">P143</f>
        <v>23216</v>
      </c>
      <c r="Z143" s="4">
        <f t="shared" ref="Z143:Z177" si="118">S143</f>
        <v>31551</v>
      </c>
      <c r="AA143" s="4">
        <f t="shared" si="112"/>
        <v>30030</v>
      </c>
      <c r="AB143" s="36">
        <f t="shared" si="113"/>
        <v>6.8855932203389827E-2</v>
      </c>
      <c r="AC143" s="43">
        <v>1468</v>
      </c>
      <c r="AD143" s="43">
        <v>975</v>
      </c>
      <c r="AE143" s="43">
        <v>596</v>
      </c>
      <c r="AF143" s="33">
        <v>2642</v>
      </c>
      <c r="AG143" s="85">
        <v>4835</v>
      </c>
      <c r="AH143" s="85"/>
      <c r="AI143" s="33">
        <v>1700</v>
      </c>
      <c r="AJ143" s="33">
        <f>SUMIF('6월 매출현황(6.26)'!$B:$B,Main!C143,'6월 매출현황(6.26)'!$N:$N)</f>
        <v>1576</v>
      </c>
      <c r="AK143" s="33">
        <v>300</v>
      </c>
      <c r="AL143" s="386"/>
      <c r="AM143" s="33">
        <f t="shared" ref="AM143:AM177" si="119">AC143+AD143+AE143+AF143+AG143+AJ143</f>
        <v>12092</v>
      </c>
      <c r="AN143" s="33"/>
      <c r="AO143" s="80">
        <v>9955.9948320000003</v>
      </c>
      <c r="AP143" s="80">
        <v>953294118.48284686</v>
      </c>
      <c r="BB143" s="253">
        <v>0.9</v>
      </c>
      <c r="BC143" s="254">
        <v>0.1</v>
      </c>
      <c r="BD143" s="33">
        <f t="shared" ref="BD143:BD177" si="120">AA143*BB143</f>
        <v>27027</v>
      </c>
      <c r="BE143" s="4">
        <f t="shared" ref="BE143:BE177" si="121">AA143*BC143</f>
        <v>3003</v>
      </c>
    </row>
    <row r="144" spans="2:57">
      <c r="B144" s="20" t="s">
        <v>67</v>
      </c>
      <c r="C144" s="250" t="s">
        <v>70</v>
      </c>
      <c r="D144" s="271"/>
      <c r="E144" s="4">
        <v>0</v>
      </c>
      <c r="F144" s="4">
        <v>0</v>
      </c>
      <c r="G144" s="4">
        <f t="shared" si="107"/>
        <v>0</v>
      </c>
      <c r="H144" s="4">
        <v>0</v>
      </c>
      <c r="I144" s="4">
        <v>0</v>
      </c>
      <c r="J144" s="4">
        <f t="shared" si="108"/>
        <v>0</v>
      </c>
      <c r="K144" s="4">
        <v>0</v>
      </c>
      <c r="L144" s="4">
        <v>0</v>
      </c>
      <c r="M144" s="4">
        <f t="shared" si="109"/>
        <v>0</v>
      </c>
      <c r="N144" s="4">
        <v>0</v>
      </c>
      <c r="O144" s="4">
        <v>0</v>
      </c>
      <c r="P144" s="4">
        <f t="shared" si="110"/>
        <v>0</v>
      </c>
      <c r="Q144" s="4">
        <v>0</v>
      </c>
      <c r="R144" s="4">
        <v>0</v>
      </c>
      <c r="S144" s="4">
        <f t="shared" si="111"/>
        <v>0</v>
      </c>
      <c r="T144" s="4">
        <v>1936</v>
      </c>
      <c r="U144" s="4">
        <v>6400</v>
      </c>
      <c r="V144" s="4">
        <f t="shared" si="114"/>
        <v>8336</v>
      </c>
      <c r="W144" s="4">
        <f t="shared" si="115"/>
        <v>0</v>
      </c>
      <c r="X144" s="33">
        <f t="shared" si="116"/>
        <v>0</v>
      </c>
      <c r="Y144" s="33">
        <f t="shared" si="117"/>
        <v>0</v>
      </c>
      <c r="Z144" s="4">
        <f t="shared" si="118"/>
        <v>0</v>
      </c>
      <c r="AA144" s="4">
        <f t="shared" si="112"/>
        <v>8336</v>
      </c>
      <c r="AB144" s="36">
        <f t="shared" si="113"/>
        <v>1.9113654706875045E-2</v>
      </c>
      <c r="AC144" s="43">
        <v>0</v>
      </c>
      <c r="AD144" s="43">
        <v>0</v>
      </c>
      <c r="AE144" s="43">
        <v>0</v>
      </c>
      <c r="AF144" s="33">
        <v>0</v>
      </c>
      <c r="AG144" s="85">
        <v>0</v>
      </c>
      <c r="AH144" s="85"/>
      <c r="AI144" s="33"/>
      <c r="AJ144" s="33">
        <f>SUMIF('6월 매출현황(6.26)'!$B:$B,Main!C144,'6월 매출현황(6.26)'!$N:$N)</f>
        <v>0</v>
      </c>
      <c r="AK144" s="33"/>
      <c r="AL144" s="386"/>
      <c r="AM144" s="33">
        <f t="shared" si="119"/>
        <v>0</v>
      </c>
      <c r="AN144" s="33"/>
      <c r="AO144" s="80">
        <v>0</v>
      </c>
      <c r="AP144" s="80">
        <v>0</v>
      </c>
      <c r="BB144" s="253">
        <v>0.9</v>
      </c>
      <c r="BC144" s="254">
        <v>0.1</v>
      </c>
      <c r="BD144" s="33">
        <f t="shared" si="120"/>
        <v>7502.4000000000005</v>
      </c>
      <c r="BE144" s="4">
        <f t="shared" si="121"/>
        <v>833.6</v>
      </c>
    </row>
    <row r="145" spans="2:57">
      <c r="B145" s="20" t="s">
        <v>67</v>
      </c>
      <c r="C145" s="250" t="s">
        <v>71</v>
      </c>
      <c r="D145" s="271"/>
      <c r="E145" s="4">
        <v>57</v>
      </c>
      <c r="F145" s="4">
        <v>1802</v>
      </c>
      <c r="G145" s="4">
        <f t="shared" si="107"/>
        <v>1859</v>
      </c>
      <c r="H145" s="4">
        <v>1297</v>
      </c>
      <c r="I145" s="4">
        <v>1821</v>
      </c>
      <c r="J145" s="4">
        <f t="shared" si="108"/>
        <v>3118</v>
      </c>
      <c r="K145" s="4">
        <v>2044</v>
      </c>
      <c r="L145" s="4">
        <v>2220</v>
      </c>
      <c r="M145" s="4">
        <f t="shared" si="109"/>
        <v>4264</v>
      </c>
      <c r="N145" s="4">
        <v>1439</v>
      </c>
      <c r="O145" s="4">
        <v>2079</v>
      </c>
      <c r="P145" s="4">
        <f t="shared" si="110"/>
        <v>3518</v>
      </c>
      <c r="Q145" s="4">
        <v>4800</v>
      </c>
      <c r="R145" s="4">
        <v>6904</v>
      </c>
      <c r="S145" s="4">
        <f t="shared" si="111"/>
        <v>11704</v>
      </c>
      <c r="T145" s="4">
        <v>7300</v>
      </c>
      <c r="U145" s="4">
        <v>12842</v>
      </c>
      <c r="V145" s="4">
        <f t="shared" si="114"/>
        <v>20142</v>
      </c>
      <c r="W145" s="4">
        <f t="shared" si="115"/>
        <v>3118</v>
      </c>
      <c r="X145" s="33">
        <f t="shared" si="116"/>
        <v>4264</v>
      </c>
      <c r="Y145" s="33">
        <f t="shared" si="117"/>
        <v>3518</v>
      </c>
      <c r="Z145" s="4">
        <f t="shared" si="118"/>
        <v>11704</v>
      </c>
      <c r="AA145" s="4">
        <f t="shared" si="112"/>
        <v>20142</v>
      </c>
      <c r="AB145" s="36">
        <f t="shared" si="113"/>
        <v>4.6183689192163771E-2</v>
      </c>
      <c r="AC145" s="43">
        <v>692</v>
      </c>
      <c r="AD145" s="43">
        <v>670</v>
      </c>
      <c r="AE145" s="43">
        <v>2769</v>
      </c>
      <c r="AF145" s="33">
        <v>1489</v>
      </c>
      <c r="AG145" s="85">
        <v>1460</v>
      </c>
      <c r="AH145" s="85"/>
      <c r="AI145" s="33">
        <v>220</v>
      </c>
      <c r="AJ145" s="33">
        <f>SUMIF('6월 매출현황(6.26)'!$B:$B,Main!C145,'6월 매출현황(6.26)'!$N:$N)</f>
        <v>858</v>
      </c>
      <c r="AK145" s="33">
        <v>10</v>
      </c>
      <c r="AL145" s="386" t="s">
        <v>2018</v>
      </c>
      <c r="AM145" s="33">
        <f t="shared" si="119"/>
        <v>7938</v>
      </c>
      <c r="AN145" s="33"/>
      <c r="AO145" s="80">
        <v>2543.4037200000007</v>
      </c>
      <c r="AP145" s="80">
        <v>307382687.17728001</v>
      </c>
      <c r="BB145" s="253">
        <v>0.2</v>
      </c>
      <c r="BC145" s="254">
        <v>0.8</v>
      </c>
      <c r="BD145" s="33">
        <f t="shared" si="120"/>
        <v>4028.4</v>
      </c>
      <c r="BE145" s="4">
        <f t="shared" si="121"/>
        <v>16113.6</v>
      </c>
    </row>
    <row r="146" spans="2:57">
      <c r="B146" s="20" t="s">
        <v>67</v>
      </c>
      <c r="C146" s="250" t="s">
        <v>72</v>
      </c>
      <c r="D146" s="271"/>
      <c r="E146" s="4">
        <v>0</v>
      </c>
      <c r="F146" s="4">
        <v>0</v>
      </c>
      <c r="G146" s="4">
        <f t="shared" si="107"/>
        <v>0</v>
      </c>
      <c r="H146" s="4">
        <v>0</v>
      </c>
      <c r="I146" s="4">
        <v>0</v>
      </c>
      <c r="J146" s="4">
        <f t="shared" si="108"/>
        <v>0</v>
      </c>
      <c r="K146" s="4">
        <v>0</v>
      </c>
      <c r="L146" s="4">
        <v>0</v>
      </c>
      <c r="M146" s="4">
        <f t="shared" si="109"/>
        <v>0</v>
      </c>
      <c r="N146" s="4">
        <v>1148</v>
      </c>
      <c r="O146" s="4">
        <v>1202</v>
      </c>
      <c r="P146" s="4">
        <f t="shared" si="110"/>
        <v>2350</v>
      </c>
      <c r="Q146" s="4">
        <v>1209</v>
      </c>
      <c r="R146" s="4">
        <v>2431</v>
      </c>
      <c r="S146" s="4">
        <f t="shared" si="111"/>
        <v>3640</v>
      </c>
      <c r="T146" s="4">
        <v>2006</v>
      </c>
      <c r="U146" s="4">
        <v>3005</v>
      </c>
      <c r="V146" s="4">
        <f t="shared" si="114"/>
        <v>5011</v>
      </c>
      <c r="W146" s="4">
        <f t="shared" si="115"/>
        <v>0</v>
      </c>
      <c r="X146" s="33">
        <f t="shared" si="116"/>
        <v>0</v>
      </c>
      <c r="Y146" s="33">
        <f t="shared" si="117"/>
        <v>2350</v>
      </c>
      <c r="Z146" s="4">
        <f t="shared" si="118"/>
        <v>3640</v>
      </c>
      <c r="AA146" s="4">
        <f t="shared" si="112"/>
        <v>5011</v>
      </c>
      <c r="AB146" s="36">
        <f t="shared" si="113"/>
        <v>1.1489746129576638E-2</v>
      </c>
      <c r="AC146" s="43">
        <v>33</v>
      </c>
      <c r="AD146" s="43">
        <v>516</v>
      </c>
      <c r="AE146" s="43">
        <v>343</v>
      </c>
      <c r="AF146" s="33">
        <v>188</v>
      </c>
      <c r="AG146" s="85">
        <v>310</v>
      </c>
      <c r="AH146" s="85"/>
      <c r="AI146" s="33">
        <v>400</v>
      </c>
      <c r="AJ146" s="33">
        <f>SUMIF('6월 매출현황(6.26)'!$B:$B,Main!C146,'6월 매출현황(6.26)'!$N:$N)</f>
        <v>379</v>
      </c>
      <c r="AK146" s="33">
        <v>40</v>
      </c>
      <c r="AL146" s="386" t="s">
        <v>2019</v>
      </c>
      <c r="AM146" s="33">
        <f t="shared" si="119"/>
        <v>1769</v>
      </c>
      <c r="AN146" s="33"/>
      <c r="AO146" s="80">
        <v>1755.4680000000003</v>
      </c>
      <c r="AP146" s="80">
        <v>193960378.65600002</v>
      </c>
      <c r="BB146" s="253">
        <v>0.2</v>
      </c>
      <c r="BC146" s="254">
        <v>0.8</v>
      </c>
      <c r="BD146" s="33">
        <f t="shared" si="120"/>
        <v>1002.2</v>
      </c>
      <c r="BE146" s="4">
        <f t="shared" si="121"/>
        <v>4008.8</v>
      </c>
    </row>
    <row r="147" spans="2:57" ht="15.75" customHeight="1">
      <c r="B147" s="3" t="s">
        <v>67</v>
      </c>
      <c r="C147" s="249" t="s">
        <v>201</v>
      </c>
      <c r="D147" s="89"/>
      <c r="E147" s="4">
        <v>31</v>
      </c>
      <c r="F147" s="4">
        <v>42</v>
      </c>
      <c r="G147" s="4">
        <f t="shared" si="107"/>
        <v>73</v>
      </c>
      <c r="H147" s="4">
        <v>0</v>
      </c>
      <c r="I147" s="4">
        <v>0</v>
      </c>
      <c r="J147" s="4">
        <f t="shared" si="108"/>
        <v>0</v>
      </c>
      <c r="K147" s="4">
        <v>0</v>
      </c>
      <c r="L147" s="4">
        <v>5</v>
      </c>
      <c r="M147" s="4">
        <f t="shared" si="109"/>
        <v>5</v>
      </c>
      <c r="N147" s="4">
        <v>0</v>
      </c>
      <c r="O147" s="4">
        <v>0</v>
      </c>
      <c r="P147" s="4">
        <f t="shared" si="110"/>
        <v>0</v>
      </c>
      <c r="Q147" s="4">
        <v>0</v>
      </c>
      <c r="R147" s="4">
        <v>0</v>
      </c>
      <c r="S147" s="4">
        <f t="shared" si="111"/>
        <v>0</v>
      </c>
      <c r="T147" s="4">
        <v>1</v>
      </c>
      <c r="U147" s="4">
        <v>0</v>
      </c>
      <c r="V147" s="4">
        <f t="shared" si="114"/>
        <v>1</v>
      </c>
      <c r="W147" s="4">
        <f t="shared" si="115"/>
        <v>0</v>
      </c>
      <c r="X147" s="33">
        <f t="shared" si="116"/>
        <v>5</v>
      </c>
      <c r="Y147" s="33">
        <f t="shared" si="117"/>
        <v>0</v>
      </c>
      <c r="Z147" s="4">
        <f t="shared" si="118"/>
        <v>0</v>
      </c>
      <c r="AA147" s="4">
        <f>V147</f>
        <v>1</v>
      </c>
      <c r="AB147" s="36">
        <f t="shared" si="113"/>
        <v>2.2929048352777167E-6</v>
      </c>
      <c r="AC147" s="43">
        <v>0</v>
      </c>
      <c r="AD147" s="43">
        <v>0</v>
      </c>
      <c r="AE147" s="43">
        <v>0</v>
      </c>
      <c r="AF147" s="33">
        <v>0</v>
      </c>
      <c r="AG147" s="85">
        <v>0</v>
      </c>
      <c r="AH147" s="85"/>
      <c r="AI147" s="33"/>
      <c r="AJ147" s="33">
        <f>SUMIF('6월 매출현황(6.26)'!$B:$B,Main!C147,'6월 매출현황(6.26)'!$N:$N)</f>
        <v>0</v>
      </c>
      <c r="AK147" s="33"/>
      <c r="AL147" s="386"/>
      <c r="AM147" s="33">
        <f t="shared" si="119"/>
        <v>0</v>
      </c>
      <c r="AN147" s="33"/>
      <c r="AO147" s="80">
        <v>0</v>
      </c>
      <c r="AP147" s="80">
        <v>0</v>
      </c>
      <c r="BB147" s="253"/>
      <c r="BC147" s="254">
        <v>1</v>
      </c>
      <c r="BD147" s="33">
        <f t="shared" si="120"/>
        <v>0</v>
      </c>
      <c r="BE147" s="4">
        <f t="shared" si="121"/>
        <v>1</v>
      </c>
    </row>
    <row r="148" spans="2:57">
      <c r="B148" s="20" t="s">
        <v>67</v>
      </c>
      <c r="C148" s="250" t="s">
        <v>73</v>
      </c>
      <c r="D148" s="271"/>
      <c r="E148" s="4">
        <v>0</v>
      </c>
      <c r="F148" s="4">
        <v>0</v>
      </c>
      <c r="G148" s="4">
        <f t="shared" si="107"/>
        <v>0</v>
      </c>
      <c r="H148" s="4">
        <v>0</v>
      </c>
      <c r="I148" s="4">
        <v>0</v>
      </c>
      <c r="J148" s="4">
        <f t="shared" si="108"/>
        <v>0</v>
      </c>
      <c r="K148" s="4">
        <v>0</v>
      </c>
      <c r="L148" s="4">
        <v>900</v>
      </c>
      <c r="M148" s="4">
        <f t="shared" si="109"/>
        <v>900</v>
      </c>
      <c r="N148" s="4">
        <v>1281</v>
      </c>
      <c r="O148" s="4">
        <v>1674</v>
      </c>
      <c r="P148" s="4">
        <f t="shared" si="110"/>
        <v>2955</v>
      </c>
      <c r="Q148" s="4">
        <v>0</v>
      </c>
      <c r="R148" s="4">
        <v>25</v>
      </c>
      <c r="S148" s="4">
        <f t="shared" si="111"/>
        <v>25</v>
      </c>
      <c r="T148" s="4">
        <v>5</v>
      </c>
      <c r="U148" s="4">
        <v>12</v>
      </c>
      <c r="V148" s="4">
        <f t="shared" si="114"/>
        <v>17</v>
      </c>
      <c r="W148" s="4">
        <f t="shared" si="115"/>
        <v>0</v>
      </c>
      <c r="X148" s="33">
        <f t="shared" si="116"/>
        <v>900</v>
      </c>
      <c r="Y148" s="33">
        <f t="shared" si="117"/>
        <v>2955</v>
      </c>
      <c r="Z148" s="4">
        <f t="shared" si="118"/>
        <v>25</v>
      </c>
      <c r="AA148" s="4">
        <f t="shared" si="112"/>
        <v>17</v>
      </c>
      <c r="AB148" s="36">
        <f t="shared" si="113"/>
        <v>3.8979382199721186E-5</v>
      </c>
      <c r="AC148" s="43">
        <v>0</v>
      </c>
      <c r="AD148" s="43">
        <v>0</v>
      </c>
      <c r="AE148" s="43">
        <v>0</v>
      </c>
      <c r="AF148" s="33">
        <v>0</v>
      </c>
      <c r="AG148" s="85">
        <v>8</v>
      </c>
      <c r="AH148" s="85"/>
      <c r="AI148" s="33"/>
      <c r="AJ148" s="33">
        <f>SUMIF('6월 매출현황(6.26)'!$B:$B,Main!C148,'6월 매출현황(6.26)'!$N:$N)</f>
        <v>0</v>
      </c>
      <c r="AK148" s="33"/>
      <c r="AL148" s="386"/>
      <c r="AM148" s="33">
        <f t="shared" si="119"/>
        <v>8</v>
      </c>
      <c r="AN148" s="33"/>
      <c r="AO148" s="80">
        <v>0</v>
      </c>
      <c r="AP148" s="80">
        <v>0</v>
      </c>
      <c r="BB148" s="253"/>
      <c r="BC148" s="254">
        <v>1</v>
      </c>
      <c r="BD148" s="33">
        <f t="shared" si="120"/>
        <v>0</v>
      </c>
      <c r="BE148" s="4">
        <f t="shared" si="121"/>
        <v>17</v>
      </c>
    </row>
    <row r="149" spans="2:57">
      <c r="B149" s="3" t="s">
        <v>67</v>
      </c>
      <c r="C149" s="250" t="s">
        <v>74</v>
      </c>
      <c r="D149" s="89"/>
      <c r="E149" s="4">
        <v>0</v>
      </c>
      <c r="F149" s="4">
        <v>0</v>
      </c>
      <c r="G149" s="4">
        <f t="shared" si="107"/>
        <v>0</v>
      </c>
      <c r="H149" s="4">
        <v>0</v>
      </c>
      <c r="I149" s="4">
        <v>0</v>
      </c>
      <c r="J149" s="4">
        <f t="shared" si="108"/>
        <v>0</v>
      </c>
      <c r="K149" s="4">
        <v>0</v>
      </c>
      <c r="L149" s="4">
        <v>522</v>
      </c>
      <c r="M149" s="4">
        <f t="shared" si="109"/>
        <v>522</v>
      </c>
      <c r="N149" s="4">
        <v>965</v>
      </c>
      <c r="O149" s="4">
        <v>1615</v>
      </c>
      <c r="P149" s="4">
        <f t="shared" si="110"/>
        <v>2580</v>
      </c>
      <c r="Q149" s="4">
        <v>1261</v>
      </c>
      <c r="R149" s="4">
        <v>1297</v>
      </c>
      <c r="S149" s="4">
        <f t="shared" si="111"/>
        <v>2558</v>
      </c>
      <c r="T149" s="4">
        <v>891</v>
      </c>
      <c r="U149" s="4">
        <v>975</v>
      </c>
      <c r="V149" s="4">
        <f t="shared" si="114"/>
        <v>1866</v>
      </c>
      <c r="W149" s="4">
        <f t="shared" si="115"/>
        <v>0</v>
      </c>
      <c r="X149" s="33">
        <f t="shared" si="116"/>
        <v>522</v>
      </c>
      <c r="Y149" s="33">
        <f t="shared" si="117"/>
        <v>2580</v>
      </c>
      <c r="Z149" s="4">
        <f t="shared" si="118"/>
        <v>2558</v>
      </c>
      <c r="AA149" s="4">
        <f t="shared" si="112"/>
        <v>1866</v>
      </c>
      <c r="AB149" s="36">
        <f t="shared" si="113"/>
        <v>4.2785604226282196E-3</v>
      </c>
      <c r="AC149" s="43">
        <v>17</v>
      </c>
      <c r="AD149" s="43">
        <v>54</v>
      </c>
      <c r="AE149" s="43">
        <v>84</v>
      </c>
      <c r="AF149" s="33">
        <v>4</v>
      </c>
      <c r="AG149" s="85">
        <v>42</v>
      </c>
      <c r="AH149" s="85"/>
      <c r="AI149" s="33">
        <v>100</v>
      </c>
      <c r="AJ149" s="33">
        <f>SUMIF('6월 매출현황(6.26)'!$B:$B,Main!C149,'6월 매출현황(6.26)'!$N:$N)</f>
        <v>19</v>
      </c>
      <c r="AK149" s="33">
        <v>30</v>
      </c>
      <c r="AL149" s="386" t="s">
        <v>2020</v>
      </c>
      <c r="AM149" s="33">
        <f t="shared" si="119"/>
        <v>220</v>
      </c>
      <c r="AN149" s="33"/>
      <c r="AO149" s="80">
        <v>1527.9</v>
      </c>
      <c r="AP149" s="80">
        <v>160106051.60000002</v>
      </c>
      <c r="BB149" s="253"/>
      <c r="BC149" s="254">
        <v>1</v>
      </c>
      <c r="BD149" s="33">
        <f t="shared" si="120"/>
        <v>0</v>
      </c>
      <c r="BE149" s="4">
        <f t="shared" si="121"/>
        <v>1866</v>
      </c>
    </row>
    <row r="150" spans="2:57">
      <c r="B150" s="3" t="s">
        <v>67</v>
      </c>
      <c r="C150" s="250" t="s">
        <v>75</v>
      </c>
      <c r="D150" s="89"/>
      <c r="E150" s="4">
        <v>0</v>
      </c>
      <c r="F150" s="4">
        <v>0</v>
      </c>
      <c r="G150" s="4">
        <f t="shared" si="107"/>
        <v>0</v>
      </c>
      <c r="H150" s="4">
        <v>0</v>
      </c>
      <c r="I150" s="4">
        <v>0</v>
      </c>
      <c r="J150" s="4">
        <f t="shared" si="108"/>
        <v>0</v>
      </c>
      <c r="K150" s="4">
        <v>0</v>
      </c>
      <c r="L150" s="4">
        <v>0</v>
      </c>
      <c r="M150" s="4">
        <f t="shared" si="109"/>
        <v>0</v>
      </c>
      <c r="N150" s="4">
        <v>0</v>
      </c>
      <c r="O150" s="4">
        <v>0</v>
      </c>
      <c r="P150" s="4">
        <f t="shared" si="110"/>
        <v>0</v>
      </c>
      <c r="Q150" s="4">
        <v>0</v>
      </c>
      <c r="R150" s="4">
        <v>349</v>
      </c>
      <c r="S150" s="4">
        <f t="shared" si="111"/>
        <v>349</v>
      </c>
      <c r="T150" s="4">
        <v>342</v>
      </c>
      <c r="U150" s="4">
        <v>249</v>
      </c>
      <c r="V150" s="4">
        <f t="shared" si="114"/>
        <v>591</v>
      </c>
      <c r="W150" s="4">
        <f t="shared" si="115"/>
        <v>0</v>
      </c>
      <c r="X150" s="33">
        <f t="shared" si="116"/>
        <v>0</v>
      </c>
      <c r="Y150" s="33">
        <f t="shared" si="117"/>
        <v>0</v>
      </c>
      <c r="Z150" s="4">
        <f t="shared" si="118"/>
        <v>349</v>
      </c>
      <c r="AA150" s="4">
        <f t="shared" si="112"/>
        <v>591</v>
      </c>
      <c r="AB150" s="36">
        <f t="shared" si="113"/>
        <v>1.3551067576491305E-3</v>
      </c>
      <c r="AC150" s="43">
        <v>0</v>
      </c>
      <c r="AD150" s="43">
        <v>17</v>
      </c>
      <c r="AE150" s="43">
        <v>24</v>
      </c>
      <c r="AF150" s="33">
        <v>27</v>
      </c>
      <c r="AG150" s="85">
        <v>16</v>
      </c>
      <c r="AH150" s="85"/>
      <c r="AI150" s="33"/>
      <c r="AJ150" s="33">
        <f>SUMIF('6월 매출현황(6.26)'!$B:$B,Main!C150,'6월 매출현황(6.26)'!$N:$N)</f>
        <v>20</v>
      </c>
      <c r="AK150" s="33"/>
      <c r="AL150" s="386"/>
      <c r="AM150" s="33">
        <f t="shared" si="119"/>
        <v>104</v>
      </c>
      <c r="AN150" s="33"/>
      <c r="AO150" s="80">
        <v>0</v>
      </c>
      <c r="AP150" s="80">
        <v>0</v>
      </c>
      <c r="BB150" s="253"/>
      <c r="BC150" s="254">
        <v>1</v>
      </c>
      <c r="BD150" s="33">
        <f t="shared" si="120"/>
        <v>0</v>
      </c>
      <c r="BE150" s="4">
        <f t="shared" si="121"/>
        <v>591</v>
      </c>
    </row>
    <row r="151" spans="2:57">
      <c r="B151" s="3" t="s">
        <v>67</v>
      </c>
      <c r="C151" s="250" t="s">
        <v>76</v>
      </c>
      <c r="D151" s="89"/>
      <c r="E151" s="4">
        <v>0</v>
      </c>
      <c r="F151" s="4">
        <v>0</v>
      </c>
      <c r="G151" s="4">
        <f t="shared" si="107"/>
        <v>0</v>
      </c>
      <c r="H151" s="4">
        <v>0</v>
      </c>
      <c r="I151" s="4">
        <v>0</v>
      </c>
      <c r="J151" s="4">
        <f t="shared" si="108"/>
        <v>0</v>
      </c>
      <c r="K151" s="4">
        <v>0</v>
      </c>
      <c r="L151" s="4">
        <v>0</v>
      </c>
      <c r="M151" s="4">
        <f t="shared" si="109"/>
        <v>0</v>
      </c>
      <c r="N151" s="4">
        <v>0</v>
      </c>
      <c r="O151" s="4">
        <v>0</v>
      </c>
      <c r="P151" s="4">
        <f t="shared" si="110"/>
        <v>0</v>
      </c>
      <c r="Q151" s="4">
        <v>0</v>
      </c>
      <c r="R151" s="4">
        <v>114</v>
      </c>
      <c r="S151" s="4">
        <f t="shared" si="111"/>
        <v>114</v>
      </c>
      <c r="T151" s="4">
        <v>156</v>
      </c>
      <c r="U151" s="4">
        <v>68</v>
      </c>
      <c r="V151" s="4">
        <f t="shared" si="114"/>
        <v>224</v>
      </c>
      <c r="W151" s="4">
        <f t="shared" si="115"/>
        <v>0</v>
      </c>
      <c r="X151" s="33">
        <f t="shared" si="116"/>
        <v>0</v>
      </c>
      <c r="Y151" s="33">
        <f t="shared" si="117"/>
        <v>0</v>
      </c>
      <c r="Z151" s="4">
        <f t="shared" si="118"/>
        <v>114</v>
      </c>
      <c r="AA151" s="4">
        <f t="shared" si="112"/>
        <v>224</v>
      </c>
      <c r="AB151" s="36">
        <f t="shared" si="113"/>
        <v>5.1361068310220854E-4</v>
      </c>
      <c r="AC151" s="43">
        <v>0</v>
      </c>
      <c r="AD151" s="43">
        <v>0</v>
      </c>
      <c r="AE151" s="43">
        <v>0</v>
      </c>
      <c r="AF151" s="33">
        <v>0</v>
      </c>
      <c r="AG151" s="85">
        <v>0</v>
      </c>
      <c r="AH151" s="85"/>
      <c r="AI151" s="33"/>
      <c r="AJ151" s="33">
        <f>SUMIF('6월 매출현황(6.26)'!$B:$B,Main!C151,'6월 매출현황(6.26)'!$N:$N)</f>
        <v>0</v>
      </c>
      <c r="AK151" s="33"/>
      <c r="AL151" s="386"/>
      <c r="AM151" s="33">
        <f t="shared" si="119"/>
        <v>0</v>
      </c>
      <c r="AN151" s="33"/>
      <c r="AO151" s="80">
        <v>0</v>
      </c>
      <c r="AP151" s="80">
        <v>0</v>
      </c>
      <c r="BB151" s="253"/>
      <c r="BC151" s="254">
        <v>1</v>
      </c>
      <c r="BD151" s="33">
        <f t="shared" si="120"/>
        <v>0</v>
      </c>
      <c r="BE151" s="4">
        <f t="shared" si="121"/>
        <v>224</v>
      </c>
    </row>
    <row r="152" spans="2:57" ht="15.75" customHeight="1">
      <c r="B152" s="3" t="s">
        <v>67</v>
      </c>
      <c r="C152" s="250" t="s">
        <v>276</v>
      </c>
      <c r="D152" s="89"/>
      <c r="E152" s="4">
        <v>0</v>
      </c>
      <c r="F152" s="4">
        <v>0</v>
      </c>
      <c r="G152" s="4">
        <f t="shared" si="107"/>
        <v>0</v>
      </c>
      <c r="H152" s="4">
        <v>0</v>
      </c>
      <c r="I152" s="4">
        <v>0</v>
      </c>
      <c r="J152" s="4">
        <f t="shared" si="108"/>
        <v>0</v>
      </c>
      <c r="K152" s="4">
        <v>0</v>
      </c>
      <c r="L152" s="4">
        <v>0</v>
      </c>
      <c r="M152" s="4">
        <f t="shared" si="109"/>
        <v>0</v>
      </c>
      <c r="N152" s="4">
        <v>0</v>
      </c>
      <c r="O152" s="4">
        <v>0</v>
      </c>
      <c r="P152" s="4">
        <f t="shared" si="110"/>
        <v>0</v>
      </c>
      <c r="Q152" s="4"/>
      <c r="R152" s="4"/>
      <c r="S152" s="4">
        <f t="shared" si="111"/>
        <v>0</v>
      </c>
      <c r="T152" s="4">
        <v>0</v>
      </c>
      <c r="U152" s="4">
        <v>150</v>
      </c>
      <c r="V152" s="4">
        <f t="shared" si="114"/>
        <v>150</v>
      </c>
      <c r="W152" s="4">
        <f t="shared" si="115"/>
        <v>0</v>
      </c>
      <c r="X152" s="33">
        <f t="shared" si="116"/>
        <v>0</v>
      </c>
      <c r="Y152" s="33">
        <f t="shared" si="117"/>
        <v>0</v>
      </c>
      <c r="Z152" s="4">
        <f t="shared" si="118"/>
        <v>0</v>
      </c>
      <c r="AA152" s="4">
        <f t="shared" si="112"/>
        <v>150</v>
      </c>
      <c r="AB152" s="36">
        <f t="shared" si="113"/>
        <v>3.4393572529165748E-4</v>
      </c>
      <c r="AC152" s="43">
        <v>0</v>
      </c>
      <c r="AD152" s="43">
        <v>8</v>
      </c>
      <c r="AE152" s="43">
        <v>11</v>
      </c>
      <c r="AF152" s="33">
        <v>18</v>
      </c>
      <c r="AG152" s="85">
        <v>0</v>
      </c>
      <c r="AH152" s="85"/>
      <c r="AI152" s="33"/>
      <c r="AJ152" s="33">
        <f>SUMIF('6월 매출현황(6.26)'!$B:$B,Main!C152,'6월 매출현황(6.26)'!$N:$N)</f>
        <v>16</v>
      </c>
      <c r="AK152" s="33"/>
      <c r="AL152" s="386"/>
      <c r="AM152" s="33">
        <f t="shared" si="119"/>
        <v>53</v>
      </c>
      <c r="AN152" s="33"/>
      <c r="AO152" s="80">
        <v>0</v>
      </c>
      <c r="AP152" s="80">
        <v>0</v>
      </c>
      <c r="BB152" s="253"/>
      <c r="BC152" s="254">
        <v>1</v>
      </c>
      <c r="BD152" s="33">
        <f t="shared" si="120"/>
        <v>0</v>
      </c>
      <c r="BE152" s="4">
        <f t="shared" si="121"/>
        <v>150</v>
      </c>
    </row>
    <row r="153" spans="2:57">
      <c r="B153" s="3" t="s">
        <v>67</v>
      </c>
      <c r="C153" s="249" t="s">
        <v>77</v>
      </c>
      <c r="D153" s="89"/>
      <c r="E153" s="4">
        <v>1852</v>
      </c>
      <c r="F153" s="4">
        <v>1869</v>
      </c>
      <c r="G153" s="4">
        <f t="shared" si="107"/>
        <v>3721</v>
      </c>
      <c r="H153" s="4">
        <v>1205</v>
      </c>
      <c r="I153" s="4">
        <v>438</v>
      </c>
      <c r="J153" s="4">
        <f t="shared" si="108"/>
        <v>1643</v>
      </c>
      <c r="K153" s="4">
        <v>790</v>
      </c>
      <c r="L153" s="4">
        <v>1212</v>
      </c>
      <c r="M153" s="4">
        <f t="shared" si="109"/>
        <v>2002</v>
      </c>
      <c r="N153" s="4">
        <v>246</v>
      </c>
      <c r="O153" s="4">
        <v>442</v>
      </c>
      <c r="P153" s="4">
        <f t="shared" si="110"/>
        <v>688</v>
      </c>
      <c r="Q153" s="4">
        <v>227</v>
      </c>
      <c r="R153" s="4">
        <v>130</v>
      </c>
      <c r="S153" s="4">
        <f t="shared" si="111"/>
        <v>357</v>
      </c>
      <c r="T153" s="4">
        <v>52</v>
      </c>
      <c r="U153" s="4">
        <v>213</v>
      </c>
      <c r="V153" s="4">
        <f t="shared" si="114"/>
        <v>265</v>
      </c>
      <c r="W153" s="4">
        <f t="shared" si="115"/>
        <v>1643</v>
      </c>
      <c r="X153" s="33">
        <f t="shared" si="116"/>
        <v>2002</v>
      </c>
      <c r="Y153" s="33">
        <f t="shared" si="117"/>
        <v>688</v>
      </c>
      <c r="Z153" s="4">
        <f t="shared" si="118"/>
        <v>357</v>
      </c>
      <c r="AA153" s="4">
        <f t="shared" si="112"/>
        <v>265</v>
      </c>
      <c r="AB153" s="36">
        <f t="shared" si="113"/>
        <v>6.0761978134859487E-4</v>
      </c>
      <c r="AC153" s="43">
        <v>1</v>
      </c>
      <c r="AD153" s="43">
        <v>0</v>
      </c>
      <c r="AE153" s="43">
        <v>0</v>
      </c>
      <c r="AF153" s="33">
        <v>0</v>
      </c>
      <c r="AG153" s="85">
        <v>2</v>
      </c>
      <c r="AH153" s="85"/>
      <c r="AI153" s="33">
        <v>20</v>
      </c>
      <c r="AJ153" s="33">
        <f>SUMIF('6월 매출현황(6.26)'!$B:$B,Main!C153,'6월 매출현황(6.26)'!$N:$N)</f>
        <v>-2</v>
      </c>
      <c r="AK153" s="33"/>
      <c r="AL153" s="386" t="s">
        <v>2021</v>
      </c>
      <c r="AM153" s="33">
        <f t="shared" si="119"/>
        <v>1</v>
      </c>
      <c r="AN153" s="33"/>
      <c r="AO153" s="80">
        <v>0</v>
      </c>
      <c r="AP153" s="80">
        <v>0</v>
      </c>
      <c r="BB153" s="253"/>
      <c r="BC153" s="254">
        <v>1</v>
      </c>
      <c r="BD153" s="33">
        <f t="shared" si="120"/>
        <v>0</v>
      </c>
      <c r="BE153" s="4">
        <f t="shared" si="121"/>
        <v>265</v>
      </c>
    </row>
    <row r="154" spans="2:57">
      <c r="B154" s="3" t="s">
        <v>67</v>
      </c>
      <c r="C154" s="250" t="s">
        <v>244</v>
      </c>
      <c r="D154" s="89"/>
      <c r="E154" s="4">
        <v>0</v>
      </c>
      <c r="F154" s="4">
        <v>0</v>
      </c>
      <c r="G154" s="4">
        <f t="shared" si="107"/>
        <v>0</v>
      </c>
      <c r="H154" s="4">
        <v>0</v>
      </c>
      <c r="I154" s="4">
        <v>0</v>
      </c>
      <c r="J154" s="4">
        <f t="shared" si="108"/>
        <v>0</v>
      </c>
      <c r="K154" s="4">
        <v>0</v>
      </c>
      <c r="L154" s="4">
        <v>0</v>
      </c>
      <c r="M154" s="4">
        <f t="shared" si="109"/>
        <v>0</v>
      </c>
      <c r="N154" s="4">
        <v>0</v>
      </c>
      <c r="O154" s="4">
        <v>0</v>
      </c>
      <c r="P154" s="4">
        <f t="shared" si="110"/>
        <v>0</v>
      </c>
      <c r="Q154" s="4">
        <v>0</v>
      </c>
      <c r="R154" s="4">
        <v>0</v>
      </c>
      <c r="S154" s="4">
        <f t="shared" si="111"/>
        <v>0</v>
      </c>
      <c r="T154" s="4">
        <v>0</v>
      </c>
      <c r="U154" s="4">
        <v>818</v>
      </c>
      <c r="V154" s="4">
        <f t="shared" si="114"/>
        <v>818</v>
      </c>
      <c r="W154" s="4">
        <f t="shared" si="115"/>
        <v>0</v>
      </c>
      <c r="X154" s="33">
        <f t="shared" si="116"/>
        <v>0</v>
      </c>
      <c r="Y154" s="33">
        <f t="shared" si="117"/>
        <v>0</v>
      </c>
      <c r="Z154" s="4">
        <f t="shared" si="118"/>
        <v>0</v>
      </c>
      <c r="AA154" s="4">
        <f t="shared" si="112"/>
        <v>818</v>
      </c>
      <c r="AB154" s="36">
        <f t="shared" si="113"/>
        <v>1.8755961552571721E-3</v>
      </c>
      <c r="AC154" s="43">
        <v>89</v>
      </c>
      <c r="AD154" s="43">
        <v>121</v>
      </c>
      <c r="AE154" s="43">
        <v>108</v>
      </c>
      <c r="AF154" s="33">
        <v>21</v>
      </c>
      <c r="AG154" s="85">
        <v>21</v>
      </c>
      <c r="AH154" s="85"/>
      <c r="AI154" s="33">
        <v>50</v>
      </c>
      <c r="AJ154" s="33">
        <f>SUMIF('6월 매출현황(6.26)'!$B:$B,Main!C154,'6월 매출현황(6.26)'!$N:$N)</f>
        <v>90</v>
      </c>
      <c r="AK154" s="33"/>
      <c r="AL154" s="386" t="s">
        <v>2022</v>
      </c>
      <c r="AM154" s="33">
        <f t="shared" si="119"/>
        <v>450</v>
      </c>
      <c r="AN154" s="33"/>
      <c r="AO154" s="80">
        <v>0</v>
      </c>
      <c r="AP154" s="80">
        <v>0</v>
      </c>
      <c r="BB154" s="253"/>
      <c r="BC154" s="254">
        <v>1</v>
      </c>
      <c r="BD154" s="33">
        <f t="shared" si="120"/>
        <v>0</v>
      </c>
      <c r="BE154" s="4">
        <f t="shared" si="121"/>
        <v>818</v>
      </c>
    </row>
    <row r="155" spans="2:57" ht="15.75" customHeight="1">
      <c r="B155" s="3" t="s">
        <v>67</v>
      </c>
      <c r="C155" s="249" t="s">
        <v>79</v>
      </c>
      <c r="D155" s="89"/>
      <c r="E155" s="4">
        <v>0</v>
      </c>
      <c r="F155" s="4">
        <v>0</v>
      </c>
      <c r="G155" s="4">
        <f t="shared" si="107"/>
        <v>0</v>
      </c>
      <c r="H155" s="4">
        <v>0</v>
      </c>
      <c r="I155" s="4">
        <v>0</v>
      </c>
      <c r="J155" s="4">
        <f t="shared" si="108"/>
        <v>0</v>
      </c>
      <c r="K155" s="4">
        <v>0</v>
      </c>
      <c r="L155" s="4">
        <v>0</v>
      </c>
      <c r="M155" s="4">
        <f t="shared" si="109"/>
        <v>0</v>
      </c>
      <c r="N155" s="4">
        <v>0</v>
      </c>
      <c r="O155" s="4">
        <v>0</v>
      </c>
      <c r="P155" s="4">
        <f t="shared" si="110"/>
        <v>0</v>
      </c>
      <c r="Q155" s="4">
        <v>0</v>
      </c>
      <c r="R155" s="4">
        <v>0</v>
      </c>
      <c r="S155" s="4">
        <f t="shared" si="111"/>
        <v>0</v>
      </c>
      <c r="T155" s="4">
        <v>0</v>
      </c>
      <c r="U155" s="4">
        <v>0</v>
      </c>
      <c r="V155" s="4">
        <f t="shared" si="114"/>
        <v>0</v>
      </c>
      <c r="W155" s="4">
        <f t="shared" si="115"/>
        <v>0</v>
      </c>
      <c r="X155" s="33">
        <f t="shared" si="116"/>
        <v>0</v>
      </c>
      <c r="Y155" s="33">
        <f t="shared" si="117"/>
        <v>0</v>
      </c>
      <c r="Z155" s="4">
        <f t="shared" si="118"/>
        <v>0</v>
      </c>
      <c r="AA155" s="4">
        <f t="shared" si="112"/>
        <v>0</v>
      </c>
      <c r="AB155" s="36">
        <f t="shared" si="113"/>
        <v>0</v>
      </c>
      <c r="AC155" s="43">
        <v>0</v>
      </c>
      <c r="AD155" s="43">
        <v>0</v>
      </c>
      <c r="AE155" s="43">
        <v>0</v>
      </c>
      <c r="AF155" s="33">
        <v>0</v>
      </c>
      <c r="AG155" s="85">
        <v>0</v>
      </c>
      <c r="AH155" s="85"/>
      <c r="AI155" s="33"/>
      <c r="AJ155" s="33">
        <f>SUMIF('6월 매출현황(6.26)'!$B:$B,Main!C155,'6월 매출현황(6.26)'!$N:$N)</f>
        <v>0</v>
      </c>
      <c r="AK155" s="33"/>
      <c r="AL155" s="386"/>
      <c r="AM155" s="33">
        <f t="shared" si="119"/>
        <v>0</v>
      </c>
      <c r="AN155" s="33"/>
      <c r="AO155" s="80">
        <v>0</v>
      </c>
      <c r="AP155" s="80">
        <v>0</v>
      </c>
      <c r="BB155" s="253"/>
      <c r="BC155" s="254">
        <v>1</v>
      </c>
      <c r="BD155" s="33">
        <f t="shared" si="120"/>
        <v>0</v>
      </c>
      <c r="BE155" s="4">
        <f t="shared" si="121"/>
        <v>0</v>
      </c>
    </row>
    <row r="156" spans="2:57" hidden="1">
      <c r="B156" s="3" t="s">
        <v>67</v>
      </c>
      <c r="C156" s="249" t="s">
        <v>80</v>
      </c>
      <c r="D156" s="89"/>
      <c r="E156" s="4">
        <v>0</v>
      </c>
      <c r="F156" s="4">
        <v>0</v>
      </c>
      <c r="G156" s="4">
        <f t="shared" si="107"/>
        <v>0</v>
      </c>
      <c r="H156" s="4">
        <v>0</v>
      </c>
      <c r="I156" s="4">
        <v>0</v>
      </c>
      <c r="J156" s="4">
        <f t="shared" si="108"/>
        <v>0</v>
      </c>
      <c r="K156" s="4">
        <v>0</v>
      </c>
      <c r="L156" s="4">
        <v>0</v>
      </c>
      <c r="M156" s="4">
        <f t="shared" si="109"/>
        <v>0</v>
      </c>
      <c r="N156" s="4">
        <v>0</v>
      </c>
      <c r="O156" s="4">
        <v>0</v>
      </c>
      <c r="P156" s="4">
        <f t="shared" si="110"/>
        <v>0</v>
      </c>
      <c r="Q156" s="4">
        <v>0</v>
      </c>
      <c r="R156" s="4">
        <v>0</v>
      </c>
      <c r="S156" s="4">
        <f t="shared" si="111"/>
        <v>0</v>
      </c>
      <c r="T156" s="4">
        <v>0</v>
      </c>
      <c r="U156" s="4">
        <v>0</v>
      </c>
      <c r="V156" s="4">
        <f t="shared" si="114"/>
        <v>0</v>
      </c>
      <c r="W156" s="4">
        <f t="shared" si="115"/>
        <v>0</v>
      </c>
      <c r="X156" s="33">
        <f t="shared" si="116"/>
        <v>0</v>
      </c>
      <c r="Y156" s="33">
        <f t="shared" si="117"/>
        <v>0</v>
      </c>
      <c r="Z156" s="4">
        <f t="shared" si="118"/>
        <v>0</v>
      </c>
      <c r="AA156" s="4">
        <f t="shared" si="112"/>
        <v>0</v>
      </c>
      <c r="AB156" s="36">
        <f t="shared" si="113"/>
        <v>0</v>
      </c>
      <c r="AC156" s="43">
        <v>0</v>
      </c>
      <c r="AD156" s="43">
        <v>0</v>
      </c>
      <c r="AE156" s="43">
        <v>0</v>
      </c>
      <c r="AF156" s="33">
        <v>0</v>
      </c>
      <c r="AG156" s="85">
        <v>0</v>
      </c>
      <c r="AH156" s="85"/>
      <c r="AI156" s="33"/>
      <c r="AJ156" s="33">
        <f>SUMIF('6월 매출현황(6.26)'!$B:$B,Main!C156,'6월 매출현황(6.26)'!$N:$N)</f>
        <v>0</v>
      </c>
      <c r="AK156" s="33"/>
      <c r="AL156" s="386"/>
      <c r="AM156" s="33">
        <f t="shared" si="119"/>
        <v>0</v>
      </c>
      <c r="AN156" s="33"/>
      <c r="AO156" s="80">
        <v>0</v>
      </c>
      <c r="AP156" s="80">
        <v>0</v>
      </c>
      <c r="BB156" s="253"/>
      <c r="BC156" s="254">
        <v>1</v>
      </c>
      <c r="BD156" s="33">
        <f t="shared" si="120"/>
        <v>0</v>
      </c>
      <c r="BE156" s="4">
        <f t="shared" si="121"/>
        <v>0</v>
      </c>
    </row>
    <row r="157" spans="2:57" hidden="1">
      <c r="B157" s="3" t="s">
        <v>67</v>
      </c>
      <c r="C157" s="249" t="s">
        <v>78</v>
      </c>
      <c r="D157" s="89"/>
      <c r="E157" s="4">
        <v>0</v>
      </c>
      <c r="F157" s="4">
        <v>0</v>
      </c>
      <c r="G157" s="4">
        <f t="shared" si="107"/>
        <v>0</v>
      </c>
      <c r="H157" s="4">
        <v>0</v>
      </c>
      <c r="I157" s="4">
        <v>0</v>
      </c>
      <c r="J157" s="4">
        <f t="shared" si="108"/>
        <v>0</v>
      </c>
      <c r="K157" s="4">
        <v>0</v>
      </c>
      <c r="L157" s="4">
        <v>0</v>
      </c>
      <c r="M157" s="4">
        <f t="shared" si="109"/>
        <v>0</v>
      </c>
      <c r="N157" s="4">
        <v>0</v>
      </c>
      <c r="O157" s="4">
        <v>0</v>
      </c>
      <c r="P157" s="4">
        <f t="shared" si="110"/>
        <v>0</v>
      </c>
      <c r="Q157" s="4">
        <v>0</v>
      </c>
      <c r="R157" s="4">
        <v>0</v>
      </c>
      <c r="S157" s="4">
        <f t="shared" si="111"/>
        <v>0</v>
      </c>
      <c r="T157" s="4">
        <v>0</v>
      </c>
      <c r="U157" s="4">
        <v>0</v>
      </c>
      <c r="V157" s="4">
        <f t="shared" si="114"/>
        <v>0</v>
      </c>
      <c r="W157" s="4">
        <f t="shared" si="115"/>
        <v>0</v>
      </c>
      <c r="X157" s="33">
        <f t="shared" si="116"/>
        <v>0</v>
      </c>
      <c r="Y157" s="33">
        <f t="shared" si="117"/>
        <v>0</v>
      </c>
      <c r="Z157" s="4">
        <f t="shared" si="118"/>
        <v>0</v>
      </c>
      <c r="AA157" s="4">
        <f t="shared" si="112"/>
        <v>0</v>
      </c>
      <c r="AB157" s="36">
        <f t="shared" si="113"/>
        <v>0</v>
      </c>
      <c r="AC157" s="43">
        <v>0</v>
      </c>
      <c r="AD157" s="43">
        <v>0</v>
      </c>
      <c r="AE157" s="43">
        <v>0</v>
      </c>
      <c r="AF157" s="33">
        <v>0</v>
      </c>
      <c r="AG157" s="85">
        <v>0</v>
      </c>
      <c r="AH157" s="85"/>
      <c r="AI157" s="33"/>
      <c r="AJ157" s="33">
        <f>SUMIF('6월 매출현황(6.26)'!$B:$B,Main!C157,'6월 매출현황(6.26)'!$N:$N)</f>
        <v>0</v>
      </c>
      <c r="AK157" s="33"/>
      <c r="AL157" s="386"/>
      <c r="AM157" s="33">
        <f t="shared" si="119"/>
        <v>0</v>
      </c>
      <c r="AN157" s="33"/>
      <c r="AO157" s="80"/>
      <c r="AP157" s="80">
        <v>37984261.920000002</v>
      </c>
      <c r="BB157" s="253"/>
      <c r="BC157" s="254">
        <v>1</v>
      </c>
      <c r="BD157" s="33">
        <f t="shared" si="120"/>
        <v>0</v>
      </c>
      <c r="BE157" s="4">
        <f t="shared" si="121"/>
        <v>0</v>
      </c>
    </row>
    <row r="158" spans="2:57" ht="15" hidden="1" customHeight="1">
      <c r="B158" s="3" t="s">
        <v>67</v>
      </c>
      <c r="C158" s="250" t="s">
        <v>260</v>
      </c>
      <c r="D158" s="89"/>
      <c r="E158" s="4">
        <v>1500</v>
      </c>
      <c r="F158" s="4">
        <v>2800</v>
      </c>
      <c r="G158" s="4">
        <f t="shared" si="107"/>
        <v>4300</v>
      </c>
      <c r="H158" s="4">
        <v>1202</v>
      </c>
      <c r="I158" s="4">
        <v>2102</v>
      </c>
      <c r="J158" s="4">
        <f t="shared" si="108"/>
        <v>3304</v>
      </c>
      <c r="K158" s="4">
        <v>57</v>
      </c>
      <c r="L158" s="4">
        <v>1411</v>
      </c>
      <c r="M158" s="4">
        <f t="shared" si="109"/>
        <v>1468</v>
      </c>
      <c r="N158" s="4">
        <v>252</v>
      </c>
      <c r="O158" s="4">
        <v>1250</v>
      </c>
      <c r="P158" s="4">
        <f t="shared" si="110"/>
        <v>1502</v>
      </c>
      <c r="Q158" s="4">
        <v>1045</v>
      </c>
      <c r="R158" s="4">
        <v>1365</v>
      </c>
      <c r="S158" s="4">
        <f t="shared" si="111"/>
        <v>2410</v>
      </c>
      <c r="T158" s="4">
        <v>1081</v>
      </c>
      <c r="U158" s="4">
        <v>147</v>
      </c>
      <c r="V158" s="4">
        <f t="shared" si="114"/>
        <v>1228</v>
      </c>
      <c r="W158" s="4">
        <f t="shared" si="115"/>
        <v>3304</v>
      </c>
      <c r="X158" s="33">
        <f t="shared" si="116"/>
        <v>1468</v>
      </c>
      <c r="Y158" s="33">
        <f t="shared" si="117"/>
        <v>1502</v>
      </c>
      <c r="Z158" s="4">
        <f t="shared" si="118"/>
        <v>2410</v>
      </c>
      <c r="AA158" s="4">
        <f>V158</f>
        <v>1228</v>
      </c>
      <c r="AB158" s="36">
        <f t="shared" si="113"/>
        <v>2.8156871377210358E-3</v>
      </c>
      <c r="AC158" s="43">
        <v>0</v>
      </c>
      <c r="AD158" s="43">
        <v>0</v>
      </c>
      <c r="AE158" s="43">
        <v>0</v>
      </c>
      <c r="AF158" s="33">
        <v>0</v>
      </c>
      <c r="AG158" s="85">
        <v>0</v>
      </c>
      <c r="AH158" s="85"/>
      <c r="AI158" s="33"/>
      <c r="AJ158" s="33">
        <f>SUMIF('6월 매출현황(6.26)'!$B:$B,Main!C158,'6월 매출현황(6.26)'!$N:$N)</f>
        <v>0</v>
      </c>
      <c r="AK158" s="33"/>
      <c r="AL158" s="386"/>
      <c r="AM158" s="33">
        <f t="shared" si="119"/>
        <v>0</v>
      </c>
      <c r="AN158" s="33"/>
      <c r="AO158" s="80">
        <v>0</v>
      </c>
      <c r="AP158" s="80">
        <v>0</v>
      </c>
      <c r="BB158" s="253"/>
      <c r="BC158" s="254">
        <v>1</v>
      </c>
      <c r="BD158" s="33">
        <f t="shared" si="120"/>
        <v>0</v>
      </c>
      <c r="BE158" s="4">
        <f t="shared" si="121"/>
        <v>1228</v>
      </c>
    </row>
    <row r="159" spans="2:57" ht="15.75" hidden="1" customHeight="1">
      <c r="B159" s="3" t="s">
        <v>67</v>
      </c>
      <c r="C159" s="250" t="s">
        <v>259</v>
      </c>
      <c r="D159" s="89"/>
      <c r="E159" s="4">
        <v>0</v>
      </c>
      <c r="F159" s="4">
        <v>0</v>
      </c>
      <c r="G159" s="4">
        <f t="shared" si="107"/>
        <v>0</v>
      </c>
      <c r="H159" s="4">
        <v>0</v>
      </c>
      <c r="I159" s="4">
        <v>0</v>
      </c>
      <c r="J159" s="4">
        <f t="shared" si="108"/>
        <v>0</v>
      </c>
      <c r="K159" s="4">
        <v>0</v>
      </c>
      <c r="L159" s="4">
        <v>0</v>
      </c>
      <c r="M159" s="4">
        <f t="shared" si="109"/>
        <v>0</v>
      </c>
      <c r="N159" s="4">
        <v>0</v>
      </c>
      <c r="O159" s="4">
        <v>0</v>
      </c>
      <c r="P159" s="4">
        <f t="shared" si="110"/>
        <v>0</v>
      </c>
      <c r="Q159" s="4">
        <v>258</v>
      </c>
      <c r="R159" s="4">
        <v>781</v>
      </c>
      <c r="S159" s="4">
        <f t="shared" si="111"/>
        <v>1039</v>
      </c>
      <c r="T159" s="4">
        <v>306</v>
      </c>
      <c r="U159" s="4">
        <v>26</v>
      </c>
      <c r="V159" s="4">
        <f t="shared" si="114"/>
        <v>332</v>
      </c>
      <c r="W159" s="4">
        <f t="shared" si="115"/>
        <v>0</v>
      </c>
      <c r="X159" s="33">
        <f t="shared" si="116"/>
        <v>0</v>
      </c>
      <c r="Y159" s="33">
        <f t="shared" si="117"/>
        <v>0</v>
      </c>
      <c r="Z159" s="4">
        <f t="shared" si="118"/>
        <v>1039</v>
      </c>
      <c r="AA159" s="4">
        <f>V159</f>
        <v>332</v>
      </c>
      <c r="AB159" s="36">
        <f t="shared" si="113"/>
        <v>7.6124440531220188E-4</v>
      </c>
      <c r="AC159" s="43">
        <v>0</v>
      </c>
      <c r="AD159" s="43">
        <v>0</v>
      </c>
      <c r="AE159" s="43">
        <v>0</v>
      </c>
      <c r="AF159" s="33">
        <v>0</v>
      </c>
      <c r="AG159" s="85">
        <v>0</v>
      </c>
      <c r="AH159" s="85"/>
      <c r="AI159" s="33"/>
      <c r="AJ159" s="33">
        <f>SUMIF('6월 매출현황(6.26)'!$B:$B,Main!C159,'6월 매출현황(6.26)'!$N:$N)</f>
        <v>0</v>
      </c>
      <c r="AK159" s="33"/>
      <c r="AL159" s="386"/>
      <c r="AM159" s="33">
        <f t="shared" si="119"/>
        <v>0</v>
      </c>
      <c r="AN159" s="33"/>
      <c r="AO159" s="80">
        <v>0</v>
      </c>
      <c r="AP159" s="80">
        <v>0</v>
      </c>
      <c r="BB159" s="253"/>
      <c r="BC159" s="254">
        <v>1</v>
      </c>
      <c r="BD159" s="33">
        <f t="shared" si="120"/>
        <v>0</v>
      </c>
      <c r="BE159" s="4">
        <f t="shared" si="121"/>
        <v>332</v>
      </c>
    </row>
    <row r="160" spans="2:57" ht="15.75" hidden="1" customHeight="1">
      <c r="B160" s="3" t="s">
        <v>67</v>
      </c>
      <c r="C160" s="250" t="s">
        <v>268</v>
      </c>
      <c r="D160" s="89"/>
      <c r="E160" s="4">
        <v>0</v>
      </c>
      <c r="F160" s="4">
        <v>0</v>
      </c>
      <c r="G160" s="4">
        <f t="shared" si="107"/>
        <v>0</v>
      </c>
      <c r="H160" s="4">
        <v>0</v>
      </c>
      <c r="I160" s="4">
        <v>0</v>
      </c>
      <c r="J160" s="4">
        <f t="shared" si="108"/>
        <v>0</v>
      </c>
      <c r="K160" s="4">
        <v>0</v>
      </c>
      <c r="L160" s="4">
        <v>390</v>
      </c>
      <c r="M160" s="4">
        <f t="shared" si="109"/>
        <v>390</v>
      </c>
      <c r="N160" s="4">
        <v>250</v>
      </c>
      <c r="O160" s="4">
        <v>0</v>
      </c>
      <c r="P160" s="4">
        <f t="shared" si="110"/>
        <v>250</v>
      </c>
      <c r="Q160" s="4">
        <v>165</v>
      </c>
      <c r="R160" s="4">
        <v>338</v>
      </c>
      <c r="S160" s="4">
        <f t="shared" si="111"/>
        <v>503</v>
      </c>
      <c r="T160" s="4">
        <v>313</v>
      </c>
      <c r="U160" s="4">
        <v>40</v>
      </c>
      <c r="V160" s="4">
        <f t="shared" si="114"/>
        <v>353</v>
      </c>
      <c r="W160" s="4">
        <f t="shared" si="115"/>
        <v>0</v>
      </c>
      <c r="X160" s="33">
        <f t="shared" si="116"/>
        <v>390</v>
      </c>
      <c r="Y160" s="33">
        <f t="shared" si="117"/>
        <v>250</v>
      </c>
      <c r="Z160" s="4">
        <f t="shared" si="118"/>
        <v>503</v>
      </c>
      <c r="AA160" s="4">
        <f>V160</f>
        <v>353</v>
      </c>
      <c r="AB160" s="36">
        <f t="shared" si="113"/>
        <v>8.0939540685303398E-4</v>
      </c>
      <c r="AC160" s="43">
        <v>0</v>
      </c>
      <c r="AD160" s="43">
        <v>0</v>
      </c>
      <c r="AE160" s="43">
        <v>0</v>
      </c>
      <c r="AF160" s="33">
        <v>0</v>
      </c>
      <c r="AG160" s="85">
        <v>0</v>
      </c>
      <c r="AH160" s="85"/>
      <c r="AI160" s="33"/>
      <c r="AJ160" s="33">
        <f>SUMIF('6월 매출현황(6.26)'!$B:$B,Main!C160,'6월 매출현황(6.26)'!$N:$N)</f>
        <v>0</v>
      </c>
      <c r="AK160" s="33"/>
      <c r="AL160" s="386"/>
      <c r="AM160" s="33">
        <f t="shared" si="119"/>
        <v>0</v>
      </c>
      <c r="AN160" s="33"/>
      <c r="AO160" s="80">
        <v>0</v>
      </c>
      <c r="AP160" s="80">
        <v>0</v>
      </c>
      <c r="BB160" s="253"/>
      <c r="BC160" s="254">
        <v>1</v>
      </c>
      <c r="BD160" s="33">
        <f t="shared" si="120"/>
        <v>0</v>
      </c>
      <c r="BE160" s="4">
        <f t="shared" si="121"/>
        <v>353</v>
      </c>
    </row>
    <row r="161" spans="2:57">
      <c r="B161" s="3" t="s">
        <v>67</v>
      </c>
      <c r="C161" s="249" t="s">
        <v>81</v>
      </c>
      <c r="D161" s="89"/>
      <c r="E161" s="4">
        <v>0</v>
      </c>
      <c r="F161" s="4">
        <v>0</v>
      </c>
      <c r="G161" s="4">
        <f t="shared" si="107"/>
        <v>0</v>
      </c>
      <c r="H161" s="4">
        <v>0</v>
      </c>
      <c r="I161" s="4">
        <v>0</v>
      </c>
      <c r="J161" s="4">
        <f t="shared" si="108"/>
        <v>0</v>
      </c>
      <c r="K161" s="4">
        <v>0</v>
      </c>
      <c r="L161" s="4">
        <v>0</v>
      </c>
      <c r="M161" s="4">
        <f t="shared" si="109"/>
        <v>0</v>
      </c>
      <c r="N161" s="4">
        <v>0</v>
      </c>
      <c r="O161" s="4">
        <v>82</v>
      </c>
      <c r="P161" s="4">
        <f t="shared" si="110"/>
        <v>82</v>
      </c>
      <c r="Q161" s="4">
        <v>118</v>
      </c>
      <c r="R161" s="4">
        <v>411</v>
      </c>
      <c r="S161" s="4">
        <f t="shared" si="111"/>
        <v>529</v>
      </c>
      <c r="T161" s="4">
        <v>219</v>
      </c>
      <c r="U161" s="4">
        <v>426</v>
      </c>
      <c r="V161" s="4">
        <f t="shared" si="114"/>
        <v>645</v>
      </c>
      <c r="W161" s="4">
        <f t="shared" si="115"/>
        <v>0</v>
      </c>
      <c r="X161" s="33">
        <f t="shared" si="116"/>
        <v>0</v>
      </c>
      <c r="Y161" s="33">
        <f t="shared" si="117"/>
        <v>82</v>
      </c>
      <c r="Z161" s="4">
        <f t="shared" si="118"/>
        <v>529</v>
      </c>
      <c r="AA161" s="4">
        <f t="shared" si="112"/>
        <v>645</v>
      </c>
      <c r="AB161" s="36">
        <f t="shared" si="113"/>
        <v>1.4789236187541272E-3</v>
      </c>
      <c r="AC161" s="43">
        <v>23</v>
      </c>
      <c r="AD161" s="43">
        <v>22</v>
      </c>
      <c r="AE161" s="43">
        <v>47</v>
      </c>
      <c r="AF161" s="33">
        <v>35</v>
      </c>
      <c r="AG161" s="85">
        <v>40</v>
      </c>
      <c r="AH161" s="85"/>
      <c r="AI161" s="33">
        <v>50</v>
      </c>
      <c r="AJ161" s="33">
        <f>SUMIF('6월 매출현황(6.26)'!$B:$B,Main!C161,'6월 매출현황(6.26)'!$N:$N)</f>
        <v>46</v>
      </c>
      <c r="AK161" s="33"/>
      <c r="AL161" s="386" t="s">
        <v>2021</v>
      </c>
      <c r="AM161" s="33">
        <f t="shared" si="119"/>
        <v>213</v>
      </c>
      <c r="AN161" s="33"/>
      <c r="AO161" s="80">
        <v>0</v>
      </c>
      <c r="AP161" s="80">
        <v>0</v>
      </c>
      <c r="BB161" s="253"/>
      <c r="BC161" s="254">
        <v>1</v>
      </c>
      <c r="BD161" s="33">
        <f t="shared" si="120"/>
        <v>0</v>
      </c>
      <c r="BE161" s="4">
        <f t="shared" si="121"/>
        <v>645</v>
      </c>
    </row>
    <row r="162" spans="2:57">
      <c r="B162" s="3" t="s">
        <v>67</v>
      </c>
      <c r="C162" s="285" t="s">
        <v>82</v>
      </c>
      <c r="D162" s="89"/>
      <c r="E162" s="4">
        <v>0</v>
      </c>
      <c r="F162" s="4">
        <v>0</v>
      </c>
      <c r="G162" s="4">
        <f t="shared" si="107"/>
        <v>0</v>
      </c>
      <c r="H162" s="4">
        <v>0</v>
      </c>
      <c r="I162" s="4">
        <v>0</v>
      </c>
      <c r="J162" s="4">
        <f t="shared" si="108"/>
        <v>0</v>
      </c>
      <c r="K162" s="4">
        <v>0</v>
      </c>
      <c r="L162" s="4">
        <v>0</v>
      </c>
      <c r="M162" s="4">
        <f t="shared" si="109"/>
        <v>0</v>
      </c>
      <c r="N162" s="4">
        <v>0</v>
      </c>
      <c r="O162" s="4">
        <v>0</v>
      </c>
      <c r="P162" s="4">
        <f t="shared" si="110"/>
        <v>0</v>
      </c>
      <c r="Q162" s="4">
        <v>0</v>
      </c>
      <c r="R162" s="4">
        <v>80</v>
      </c>
      <c r="S162" s="4">
        <f t="shared" si="111"/>
        <v>80</v>
      </c>
      <c r="T162" s="4">
        <v>0</v>
      </c>
      <c r="U162" s="4">
        <v>81</v>
      </c>
      <c r="V162" s="4">
        <f t="shared" si="114"/>
        <v>81</v>
      </c>
      <c r="W162" s="4">
        <f t="shared" si="115"/>
        <v>0</v>
      </c>
      <c r="X162" s="33">
        <f t="shared" si="116"/>
        <v>0</v>
      </c>
      <c r="Y162" s="33">
        <f t="shared" si="117"/>
        <v>0</v>
      </c>
      <c r="Z162" s="4">
        <f t="shared" si="118"/>
        <v>80</v>
      </c>
      <c r="AA162" s="4">
        <f t="shared" si="112"/>
        <v>81</v>
      </c>
      <c r="AB162" s="36">
        <f t="shared" si="113"/>
        <v>1.8572529165749506E-4</v>
      </c>
      <c r="AC162" s="43">
        <v>0</v>
      </c>
      <c r="AD162" s="43">
        <v>14</v>
      </c>
      <c r="AE162" s="43">
        <v>8</v>
      </c>
      <c r="AF162" s="33">
        <v>0</v>
      </c>
      <c r="AG162" s="85">
        <v>0</v>
      </c>
      <c r="AH162" s="85"/>
      <c r="AI162" s="33">
        <v>20</v>
      </c>
      <c r="AJ162" s="33">
        <f>SUMIF('6월 매출현황(6.26)'!$B:$B,Main!C162,'6월 매출현황(6.26)'!$N:$N)</f>
        <v>0</v>
      </c>
      <c r="AK162" s="33"/>
      <c r="AL162" s="386" t="s">
        <v>2021</v>
      </c>
      <c r="AM162" s="33">
        <f t="shared" si="119"/>
        <v>22</v>
      </c>
      <c r="AN162" s="33"/>
      <c r="AO162" s="80">
        <v>0</v>
      </c>
      <c r="AP162" s="80">
        <v>0</v>
      </c>
      <c r="BB162" s="253"/>
      <c r="BC162" s="254">
        <v>1</v>
      </c>
      <c r="BD162" s="33">
        <f t="shared" si="120"/>
        <v>0</v>
      </c>
      <c r="BE162" s="4">
        <f t="shared" si="121"/>
        <v>81</v>
      </c>
    </row>
    <row r="163" spans="2:57">
      <c r="B163" s="3" t="s">
        <v>67</v>
      </c>
      <c r="C163" s="249" t="s">
        <v>86</v>
      </c>
      <c r="D163" s="89"/>
      <c r="E163" s="4">
        <v>0</v>
      </c>
      <c r="F163" s="4">
        <v>0</v>
      </c>
      <c r="G163" s="4">
        <f t="shared" si="107"/>
        <v>0</v>
      </c>
      <c r="H163" s="4">
        <v>0</v>
      </c>
      <c r="I163" s="4">
        <v>0</v>
      </c>
      <c r="J163" s="4">
        <f t="shared" si="108"/>
        <v>0</v>
      </c>
      <c r="K163" s="4">
        <v>0</v>
      </c>
      <c r="L163" s="4">
        <v>0</v>
      </c>
      <c r="M163" s="4">
        <f t="shared" si="109"/>
        <v>0</v>
      </c>
      <c r="N163" s="4">
        <v>0</v>
      </c>
      <c r="O163" s="4">
        <v>0</v>
      </c>
      <c r="P163" s="4">
        <f t="shared" si="110"/>
        <v>0</v>
      </c>
      <c r="Q163" s="4">
        <v>0</v>
      </c>
      <c r="R163" s="4">
        <v>773</v>
      </c>
      <c r="S163" s="4">
        <f t="shared" si="111"/>
        <v>773</v>
      </c>
      <c r="T163" s="4">
        <v>589</v>
      </c>
      <c r="U163" s="4">
        <v>1005</v>
      </c>
      <c r="V163" s="4">
        <f t="shared" si="114"/>
        <v>1594</v>
      </c>
      <c r="W163" s="4">
        <f t="shared" si="115"/>
        <v>0</v>
      </c>
      <c r="X163" s="33">
        <f t="shared" si="116"/>
        <v>0</v>
      </c>
      <c r="Y163" s="33">
        <f t="shared" si="117"/>
        <v>0</v>
      </c>
      <c r="Z163" s="4">
        <f t="shared" si="118"/>
        <v>773</v>
      </c>
      <c r="AA163" s="4">
        <f t="shared" si="112"/>
        <v>1594</v>
      </c>
      <c r="AB163" s="36">
        <f t="shared" si="113"/>
        <v>3.6548903074326805E-3</v>
      </c>
      <c r="AC163" s="43">
        <v>64</v>
      </c>
      <c r="AD163" s="43">
        <v>85</v>
      </c>
      <c r="AE163" s="43">
        <v>68</v>
      </c>
      <c r="AF163" s="33">
        <v>74</v>
      </c>
      <c r="AG163" s="85">
        <v>70</v>
      </c>
      <c r="AH163" s="85"/>
      <c r="AI163" s="33">
        <v>100</v>
      </c>
      <c r="AJ163" s="33">
        <f>SUMIF('6월 매출현황(6.26)'!$B:$B,Main!C163,'6월 매출현황(6.26)'!$N:$N)</f>
        <v>133</v>
      </c>
      <c r="AK163" s="33">
        <v>12</v>
      </c>
      <c r="AL163" s="386" t="s">
        <v>2021</v>
      </c>
      <c r="AM163" s="33">
        <f t="shared" si="119"/>
        <v>494</v>
      </c>
      <c r="AN163" s="33"/>
      <c r="AO163" s="80">
        <v>0</v>
      </c>
      <c r="AP163" s="80">
        <v>0</v>
      </c>
      <c r="BB163" s="253"/>
      <c r="BC163" s="254">
        <v>1</v>
      </c>
      <c r="BD163" s="33">
        <f t="shared" si="120"/>
        <v>0</v>
      </c>
      <c r="BE163" s="4">
        <f t="shared" si="121"/>
        <v>1594</v>
      </c>
    </row>
    <row r="164" spans="2:57" ht="17.25" customHeight="1">
      <c r="B164" s="3" t="s">
        <v>67</v>
      </c>
      <c r="C164" s="249" t="s">
        <v>238</v>
      </c>
      <c r="D164" s="89"/>
      <c r="E164" s="4">
        <v>0</v>
      </c>
      <c r="F164" s="4">
        <v>0</v>
      </c>
      <c r="G164" s="4">
        <f t="shared" si="107"/>
        <v>0</v>
      </c>
      <c r="H164" s="4">
        <v>0</v>
      </c>
      <c r="I164" s="4">
        <v>0</v>
      </c>
      <c r="J164" s="4">
        <f t="shared" si="108"/>
        <v>0</v>
      </c>
      <c r="K164" s="4">
        <v>0</v>
      </c>
      <c r="L164" s="4">
        <v>0</v>
      </c>
      <c r="M164" s="4">
        <f t="shared" si="109"/>
        <v>0</v>
      </c>
      <c r="N164" s="4">
        <v>0</v>
      </c>
      <c r="O164" s="4">
        <v>0</v>
      </c>
      <c r="P164" s="4">
        <f t="shared" si="110"/>
        <v>0</v>
      </c>
      <c r="Q164" s="4">
        <v>0</v>
      </c>
      <c r="R164" s="4">
        <v>0</v>
      </c>
      <c r="S164" s="4">
        <f t="shared" si="111"/>
        <v>0</v>
      </c>
      <c r="T164" s="4">
        <v>0</v>
      </c>
      <c r="U164" s="4">
        <v>869</v>
      </c>
      <c r="V164" s="4">
        <f t="shared" si="114"/>
        <v>869</v>
      </c>
      <c r="W164" s="4">
        <f t="shared" si="115"/>
        <v>0</v>
      </c>
      <c r="X164" s="33">
        <f t="shared" si="116"/>
        <v>0</v>
      </c>
      <c r="Y164" s="33">
        <f t="shared" si="117"/>
        <v>0</v>
      </c>
      <c r="Z164" s="4">
        <f t="shared" si="118"/>
        <v>0</v>
      </c>
      <c r="AA164" s="4">
        <f t="shared" si="112"/>
        <v>869</v>
      </c>
      <c r="AB164" s="36">
        <f t="shared" si="113"/>
        <v>1.9925343018563357E-3</v>
      </c>
      <c r="AC164" s="43">
        <v>50</v>
      </c>
      <c r="AD164" s="43">
        <v>80</v>
      </c>
      <c r="AE164" s="43">
        <v>87</v>
      </c>
      <c r="AF164" s="33">
        <v>53</v>
      </c>
      <c r="AG164" s="85">
        <v>0</v>
      </c>
      <c r="AH164" s="85"/>
      <c r="AI164" s="33">
        <v>100</v>
      </c>
      <c r="AJ164" s="33">
        <f>SUMIF('6월 매출현황(6.26)'!$B:$B,Main!C164,'6월 매출현황(6.26)'!$N:$N)</f>
        <v>66</v>
      </c>
      <c r="AK164" s="33">
        <v>20</v>
      </c>
      <c r="AL164" s="386" t="s">
        <v>2021</v>
      </c>
      <c r="AM164" s="33">
        <f t="shared" si="119"/>
        <v>336</v>
      </c>
      <c r="AN164" s="33"/>
      <c r="AO164" s="80">
        <v>0</v>
      </c>
      <c r="AP164" s="80">
        <v>0</v>
      </c>
      <c r="BB164" s="253"/>
      <c r="BC164" s="254">
        <v>1</v>
      </c>
      <c r="BD164" s="33">
        <f t="shared" si="120"/>
        <v>0</v>
      </c>
      <c r="BE164" s="4">
        <f t="shared" si="121"/>
        <v>869</v>
      </c>
    </row>
    <row r="165" spans="2:57" ht="16.5" customHeight="1" thickBot="1">
      <c r="B165" s="3" t="s">
        <v>67</v>
      </c>
      <c r="C165" s="249" t="s">
        <v>251</v>
      </c>
      <c r="D165" s="89"/>
      <c r="E165" s="4">
        <v>0</v>
      </c>
      <c r="F165" s="4">
        <v>0</v>
      </c>
      <c r="G165" s="4">
        <f t="shared" si="107"/>
        <v>0</v>
      </c>
      <c r="H165" s="4">
        <v>0</v>
      </c>
      <c r="I165" s="4">
        <v>0</v>
      </c>
      <c r="J165" s="4">
        <f t="shared" si="108"/>
        <v>0</v>
      </c>
      <c r="K165" s="4">
        <v>0</v>
      </c>
      <c r="L165" s="4">
        <v>0</v>
      </c>
      <c r="M165" s="4">
        <f t="shared" si="109"/>
        <v>0</v>
      </c>
      <c r="N165" s="4">
        <v>0</v>
      </c>
      <c r="O165" s="4">
        <v>0</v>
      </c>
      <c r="P165" s="4">
        <f t="shared" si="110"/>
        <v>0</v>
      </c>
      <c r="Q165" s="4">
        <v>0</v>
      </c>
      <c r="R165" s="4">
        <v>0</v>
      </c>
      <c r="S165" s="4">
        <f t="shared" si="111"/>
        <v>0</v>
      </c>
      <c r="T165" s="4">
        <v>0</v>
      </c>
      <c r="U165" s="4">
        <v>78</v>
      </c>
      <c r="V165" s="4">
        <f t="shared" si="114"/>
        <v>78</v>
      </c>
      <c r="W165" s="4">
        <f t="shared" si="115"/>
        <v>0</v>
      </c>
      <c r="X165" s="33">
        <f t="shared" si="116"/>
        <v>0</v>
      </c>
      <c r="Y165" s="33">
        <f t="shared" si="117"/>
        <v>0</v>
      </c>
      <c r="Z165" s="4">
        <f t="shared" si="118"/>
        <v>0</v>
      </c>
      <c r="AA165" s="4">
        <f t="shared" si="112"/>
        <v>78</v>
      </c>
      <c r="AB165" s="36">
        <f t="shared" si="113"/>
        <v>1.7884657715166189E-4</v>
      </c>
      <c r="AC165" s="43">
        <v>0</v>
      </c>
      <c r="AD165" s="43">
        <v>10</v>
      </c>
      <c r="AE165" s="43">
        <v>0</v>
      </c>
      <c r="AF165" s="33">
        <v>0</v>
      </c>
      <c r="AG165" s="85">
        <v>6</v>
      </c>
      <c r="AH165" s="85"/>
      <c r="AI165" s="33">
        <v>20</v>
      </c>
      <c r="AJ165" s="33">
        <f>SUMIF('6월 매출현황(6.26)'!$B:$B,Main!C165,'6월 매출현황(6.26)'!$N:$N)</f>
        <v>0</v>
      </c>
      <c r="AK165" s="33"/>
      <c r="AL165" s="386" t="s">
        <v>2021</v>
      </c>
      <c r="AM165" s="33">
        <f t="shared" si="119"/>
        <v>16</v>
      </c>
      <c r="AN165" s="33"/>
      <c r="AO165" s="80">
        <v>0</v>
      </c>
      <c r="AP165" s="80">
        <v>0</v>
      </c>
      <c r="BB165" s="253"/>
      <c r="BC165" s="254">
        <v>1</v>
      </c>
      <c r="BD165" s="33">
        <f t="shared" si="120"/>
        <v>0</v>
      </c>
      <c r="BE165" s="4">
        <f t="shared" si="121"/>
        <v>78</v>
      </c>
    </row>
    <row r="166" spans="2:57" ht="16.5" hidden="1" customHeight="1">
      <c r="B166" s="3" t="s">
        <v>67</v>
      </c>
      <c r="C166" s="249" t="s">
        <v>195</v>
      </c>
      <c r="D166" s="89"/>
      <c r="E166" s="4">
        <v>11</v>
      </c>
      <c r="F166" s="4">
        <v>64</v>
      </c>
      <c r="G166" s="4">
        <f t="shared" si="107"/>
        <v>75</v>
      </c>
      <c r="H166" s="4">
        <v>12</v>
      </c>
      <c r="I166" s="4">
        <v>4</v>
      </c>
      <c r="J166" s="4">
        <f t="shared" si="108"/>
        <v>16</v>
      </c>
      <c r="K166" s="4">
        <v>8</v>
      </c>
      <c r="L166" s="4">
        <v>22</v>
      </c>
      <c r="M166" s="4">
        <f t="shared" si="109"/>
        <v>30</v>
      </c>
      <c r="N166" s="4">
        <v>4</v>
      </c>
      <c r="O166" s="4">
        <v>8</v>
      </c>
      <c r="P166" s="4">
        <f t="shared" si="110"/>
        <v>12</v>
      </c>
      <c r="Q166" s="4">
        <v>4</v>
      </c>
      <c r="R166" s="4">
        <v>6</v>
      </c>
      <c r="S166" s="4">
        <f t="shared" si="111"/>
        <v>10</v>
      </c>
      <c r="T166" s="4">
        <v>4</v>
      </c>
      <c r="U166" s="4">
        <v>8</v>
      </c>
      <c r="V166" s="4">
        <f t="shared" si="114"/>
        <v>12</v>
      </c>
      <c r="W166" s="4">
        <f t="shared" si="115"/>
        <v>16</v>
      </c>
      <c r="X166" s="33">
        <f t="shared" si="116"/>
        <v>30</v>
      </c>
      <c r="Y166" s="33">
        <f t="shared" si="117"/>
        <v>12</v>
      </c>
      <c r="Z166" s="4">
        <f t="shared" si="118"/>
        <v>10</v>
      </c>
      <c r="AA166" s="4">
        <f t="shared" si="112"/>
        <v>12</v>
      </c>
      <c r="AB166" s="36">
        <f t="shared" si="113"/>
        <v>2.7514858023332598E-5</v>
      </c>
      <c r="AC166" s="43">
        <v>0</v>
      </c>
      <c r="AD166" s="43">
        <v>0</v>
      </c>
      <c r="AE166" s="43">
        <v>0</v>
      </c>
      <c r="AF166" s="33">
        <v>0</v>
      </c>
      <c r="AG166" s="85">
        <v>0</v>
      </c>
      <c r="AH166" s="85"/>
      <c r="AI166" s="33"/>
      <c r="AJ166" s="33">
        <f>SUMIF('6월 매출현황(6.26)'!$B:$B,Main!C166,'6월 매출현황(6.26)'!$N:$N)</f>
        <v>0</v>
      </c>
      <c r="AK166" s="33"/>
      <c r="AL166" s="386"/>
      <c r="AM166" s="33">
        <f t="shared" si="119"/>
        <v>0</v>
      </c>
      <c r="AN166" s="33"/>
      <c r="AO166" s="80">
        <v>0</v>
      </c>
      <c r="AP166" s="80">
        <v>0</v>
      </c>
      <c r="BB166" s="253"/>
      <c r="BC166" s="254">
        <v>1</v>
      </c>
      <c r="BD166" s="33">
        <f t="shared" si="120"/>
        <v>0</v>
      </c>
      <c r="BE166" s="4">
        <f t="shared" si="121"/>
        <v>12</v>
      </c>
    </row>
    <row r="167" spans="2:57" ht="16.5" hidden="1" customHeight="1">
      <c r="B167" s="3" t="s">
        <v>67</v>
      </c>
      <c r="C167" s="249" t="s">
        <v>279</v>
      </c>
      <c r="D167" s="89"/>
      <c r="E167" s="4">
        <v>0</v>
      </c>
      <c r="F167" s="4">
        <v>0</v>
      </c>
      <c r="G167" s="4">
        <f t="shared" si="107"/>
        <v>0</v>
      </c>
      <c r="H167" s="4">
        <v>0</v>
      </c>
      <c r="I167" s="4">
        <v>0</v>
      </c>
      <c r="J167" s="4">
        <f t="shared" si="108"/>
        <v>0</v>
      </c>
      <c r="K167" s="4">
        <v>0</v>
      </c>
      <c r="L167" s="4">
        <v>0</v>
      </c>
      <c r="M167" s="4">
        <f t="shared" si="109"/>
        <v>0</v>
      </c>
      <c r="N167" s="4">
        <v>0</v>
      </c>
      <c r="O167" s="4">
        <v>0</v>
      </c>
      <c r="P167" s="4">
        <f t="shared" si="110"/>
        <v>0</v>
      </c>
      <c r="Q167" s="4"/>
      <c r="R167" s="4"/>
      <c r="S167" s="4">
        <f t="shared" si="111"/>
        <v>0</v>
      </c>
      <c r="T167" s="4">
        <v>0</v>
      </c>
      <c r="U167" s="4">
        <v>4</v>
      </c>
      <c r="V167" s="4">
        <f t="shared" si="114"/>
        <v>4</v>
      </c>
      <c r="W167" s="4">
        <f t="shared" si="115"/>
        <v>0</v>
      </c>
      <c r="X167" s="33">
        <f t="shared" si="116"/>
        <v>0</v>
      </c>
      <c r="Y167" s="33">
        <f t="shared" si="117"/>
        <v>0</v>
      </c>
      <c r="Z167" s="4">
        <f t="shared" si="118"/>
        <v>0</v>
      </c>
      <c r="AA167" s="4">
        <f t="shared" si="112"/>
        <v>4</v>
      </c>
      <c r="AB167" s="36">
        <f t="shared" si="113"/>
        <v>9.1716193411108666E-6</v>
      </c>
      <c r="AC167" s="43">
        <v>0</v>
      </c>
      <c r="AD167" s="43">
        <v>0</v>
      </c>
      <c r="AE167" s="43">
        <v>0</v>
      </c>
      <c r="AF167" s="33">
        <v>0</v>
      </c>
      <c r="AG167" s="85">
        <v>0</v>
      </c>
      <c r="AH167" s="85"/>
      <c r="AI167" s="33"/>
      <c r="AJ167" s="33">
        <f>SUMIF('6월 매출현황(6.26)'!$B:$B,Main!C167,'6월 매출현황(6.26)'!$N:$N)</f>
        <v>0</v>
      </c>
      <c r="AK167" s="33"/>
      <c r="AL167" s="386"/>
      <c r="AM167" s="33">
        <f t="shared" si="119"/>
        <v>0</v>
      </c>
      <c r="AN167" s="33"/>
      <c r="AO167" s="80">
        <v>0</v>
      </c>
      <c r="AP167" s="80">
        <v>0</v>
      </c>
      <c r="BB167" s="253"/>
      <c r="BC167" s="254">
        <v>1</v>
      </c>
      <c r="BD167" s="33">
        <f t="shared" si="120"/>
        <v>0</v>
      </c>
      <c r="BE167" s="4">
        <f t="shared" si="121"/>
        <v>4</v>
      </c>
    </row>
    <row r="168" spans="2:57" ht="16.5" hidden="1" customHeight="1">
      <c r="B168" s="3" t="s">
        <v>67</v>
      </c>
      <c r="C168" s="249" t="s">
        <v>250</v>
      </c>
      <c r="D168" s="89"/>
      <c r="E168" s="4">
        <v>0</v>
      </c>
      <c r="F168" s="4">
        <v>0</v>
      </c>
      <c r="G168" s="4">
        <f t="shared" si="107"/>
        <v>0</v>
      </c>
      <c r="H168" s="4">
        <v>0</v>
      </c>
      <c r="I168" s="4">
        <v>0</v>
      </c>
      <c r="J168" s="4">
        <f t="shared" si="108"/>
        <v>0</v>
      </c>
      <c r="K168" s="4">
        <v>0</v>
      </c>
      <c r="L168" s="4">
        <v>0</v>
      </c>
      <c r="M168" s="4">
        <f t="shared" si="109"/>
        <v>0</v>
      </c>
      <c r="N168" s="4">
        <v>0</v>
      </c>
      <c r="O168" s="4">
        <v>0</v>
      </c>
      <c r="P168" s="4">
        <f t="shared" si="110"/>
        <v>0</v>
      </c>
      <c r="Q168" s="4">
        <v>0</v>
      </c>
      <c r="R168" s="4">
        <v>0</v>
      </c>
      <c r="S168" s="4">
        <f t="shared" si="111"/>
        <v>0</v>
      </c>
      <c r="T168" s="4">
        <v>0</v>
      </c>
      <c r="U168" s="4">
        <v>2</v>
      </c>
      <c r="V168" s="4">
        <f t="shared" si="114"/>
        <v>2</v>
      </c>
      <c r="W168" s="4">
        <f t="shared" si="115"/>
        <v>0</v>
      </c>
      <c r="X168" s="33">
        <f t="shared" si="116"/>
        <v>0</v>
      </c>
      <c r="Y168" s="33">
        <f t="shared" si="117"/>
        <v>0</v>
      </c>
      <c r="Z168" s="4">
        <f t="shared" si="118"/>
        <v>0</v>
      </c>
      <c r="AA168" s="4">
        <f t="shared" si="112"/>
        <v>2</v>
      </c>
      <c r="AB168" s="36">
        <f t="shared" si="113"/>
        <v>4.5858096705554333E-6</v>
      </c>
      <c r="AC168" s="43">
        <v>0</v>
      </c>
      <c r="AD168" s="43">
        <v>0</v>
      </c>
      <c r="AE168" s="43">
        <v>0</v>
      </c>
      <c r="AF168" s="33">
        <v>0</v>
      </c>
      <c r="AG168" s="85">
        <v>0</v>
      </c>
      <c r="AH168" s="85"/>
      <c r="AI168" s="33"/>
      <c r="AJ168" s="33">
        <f>SUMIF('6월 매출현황(6.26)'!$B:$B,Main!C168,'6월 매출현황(6.26)'!$N:$N)</f>
        <v>0</v>
      </c>
      <c r="AK168" s="33"/>
      <c r="AL168" s="386"/>
      <c r="AM168" s="33">
        <f t="shared" si="119"/>
        <v>0</v>
      </c>
      <c r="AN168" s="33"/>
      <c r="AO168" s="80">
        <v>0</v>
      </c>
      <c r="AP168" s="80">
        <v>0</v>
      </c>
      <c r="BB168" s="253"/>
      <c r="BC168" s="254">
        <v>1</v>
      </c>
      <c r="BD168" s="33">
        <f t="shared" si="120"/>
        <v>0</v>
      </c>
      <c r="BE168" s="4">
        <f t="shared" si="121"/>
        <v>2</v>
      </c>
    </row>
    <row r="169" spans="2:57" ht="16.5" hidden="1" customHeight="1">
      <c r="B169" s="3" t="s">
        <v>67</v>
      </c>
      <c r="C169" s="250" t="s">
        <v>239</v>
      </c>
      <c r="D169" s="89"/>
      <c r="E169" s="4">
        <v>0</v>
      </c>
      <c r="F169" s="4">
        <v>0</v>
      </c>
      <c r="G169" s="4">
        <f t="shared" si="107"/>
        <v>0</v>
      </c>
      <c r="H169" s="4">
        <v>0</v>
      </c>
      <c r="I169" s="4">
        <v>4</v>
      </c>
      <c r="J169" s="4">
        <f t="shared" si="108"/>
        <v>4</v>
      </c>
      <c r="K169" s="4">
        <v>0</v>
      </c>
      <c r="L169" s="4">
        <v>0</v>
      </c>
      <c r="M169" s="4">
        <f t="shared" si="109"/>
        <v>0</v>
      </c>
      <c r="N169" s="4">
        <v>0</v>
      </c>
      <c r="O169" s="4">
        <v>0</v>
      </c>
      <c r="P169" s="4">
        <f t="shared" si="110"/>
        <v>0</v>
      </c>
      <c r="Q169" s="4">
        <v>0</v>
      </c>
      <c r="R169" s="4">
        <v>0</v>
      </c>
      <c r="S169" s="4">
        <f t="shared" si="111"/>
        <v>0</v>
      </c>
      <c r="T169" s="4">
        <v>0</v>
      </c>
      <c r="U169" s="4">
        <v>4</v>
      </c>
      <c r="V169" s="4">
        <f t="shared" si="114"/>
        <v>4</v>
      </c>
      <c r="W169" s="4">
        <f t="shared" si="115"/>
        <v>4</v>
      </c>
      <c r="X169" s="33">
        <f t="shared" si="116"/>
        <v>0</v>
      </c>
      <c r="Y169" s="33">
        <f t="shared" si="117"/>
        <v>0</v>
      </c>
      <c r="Z169" s="4">
        <f t="shared" si="118"/>
        <v>0</v>
      </c>
      <c r="AA169" s="4">
        <f t="shared" si="112"/>
        <v>4</v>
      </c>
      <c r="AB169" s="36">
        <f t="shared" si="113"/>
        <v>9.1716193411108666E-6</v>
      </c>
      <c r="AC169" s="43">
        <v>0</v>
      </c>
      <c r="AD169" s="43">
        <v>0</v>
      </c>
      <c r="AE169" s="43">
        <v>0</v>
      </c>
      <c r="AF169" s="33">
        <v>0</v>
      </c>
      <c r="AG169" s="85">
        <v>0</v>
      </c>
      <c r="AH169" s="85"/>
      <c r="AI169" s="33"/>
      <c r="AJ169" s="33">
        <f>SUMIF('6월 매출현황(6.26)'!$B:$B,Main!C169,'6월 매출현황(6.26)'!$N:$N)</f>
        <v>0</v>
      </c>
      <c r="AK169" s="33"/>
      <c r="AL169" s="386"/>
      <c r="AM169" s="33">
        <f t="shared" si="119"/>
        <v>0</v>
      </c>
      <c r="AN169" s="33"/>
      <c r="AO169" s="80">
        <v>0</v>
      </c>
      <c r="AP169" s="80">
        <v>0</v>
      </c>
      <c r="AQ169" s="7"/>
      <c r="BB169" s="253"/>
      <c r="BC169" s="254">
        <v>1</v>
      </c>
      <c r="BD169" s="33">
        <f t="shared" si="120"/>
        <v>0</v>
      </c>
      <c r="BE169" s="4">
        <f t="shared" si="121"/>
        <v>4</v>
      </c>
    </row>
    <row r="170" spans="2:57" ht="16.5" hidden="1" customHeight="1">
      <c r="B170" s="3" t="s">
        <v>67</v>
      </c>
      <c r="C170" s="249" t="s">
        <v>199</v>
      </c>
      <c r="D170" s="89"/>
      <c r="E170" s="4">
        <v>0</v>
      </c>
      <c r="F170" s="4">
        <v>0</v>
      </c>
      <c r="G170" s="4">
        <f t="shared" si="107"/>
        <v>0</v>
      </c>
      <c r="H170" s="4">
        <v>29</v>
      </c>
      <c r="I170" s="4">
        <v>48</v>
      </c>
      <c r="J170" s="4">
        <f t="shared" si="108"/>
        <v>77</v>
      </c>
      <c r="K170" s="4">
        <v>24</v>
      </c>
      <c r="L170" s="4">
        <v>6</v>
      </c>
      <c r="M170" s="4">
        <f t="shared" si="109"/>
        <v>30</v>
      </c>
      <c r="N170" s="4">
        <v>0</v>
      </c>
      <c r="O170" s="4">
        <v>0</v>
      </c>
      <c r="P170" s="4">
        <f t="shared" si="110"/>
        <v>0</v>
      </c>
      <c r="Q170" s="4">
        <v>0</v>
      </c>
      <c r="R170" s="4">
        <v>0</v>
      </c>
      <c r="S170" s="4">
        <f t="shared" si="111"/>
        <v>0</v>
      </c>
      <c r="T170" s="4">
        <v>0</v>
      </c>
      <c r="U170" s="4">
        <v>0</v>
      </c>
      <c r="V170" s="4">
        <f t="shared" si="114"/>
        <v>0</v>
      </c>
      <c r="W170" s="4">
        <f t="shared" si="115"/>
        <v>77</v>
      </c>
      <c r="X170" s="33">
        <f t="shared" si="116"/>
        <v>30</v>
      </c>
      <c r="Y170" s="33">
        <f t="shared" si="117"/>
        <v>0</v>
      </c>
      <c r="Z170" s="4">
        <f t="shared" si="118"/>
        <v>0</v>
      </c>
      <c r="AA170" s="4">
        <f t="shared" si="112"/>
        <v>0</v>
      </c>
      <c r="AB170" s="36">
        <f t="shared" si="113"/>
        <v>0</v>
      </c>
      <c r="AC170" s="43">
        <v>0</v>
      </c>
      <c r="AD170" s="43">
        <v>0</v>
      </c>
      <c r="AE170" s="43">
        <v>0</v>
      </c>
      <c r="AF170" s="33">
        <v>0</v>
      </c>
      <c r="AG170" s="85">
        <v>0</v>
      </c>
      <c r="AH170" s="85"/>
      <c r="AI170" s="33"/>
      <c r="AJ170" s="33">
        <f>SUMIF('6월 매출현황(6.26)'!$B:$B,Main!C170,'6월 매출현황(6.26)'!$N:$N)</f>
        <v>0</v>
      </c>
      <c r="AK170" s="33"/>
      <c r="AL170" s="386"/>
      <c r="AM170" s="33">
        <f t="shared" si="119"/>
        <v>0</v>
      </c>
      <c r="AN170" s="33"/>
      <c r="AO170" s="80">
        <v>0</v>
      </c>
      <c r="AP170" s="80">
        <v>0</v>
      </c>
      <c r="BB170" s="253"/>
      <c r="BC170" s="254">
        <v>1</v>
      </c>
      <c r="BD170" s="33">
        <f t="shared" si="120"/>
        <v>0</v>
      </c>
      <c r="BE170" s="4">
        <f t="shared" si="121"/>
        <v>0</v>
      </c>
    </row>
    <row r="171" spans="2:57" ht="16.5" hidden="1" customHeight="1">
      <c r="B171" s="3" t="s">
        <v>67</v>
      </c>
      <c r="C171" s="249" t="s">
        <v>192</v>
      </c>
      <c r="D171" s="89"/>
      <c r="E171" s="4">
        <v>0</v>
      </c>
      <c r="F171" s="4">
        <v>16</v>
      </c>
      <c r="G171" s="4">
        <f t="shared" si="107"/>
        <v>16</v>
      </c>
      <c r="H171" s="4">
        <v>0</v>
      </c>
      <c r="I171" s="4">
        <v>2</v>
      </c>
      <c r="J171" s="4">
        <f t="shared" si="108"/>
        <v>2</v>
      </c>
      <c r="K171" s="4">
        <v>1</v>
      </c>
      <c r="L171" s="4">
        <v>0</v>
      </c>
      <c r="M171" s="4">
        <f t="shared" si="109"/>
        <v>1</v>
      </c>
      <c r="N171" s="4">
        <v>0</v>
      </c>
      <c r="O171" s="4">
        <v>0</v>
      </c>
      <c r="P171" s="4">
        <f t="shared" si="110"/>
        <v>0</v>
      </c>
      <c r="Q171" s="4">
        <v>0</v>
      </c>
      <c r="R171" s="4">
        <v>0</v>
      </c>
      <c r="S171" s="4">
        <f t="shared" si="111"/>
        <v>0</v>
      </c>
      <c r="T171" s="4">
        <v>0</v>
      </c>
      <c r="U171" s="4">
        <v>0</v>
      </c>
      <c r="V171" s="4">
        <f t="shared" si="114"/>
        <v>0</v>
      </c>
      <c r="W171" s="4">
        <f t="shared" si="115"/>
        <v>2</v>
      </c>
      <c r="X171" s="33">
        <f t="shared" si="116"/>
        <v>1</v>
      </c>
      <c r="Y171" s="33">
        <f t="shared" si="117"/>
        <v>0</v>
      </c>
      <c r="Z171" s="4">
        <f t="shared" si="118"/>
        <v>0</v>
      </c>
      <c r="AA171" s="4">
        <f t="shared" si="112"/>
        <v>0</v>
      </c>
      <c r="AB171" s="36">
        <f t="shared" si="113"/>
        <v>0</v>
      </c>
      <c r="AC171" s="43">
        <v>0</v>
      </c>
      <c r="AD171" s="43">
        <v>0</v>
      </c>
      <c r="AE171" s="43">
        <v>0</v>
      </c>
      <c r="AF171" s="33">
        <v>0</v>
      </c>
      <c r="AG171" s="85">
        <v>0</v>
      </c>
      <c r="AH171" s="85"/>
      <c r="AI171" s="33"/>
      <c r="AJ171" s="33">
        <f>SUMIF('6월 매출현황(6.26)'!$B:$B,Main!C171,'6월 매출현황(6.26)'!$N:$N)</f>
        <v>0</v>
      </c>
      <c r="AK171" s="33"/>
      <c r="AL171" s="386"/>
      <c r="AM171" s="33">
        <f t="shared" si="119"/>
        <v>0</v>
      </c>
      <c r="AN171" s="33"/>
      <c r="AO171" s="80">
        <v>0</v>
      </c>
      <c r="AP171" s="80">
        <v>0</v>
      </c>
      <c r="BB171" s="253"/>
      <c r="BC171" s="254">
        <v>1</v>
      </c>
      <c r="BD171" s="33">
        <f t="shared" si="120"/>
        <v>0</v>
      </c>
      <c r="BE171" s="4">
        <f t="shared" si="121"/>
        <v>0</v>
      </c>
    </row>
    <row r="172" spans="2:57" ht="16.5" hidden="1" customHeight="1">
      <c r="B172" s="3" t="s">
        <v>67</v>
      </c>
      <c r="C172" s="249" t="s">
        <v>194</v>
      </c>
      <c r="D172" s="89"/>
      <c r="E172" s="4">
        <v>0</v>
      </c>
      <c r="F172" s="4">
        <v>0</v>
      </c>
      <c r="G172" s="4">
        <f t="shared" si="107"/>
        <v>0</v>
      </c>
      <c r="H172" s="4">
        <v>20</v>
      </c>
      <c r="I172" s="4">
        <v>65</v>
      </c>
      <c r="J172" s="4">
        <f t="shared" si="108"/>
        <v>85</v>
      </c>
      <c r="K172" s="4">
        <v>25</v>
      </c>
      <c r="L172" s="4">
        <v>0</v>
      </c>
      <c r="M172" s="4">
        <f t="shared" si="109"/>
        <v>25</v>
      </c>
      <c r="N172" s="4">
        <v>0</v>
      </c>
      <c r="O172" s="4">
        <v>0</v>
      </c>
      <c r="P172" s="4">
        <f t="shared" si="110"/>
        <v>0</v>
      </c>
      <c r="Q172" s="4">
        <v>0</v>
      </c>
      <c r="R172" s="4">
        <v>0</v>
      </c>
      <c r="S172" s="4">
        <f t="shared" si="111"/>
        <v>0</v>
      </c>
      <c r="T172" s="4">
        <v>0</v>
      </c>
      <c r="U172" s="4">
        <v>0</v>
      </c>
      <c r="V172" s="4">
        <f t="shared" si="114"/>
        <v>0</v>
      </c>
      <c r="W172" s="4">
        <f t="shared" si="115"/>
        <v>85</v>
      </c>
      <c r="X172" s="33">
        <f t="shared" si="116"/>
        <v>25</v>
      </c>
      <c r="Y172" s="33">
        <f t="shared" si="117"/>
        <v>0</v>
      </c>
      <c r="Z172" s="4">
        <f t="shared" si="118"/>
        <v>0</v>
      </c>
      <c r="AA172" s="4">
        <f t="shared" si="112"/>
        <v>0</v>
      </c>
      <c r="AB172" s="36">
        <f t="shared" si="113"/>
        <v>0</v>
      </c>
      <c r="AC172" s="43">
        <v>0</v>
      </c>
      <c r="AD172" s="43">
        <v>0</v>
      </c>
      <c r="AE172" s="43">
        <v>0</v>
      </c>
      <c r="AF172" s="33">
        <v>0</v>
      </c>
      <c r="AG172" s="85">
        <v>0</v>
      </c>
      <c r="AH172" s="85"/>
      <c r="AI172" s="33"/>
      <c r="AJ172" s="33">
        <f>SUMIF('6월 매출현황(6.26)'!$B:$B,Main!C172,'6월 매출현황(6.26)'!$N:$N)</f>
        <v>0</v>
      </c>
      <c r="AK172" s="33"/>
      <c r="AL172" s="386"/>
      <c r="AM172" s="33">
        <f t="shared" si="119"/>
        <v>0</v>
      </c>
      <c r="AN172" s="33"/>
      <c r="AO172" s="80">
        <v>0</v>
      </c>
      <c r="AP172" s="80">
        <v>0</v>
      </c>
      <c r="BB172" s="253"/>
      <c r="BC172" s="254">
        <v>1</v>
      </c>
      <c r="BD172" s="33">
        <f t="shared" si="120"/>
        <v>0</v>
      </c>
      <c r="BE172" s="4">
        <f t="shared" si="121"/>
        <v>0</v>
      </c>
    </row>
    <row r="173" spans="2:57" ht="16.5" hidden="1" customHeight="1">
      <c r="B173" s="3" t="s">
        <v>67</v>
      </c>
      <c r="C173" s="249" t="s">
        <v>187</v>
      </c>
      <c r="D173" s="89"/>
      <c r="E173" s="4">
        <v>0</v>
      </c>
      <c r="F173" s="4">
        <v>0</v>
      </c>
      <c r="G173" s="4">
        <f t="shared" si="107"/>
        <v>0</v>
      </c>
      <c r="H173" s="4">
        <v>0</v>
      </c>
      <c r="I173" s="4">
        <v>62</v>
      </c>
      <c r="J173" s="4">
        <f t="shared" si="108"/>
        <v>62</v>
      </c>
      <c r="K173" s="4">
        <v>47</v>
      </c>
      <c r="L173" s="4">
        <v>68</v>
      </c>
      <c r="M173" s="4">
        <f t="shared" si="109"/>
        <v>115</v>
      </c>
      <c r="N173" s="4">
        <v>67</v>
      </c>
      <c r="O173" s="4">
        <v>0</v>
      </c>
      <c r="P173" s="4">
        <f t="shared" si="110"/>
        <v>67</v>
      </c>
      <c r="Q173" s="4">
        <v>6</v>
      </c>
      <c r="R173" s="4">
        <v>0</v>
      </c>
      <c r="S173" s="4">
        <f t="shared" si="111"/>
        <v>6</v>
      </c>
      <c r="T173" s="4">
        <v>0</v>
      </c>
      <c r="U173" s="4">
        <v>0</v>
      </c>
      <c r="V173" s="4">
        <f t="shared" si="114"/>
        <v>0</v>
      </c>
      <c r="W173" s="4">
        <f t="shared" si="115"/>
        <v>62</v>
      </c>
      <c r="X173" s="33">
        <f t="shared" si="116"/>
        <v>115</v>
      </c>
      <c r="Y173" s="33">
        <f t="shared" si="117"/>
        <v>67</v>
      </c>
      <c r="Z173" s="4">
        <f t="shared" si="118"/>
        <v>6</v>
      </c>
      <c r="AA173" s="4">
        <f t="shared" si="112"/>
        <v>0</v>
      </c>
      <c r="AB173" s="36">
        <f t="shared" si="113"/>
        <v>0</v>
      </c>
      <c r="AC173" s="43">
        <v>0</v>
      </c>
      <c r="AD173" s="43">
        <v>0</v>
      </c>
      <c r="AE173" s="43">
        <v>0</v>
      </c>
      <c r="AF173" s="33">
        <v>0</v>
      </c>
      <c r="AG173" s="85">
        <v>0</v>
      </c>
      <c r="AH173" s="85"/>
      <c r="AI173" s="33"/>
      <c r="AJ173" s="33">
        <f>SUMIF('6월 매출현황(6.26)'!$B:$B,Main!C173,'6월 매출현황(6.26)'!$N:$N)</f>
        <v>0</v>
      </c>
      <c r="AK173" s="33"/>
      <c r="AL173" s="386"/>
      <c r="AM173" s="33">
        <f t="shared" si="119"/>
        <v>0</v>
      </c>
      <c r="AN173" s="33"/>
      <c r="AO173" s="80">
        <v>0</v>
      </c>
      <c r="AP173" s="80">
        <v>0</v>
      </c>
      <c r="BB173" s="253"/>
      <c r="BC173" s="254">
        <v>1</v>
      </c>
      <c r="BD173" s="33">
        <f t="shared" si="120"/>
        <v>0</v>
      </c>
      <c r="BE173" s="4">
        <f t="shared" si="121"/>
        <v>0</v>
      </c>
    </row>
    <row r="174" spans="2:57" ht="16.5" hidden="1" customHeight="1">
      <c r="B174" s="3" t="s">
        <v>67</v>
      </c>
      <c r="C174" s="249" t="s">
        <v>198</v>
      </c>
      <c r="D174" s="89"/>
      <c r="E174" s="4">
        <v>0</v>
      </c>
      <c r="F174" s="4">
        <v>0</v>
      </c>
      <c r="G174" s="4">
        <f t="shared" si="107"/>
        <v>0</v>
      </c>
      <c r="H174" s="4">
        <v>0</v>
      </c>
      <c r="I174" s="4">
        <v>0</v>
      </c>
      <c r="J174" s="4">
        <f t="shared" si="108"/>
        <v>0</v>
      </c>
      <c r="K174" s="4">
        <v>0</v>
      </c>
      <c r="L174" s="4">
        <v>64</v>
      </c>
      <c r="M174" s="4">
        <f t="shared" si="109"/>
        <v>64</v>
      </c>
      <c r="N174" s="4">
        <v>0</v>
      </c>
      <c r="O174" s="4">
        <v>0</v>
      </c>
      <c r="P174" s="4">
        <f t="shared" si="110"/>
        <v>0</v>
      </c>
      <c r="Q174" s="4">
        <v>0</v>
      </c>
      <c r="R174" s="4">
        <v>0</v>
      </c>
      <c r="S174" s="4">
        <f t="shared" si="111"/>
        <v>0</v>
      </c>
      <c r="T174" s="4">
        <v>0</v>
      </c>
      <c r="U174" s="4">
        <v>0</v>
      </c>
      <c r="V174" s="4">
        <f t="shared" si="114"/>
        <v>0</v>
      </c>
      <c r="W174" s="4">
        <f t="shared" si="115"/>
        <v>0</v>
      </c>
      <c r="X174" s="33">
        <f t="shared" si="116"/>
        <v>64</v>
      </c>
      <c r="Y174" s="33">
        <f t="shared" si="117"/>
        <v>0</v>
      </c>
      <c r="Z174" s="4">
        <f t="shared" si="118"/>
        <v>0</v>
      </c>
      <c r="AA174" s="4">
        <f t="shared" si="112"/>
        <v>0</v>
      </c>
      <c r="AB174" s="36">
        <f t="shared" si="113"/>
        <v>0</v>
      </c>
      <c r="AC174" s="43">
        <v>0</v>
      </c>
      <c r="AD174" s="43">
        <v>0</v>
      </c>
      <c r="AE174" s="43">
        <v>0</v>
      </c>
      <c r="AF174" s="33">
        <v>0</v>
      </c>
      <c r="AG174" s="85">
        <v>0</v>
      </c>
      <c r="AH174" s="85"/>
      <c r="AI174" s="33"/>
      <c r="AJ174" s="33">
        <f>SUMIF('6월 매출현황(6.26)'!$B:$B,Main!C174,'6월 매출현황(6.26)'!$N:$N)</f>
        <v>0</v>
      </c>
      <c r="AK174" s="33"/>
      <c r="AL174" s="386"/>
      <c r="AM174" s="33">
        <f t="shared" si="119"/>
        <v>0</v>
      </c>
      <c r="AN174" s="33"/>
      <c r="AO174" s="80">
        <v>0</v>
      </c>
      <c r="AP174" s="80">
        <v>0</v>
      </c>
      <c r="BB174" s="253"/>
      <c r="BC174" s="254">
        <v>1</v>
      </c>
      <c r="BD174" s="33">
        <f t="shared" si="120"/>
        <v>0</v>
      </c>
      <c r="BE174" s="4">
        <f t="shared" si="121"/>
        <v>0</v>
      </c>
    </row>
    <row r="175" spans="2:57" ht="16.5" hidden="1" customHeight="1">
      <c r="B175" s="3" t="s">
        <v>67</v>
      </c>
      <c r="C175" s="249" t="s">
        <v>196</v>
      </c>
      <c r="D175" s="89"/>
      <c r="E175" s="4">
        <v>194</v>
      </c>
      <c r="F175" s="4">
        <v>239</v>
      </c>
      <c r="G175" s="4">
        <f t="shared" si="107"/>
        <v>433</v>
      </c>
      <c r="H175" s="4">
        <v>62</v>
      </c>
      <c r="I175" s="4">
        <v>156</v>
      </c>
      <c r="J175" s="4">
        <f t="shared" si="108"/>
        <v>218</v>
      </c>
      <c r="K175" s="4">
        <v>72</v>
      </c>
      <c r="L175" s="4">
        <v>2</v>
      </c>
      <c r="M175" s="4">
        <f t="shared" si="109"/>
        <v>74</v>
      </c>
      <c r="N175" s="4">
        <v>0</v>
      </c>
      <c r="O175" s="4">
        <v>0</v>
      </c>
      <c r="P175" s="4">
        <f t="shared" si="110"/>
        <v>0</v>
      </c>
      <c r="Q175" s="4">
        <v>0</v>
      </c>
      <c r="R175" s="4">
        <v>3</v>
      </c>
      <c r="S175" s="4">
        <f t="shared" si="111"/>
        <v>3</v>
      </c>
      <c r="T175" s="4">
        <v>0</v>
      </c>
      <c r="U175" s="4">
        <v>0</v>
      </c>
      <c r="V175" s="4">
        <f t="shared" si="114"/>
        <v>0</v>
      </c>
      <c r="W175" s="4">
        <f t="shared" si="115"/>
        <v>218</v>
      </c>
      <c r="X175" s="33">
        <f t="shared" si="116"/>
        <v>74</v>
      </c>
      <c r="Y175" s="33">
        <f t="shared" si="117"/>
        <v>0</v>
      </c>
      <c r="Z175" s="4">
        <f t="shared" si="118"/>
        <v>3</v>
      </c>
      <c r="AA175" s="4">
        <f t="shared" si="112"/>
        <v>0</v>
      </c>
      <c r="AB175" s="36">
        <f t="shared" si="113"/>
        <v>0</v>
      </c>
      <c r="AC175" s="43">
        <v>0</v>
      </c>
      <c r="AD175" s="43">
        <v>0</v>
      </c>
      <c r="AE175" s="43">
        <v>0</v>
      </c>
      <c r="AF175" s="33">
        <v>0</v>
      </c>
      <c r="AG175" s="85">
        <v>0</v>
      </c>
      <c r="AH175" s="85"/>
      <c r="AI175" s="33"/>
      <c r="AJ175" s="33">
        <f>SUMIF('6월 매출현황(6.26)'!$B:$B,Main!C175,'6월 매출현황(6.26)'!$N:$N)</f>
        <v>4</v>
      </c>
      <c r="AK175" s="33"/>
      <c r="AL175" s="386"/>
      <c r="AM175" s="33">
        <f t="shared" si="119"/>
        <v>4</v>
      </c>
      <c r="AN175" s="33"/>
      <c r="AO175" s="80">
        <v>0</v>
      </c>
      <c r="AP175" s="80">
        <v>0</v>
      </c>
      <c r="BB175" s="253"/>
      <c r="BC175" s="254">
        <v>1</v>
      </c>
      <c r="BD175" s="33">
        <f t="shared" si="120"/>
        <v>0</v>
      </c>
      <c r="BE175" s="4">
        <f t="shared" si="121"/>
        <v>0</v>
      </c>
    </row>
    <row r="176" spans="2:57" ht="16.5" hidden="1" customHeight="1">
      <c r="B176" s="3" t="s">
        <v>67</v>
      </c>
      <c r="C176" s="249" t="s">
        <v>190</v>
      </c>
      <c r="D176" s="89"/>
      <c r="E176" s="4">
        <v>0</v>
      </c>
      <c r="F176" s="4">
        <v>0</v>
      </c>
      <c r="G176" s="4">
        <f t="shared" si="107"/>
        <v>0</v>
      </c>
      <c r="H176" s="4">
        <v>0</v>
      </c>
      <c r="I176" s="4">
        <v>0</v>
      </c>
      <c r="J176" s="4">
        <f t="shared" si="108"/>
        <v>0</v>
      </c>
      <c r="K176" s="4">
        <v>4</v>
      </c>
      <c r="L176" s="4">
        <v>11</v>
      </c>
      <c r="M176" s="4">
        <f t="shared" si="109"/>
        <v>15</v>
      </c>
      <c r="N176" s="4">
        <v>0</v>
      </c>
      <c r="O176" s="4">
        <v>14</v>
      </c>
      <c r="P176" s="4">
        <f t="shared" si="110"/>
        <v>14</v>
      </c>
      <c r="Q176" s="4">
        <v>4</v>
      </c>
      <c r="R176" s="4">
        <v>10</v>
      </c>
      <c r="S176" s="4">
        <f t="shared" si="111"/>
        <v>14</v>
      </c>
      <c r="T176" s="4">
        <v>6</v>
      </c>
      <c r="U176" s="4">
        <v>0</v>
      </c>
      <c r="V176" s="4">
        <f t="shared" si="114"/>
        <v>6</v>
      </c>
      <c r="W176" s="4">
        <f t="shared" si="115"/>
        <v>0</v>
      </c>
      <c r="X176" s="33">
        <f t="shared" si="116"/>
        <v>15</v>
      </c>
      <c r="Y176" s="33">
        <f t="shared" si="117"/>
        <v>14</v>
      </c>
      <c r="Z176" s="4">
        <f t="shared" si="118"/>
        <v>14</v>
      </c>
      <c r="AA176" s="4">
        <f t="shared" si="112"/>
        <v>6</v>
      </c>
      <c r="AB176" s="36">
        <f t="shared" si="113"/>
        <v>1.3757429011666299E-5</v>
      </c>
      <c r="AC176" s="43">
        <v>0</v>
      </c>
      <c r="AD176" s="43">
        <v>0</v>
      </c>
      <c r="AE176" s="43">
        <v>0</v>
      </c>
      <c r="AF176" s="33">
        <v>0</v>
      </c>
      <c r="AG176" s="85">
        <v>0</v>
      </c>
      <c r="AH176" s="85"/>
      <c r="AI176" s="33"/>
      <c r="AJ176" s="33">
        <f>SUMIF('6월 매출현황(6.26)'!$B:$B,Main!C176,'6월 매출현황(6.26)'!$N:$N)</f>
        <v>0</v>
      </c>
      <c r="AK176" s="33"/>
      <c r="AL176" s="386"/>
      <c r="AM176" s="33">
        <f t="shared" si="119"/>
        <v>0</v>
      </c>
      <c r="AN176" s="33"/>
      <c r="AO176" s="80">
        <v>0</v>
      </c>
      <c r="AP176" s="80">
        <v>0</v>
      </c>
      <c r="BB176" s="253"/>
      <c r="BC176" s="254">
        <v>1</v>
      </c>
      <c r="BD176" s="33">
        <f t="shared" si="120"/>
        <v>0</v>
      </c>
      <c r="BE176" s="4">
        <f t="shared" si="121"/>
        <v>6</v>
      </c>
    </row>
    <row r="177" spans="2:57" ht="16.5" hidden="1" customHeight="1" thickBot="1">
      <c r="B177" s="3" t="s">
        <v>67</v>
      </c>
      <c r="C177" s="250" t="s">
        <v>281</v>
      </c>
      <c r="D177" s="89"/>
      <c r="E177" s="4">
        <v>0</v>
      </c>
      <c r="F177" s="4">
        <v>0</v>
      </c>
      <c r="G177" s="4">
        <f t="shared" si="107"/>
        <v>0</v>
      </c>
      <c r="H177" s="4">
        <v>0</v>
      </c>
      <c r="I177" s="4">
        <v>0</v>
      </c>
      <c r="J177" s="4">
        <f t="shared" si="108"/>
        <v>0</v>
      </c>
      <c r="K177" s="4">
        <v>0</v>
      </c>
      <c r="L177" s="4">
        <v>0</v>
      </c>
      <c r="M177" s="4">
        <f t="shared" si="109"/>
        <v>0</v>
      </c>
      <c r="N177" s="4">
        <v>0</v>
      </c>
      <c r="O177" s="4">
        <v>0</v>
      </c>
      <c r="P177" s="4">
        <f t="shared" si="110"/>
        <v>0</v>
      </c>
      <c r="Q177" s="4"/>
      <c r="R177" s="4"/>
      <c r="S177" s="4">
        <f t="shared" si="111"/>
        <v>0</v>
      </c>
      <c r="T177" s="4">
        <v>0</v>
      </c>
      <c r="U177" s="4">
        <v>4</v>
      </c>
      <c r="V177" s="4">
        <f t="shared" si="114"/>
        <v>4</v>
      </c>
      <c r="W177" s="4">
        <f t="shared" si="115"/>
        <v>0</v>
      </c>
      <c r="X177" s="33">
        <f t="shared" si="116"/>
        <v>0</v>
      </c>
      <c r="Y177" s="33">
        <f t="shared" si="117"/>
        <v>0</v>
      </c>
      <c r="Z177" s="4">
        <f t="shared" si="118"/>
        <v>0</v>
      </c>
      <c r="AA177" s="4">
        <f t="shared" si="112"/>
        <v>4</v>
      </c>
      <c r="AB177" s="36">
        <f t="shared" si="113"/>
        <v>9.1716193411108666E-6</v>
      </c>
      <c r="AC177" s="43">
        <v>0</v>
      </c>
      <c r="AD177" s="43">
        <v>0</v>
      </c>
      <c r="AE177" s="43">
        <v>0</v>
      </c>
      <c r="AF177" s="33">
        <v>0</v>
      </c>
      <c r="AG177" s="85">
        <v>0</v>
      </c>
      <c r="AH177" s="85"/>
      <c r="AI177" s="33"/>
      <c r="AJ177" s="33">
        <f>SUMIF('6월 매출현황(6.26)'!$B:$B,Main!C177,'6월 매출현황(6.26)'!$N:$N)</f>
        <v>0</v>
      </c>
      <c r="AK177" s="33"/>
      <c r="AL177" s="386"/>
      <c r="AM177" s="33">
        <f t="shared" si="119"/>
        <v>0</v>
      </c>
      <c r="AN177" s="33"/>
      <c r="AO177" s="80">
        <v>0</v>
      </c>
      <c r="AP177" s="80">
        <v>0</v>
      </c>
      <c r="BB177" s="253"/>
      <c r="BC177" s="254">
        <v>1</v>
      </c>
      <c r="BD177" s="33">
        <f t="shared" si="120"/>
        <v>0</v>
      </c>
      <c r="BE177" s="4">
        <f t="shared" si="121"/>
        <v>4</v>
      </c>
    </row>
    <row r="178" spans="2:57" ht="15.75" customHeight="1" thickBot="1">
      <c r="B178" s="15" t="s">
        <v>69</v>
      </c>
      <c r="C178" s="76" t="s">
        <v>87</v>
      </c>
      <c r="D178" s="90">
        <v>0.16391930346048517</v>
      </c>
      <c r="E178" s="45">
        <f>SUM(E143:E177)</f>
        <v>6499</v>
      </c>
      <c r="F178" s="13">
        <f t="shared" ref="F178" si="122">SUM(F143:F177)</f>
        <v>15933</v>
      </c>
      <c r="G178" s="13">
        <f t="shared" si="107"/>
        <v>22432</v>
      </c>
      <c r="H178" s="45">
        <f>SUM(H143:H177)</f>
        <v>10055</v>
      </c>
      <c r="I178" s="13">
        <f t="shared" ref="I178" si="123">SUM(I143:I177)</f>
        <v>8410</v>
      </c>
      <c r="J178" s="13">
        <f t="shared" si="108"/>
        <v>18465</v>
      </c>
      <c r="K178" s="45">
        <f>SUM(K143:K177)</f>
        <v>8980</v>
      </c>
      <c r="L178" s="13">
        <f t="shared" ref="L178" si="124">SUM(L143:L177)</f>
        <v>13874</v>
      </c>
      <c r="M178" s="13">
        <f t="shared" si="109"/>
        <v>22854</v>
      </c>
      <c r="N178" s="45">
        <f>SUM(N143:N177)</f>
        <v>12169</v>
      </c>
      <c r="O178" s="13">
        <f t="shared" ref="O178" si="125">SUM(O143:O177)</f>
        <v>25065</v>
      </c>
      <c r="P178" s="13">
        <f t="shared" si="110"/>
        <v>37234</v>
      </c>
      <c r="Q178" s="45">
        <f>SUM(Q143:Q177)</f>
        <v>22542</v>
      </c>
      <c r="R178" s="13">
        <f t="shared" ref="R178" si="126">SUM(R143:R177)</f>
        <v>33123</v>
      </c>
      <c r="S178" s="13">
        <f t="shared" si="111"/>
        <v>55665</v>
      </c>
      <c r="T178" s="45">
        <f>SUM(T143:T177)</f>
        <v>25645</v>
      </c>
      <c r="U178" s="13">
        <f t="shared" ref="U178" si="127">SUM(U143:U177)</f>
        <v>47018</v>
      </c>
      <c r="V178" s="13">
        <f t="shared" ref="V178:AA178" si="128">SUM(V143:V177)</f>
        <v>72663</v>
      </c>
      <c r="W178" s="45">
        <f t="shared" si="128"/>
        <v>18465</v>
      </c>
      <c r="X178" s="45">
        <f t="shared" si="128"/>
        <v>22854</v>
      </c>
      <c r="Y178" s="45">
        <f t="shared" si="128"/>
        <v>37234</v>
      </c>
      <c r="Z178" s="45">
        <f t="shared" si="128"/>
        <v>55665</v>
      </c>
      <c r="AA178" s="45">
        <f t="shared" si="128"/>
        <v>72663</v>
      </c>
      <c r="AB178" s="37">
        <f t="shared" si="113"/>
        <v>0.16660934404578473</v>
      </c>
      <c r="AC178" s="45">
        <f>SUM(AC143:AC177)</f>
        <v>2437</v>
      </c>
      <c r="AD178" s="45">
        <f>SUM(AD143:AD177)</f>
        <v>2572</v>
      </c>
      <c r="AE178" s="45">
        <f>SUM(AE143:AE177)</f>
        <v>4145</v>
      </c>
      <c r="AF178" s="45">
        <f>SUM(AF143:AF177)</f>
        <v>4551</v>
      </c>
      <c r="AG178" s="45">
        <f>SUM(AG143:AG177)</f>
        <v>6810</v>
      </c>
      <c r="AH178" s="261">
        <f>$D178*$AR$3</f>
        <v>6904.1171424521744</v>
      </c>
      <c r="AI178" s="45">
        <f>SUM(AI143:AI177)</f>
        <v>2780</v>
      </c>
      <c r="AJ178" s="45">
        <f>SUM(AJ143:AJ177)</f>
        <v>3205</v>
      </c>
      <c r="AK178" s="45">
        <f>SUM(AK143:AK177)</f>
        <v>412</v>
      </c>
      <c r="AL178" s="389"/>
      <c r="AM178" s="45">
        <f>SUM(AM143:AM177)</f>
        <v>23720</v>
      </c>
      <c r="AN178" s="345">
        <f>AM178-(D178*$AJ$2)</f>
        <v>-6191.9944954693347</v>
      </c>
      <c r="AO178" s="82">
        <f t="shared" ref="AO178:AP178" si="129">SUM(AO143:AO177)</f>
        <v>15782.766552000001</v>
      </c>
      <c r="AP178" s="82">
        <f t="shared" si="129"/>
        <v>1652727497.8361268</v>
      </c>
      <c r="BB178" s="256"/>
      <c r="BC178" s="256"/>
      <c r="BD178" s="45">
        <f t="shared" ref="BD178:BE178" si="130">SUM(BD143:BD177)</f>
        <v>39560</v>
      </c>
      <c r="BE178" s="45">
        <f t="shared" si="130"/>
        <v>33103</v>
      </c>
    </row>
    <row r="179" spans="2:57">
      <c r="B179" s="3" t="s">
        <v>88</v>
      </c>
      <c r="C179" s="249" t="s">
        <v>89</v>
      </c>
      <c r="D179" s="89"/>
      <c r="E179" s="4">
        <v>6574</v>
      </c>
      <c r="F179" s="4">
        <v>16165</v>
      </c>
      <c r="G179" s="4">
        <f t="shared" si="107"/>
        <v>22739</v>
      </c>
      <c r="H179" s="4">
        <v>15325</v>
      </c>
      <c r="I179" s="4">
        <v>9744</v>
      </c>
      <c r="J179" s="4">
        <f t="shared" si="108"/>
        <v>25069</v>
      </c>
      <c r="K179" s="4">
        <v>10464</v>
      </c>
      <c r="L179" s="4">
        <v>10252</v>
      </c>
      <c r="M179" s="4">
        <f t="shared" si="109"/>
        <v>20716</v>
      </c>
      <c r="N179" s="4">
        <v>6887</v>
      </c>
      <c r="O179" s="4">
        <v>11702</v>
      </c>
      <c r="P179" s="4">
        <f t="shared" si="110"/>
        <v>18589</v>
      </c>
      <c r="Q179" s="4">
        <v>9393</v>
      </c>
      <c r="R179" s="4">
        <v>12094</v>
      </c>
      <c r="S179" s="4">
        <f t="shared" si="111"/>
        <v>21487</v>
      </c>
      <c r="T179" s="4">
        <v>8512</v>
      </c>
      <c r="U179" s="4">
        <v>12637</v>
      </c>
      <c r="V179" s="4">
        <f t="shared" ref="V179:V196" si="131">T179+U179</f>
        <v>21149</v>
      </c>
      <c r="W179" s="4">
        <f t="shared" ref="W179:W196" si="132">J179</f>
        <v>25069</v>
      </c>
      <c r="X179" s="33">
        <f t="shared" ref="X179:X196" si="133">M179</f>
        <v>20716</v>
      </c>
      <c r="Y179" s="33">
        <f t="shared" ref="Y179:Y196" si="134">P179</f>
        <v>18589</v>
      </c>
      <c r="Z179" s="4">
        <f t="shared" ref="Z179:Z196" si="135">S179</f>
        <v>21487</v>
      </c>
      <c r="AA179" s="4">
        <f t="shared" si="112"/>
        <v>21149</v>
      </c>
      <c r="AB179" s="36">
        <f t="shared" si="113"/>
        <v>4.8492644361288431E-2</v>
      </c>
      <c r="AC179" s="43">
        <v>777</v>
      </c>
      <c r="AD179" s="43">
        <v>1171</v>
      </c>
      <c r="AE179" s="43">
        <v>1493</v>
      </c>
      <c r="AF179" s="33">
        <v>1560</v>
      </c>
      <c r="AG179" s="85">
        <v>741</v>
      </c>
      <c r="AH179" s="85"/>
      <c r="AI179" s="33">
        <v>2960</v>
      </c>
      <c r="AJ179" s="33">
        <f>SUMIF('6월 매출현황(6.26)'!$B:$B,Main!C179,'6월 매출현황(6.26)'!$N:$N)</f>
        <v>2425</v>
      </c>
      <c r="AK179" s="33">
        <v>550</v>
      </c>
      <c r="AL179" s="386" t="s">
        <v>2037</v>
      </c>
      <c r="AM179" s="33">
        <f t="shared" ref="AM179:AM213" si="136">AC179+AD179+AE179+AF179+AG179+AJ179</f>
        <v>8167</v>
      </c>
      <c r="AN179" s="33"/>
      <c r="AO179" s="80">
        <v>8767.36</v>
      </c>
      <c r="AP179" s="80">
        <v>1049354940.12</v>
      </c>
      <c r="BB179" s="253">
        <v>0.5</v>
      </c>
      <c r="BC179" s="254">
        <v>0.5</v>
      </c>
      <c r="BD179" s="33">
        <f t="shared" ref="BD179:BD206" si="137">AA179*BB179</f>
        <v>10574.5</v>
      </c>
      <c r="BE179" s="4">
        <f t="shared" ref="BE179:BE206" si="138">AA179*BC179</f>
        <v>10574.5</v>
      </c>
    </row>
    <row r="180" spans="2:57">
      <c r="B180" s="3" t="s">
        <v>88</v>
      </c>
      <c r="C180" s="249" t="s">
        <v>91</v>
      </c>
      <c r="D180" s="89"/>
      <c r="E180" s="4">
        <v>2000</v>
      </c>
      <c r="F180" s="4">
        <v>3216</v>
      </c>
      <c r="G180" s="4">
        <f t="shared" si="107"/>
        <v>5216</v>
      </c>
      <c r="H180" s="4">
        <v>2321</v>
      </c>
      <c r="I180" s="4">
        <v>3044</v>
      </c>
      <c r="J180" s="4">
        <f t="shared" si="108"/>
        <v>5365</v>
      </c>
      <c r="K180" s="4">
        <v>2655</v>
      </c>
      <c r="L180" s="4">
        <v>3100</v>
      </c>
      <c r="M180" s="4">
        <f t="shared" si="109"/>
        <v>5755</v>
      </c>
      <c r="N180" s="4">
        <v>2400</v>
      </c>
      <c r="O180" s="4">
        <v>2852</v>
      </c>
      <c r="P180" s="4">
        <f t="shared" si="110"/>
        <v>5252</v>
      </c>
      <c r="Q180" s="4">
        <v>2401</v>
      </c>
      <c r="R180" s="4">
        <v>3299</v>
      </c>
      <c r="S180" s="4">
        <f t="shared" si="111"/>
        <v>5700</v>
      </c>
      <c r="T180" s="4">
        <v>2458</v>
      </c>
      <c r="U180" s="4">
        <v>3110</v>
      </c>
      <c r="V180" s="4">
        <f t="shared" si="131"/>
        <v>5568</v>
      </c>
      <c r="W180" s="4">
        <f t="shared" si="132"/>
        <v>5365</v>
      </c>
      <c r="X180" s="33">
        <f t="shared" si="133"/>
        <v>5755</v>
      </c>
      <c r="Y180" s="33">
        <f t="shared" si="134"/>
        <v>5252</v>
      </c>
      <c r="Z180" s="4">
        <f t="shared" si="135"/>
        <v>5700</v>
      </c>
      <c r="AA180" s="4">
        <f t="shared" si="112"/>
        <v>5568</v>
      </c>
      <c r="AB180" s="36">
        <f t="shared" si="113"/>
        <v>1.2766894122826326E-2</v>
      </c>
      <c r="AC180" s="43">
        <v>343</v>
      </c>
      <c r="AD180" s="43">
        <v>367</v>
      </c>
      <c r="AE180" s="43">
        <v>425</v>
      </c>
      <c r="AF180" s="33">
        <v>213</v>
      </c>
      <c r="AG180" s="85">
        <v>300</v>
      </c>
      <c r="AH180" s="85"/>
      <c r="AI180" s="33">
        <v>752</v>
      </c>
      <c r="AJ180" s="33">
        <f>SUMIF('6월 매출현황(6.26)'!$B:$B,Main!C180,'6월 매출현황(6.26)'!$N:$N)</f>
        <v>381</v>
      </c>
      <c r="AK180" s="33">
        <v>50</v>
      </c>
      <c r="AL180" s="386"/>
      <c r="AM180" s="33">
        <f t="shared" si="136"/>
        <v>2029</v>
      </c>
      <c r="AN180" s="33"/>
      <c r="AO180" s="80">
        <v>2703.8</v>
      </c>
      <c r="AP180" s="80">
        <v>306127068.5</v>
      </c>
      <c r="BB180" s="253">
        <v>0.2</v>
      </c>
      <c r="BC180" s="254">
        <v>0.8</v>
      </c>
      <c r="BD180" s="33">
        <f t="shared" si="137"/>
        <v>1113.6000000000001</v>
      </c>
      <c r="BE180" s="4">
        <f t="shared" si="138"/>
        <v>4454.4000000000005</v>
      </c>
    </row>
    <row r="181" spans="2:57">
      <c r="B181" s="3" t="s">
        <v>88</v>
      </c>
      <c r="C181" s="249" t="s">
        <v>92</v>
      </c>
      <c r="D181" s="89"/>
      <c r="E181" s="4">
        <v>2405</v>
      </c>
      <c r="F181" s="4">
        <v>2600</v>
      </c>
      <c r="G181" s="4">
        <f t="shared" si="107"/>
        <v>5005</v>
      </c>
      <c r="H181" s="4">
        <v>1910</v>
      </c>
      <c r="I181" s="4">
        <v>2400</v>
      </c>
      <c r="J181" s="4">
        <f t="shared" si="108"/>
        <v>4310</v>
      </c>
      <c r="K181" s="4">
        <v>2006</v>
      </c>
      <c r="L181" s="4">
        <v>1408</v>
      </c>
      <c r="M181" s="4">
        <f t="shared" si="109"/>
        <v>3414</v>
      </c>
      <c r="N181" s="4">
        <v>1050</v>
      </c>
      <c r="O181" s="4">
        <v>2185</v>
      </c>
      <c r="P181" s="4">
        <f t="shared" si="110"/>
        <v>3235</v>
      </c>
      <c r="Q181" s="4">
        <v>1520</v>
      </c>
      <c r="R181" s="4">
        <v>1416</v>
      </c>
      <c r="S181" s="4">
        <f t="shared" si="111"/>
        <v>2936</v>
      </c>
      <c r="T181" s="4">
        <v>1200</v>
      </c>
      <c r="U181" s="4">
        <v>1666</v>
      </c>
      <c r="V181" s="4">
        <f t="shared" si="131"/>
        <v>2866</v>
      </c>
      <c r="W181" s="4">
        <f t="shared" si="132"/>
        <v>4310</v>
      </c>
      <c r="X181" s="33">
        <f t="shared" si="133"/>
        <v>3414</v>
      </c>
      <c r="Y181" s="33">
        <f t="shared" si="134"/>
        <v>3235</v>
      </c>
      <c r="Z181" s="4">
        <f t="shared" si="135"/>
        <v>2936</v>
      </c>
      <c r="AA181" s="4">
        <f t="shared" si="112"/>
        <v>2866</v>
      </c>
      <c r="AB181" s="36">
        <f t="shared" si="113"/>
        <v>6.5714652579059356E-3</v>
      </c>
      <c r="AC181" s="43">
        <v>159</v>
      </c>
      <c r="AD181" s="43">
        <v>173</v>
      </c>
      <c r="AE181" s="43">
        <v>149</v>
      </c>
      <c r="AF181" s="33">
        <v>168</v>
      </c>
      <c r="AG181" s="85">
        <v>201</v>
      </c>
      <c r="AH181" s="85"/>
      <c r="AI181" s="33">
        <v>350</v>
      </c>
      <c r="AJ181" s="33">
        <f>SUMIF('6월 매출현황(6.26)'!$B:$B,Main!C181,'6월 매출현황(6.26)'!$N:$N)</f>
        <v>238</v>
      </c>
      <c r="AK181" s="33">
        <v>112</v>
      </c>
      <c r="AL181" s="386" t="s">
        <v>2037</v>
      </c>
      <c r="AM181" s="33">
        <f t="shared" si="136"/>
        <v>1088</v>
      </c>
      <c r="AN181" s="33"/>
      <c r="AO181" s="80">
        <v>1320</v>
      </c>
      <c r="AP181" s="80">
        <v>119352325.40000001</v>
      </c>
      <c r="BB181" s="253">
        <v>0.2</v>
      </c>
      <c r="BC181" s="254">
        <v>0.8</v>
      </c>
      <c r="BD181" s="33">
        <f t="shared" si="137"/>
        <v>573.20000000000005</v>
      </c>
      <c r="BE181" s="4">
        <f t="shared" si="138"/>
        <v>2292.8000000000002</v>
      </c>
    </row>
    <row r="182" spans="2:57">
      <c r="B182" s="3" t="s">
        <v>88</v>
      </c>
      <c r="C182" s="249" t="s">
        <v>93</v>
      </c>
      <c r="D182" s="89"/>
      <c r="E182" s="4">
        <v>900</v>
      </c>
      <c r="F182" s="4">
        <v>901</v>
      </c>
      <c r="G182" s="4">
        <f t="shared" si="107"/>
        <v>1801</v>
      </c>
      <c r="H182" s="4">
        <v>905</v>
      </c>
      <c r="I182" s="4">
        <v>916</v>
      </c>
      <c r="J182" s="4">
        <f t="shared" si="108"/>
        <v>1821</v>
      </c>
      <c r="K182" s="4">
        <v>1214</v>
      </c>
      <c r="L182" s="4">
        <v>1442</v>
      </c>
      <c r="M182" s="4">
        <f t="shared" si="109"/>
        <v>2656</v>
      </c>
      <c r="N182" s="4">
        <v>1308</v>
      </c>
      <c r="O182" s="4">
        <v>2006</v>
      </c>
      <c r="P182" s="4">
        <f t="shared" si="110"/>
        <v>3314</v>
      </c>
      <c r="Q182" s="4">
        <v>2946</v>
      </c>
      <c r="R182" s="4">
        <v>4118</v>
      </c>
      <c r="S182" s="4">
        <f t="shared" si="111"/>
        <v>7064</v>
      </c>
      <c r="T182" s="4">
        <v>1747</v>
      </c>
      <c r="U182" s="4">
        <v>2592</v>
      </c>
      <c r="V182" s="4">
        <f t="shared" si="131"/>
        <v>4339</v>
      </c>
      <c r="W182" s="4">
        <f t="shared" si="132"/>
        <v>1821</v>
      </c>
      <c r="X182" s="33">
        <f t="shared" si="133"/>
        <v>2656</v>
      </c>
      <c r="Y182" s="33">
        <f t="shared" si="134"/>
        <v>3314</v>
      </c>
      <c r="Z182" s="4">
        <f t="shared" si="135"/>
        <v>7064</v>
      </c>
      <c r="AA182" s="4">
        <f t="shared" si="112"/>
        <v>4339</v>
      </c>
      <c r="AB182" s="36">
        <f t="shared" si="113"/>
        <v>9.9489140802700125E-3</v>
      </c>
      <c r="AC182" s="43">
        <v>107</v>
      </c>
      <c r="AD182" s="43">
        <v>294</v>
      </c>
      <c r="AE182" s="43">
        <v>274</v>
      </c>
      <c r="AF182" s="33">
        <v>431</v>
      </c>
      <c r="AG182" s="85">
        <v>138</v>
      </c>
      <c r="AH182" s="85"/>
      <c r="AI182" s="33">
        <v>300</v>
      </c>
      <c r="AJ182" s="33">
        <f>SUMIF('6월 매출현황(6.26)'!$B:$B,Main!C182,'6월 매출현황(6.26)'!$N:$N)</f>
        <v>105</v>
      </c>
      <c r="AK182" s="33">
        <v>30</v>
      </c>
      <c r="AL182" s="386" t="s">
        <v>2038</v>
      </c>
      <c r="AM182" s="33">
        <f t="shared" si="136"/>
        <v>1349</v>
      </c>
      <c r="AN182" s="33"/>
      <c r="AO182" s="80">
        <v>1921.7</v>
      </c>
      <c r="AP182" s="80">
        <v>358792713.40000004</v>
      </c>
      <c r="BB182" s="253">
        <v>0.5</v>
      </c>
      <c r="BC182" s="254">
        <v>0.5</v>
      </c>
      <c r="BD182" s="33">
        <f t="shared" si="137"/>
        <v>2169.5</v>
      </c>
      <c r="BE182" s="4">
        <f t="shared" si="138"/>
        <v>2169.5</v>
      </c>
    </row>
    <row r="183" spans="2:57" ht="16.5" customHeight="1">
      <c r="B183" s="3" t="s">
        <v>88</v>
      </c>
      <c r="C183" s="249" t="s">
        <v>96</v>
      </c>
      <c r="D183" s="89"/>
      <c r="E183" s="4">
        <v>0</v>
      </c>
      <c r="F183" s="4">
        <v>0</v>
      </c>
      <c r="G183" s="4">
        <f t="shared" si="107"/>
        <v>0</v>
      </c>
      <c r="H183" s="4">
        <v>0</v>
      </c>
      <c r="I183" s="4">
        <v>0</v>
      </c>
      <c r="J183" s="4">
        <f t="shared" si="108"/>
        <v>0</v>
      </c>
      <c r="K183" s="4">
        <v>0</v>
      </c>
      <c r="L183" s="4">
        <v>0</v>
      </c>
      <c r="M183" s="4">
        <f t="shared" si="109"/>
        <v>0</v>
      </c>
      <c r="N183" s="4">
        <v>0</v>
      </c>
      <c r="O183" s="4">
        <v>0</v>
      </c>
      <c r="P183" s="4">
        <f t="shared" si="110"/>
        <v>0</v>
      </c>
      <c r="Q183" s="4">
        <v>0</v>
      </c>
      <c r="R183" s="4">
        <v>45</v>
      </c>
      <c r="S183" s="4">
        <f t="shared" si="111"/>
        <v>45</v>
      </c>
      <c r="T183" s="4">
        <v>402</v>
      </c>
      <c r="U183" s="4">
        <v>430</v>
      </c>
      <c r="V183" s="4">
        <f t="shared" si="131"/>
        <v>832</v>
      </c>
      <c r="W183" s="4">
        <f t="shared" si="132"/>
        <v>0</v>
      </c>
      <c r="X183" s="33">
        <f t="shared" si="133"/>
        <v>0</v>
      </c>
      <c r="Y183" s="33">
        <f t="shared" si="134"/>
        <v>0</v>
      </c>
      <c r="Z183" s="4">
        <f t="shared" si="135"/>
        <v>45</v>
      </c>
      <c r="AA183" s="4">
        <f t="shared" si="112"/>
        <v>832</v>
      </c>
      <c r="AB183" s="36">
        <f t="shared" si="113"/>
        <v>1.9076968229510603E-3</v>
      </c>
      <c r="AC183" s="43">
        <v>44</v>
      </c>
      <c r="AD183" s="43">
        <v>84</v>
      </c>
      <c r="AE183" s="43">
        <v>58</v>
      </c>
      <c r="AF183" s="33">
        <v>48</v>
      </c>
      <c r="AG183" s="85">
        <v>22</v>
      </c>
      <c r="AH183" s="85"/>
      <c r="AI183" s="33">
        <v>60</v>
      </c>
      <c r="AJ183" s="33">
        <f>SUMIF('6월 매출현황(6.26)'!$B:$B,Main!C183,'6월 매출현황(6.26)'!$N:$N)</f>
        <v>54</v>
      </c>
      <c r="AK183" s="33"/>
      <c r="AL183" s="386"/>
      <c r="AM183" s="33">
        <f t="shared" si="136"/>
        <v>310</v>
      </c>
      <c r="AN183" s="33"/>
      <c r="AO183" s="80">
        <v>0</v>
      </c>
      <c r="AP183" s="80">
        <v>0</v>
      </c>
      <c r="BB183" s="253"/>
      <c r="BC183" s="254">
        <v>1</v>
      </c>
      <c r="BD183" s="33">
        <f t="shared" si="137"/>
        <v>0</v>
      </c>
      <c r="BE183" s="4">
        <f t="shared" si="138"/>
        <v>832</v>
      </c>
    </row>
    <row r="184" spans="2:57" ht="16.5" customHeight="1">
      <c r="B184" s="3" t="s">
        <v>88</v>
      </c>
      <c r="C184" s="249" t="s">
        <v>139</v>
      </c>
      <c r="D184" s="89"/>
      <c r="E184" s="4">
        <v>346</v>
      </c>
      <c r="F184" s="4">
        <v>274</v>
      </c>
      <c r="G184" s="4">
        <f t="shared" si="107"/>
        <v>620</v>
      </c>
      <c r="H184" s="4">
        <v>117</v>
      </c>
      <c r="I184" s="4">
        <v>170</v>
      </c>
      <c r="J184" s="4">
        <f t="shared" si="108"/>
        <v>287</v>
      </c>
      <c r="K184" s="4">
        <v>170</v>
      </c>
      <c r="L184" s="4">
        <v>63</v>
      </c>
      <c r="M184" s="4">
        <f t="shared" si="109"/>
        <v>233</v>
      </c>
      <c r="N184" s="4">
        <v>42</v>
      </c>
      <c r="O184" s="4">
        <v>116</v>
      </c>
      <c r="P184" s="4">
        <f t="shared" si="110"/>
        <v>158</v>
      </c>
      <c r="Q184" s="4">
        <v>34</v>
      </c>
      <c r="R184" s="4">
        <v>163</v>
      </c>
      <c r="S184" s="4">
        <f t="shared" si="111"/>
        <v>197</v>
      </c>
      <c r="T184" s="4">
        <v>197</v>
      </c>
      <c r="U184" s="4">
        <v>287</v>
      </c>
      <c r="V184" s="4">
        <f t="shared" si="131"/>
        <v>484</v>
      </c>
      <c r="W184" s="4">
        <f t="shared" si="132"/>
        <v>287</v>
      </c>
      <c r="X184" s="33">
        <f t="shared" si="133"/>
        <v>233</v>
      </c>
      <c r="Y184" s="33">
        <f t="shared" si="134"/>
        <v>158</v>
      </c>
      <c r="Z184" s="4">
        <f t="shared" si="135"/>
        <v>197</v>
      </c>
      <c r="AA184" s="4">
        <f t="shared" si="112"/>
        <v>484</v>
      </c>
      <c r="AB184" s="36">
        <f t="shared" si="113"/>
        <v>1.1097659402744149E-3</v>
      </c>
      <c r="AC184" s="43">
        <v>31</v>
      </c>
      <c r="AD184" s="43">
        <v>50</v>
      </c>
      <c r="AE184" s="43">
        <v>40</v>
      </c>
      <c r="AF184" s="33">
        <v>26</v>
      </c>
      <c r="AG184" s="85">
        <v>17</v>
      </c>
      <c r="AH184" s="85"/>
      <c r="AI184" s="33">
        <v>30</v>
      </c>
      <c r="AJ184" s="33">
        <f>SUMIF('6월 매출현황(6.26)'!$B:$B,Main!C184,'6월 매출현황(6.26)'!$N:$N)</f>
        <v>46</v>
      </c>
      <c r="AK184" s="33"/>
      <c r="AL184" s="386"/>
      <c r="AM184" s="33">
        <f t="shared" si="136"/>
        <v>210</v>
      </c>
      <c r="AN184" s="33"/>
      <c r="AO184" s="80">
        <v>0</v>
      </c>
      <c r="AP184" s="80">
        <v>0</v>
      </c>
      <c r="BB184" s="253"/>
      <c r="BC184" s="254">
        <v>1</v>
      </c>
      <c r="BD184" s="33">
        <f t="shared" si="137"/>
        <v>0</v>
      </c>
      <c r="BE184" s="4">
        <f t="shared" si="138"/>
        <v>484</v>
      </c>
    </row>
    <row r="185" spans="2:57" ht="16.5" customHeight="1">
      <c r="B185" s="3" t="s">
        <v>88</v>
      </c>
      <c r="C185" s="249" t="s">
        <v>228</v>
      </c>
      <c r="D185" s="89"/>
      <c r="E185" s="4">
        <v>0</v>
      </c>
      <c r="F185" s="4">
        <v>0</v>
      </c>
      <c r="G185" s="4">
        <f t="shared" si="107"/>
        <v>0</v>
      </c>
      <c r="H185" s="4">
        <v>0</v>
      </c>
      <c r="I185" s="4">
        <v>0</v>
      </c>
      <c r="J185" s="4">
        <f t="shared" si="108"/>
        <v>0</v>
      </c>
      <c r="K185" s="4">
        <v>0</v>
      </c>
      <c r="L185" s="4">
        <v>0</v>
      </c>
      <c r="M185" s="4">
        <f t="shared" si="109"/>
        <v>0</v>
      </c>
      <c r="N185" s="4">
        <v>0</v>
      </c>
      <c r="O185" s="4">
        <v>0</v>
      </c>
      <c r="P185" s="4">
        <f t="shared" si="110"/>
        <v>0</v>
      </c>
      <c r="Q185" s="4">
        <v>0</v>
      </c>
      <c r="R185" s="4">
        <v>0</v>
      </c>
      <c r="S185" s="4">
        <f t="shared" si="111"/>
        <v>0</v>
      </c>
      <c r="T185" s="4">
        <v>28</v>
      </c>
      <c r="U185" s="4">
        <v>0</v>
      </c>
      <c r="V185" s="4">
        <f t="shared" si="131"/>
        <v>28</v>
      </c>
      <c r="W185" s="4">
        <f t="shared" si="132"/>
        <v>0</v>
      </c>
      <c r="X185" s="33">
        <f t="shared" si="133"/>
        <v>0</v>
      </c>
      <c r="Y185" s="33">
        <f t="shared" si="134"/>
        <v>0</v>
      </c>
      <c r="Z185" s="4">
        <f t="shared" si="135"/>
        <v>0</v>
      </c>
      <c r="AA185" s="4">
        <f t="shared" si="112"/>
        <v>28</v>
      </c>
      <c r="AB185" s="36">
        <f t="shared" si="113"/>
        <v>6.4201335387776068E-5</v>
      </c>
      <c r="AC185" s="43">
        <v>0</v>
      </c>
      <c r="AD185" s="43">
        <v>0</v>
      </c>
      <c r="AE185" s="43">
        <v>0</v>
      </c>
      <c r="AF185" s="33">
        <v>0</v>
      </c>
      <c r="AG185" s="85">
        <v>0</v>
      </c>
      <c r="AH185" s="85"/>
      <c r="AI185" s="33"/>
      <c r="AJ185" s="33">
        <f>SUMIF('6월 매출현황(6.26)'!$B:$B,Main!C185,'6월 매출현황(6.26)'!$N:$N)</f>
        <v>0</v>
      </c>
      <c r="AK185" s="33"/>
      <c r="AL185" s="386"/>
      <c r="AM185" s="33">
        <f t="shared" si="136"/>
        <v>0</v>
      </c>
      <c r="AN185" s="33"/>
      <c r="AO185" s="80">
        <v>0</v>
      </c>
      <c r="AP185" s="80">
        <v>0</v>
      </c>
      <c r="BB185" s="253"/>
      <c r="BC185" s="254">
        <v>1</v>
      </c>
      <c r="BD185" s="33">
        <f t="shared" si="137"/>
        <v>0</v>
      </c>
      <c r="BE185" s="4">
        <f t="shared" si="138"/>
        <v>28</v>
      </c>
    </row>
    <row r="186" spans="2:57" ht="16.5" customHeight="1">
      <c r="B186" s="3" t="s">
        <v>88</v>
      </c>
      <c r="C186" s="249" t="s">
        <v>101</v>
      </c>
      <c r="D186" s="89"/>
      <c r="E186" s="4">
        <v>123</v>
      </c>
      <c r="F186" s="4">
        <v>424</v>
      </c>
      <c r="G186" s="4">
        <f t="shared" si="107"/>
        <v>547</v>
      </c>
      <c r="H186" s="4">
        <v>46</v>
      </c>
      <c r="I186" s="4">
        <v>31</v>
      </c>
      <c r="J186" s="4">
        <f t="shared" si="108"/>
        <v>77</v>
      </c>
      <c r="K186" s="4">
        <v>21</v>
      </c>
      <c r="L186" s="4">
        <v>8</v>
      </c>
      <c r="M186" s="4">
        <f t="shared" si="109"/>
        <v>29</v>
      </c>
      <c r="N186" s="4">
        <v>2</v>
      </c>
      <c r="O186" s="4">
        <v>0</v>
      </c>
      <c r="P186" s="4">
        <f t="shared" si="110"/>
        <v>2</v>
      </c>
      <c r="Q186" s="4">
        <v>7</v>
      </c>
      <c r="R186" s="4">
        <v>365</v>
      </c>
      <c r="S186" s="4">
        <f t="shared" si="111"/>
        <v>372</v>
      </c>
      <c r="T186" s="4">
        <v>254</v>
      </c>
      <c r="U186" s="4">
        <v>394</v>
      </c>
      <c r="V186" s="4">
        <f t="shared" si="131"/>
        <v>648</v>
      </c>
      <c r="W186" s="4">
        <f t="shared" si="132"/>
        <v>77</v>
      </c>
      <c r="X186" s="33">
        <f t="shared" si="133"/>
        <v>29</v>
      </c>
      <c r="Y186" s="33">
        <f t="shared" si="134"/>
        <v>2</v>
      </c>
      <c r="Z186" s="4">
        <f t="shared" si="135"/>
        <v>372</v>
      </c>
      <c r="AA186" s="4">
        <f t="shared" si="112"/>
        <v>648</v>
      </c>
      <c r="AB186" s="36">
        <f t="shared" si="113"/>
        <v>1.4858023332599605E-3</v>
      </c>
      <c r="AC186" s="43">
        <v>40</v>
      </c>
      <c r="AD186" s="43">
        <v>56</v>
      </c>
      <c r="AE186" s="43">
        <v>20</v>
      </c>
      <c r="AF186" s="33">
        <v>38</v>
      </c>
      <c r="AG186" s="85">
        <v>60</v>
      </c>
      <c r="AH186" s="85"/>
      <c r="AI186" s="33">
        <v>50</v>
      </c>
      <c r="AJ186" s="33">
        <f>SUMIF('6월 매출현황(6.26)'!$B:$B,Main!C186,'6월 매출현황(6.26)'!$N:$N)</f>
        <v>11</v>
      </c>
      <c r="AK186" s="33">
        <v>20</v>
      </c>
      <c r="AL186" s="386"/>
      <c r="AM186" s="33">
        <f t="shared" si="136"/>
        <v>225</v>
      </c>
      <c r="AN186" s="33"/>
      <c r="AO186" s="80">
        <v>0</v>
      </c>
      <c r="AP186" s="80">
        <v>0</v>
      </c>
      <c r="BB186" s="253"/>
      <c r="BC186" s="254">
        <v>1</v>
      </c>
      <c r="BD186" s="33">
        <f t="shared" si="137"/>
        <v>0</v>
      </c>
      <c r="BE186" s="4">
        <f t="shared" si="138"/>
        <v>648</v>
      </c>
    </row>
    <row r="187" spans="2:57" ht="16.5" customHeight="1">
      <c r="B187" s="3" t="s">
        <v>88</v>
      </c>
      <c r="C187" s="249" t="s">
        <v>102</v>
      </c>
      <c r="D187" s="89"/>
      <c r="E187" s="4">
        <v>0</v>
      </c>
      <c r="F187" s="4">
        <v>0</v>
      </c>
      <c r="G187" s="4">
        <f t="shared" si="107"/>
        <v>0</v>
      </c>
      <c r="H187" s="4">
        <v>0</v>
      </c>
      <c r="I187" s="4">
        <v>0</v>
      </c>
      <c r="J187" s="4">
        <f t="shared" si="108"/>
        <v>0</v>
      </c>
      <c r="K187" s="4">
        <v>0</v>
      </c>
      <c r="L187" s="4">
        <v>0</v>
      </c>
      <c r="M187" s="4">
        <f t="shared" si="109"/>
        <v>0</v>
      </c>
      <c r="N187" s="4">
        <v>0</v>
      </c>
      <c r="O187" s="4">
        <v>224</v>
      </c>
      <c r="P187" s="4">
        <f t="shared" si="110"/>
        <v>224</v>
      </c>
      <c r="Q187" s="4">
        <v>1203</v>
      </c>
      <c r="R187" s="4">
        <v>801</v>
      </c>
      <c r="S187" s="4">
        <f t="shared" si="111"/>
        <v>2004</v>
      </c>
      <c r="T187" s="4">
        <v>658</v>
      </c>
      <c r="U187" s="4">
        <v>988</v>
      </c>
      <c r="V187" s="4">
        <f t="shared" si="131"/>
        <v>1646</v>
      </c>
      <c r="W187" s="4">
        <f t="shared" si="132"/>
        <v>0</v>
      </c>
      <c r="X187" s="33">
        <f t="shared" si="133"/>
        <v>0</v>
      </c>
      <c r="Y187" s="33">
        <f t="shared" si="134"/>
        <v>224</v>
      </c>
      <c r="Z187" s="4">
        <f t="shared" si="135"/>
        <v>2004</v>
      </c>
      <c r="AA187" s="4">
        <f t="shared" si="112"/>
        <v>1646</v>
      </c>
      <c r="AB187" s="36">
        <f t="shared" si="113"/>
        <v>3.7741213588671214E-3</v>
      </c>
      <c r="AC187" s="43">
        <v>64</v>
      </c>
      <c r="AD187" s="43">
        <v>140</v>
      </c>
      <c r="AE187" s="43">
        <v>173</v>
      </c>
      <c r="AF187" s="33">
        <v>168</v>
      </c>
      <c r="AG187" s="85">
        <v>113</v>
      </c>
      <c r="AH187" s="85"/>
      <c r="AI187" s="33">
        <v>120</v>
      </c>
      <c r="AJ187" s="33">
        <f>SUMIF('6월 매출현황(6.26)'!$B:$B,Main!C187,'6월 매출현황(6.26)'!$N:$N)</f>
        <v>66</v>
      </c>
      <c r="AK187" s="33">
        <v>40</v>
      </c>
      <c r="AL187" s="386"/>
      <c r="AM187" s="33">
        <f t="shared" si="136"/>
        <v>724</v>
      </c>
      <c r="AN187" s="33"/>
      <c r="AO187" s="80">
        <v>0</v>
      </c>
      <c r="AP187" s="80">
        <v>0</v>
      </c>
      <c r="BB187" s="253"/>
      <c r="BC187" s="254">
        <v>1</v>
      </c>
      <c r="BD187" s="33">
        <f t="shared" si="137"/>
        <v>0</v>
      </c>
      <c r="BE187" s="4">
        <f t="shared" si="138"/>
        <v>1646</v>
      </c>
    </row>
    <row r="188" spans="2:57" ht="16.5" customHeight="1">
      <c r="B188" s="3" t="s">
        <v>88</v>
      </c>
      <c r="C188" s="249" t="s">
        <v>103</v>
      </c>
      <c r="D188" s="89"/>
      <c r="E188" s="4">
        <v>0</v>
      </c>
      <c r="F188" s="4">
        <v>0</v>
      </c>
      <c r="G188" s="4">
        <f t="shared" si="107"/>
        <v>0</v>
      </c>
      <c r="H188" s="4">
        <v>0</v>
      </c>
      <c r="I188" s="4">
        <v>0</v>
      </c>
      <c r="J188" s="4">
        <f t="shared" si="108"/>
        <v>0</v>
      </c>
      <c r="K188" s="4">
        <v>0</v>
      </c>
      <c r="L188" s="4">
        <v>0</v>
      </c>
      <c r="M188" s="4">
        <f t="shared" si="109"/>
        <v>0</v>
      </c>
      <c r="N188" s="4">
        <v>0</v>
      </c>
      <c r="O188" s="4">
        <v>0</v>
      </c>
      <c r="P188" s="4">
        <f t="shared" si="110"/>
        <v>0</v>
      </c>
      <c r="Q188" s="4">
        <v>0</v>
      </c>
      <c r="R188" s="4">
        <v>341</v>
      </c>
      <c r="S188" s="4">
        <f t="shared" si="111"/>
        <v>341</v>
      </c>
      <c r="T188" s="4">
        <v>203</v>
      </c>
      <c r="U188" s="4">
        <v>234</v>
      </c>
      <c r="V188" s="4">
        <f t="shared" si="131"/>
        <v>437</v>
      </c>
      <c r="W188" s="4">
        <f t="shared" si="132"/>
        <v>0</v>
      </c>
      <c r="X188" s="33">
        <f t="shared" si="133"/>
        <v>0</v>
      </c>
      <c r="Y188" s="33">
        <f t="shared" si="134"/>
        <v>0</v>
      </c>
      <c r="Z188" s="4">
        <f t="shared" si="135"/>
        <v>341</v>
      </c>
      <c r="AA188" s="4">
        <f t="shared" si="112"/>
        <v>437</v>
      </c>
      <c r="AB188" s="36">
        <f t="shared" si="113"/>
        <v>1.0019994130163622E-3</v>
      </c>
      <c r="AC188" s="43">
        <v>0</v>
      </c>
      <c r="AD188" s="43">
        <v>35</v>
      </c>
      <c r="AE188" s="43">
        <v>27</v>
      </c>
      <c r="AF188" s="33">
        <v>8</v>
      </c>
      <c r="AG188" s="85">
        <v>41</v>
      </c>
      <c r="AH188" s="85"/>
      <c r="AI188" s="33">
        <v>40</v>
      </c>
      <c r="AJ188" s="33">
        <f>SUMIF('6월 매출현황(6.26)'!$B:$B,Main!C188,'6월 매출현황(6.26)'!$N:$N)</f>
        <v>55</v>
      </c>
      <c r="AK188" s="33">
        <v>20</v>
      </c>
      <c r="AL188" s="386"/>
      <c r="AM188" s="33">
        <f t="shared" si="136"/>
        <v>166</v>
      </c>
      <c r="AN188" s="33"/>
      <c r="AO188" s="80">
        <v>0</v>
      </c>
      <c r="AP188" s="80">
        <v>0</v>
      </c>
      <c r="BB188" s="253"/>
      <c r="BC188" s="254">
        <v>1</v>
      </c>
      <c r="BD188" s="33">
        <f t="shared" si="137"/>
        <v>0</v>
      </c>
      <c r="BE188" s="4">
        <f t="shared" si="138"/>
        <v>437</v>
      </c>
    </row>
    <row r="189" spans="2:57" ht="16.5" customHeight="1">
      <c r="B189" s="3" t="s">
        <v>88</v>
      </c>
      <c r="C189" s="279" t="s">
        <v>104</v>
      </c>
      <c r="D189" s="89"/>
      <c r="E189" s="4">
        <v>0</v>
      </c>
      <c r="F189" s="4">
        <v>0</v>
      </c>
      <c r="G189" s="4">
        <f t="shared" si="107"/>
        <v>0</v>
      </c>
      <c r="H189" s="4">
        <v>0</v>
      </c>
      <c r="I189" s="4">
        <v>0</v>
      </c>
      <c r="J189" s="4">
        <f t="shared" si="108"/>
        <v>0</v>
      </c>
      <c r="K189" s="4">
        <v>0</v>
      </c>
      <c r="L189" s="4">
        <v>0</v>
      </c>
      <c r="M189" s="4">
        <f t="shared" si="109"/>
        <v>0</v>
      </c>
      <c r="N189" s="4">
        <v>0</v>
      </c>
      <c r="O189" s="4">
        <v>0</v>
      </c>
      <c r="P189" s="4">
        <f t="shared" si="110"/>
        <v>0</v>
      </c>
      <c r="Q189" s="4">
        <v>0</v>
      </c>
      <c r="R189" s="4">
        <v>0</v>
      </c>
      <c r="S189" s="4">
        <f t="shared" si="111"/>
        <v>0</v>
      </c>
      <c r="T189" s="4">
        <v>0</v>
      </c>
      <c r="U189" s="4">
        <v>0</v>
      </c>
      <c r="V189" s="4">
        <f t="shared" si="131"/>
        <v>0</v>
      </c>
      <c r="W189" s="4">
        <f t="shared" si="132"/>
        <v>0</v>
      </c>
      <c r="X189" s="33">
        <f t="shared" si="133"/>
        <v>0</v>
      </c>
      <c r="Y189" s="33">
        <f t="shared" si="134"/>
        <v>0</v>
      </c>
      <c r="Z189" s="4">
        <f t="shared" si="135"/>
        <v>0</v>
      </c>
      <c r="AA189" s="4">
        <f t="shared" si="112"/>
        <v>0</v>
      </c>
      <c r="AB189" s="36">
        <f t="shared" si="113"/>
        <v>0</v>
      </c>
      <c r="AC189" s="43">
        <v>0</v>
      </c>
      <c r="AD189" s="43">
        <v>0</v>
      </c>
      <c r="AE189" s="43">
        <v>0</v>
      </c>
      <c r="AF189" s="33">
        <v>0</v>
      </c>
      <c r="AG189" s="85">
        <v>0</v>
      </c>
      <c r="AH189" s="85"/>
      <c r="AI189" s="33"/>
      <c r="AJ189" s="33">
        <f>SUMIF('6월 매출현황(6.26)'!$B:$B,Main!C189,'6월 매출현황(6.26)'!$N:$N)</f>
        <v>0</v>
      </c>
      <c r="AK189" s="33"/>
      <c r="AL189" s="386"/>
      <c r="AM189" s="33">
        <f t="shared" si="136"/>
        <v>0</v>
      </c>
      <c r="AN189" s="33"/>
      <c r="AO189" s="80">
        <v>0</v>
      </c>
      <c r="AP189" s="80">
        <v>0</v>
      </c>
      <c r="BB189" s="253"/>
      <c r="BC189" s="254"/>
      <c r="BD189" s="33">
        <f t="shared" si="137"/>
        <v>0</v>
      </c>
      <c r="BE189" s="4">
        <f t="shared" si="138"/>
        <v>0</v>
      </c>
    </row>
    <row r="190" spans="2:57" ht="16.5" customHeight="1">
      <c r="B190" s="3" t="s">
        <v>88</v>
      </c>
      <c r="C190" s="250" t="s">
        <v>261</v>
      </c>
      <c r="D190" s="89"/>
      <c r="E190" s="4">
        <v>91</v>
      </c>
      <c r="F190" s="4">
        <v>60</v>
      </c>
      <c r="G190" s="4">
        <f t="shared" si="107"/>
        <v>151</v>
      </c>
      <c r="H190" s="4">
        <v>15</v>
      </c>
      <c r="I190" s="4">
        <v>31</v>
      </c>
      <c r="J190" s="4">
        <f t="shared" si="108"/>
        <v>46</v>
      </c>
      <c r="K190" s="4">
        <v>27</v>
      </c>
      <c r="L190" s="4">
        <v>201</v>
      </c>
      <c r="M190" s="4">
        <f t="shared" si="109"/>
        <v>228</v>
      </c>
      <c r="N190" s="4">
        <v>46</v>
      </c>
      <c r="O190" s="4">
        <v>42</v>
      </c>
      <c r="P190" s="4">
        <f t="shared" si="110"/>
        <v>88</v>
      </c>
      <c r="Q190" s="4">
        <v>27</v>
      </c>
      <c r="R190" s="4">
        <v>744</v>
      </c>
      <c r="S190" s="4">
        <f t="shared" si="111"/>
        <v>771</v>
      </c>
      <c r="T190" s="4">
        <v>278</v>
      </c>
      <c r="U190" s="4">
        <v>887</v>
      </c>
      <c r="V190" s="4">
        <f t="shared" si="131"/>
        <v>1165</v>
      </c>
      <c r="W190" s="4">
        <f t="shared" si="132"/>
        <v>46</v>
      </c>
      <c r="X190" s="33">
        <f t="shared" si="133"/>
        <v>228</v>
      </c>
      <c r="Y190" s="33">
        <f t="shared" si="134"/>
        <v>88</v>
      </c>
      <c r="Z190" s="4">
        <f t="shared" si="135"/>
        <v>771</v>
      </c>
      <c r="AA190" s="4">
        <f t="shared" si="112"/>
        <v>1165</v>
      </c>
      <c r="AB190" s="36">
        <f t="shared" si="113"/>
        <v>2.6712341330985398E-3</v>
      </c>
      <c r="AC190" s="43">
        <v>40</v>
      </c>
      <c r="AD190" s="43">
        <v>50</v>
      </c>
      <c r="AE190" s="43">
        <v>278</v>
      </c>
      <c r="AF190" s="33">
        <v>18</v>
      </c>
      <c r="AG190" s="85">
        <v>294</v>
      </c>
      <c r="AH190" s="85"/>
      <c r="AI190" s="33">
        <v>300</v>
      </c>
      <c r="AJ190" s="33">
        <f>SUMIF('6월 매출현황(6.26)'!$B:$B,Main!C190,'6월 매출현황(6.26)'!$N:$N)</f>
        <v>112</v>
      </c>
      <c r="AK190" s="33">
        <v>200</v>
      </c>
      <c r="AL190" s="386" t="s">
        <v>2039</v>
      </c>
      <c r="AM190" s="33">
        <f t="shared" si="136"/>
        <v>792</v>
      </c>
      <c r="AN190" s="33"/>
      <c r="AO190" s="80">
        <v>0</v>
      </c>
      <c r="AP190" s="80">
        <v>0</v>
      </c>
      <c r="BB190" s="253">
        <v>0.1</v>
      </c>
      <c r="BC190" s="254">
        <v>0.9</v>
      </c>
      <c r="BD190" s="33">
        <f t="shared" si="137"/>
        <v>116.5</v>
      </c>
      <c r="BE190" s="4">
        <f t="shared" si="138"/>
        <v>1048.5</v>
      </c>
    </row>
    <row r="191" spans="2:57" ht="16.5" customHeight="1">
      <c r="B191" s="3" t="s">
        <v>88</v>
      </c>
      <c r="C191" s="250" t="s">
        <v>263</v>
      </c>
      <c r="D191" s="89"/>
      <c r="E191" s="4">
        <v>2332</v>
      </c>
      <c r="F191" s="4">
        <v>1702</v>
      </c>
      <c r="G191" s="29">
        <f t="shared" si="107"/>
        <v>4034</v>
      </c>
      <c r="H191" s="4">
        <v>3533</v>
      </c>
      <c r="I191" s="4">
        <v>3621</v>
      </c>
      <c r="J191" s="29">
        <f t="shared" si="108"/>
        <v>7154</v>
      </c>
      <c r="K191" s="4">
        <v>10</v>
      </c>
      <c r="L191" s="4">
        <v>3131</v>
      </c>
      <c r="M191" s="29">
        <f t="shared" si="109"/>
        <v>3141</v>
      </c>
      <c r="N191" s="29">
        <v>306</v>
      </c>
      <c r="O191" s="4">
        <v>5</v>
      </c>
      <c r="P191" s="29">
        <f t="shared" si="110"/>
        <v>311</v>
      </c>
      <c r="Q191" s="29">
        <v>61</v>
      </c>
      <c r="R191" s="29">
        <v>1200</v>
      </c>
      <c r="S191" s="29">
        <f t="shared" si="111"/>
        <v>1261</v>
      </c>
      <c r="T191" s="29">
        <v>168</v>
      </c>
      <c r="U191" s="4">
        <v>1912</v>
      </c>
      <c r="V191" s="4">
        <f t="shared" si="131"/>
        <v>2080</v>
      </c>
      <c r="W191" s="4">
        <f t="shared" si="132"/>
        <v>7154</v>
      </c>
      <c r="X191" s="33">
        <f t="shared" si="133"/>
        <v>3141</v>
      </c>
      <c r="Y191" s="33">
        <f t="shared" si="134"/>
        <v>311</v>
      </c>
      <c r="Z191" s="4">
        <f t="shared" si="135"/>
        <v>1261</v>
      </c>
      <c r="AA191" s="4">
        <f t="shared" si="112"/>
        <v>2080</v>
      </c>
      <c r="AB191" s="36">
        <f t="shared" si="113"/>
        <v>4.7692420573776503E-3</v>
      </c>
      <c r="AC191" s="43">
        <v>26</v>
      </c>
      <c r="AD191" s="43">
        <v>66</v>
      </c>
      <c r="AE191" s="43">
        <v>43</v>
      </c>
      <c r="AF191" s="33">
        <v>70</v>
      </c>
      <c r="AG191" s="85">
        <v>107</v>
      </c>
      <c r="AH191" s="85"/>
      <c r="AI191" s="33"/>
      <c r="AJ191" s="33">
        <f>SUMIF('6월 매출현황(6.26)'!$B:$B,Main!C191,'6월 매출현황(6.26)'!$N:$N)</f>
        <v>40</v>
      </c>
      <c r="AK191" s="33"/>
      <c r="AL191" s="386"/>
      <c r="AM191" s="33">
        <f t="shared" si="136"/>
        <v>352</v>
      </c>
      <c r="AN191" s="33"/>
      <c r="AO191" s="80">
        <v>0</v>
      </c>
      <c r="AP191" s="80">
        <v>0</v>
      </c>
      <c r="BB191" s="253">
        <v>0.1</v>
      </c>
      <c r="BC191" s="254">
        <v>0.9</v>
      </c>
      <c r="BD191" s="33">
        <f t="shared" si="137"/>
        <v>208</v>
      </c>
      <c r="BE191" s="4">
        <f t="shared" si="138"/>
        <v>1872</v>
      </c>
    </row>
    <row r="192" spans="2:57" ht="16.5" customHeight="1">
      <c r="B192" s="3" t="s">
        <v>88</v>
      </c>
      <c r="C192" s="250" t="s">
        <v>264</v>
      </c>
      <c r="D192" s="89"/>
      <c r="E192" s="4">
        <v>1115</v>
      </c>
      <c r="F192" s="4">
        <v>1144</v>
      </c>
      <c r="G192" s="4">
        <f t="shared" si="107"/>
        <v>2259</v>
      </c>
      <c r="H192" s="4">
        <v>1120</v>
      </c>
      <c r="I192" s="4">
        <v>2843</v>
      </c>
      <c r="J192" s="4">
        <f t="shared" si="108"/>
        <v>3963</v>
      </c>
      <c r="K192" s="4">
        <v>711</v>
      </c>
      <c r="L192" s="4">
        <v>812</v>
      </c>
      <c r="M192" s="4">
        <f t="shared" si="109"/>
        <v>1523</v>
      </c>
      <c r="N192" s="4">
        <v>1303</v>
      </c>
      <c r="O192" s="4">
        <v>17</v>
      </c>
      <c r="P192" s="4">
        <f t="shared" si="110"/>
        <v>1320</v>
      </c>
      <c r="Q192" s="4">
        <v>82</v>
      </c>
      <c r="R192" s="4">
        <v>117</v>
      </c>
      <c r="S192" s="4">
        <f t="shared" si="111"/>
        <v>199</v>
      </c>
      <c r="T192" s="4">
        <v>317</v>
      </c>
      <c r="U192" s="4">
        <v>1828</v>
      </c>
      <c r="V192" s="4">
        <f t="shared" si="131"/>
        <v>2145</v>
      </c>
      <c r="W192" s="4">
        <f t="shared" si="132"/>
        <v>3963</v>
      </c>
      <c r="X192" s="33">
        <f t="shared" si="133"/>
        <v>1523</v>
      </c>
      <c r="Y192" s="33">
        <f t="shared" si="134"/>
        <v>1320</v>
      </c>
      <c r="Z192" s="4">
        <f t="shared" si="135"/>
        <v>199</v>
      </c>
      <c r="AA192" s="4">
        <f t="shared" si="112"/>
        <v>2145</v>
      </c>
      <c r="AB192" s="36">
        <f t="shared" si="113"/>
        <v>4.9182808716707023E-3</v>
      </c>
      <c r="AC192" s="43">
        <v>27</v>
      </c>
      <c r="AD192" s="43">
        <v>20</v>
      </c>
      <c r="AE192" s="43">
        <v>92</v>
      </c>
      <c r="AF192" s="33">
        <v>16</v>
      </c>
      <c r="AG192" s="85">
        <v>108</v>
      </c>
      <c r="AH192" s="85"/>
      <c r="AI192" s="33"/>
      <c r="AJ192" s="33">
        <f>SUMIF('6월 매출현황(6.26)'!$B:$B,Main!C192,'6월 매출현황(6.26)'!$N:$N)</f>
        <v>43</v>
      </c>
      <c r="AK192" s="33"/>
      <c r="AL192" s="386"/>
      <c r="AM192" s="33">
        <f t="shared" si="136"/>
        <v>306</v>
      </c>
      <c r="AN192" s="33"/>
      <c r="AO192" s="80">
        <v>0</v>
      </c>
      <c r="AP192" s="80">
        <v>0</v>
      </c>
      <c r="BB192" s="253">
        <v>0.1</v>
      </c>
      <c r="BC192" s="254">
        <v>0.9</v>
      </c>
      <c r="BD192" s="33">
        <f t="shared" si="137"/>
        <v>214.5</v>
      </c>
      <c r="BE192" s="4">
        <f t="shared" si="138"/>
        <v>1930.5</v>
      </c>
    </row>
    <row r="193" spans="2:57" ht="16.5" customHeight="1">
      <c r="B193" s="3" t="s">
        <v>88</v>
      </c>
      <c r="C193" s="250" t="s">
        <v>267</v>
      </c>
      <c r="D193" s="89"/>
      <c r="E193" s="4">
        <v>622</v>
      </c>
      <c r="F193" s="4">
        <v>1548</v>
      </c>
      <c r="G193" s="4">
        <f t="shared" si="107"/>
        <v>2170</v>
      </c>
      <c r="H193" s="4">
        <v>1166</v>
      </c>
      <c r="I193" s="4">
        <v>2846</v>
      </c>
      <c r="J193" s="4">
        <f t="shared" si="108"/>
        <v>4012</v>
      </c>
      <c r="K193" s="4">
        <v>668</v>
      </c>
      <c r="L193" s="4">
        <v>1504</v>
      </c>
      <c r="M193" s="4">
        <f t="shared" si="109"/>
        <v>2172</v>
      </c>
      <c r="N193" s="4">
        <v>12</v>
      </c>
      <c r="O193" s="4">
        <v>6</v>
      </c>
      <c r="P193" s="4">
        <f t="shared" si="110"/>
        <v>18</v>
      </c>
      <c r="Q193" s="4">
        <v>221</v>
      </c>
      <c r="R193" s="4">
        <v>455</v>
      </c>
      <c r="S193" s="4">
        <f t="shared" si="111"/>
        <v>676</v>
      </c>
      <c r="T193" s="4">
        <v>419</v>
      </c>
      <c r="U193" s="4">
        <v>798</v>
      </c>
      <c r="V193" s="4">
        <f t="shared" si="131"/>
        <v>1217</v>
      </c>
      <c r="W193" s="4">
        <f t="shared" si="132"/>
        <v>4012</v>
      </c>
      <c r="X193" s="33">
        <f t="shared" si="133"/>
        <v>2172</v>
      </c>
      <c r="Y193" s="33">
        <f t="shared" si="134"/>
        <v>18</v>
      </c>
      <c r="Z193" s="4">
        <f t="shared" si="135"/>
        <v>676</v>
      </c>
      <c r="AA193" s="4">
        <f t="shared" si="112"/>
        <v>1217</v>
      </c>
      <c r="AB193" s="36">
        <f t="shared" si="113"/>
        <v>2.7904651845329811E-3</v>
      </c>
      <c r="AC193" s="43">
        <v>58</v>
      </c>
      <c r="AD193" s="43">
        <v>28</v>
      </c>
      <c r="AE193" s="43">
        <v>107</v>
      </c>
      <c r="AF193" s="33">
        <v>28</v>
      </c>
      <c r="AG193" s="85">
        <v>168</v>
      </c>
      <c r="AH193" s="85"/>
      <c r="AI193" s="33"/>
      <c r="AJ193" s="33">
        <f>SUMIF('6월 매출현황(6.26)'!$B:$B,Main!C193,'6월 매출현황(6.26)'!$N:$N)</f>
        <v>64</v>
      </c>
      <c r="AK193" s="33"/>
      <c r="AL193" s="386"/>
      <c r="AM193" s="33">
        <f t="shared" si="136"/>
        <v>453</v>
      </c>
      <c r="AN193" s="33"/>
      <c r="AO193" s="80">
        <v>0</v>
      </c>
      <c r="AP193" s="80">
        <v>0</v>
      </c>
      <c r="BB193" s="253">
        <v>0.1</v>
      </c>
      <c r="BC193" s="254">
        <v>0.9</v>
      </c>
      <c r="BD193" s="33">
        <f t="shared" si="137"/>
        <v>121.7</v>
      </c>
      <c r="BE193" s="4">
        <f t="shared" si="138"/>
        <v>1095.3</v>
      </c>
    </row>
    <row r="194" spans="2:57" ht="16.5" customHeight="1">
      <c r="B194" s="20" t="s">
        <v>88</v>
      </c>
      <c r="C194" s="250" t="s">
        <v>270</v>
      </c>
      <c r="D194" s="89"/>
      <c r="E194" s="4">
        <v>0</v>
      </c>
      <c r="F194" s="4">
        <v>0</v>
      </c>
      <c r="G194" s="4">
        <f t="shared" si="107"/>
        <v>0</v>
      </c>
      <c r="H194" s="4">
        <v>0</v>
      </c>
      <c r="I194" s="4">
        <v>0</v>
      </c>
      <c r="J194" s="4">
        <f t="shared" si="108"/>
        <v>0</v>
      </c>
      <c r="K194" s="4">
        <v>0</v>
      </c>
      <c r="L194" s="4">
        <v>0</v>
      </c>
      <c r="M194" s="4">
        <f t="shared" si="109"/>
        <v>0</v>
      </c>
      <c r="N194" s="4">
        <v>0</v>
      </c>
      <c r="O194" s="4">
        <v>0</v>
      </c>
      <c r="P194" s="4">
        <f t="shared" si="110"/>
        <v>0</v>
      </c>
      <c r="Q194" s="4">
        <v>0</v>
      </c>
      <c r="R194" s="4">
        <v>0</v>
      </c>
      <c r="S194" s="4">
        <f t="shared" si="111"/>
        <v>0</v>
      </c>
      <c r="T194" s="4">
        <v>0</v>
      </c>
      <c r="U194" s="4">
        <v>1678</v>
      </c>
      <c r="V194" s="4">
        <f t="shared" si="131"/>
        <v>1678</v>
      </c>
      <c r="W194" s="4">
        <f t="shared" si="132"/>
        <v>0</v>
      </c>
      <c r="X194" s="33">
        <f t="shared" si="133"/>
        <v>0</v>
      </c>
      <c r="Y194" s="33">
        <f t="shared" si="134"/>
        <v>0</v>
      </c>
      <c r="Z194" s="4">
        <f t="shared" si="135"/>
        <v>0</v>
      </c>
      <c r="AA194" s="4">
        <f t="shared" si="112"/>
        <v>1678</v>
      </c>
      <c r="AB194" s="36">
        <f t="shared" si="113"/>
        <v>3.8474943135960085E-3</v>
      </c>
      <c r="AC194" s="43">
        <v>8</v>
      </c>
      <c r="AD194" s="43">
        <v>4</v>
      </c>
      <c r="AE194" s="43">
        <v>43</v>
      </c>
      <c r="AF194" s="33">
        <v>268</v>
      </c>
      <c r="AG194" s="85">
        <v>99</v>
      </c>
      <c r="AH194" s="85"/>
      <c r="AI194" s="33"/>
      <c r="AJ194" s="33">
        <f>SUMIF('6월 매출현황(6.26)'!$B:$B,Main!C194,'6월 매출현황(6.26)'!$N:$N)</f>
        <v>53</v>
      </c>
      <c r="AK194" s="33"/>
      <c r="AL194" s="386"/>
      <c r="AM194" s="33">
        <f t="shared" si="136"/>
        <v>475</v>
      </c>
      <c r="AN194" s="33"/>
      <c r="AO194" s="80">
        <v>0</v>
      </c>
      <c r="AP194" s="80">
        <v>0</v>
      </c>
      <c r="BB194" s="253">
        <v>0.1</v>
      </c>
      <c r="BC194" s="254">
        <v>0.9</v>
      </c>
      <c r="BD194" s="33">
        <f t="shared" si="137"/>
        <v>167.8</v>
      </c>
      <c r="BE194" s="4">
        <f t="shared" si="138"/>
        <v>1510.2</v>
      </c>
    </row>
    <row r="195" spans="2:57" ht="16.5" customHeight="1">
      <c r="B195" s="20" t="s">
        <v>88</v>
      </c>
      <c r="C195" s="250" t="s">
        <v>271</v>
      </c>
      <c r="D195" s="89"/>
      <c r="E195" s="4">
        <v>0</v>
      </c>
      <c r="F195" s="4">
        <v>0</v>
      </c>
      <c r="G195" s="4">
        <f t="shared" si="107"/>
        <v>0</v>
      </c>
      <c r="H195" s="4">
        <v>0</v>
      </c>
      <c r="I195" s="4">
        <v>0</v>
      </c>
      <c r="J195" s="4">
        <f t="shared" si="108"/>
        <v>0</v>
      </c>
      <c r="K195" s="4">
        <v>0</v>
      </c>
      <c r="L195" s="4">
        <v>0</v>
      </c>
      <c r="M195" s="4">
        <f t="shared" si="109"/>
        <v>0</v>
      </c>
      <c r="N195" s="4">
        <v>0</v>
      </c>
      <c r="O195" s="4">
        <v>0</v>
      </c>
      <c r="P195" s="4">
        <f t="shared" si="110"/>
        <v>0</v>
      </c>
      <c r="Q195" s="4">
        <v>0</v>
      </c>
      <c r="R195" s="4">
        <v>0</v>
      </c>
      <c r="S195" s="4">
        <f t="shared" si="111"/>
        <v>0</v>
      </c>
      <c r="T195" s="4">
        <v>0</v>
      </c>
      <c r="U195" s="4">
        <v>234</v>
      </c>
      <c r="V195" s="4">
        <f t="shared" si="131"/>
        <v>234</v>
      </c>
      <c r="W195" s="4">
        <f t="shared" si="132"/>
        <v>0</v>
      </c>
      <c r="X195" s="33">
        <f t="shared" si="133"/>
        <v>0</v>
      </c>
      <c r="Y195" s="33">
        <f t="shared" si="134"/>
        <v>0</v>
      </c>
      <c r="Z195" s="4">
        <f t="shared" si="135"/>
        <v>0</v>
      </c>
      <c r="AA195" s="4">
        <f t="shared" si="112"/>
        <v>234</v>
      </c>
      <c r="AB195" s="36">
        <f t="shared" si="113"/>
        <v>5.3653973145498571E-4</v>
      </c>
      <c r="AC195" s="43">
        <v>10</v>
      </c>
      <c r="AD195" s="43">
        <v>26</v>
      </c>
      <c r="AE195" s="43">
        <v>16</v>
      </c>
      <c r="AF195" s="33">
        <v>4</v>
      </c>
      <c r="AG195" s="85">
        <v>30</v>
      </c>
      <c r="AH195" s="85"/>
      <c r="AI195" s="33"/>
      <c r="AJ195" s="33">
        <f>SUMIF('6월 매출현황(6.26)'!$B:$B,Main!C195,'6월 매출현황(6.26)'!$N:$N)</f>
        <v>20</v>
      </c>
      <c r="AK195" s="33"/>
      <c r="AL195" s="386"/>
      <c r="AM195" s="33">
        <f t="shared" si="136"/>
        <v>106</v>
      </c>
      <c r="AN195" s="33"/>
      <c r="AO195" s="80">
        <v>0</v>
      </c>
      <c r="AP195" s="80">
        <v>0</v>
      </c>
      <c r="BB195" s="253">
        <v>0.1</v>
      </c>
      <c r="BC195" s="254">
        <v>0.9</v>
      </c>
      <c r="BD195" s="33">
        <f t="shared" si="137"/>
        <v>23.400000000000002</v>
      </c>
      <c r="BE195" s="4">
        <f t="shared" si="138"/>
        <v>210.6</v>
      </c>
    </row>
    <row r="196" spans="2:57" ht="16.5" customHeight="1">
      <c r="B196" s="3" t="s">
        <v>88</v>
      </c>
      <c r="C196" s="279" t="s">
        <v>105</v>
      </c>
      <c r="D196" s="89"/>
      <c r="E196" s="4">
        <v>0</v>
      </c>
      <c r="F196" s="4">
        <v>0</v>
      </c>
      <c r="G196" s="4">
        <f t="shared" si="107"/>
        <v>0</v>
      </c>
      <c r="H196" s="4">
        <v>0</v>
      </c>
      <c r="I196" s="4">
        <v>0</v>
      </c>
      <c r="J196" s="4">
        <f t="shared" si="108"/>
        <v>0</v>
      </c>
      <c r="K196" s="4">
        <v>0</v>
      </c>
      <c r="L196" s="4">
        <v>0</v>
      </c>
      <c r="M196" s="4">
        <f t="shared" si="109"/>
        <v>0</v>
      </c>
      <c r="N196" s="4">
        <v>0</v>
      </c>
      <c r="O196" s="4">
        <v>0</v>
      </c>
      <c r="P196" s="4">
        <f t="shared" si="110"/>
        <v>0</v>
      </c>
      <c r="Q196" s="4">
        <v>0</v>
      </c>
      <c r="R196" s="4">
        <v>0</v>
      </c>
      <c r="S196" s="4">
        <f t="shared" si="111"/>
        <v>0</v>
      </c>
      <c r="T196" s="4">
        <v>0</v>
      </c>
      <c r="U196" s="4">
        <v>0</v>
      </c>
      <c r="V196" s="4">
        <f t="shared" si="131"/>
        <v>0</v>
      </c>
      <c r="W196" s="4">
        <f t="shared" si="132"/>
        <v>0</v>
      </c>
      <c r="X196" s="33">
        <f t="shared" si="133"/>
        <v>0</v>
      </c>
      <c r="Y196" s="33">
        <f t="shared" si="134"/>
        <v>0</v>
      </c>
      <c r="Z196" s="4">
        <f t="shared" si="135"/>
        <v>0</v>
      </c>
      <c r="AA196" s="4">
        <f t="shared" si="112"/>
        <v>0</v>
      </c>
      <c r="AB196" s="36">
        <f t="shared" si="113"/>
        <v>0</v>
      </c>
      <c r="AC196" s="43">
        <v>0</v>
      </c>
      <c r="AD196" s="43">
        <v>0</v>
      </c>
      <c r="AE196" s="43">
        <v>0</v>
      </c>
      <c r="AF196" s="33">
        <v>0</v>
      </c>
      <c r="AG196" s="85">
        <v>0</v>
      </c>
      <c r="AH196" s="85"/>
      <c r="AI196" s="33"/>
      <c r="AJ196" s="33">
        <f>SUMIF('6월 매출현황(6.26)'!$B:$B,Main!C196,'6월 매출현황(6.26)'!$N:$N)</f>
        <v>0</v>
      </c>
      <c r="AK196" s="33"/>
      <c r="AL196" s="386"/>
      <c r="AM196" s="33">
        <f t="shared" si="136"/>
        <v>0</v>
      </c>
      <c r="AN196" s="33"/>
      <c r="AO196" s="80">
        <v>0</v>
      </c>
      <c r="AP196" s="80">
        <v>0</v>
      </c>
      <c r="BB196" s="253"/>
      <c r="BC196" s="254"/>
      <c r="BD196" s="33">
        <f t="shared" si="137"/>
        <v>0</v>
      </c>
      <c r="BE196" s="4">
        <f t="shared" si="138"/>
        <v>0</v>
      </c>
    </row>
    <row r="197" spans="2:57" ht="16.5" customHeight="1">
      <c r="B197" s="3" t="s">
        <v>88</v>
      </c>
      <c r="C197" s="279" t="s">
        <v>546</v>
      </c>
      <c r="D197" s="89"/>
      <c r="E197" s="4"/>
      <c r="F197" s="4"/>
      <c r="G197" s="4">
        <f t="shared" si="107"/>
        <v>0</v>
      </c>
      <c r="H197" s="4"/>
      <c r="I197" s="4"/>
      <c r="J197" s="4">
        <f t="shared" si="108"/>
        <v>0</v>
      </c>
      <c r="K197" s="4"/>
      <c r="L197" s="4"/>
      <c r="M197" s="4">
        <f t="shared" si="109"/>
        <v>0</v>
      </c>
      <c r="N197" s="4"/>
      <c r="O197" s="4"/>
      <c r="P197" s="4">
        <f t="shared" si="110"/>
        <v>0</v>
      </c>
      <c r="Q197" s="4"/>
      <c r="R197" s="4"/>
      <c r="S197" s="4">
        <f t="shared" si="111"/>
        <v>0</v>
      </c>
      <c r="T197" s="4"/>
      <c r="U197" s="4"/>
      <c r="V197" s="4"/>
      <c r="W197" s="4"/>
      <c r="X197" s="33"/>
      <c r="Y197" s="33"/>
      <c r="Z197" s="4"/>
      <c r="AA197" s="4"/>
      <c r="AB197" s="36">
        <f t="shared" si="113"/>
        <v>0</v>
      </c>
      <c r="AC197" s="43">
        <v>22</v>
      </c>
      <c r="AD197" s="43">
        <v>33</v>
      </c>
      <c r="AE197" s="43">
        <v>196</v>
      </c>
      <c r="AF197" s="33">
        <v>0</v>
      </c>
      <c r="AG197" s="85">
        <v>93</v>
      </c>
      <c r="AH197" s="85"/>
      <c r="AI197" s="33"/>
      <c r="AJ197" s="33">
        <f>SUMIF('6월 매출현황(6.26)'!$B:$B,Main!C197,'6월 매출현황(6.26)'!$N:$N)</f>
        <v>76</v>
      </c>
      <c r="AK197" s="33"/>
      <c r="AL197" s="386"/>
      <c r="AM197" s="33">
        <f t="shared" si="136"/>
        <v>420</v>
      </c>
      <c r="AN197" s="33"/>
      <c r="AO197" s="80">
        <v>0</v>
      </c>
      <c r="AP197" s="80">
        <v>0</v>
      </c>
      <c r="BB197" s="253"/>
      <c r="BC197" s="254"/>
      <c r="BD197" s="33">
        <f t="shared" si="137"/>
        <v>0</v>
      </c>
      <c r="BE197" s="4">
        <f t="shared" si="138"/>
        <v>0</v>
      </c>
    </row>
    <row r="198" spans="2:57" ht="16.5" hidden="1" customHeight="1">
      <c r="B198" s="3" t="s">
        <v>88</v>
      </c>
      <c r="C198" s="250" t="s">
        <v>252</v>
      </c>
      <c r="D198" s="271"/>
      <c r="E198" s="4">
        <v>0</v>
      </c>
      <c r="F198" s="4">
        <v>0</v>
      </c>
      <c r="G198" s="4">
        <f t="shared" si="107"/>
        <v>0</v>
      </c>
      <c r="H198" s="4">
        <v>0</v>
      </c>
      <c r="I198" s="4">
        <v>0</v>
      </c>
      <c r="J198" s="4">
        <f t="shared" si="108"/>
        <v>0</v>
      </c>
      <c r="K198" s="4">
        <v>0</v>
      </c>
      <c r="L198" s="4">
        <v>0</v>
      </c>
      <c r="M198" s="4">
        <f t="shared" si="109"/>
        <v>0</v>
      </c>
      <c r="N198" s="4">
        <v>0</v>
      </c>
      <c r="O198" s="4">
        <v>0</v>
      </c>
      <c r="P198" s="4">
        <f t="shared" si="110"/>
        <v>0</v>
      </c>
      <c r="Q198" s="4">
        <v>0</v>
      </c>
      <c r="R198" s="4">
        <v>0</v>
      </c>
      <c r="S198" s="4">
        <f t="shared" si="111"/>
        <v>0</v>
      </c>
      <c r="T198" s="4">
        <v>201</v>
      </c>
      <c r="U198" s="4">
        <v>490</v>
      </c>
      <c r="V198" s="4">
        <f t="shared" ref="V198:V215" si="139">T198+U198</f>
        <v>691</v>
      </c>
      <c r="W198" s="4">
        <f t="shared" ref="W198:W215" si="140">J198</f>
        <v>0</v>
      </c>
      <c r="X198" s="33">
        <f t="shared" ref="X198:X215" si="141">M198</f>
        <v>0</v>
      </c>
      <c r="Y198" s="33">
        <f t="shared" ref="Y198:Y215" si="142">P198</f>
        <v>0</v>
      </c>
      <c r="Z198" s="4">
        <f t="shared" ref="Z198:Z215" si="143">S198</f>
        <v>0</v>
      </c>
      <c r="AA198" s="4">
        <f t="shared" si="112"/>
        <v>691</v>
      </c>
      <c r="AB198" s="36">
        <f t="shared" si="113"/>
        <v>1.5843972411769022E-3</v>
      </c>
      <c r="AC198" s="43">
        <v>0</v>
      </c>
      <c r="AD198" s="43">
        <v>0</v>
      </c>
      <c r="AE198" s="43">
        <v>0</v>
      </c>
      <c r="AF198" s="33">
        <v>0</v>
      </c>
      <c r="AG198" s="85">
        <v>0</v>
      </c>
      <c r="AH198" s="85"/>
      <c r="AI198" s="33"/>
      <c r="AJ198" s="33">
        <f>SUMIF('6월 매출현황(6.26)'!$B:$B,Main!C198,'6월 매출현황(6.26)'!$N:$N)</f>
        <v>0</v>
      </c>
      <c r="AK198" s="33"/>
      <c r="AL198" s="386"/>
      <c r="AM198" s="33">
        <f t="shared" si="136"/>
        <v>0</v>
      </c>
      <c r="AN198" s="33"/>
      <c r="AO198" s="80">
        <v>0</v>
      </c>
      <c r="AP198" s="80">
        <v>0</v>
      </c>
      <c r="BB198" s="253">
        <v>0.1</v>
      </c>
      <c r="BC198" s="254">
        <v>0.9</v>
      </c>
      <c r="BD198" s="33">
        <f t="shared" si="137"/>
        <v>69.100000000000009</v>
      </c>
      <c r="BE198" s="4">
        <f t="shared" si="138"/>
        <v>621.9</v>
      </c>
    </row>
    <row r="199" spans="2:57" ht="16.5" hidden="1" customHeight="1">
      <c r="B199" s="3" t="s">
        <v>88</v>
      </c>
      <c r="C199" s="249" t="s">
        <v>11</v>
      </c>
      <c r="D199" s="89"/>
      <c r="E199" s="4">
        <v>0</v>
      </c>
      <c r="F199" s="4">
        <v>0</v>
      </c>
      <c r="G199" s="4">
        <f>E199+F199</f>
        <v>0</v>
      </c>
      <c r="H199" s="4">
        <v>0</v>
      </c>
      <c r="I199" s="4">
        <v>0</v>
      </c>
      <c r="J199" s="4">
        <f>H199+I199</f>
        <v>0</v>
      </c>
      <c r="K199" s="4">
        <v>0</v>
      </c>
      <c r="L199" s="4">
        <v>1368</v>
      </c>
      <c r="M199" s="4">
        <f>K199+L199</f>
        <v>1368</v>
      </c>
      <c r="N199" s="4">
        <v>904</v>
      </c>
      <c r="O199" s="4">
        <v>0</v>
      </c>
      <c r="P199" s="4">
        <f>N199+O199</f>
        <v>904</v>
      </c>
      <c r="Q199" s="4">
        <v>0</v>
      </c>
      <c r="R199" s="4">
        <v>0</v>
      </c>
      <c r="S199" s="4">
        <f>Q199+R199</f>
        <v>0</v>
      </c>
      <c r="T199" s="4">
        <v>0</v>
      </c>
      <c r="U199" s="4">
        <v>0</v>
      </c>
      <c r="V199" s="4">
        <f>T199+U199</f>
        <v>0</v>
      </c>
      <c r="W199" s="4">
        <f>J199</f>
        <v>0</v>
      </c>
      <c r="X199" s="33">
        <f>M199</f>
        <v>1368</v>
      </c>
      <c r="Y199" s="33">
        <f>P199</f>
        <v>904</v>
      </c>
      <c r="Z199" s="4">
        <f>S199</f>
        <v>0</v>
      </c>
      <c r="AA199" s="4">
        <f>V199</f>
        <v>0</v>
      </c>
      <c r="AB199" s="36">
        <f>IFERROR(AA199/$AA$8,0)</f>
        <v>0</v>
      </c>
      <c r="AC199" s="43">
        <v>0</v>
      </c>
      <c r="AD199" s="43">
        <v>0</v>
      </c>
      <c r="AE199" s="43">
        <v>0</v>
      </c>
      <c r="AF199" s="33">
        <v>0</v>
      </c>
      <c r="AG199" s="85">
        <v>0</v>
      </c>
      <c r="AH199" s="85"/>
      <c r="AI199" s="33"/>
      <c r="AJ199" s="33">
        <f>SUMIF('6월 매출현황(6.26)'!$B:$B,Main!C199,'6월 매출현황(6.26)'!$N:$N)</f>
        <v>0</v>
      </c>
      <c r="AK199" s="33"/>
      <c r="AL199" s="386"/>
      <c r="AM199" s="33">
        <f t="shared" si="136"/>
        <v>0</v>
      </c>
      <c r="AN199" s="33"/>
      <c r="AO199" s="80">
        <v>0</v>
      </c>
      <c r="AP199" s="80">
        <v>0</v>
      </c>
      <c r="BB199" s="253"/>
      <c r="BC199" s="254"/>
      <c r="BD199" s="33">
        <f t="shared" si="137"/>
        <v>0</v>
      </c>
      <c r="BE199" s="4">
        <f t="shared" si="138"/>
        <v>0</v>
      </c>
    </row>
    <row r="200" spans="2:57" ht="16.5" hidden="1" customHeight="1">
      <c r="B200" s="3" t="s">
        <v>88</v>
      </c>
      <c r="C200" s="249" t="s">
        <v>12</v>
      </c>
      <c r="D200" s="89"/>
      <c r="E200" s="4">
        <v>0</v>
      </c>
      <c r="F200" s="4">
        <v>0</v>
      </c>
      <c r="G200" s="4">
        <f>E200+F200</f>
        <v>0</v>
      </c>
      <c r="H200" s="4">
        <v>0</v>
      </c>
      <c r="I200" s="4">
        <v>0</v>
      </c>
      <c r="J200" s="4">
        <f>H200+I200</f>
        <v>0</v>
      </c>
      <c r="K200" s="4">
        <v>0</v>
      </c>
      <c r="L200" s="4">
        <v>1268</v>
      </c>
      <c r="M200" s="4">
        <f>K200+L200</f>
        <v>1268</v>
      </c>
      <c r="N200" s="4">
        <v>696</v>
      </c>
      <c r="O200" s="4">
        <v>1268</v>
      </c>
      <c r="P200" s="4">
        <f>N200+O200</f>
        <v>1964</v>
      </c>
      <c r="Q200" s="4">
        <v>0</v>
      </c>
      <c r="R200" s="4">
        <v>0</v>
      </c>
      <c r="S200" s="4">
        <f>Q200+R200</f>
        <v>0</v>
      </c>
      <c r="T200" s="4">
        <v>0</v>
      </c>
      <c r="U200" s="4">
        <v>0</v>
      </c>
      <c r="V200" s="4">
        <f>T200+U200</f>
        <v>0</v>
      </c>
      <c r="W200" s="4">
        <f>J200</f>
        <v>0</v>
      </c>
      <c r="X200" s="33">
        <f>M200</f>
        <v>1268</v>
      </c>
      <c r="Y200" s="33">
        <f>P200</f>
        <v>1964</v>
      </c>
      <c r="Z200" s="4">
        <f>S200</f>
        <v>0</v>
      </c>
      <c r="AA200" s="4">
        <f>V200</f>
        <v>0</v>
      </c>
      <c r="AB200" s="36">
        <f>IFERROR(AA200/$AA$8,0)</f>
        <v>0</v>
      </c>
      <c r="AC200" s="43">
        <v>0</v>
      </c>
      <c r="AD200" s="43">
        <v>0</v>
      </c>
      <c r="AE200" s="43">
        <v>0</v>
      </c>
      <c r="AF200" s="33">
        <v>0</v>
      </c>
      <c r="AG200" s="85">
        <v>0</v>
      </c>
      <c r="AH200" s="85"/>
      <c r="AI200" s="33"/>
      <c r="AJ200" s="33">
        <f>SUMIF('6월 매출현황(6.26)'!$B:$B,Main!C200,'6월 매출현황(6.26)'!$N:$N)</f>
        <v>0</v>
      </c>
      <c r="AK200" s="33"/>
      <c r="AL200" s="386"/>
      <c r="AM200" s="33">
        <f t="shared" si="136"/>
        <v>0</v>
      </c>
      <c r="AN200" s="33"/>
      <c r="AO200" s="80">
        <v>0</v>
      </c>
      <c r="AP200" s="80">
        <v>0</v>
      </c>
      <c r="BB200" s="253"/>
      <c r="BC200" s="254"/>
      <c r="BD200" s="33">
        <f t="shared" si="137"/>
        <v>0</v>
      </c>
      <c r="BE200" s="4">
        <f t="shared" si="138"/>
        <v>0</v>
      </c>
    </row>
    <row r="201" spans="2:57" ht="16.5" customHeight="1">
      <c r="B201" s="3" t="s">
        <v>88</v>
      </c>
      <c r="C201" s="249" t="s">
        <v>13</v>
      </c>
      <c r="D201" s="89"/>
      <c r="E201" s="4">
        <v>0</v>
      </c>
      <c r="F201" s="4">
        <v>0</v>
      </c>
      <c r="G201" s="4">
        <f>E201+F201</f>
        <v>0</v>
      </c>
      <c r="H201" s="4">
        <v>0</v>
      </c>
      <c r="I201" s="4">
        <v>0</v>
      </c>
      <c r="J201" s="4">
        <f>H201+I201</f>
        <v>0</v>
      </c>
      <c r="K201" s="4">
        <v>0</v>
      </c>
      <c r="L201" s="4">
        <v>0</v>
      </c>
      <c r="M201" s="4">
        <f>K201+L201</f>
        <v>0</v>
      </c>
      <c r="N201" s="4">
        <v>0</v>
      </c>
      <c r="O201" s="4">
        <v>5681</v>
      </c>
      <c r="P201" s="4">
        <f>N201+O201</f>
        <v>5681</v>
      </c>
      <c r="Q201" s="4">
        <v>1008</v>
      </c>
      <c r="R201" s="4">
        <v>2610</v>
      </c>
      <c r="S201" s="4">
        <f>Q201+R201</f>
        <v>3618</v>
      </c>
      <c r="T201" s="4">
        <v>13</v>
      </c>
      <c r="U201" s="4">
        <v>786</v>
      </c>
      <c r="V201" s="4">
        <f>T201+U201</f>
        <v>799</v>
      </c>
      <c r="W201" s="4">
        <f>J201</f>
        <v>0</v>
      </c>
      <c r="X201" s="33">
        <f>M201</f>
        <v>0</v>
      </c>
      <c r="Y201" s="33">
        <f>P201</f>
        <v>5681</v>
      </c>
      <c r="Z201" s="4">
        <f>S201</f>
        <v>3618</v>
      </c>
      <c r="AA201" s="4">
        <f>V201</f>
        <v>799</v>
      </c>
      <c r="AB201" s="36">
        <f>IFERROR(AA201/$AA$8,0)</f>
        <v>1.8320309633868955E-3</v>
      </c>
      <c r="AC201" s="43">
        <v>8</v>
      </c>
      <c r="AD201" s="43">
        <v>38</v>
      </c>
      <c r="AE201" s="43">
        <v>19</v>
      </c>
      <c r="AF201" s="33">
        <v>20</v>
      </c>
      <c r="AG201" s="85">
        <v>8</v>
      </c>
      <c r="AH201" s="85"/>
      <c r="AI201" s="33"/>
      <c r="AJ201" s="33">
        <f>SUMIF('6월 매출현황(6.26)'!$B:$B,Main!C201,'6월 매출현황(6.26)'!$N:$N)</f>
        <v>2</v>
      </c>
      <c r="AK201" s="33"/>
      <c r="AL201" s="386"/>
      <c r="AM201" s="33">
        <f t="shared" si="136"/>
        <v>95</v>
      </c>
      <c r="AN201" s="33"/>
      <c r="AO201" s="80">
        <v>0</v>
      </c>
      <c r="AP201" s="80">
        <v>0</v>
      </c>
      <c r="BB201" s="253"/>
      <c r="BC201" s="254">
        <v>1</v>
      </c>
      <c r="BD201" s="33">
        <f t="shared" si="137"/>
        <v>0</v>
      </c>
      <c r="BE201" s="4">
        <f t="shared" si="138"/>
        <v>799</v>
      </c>
    </row>
    <row r="202" spans="2:57" ht="17.25" thickBot="1">
      <c r="B202" s="3" t="s">
        <v>88</v>
      </c>
      <c r="C202" s="249" t="s">
        <v>20</v>
      </c>
      <c r="D202" s="89"/>
      <c r="E202" s="4">
        <v>695</v>
      </c>
      <c r="F202" s="4">
        <v>1210</v>
      </c>
      <c r="G202" s="4">
        <f>E202+F202</f>
        <v>1905</v>
      </c>
      <c r="H202" s="4">
        <v>1299</v>
      </c>
      <c r="I202" s="4">
        <v>1202</v>
      </c>
      <c r="J202" s="4">
        <f>H202+I202</f>
        <v>2501</v>
      </c>
      <c r="K202" s="4">
        <v>1210</v>
      </c>
      <c r="L202" s="4">
        <v>208</v>
      </c>
      <c r="M202" s="4">
        <f>K202+L202</f>
        <v>1418</v>
      </c>
      <c r="N202" s="4">
        <v>404</v>
      </c>
      <c r="O202" s="4">
        <v>260</v>
      </c>
      <c r="P202" s="4">
        <f>N202+O202</f>
        <v>664</v>
      </c>
      <c r="Q202" s="4">
        <v>40</v>
      </c>
      <c r="R202" s="4">
        <v>87</v>
      </c>
      <c r="S202" s="4">
        <f>Q202+R202</f>
        <v>127</v>
      </c>
      <c r="T202" s="4">
        <v>147</v>
      </c>
      <c r="U202" s="4">
        <v>281</v>
      </c>
      <c r="V202" s="4">
        <f>T202+U202</f>
        <v>428</v>
      </c>
      <c r="W202" s="4">
        <f>J202</f>
        <v>2501</v>
      </c>
      <c r="X202" s="33">
        <f>M202</f>
        <v>1418</v>
      </c>
      <c r="Y202" s="33">
        <f>P202</f>
        <v>664</v>
      </c>
      <c r="Z202" s="4">
        <f>S202</f>
        <v>127</v>
      </c>
      <c r="AA202" s="4">
        <f>V202</f>
        <v>428</v>
      </c>
      <c r="AB202" s="36">
        <f>IFERROR(AA202/$AA$8,0)</f>
        <v>9.8136326949886275E-4</v>
      </c>
      <c r="AC202" s="43">
        <v>18</v>
      </c>
      <c r="AD202" s="43">
        <v>14</v>
      </c>
      <c r="AE202" s="43">
        <v>14</v>
      </c>
      <c r="AF202" s="33">
        <v>5</v>
      </c>
      <c r="AG202" s="85">
        <v>1</v>
      </c>
      <c r="AH202" s="85"/>
      <c r="AI202" s="33"/>
      <c r="AJ202" s="33">
        <f>SUMIF('6월 매출현황(6.26)'!$B:$B,Main!C202,'6월 매출현황(6.26)'!$N:$N)</f>
        <v>19</v>
      </c>
      <c r="AK202" s="33"/>
      <c r="AL202" s="386"/>
      <c r="AM202" s="33">
        <f t="shared" si="136"/>
        <v>71</v>
      </c>
      <c r="AN202" s="33"/>
      <c r="AO202" s="80">
        <v>0</v>
      </c>
      <c r="AP202" s="80">
        <v>0</v>
      </c>
      <c r="BB202" s="253"/>
      <c r="BC202" s="254">
        <v>1</v>
      </c>
      <c r="BD202" s="33">
        <f t="shared" si="137"/>
        <v>0</v>
      </c>
      <c r="BE202" s="4">
        <f t="shared" si="138"/>
        <v>428</v>
      </c>
    </row>
    <row r="203" spans="2:57" ht="9.75" hidden="1" customHeight="1">
      <c r="B203" s="3" t="s">
        <v>88</v>
      </c>
      <c r="C203" s="249" t="s">
        <v>230</v>
      </c>
      <c r="D203" s="89"/>
      <c r="E203" s="4">
        <v>0</v>
      </c>
      <c r="F203" s="4">
        <v>0</v>
      </c>
      <c r="G203" s="4">
        <f t="shared" si="107"/>
        <v>0</v>
      </c>
      <c r="H203" s="4">
        <v>0</v>
      </c>
      <c r="I203" s="4">
        <v>0</v>
      </c>
      <c r="J203" s="4">
        <f t="shared" si="108"/>
        <v>0</v>
      </c>
      <c r="K203" s="4">
        <v>0</v>
      </c>
      <c r="L203" s="4">
        <v>0</v>
      </c>
      <c r="M203" s="4">
        <f t="shared" si="109"/>
        <v>0</v>
      </c>
      <c r="N203" s="4">
        <v>0</v>
      </c>
      <c r="O203" s="4">
        <v>0</v>
      </c>
      <c r="P203" s="4">
        <f t="shared" si="110"/>
        <v>0</v>
      </c>
      <c r="Q203" s="4">
        <v>0</v>
      </c>
      <c r="R203" s="4">
        <v>0</v>
      </c>
      <c r="S203" s="4">
        <f t="shared" si="111"/>
        <v>0</v>
      </c>
      <c r="T203" s="4">
        <v>84</v>
      </c>
      <c r="U203" s="4">
        <v>461</v>
      </c>
      <c r="V203" s="4">
        <f t="shared" si="139"/>
        <v>545</v>
      </c>
      <c r="W203" s="4">
        <f t="shared" si="140"/>
        <v>0</v>
      </c>
      <c r="X203" s="33">
        <f t="shared" si="141"/>
        <v>0</v>
      </c>
      <c r="Y203" s="33">
        <f t="shared" si="142"/>
        <v>0</v>
      </c>
      <c r="Z203" s="4">
        <f t="shared" si="143"/>
        <v>0</v>
      </c>
      <c r="AA203" s="4">
        <f t="shared" si="112"/>
        <v>545</v>
      </c>
      <c r="AB203" s="36">
        <f t="shared" si="113"/>
        <v>1.2496331352263555E-3</v>
      </c>
      <c r="AC203" s="43">
        <v>2</v>
      </c>
      <c r="AD203" s="43">
        <v>1</v>
      </c>
      <c r="AE203" s="43">
        <v>5</v>
      </c>
      <c r="AF203" s="33">
        <v>71</v>
      </c>
      <c r="AG203" s="85">
        <v>43</v>
      </c>
      <c r="AH203" s="85"/>
      <c r="AI203" s="33">
        <v>20</v>
      </c>
      <c r="AJ203" s="33">
        <f>SUMIF('6월 매출현황(6.26)'!$B:$B,Main!C203,'6월 매출현황(6.26)'!$N:$N)</f>
        <v>19</v>
      </c>
      <c r="AK203" s="33"/>
      <c r="AL203" s="386"/>
      <c r="AM203" s="33">
        <f t="shared" si="136"/>
        <v>141</v>
      </c>
      <c r="AN203" s="33"/>
      <c r="AO203" s="80">
        <v>0</v>
      </c>
      <c r="AP203" s="80">
        <v>0</v>
      </c>
      <c r="BB203" s="253"/>
      <c r="BC203" s="254">
        <v>1</v>
      </c>
      <c r="BD203" s="33">
        <f t="shared" si="137"/>
        <v>0</v>
      </c>
      <c r="BE203" s="4">
        <f t="shared" si="138"/>
        <v>545</v>
      </c>
    </row>
    <row r="204" spans="2:57" ht="17.25" hidden="1" customHeight="1" thickBot="1">
      <c r="B204" s="3" t="s">
        <v>88</v>
      </c>
      <c r="C204" s="249" t="s">
        <v>255</v>
      </c>
      <c r="D204" s="89"/>
      <c r="E204" s="4">
        <v>0</v>
      </c>
      <c r="F204" s="4">
        <v>0</v>
      </c>
      <c r="G204" s="4">
        <f t="shared" si="107"/>
        <v>0</v>
      </c>
      <c r="H204" s="4">
        <v>0</v>
      </c>
      <c r="I204" s="4">
        <v>0</v>
      </c>
      <c r="J204" s="4">
        <f t="shared" si="108"/>
        <v>0</v>
      </c>
      <c r="K204" s="4">
        <v>0</v>
      </c>
      <c r="L204" s="4">
        <v>0</v>
      </c>
      <c r="M204" s="4">
        <f t="shared" si="109"/>
        <v>0</v>
      </c>
      <c r="N204" s="4">
        <v>0</v>
      </c>
      <c r="O204" s="4">
        <v>0</v>
      </c>
      <c r="P204" s="4">
        <f t="shared" si="110"/>
        <v>0</v>
      </c>
      <c r="Q204" s="4">
        <v>0</v>
      </c>
      <c r="R204" s="4">
        <v>0</v>
      </c>
      <c r="S204" s="4">
        <f t="shared" si="111"/>
        <v>0</v>
      </c>
      <c r="T204" s="4">
        <v>0</v>
      </c>
      <c r="U204" s="4">
        <v>58</v>
      </c>
      <c r="V204" s="4">
        <f t="shared" si="139"/>
        <v>58</v>
      </c>
      <c r="W204" s="4">
        <f t="shared" si="140"/>
        <v>0</v>
      </c>
      <c r="X204" s="33">
        <f t="shared" si="141"/>
        <v>0</v>
      </c>
      <c r="Y204" s="33">
        <f t="shared" si="142"/>
        <v>0</v>
      </c>
      <c r="Z204" s="4">
        <f t="shared" si="143"/>
        <v>0</v>
      </c>
      <c r="AA204" s="4">
        <f t="shared" si="112"/>
        <v>58</v>
      </c>
      <c r="AB204" s="36">
        <f t="shared" si="113"/>
        <v>1.3298848044610758E-4</v>
      </c>
      <c r="AC204" s="43">
        <v>24</v>
      </c>
      <c r="AD204" s="43">
        <v>18</v>
      </c>
      <c r="AE204" s="43">
        <v>16</v>
      </c>
      <c r="AF204" s="33">
        <v>38</v>
      </c>
      <c r="AG204" s="85">
        <v>16</v>
      </c>
      <c r="AH204" s="85"/>
      <c r="AI204" s="33">
        <v>20</v>
      </c>
      <c r="AJ204" s="33">
        <f>SUMIF('6월 매출현황(6.26)'!$B:$B,Main!C204,'6월 매출현황(6.26)'!$N:$N)</f>
        <v>33</v>
      </c>
      <c r="AK204" s="33"/>
      <c r="AL204" s="386"/>
      <c r="AM204" s="33">
        <f t="shared" si="136"/>
        <v>145</v>
      </c>
      <c r="AN204" s="33"/>
      <c r="AO204" s="80">
        <v>0</v>
      </c>
      <c r="AP204" s="80">
        <v>0</v>
      </c>
      <c r="BB204" s="253"/>
      <c r="BC204" s="254">
        <v>1</v>
      </c>
      <c r="BD204" s="33">
        <f t="shared" si="137"/>
        <v>0</v>
      </c>
      <c r="BE204" s="4">
        <f t="shared" si="138"/>
        <v>58</v>
      </c>
    </row>
    <row r="205" spans="2:57" ht="16.5" hidden="1" customHeight="1">
      <c r="B205" s="3" t="s">
        <v>88</v>
      </c>
      <c r="C205" s="249" t="s">
        <v>94</v>
      </c>
      <c r="D205" s="89"/>
      <c r="E205" s="4">
        <v>0</v>
      </c>
      <c r="F205" s="4">
        <v>0</v>
      </c>
      <c r="G205" s="4">
        <f t="shared" si="107"/>
        <v>0</v>
      </c>
      <c r="H205" s="4">
        <v>0</v>
      </c>
      <c r="I205" s="4">
        <v>0</v>
      </c>
      <c r="J205" s="4">
        <f t="shared" si="108"/>
        <v>0</v>
      </c>
      <c r="K205" s="4">
        <v>0</v>
      </c>
      <c r="L205" s="4">
        <v>0</v>
      </c>
      <c r="M205" s="4">
        <f t="shared" si="109"/>
        <v>0</v>
      </c>
      <c r="N205" s="4">
        <v>0</v>
      </c>
      <c r="O205" s="4">
        <v>174</v>
      </c>
      <c r="P205" s="4">
        <f t="shared" si="110"/>
        <v>174</v>
      </c>
      <c r="Q205" s="4">
        <v>58</v>
      </c>
      <c r="R205" s="4">
        <v>7</v>
      </c>
      <c r="S205" s="4">
        <f t="shared" si="111"/>
        <v>65</v>
      </c>
      <c r="T205" s="4">
        <v>11</v>
      </c>
      <c r="U205" s="4">
        <v>61</v>
      </c>
      <c r="V205" s="4">
        <f t="shared" si="139"/>
        <v>72</v>
      </c>
      <c r="W205" s="4">
        <f t="shared" si="140"/>
        <v>0</v>
      </c>
      <c r="X205" s="33">
        <f t="shared" si="141"/>
        <v>0</v>
      </c>
      <c r="Y205" s="33">
        <f t="shared" si="142"/>
        <v>174</v>
      </c>
      <c r="Z205" s="4">
        <f t="shared" si="143"/>
        <v>65</v>
      </c>
      <c r="AA205" s="4">
        <f t="shared" si="112"/>
        <v>72</v>
      </c>
      <c r="AB205" s="36">
        <f t="shared" si="113"/>
        <v>1.650891481399956E-4</v>
      </c>
      <c r="AC205" s="43">
        <v>0</v>
      </c>
      <c r="AD205" s="43">
        <v>0</v>
      </c>
      <c r="AE205" s="43">
        <v>2</v>
      </c>
      <c r="AF205" s="33">
        <v>45</v>
      </c>
      <c r="AG205" s="85">
        <v>0</v>
      </c>
      <c r="AH205" s="85"/>
      <c r="AI205" s="33"/>
      <c r="AJ205" s="33">
        <f>SUMIF('6월 매출현황(6.26)'!$B:$B,Main!C205,'6월 매출현황(6.26)'!$N:$N)</f>
        <v>0</v>
      </c>
      <c r="AK205" s="33"/>
      <c r="AL205" s="386"/>
      <c r="AM205" s="33">
        <f t="shared" si="136"/>
        <v>47</v>
      </c>
      <c r="AN205" s="33"/>
      <c r="AO205" s="80">
        <v>0</v>
      </c>
      <c r="AP205" s="80">
        <v>0</v>
      </c>
      <c r="BB205" s="253"/>
      <c r="BC205" s="254">
        <v>1</v>
      </c>
      <c r="BD205" s="33">
        <f t="shared" si="137"/>
        <v>0</v>
      </c>
      <c r="BE205" s="4">
        <f t="shared" si="138"/>
        <v>72</v>
      </c>
    </row>
    <row r="206" spans="2:57" ht="16.5" hidden="1" customHeight="1">
      <c r="B206" s="3" t="s">
        <v>1032</v>
      </c>
      <c r="C206" s="249" t="s">
        <v>1009</v>
      </c>
      <c r="D206" s="89"/>
      <c r="E206" s="4"/>
      <c r="F206" s="4"/>
      <c r="G206" s="4"/>
      <c r="H206" s="4"/>
      <c r="I206" s="4"/>
      <c r="J206" s="4"/>
      <c r="K206" s="4"/>
      <c r="L206" s="4"/>
      <c r="M206" s="4"/>
      <c r="N206" s="4"/>
      <c r="O206" s="4"/>
      <c r="P206" s="4"/>
      <c r="Q206" s="4"/>
      <c r="R206" s="4"/>
      <c r="S206" s="4"/>
      <c r="T206" s="4"/>
      <c r="U206" s="4"/>
      <c r="V206" s="4"/>
      <c r="W206" s="4"/>
      <c r="X206" s="33"/>
      <c r="Y206" s="33"/>
      <c r="Z206" s="4"/>
      <c r="AA206" s="4"/>
      <c r="AB206" s="36"/>
      <c r="AC206" s="43"/>
      <c r="AD206" s="43"/>
      <c r="AE206" s="43">
        <v>20</v>
      </c>
      <c r="AF206" s="33">
        <v>20</v>
      </c>
      <c r="AG206" s="85">
        <v>34</v>
      </c>
      <c r="AH206" s="85"/>
      <c r="AI206" s="33">
        <v>20</v>
      </c>
      <c r="AJ206" s="33">
        <f>SUMIF('6월 매출현황(6.26)'!$B:$B,Main!C206,'6월 매출현황(6.26)'!$N:$N)</f>
        <v>0</v>
      </c>
      <c r="AK206" s="33"/>
      <c r="AL206" s="386"/>
      <c r="AM206" s="33">
        <f t="shared" si="136"/>
        <v>74</v>
      </c>
      <c r="AN206" s="33"/>
      <c r="AO206" s="80"/>
      <c r="AP206" s="80"/>
      <c r="AQ206" s="94"/>
      <c r="BB206" s="253"/>
      <c r="BC206" s="254">
        <v>1</v>
      </c>
      <c r="BD206" s="33">
        <f t="shared" si="137"/>
        <v>0</v>
      </c>
      <c r="BE206" s="4">
        <f t="shared" si="138"/>
        <v>0</v>
      </c>
    </row>
    <row r="207" spans="2:57" ht="16.5" hidden="1" customHeight="1">
      <c r="B207" s="3" t="s">
        <v>1769</v>
      </c>
      <c r="C207" s="249" t="s">
        <v>1770</v>
      </c>
      <c r="D207" s="89"/>
      <c r="E207" s="4"/>
      <c r="F207" s="4"/>
      <c r="G207" s="4"/>
      <c r="H207" s="4"/>
      <c r="I207" s="4"/>
      <c r="J207" s="4"/>
      <c r="K207" s="4"/>
      <c r="L207" s="4"/>
      <c r="M207" s="4"/>
      <c r="N207" s="4"/>
      <c r="O207" s="4"/>
      <c r="P207" s="4"/>
      <c r="Q207" s="4"/>
      <c r="R207" s="4"/>
      <c r="S207" s="4"/>
      <c r="T207" s="4"/>
      <c r="U207" s="4"/>
      <c r="V207" s="4"/>
      <c r="W207" s="4"/>
      <c r="X207" s="33"/>
      <c r="Y207" s="33"/>
      <c r="Z207" s="4"/>
      <c r="AA207" s="4"/>
      <c r="AB207" s="36"/>
      <c r="AC207" s="43"/>
      <c r="AD207" s="43"/>
      <c r="AE207" s="43"/>
      <c r="AF207" s="33"/>
      <c r="AG207" s="85">
        <v>13</v>
      </c>
      <c r="AH207" s="85"/>
      <c r="AI207" s="33">
        <v>20</v>
      </c>
      <c r="AJ207" s="33">
        <f>SUMIF('6월 매출현황(6.26)'!$B:$B,Main!C207,'6월 매출현황(6.26)'!$N:$N)</f>
        <v>4</v>
      </c>
      <c r="AK207" s="33"/>
      <c r="AL207" s="386"/>
      <c r="AM207" s="33">
        <f t="shared" si="136"/>
        <v>17</v>
      </c>
      <c r="AN207" s="33"/>
      <c r="AO207" s="80"/>
      <c r="AP207" s="80"/>
      <c r="AQ207" s="94"/>
      <c r="AR207" s="41"/>
      <c r="AS207" s="41"/>
      <c r="AT207" s="41"/>
      <c r="AU207" s="41"/>
      <c r="BB207" s="253"/>
      <c r="BC207" s="254"/>
      <c r="BD207" s="33"/>
      <c r="BE207" s="4"/>
    </row>
    <row r="208" spans="2:57" ht="16.5" hidden="1" customHeight="1">
      <c r="B208" s="3" t="s">
        <v>1809</v>
      </c>
      <c r="C208" s="249" t="s">
        <v>1810</v>
      </c>
      <c r="D208" s="89"/>
      <c r="E208" s="4"/>
      <c r="F208" s="4"/>
      <c r="G208" s="4"/>
      <c r="H208" s="4"/>
      <c r="I208" s="4"/>
      <c r="J208" s="4"/>
      <c r="K208" s="4"/>
      <c r="L208" s="4"/>
      <c r="M208" s="4"/>
      <c r="N208" s="4"/>
      <c r="O208" s="4"/>
      <c r="P208" s="4"/>
      <c r="Q208" s="4"/>
      <c r="R208" s="4"/>
      <c r="S208" s="4"/>
      <c r="T208" s="4"/>
      <c r="U208" s="4"/>
      <c r="V208" s="4"/>
      <c r="W208" s="4"/>
      <c r="X208" s="33"/>
      <c r="Y208" s="33"/>
      <c r="Z208" s="4"/>
      <c r="AA208" s="4"/>
      <c r="AB208" s="36"/>
      <c r="AC208" s="43"/>
      <c r="AD208" s="43"/>
      <c r="AE208" s="43"/>
      <c r="AF208" s="33"/>
      <c r="AG208" s="85">
        <v>28</v>
      </c>
      <c r="AH208" s="85"/>
      <c r="AI208" s="33">
        <v>20</v>
      </c>
      <c r="AJ208" s="33">
        <f>SUMIF('6월 매출현황(6.26)'!$B:$B,Main!C208,'6월 매출현황(6.26)'!$N:$N)</f>
        <v>0</v>
      </c>
      <c r="AK208" s="33"/>
      <c r="AL208" s="386"/>
      <c r="AM208" s="33">
        <f t="shared" si="136"/>
        <v>28</v>
      </c>
      <c r="AN208" s="33"/>
      <c r="AO208" s="80"/>
      <c r="AP208" s="80"/>
      <c r="AQ208" s="94"/>
      <c r="AR208" s="41"/>
      <c r="AS208" s="41"/>
      <c r="AT208" s="41"/>
      <c r="AU208" s="41"/>
      <c r="BB208" s="253"/>
      <c r="BC208" s="254"/>
      <c r="BD208" s="33"/>
      <c r="BE208" s="4"/>
    </row>
    <row r="209" spans="1:57" ht="16.5" hidden="1" customHeight="1" thickBot="1">
      <c r="B209" s="20" t="s">
        <v>88</v>
      </c>
      <c r="C209" s="250" t="s">
        <v>152</v>
      </c>
      <c r="D209" s="89"/>
      <c r="E209" s="4">
        <v>0</v>
      </c>
      <c r="F209" s="4">
        <v>0</v>
      </c>
      <c r="G209" s="4">
        <f t="shared" ref="G209:G293" si="144">E209+F209</f>
        <v>0</v>
      </c>
      <c r="H209" s="4">
        <v>0</v>
      </c>
      <c r="I209" s="4">
        <v>0</v>
      </c>
      <c r="J209" s="4">
        <f t="shared" ref="J209:J293" si="145">H209+I209</f>
        <v>0</v>
      </c>
      <c r="K209" s="4">
        <v>0</v>
      </c>
      <c r="L209" s="4">
        <v>0</v>
      </c>
      <c r="M209" s="4">
        <f t="shared" ref="M209:M293" si="146">K209+L209</f>
        <v>0</v>
      </c>
      <c r="N209" s="4">
        <v>0</v>
      </c>
      <c r="O209" s="4">
        <v>0</v>
      </c>
      <c r="P209" s="4">
        <f t="shared" ref="P209:P293" si="147">N209+O209</f>
        <v>0</v>
      </c>
      <c r="Q209" s="4">
        <v>0</v>
      </c>
      <c r="R209" s="4">
        <v>12</v>
      </c>
      <c r="S209" s="4">
        <f t="shared" ref="S209:S293" si="148">Q209+R209</f>
        <v>12</v>
      </c>
      <c r="T209" s="4">
        <v>0</v>
      </c>
      <c r="U209" s="4">
        <v>7</v>
      </c>
      <c r="V209" s="4">
        <f t="shared" si="139"/>
        <v>7</v>
      </c>
      <c r="W209" s="4">
        <f t="shared" si="140"/>
        <v>0</v>
      </c>
      <c r="X209" s="33">
        <f t="shared" si="141"/>
        <v>0</v>
      </c>
      <c r="Y209" s="33">
        <f t="shared" si="142"/>
        <v>0</v>
      </c>
      <c r="Z209" s="4">
        <f t="shared" si="143"/>
        <v>12</v>
      </c>
      <c r="AA209" s="4">
        <f t="shared" si="112"/>
        <v>7</v>
      </c>
      <c r="AB209" s="36">
        <f t="shared" si="113"/>
        <v>1.6050333846944017E-5</v>
      </c>
      <c r="AC209" s="43">
        <v>0</v>
      </c>
      <c r="AD209" s="43">
        <v>0</v>
      </c>
      <c r="AE209" s="43">
        <v>0</v>
      </c>
      <c r="AF209" s="33">
        <v>0</v>
      </c>
      <c r="AG209" s="85">
        <v>0</v>
      </c>
      <c r="AH209" s="85"/>
      <c r="AI209" s="33"/>
      <c r="AJ209" s="33">
        <f>SUMIF('6월 매출현황(6.26)'!$B:$B,Main!C209,'6월 매출현황(6.26)'!$N:$N)</f>
        <v>4</v>
      </c>
      <c r="AK209" s="33"/>
      <c r="AL209" s="386"/>
      <c r="AM209" s="33">
        <f t="shared" si="136"/>
        <v>4</v>
      </c>
      <c r="AN209" s="33"/>
      <c r="AO209" s="80">
        <v>0</v>
      </c>
      <c r="AP209" s="80">
        <v>0</v>
      </c>
      <c r="AQ209" s="94"/>
      <c r="AR209" s="41"/>
      <c r="AS209" s="41"/>
      <c r="AT209" s="41"/>
      <c r="AU209" s="41"/>
      <c r="BB209" s="253"/>
      <c r="BC209" s="254">
        <v>1</v>
      </c>
      <c r="BD209" s="33">
        <f t="shared" ref="BD209:BD215" si="149">AA209*BB209</f>
        <v>0</v>
      </c>
      <c r="BE209" s="4">
        <f t="shared" ref="BE209:BE215" si="150">AA209*BC209</f>
        <v>7</v>
      </c>
    </row>
    <row r="210" spans="1:57" hidden="1">
      <c r="B210" s="3" t="s">
        <v>88</v>
      </c>
      <c r="C210" s="249" t="s">
        <v>167</v>
      </c>
      <c r="D210" s="89"/>
      <c r="E210" s="4">
        <v>4</v>
      </c>
      <c r="F210" s="4">
        <v>0</v>
      </c>
      <c r="G210" s="4">
        <f>E210+F210</f>
        <v>4</v>
      </c>
      <c r="H210" s="4">
        <v>0</v>
      </c>
      <c r="I210" s="4">
        <v>0</v>
      </c>
      <c r="J210" s="4">
        <f>H210+I210</f>
        <v>0</v>
      </c>
      <c r="K210" s="4">
        <v>0</v>
      </c>
      <c r="L210" s="4">
        <v>8</v>
      </c>
      <c r="M210" s="4">
        <f>K210+L210</f>
        <v>8</v>
      </c>
      <c r="N210" s="4">
        <v>1</v>
      </c>
      <c r="O210" s="4">
        <v>2</v>
      </c>
      <c r="P210" s="4">
        <f>N210+O210</f>
        <v>3</v>
      </c>
      <c r="Q210" s="4">
        <v>0</v>
      </c>
      <c r="R210" s="4">
        <v>0</v>
      </c>
      <c r="S210" s="4">
        <f>Q210+R210</f>
        <v>0</v>
      </c>
      <c r="T210" s="4">
        <v>0</v>
      </c>
      <c r="U210" s="4">
        <v>10</v>
      </c>
      <c r="V210" s="4">
        <f>T210+U210</f>
        <v>10</v>
      </c>
      <c r="W210" s="4">
        <f>J210</f>
        <v>0</v>
      </c>
      <c r="X210" s="33">
        <f>M210</f>
        <v>8</v>
      </c>
      <c r="Y210" s="33">
        <f>P210</f>
        <v>3</v>
      </c>
      <c r="Z210" s="4">
        <f>S210</f>
        <v>0</v>
      </c>
      <c r="AA210" s="4">
        <f>V210</f>
        <v>10</v>
      </c>
      <c r="AB210" s="36">
        <f>IFERROR(AA210/$AA$8,0)</f>
        <v>2.2929048352777166E-5</v>
      </c>
      <c r="AC210" s="43">
        <v>0</v>
      </c>
      <c r="AD210" s="43">
        <v>0</v>
      </c>
      <c r="AE210" s="43">
        <v>0</v>
      </c>
      <c r="AF210" s="33">
        <v>0</v>
      </c>
      <c r="AG210" s="85">
        <v>0</v>
      </c>
      <c r="AH210" s="85"/>
      <c r="AI210" s="33"/>
      <c r="AJ210" s="33">
        <f>SUMIF('6월 매출현황(6.26)'!$B:$B,Main!C210,'6월 매출현황(6.26)'!$N:$N)</f>
        <v>0</v>
      </c>
      <c r="AK210" s="33"/>
      <c r="AL210" s="386"/>
      <c r="AM210" s="33">
        <f t="shared" si="136"/>
        <v>0</v>
      </c>
      <c r="AN210" s="33"/>
      <c r="AO210" s="80">
        <v>0</v>
      </c>
      <c r="AP210" s="80">
        <v>0</v>
      </c>
      <c r="AQ210" s="94"/>
      <c r="BB210" s="253"/>
      <c r="BC210" s="254">
        <v>1</v>
      </c>
      <c r="BD210" s="33">
        <f t="shared" si="149"/>
        <v>0</v>
      </c>
      <c r="BE210" s="4">
        <f t="shared" si="150"/>
        <v>10</v>
      </c>
    </row>
    <row r="211" spans="1:57" ht="16.5" hidden="1" customHeight="1">
      <c r="B211" s="3" t="s">
        <v>88</v>
      </c>
      <c r="C211" s="249" t="s">
        <v>145</v>
      </c>
      <c r="D211" s="89"/>
      <c r="E211" s="4">
        <v>0</v>
      </c>
      <c r="F211" s="4">
        <v>0</v>
      </c>
      <c r="G211" s="4">
        <f t="shared" si="144"/>
        <v>0</v>
      </c>
      <c r="H211" s="4">
        <v>22</v>
      </c>
      <c r="I211" s="4">
        <v>15</v>
      </c>
      <c r="J211" s="4">
        <f t="shared" si="145"/>
        <v>37</v>
      </c>
      <c r="K211" s="4">
        <v>2</v>
      </c>
      <c r="L211" s="4">
        <v>23</v>
      </c>
      <c r="M211" s="4">
        <f t="shared" si="146"/>
        <v>25</v>
      </c>
      <c r="N211" s="4">
        <v>17</v>
      </c>
      <c r="O211" s="4">
        <v>65</v>
      </c>
      <c r="P211" s="4">
        <f t="shared" si="147"/>
        <v>82</v>
      </c>
      <c r="Q211" s="4">
        <v>18</v>
      </c>
      <c r="R211" s="4">
        <v>2</v>
      </c>
      <c r="S211" s="4">
        <f t="shared" si="148"/>
        <v>20</v>
      </c>
      <c r="T211" s="4">
        <v>1</v>
      </c>
      <c r="U211" s="4">
        <v>4</v>
      </c>
      <c r="V211" s="4">
        <f t="shared" si="139"/>
        <v>5</v>
      </c>
      <c r="W211" s="4">
        <f t="shared" si="140"/>
        <v>37</v>
      </c>
      <c r="X211" s="33">
        <f t="shared" si="141"/>
        <v>25</v>
      </c>
      <c r="Y211" s="33">
        <f t="shared" si="142"/>
        <v>82</v>
      </c>
      <c r="Z211" s="4">
        <f t="shared" si="143"/>
        <v>20</v>
      </c>
      <c r="AA211" s="4">
        <f t="shared" ref="AA211:AA295" si="151">V211</f>
        <v>5</v>
      </c>
      <c r="AB211" s="36">
        <f t="shared" ref="AB211:AB295" si="152">IFERROR(AA211/$AA$8,0)</f>
        <v>1.1464524176388583E-5</v>
      </c>
      <c r="AC211" s="43">
        <v>0</v>
      </c>
      <c r="AD211" s="43">
        <v>0</v>
      </c>
      <c r="AE211" s="43">
        <v>0</v>
      </c>
      <c r="AF211" s="33">
        <v>0</v>
      </c>
      <c r="AG211" s="85">
        <v>0</v>
      </c>
      <c r="AH211" s="85"/>
      <c r="AI211" s="33"/>
      <c r="AJ211" s="33">
        <f>SUMIF('6월 매출현황(6.26)'!$B:$B,Main!C211,'6월 매출현황(6.26)'!$N:$N)</f>
        <v>0</v>
      </c>
      <c r="AK211" s="33"/>
      <c r="AL211" s="386"/>
      <c r="AM211" s="33">
        <f t="shared" si="136"/>
        <v>0</v>
      </c>
      <c r="AN211" s="33"/>
      <c r="AO211" s="80">
        <v>0</v>
      </c>
      <c r="AP211" s="80">
        <v>0</v>
      </c>
      <c r="AQ211" s="94"/>
      <c r="BB211" s="253"/>
      <c r="BC211" s="254">
        <v>1</v>
      </c>
      <c r="BD211" s="33">
        <f t="shared" si="149"/>
        <v>0</v>
      </c>
      <c r="BE211" s="4">
        <f t="shared" si="150"/>
        <v>5</v>
      </c>
    </row>
    <row r="212" spans="1:57" ht="16.5" hidden="1" customHeight="1">
      <c r="B212" s="3" t="s">
        <v>88</v>
      </c>
      <c r="C212" s="249" t="s">
        <v>151</v>
      </c>
      <c r="D212" s="89"/>
      <c r="E212" s="4">
        <v>0</v>
      </c>
      <c r="F212" s="4">
        <v>0</v>
      </c>
      <c r="G212" s="4">
        <f t="shared" si="144"/>
        <v>0</v>
      </c>
      <c r="H212" s="4">
        <v>0</v>
      </c>
      <c r="I212" s="4">
        <v>0</v>
      </c>
      <c r="J212" s="4">
        <f t="shared" si="145"/>
        <v>0</v>
      </c>
      <c r="K212" s="4">
        <v>134</v>
      </c>
      <c r="L212" s="4">
        <v>235</v>
      </c>
      <c r="M212" s="4">
        <f t="shared" si="146"/>
        <v>369</v>
      </c>
      <c r="N212" s="4">
        <v>0</v>
      </c>
      <c r="O212" s="4">
        <v>12</v>
      </c>
      <c r="P212" s="4">
        <f t="shared" si="147"/>
        <v>12</v>
      </c>
      <c r="Q212" s="4">
        <v>0</v>
      </c>
      <c r="R212" s="4">
        <v>0</v>
      </c>
      <c r="S212" s="4">
        <f t="shared" si="148"/>
        <v>0</v>
      </c>
      <c r="T212" s="4">
        <v>0</v>
      </c>
      <c r="U212" s="4">
        <v>0</v>
      </c>
      <c r="V212" s="4">
        <f t="shared" si="139"/>
        <v>0</v>
      </c>
      <c r="W212" s="4">
        <f t="shared" si="140"/>
        <v>0</v>
      </c>
      <c r="X212" s="33">
        <f t="shared" si="141"/>
        <v>369</v>
      </c>
      <c r="Y212" s="33">
        <f t="shared" si="142"/>
        <v>12</v>
      </c>
      <c r="Z212" s="4">
        <f t="shared" si="143"/>
        <v>0</v>
      </c>
      <c r="AA212" s="4">
        <f t="shared" si="151"/>
        <v>0</v>
      </c>
      <c r="AB212" s="36">
        <f t="shared" si="152"/>
        <v>0</v>
      </c>
      <c r="AC212" s="43">
        <v>0</v>
      </c>
      <c r="AD212" s="43">
        <v>0</v>
      </c>
      <c r="AE212" s="43">
        <v>0</v>
      </c>
      <c r="AF212" s="33">
        <v>0</v>
      </c>
      <c r="AG212" s="85">
        <v>0</v>
      </c>
      <c r="AH212" s="85"/>
      <c r="AI212" s="33"/>
      <c r="AJ212" s="33">
        <f>SUMIF('6월 매출현황(6.26)'!$B:$B,Main!C212,'6월 매출현황(6.26)'!$N:$N)</f>
        <v>0</v>
      </c>
      <c r="AK212" s="33"/>
      <c r="AL212" s="386"/>
      <c r="AM212" s="33">
        <f t="shared" si="136"/>
        <v>0</v>
      </c>
      <c r="AN212" s="33"/>
      <c r="AO212" s="80">
        <v>0</v>
      </c>
      <c r="AP212" s="80">
        <v>0</v>
      </c>
      <c r="AQ212" s="94"/>
      <c r="BB212" s="253"/>
      <c r="BC212" s="254">
        <v>1</v>
      </c>
      <c r="BD212" s="33">
        <f t="shared" si="149"/>
        <v>0</v>
      </c>
      <c r="BE212" s="4">
        <f t="shared" si="150"/>
        <v>0</v>
      </c>
    </row>
    <row r="213" spans="1:57" ht="16.5" hidden="1" customHeight="1">
      <c r="B213" s="3" t="s">
        <v>88</v>
      </c>
      <c r="C213" s="249" t="s">
        <v>146</v>
      </c>
      <c r="D213" s="89"/>
      <c r="E213" s="4">
        <v>179</v>
      </c>
      <c r="F213" s="4">
        <v>63</v>
      </c>
      <c r="G213" s="4">
        <f t="shared" si="144"/>
        <v>242</v>
      </c>
      <c r="H213" s="4">
        <v>63</v>
      </c>
      <c r="I213" s="4">
        <v>76</v>
      </c>
      <c r="J213" s="4">
        <f t="shared" si="145"/>
        <v>139</v>
      </c>
      <c r="K213" s="4">
        <v>18</v>
      </c>
      <c r="L213" s="4">
        <v>19</v>
      </c>
      <c r="M213" s="4">
        <f t="shared" si="146"/>
        <v>37</v>
      </c>
      <c r="N213" s="4">
        <v>14</v>
      </c>
      <c r="O213" s="4">
        <v>15</v>
      </c>
      <c r="P213" s="4">
        <f t="shared" si="147"/>
        <v>29</v>
      </c>
      <c r="Q213" s="4">
        <v>18</v>
      </c>
      <c r="R213" s="4">
        <v>27</v>
      </c>
      <c r="S213" s="4">
        <f t="shared" si="148"/>
        <v>45</v>
      </c>
      <c r="T213" s="4">
        <v>24</v>
      </c>
      <c r="U213" s="4">
        <v>6</v>
      </c>
      <c r="V213" s="4">
        <f t="shared" si="139"/>
        <v>30</v>
      </c>
      <c r="W213" s="4">
        <f t="shared" si="140"/>
        <v>139</v>
      </c>
      <c r="X213" s="33">
        <f t="shared" si="141"/>
        <v>37</v>
      </c>
      <c r="Y213" s="33">
        <f t="shared" si="142"/>
        <v>29</v>
      </c>
      <c r="Z213" s="4">
        <f t="shared" si="143"/>
        <v>45</v>
      </c>
      <c r="AA213" s="4">
        <f t="shared" si="151"/>
        <v>30</v>
      </c>
      <c r="AB213" s="36">
        <f t="shared" si="152"/>
        <v>6.8787145058331494E-5</v>
      </c>
      <c r="AC213" s="43">
        <v>0</v>
      </c>
      <c r="AD213" s="43">
        <v>0</v>
      </c>
      <c r="AE213" s="43">
        <v>0</v>
      </c>
      <c r="AF213" s="33">
        <v>0</v>
      </c>
      <c r="AG213" s="85">
        <v>0</v>
      </c>
      <c r="AH213" s="85"/>
      <c r="AI213" s="33"/>
      <c r="AJ213" s="33">
        <f>SUMIF('6월 매출현황(6.26)'!$B:$B,Main!C213,'6월 매출현황(6.26)'!$N:$N)</f>
        <v>0</v>
      </c>
      <c r="AK213" s="33"/>
      <c r="AL213" s="386"/>
      <c r="AM213" s="33">
        <f t="shared" si="136"/>
        <v>0</v>
      </c>
      <c r="AN213" s="33"/>
      <c r="AO213" s="80">
        <v>0</v>
      </c>
      <c r="AP213" s="80">
        <v>0</v>
      </c>
      <c r="AQ213" s="94"/>
      <c r="AR213" s="41"/>
      <c r="AS213" s="41"/>
      <c r="AT213" s="41"/>
      <c r="AU213" s="41"/>
      <c r="BB213" s="253"/>
      <c r="BC213" s="254">
        <v>1</v>
      </c>
      <c r="BD213" s="33">
        <f t="shared" si="149"/>
        <v>0</v>
      </c>
      <c r="BE213" s="4">
        <f t="shared" si="150"/>
        <v>30</v>
      </c>
    </row>
    <row r="214" spans="1:57" ht="16.5" hidden="1" customHeight="1">
      <c r="B214" s="3" t="s">
        <v>88</v>
      </c>
      <c r="C214" s="249" t="s">
        <v>97</v>
      </c>
      <c r="D214" s="89"/>
      <c r="E214" s="4">
        <v>0</v>
      </c>
      <c r="F214" s="4">
        <v>0</v>
      </c>
      <c r="G214" s="4">
        <f t="shared" si="144"/>
        <v>0</v>
      </c>
      <c r="H214" s="4">
        <v>0</v>
      </c>
      <c r="I214" s="4">
        <v>0</v>
      </c>
      <c r="J214" s="4">
        <f t="shared" si="145"/>
        <v>0</v>
      </c>
      <c r="K214" s="4">
        <v>380</v>
      </c>
      <c r="L214" s="4">
        <v>300</v>
      </c>
      <c r="M214" s="4">
        <f t="shared" si="146"/>
        <v>680</v>
      </c>
      <c r="N214" s="4">
        <v>190</v>
      </c>
      <c r="O214" s="4">
        <v>16</v>
      </c>
      <c r="P214" s="4">
        <f t="shared" si="147"/>
        <v>206</v>
      </c>
      <c r="Q214" s="4">
        <v>0</v>
      </c>
      <c r="R214" s="4">
        <v>4</v>
      </c>
      <c r="S214" s="4">
        <f t="shared" si="148"/>
        <v>4</v>
      </c>
      <c r="T214" s="4">
        <v>0</v>
      </c>
      <c r="U214" s="4">
        <v>0</v>
      </c>
      <c r="V214" s="4">
        <f t="shared" si="139"/>
        <v>0</v>
      </c>
      <c r="W214" s="4">
        <f t="shared" si="140"/>
        <v>0</v>
      </c>
      <c r="X214" s="33">
        <f t="shared" si="141"/>
        <v>680</v>
      </c>
      <c r="Y214" s="33">
        <f t="shared" si="142"/>
        <v>206</v>
      </c>
      <c r="Z214" s="4">
        <f t="shared" si="143"/>
        <v>4</v>
      </c>
      <c r="AA214" s="4">
        <f t="shared" si="151"/>
        <v>0</v>
      </c>
      <c r="AB214" s="36">
        <f t="shared" si="152"/>
        <v>0</v>
      </c>
      <c r="AC214" s="43">
        <v>0</v>
      </c>
      <c r="AD214" s="43">
        <v>0</v>
      </c>
      <c r="AE214" s="43">
        <v>0</v>
      </c>
      <c r="AF214" s="33">
        <v>0</v>
      </c>
      <c r="AG214" s="85">
        <v>0</v>
      </c>
      <c r="AH214" s="85"/>
      <c r="AI214" s="33"/>
      <c r="AJ214" s="33">
        <f>SUMIF('6월 매출현황(6.26)'!$B:$B,Main!C214,'6월 매출현황(6.26)'!$N:$N)</f>
        <v>0</v>
      </c>
      <c r="AK214" s="33"/>
      <c r="AL214" s="386"/>
      <c r="AM214" s="33">
        <f t="shared" ref="AM214:AM215" si="153">AC214+AD214+AE214+AF214+AG214+AJ214</f>
        <v>0</v>
      </c>
      <c r="AN214" s="33"/>
      <c r="AO214" s="80">
        <v>0</v>
      </c>
      <c r="AP214" s="80">
        <v>0</v>
      </c>
      <c r="AQ214" s="94"/>
      <c r="AR214" s="411"/>
      <c r="AS214" s="411"/>
      <c r="AT214" s="411"/>
      <c r="AU214" s="41"/>
      <c r="BB214" s="253"/>
      <c r="BC214" s="254"/>
      <c r="BD214" s="33">
        <f t="shared" si="149"/>
        <v>0</v>
      </c>
      <c r="BE214" s="4">
        <f t="shared" si="150"/>
        <v>0</v>
      </c>
    </row>
    <row r="215" spans="1:57" ht="20.25" hidden="1" customHeight="1" thickBot="1">
      <c r="B215" s="20" t="s">
        <v>88</v>
      </c>
      <c r="C215" s="250" t="s">
        <v>149</v>
      </c>
      <c r="D215" s="89"/>
      <c r="E215" s="4">
        <v>4</v>
      </c>
      <c r="F215" s="4">
        <v>12</v>
      </c>
      <c r="G215" s="4">
        <f t="shared" si="144"/>
        <v>16</v>
      </c>
      <c r="H215" s="4">
        <v>6</v>
      </c>
      <c r="I215" s="4">
        <v>14</v>
      </c>
      <c r="J215" s="4">
        <f t="shared" si="145"/>
        <v>20</v>
      </c>
      <c r="K215" s="4">
        <v>6</v>
      </c>
      <c r="L215" s="4">
        <v>8</v>
      </c>
      <c r="M215" s="4">
        <f t="shared" si="146"/>
        <v>14</v>
      </c>
      <c r="N215" s="4">
        <v>10</v>
      </c>
      <c r="O215" s="4">
        <v>14</v>
      </c>
      <c r="P215" s="4">
        <f t="shared" si="147"/>
        <v>24</v>
      </c>
      <c r="Q215" s="4">
        <v>22</v>
      </c>
      <c r="R215" s="4">
        <v>14</v>
      </c>
      <c r="S215" s="4">
        <f t="shared" si="148"/>
        <v>36</v>
      </c>
      <c r="T215" s="4">
        <v>0</v>
      </c>
      <c r="U215" s="4">
        <v>2</v>
      </c>
      <c r="V215" s="4">
        <f t="shared" si="139"/>
        <v>2</v>
      </c>
      <c r="W215" s="4">
        <f t="shared" si="140"/>
        <v>20</v>
      </c>
      <c r="X215" s="33">
        <f t="shared" si="141"/>
        <v>14</v>
      </c>
      <c r="Y215" s="33">
        <f t="shared" si="142"/>
        <v>24</v>
      </c>
      <c r="Z215" s="4">
        <f t="shared" si="143"/>
        <v>36</v>
      </c>
      <c r="AA215" s="4">
        <f t="shared" si="151"/>
        <v>2</v>
      </c>
      <c r="AB215" s="36">
        <f t="shared" si="152"/>
        <v>4.5858096705554333E-6</v>
      </c>
      <c r="AC215" s="43">
        <v>0</v>
      </c>
      <c r="AD215" s="43">
        <v>0</v>
      </c>
      <c r="AE215" s="43">
        <v>0</v>
      </c>
      <c r="AF215" s="33">
        <f>SUMIF('6월 매출현황(6.26)'!$B:$B,Main!E215,'6월 매출현황(6.26)'!$N:$N)</f>
        <v>0</v>
      </c>
      <c r="AG215" s="85">
        <v>0</v>
      </c>
      <c r="AH215" s="85"/>
      <c r="AI215" s="33"/>
      <c r="AJ215" s="33">
        <f>SUMIF('6월 매출현황(6.26)'!$B:$B,Main!C215,'6월 매출현황(6.26)'!$N:$N)</f>
        <v>0</v>
      </c>
      <c r="AK215" s="33"/>
      <c r="AL215" s="386"/>
      <c r="AM215" s="33">
        <f t="shared" si="153"/>
        <v>0</v>
      </c>
      <c r="AN215" s="33"/>
      <c r="AO215" s="80">
        <v>0</v>
      </c>
      <c r="AP215" s="80">
        <v>0</v>
      </c>
      <c r="AQ215" s="94"/>
      <c r="AR215" s="41"/>
      <c r="AS215" s="41"/>
      <c r="AT215" s="41"/>
      <c r="AU215" s="41"/>
      <c r="BB215" s="253"/>
      <c r="BC215" s="254"/>
      <c r="BD215" s="33">
        <f t="shared" si="149"/>
        <v>0</v>
      </c>
      <c r="BE215" s="4">
        <f t="shared" si="150"/>
        <v>0</v>
      </c>
    </row>
    <row r="216" spans="1:57" ht="15.75" customHeight="1" thickBot="1">
      <c r="B216" s="15" t="s">
        <v>106</v>
      </c>
      <c r="C216" s="76" t="s">
        <v>107</v>
      </c>
      <c r="D216" s="90">
        <v>0.11091053981579006</v>
      </c>
      <c r="E216" s="45">
        <f>SUM(E179:E215)</f>
        <v>17390</v>
      </c>
      <c r="F216" s="45">
        <f>SUM(F179:F215)</f>
        <v>29319</v>
      </c>
      <c r="G216" s="13">
        <f t="shared" si="144"/>
        <v>46709</v>
      </c>
      <c r="H216" s="45">
        <f>SUM(H179:H215)</f>
        <v>27848</v>
      </c>
      <c r="I216" s="45">
        <f>SUM(I179:I215)</f>
        <v>26953</v>
      </c>
      <c r="J216" s="13">
        <f t="shared" si="145"/>
        <v>54801</v>
      </c>
      <c r="K216" s="45">
        <f>SUM(K179:K215)</f>
        <v>19696</v>
      </c>
      <c r="L216" s="45">
        <f>SUM(L179:L215)</f>
        <v>25358</v>
      </c>
      <c r="M216" s="13">
        <f t="shared" si="146"/>
        <v>45054</v>
      </c>
      <c r="N216" s="45">
        <f>SUM(N179:N215)</f>
        <v>15592</v>
      </c>
      <c r="O216" s="45">
        <f>SUM(O179:O215)</f>
        <v>26662</v>
      </c>
      <c r="P216" s="13">
        <f t="shared" si="147"/>
        <v>42254</v>
      </c>
      <c r="Q216" s="45">
        <f>SUM(Q179:Q215)</f>
        <v>19059</v>
      </c>
      <c r="R216" s="45">
        <f>SUM(R179:R215)</f>
        <v>27921</v>
      </c>
      <c r="S216" s="13">
        <f t="shared" si="148"/>
        <v>46980</v>
      </c>
      <c r="T216" s="45">
        <f t="shared" ref="T216:AA216" si="154">SUM(T179:T215)</f>
        <v>17322</v>
      </c>
      <c r="U216" s="45">
        <f t="shared" si="154"/>
        <v>31841</v>
      </c>
      <c r="V216" s="13">
        <f t="shared" si="154"/>
        <v>49163</v>
      </c>
      <c r="W216" s="45">
        <f t="shared" si="154"/>
        <v>54801</v>
      </c>
      <c r="X216" s="45">
        <f t="shared" si="154"/>
        <v>45054</v>
      </c>
      <c r="Y216" s="45">
        <f t="shared" si="154"/>
        <v>42254</v>
      </c>
      <c r="Z216" s="45">
        <f t="shared" si="154"/>
        <v>46980</v>
      </c>
      <c r="AA216" s="45">
        <f t="shared" si="154"/>
        <v>49163</v>
      </c>
      <c r="AB216" s="37">
        <f t="shared" si="152"/>
        <v>0.11272608041675838</v>
      </c>
      <c r="AC216" s="45">
        <f>SUM(AC179:AC215)</f>
        <v>1808</v>
      </c>
      <c r="AD216" s="45">
        <f>SUM(AD179:AD215)</f>
        <v>2668</v>
      </c>
      <c r="AE216" s="45">
        <f>SUM(AE179:AE215)</f>
        <v>3510</v>
      </c>
      <c r="AF216" s="45">
        <f>SUM(AF179:AF215)</f>
        <v>3263</v>
      </c>
      <c r="AG216" s="45">
        <f>SUM(AG179:AG215)</f>
        <v>2675</v>
      </c>
      <c r="AH216" s="261">
        <f>$D216*$AR$3</f>
        <v>4671.4410265012621</v>
      </c>
      <c r="AI216" s="45">
        <f>SUM(AI179:AI215)</f>
        <v>5062</v>
      </c>
      <c r="AJ216" s="45">
        <f>SUM(AJ179:AJ215)</f>
        <v>3870</v>
      </c>
      <c r="AK216" s="45">
        <f>SUM(AK179:AK215)</f>
        <v>1022</v>
      </c>
      <c r="AL216" s="389"/>
      <c r="AM216" s="45">
        <f>SUM(AM179:AM215)</f>
        <v>17794</v>
      </c>
      <c r="AN216" s="345">
        <f>AM216-(D216*$AJ$2)</f>
        <v>-2444.9553055853721</v>
      </c>
      <c r="AO216" s="82">
        <f t="shared" ref="AO216:AP216" si="155">SUM(AO179:AO215)</f>
        <v>14712.86</v>
      </c>
      <c r="AP216" s="82">
        <f t="shared" si="155"/>
        <v>1833627047.4200001</v>
      </c>
      <c r="AQ216" s="94"/>
      <c r="AR216" s="41"/>
      <c r="AS216" s="41"/>
      <c r="AT216" s="41"/>
      <c r="AU216" s="41"/>
      <c r="BB216" s="256"/>
      <c r="BC216" s="256"/>
      <c r="BD216" s="45">
        <f t="shared" ref="BD216:BE216" si="156">SUM(BD179:BD215)</f>
        <v>15351.800000000001</v>
      </c>
      <c r="BE216" s="45">
        <f t="shared" si="156"/>
        <v>33809.199999999997</v>
      </c>
    </row>
    <row r="217" spans="1:57" s="41" customFormat="1" ht="17.25" customHeight="1">
      <c r="A217"/>
      <c r="B217" s="20" t="s">
        <v>242</v>
      </c>
      <c r="C217" s="270" t="s">
        <v>90</v>
      </c>
      <c r="D217" s="271"/>
      <c r="E217" s="266">
        <v>3030</v>
      </c>
      <c r="F217" s="266">
        <v>7078</v>
      </c>
      <c r="G217" s="266">
        <f t="shared" si="144"/>
        <v>10108</v>
      </c>
      <c r="H217" s="266">
        <v>5200</v>
      </c>
      <c r="I217" s="266">
        <v>8855</v>
      </c>
      <c r="J217" s="266">
        <f t="shared" si="145"/>
        <v>14055</v>
      </c>
      <c r="K217" s="266">
        <v>9225</v>
      </c>
      <c r="L217" s="266">
        <v>7301</v>
      </c>
      <c r="M217" s="266">
        <f t="shared" si="146"/>
        <v>16526</v>
      </c>
      <c r="N217" s="266">
        <v>5468</v>
      </c>
      <c r="O217" s="266">
        <v>6340</v>
      </c>
      <c r="P217" s="266">
        <f t="shared" si="147"/>
        <v>11808</v>
      </c>
      <c r="Q217" s="266">
        <v>6098</v>
      </c>
      <c r="R217" s="266">
        <v>6906</v>
      </c>
      <c r="S217" s="266">
        <f t="shared" si="148"/>
        <v>13004</v>
      </c>
      <c r="T217" s="266">
        <v>6633</v>
      </c>
      <c r="U217" s="266">
        <v>9496</v>
      </c>
      <c r="V217" s="266">
        <f t="shared" ref="V217:V239" si="157">T217+U217</f>
        <v>16129</v>
      </c>
      <c r="W217" s="266">
        <f t="shared" ref="W217:W239" si="158">J217</f>
        <v>14055</v>
      </c>
      <c r="X217" s="267">
        <f t="shared" ref="X217:X239" si="159">M217</f>
        <v>16526</v>
      </c>
      <c r="Y217" s="267">
        <f t="shared" ref="Y217:Y239" si="160">P217</f>
        <v>11808</v>
      </c>
      <c r="Z217" s="266">
        <f t="shared" ref="Z217:Z239" si="161">S217</f>
        <v>13004</v>
      </c>
      <c r="AA217" s="266">
        <f t="shared" si="151"/>
        <v>16129</v>
      </c>
      <c r="AB217" s="268">
        <f t="shared" si="152"/>
        <v>3.6982262088194294E-2</v>
      </c>
      <c r="AC217" s="269">
        <v>479</v>
      </c>
      <c r="AD217" s="269">
        <v>818</v>
      </c>
      <c r="AE217" s="269">
        <v>1012</v>
      </c>
      <c r="AF217" s="267">
        <v>1010</v>
      </c>
      <c r="AG217" s="85">
        <v>1717</v>
      </c>
      <c r="AH217" s="85"/>
      <c r="AI217" s="267">
        <v>1800</v>
      </c>
      <c r="AJ217" s="267">
        <f>SUMIF('6월 매출현황(6.26)'!$B:$B,Main!C217,'6월 매출현황(6.26)'!$N:$N)</f>
        <v>1680</v>
      </c>
      <c r="AK217" s="267">
        <v>150</v>
      </c>
      <c r="AL217" s="399" t="s">
        <v>2055</v>
      </c>
      <c r="AM217" s="267">
        <f t="shared" ref="AM217:AM239" si="162">AC217+AD217+AE217+AF217+AG217+AJ217</f>
        <v>6716</v>
      </c>
      <c r="AN217" s="267"/>
      <c r="AO217" s="266">
        <v>6831.99</v>
      </c>
      <c r="AP217" s="266">
        <v>769908409.78999996</v>
      </c>
      <c r="AQ217" s="94"/>
      <c r="AV217"/>
      <c r="BB217" s="253">
        <v>0.3</v>
      </c>
      <c r="BC217" s="254">
        <v>0.7</v>
      </c>
      <c r="BD217" s="33">
        <f t="shared" ref="BD217:BD230" si="163">AA217*BB217</f>
        <v>4838.7</v>
      </c>
      <c r="BE217" s="4">
        <f t="shared" ref="BE217:BE230" si="164">AA217*BC217</f>
        <v>11290.3</v>
      </c>
    </row>
    <row r="218" spans="1:57" s="41" customFormat="1" ht="17.25" customHeight="1">
      <c r="A218"/>
      <c r="B218" s="20" t="s">
        <v>242</v>
      </c>
      <c r="C218" s="270" t="s">
        <v>83</v>
      </c>
      <c r="D218" s="271"/>
      <c r="E218" s="266">
        <v>0</v>
      </c>
      <c r="F218" s="266">
        <v>0</v>
      </c>
      <c r="G218" s="266">
        <f t="shared" si="144"/>
        <v>0</v>
      </c>
      <c r="H218" s="266">
        <v>0</v>
      </c>
      <c r="I218" s="266">
        <v>0</v>
      </c>
      <c r="J218" s="266">
        <f t="shared" si="145"/>
        <v>0</v>
      </c>
      <c r="K218" s="266">
        <v>0</v>
      </c>
      <c r="L218" s="266">
        <v>0</v>
      </c>
      <c r="M218" s="266">
        <f t="shared" si="146"/>
        <v>0</v>
      </c>
      <c r="N218" s="266">
        <v>0</v>
      </c>
      <c r="O218" s="266">
        <v>0</v>
      </c>
      <c r="P218" s="266">
        <f t="shared" si="147"/>
        <v>0</v>
      </c>
      <c r="Q218" s="266">
        <v>0</v>
      </c>
      <c r="R218" s="266">
        <v>604</v>
      </c>
      <c r="S218" s="266">
        <f t="shared" si="148"/>
        <v>604</v>
      </c>
      <c r="T218" s="266">
        <v>229</v>
      </c>
      <c r="U218" s="266">
        <v>1200</v>
      </c>
      <c r="V218" s="266">
        <f t="shared" si="157"/>
        <v>1429</v>
      </c>
      <c r="W218" s="266">
        <f t="shared" si="158"/>
        <v>0</v>
      </c>
      <c r="X218" s="267">
        <f t="shared" si="159"/>
        <v>0</v>
      </c>
      <c r="Y218" s="267">
        <f t="shared" si="160"/>
        <v>0</v>
      </c>
      <c r="Z218" s="266">
        <f t="shared" si="161"/>
        <v>604</v>
      </c>
      <c r="AA218" s="266">
        <f t="shared" si="151"/>
        <v>1429</v>
      </c>
      <c r="AB218" s="268">
        <f t="shared" si="152"/>
        <v>3.2765610096118572E-3</v>
      </c>
      <c r="AC218" s="269">
        <v>174</v>
      </c>
      <c r="AD218" s="269">
        <v>188</v>
      </c>
      <c r="AE218" s="269">
        <v>166</v>
      </c>
      <c r="AF218" s="267">
        <v>182</v>
      </c>
      <c r="AG218" s="85">
        <v>168</v>
      </c>
      <c r="AH218" s="85"/>
      <c r="AI218" s="267">
        <v>322</v>
      </c>
      <c r="AJ218" s="267">
        <f>SUMIF('6월 매출현황(6.26)'!$B:$B,Main!C218,'6월 매출현황(6.26)'!$N:$N)</f>
        <v>274</v>
      </c>
      <c r="AK218" s="267">
        <v>48</v>
      </c>
      <c r="AL218" s="399" t="s">
        <v>2053</v>
      </c>
      <c r="AM218" s="267">
        <f t="shared" si="162"/>
        <v>1152</v>
      </c>
      <c r="AN218" s="267"/>
      <c r="AO218" s="266">
        <v>0</v>
      </c>
      <c r="AP218" s="266">
        <v>0</v>
      </c>
      <c r="AQ218" s="94"/>
      <c r="AV218"/>
      <c r="BB218" s="253"/>
      <c r="BC218" s="254">
        <v>1</v>
      </c>
      <c r="BD218" s="33">
        <f t="shared" si="163"/>
        <v>0</v>
      </c>
      <c r="BE218" s="4">
        <f t="shared" si="164"/>
        <v>1429</v>
      </c>
    </row>
    <row r="219" spans="1:57" s="285" customFormat="1" ht="17.25" customHeight="1">
      <c r="B219" s="3" t="s">
        <v>242</v>
      </c>
      <c r="C219" s="250" t="s">
        <v>2046</v>
      </c>
      <c r="D219" s="391"/>
      <c r="E219" s="392">
        <v>3011</v>
      </c>
      <c r="F219" s="392">
        <v>7907</v>
      </c>
      <c r="G219" s="392">
        <f>E219+F219</f>
        <v>10918</v>
      </c>
      <c r="H219" s="392">
        <v>4963</v>
      </c>
      <c r="I219" s="392">
        <v>3464</v>
      </c>
      <c r="J219" s="392">
        <f>H219+I219</f>
        <v>8427</v>
      </c>
      <c r="K219" s="392">
        <v>1208</v>
      </c>
      <c r="L219" s="392">
        <v>1567</v>
      </c>
      <c r="M219" s="392">
        <f>K219+L219</f>
        <v>2775</v>
      </c>
      <c r="N219" s="392">
        <v>1526</v>
      </c>
      <c r="O219" s="392">
        <v>1561</v>
      </c>
      <c r="P219" s="392">
        <f>N219+O219</f>
        <v>3087</v>
      </c>
      <c r="Q219" s="392">
        <v>649</v>
      </c>
      <c r="R219" s="392">
        <v>2386</v>
      </c>
      <c r="S219" s="392">
        <f>Q219+R219</f>
        <v>3035</v>
      </c>
      <c r="T219" s="80">
        <v>172</v>
      </c>
      <c r="U219" s="80">
        <v>1893</v>
      </c>
      <c r="V219" s="80">
        <f>T219+U219</f>
        <v>2065</v>
      </c>
      <c r="W219" s="80">
        <f>J219</f>
        <v>8427</v>
      </c>
      <c r="X219" s="397">
        <f>M219</f>
        <v>2775</v>
      </c>
      <c r="Y219" s="397">
        <f>P219</f>
        <v>3087</v>
      </c>
      <c r="Z219" s="80">
        <f>S219</f>
        <v>3035</v>
      </c>
      <c r="AA219" s="80">
        <f>V219</f>
        <v>2065</v>
      </c>
      <c r="AB219" s="398">
        <f>IFERROR(AA219/$AA$8,0)</f>
        <v>4.734848484848485E-3</v>
      </c>
      <c r="AC219" s="43">
        <v>3</v>
      </c>
      <c r="AD219" s="43">
        <v>112</v>
      </c>
      <c r="AE219" s="43">
        <v>37</v>
      </c>
      <c r="AF219" s="397">
        <v>248</v>
      </c>
      <c r="AG219" s="396">
        <v>200</v>
      </c>
      <c r="AH219" s="396"/>
      <c r="AI219" s="397">
        <v>400</v>
      </c>
      <c r="AJ219" s="397">
        <f>SUMIF('6월 매출현황(6.26)'!$B:$B,Main!C219,'6월 매출현황(6.26)'!$N:$N)</f>
        <v>421</v>
      </c>
      <c r="AK219" s="386"/>
      <c r="AL219" s="400" t="s">
        <v>2043</v>
      </c>
      <c r="AM219" s="386">
        <f t="shared" si="162"/>
        <v>1021</v>
      </c>
      <c r="AN219" s="386"/>
      <c r="AO219" s="392">
        <v>0</v>
      </c>
      <c r="AP219" s="392">
        <v>0</v>
      </c>
      <c r="AQ219" s="393"/>
      <c r="BB219" s="394"/>
      <c r="BC219" s="395">
        <v>1</v>
      </c>
      <c r="BD219" s="386">
        <f t="shared" si="163"/>
        <v>0</v>
      </c>
      <c r="BE219" s="392">
        <f t="shared" si="164"/>
        <v>2065</v>
      </c>
    </row>
    <row r="220" spans="1:57" ht="17.25" customHeight="1">
      <c r="B220" s="3" t="s">
        <v>242</v>
      </c>
      <c r="C220" s="270" t="s">
        <v>157</v>
      </c>
      <c r="D220" s="271"/>
      <c r="E220" s="266">
        <v>0</v>
      </c>
      <c r="F220" s="266">
        <v>0</v>
      </c>
      <c r="G220" s="266">
        <f>E220+F220</f>
        <v>0</v>
      </c>
      <c r="H220" s="266">
        <v>0</v>
      </c>
      <c r="I220" s="266">
        <v>0</v>
      </c>
      <c r="J220" s="266">
        <f>H220+I220</f>
        <v>0</v>
      </c>
      <c r="K220" s="266">
        <v>0</v>
      </c>
      <c r="L220" s="266">
        <v>300</v>
      </c>
      <c r="M220" s="266">
        <f>K220+L220</f>
        <v>300</v>
      </c>
      <c r="N220" s="266">
        <v>0</v>
      </c>
      <c r="O220" s="266">
        <v>0</v>
      </c>
      <c r="P220" s="266">
        <f>N220+O220</f>
        <v>0</v>
      </c>
      <c r="Q220" s="266">
        <v>0</v>
      </c>
      <c r="R220" s="266">
        <v>0</v>
      </c>
      <c r="S220" s="266">
        <f>Q220+R220</f>
        <v>0</v>
      </c>
      <c r="T220" s="266">
        <v>0</v>
      </c>
      <c r="U220" s="266">
        <v>626</v>
      </c>
      <c r="V220" s="266">
        <f>T220+U220</f>
        <v>626</v>
      </c>
      <c r="W220" s="266">
        <f>J220</f>
        <v>0</v>
      </c>
      <c r="X220" s="267">
        <f>M220</f>
        <v>300</v>
      </c>
      <c r="Y220" s="267">
        <f>P220</f>
        <v>0</v>
      </c>
      <c r="Z220" s="266">
        <f>S220</f>
        <v>0</v>
      </c>
      <c r="AA220" s="266">
        <f>V220</f>
        <v>626</v>
      </c>
      <c r="AB220" s="268">
        <f>IFERROR(AA220/$AA$8,0)</f>
        <v>1.4353584268838506E-3</v>
      </c>
      <c r="AC220" s="269">
        <v>0</v>
      </c>
      <c r="AD220" s="269">
        <v>0</v>
      </c>
      <c r="AE220" s="269">
        <v>200</v>
      </c>
      <c r="AF220" s="267">
        <v>0</v>
      </c>
      <c r="AG220" s="85">
        <v>0</v>
      </c>
      <c r="AH220" s="85"/>
      <c r="AI220" s="267"/>
      <c r="AJ220" s="267">
        <f>SUMIF('6월 매출현황(6.26)'!$B:$B,Main!C220,'6월 매출현황(6.26)'!$N:$N)</f>
        <v>0</v>
      </c>
      <c r="AK220" s="267"/>
      <c r="AL220" s="390"/>
      <c r="AM220" s="267">
        <f t="shared" si="162"/>
        <v>200</v>
      </c>
      <c r="AN220" s="267"/>
      <c r="AO220" s="266">
        <v>0</v>
      </c>
      <c r="AP220" s="266">
        <v>0</v>
      </c>
      <c r="AQ220" s="94"/>
      <c r="BB220" s="253"/>
      <c r="BC220" s="254">
        <v>1</v>
      </c>
      <c r="BD220" s="33">
        <f t="shared" si="163"/>
        <v>0</v>
      </c>
      <c r="BE220" s="4">
        <f t="shared" si="164"/>
        <v>626</v>
      </c>
    </row>
    <row r="221" spans="1:57" ht="17.25" customHeight="1">
      <c r="B221" s="3" t="s">
        <v>242</v>
      </c>
      <c r="C221" s="270" t="s">
        <v>156</v>
      </c>
      <c r="D221" s="271"/>
      <c r="E221" s="266">
        <v>0</v>
      </c>
      <c r="F221" s="266">
        <v>0</v>
      </c>
      <c r="G221" s="266">
        <f>E221+F221</f>
        <v>0</v>
      </c>
      <c r="H221" s="266">
        <v>0</v>
      </c>
      <c r="I221" s="266">
        <v>0</v>
      </c>
      <c r="J221" s="266">
        <f>H221+I221</f>
        <v>0</v>
      </c>
      <c r="K221" s="266">
        <v>0</v>
      </c>
      <c r="L221" s="266">
        <v>804</v>
      </c>
      <c r="M221" s="266">
        <f>K221+L221</f>
        <v>804</v>
      </c>
      <c r="N221" s="266">
        <v>0</v>
      </c>
      <c r="O221" s="266">
        <v>0</v>
      </c>
      <c r="P221" s="266">
        <f>N221+O221</f>
        <v>0</v>
      </c>
      <c r="Q221" s="266">
        <v>0</v>
      </c>
      <c r="R221" s="266">
        <v>0</v>
      </c>
      <c r="S221" s="266">
        <f>Q221+R221</f>
        <v>0</v>
      </c>
      <c r="T221" s="266">
        <v>0</v>
      </c>
      <c r="U221" s="266">
        <v>485</v>
      </c>
      <c r="V221" s="266">
        <f>T221+U221</f>
        <v>485</v>
      </c>
      <c r="W221" s="266">
        <f>J221</f>
        <v>0</v>
      </c>
      <c r="X221" s="267">
        <f>M221</f>
        <v>804</v>
      </c>
      <c r="Y221" s="267">
        <f>P221</f>
        <v>0</v>
      </c>
      <c r="Z221" s="266">
        <f>S221</f>
        <v>0</v>
      </c>
      <c r="AA221" s="266">
        <f>V221</f>
        <v>485</v>
      </c>
      <c r="AB221" s="268">
        <f>IFERROR(AA221/$AA$8,0)</f>
        <v>1.1120588451096925E-3</v>
      </c>
      <c r="AC221" s="269">
        <v>0</v>
      </c>
      <c r="AD221" s="269">
        <v>0</v>
      </c>
      <c r="AE221" s="269">
        <v>0</v>
      </c>
      <c r="AF221" s="267">
        <v>0</v>
      </c>
      <c r="AG221" s="85">
        <v>0</v>
      </c>
      <c r="AH221" s="85"/>
      <c r="AI221" s="267"/>
      <c r="AJ221" s="267">
        <f>SUMIF('6월 매출현황(6.26)'!$B:$B,Main!C221,'6월 매출현황(6.26)'!$N:$N)</f>
        <v>0</v>
      </c>
      <c r="AK221" s="267"/>
      <c r="AL221" s="386"/>
      <c r="AM221" s="267">
        <f t="shared" si="162"/>
        <v>0</v>
      </c>
      <c r="AN221" s="267"/>
      <c r="AO221" s="266">
        <v>0</v>
      </c>
      <c r="AP221" s="266">
        <v>0</v>
      </c>
      <c r="AQ221" s="94"/>
      <c r="BB221" s="253"/>
      <c r="BC221" s="254">
        <v>1</v>
      </c>
      <c r="BD221" s="33">
        <f t="shared" si="163"/>
        <v>0</v>
      </c>
      <c r="BE221" s="4">
        <f t="shared" si="164"/>
        <v>485</v>
      </c>
    </row>
    <row r="222" spans="1:57" s="41" customFormat="1" ht="17.25" customHeight="1">
      <c r="A222"/>
      <c r="B222" s="20" t="s">
        <v>242</v>
      </c>
      <c r="C222" s="270" t="s">
        <v>98</v>
      </c>
      <c r="D222" s="271"/>
      <c r="E222" s="266">
        <v>0</v>
      </c>
      <c r="F222" s="266">
        <v>0</v>
      </c>
      <c r="G222" s="266">
        <f t="shared" si="144"/>
        <v>0</v>
      </c>
      <c r="H222" s="266">
        <v>0</v>
      </c>
      <c r="I222" s="266">
        <v>0</v>
      </c>
      <c r="J222" s="266">
        <f t="shared" si="145"/>
        <v>0</v>
      </c>
      <c r="K222" s="266">
        <v>0</v>
      </c>
      <c r="L222" s="266">
        <v>0</v>
      </c>
      <c r="M222" s="266">
        <f t="shared" si="146"/>
        <v>0</v>
      </c>
      <c r="N222" s="266">
        <v>0</v>
      </c>
      <c r="O222" s="266">
        <v>70</v>
      </c>
      <c r="P222" s="266">
        <f t="shared" si="147"/>
        <v>70</v>
      </c>
      <c r="Q222" s="266">
        <v>73</v>
      </c>
      <c r="R222" s="266">
        <v>251</v>
      </c>
      <c r="S222" s="266">
        <f t="shared" si="148"/>
        <v>324</v>
      </c>
      <c r="T222" s="266">
        <v>12</v>
      </c>
      <c r="U222" s="266">
        <v>393</v>
      </c>
      <c r="V222" s="266">
        <f t="shared" si="157"/>
        <v>405</v>
      </c>
      <c r="W222" s="266">
        <f t="shared" si="158"/>
        <v>0</v>
      </c>
      <c r="X222" s="267">
        <f t="shared" si="159"/>
        <v>0</v>
      </c>
      <c r="Y222" s="267">
        <f t="shared" si="160"/>
        <v>70</v>
      </c>
      <c r="Z222" s="266">
        <f t="shared" si="161"/>
        <v>324</v>
      </c>
      <c r="AA222" s="266">
        <f t="shared" si="151"/>
        <v>405</v>
      </c>
      <c r="AB222" s="268">
        <f t="shared" si="152"/>
        <v>9.2862645828747524E-4</v>
      </c>
      <c r="AC222" s="269">
        <v>0</v>
      </c>
      <c r="AD222" s="269">
        <v>71</v>
      </c>
      <c r="AE222" s="269">
        <v>8</v>
      </c>
      <c r="AF222" s="267">
        <v>0</v>
      </c>
      <c r="AG222" s="85">
        <v>9</v>
      </c>
      <c r="AH222" s="85"/>
      <c r="AI222" s="267"/>
      <c r="AJ222" s="267">
        <f>SUMIF('6월 매출현황(6.26)'!$B:$B,Main!C222,'6월 매출현황(6.26)'!$N:$N)</f>
        <v>14</v>
      </c>
      <c r="AK222" s="267"/>
      <c r="AL222" s="386"/>
      <c r="AM222" s="267">
        <f t="shared" si="162"/>
        <v>102</v>
      </c>
      <c r="AN222" s="267"/>
      <c r="AO222" s="266">
        <v>0</v>
      </c>
      <c r="AP222" s="266">
        <v>0</v>
      </c>
      <c r="AQ222" s="94"/>
      <c r="AV222"/>
      <c r="BB222" s="253"/>
      <c r="BC222" s="254">
        <v>1</v>
      </c>
      <c r="BD222" s="33">
        <f t="shared" si="163"/>
        <v>0</v>
      </c>
      <c r="BE222" s="4">
        <f t="shared" si="164"/>
        <v>405</v>
      </c>
    </row>
    <row r="223" spans="1:57" s="41" customFormat="1" ht="17.25" customHeight="1">
      <c r="A223"/>
      <c r="B223" s="20" t="s">
        <v>242</v>
      </c>
      <c r="C223" s="270" t="s">
        <v>85</v>
      </c>
      <c r="D223" s="271"/>
      <c r="E223" s="266">
        <v>0</v>
      </c>
      <c r="F223" s="266">
        <v>0</v>
      </c>
      <c r="G223" s="266">
        <f t="shared" si="144"/>
        <v>0</v>
      </c>
      <c r="H223" s="266">
        <v>0</v>
      </c>
      <c r="I223" s="266">
        <v>333</v>
      </c>
      <c r="J223" s="266">
        <f t="shared" si="145"/>
        <v>333</v>
      </c>
      <c r="K223" s="266">
        <v>169</v>
      </c>
      <c r="L223" s="266">
        <v>206</v>
      </c>
      <c r="M223" s="266">
        <f t="shared" si="146"/>
        <v>375</v>
      </c>
      <c r="N223" s="266">
        <v>165</v>
      </c>
      <c r="O223" s="266">
        <v>211</v>
      </c>
      <c r="P223" s="266">
        <f t="shared" si="147"/>
        <v>376</v>
      </c>
      <c r="Q223" s="266">
        <v>177</v>
      </c>
      <c r="R223" s="266">
        <v>199</v>
      </c>
      <c r="S223" s="266">
        <f t="shared" si="148"/>
        <v>376</v>
      </c>
      <c r="T223" s="266">
        <v>193</v>
      </c>
      <c r="U223" s="266">
        <v>270</v>
      </c>
      <c r="V223" s="266">
        <f t="shared" si="157"/>
        <v>463</v>
      </c>
      <c r="W223" s="266">
        <f t="shared" si="158"/>
        <v>333</v>
      </c>
      <c r="X223" s="267">
        <f t="shared" si="159"/>
        <v>375</v>
      </c>
      <c r="Y223" s="267">
        <f t="shared" si="160"/>
        <v>376</v>
      </c>
      <c r="Z223" s="266">
        <f t="shared" si="161"/>
        <v>376</v>
      </c>
      <c r="AA223" s="266">
        <f t="shared" si="151"/>
        <v>463</v>
      </c>
      <c r="AB223" s="268">
        <f t="shared" si="152"/>
        <v>1.0616149387335828E-3</v>
      </c>
      <c r="AC223" s="269">
        <v>42</v>
      </c>
      <c r="AD223" s="269">
        <v>20</v>
      </c>
      <c r="AE223" s="269">
        <v>32</v>
      </c>
      <c r="AF223" s="267">
        <v>50</v>
      </c>
      <c r="AG223" s="85">
        <v>18</v>
      </c>
      <c r="AH223" s="85"/>
      <c r="AI223" s="267">
        <v>30</v>
      </c>
      <c r="AJ223" s="267">
        <f>SUMIF('6월 매출현황(6.26)'!$B:$B,Main!C223,'6월 매출현황(6.26)'!$N:$N)</f>
        <v>12</v>
      </c>
      <c r="AK223" s="267"/>
      <c r="AL223" s="386" t="s">
        <v>2044</v>
      </c>
      <c r="AM223" s="267">
        <f t="shared" si="162"/>
        <v>174</v>
      </c>
      <c r="AN223" s="267"/>
      <c r="AO223" s="266">
        <v>0</v>
      </c>
      <c r="AP223" s="266">
        <v>0</v>
      </c>
      <c r="AQ223" s="94"/>
      <c r="AR223"/>
      <c r="AS223"/>
      <c r="AT223"/>
      <c r="AU223"/>
      <c r="AV223"/>
      <c r="BB223" s="253"/>
      <c r="BC223" s="254">
        <v>1</v>
      </c>
      <c r="BD223" s="33">
        <f t="shared" si="163"/>
        <v>0</v>
      </c>
      <c r="BE223" s="4">
        <f t="shared" si="164"/>
        <v>463</v>
      </c>
    </row>
    <row r="224" spans="1:57" s="41" customFormat="1" ht="17.25" customHeight="1">
      <c r="A224"/>
      <c r="B224" s="20" t="s">
        <v>242</v>
      </c>
      <c r="C224" s="270" t="s">
        <v>240</v>
      </c>
      <c r="D224" s="271"/>
      <c r="E224" s="266">
        <v>0</v>
      </c>
      <c r="F224" s="266">
        <v>0</v>
      </c>
      <c r="G224" s="266">
        <f t="shared" si="144"/>
        <v>0</v>
      </c>
      <c r="H224" s="266">
        <v>0</v>
      </c>
      <c r="I224" s="266">
        <v>0</v>
      </c>
      <c r="J224" s="266">
        <f t="shared" si="145"/>
        <v>0</v>
      </c>
      <c r="K224" s="266">
        <v>0</v>
      </c>
      <c r="L224" s="266">
        <v>0</v>
      </c>
      <c r="M224" s="266">
        <f t="shared" si="146"/>
        <v>0</v>
      </c>
      <c r="N224" s="266">
        <v>0</v>
      </c>
      <c r="O224" s="266">
        <v>0</v>
      </c>
      <c r="P224" s="266">
        <f t="shared" si="147"/>
        <v>0</v>
      </c>
      <c r="Q224" s="266">
        <v>0</v>
      </c>
      <c r="R224" s="266">
        <v>0</v>
      </c>
      <c r="S224" s="266">
        <f t="shared" si="148"/>
        <v>0</v>
      </c>
      <c r="T224" s="266">
        <v>0</v>
      </c>
      <c r="U224" s="266">
        <v>206</v>
      </c>
      <c r="V224" s="266">
        <f t="shared" si="157"/>
        <v>206</v>
      </c>
      <c r="W224" s="266">
        <f t="shared" si="158"/>
        <v>0</v>
      </c>
      <c r="X224" s="267">
        <f t="shared" si="159"/>
        <v>0</v>
      </c>
      <c r="Y224" s="267">
        <f t="shared" si="160"/>
        <v>0</v>
      </c>
      <c r="Z224" s="266">
        <f t="shared" si="161"/>
        <v>0</v>
      </c>
      <c r="AA224" s="266">
        <f t="shared" si="151"/>
        <v>206</v>
      </c>
      <c r="AB224" s="268">
        <f t="shared" si="152"/>
        <v>4.7233839606720962E-4</v>
      </c>
      <c r="AC224" s="269">
        <v>0</v>
      </c>
      <c r="AD224" s="269">
        <v>4</v>
      </c>
      <c r="AE224" s="269">
        <v>0</v>
      </c>
      <c r="AF224" s="267">
        <v>0</v>
      </c>
      <c r="AG224" s="85">
        <v>0</v>
      </c>
      <c r="AH224" s="85"/>
      <c r="AI224" s="267"/>
      <c r="AJ224" s="267">
        <f>SUMIF('6월 매출현황(6.26)'!$B:$B,Main!C224,'6월 매출현황(6.26)'!$N:$N)</f>
        <v>0</v>
      </c>
      <c r="AK224" s="267"/>
      <c r="AL224" s="386"/>
      <c r="AM224" s="267">
        <f t="shared" si="162"/>
        <v>4</v>
      </c>
      <c r="AN224" s="267"/>
      <c r="AO224" s="266">
        <v>0</v>
      </c>
      <c r="AP224" s="266">
        <v>0</v>
      </c>
      <c r="AQ224" s="94"/>
      <c r="AR224"/>
      <c r="AS224"/>
      <c r="AT224"/>
      <c r="AU224"/>
      <c r="AV224"/>
      <c r="BB224" s="253"/>
      <c r="BC224" s="254">
        <v>1</v>
      </c>
      <c r="BD224" s="33">
        <f t="shared" si="163"/>
        <v>0</v>
      </c>
      <c r="BE224" s="4">
        <f t="shared" si="164"/>
        <v>206</v>
      </c>
    </row>
    <row r="225" spans="1:57" s="41" customFormat="1" ht="17.25" customHeight="1">
      <c r="A225"/>
      <c r="B225" s="20" t="s">
        <v>242</v>
      </c>
      <c r="C225" s="270" t="s">
        <v>100</v>
      </c>
      <c r="D225" s="271"/>
      <c r="E225" s="266">
        <v>0</v>
      </c>
      <c r="F225" s="266">
        <v>0</v>
      </c>
      <c r="G225" s="266">
        <f t="shared" si="144"/>
        <v>0</v>
      </c>
      <c r="H225" s="266">
        <v>0</v>
      </c>
      <c r="I225" s="266">
        <v>0</v>
      </c>
      <c r="J225" s="266">
        <f t="shared" si="145"/>
        <v>0</v>
      </c>
      <c r="K225" s="266">
        <v>0</v>
      </c>
      <c r="L225" s="266">
        <v>0</v>
      </c>
      <c r="M225" s="266">
        <f t="shared" si="146"/>
        <v>0</v>
      </c>
      <c r="N225" s="266">
        <v>0</v>
      </c>
      <c r="O225" s="266">
        <v>0</v>
      </c>
      <c r="P225" s="266">
        <f t="shared" si="147"/>
        <v>0</v>
      </c>
      <c r="Q225" s="266">
        <v>0</v>
      </c>
      <c r="R225" s="266">
        <v>60</v>
      </c>
      <c r="S225" s="266">
        <f t="shared" si="148"/>
        <v>60</v>
      </c>
      <c r="T225" s="266">
        <v>46</v>
      </c>
      <c r="U225" s="266">
        <v>196</v>
      </c>
      <c r="V225" s="266">
        <f t="shared" si="157"/>
        <v>242</v>
      </c>
      <c r="W225" s="266">
        <f t="shared" si="158"/>
        <v>0</v>
      </c>
      <c r="X225" s="267">
        <f t="shared" si="159"/>
        <v>0</v>
      </c>
      <c r="Y225" s="267">
        <f t="shared" si="160"/>
        <v>0</v>
      </c>
      <c r="Z225" s="266">
        <f t="shared" si="161"/>
        <v>60</v>
      </c>
      <c r="AA225" s="266">
        <f t="shared" si="151"/>
        <v>242</v>
      </c>
      <c r="AB225" s="268">
        <f t="shared" si="152"/>
        <v>5.5488297013720747E-4</v>
      </c>
      <c r="AC225" s="269">
        <v>32</v>
      </c>
      <c r="AD225" s="269">
        <v>20</v>
      </c>
      <c r="AE225" s="269">
        <v>26</v>
      </c>
      <c r="AF225" s="267">
        <v>32</v>
      </c>
      <c r="AG225" s="85">
        <v>20</v>
      </c>
      <c r="AH225" s="85"/>
      <c r="AI225" s="267">
        <v>20</v>
      </c>
      <c r="AJ225" s="267">
        <f>SUMIF('6월 매출현황(6.26)'!$B:$B,Main!C225,'6월 매출현황(6.26)'!$N:$N)</f>
        <v>0</v>
      </c>
      <c r="AK225" s="267"/>
      <c r="AL225" s="386" t="s">
        <v>2054</v>
      </c>
      <c r="AM225" s="267">
        <f t="shared" si="162"/>
        <v>130</v>
      </c>
      <c r="AN225" s="267"/>
      <c r="AO225" s="266">
        <v>0</v>
      </c>
      <c r="AP225" s="266">
        <v>0</v>
      </c>
      <c r="AQ225" s="94"/>
      <c r="AR225"/>
      <c r="AS225"/>
      <c r="AT225"/>
      <c r="AU225"/>
      <c r="AV225"/>
      <c r="BB225" s="253"/>
      <c r="BC225" s="254">
        <v>1</v>
      </c>
      <c r="BD225" s="33">
        <f t="shared" si="163"/>
        <v>0</v>
      </c>
      <c r="BE225" s="4">
        <f t="shared" si="164"/>
        <v>242</v>
      </c>
    </row>
    <row r="226" spans="1:57" s="41" customFormat="1" ht="17.25" customHeight="1">
      <c r="A226"/>
      <c r="B226" s="20" t="s">
        <v>242</v>
      </c>
      <c r="C226" s="270" t="s">
        <v>243</v>
      </c>
      <c r="D226" s="271"/>
      <c r="E226" s="266">
        <v>0</v>
      </c>
      <c r="F226" s="266">
        <v>0</v>
      </c>
      <c r="G226" s="266">
        <f t="shared" si="144"/>
        <v>0</v>
      </c>
      <c r="H226" s="266">
        <v>0</v>
      </c>
      <c r="I226" s="266">
        <v>0</v>
      </c>
      <c r="J226" s="266">
        <f t="shared" si="145"/>
        <v>0</v>
      </c>
      <c r="K226" s="266">
        <v>0</v>
      </c>
      <c r="L226" s="266">
        <v>0</v>
      </c>
      <c r="M226" s="266">
        <f t="shared" si="146"/>
        <v>0</v>
      </c>
      <c r="N226" s="266">
        <v>0</v>
      </c>
      <c r="O226" s="266">
        <v>0</v>
      </c>
      <c r="P226" s="266">
        <f t="shared" si="147"/>
        <v>0</v>
      </c>
      <c r="Q226" s="266">
        <v>0</v>
      </c>
      <c r="R226" s="266">
        <v>154</v>
      </c>
      <c r="S226" s="266">
        <f t="shared" si="148"/>
        <v>154</v>
      </c>
      <c r="T226" s="266">
        <v>76</v>
      </c>
      <c r="U226" s="266">
        <v>110</v>
      </c>
      <c r="V226" s="266">
        <f t="shared" si="157"/>
        <v>186</v>
      </c>
      <c r="W226" s="266">
        <f t="shared" si="158"/>
        <v>0</v>
      </c>
      <c r="X226" s="267">
        <f t="shared" si="159"/>
        <v>0</v>
      </c>
      <c r="Y226" s="267">
        <f t="shared" si="160"/>
        <v>0</v>
      </c>
      <c r="Z226" s="266">
        <f t="shared" si="161"/>
        <v>154</v>
      </c>
      <c r="AA226" s="266">
        <f t="shared" si="151"/>
        <v>186</v>
      </c>
      <c r="AB226" s="268">
        <f t="shared" si="152"/>
        <v>4.2648029936165528E-4</v>
      </c>
      <c r="AC226" s="269">
        <v>0</v>
      </c>
      <c r="AD226" s="269">
        <v>40</v>
      </c>
      <c r="AE226" s="269">
        <v>0</v>
      </c>
      <c r="AF226" s="267">
        <v>9</v>
      </c>
      <c r="AG226" s="85">
        <v>2</v>
      </c>
      <c r="AH226" s="85"/>
      <c r="AI226" s="267"/>
      <c r="AJ226" s="267">
        <f>SUMIF('6월 매출현황(6.26)'!$B:$B,Main!C226,'6월 매출현황(6.26)'!$N:$N)</f>
        <v>16</v>
      </c>
      <c r="AK226" s="267"/>
      <c r="AL226" s="386"/>
      <c r="AM226" s="267">
        <f t="shared" si="162"/>
        <v>67</v>
      </c>
      <c r="AN226" s="267"/>
      <c r="AO226" s="266">
        <v>0</v>
      </c>
      <c r="AP226" s="266">
        <v>0</v>
      </c>
      <c r="AQ226" s="94"/>
      <c r="AR226"/>
      <c r="AS226"/>
      <c r="AT226"/>
      <c r="AU226"/>
      <c r="AV226"/>
      <c r="BB226" s="253"/>
      <c r="BC226" s="254">
        <v>1</v>
      </c>
      <c r="BD226" s="33">
        <f t="shared" si="163"/>
        <v>0</v>
      </c>
      <c r="BE226" s="4">
        <f t="shared" si="164"/>
        <v>186</v>
      </c>
    </row>
    <row r="227" spans="1:57" s="41" customFormat="1" ht="17.25" customHeight="1">
      <c r="A227"/>
      <c r="B227" s="20" t="s">
        <v>242</v>
      </c>
      <c r="C227" s="270" t="s">
        <v>84</v>
      </c>
      <c r="D227" s="271"/>
      <c r="E227" s="266">
        <v>0</v>
      </c>
      <c r="F227" s="266">
        <v>0</v>
      </c>
      <c r="G227" s="266">
        <f t="shared" si="144"/>
        <v>0</v>
      </c>
      <c r="H227" s="266">
        <v>0</v>
      </c>
      <c r="I227" s="266">
        <v>0</v>
      </c>
      <c r="J227" s="266">
        <f t="shared" si="145"/>
        <v>0</v>
      </c>
      <c r="K227" s="266">
        <v>0</v>
      </c>
      <c r="L227" s="266">
        <v>0</v>
      </c>
      <c r="M227" s="266">
        <f t="shared" si="146"/>
        <v>0</v>
      </c>
      <c r="N227" s="266">
        <v>0</v>
      </c>
      <c r="O227" s="266">
        <v>0</v>
      </c>
      <c r="P227" s="266">
        <f t="shared" si="147"/>
        <v>0</v>
      </c>
      <c r="Q227" s="266">
        <v>0</v>
      </c>
      <c r="R227" s="266">
        <v>22</v>
      </c>
      <c r="S227" s="266">
        <f t="shared" si="148"/>
        <v>22</v>
      </c>
      <c r="T227" s="266">
        <v>2</v>
      </c>
      <c r="U227" s="266">
        <v>213</v>
      </c>
      <c r="V227" s="266">
        <f t="shared" si="157"/>
        <v>215</v>
      </c>
      <c r="W227" s="266">
        <f t="shared" si="158"/>
        <v>0</v>
      </c>
      <c r="X227" s="267">
        <f t="shared" si="159"/>
        <v>0</v>
      </c>
      <c r="Y227" s="267">
        <f t="shared" si="160"/>
        <v>0</v>
      </c>
      <c r="Z227" s="266">
        <f t="shared" si="161"/>
        <v>22</v>
      </c>
      <c r="AA227" s="266">
        <f t="shared" si="151"/>
        <v>215</v>
      </c>
      <c r="AB227" s="268">
        <f t="shared" si="152"/>
        <v>4.9297453958470903E-4</v>
      </c>
      <c r="AC227" s="269">
        <v>56</v>
      </c>
      <c r="AD227" s="269">
        <v>20</v>
      </c>
      <c r="AE227" s="269">
        <v>39</v>
      </c>
      <c r="AF227" s="267">
        <v>39</v>
      </c>
      <c r="AG227" s="85">
        <v>64</v>
      </c>
      <c r="AH227" s="85"/>
      <c r="AI227" s="267">
        <v>40</v>
      </c>
      <c r="AJ227" s="267">
        <f>SUMIF('6월 매출현황(6.26)'!$B:$B,Main!C227,'6월 매출현황(6.26)'!$N:$N)</f>
        <v>51</v>
      </c>
      <c r="AK227" s="267"/>
      <c r="AL227" s="386" t="s">
        <v>2045</v>
      </c>
      <c r="AM227" s="267">
        <f t="shared" si="162"/>
        <v>269</v>
      </c>
      <c r="AN227" s="267"/>
      <c r="AO227" s="266">
        <v>0</v>
      </c>
      <c r="AP227" s="266">
        <v>0</v>
      </c>
      <c r="AQ227" s="94"/>
      <c r="AR227"/>
      <c r="AS227"/>
      <c r="AT227"/>
      <c r="AU227"/>
      <c r="AV227"/>
      <c r="BB227" s="253"/>
      <c r="BC227" s="254">
        <v>1</v>
      </c>
      <c r="BD227" s="33">
        <f t="shared" si="163"/>
        <v>0</v>
      </c>
      <c r="BE227" s="4">
        <f t="shared" si="164"/>
        <v>215</v>
      </c>
    </row>
    <row r="228" spans="1:57" ht="17.25" customHeight="1">
      <c r="B228" s="3" t="s">
        <v>242</v>
      </c>
      <c r="C228" s="270" t="s">
        <v>545</v>
      </c>
      <c r="D228" s="272"/>
      <c r="E228" s="266"/>
      <c r="F228" s="266"/>
      <c r="G228" s="266">
        <f>E228+F228</f>
        <v>0</v>
      </c>
      <c r="H228" s="266"/>
      <c r="I228" s="266"/>
      <c r="J228" s="266">
        <f>H228+I228</f>
        <v>0</v>
      </c>
      <c r="K228" s="266"/>
      <c r="L228" s="266"/>
      <c r="M228" s="266">
        <f>K228+L228</f>
        <v>0</v>
      </c>
      <c r="N228" s="266"/>
      <c r="O228" s="266"/>
      <c r="P228" s="266">
        <f>N228+O228</f>
        <v>0</v>
      </c>
      <c r="Q228" s="266"/>
      <c r="R228" s="266"/>
      <c r="S228" s="266">
        <f>Q228+R228</f>
        <v>0</v>
      </c>
      <c r="T228" s="266"/>
      <c r="U228" s="266"/>
      <c r="V228" s="266"/>
      <c r="W228" s="266"/>
      <c r="X228" s="267"/>
      <c r="Y228" s="267"/>
      <c r="Z228" s="266"/>
      <c r="AA228" s="266"/>
      <c r="AB228" s="268"/>
      <c r="AC228" s="269">
        <v>40</v>
      </c>
      <c r="AD228" s="269">
        <v>48</v>
      </c>
      <c r="AE228" s="269">
        <v>44</v>
      </c>
      <c r="AF228" s="267">
        <v>42</v>
      </c>
      <c r="AG228" s="85">
        <v>12</v>
      </c>
      <c r="AH228" s="85"/>
      <c r="AI228" s="267">
        <v>30</v>
      </c>
      <c r="AJ228" s="267">
        <f>SUMIF('6월 매출현황(6.26)'!$B:$B,Main!C228,'6월 매출현황(6.26)'!$N:$N)</f>
        <v>8</v>
      </c>
      <c r="AK228" s="267"/>
      <c r="AL228" s="386" t="s">
        <v>2034</v>
      </c>
      <c r="AM228" s="267">
        <f t="shared" si="162"/>
        <v>194</v>
      </c>
      <c r="AN228" s="267"/>
      <c r="AO228" s="266">
        <v>0</v>
      </c>
      <c r="AP228" s="266">
        <v>0</v>
      </c>
      <c r="AQ228" s="94"/>
      <c r="BB228" s="253"/>
      <c r="BC228" s="254">
        <v>1</v>
      </c>
      <c r="BD228" s="33">
        <f t="shared" si="163"/>
        <v>0</v>
      </c>
      <c r="BE228" s="4">
        <f t="shared" si="164"/>
        <v>0</v>
      </c>
    </row>
    <row r="229" spans="1:57" ht="17.25" customHeight="1">
      <c r="B229" s="3" t="s">
        <v>242</v>
      </c>
      <c r="C229" s="1" t="s">
        <v>95</v>
      </c>
      <c r="D229" s="272"/>
      <c r="E229" s="266">
        <v>1212</v>
      </c>
      <c r="F229" s="266">
        <v>1359</v>
      </c>
      <c r="G229" s="266">
        <f>E229+F229</f>
        <v>2571</v>
      </c>
      <c r="H229" s="266">
        <v>1326</v>
      </c>
      <c r="I229" s="266">
        <v>1316</v>
      </c>
      <c r="J229" s="266">
        <f>H229+I229</f>
        <v>2642</v>
      </c>
      <c r="K229" s="266">
        <v>736</v>
      </c>
      <c r="L229" s="266">
        <v>536</v>
      </c>
      <c r="M229" s="266">
        <f>K229+L229</f>
        <v>1272</v>
      </c>
      <c r="N229" s="266">
        <v>320</v>
      </c>
      <c r="O229" s="266">
        <v>654</v>
      </c>
      <c r="P229" s="266">
        <f>N229+O229</f>
        <v>974</v>
      </c>
      <c r="Q229" s="266">
        <v>368</v>
      </c>
      <c r="R229" s="266">
        <v>391</v>
      </c>
      <c r="S229" s="266">
        <f>Q229+R229</f>
        <v>759</v>
      </c>
      <c r="T229" s="266">
        <v>338</v>
      </c>
      <c r="U229" s="266">
        <v>601</v>
      </c>
      <c r="V229" s="266">
        <f>T229+U229</f>
        <v>939</v>
      </c>
      <c r="W229" s="266">
        <f>J229</f>
        <v>2642</v>
      </c>
      <c r="X229" s="267">
        <f>M229</f>
        <v>1272</v>
      </c>
      <c r="Y229" s="267">
        <f>P229</f>
        <v>974</v>
      </c>
      <c r="Z229" s="266">
        <f>S229</f>
        <v>759</v>
      </c>
      <c r="AA229" s="266">
        <f>V229</f>
        <v>939</v>
      </c>
      <c r="AB229" s="268">
        <f>IFERROR(AA229/$AA$8,0)</f>
        <v>2.1530376403257759E-3</v>
      </c>
      <c r="AC229" s="269">
        <v>23</v>
      </c>
      <c r="AD229" s="269">
        <v>68</v>
      </c>
      <c r="AE229" s="269">
        <v>71</v>
      </c>
      <c r="AF229" s="267">
        <v>44</v>
      </c>
      <c r="AG229" s="85">
        <v>70</v>
      </c>
      <c r="AH229" s="85"/>
      <c r="AI229" s="267">
        <v>40</v>
      </c>
      <c r="AJ229" s="267">
        <f>SUMIF('6월 매출현황(6.26)'!$B:$B,Main!C229,'6월 매출현황(6.26)'!$N:$N)</f>
        <v>23</v>
      </c>
      <c r="AK229" s="267"/>
      <c r="AL229" s="386" t="s">
        <v>2035</v>
      </c>
      <c r="AM229" s="267">
        <f t="shared" si="162"/>
        <v>299</v>
      </c>
      <c r="AN229" s="267"/>
      <c r="AO229" s="266">
        <v>0</v>
      </c>
      <c r="AP229" s="266">
        <v>0</v>
      </c>
      <c r="AQ229" s="71"/>
      <c r="AS229" s="83"/>
      <c r="BB229" s="253"/>
      <c r="BC229" s="254">
        <v>1</v>
      </c>
      <c r="BD229" s="33">
        <f t="shared" si="163"/>
        <v>0</v>
      </c>
      <c r="BE229" s="4">
        <f t="shared" si="164"/>
        <v>939</v>
      </c>
    </row>
    <row r="230" spans="1:57" ht="17.25" customHeight="1">
      <c r="B230" s="3" t="s">
        <v>242</v>
      </c>
      <c r="C230" s="1" t="s">
        <v>140</v>
      </c>
      <c r="D230" s="89"/>
      <c r="E230" s="266">
        <v>154</v>
      </c>
      <c r="F230" s="266">
        <v>325</v>
      </c>
      <c r="G230" s="266">
        <f>E230+F230</f>
        <v>479</v>
      </c>
      <c r="H230" s="266">
        <v>33</v>
      </c>
      <c r="I230" s="266">
        <v>352</v>
      </c>
      <c r="J230" s="266">
        <f>H230+I230</f>
        <v>385</v>
      </c>
      <c r="K230" s="266">
        <v>351</v>
      </c>
      <c r="L230" s="266">
        <v>35</v>
      </c>
      <c r="M230" s="266">
        <f>K230+L230</f>
        <v>386</v>
      </c>
      <c r="N230" s="266">
        <v>20</v>
      </c>
      <c r="O230" s="266">
        <v>61</v>
      </c>
      <c r="P230" s="266">
        <f>N230+O230</f>
        <v>81</v>
      </c>
      <c r="Q230" s="266">
        <v>112</v>
      </c>
      <c r="R230" s="266">
        <v>99</v>
      </c>
      <c r="S230" s="266">
        <f>Q230+R230</f>
        <v>211</v>
      </c>
      <c r="T230" s="266">
        <v>112</v>
      </c>
      <c r="U230" s="266">
        <v>403</v>
      </c>
      <c r="V230" s="266">
        <f>T230+U230</f>
        <v>515</v>
      </c>
      <c r="W230" s="266">
        <f>J230</f>
        <v>385</v>
      </c>
      <c r="X230" s="267">
        <f>M230</f>
        <v>386</v>
      </c>
      <c r="Y230" s="267">
        <f>P230</f>
        <v>81</v>
      </c>
      <c r="Z230" s="266">
        <f>S230</f>
        <v>211</v>
      </c>
      <c r="AA230" s="266">
        <f>V230</f>
        <v>515</v>
      </c>
      <c r="AB230" s="268">
        <f>IFERROR(AA230/$AA$8,0)</f>
        <v>1.180845990168024E-3</v>
      </c>
      <c r="AC230" s="269">
        <v>8</v>
      </c>
      <c r="AD230" s="269">
        <v>0</v>
      </c>
      <c r="AE230" s="269">
        <v>22</v>
      </c>
      <c r="AF230" s="267">
        <v>30</v>
      </c>
      <c r="AG230" s="85">
        <v>68</v>
      </c>
      <c r="AH230" s="85"/>
      <c r="AI230" s="267">
        <v>40</v>
      </c>
      <c r="AJ230" s="267">
        <f>SUMIF('6월 매출현황(6.26)'!$B:$B,Main!C230,'6월 매출현황(6.26)'!$N:$N)</f>
        <v>1</v>
      </c>
      <c r="AK230" s="267"/>
      <c r="AL230" s="386" t="s">
        <v>2036</v>
      </c>
      <c r="AM230" s="267">
        <f t="shared" si="162"/>
        <v>129</v>
      </c>
      <c r="AN230" s="267"/>
      <c r="AO230" s="266">
        <v>0</v>
      </c>
      <c r="AP230" s="266">
        <v>0</v>
      </c>
      <c r="BB230" s="253"/>
      <c r="BC230" s="254">
        <v>1</v>
      </c>
      <c r="BD230" s="33">
        <f t="shared" si="163"/>
        <v>0</v>
      </c>
      <c r="BE230" s="4">
        <f t="shared" si="164"/>
        <v>515</v>
      </c>
    </row>
    <row r="231" spans="1:57" ht="17.25" customHeight="1">
      <c r="B231" s="3" t="s">
        <v>2061</v>
      </c>
      <c r="C231" s="1" t="s">
        <v>2063</v>
      </c>
      <c r="D231" s="89"/>
      <c r="E231" s="266"/>
      <c r="F231" s="266"/>
      <c r="G231" s="266"/>
      <c r="H231" s="266"/>
      <c r="I231" s="266"/>
      <c r="J231" s="266"/>
      <c r="K231" s="266"/>
      <c r="L231" s="266"/>
      <c r="M231" s="266"/>
      <c r="N231" s="266"/>
      <c r="O231" s="266"/>
      <c r="P231" s="266"/>
      <c r="Q231" s="266"/>
      <c r="R231" s="266"/>
      <c r="S231" s="266"/>
      <c r="T231" s="266"/>
      <c r="U231" s="266"/>
      <c r="V231" s="266"/>
      <c r="W231" s="266"/>
      <c r="X231" s="267"/>
      <c r="Y231" s="267"/>
      <c r="Z231" s="266"/>
      <c r="AA231" s="266"/>
      <c r="AB231" s="268"/>
      <c r="AC231" s="269"/>
      <c r="AD231" s="269"/>
      <c r="AE231" s="269"/>
      <c r="AF231" s="267"/>
      <c r="AG231" s="85"/>
      <c r="AH231" s="85"/>
      <c r="AI231" s="267"/>
      <c r="AJ231" s="267">
        <f>SUMIF('6월 매출현황(6.26)'!$B:$B,Main!C231,'6월 매출현황(6.26)'!$N:$N)</f>
        <v>22</v>
      </c>
      <c r="AK231" s="267"/>
      <c r="AL231" s="386"/>
      <c r="AM231" s="267">
        <f t="shared" si="162"/>
        <v>22</v>
      </c>
      <c r="AN231" s="267"/>
      <c r="AO231" s="266"/>
      <c r="AP231" s="266"/>
      <c r="BB231" s="253"/>
      <c r="BC231" s="254"/>
      <c r="BD231" s="33"/>
      <c r="BE231" s="4"/>
    </row>
    <row r="232" spans="1:57" ht="17.25" customHeight="1" thickBot="1">
      <c r="B232" s="3" t="s">
        <v>2061</v>
      </c>
      <c r="C232" s="1" t="s">
        <v>2116</v>
      </c>
      <c r="D232" s="89"/>
      <c r="E232" s="266"/>
      <c r="F232" s="266"/>
      <c r="G232" s="266"/>
      <c r="H232" s="266"/>
      <c r="I232" s="266"/>
      <c r="J232" s="266"/>
      <c r="K232" s="266"/>
      <c r="L232" s="266"/>
      <c r="M232" s="266"/>
      <c r="N232" s="266"/>
      <c r="O232" s="266"/>
      <c r="P232" s="266"/>
      <c r="Q232" s="266"/>
      <c r="R232" s="266"/>
      <c r="S232" s="266"/>
      <c r="T232" s="266"/>
      <c r="U232" s="266"/>
      <c r="V232" s="266"/>
      <c r="W232" s="266"/>
      <c r="X232" s="267"/>
      <c r="Y232" s="267"/>
      <c r="Z232" s="266"/>
      <c r="AA232" s="266"/>
      <c r="AB232" s="268"/>
      <c r="AC232" s="269"/>
      <c r="AD232" s="269"/>
      <c r="AE232" s="269"/>
      <c r="AF232" s="267"/>
      <c r="AG232" s="85"/>
      <c r="AH232" s="85"/>
      <c r="AI232" s="267"/>
      <c r="AJ232" s="267">
        <f>SUMIF('6월 매출현황(6.26)'!$B:$B,Main!C232,'6월 매출현황(6.26)'!$N:$N)</f>
        <v>36</v>
      </c>
      <c r="AK232" s="267"/>
      <c r="AL232" s="386"/>
      <c r="AM232" s="267">
        <f t="shared" si="162"/>
        <v>36</v>
      </c>
      <c r="AN232" s="267"/>
      <c r="AO232" s="266"/>
      <c r="AP232" s="266"/>
      <c r="BB232" s="253"/>
      <c r="BC232" s="254"/>
      <c r="BD232" s="33"/>
      <c r="BE232" s="4"/>
    </row>
    <row r="233" spans="1:57" s="41" customFormat="1" ht="17.25" hidden="1" customHeight="1">
      <c r="A233"/>
      <c r="B233" s="20" t="s">
        <v>242</v>
      </c>
      <c r="C233" s="270" t="s">
        <v>163</v>
      </c>
      <c r="D233" s="271"/>
      <c r="E233" s="266">
        <v>163</v>
      </c>
      <c r="F233" s="266">
        <v>134</v>
      </c>
      <c r="G233" s="266">
        <f t="shared" si="144"/>
        <v>297</v>
      </c>
      <c r="H233" s="266">
        <v>62</v>
      </c>
      <c r="I233" s="266">
        <v>205</v>
      </c>
      <c r="J233" s="266">
        <f t="shared" si="145"/>
        <v>267</v>
      </c>
      <c r="K233" s="266">
        <v>40</v>
      </c>
      <c r="L233" s="266">
        <v>134</v>
      </c>
      <c r="M233" s="266">
        <f t="shared" si="146"/>
        <v>174</v>
      </c>
      <c r="N233" s="266">
        <v>28</v>
      </c>
      <c r="O233" s="266">
        <v>132</v>
      </c>
      <c r="P233" s="266">
        <f t="shared" si="147"/>
        <v>160</v>
      </c>
      <c r="Q233" s="266">
        <v>38</v>
      </c>
      <c r="R233" s="266">
        <v>76</v>
      </c>
      <c r="S233" s="266">
        <f t="shared" si="148"/>
        <v>114</v>
      </c>
      <c r="T233" s="266">
        <v>35</v>
      </c>
      <c r="U233" s="266">
        <v>98</v>
      </c>
      <c r="V233" s="266">
        <f t="shared" si="157"/>
        <v>133</v>
      </c>
      <c r="W233" s="266">
        <f t="shared" si="158"/>
        <v>267</v>
      </c>
      <c r="X233" s="267">
        <f t="shared" si="159"/>
        <v>174</v>
      </c>
      <c r="Y233" s="267">
        <f t="shared" si="160"/>
        <v>160</v>
      </c>
      <c r="Z233" s="266">
        <f t="shared" si="161"/>
        <v>114</v>
      </c>
      <c r="AA233" s="266">
        <f t="shared" si="151"/>
        <v>133</v>
      </c>
      <c r="AB233" s="268">
        <f t="shared" si="152"/>
        <v>3.0495634309193632E-4</v>
      </c>
      <c r="AC233" s="269">
        <v>8</v>
      </c>
      <c r="AD233" s="269">
        <v>0</v>
      </c>
      <c r="AE233" s="269">
        <v>16</v>
      </c>
      <c r="AF233" s="267">
        <v>0</v>
      </c>
      <c r="AG233" s="85">
        <v>0</v>
      </c>
      <c r="AH233" s="85"/>
      <c r="AI233" s="267"/>
      <c r="AJ233" s="267">
        <f>SUMIF('6월 매출현황(6.26)'!$B:$B,Main!C233,'6월 매출현황(6.26)'!$N:$N)</f>
        <v>0</v>
      </c>
      <c r="AK233" s="267"/>
      <c r="AL233" s="386"/>
      <c r="AM233" s="267">
        <f t="shared" si="162"/>
        <v>24</v>
      </c>
      <c r="AN233" s="267"/>
      <c r="AO233" s="266">
        <v>0</v>
      </c>
      <c r="AP233" s="266">
        <v>0</v>
      </c>
      <c r="AQ233"/>
      <c r="AR233"/>
      <c r="AS233"/>
      <c r="AT233"/>
      <c r="AU233"/>
      <c r="AV233"/>
      <c r="BB233" s="253"/>
      <c r="BC233" s="254">
        <v>1</v>
      </c>
      <c r="BD233" s="33">
        <f t="shared" ref="BD233:BD239" si="165">AA233*BB233</f>
        <v>0</v>
      </c>
      <c r="BE233" s="4">
        <f t="shared" ref="BE233:BE239" si="166">AA233*BC233</f>
        <v>133</v>
      </c>
    </row>
    <row r="234" spans="1:57" ht="17.25" hidden="1" customHeight="1">
      <c r="B234" s="3" t="s">
        <v>242</v>
      </c>
      <c r="C234" s="270" t="s">
        <v>253</v>
      </c>
      <c r="D234" s="272"/>
      <c r="E234" s="266">
        <v>0</v>
      </c>
      <c r="F234" s="266">
        <v>0</v>
      </c>
      <c r="G234" s="266">
        <f t="shared" si="144"/>
        <v>0</v>
      </c>
      <c r="H234" s="266">
        <v>0</v>
      </c>
      <c r="I234" s="266">
        <v>0</v>
      </c>
      <c r="J234" s="266">
        <f t="shared" si="145"/>
        <v>0</v>
      </c>
      <c r="K234" s="266">
        <v>0</v>
      </c>
      <c r="L234" s="266">
        <v>0</v>
      </c>
      <c r="M234" s="266">
        <f t="shared" si="146"/>
        <v>0</v>
      </c>
      <c r="N234" s="266">
        <v>0</v>
      </c>
      <c r="O234" s="266">
        <v>0</v>
      </c>
      <c r="P234" s="266">
        <f t="shared" si="147"/>
        <v>0</v>
      </c>
      <c r="Q234" s="266">
        <v>0</v>
      </c>
      <c r="R234" s="266">
        <v>0</v>
      </c>
      <c r="S234" s="266">
        <f t="shared" si="148"/>
        <v>0</v>
      </c>
      <c r="T234" s="266">
        <v>0</v>
      </c>
      <c r="U234" s="266">
        <v>56</v>
      </c>
      <c r="V234" s="266">
        <f t="shared" si="157"/>
        <v>56</v>
      </c>
      <c r="W234" s="266">
        <f t="shared" si="158"/>
        <v>0</v>
      </c>
      <c r="X234" s="267">
        <f t="shared" si="159"/>
        <v>0</v>
      </c>
      <c r="Y234" s="267">
        <f t="shared" si="160"/>
        <v>0</v>
      </c>
      <c r="Z234" s="266">
        <f t="shared" si="161"/>
        <v>0</v>
      </c>
      <c r="AA234" s="266">
        <f t="shared" si="151"/>
        <v>56</v>
      </c>
      <c r="AB234" s="268">
        <f t="shared" si="152"/>
        <v>1.2840267077555214E-4</v>
      </c>
      <c r="AC234" s="269">
        <v>0</v>
      </c>
      <c r="AD234" s="269">
        <v>10</v>
      </c>
      <c r="AE234" s="269">
        <v>8</v>
      </c>
      <c r="AF234" s="267">
        <v>30</v>
      </c>
      <c r="AG234" s="85">
        <v>0</v>
      </c>
      <c r="AH234" s="85"/>
      <c r="AI234" s="267"/>
      <c r="AJ234" s="267">
        <f>SUMIF('6월 매출현황(6.26)'!$B:$B,Main!C234,'6월 매출현황(6.26)'!$N:$N)</f>
        <v>0</v>
      </c>
      <c r="AK234" s="267"/>
      <c r="AL234" s="386"/>
      <c r="AM234" s="267">
        <f t="shared" si="162"/>
        <v>48</v>
      </c>
      <c r="AN234" s="267"/>
      <c r="AO234" s="266">
        <v>0</v>
      </c>
      <c r="AP234" s="266">
        <v>0</v>
      </c>
      <c r="BB234" s="253"/>
      <c r="BC234" s="254">
        <v>1</v>
      </c>
      <c r="BD234" s="33">
        <f t="shared" si="165"/>
        <v>0</v>
      </c>
      <c r="BE234" s="4">
        <f t="shared" si="166"/>
        <v>56</v>
      </c>
    </row>
    <row r="235" spans="1:57" ht="18" hidden="1" customHeight="1">
      <c r="B235" s="3" t="s">
        <v>242</v>
      </c>
      <c r="C235" s="250" t="s">
        <v>158</v>
      </c>
      <c r="D235" s="89"/>
      <c r="E235" s="4">
        <v>4</v>
      </c>
      <c r="F235" s="4">
        <v>0</v>
      </c>
      <c r="G235" s="4">
        <f t="shared" si="144"/>
        <v>4</v>
      </c>
      <c r="H235" s="4">
        <v>0</v>
      </c>
      <c r="I235" s="4">
        <v>0</v>
      </c>
      <c r="J235" s="4">
        <f t="shared" si="145"/>
        <v>0</v>
      </c>
      <c r="K235" s="4">
        <v>2</v>
      </c>
      <c r="L235" s="4">
        <v>0</v>
      </c>
      <c r="M235" s="4">
        <f t="shared" si="146"/>
        <v>2</v>
      </c>
      <c r="N235" s="4">
        <v>0</v>
      </c>
      <c r="O235" s="4">
        <v>2</v>
      </c>
      <c r="P235" s="4">
        <f t="shared" si="147"/>
        <v>2</v>
      </c>
      <c r="Q235" s="4">
        <v>13</v>
      </c>
      <c r="R235" s="4">
        <v>7</v>
      </c>
      <c r="S235" s="4">
        <f t="shared" si="148"/>
        <v>20</v>
      </c>
      <c r="T235" s="4">
        <v>0</v>
      </c>
      <c r="U235" s="4">
        <v>24</v>
      </c>
      <c r="V235" s="4">
        <f t="shared" si="157"/>
        <v>24</v>
      </c>
      <c r="W235" s="4">
        <f t="shared" si="158"/>
        <v>0</v>
      </c>
      <c r="X235" s="33">
        <f t="shared" si="159"/>
        <v>2</v>
      </c>
      <c r="Y235" s="33">
        <f t="shared" si="160"/>
        <v>2</v>
      </c>
      <c r="Z235" s="4">
        <f t="shared" si="161"/>
        <v>20</v>
      </c>
      <c r="AA235" s="4">
        <f t="shared" si="151"/>
        <v>24</v>
      </c>
      <c r="AB235" s="36">
        <f t="shared" si="152"/>
        <v>5.5029716046665196E-5</v>
      </c>
      <c r="AC235" s="43">
        <v>6</v>
      </c>
      <c r="AD235" s="43">
        <v>0</v>
      </c>
      <c r="AE235" s="43">
        <v>0</v>
      </c>
      <c r="AF235" s="33">
        <v>0</v>
      </c>
      <c r="AG235" s="85">
        <v>0</v>
      </c>
      <c r="AH235" s="85"/>
      <c r="AI235" s="33"/>
      <c r="AJ235" s="33">
        <f>SUMIF('6월 매출현황(6.26)'!$B:$B,Main!C235,'6월 매출현황(6.26)'!$N:$N)</f>
        <v>0</v>
      </c>
      <c r="AK235" s="33"/>
      <c r="AL235" s="386"/>
      <c r="AM235" s="33">
        <f t="shared" si="162"/>
        <v>6</v>
      </c>
      <c r="AN235" s="33"/>
      <c r="AO235" s="80">
        <v>0</v>
      </c>
      <c r="AP235" s="80">
        <v>0</v>
      </c>
      <c r="BB235" s="253"/>
      <c r="BC235" s="254">
        <v>1</v>
      </c>
      <c r="BD235" s="33">
        <f t="shared" si="165"/>
        <v>0</v>
      </c>
      <c r="BE235" s="4">
        <f t="shared" si="166"/>
        <v>24</v>
      </c>
    </row>
    <row r="236" spans="1:57" ht="18" hidden="1" customHeight="1">
      <c r="B236" s="3" t="s">
        <v>242</v>
      </c>
      <c r="C236" s="250" t="s">
        <v>154</v>
      </c>
      <c r="D236" s="89"/>
      <c r="E236" s="4">
        <v>0</v>
      </c>
      <c r="F236" s="4">
        <v>0</v>
      </c>
      <c r="G236" s="4">
        <f t="shared" si="144"/>
        <v>0</v>
      </c>
      <c r="H236" s="4">
        <v>0</v>
      </c>
      <c r="I236" s="4">
        <v>0</v>
      </c>
      <c r="J236" s="4">
        <f t="shared" si="145"/>
        <v>0</v>
      </c>
      <c r="K236" s="4">
        <v>0</v>
      </c>
      <c r="L236" s="4">
        <v>320</v>
      </c>
      <c r="M236" s="4">
        <f t="shared" si="146"/>
        <v>320</v>
      </c>
      <c r="N236" s="4">
        <v>0</v>
      </c>
      <c r="O236" s="4">
        <v>0</v>
      </c>
      <c r="P236" s="4">
        <f t="shared" si="147"/>
        <v>0</v>
      </c>
      <c r="Q236" s="4">
        <v>0</v>
      </c>
      <c r="R236" s="4">
        <v>0</v>
      </c>
      <c r="S236" s="4">
        <f t="shared" si="148"/>
        <v>0</v>
      </c>
      <c r="T236" s="4">
        <v>0</v>
      </c>
      <c r="U236" s="4">
        <v>0</v>
      </c>
      <c r="V236" s="4">
        <f t="shared" si="157"/>
        <v>0</v>
      </c>
      <c r="W236" s="4">
        <f t="shared" si="158"/>
        <v>0</v>
      </c>
      <c r="X236" s="33">
        <f t="shared" si="159"/>
        <v>320</v>
      </c>
      <c r="Y236" s="33">
        <f t="shared" si="160"/>
        <v>0</v>
      </c>
      <c r="Z236" s="4">
        <f t="shared" si="161"/>
        <v>0</v>
      </c>
      <c r="AA236" s="4">
        <f t="shared" si="151"/>
        <v>0</v>
      </c>
      <c r="AB236" s="36">
        <f t="shared" si="152"/>
        <v>0</v>
      </c>
      <c r="AC236" s="43">
        <v>0</v>
      </c>
      <c r="AD236" s="43">
        <v>0</v>
      </c>
      <c r="AE236" s="43">
        <v>0</v>
      </c>
      <c r="AF236" s="33">
        <v>0</v>
      </c>
      <c r="AG236" s="85">
        <v>0</v>
      </c>
      <c r="AH236" s="85"/>
      <c r="AI236" s="33"/>
      <c r="AJ236" s="33">
        <f>SUMIF('6월 매출현황(6.26)'!$B:$B,Main!C236,'6월 매출현황(6.26)'!$N:$N)</f>
        <v>0</v>
      </c>
      <c r="AK236" s="33"/>
      <c r="AL236" s="386"/>
      <c r="AM236" s="33">
        <f t="shared" si="162"/>
        <v>0</v>
      </c>
      <c r="AN236" s="33"/>
      <c r="AO236" s="80">
        <v>0</v>
      </c>
      <c r="AP236" s="80">
        <v>0</v>
      </c>
      <c r="BB236" s="253"/>
      <c r="BC236" s="254">
        <v>1</v>
      </c>
      <c r="BD236" s="33">
        <f t="shared" si="165"/>
        <v>0</v>
      </c>
      <c r="BE236" s="4">
        <f t="shared" si="166"/>
        <v>0</v>
      </c>
    </row>
    <row r="237" spans="1:57" ht="18" hidden="1" customHeight="1">
      <c r="B237" s="3" t="s">
        <v>242</v>
      </c>
      <c r="C237" s="250" t="s">
        <v>166</v>
      </c>
      <c r="D237" s="89"/>
      <c r="E237" s="4">
        <v>806</v>
      </c>
      <c r="F237" s="4">
        <v>462</v>
      </c>
      <c r="G237" s="4">
        <f t="shared" si="144"/>
        <v>1268</v>
      </c>
      <c r="H237" s="4">
        <v>166</v>
      </c>
      <c r="I237" s="4">
        <v>100</v>
      </c>
      <c r="J237" s="4">
        <f t="shared" si="145"/>
        <v>266</v>
      </c>
      <c r="K237" s="4">
        <v>208</v>
      </c>
      <c r="L237" s="4">
        <v>310</v>
      </c>
      <c r="M237" s="4">
        <f t="shared" si="146"/>
        <v>518</v>
      </c>
      <c r="N237" s="4">
        <v>111</v>
      </c>
      <c r="O237" s="4">
        <v>60</v>
      </c>
      <c r="P237" s="4">
        <f t="shared" si="147"/>
        <v>171</v>
      </c>
      <c r="Q237" s="4">
        <v>67</v>
      </c>
      <c r="R237" s="4">
        <v>13</v>
      </c>
      <c r="S237" s="4">
        <f t="shared" si="148"/>
        <v>80</v>
      </c>
      <c r="T237" s="4">
        <v>17</v>
      </c>
      <c r="U237" s="4">
        <v>0</v>
      </c>
      <c r="V237" s="4">
        <f t="shared" si="157"/>
        <v>17</v>
      </c>
      <c r="W237" s="4">
        <f t="shared" si="158"/>
        <v>266</v>
      </c>
      <c r="X237" s="33">
        <f t="shared" si="159"/>
        <v>518</v>
      </c>
      <c r="Y237" s="33">
        <f t="shared" si="160"/>
        <v>171</v>
      </c>
      <c r="Z237" s="4">
        <f t="shared" si="161"/>
        <v>80</v>
      </c>
      <c r="AA237" s="4">
        <f t="shared" si="151"/>
        <v>17</v>
      </c>
      <c r="AB237" s="36">
        <f t="shared" si="152"/>
        <v>3.8979382199721186E-5</v>
      </c>
      <c r="AC237" s="43">
        <v>0</v>
      </c>
      <c r="AD237" s="43">
        <v>0</v>
      </c>
      <c r="AE237" s="43">
        <v>0</v>
      </c>
      <c r="AF237" s="33">
        <v>0</v>
      </c>
      <c r="AG237" s="85">
        <v>0</v>
      </c>
      <c r="AH237" s="85"/>
      <c r="AI237" s="33"/>
      <c r="AJ237" s="33">
        <f>SUMIF('6월 매출현황(6.26)'!$B:$B,Main!C237,'6월 매출현황(6.26)'!$N:$N)</f>
        <v>0</v>
      </c>
      <c r="AK237" s="33"/>
      <c r="AL237" s="386"/>
      <c r="AM237" s="33">
        <f t="shared" si="162"/>
        <v>0</v>
      </c>
      <c r="AN237" s="33"/>
      <c r="AO237" s="80">
        <v>0</v>
      </c>
      <c r="AP237" s="80">
        <v>0</v>
      </c>
      <c r="BB237" s="253"/>
      <c r="BC237" s="254">
        <v>1</v>
      </c>
      <c r="BD237" s="33">
        <f t="shared" si="165"/>
        <v>0</v>
      </c>
      <c r="BE237" s="4">
        <f t="shared" si="166"/>
        <v>17</v>
      </c>
    </row>
    <row r="238" spans="1:57" hidden="1">
      <c r="B238" s="3" t="s">
        <v>242</v>
      </c>
      <c r="C238" s="250" t="s">
        <v>165</v>
      </c>
      <c r="D238" s="271"/>
      <c r="E238" s="4">
        <v>66</v>
      </c>
      <c r="F238" s="4">
        <v>94</v>
      </c>
      <c r="G238" s="4">
        <f>E238+F238</f>
        <v>160</v>
      </c>
      <c r="H238" s="4">
        <v>19</v>
      </c>
      <c r="I238" s="4">
        <v>44</v>
      </c>
      <c r="J238" s="4">
        <f>H238+I238</f>
        <v>63</v>
      </c>
      <c r="K238" s="4">
        <v>16</v>
      </c>
      <c r="L238" s="4">
        <v>48</v>
      </c>
      <c r="M238" s="4">
        <f>K238+L238</f>
        <v>64</v>
      </c>
      <c r="N238" s="4">
        <v>15</v>
      </c>
      <c r="O238" s="4">
        <v>22</v>
      </c>
      <c r="P238" s="4">
        <f>N238+O238</f>
        <v>37</v>
      </c>
      <c r="Q238" s="4">
        <v>8</v>
      </c>
      <c r="R238" s="4">
        <v>27</v>
      </c>
      <c r="S238" s="4">
        <f>Q238+R238</f>
        <v>35</v>
      </c>
      <c r="T238" s="4">
        <v>29</v>
      </c>
      <c r="U238" s="4">
        <v>55</v>
      </c>
      <c r="V238" s="4">
        <f>T238+U238</f>
        <v>84</v>
      </c>
      <c r="W238" s="4">
        <f>J238</f>
        <v>63</v>
      </c>
      <c r="X238" s="33">
        <f>M238</f>
        <v>64</v>
      </c>
      <c r="Y238" s="33">
        <f>P238</f>
        <v>37</v>
      </c>
      <c r="Z238" s="4">
        <f>S238</f>
        <v>35</v>
      </c>
      <c r="AA238" s="4">
        <f>V238</f>
        <v>84</v>
      </c>
      <c r="AB238" s="36">
        <f>IFERROR(AA238/$AA$8,0)</f>
        <v>1.926040061633282E-4</v>
      </c>
      <c r="AC238" s="43">
        <v>0</v>
      </c>
      <c r="AD238" s="43">
        <v>0</v>
      </c>
      <c r="AE238" s="43">
        <v>0</v>
      </c>
      <c r="AF238" s="33">
        <v>0</v>
      </c>
      <c r="AG238" s="85">
        <v>0</v>
      </c>
      <c r="AH238" s="85"/>
      <c r="AI238" s="33"/>
      <c r="AJ238" s="33">
        <f>SUMIF('6월 매출현황(6.26)'!$B:$B,Main!C238,'6월 매출현황(6.26)'!$N:$N)</f>
        <v>1</v>
      </c>
      <c r="AK238" s="33"/>
      <c r="AL238" s="386"/>
      <c r="AM238" s="33">
        <f t="shared" si="162"/>
        <v>1</v>
      </c>
      <c r="AN238" s="33"/>
      <c r="AO238" s="80">
        <v>0</v>
      </c>
      <c r="AP238" s="80">
        <v>0</v>
      </c>
      <c r="BB238" s="253"/>
      <c r="BC238" s="254">
        <v>1</v>
      </c>
      <c r="BD238" s="33">
        <f t="shared" si="165"/>
        <v>0</v>
      </c>
      <c r="BE238" s="4">
        <f t="shared" si="166"/>
        <v>84</v>
      </c>
    </row>
    <row r="239" spans="1:57" ht="20.25" hidden="1" customHeight="1" thickBot="1">
      <c r="B239" s="3" t="s">
        <v>242</v>
      </c>
      <c r="C239" s="250" t="s">
        <v>266</v>
      </c>
      <c r="D239" s="272"/>
      <c r="E239" s="4">
        <v>0</v>
      </c>
      <c r="F239" s="4">
        <v>0</v>
      </c>
      <c r="G239" s="4">
        <f t="shared" si="144"/>
        <v>0</v>
      </c>
      <c r="H239" s="4">
        <v>24</v>
      </c>
      <c r="I239" s="4">
        <v>4</v>
      </c>
      <c r="J239" s="4">
        <f t="shared" si="145"/>
        <v>28</v>
      </c>
      <c r="K239" s="4">
        <v>10</v>
      </c>
      <c r="L239" s="4">
        <v>4</v>
      </c>
      <c r="M239" s="4">
        <f t="shared" si="146"/>
        <v>14</v>
      </c>
      <c r="N239" s="4">
        <v>4</v>
      </c>
      <c r="O239" s="4">
        <v>0</v>
      </c>
      <c r="P239" s="4">
        <f t="shared" si="147"/>
        <v>4</v>
      </c>
      <c r="Q239" s="4">
        <v>5</v>
      </c>
      <c r="R239" s="4">
        <v>0</v>
      </c>
      <c r="S239" s="4">
        <f t="shared" si="148"/>
        <v>5</v>
      </c>
      <c r="T239" s="4">
        <v>4</v>
      </c>
      <c r="U239" s="4">
        <v>0</v>
      </c>
      <c r="V239" s="4">
        <f t="shared" si="157"/>
        <v>4</v>
      </c>
      <c r="W239" s="4">
        <f t="shared" si="158"/>
        <v>28</v>
      </c>
      <c r="X239" s="33">
        <f t="shared" si="159"/>
        <v>14</v>
      </c>
      <c r="Y239" s="33">
        <f t="shared" si="160"/>
        <v>4</v>
      </c>
      <c r="Z239" s="4">
        <f t="shared" si="161"/>
        <v>5</v>
      </c>
      <c r="AA239" s="4">
        <f t="shared" si="151"/>
        <v>4</v>
      </c>
      <c r="AB239" s="36">
        <f t="shared" si="152"/>
        <v>9.1716193411108666E-6</v>
      </c>
      <c r="AC239" s="43">
        <v>0</v>
      </c>
      <c r="AD239" s="43">
        <v>0</v>
      </c>
      <c r="AE239" s="43">
        <v>0</v>
      </c>
      <c r="AF239" s="33">
        <v>0</v>
      </c>
      <c r="AG239" s="85">
        <v>0</v>
      </c>
      <c r="AH239" s="85"/>
      <c r="AI239" s="33"/>
      <c r="AJ239" s="33">
        <f>SUMIF('6월 매출현황(6.26)'!$B:$B,Main!C239,'6월 매출현황(6.26)'!$N:$N)</f>
        <v>0</v>
      </c>
      <c r="AK239" s="33"/>
      <c r="AL239" s="386"/>
      <c r="AM239" s="33">
        <f t="shared" si="162"/>
        <v>0</v>
      </c>
      <c r="AN239" s="33"/>
      <c r="AO239" s="80">
        <v>0</v>
      </c>
      <c r="AP239" s="80">
        <v>0</v>
      </c>
      <c r="BB239" s="253"/>
      <c r="BC239" s="254">
        <v>1</v>
      </c>
      <c r="BD239" s="33">
        <f t="shared" si="165"/>
        <v>0</v>
      </c>
      <c r="BE239" s="4">
        <f t="shared" si="166"/>
        <v>4</v>
      </c>
    </row>
    <row r="240" spans="1:57" ht="17.25" thickBot="1">
      <c r="B240" s="15" t="s">
        <v>236</v>
      </c>
      <c r="C240" s="76" t="s">
        <v>237</v>
      </c>
      <c r="D240" s="90">
        <v>5.4653303124522434E-2</v>
      </c>
      <c r="E240" s="45">
        <f>SUM(E217:E239)</f>
        <v>8446</v>
      </c>
      <c r="F240" s="45">
        <f>SUM(F217:F239)</f>
        <v>17359</v>
      </c>
      <c r="G240" s="13">
        <f t="shared" si="144"/>
        <v>25805</v>
      </c>
      <c r="H240" s="45">
        <f>SUM(H217:H239)</f>
        <v>11793</v>
      </c>
      <c r="I240" s="45">
        <f>SUM(I217:I239)</f>
        <v>14673</v>
      </c>
      <c r="J240" s="13">
        <f t="shared" si="145"/>
        <v>26466</v>
      </c>
      <c r="K240" s="45">
        <f>SUM(K217:K239)</f>
        <v>11965</v>
      </c>
      <c r="L240" s="45">
        <f>SUM(L217:L239)</f>
        <v>11565</v>
      </c>
      <c r="M240" s="13">
        <f t="shared" si="146"/>
        <v>23530</v>
      </c>
      <c r="N240" s="45">
        <f>SUM(N217:N239)</f>
        <v>7657</v>
      </c>
      <c r="O240" s="45">
        <f>SUM(O217:O239)</f>
        <v>9113</v>
      </c>
      <c r="P240" s="13">
        <f t="shared" si="147"/>
        <v>16770</v>
      </c>
      <c r="Q240" s="45">
        <f>SUM(Q217:Q239)</f>
        <v>7608</v>
      </c>
      <c r="R240" s="45">
        <f>SUM(R217:R239)</f>
        <v>11195</v>
      </c>
      <c r="S240" s="13">
        <f t="shared" si="148"/>
        <v>18803</v>
      </c>
      <c r="T240" s="45">
        <f t="shared" ref="T240:AA240" si="167">SUM(T217:T239)</f>
        <v>7898</v>
      </c>
      <c r="U240" s="45">
        <f t="shared" si="167"/>
        <v>16325</v>
      </c>
      <c r="V240" s="13">
        <f t="shared" si="167"/>
        <v>24223</v>
      </c>
      <c r="W240" s="45">
        <f t="shared" si="167"/>
        <v>26466</v>
      </c>
      <c r="X240" s="45">
        <f t="shared" si="167"/>
        <v>23530</v>
      </c>
      <c r="Y240" s="45">
        <f t="shared" si="167"/>
        <v>16770</v>
      </c>
      <c r="Z240" s="45">
        <f t="shared" si="167"/>
        <v>18803</v>
      </c>
      <c r="AA240" s="45">
        <f t="shared" si="167"/>
        <v>24223</v>
      </c>
      <c r="AB240" s="37">
        <f t="shared" si="152"/>
        <v>5.5541033824932133E-2</v>
      </c>
      <c r="AC240" s="45">
        <f>SUM(AC217:AC239)</f>
        <v>871</v>
      </c>
      <c r="AD240" s="45">
        <f>SUM(AD217:AD239)</f>
        <v>1419</v>
      </c>
      <c r="AE240" s="45">
        <f>SUM(AE217:AE239)</f>
        <v>1681</v>
      </c>
      <c r="AF240" s="45">
        <f>SUM(AF217:AF239)</f>
        <v>1716</v>
      </c>
      <c r="AG240" s="45">
        <f>SUM(AG217:AG239)</f>
        <v>2348</v>
      </c>
      <c r="AH240" s="261">
        <f>$D240*$AR$3</f>
        <v>2301.9424743017603</v>
      </c>
      <c r="AI240" s="45">
        <f>SUM(AI217:AI239)</f>
        <v>2722</v>
      </c>
      <c r="AJ240" s="45">
        <f>SUM(AJ217:AJ239)</f>
        <v>2559</v>
      </c>
      <c r="AK240" s="45">
        <f>SUM(AK217:AK239)</f>
        <v>198</v>
      </c>
      <c r="AL240" s="389"/>
      <c r="AM240" s="45">
        <f>SUM(AM217:AM239)</f>
        <v>10594</v>
      </c>
      <c r="AN240" s="345">
        <f>AM240-(D240*$AJ$2)</f>
        <v>620.86524583714709</v>
      </c>
      <c r="AO240" s="82">
        <f>SUM(AO217:AO239)</f>
        <v>6831.99</v>
      </c>
      <c r="AP240" s="82">
        <f>SUM(AP217:AP239)</f>
        <v>769908409.78999996</v>
      </c>
      <c r="BB240" s="256"/>
      <c r="BC240" s="256"/>
      <c r="BD240" s="45">
        <f t="shared" ref="BD240:BE240" si="168">SUM(BD217:BD239)</f>
        <v>4838.7</v>
      </c>
      <c r="BE240" s="45">
        <f t="shared" si="168"/>
        <v>19384.3</v>
      </c>
    </row>
    <row r="241" spans="2:57" ht="18" customHeight="1">
      <c r="B241" s="3" t="s">
        <v>108</v>
      </c>
      <c r="C241" s="249" t="s">
        <v>109</v>
      </c>
      <c r="D241" s="286"/>
      <c r="E241" s="4">
        <v>0</v>
      </c>
      <c r="F241" s="4">
        <v>-4</v>
      </c>
      <c r="G241" s="4">
        <f t="shared" si="144"/>
        <v>-4</v>
      </c>
      <c r="H241" s="4">
        <v>0</v>
      </c>
      <c r="I241" s="4">
        <v>72</v>
      </c>
      <c r="J241" s="4">
        <f t="shared" si="145"/>
        <v>72</v>
      </c>
      <c r="K241" s="4">
        <v>0</v>
      </c>
      <c r="L241" s="4">
        <v>0</v>
      </c>
      <c r="M241" s="4">
        <f t="shared" si="146"/>
        <v>0</v>
      </c>
      <c r="N241" s="4">
        <v>5371</v>
      </c>
      <c r="O241" s="4">
        <v>9748</v>
      </c>
      <c r="P241" s="4">
        <f t="shared" si="147"/>
        <v>15119</v>
      </c>
      <c r="Q241" s="4">
        <v>8888</v>
      </c>
      <c r="R241" s="4">
        <v>10007</v>
      </c>
      <c r="S241" s="4">
        <f t="shared" si="148"/>
        <v>18895</v>
      </c>
      <c r="T241" s="4">
        <v>8847</v>
      </c>
      <c r="U241" s="4">
        <v>11390</v>
      </c>
      <c r="V241" s="4">
        <f t="shared" ref="V241:V252" si="169">T241+U241</f>
        <v>20237</v>
      </c>
      <c r="W241" s="4">
        <f t="shared" ref="W241:W252" si="170">J241</f>
        <v>72</v>
      </c>
      <c r="X241" s="33">
        <f t="shared" ref="X241:X252" si="171">M241</f>
        <v>0</v>
      </c>
      <c r="Y241" s="33">
        <f t="shared" ref="Y241:Y252" si="172">P241</f>
        <v>15119</v>
      </c>
      <c r="Z241" s="4">
        <f t="shared" ref="Z241:Z252" si="173">S241</f>
        <v>18895</v>
      </c>
      <c r="AA241" s="4">
        <f t="shared" si="151"/>
        <v>20237</v>
      </c>
      <c r="AB241" s="36">
        <f t="shared" si="152"/>
        <v>4.6401515151515152E-2</v>
      </c>
      <c r="AC241" s="43">
        <v>1666</v>
      </c>
      <c r="AD241" s="43">
        <v>1413</v>
      </c>
      <c r="AE241" s="43">
        <v>1587</v>
      </c>
      <c r="AF241" s="33">
        <v>1545</v>
      </c>
      <c r="AG241" s="85">
        <v>1361</v>
      </c>
      <c r="AH241" s="85"/>
      <c r="AI241" s="33">
        <v>1700</v>
      </c>
      <c r="AJ241" s="33">
        <f>SUMIF('6월 매출현황(6.26)'!$B:$B,Main!C241,'6월 매출현황(6.26)'!$N:$N)</f>
        <v>1392</v>
      </c>
      <c r="AK241" s="33">
        <v>300</v>
      </c>
      <c r="AL241" s="386"/>
      <c r="AM241" s="33">
        <f t="shared" ref="AM241:AM252" si="174">AC241+AD241+AE241+AF241+AG241+AJ241</f>
        <v>8964</v>
      </c>
      <c r="AN241" s="33"/>
      <c r="AO241" s="80">
        <v>0</v>
      </c>
      <c r="AP241" s="80">
        <v>0</v>
      </c>
      <c r="BB241" s="253"/>
      <c r="BC241" s="254">
        <v>1</v>
      </c>
      <c r="BD241" s="33">
        <f t="shared" ref="BD241:BD252" si="175">AA241*BB241</f>
        <v>0</v>
      </c>
      <c r="BE241" s="4">
        <f t="shared" ref="BE241:BE252" si="176">AA241*BC241</f>
        <v>20237</v>
      </c>
    </row>
    <row r="242" spans="2:57">
      <c r="B242" s="3" t="s">
        <v>108</v>
      </c>
      <c r="C242" s="249" t="s">
        <v>110</v>
      </c>
      <c r="D242" s="272"/>
      <c r="E242" s="4">
        <v>0</v>
      </c>
      <c r="F242" s="4">
        <v>0</v>
      </c>
      <c r="G242" s="4">
        <f t="shared" si="144"/>
        <v>0</v>
      </c>
      <c r="H242" s="4">
        <v>0</v>
      </c>
      <c r="I242" s="4">
        <v>0</v>
      </c>
      <c r="J242" s="4">
        <f t="shared" si="145"/>
        <v>0</v>
      </c>
      <c r="K242" s="4">
        <v>0</v>
      </c>
      <c r="L242" s="4">
        <v>0</v>
      </c>
      <c r="M242" s="4">
        <f t="shared" si="146"/>
        <v>0</v>
      </c>
      <c r="N242" s="4">
        <v>80</v>
      </c>
      <c r="O242" s="4">
        <v>20</v>
      </c>
      <c r="P242" s="4">
        <f t="shared" si="147"/>
        <v>100</v>
      </c>
      <c r="Q242" s="4">
        <v>20</v>
      </c>
      <c r="R242" s="4">
        <v>0</v>
      </c>
      <c r="S242" s="4">
        <f t="shared" si="148"/>
        <v>20</v>
      </c>
      <c r="T242" s="4">
        <v>0</v>
      </c>
      <c r="U242" s="4">
        <v>0</v>
      </c>
      <c r="V242" s="4">
        <f t="shared" si="169"/>
        <v>0</v>
      </c>
      <c r="W242" s="4">
        <f t="shared" si="170"/>
        <v>0</v>
      </c>
      <c r="X242" s="33">
        <f t="shared" si="171"/>
        <v>0</v>
      </c>
      <c r="Y242" s="33">
        <f t="shared" si="172"/>
        <v>100</v>
      </c>
      <c r="Z242" s="4">
        <f t="shared" si="173"/>
        <v>20</v>
      </c>
      <c r="AA242" s="4">
        <f t="shared" si="151"/>
        <v>0</v>
      </c>
      <c r="AB242" s="36">
        <f t="shared" si="152"/>
        <v>0</v>
      </c>
      <c r="AC242" s="43">
        <v>0</v>
      </c>
      <c r="AD242" s="43">
        <v>0</v>
      </c>
      <c r="AE242" s="43">
        <v>0</v>
      </c>
      <c r="AF242" s="33">
        <v>0</v>
      </c>
      <c r="AG242" s="85">
        <v>0</v>
      </c>
      <c r="AH242" s="85"/>
      <c r="AI242" s="33"/>
      <c r="AJ242" s="33">
        <f>SUMIF('6월 매출현황(6.26)'!$B:$B,Main!C242,'6월 매출현황(6.26)'!$N:$N)</f>
        <v>0</v>
      </c>
      <c r="AK242" s="33"/>
      <c r="AL242" s="386"/>
      <c r="AM242" s="33">
        <f t="shared" si="174"/>
        <v>0</v>
      </c>
      <c r="AN242" s="33"/>
      <c r="AO242" s="80">
        <v>0</v>
      </c>
      <c r="AP242" s="80">
        <v>0</v>
      </c>
      <c r="BB242" s="253"/>
      <c r="BC242" s="254">
        <v>1</v>
      </c>
      <c r="BD242" s="33">
        <f t="shared" si="175"/>
        <v>0</v>
      </c>
      <c r="BE242" s="4">
        <f t="shared" si="176"/>
        <v>0</v>
      </c>
    </row>
    <row r="243" spans="2:57">
      <c r="B243" s="3" t="s">
        <v>108</v>
      </c>
      <c r="C243" s="249" t="s">
        <v>111</v>
      </c>
      <c r="D243" s="89"/>
      <c r="E243" s="4">
        <v>0</v>
      </c>
      <c r="F243" s="4">
        <v>0</v>
      </c>
      <c r="G243" s="4">
        <f t="shared" si="144"/>
        <v>0</v>
      </c>
      <c r="H243" s="4">
        <v>0</v>
      </c>
      <c r="I243" s="4">
        <v>0</v>
      </c>
      <c r="J243" s="4">
        <f t="shared" si="145"/>
        <v>0</v>
      </c>
      <c r="K243" s="4">
        <v>6609</v>
      </c>
      <c r="L243" s="4">
        <v>5471</v>
      </c>
      <c r="M243" s="4">
        <f t="shared" si="146"/>
        <v>12080</v>
      </c>
      <c r="N243" s="4">
        <v>2311</v>
      </c>
      <c r="O243" s="4">
        <v>3570</v>
      </c>
      <c r="P243" s="4">
        <f t="shared" si="147"/>
        <v>5881</v>
      </c>
      <c r="Q243" s="4">
        <v>1370</v>
      </c>
      <c r="R243" s="4">
        <v>180</v>
      </c>
      <c r="S243" s="4">
        <f t="shared" si="148"/>
        <v>1550</v>
      </c>
      <c r="T243" s="4">
        <v>0</v>
      </c>
      <c r="U243" s="4">
        <v>0</v>
      </c>
      <c r="V243" s="4">
        <f t="shared" si="169"/>
        <v>0</v>
      </c>
      <c r="W243" s="4">
        <f t="shared" si="170"/>
        <v>0</v>
      </c>
      <c r="X243" s="33">
        <f t="shared" si="171"/>
        <v>12080</v>
      </c>
      <c r="Y243" s="33">
        <f t="shared" si="172"/>
        <v>5881</v>
      </c>
      <c r="Z243" s="4">
        <f t="shared" si="173"/>
        <v>1550</v>
      </c>
      <c r="AA243" s="4">
        <f t="shared" si="151"/>
        <v>0</v>
      </c>
      <c r="AB243" s="36">
        <f t="shared" si="152"/>
        <v>0</v>
      </c>
      <c r="AC243" s="43">
        <v>0</v>
      </c>
      <c r="AD243" s="43">
        <v>0</v>
      </c>
      <c r="AE243" s="43">
        <v>0</v>
      </c>
      <c r="AF243" s="33">
        <v>0</v>
      </c>
      <c r="AG243" s="85">
        <v>0</v>
      </c>
      <c r="AH243" s="85"/>
      <c r="AI243" s="33"/>
      <c r="AJ243" s="33">
        <f>SUMIF('6월 매출현황(6.26)'!$B:$B,Main!C243,'6월 매출현황(6.26)'!$N:$N)</f>
        <v>0</v>
      </c>
      <c r="AK243" s="33"/>
      <c r="AL243" s="386"/>
      <c r="AM243" s="33">
        <f t="shared" si="174"/>
        <v>0</v>
      </c>
      <c r="AN243" s="33"/>
      <c r="AO243" s="80">
        <v>0</v>
      </c>
      <c r="AP243" s="80">
        <v>0</v>
      </c>
      <c r="BB243" s="253"/>
      <c r="BC243" s="254">
        <v>1</v>
      </c>
      <c r="BD243" s="33">
        <f t="shared" si="175"/>
        <v>0</v>
      </c>
      <c r="BE243" s="4">
        <f t="shared" si="176"/>
        <v>0</v>
      </c>
    </row>
    <row r="244" spans="2:57">
      <c r="B244" s="3" t="s">
        <v>108</v>
      </c>
      <c r="C244" s="249" t="s">
        <v>112</v>
      </c>
      <c r="D244" s="89"/>
      <c r="E244" s="4">
        <v>0</v>
      </c>
      <c r="F244" s="4">
        <v>0</v>
      </c>
      <c r="G244" s="4">
        <f t="shared" si="144"/>
        <v>0</v>
      </c>
      <c r="H244" s="4">
        <v>0</v>
      </c>
      <c r="I244" s="4">
        <v>0</v>
      </c>
      <c r="J244" s="4">
        <f t="shared" si="145"/>
        <v>0</v>
      </c>
      <c r="K244" s="4">
        <v>0</v>
      </c>
      <c r="L244" s="4">
        <v>0</v>
      </c>
      <c r="M244" s="4">
        <f t="shared" si="146"/>
        <v>0</v>
      </c>
      <c r="N244" s="4">
        <v>152</v>
      </c>
      <c r="O244" s="4">
        <v>373</v>
      </c>
      <c r="P244" s="4">
        <f t="shared" si="147"/>
        <v>525</v>
      </c>
      <c r="Q244" s="4">
        <v>471</v>
      </c>
      <c r="R244" s="4">
        <v>2223</v>
      </c>
      <c r="S244" s="4">
        <f t="shared" si="148"/>
        <v>2694</v>
      </c>
      <c r="T244" s="4">
        <v>1291</v>
      </c>
      <c r="U244" s="4">
        <v>2629</v>
      </c>
      <c r="V244" s="4">
        <f t="shared" si="169"/>
        <v>3920</v>
      </c>
      <c r="W244" s="4">
        <f t="shared" si="170"/>
        <v>0</v>
      </c>
      <c r="X244" s="33">
        <f t="shared" si="171"/>
        <v>0</v>
      </c>
      <c r="Y244" s="33">
        <f t="shared" si="172"/>
        <v>525</v>
      </c>
      <c r="Z244" s="4">
        <f t="shared" si="173"/>
        <v>2694</v>
      </c>
      <c r="AA244" s="4">
        <f t="shared" si="151"/>
        <v>3920</v>
      </c>
      <c r="AB244" s="36">
        <f t="shared" si="152"/>
        <v>8.9881869542886485E-3</v>
      </c>
      <c r="AC244" s="43">
        <v>437</v>
      </c>
      <c r="AD244" s="43">
        <v>364</v>
      </c>
      <c r="AE244" s="43">
        <v>291</v>
      </c>
      <c r="AF244" s="33">
        <v>390</v>
      </c>
      <c r="AG244" s="85">
        <v>57</v>
      </c>
      <c r="AH244" s="85"/>
      <c r="AI244" s="33">
        <v>461</v>
      </c>
      <c r="AJ244" s="33">
        <f>SUMIF('6월 매출현황(6.26)'!$B:$B,Main!C244,'6월 매출현황(6.26)'!$N:$N)</f>
        <v>480</v>
      </c>
      <c r="AK244" s="33"/>
      <c r="AL244" s="386"/>
      <c r="AM244" s="33">
        <f t="shared" si="174"/>
        <v>2019</v>
      </c>
      <c r="AN244" s="33"/>
      <c r="AO244" s="80">
        <v>0</v>
      </c>
      <c r="AP244" s="80">
        <v>0</v>
      </c>
      <c r="BB244" s="253">
        <v>1</v>
      </c>
      <c r="BC244" s="254"/>
      <c r="BD244" s="33">
        <f t="shared" si="175"/>
        <v>3920</v>
      </c>
      <c r="BE244" s="4">
        <f t="shared" si="176"/>
        <v>0</v>
      </c>
    </row>
    <row r="245" spans="2:57">
      <c r="B245" s="3" t="s">
        <v>108</v>
      </c>
      <c r="C245" s="249" t="s">
        <v>113</v>
      </c>
      <c r="D245" s="89"/>
      <c r="E245" s="4">
        <v>0</v>
      </c>
      <c r="F245" s="4">
        <v>0</v>
      </c>
      <c r="G245" s="4">
        <f t="shared" si="144"/>
        <v>0</v>
      </c>
      <c r="H245" s="4">
        <v>0</v>
      </c>
      <c r="I245" s="4">
        <v>0</v>
      </c>
      <c r="J245" s="4">
        <f t="shared" si="145"/>
        <v>0</v>
      </c>
      <c r="K245" s="4">
        <v>0</v>
      </c>
      <c r="L245" s="4">
        <v>0</v>
      </c>
      <c r="M245" s="4">
        <f t="shared" si="146"/>
        <v>0</v>
      </c>
      <c r="N245" s="4">
        <v>0</v>
      </c>
      <c r="O245" s="4">
        <v>0</v>
      </c>
      <c r="P245" s="4">
        <f t="shared" si="147"/>
        <v>0</v>
      </c>
      <c r="Q245" s="4">
        <v>151</v>
      </c>
      <c r="R245" s="4">
        <v>285</v>
      </c>
      <c r="S245" s="4">
        <f t="shared" si="148"/>
        <v>436</v>
      </c>
      <c r="T245" s="4">
        <v>237</v>
      </c>
      <c r="U245" s="4">
        <v>261</v>
      </c>
      <c r="V245" s="4">
        <f t="shared" si="169"/>
        <v>498</v>
      </c>
      <c r="W245" s="4">
        <f t="shared" si="170"/>
        <v>0</v>
      </c>
      <c r="X245" s="33">
        <f t="shared" si="171"/>
        <v>0</v>
      </c>
      <c r="Y245" s="33">
        <f t="shared" si="172"/>
        <v>0</v>
      </c>
      <c r="Z245" s="4">
        <f t="shared" si="173"/>
        <v>436</v>
      </c>
      <c r="AA245" s="4">
        <f t="shared" si="151"/>
        <v>498</v>
      </c>
      <c r="AB245" s="36">
        <f t="shared" si="152"/>
        <v>1.1418666079683029E-3</v>
      </c>
      <c r="AC245" s="43">
        <v>49</v>
      </c>
      <c r="AD245" s="43">
        <v>34</v>
      </c>
      <c r="AE245" s="43">
        <v>70</v>
      </c>
      <c r="AF245" s="33">
        <v>121</v>
      </c>
      <c r="AG245" s="85">
        <v>54</v>
      </c>
      <c r="AH245" s="85"/>
      <c r="AI245" s="33">
        <v>50</v>
      </c>
      <c r="AJ245" s="33">
        <f>SUMIF('6월 매출현황(6.26)'!$B:$B,Main!C245,'6월 매출현황(6.26)'!$N:$N)</f>
        <v>5</v>
      </c>
      <c r="AK245" s="33">
        <v>80</v>
      </c>
      <c r="AL245" s="386"/>
      <c r="AM245" s="33">
        <f t="shared" si="174"/>
        <v>333</v>
      </c>
      <c r="AN245" s="33"/>
      <c r="AO245" s="80">
        <v>0</v>
      </c>
      <c r="AP245" s="80">
        <v>0</v>
      </c>
      <c r="BB245" s="253"/>
      <c r="BC245" s="254">
        <v>1</v>
      </c>
      <c r="BD245" s="33">
        <f t="shared" si="175"/>
        <v>0</v>
      </c>
      <c r="BE245" s="4">
        <f t="shared" si="176"/>
        <v>498</v>
      </c>
    </row>
    <row r="246" spans="2:57">
      <c r="B246" s="3" t="s">
        <v>108</v>
      </c>
      <c r="C246" s="249" t="s">
        <v>247</v>
      </c>
      <c r="D246" s="89"/>
      <c r="E246" s="4">
        <v>0</v>
      </c>
      <c r="F246" s="4">
        <v>301</v>
      </c>
      <c r="G246" s="4">
        <f t="shared" si="144"/>
        <v>301</v>
      </c>
      <c r="H246" s="4">
        <v>391</v>
      </c>
      <c r="I246" s="4">
        <v>40</v>
      </c>
      <c r="J246" s="4">
        <f t="shared" si="145"/>
        <v>431</v>
      </c>
      <c r="K246" s="4">
        <v>5</v>
      </c>
      <c r="L246" s="4">
        <v>0</v>
      </c>
      <c r="M246" s="4">
        <f t="shared" si="146"/>
        <v>5</v>
      </c>
      <c r="N246" s="4">
        <v>0</v>
      </c>
      <c r="O246" s="4">
        <v>20</v>
      </c>
      <c r="P246" s="4">
        <f t="shared" si="147"/>
        <v>20</v>
      </c>
      <c r="Q246" s="4">
        <v>12</v>
      </c>
      <c r="R246" s="4">
        <v>31</v>
      </c>
      <c r="S246" s="4">
        <f t="shared" si="148"/>
        <v>43</v>
      </c>
      <c r="T246" s="4">
        <v>10</v>
      </c>
      <c r="U246" s="4">
        <v>20</v>
      </c>
      <c r="V246" s="4">
        <f t="shared" si="169"/>
        <v>30</v>
      </c>
      <c r="W246" s="4">
        <f t="shared" si="170"/>
        <v>431</v>
      </c>
      <c r="X246" s="33">
        <f t="shared" si="171"/>
        <v>5</v>
      </c>
      <c r="Y246" s="33">
        <f t="shared" si="172"/>
        <v>20</v>
      </c>
      <c r="Z246" s="4">
        <f t="shared" si="173"/>
        <v>43</v>
      </c>
      <c r="AA246" s="4">
        <f t="shared" si="151"/>
        <v>30</v>
      </c>
      <c r="AB246" s="36">
        <f t="shared" si="152"/>
        <v>6.8787145058331494E-5</v>
      </c>
      <c r="AC246" s="43">
        <v>0</v>
      </c>
      <c r="AD246" s="43">
        <v>0</v>
      </c>
      <c r="AE246" s="43">
        <v>0</v>
      </c>
      <c r="AF246" s="33">
        <v>0</v>
      </c>
      <c r="AG246" s="85">
        <v>0</v>
      </c>
      <c r="AH246" s="85"/>
      <c r="AI246" s="33"/>
      <c r="AJ246" s="33">
        <f>SUMIF('6월 매출현황(6.26)'!$B:$B,Main!C246,'6월 매출현황(6.26)'!$N:$N)</f>
        <v>0</v>
      </c>
      <c r="AK246" s="33"/>
      <c r="AL246" s="386"/>
      <c r="AM246" s="33">
        <f t="shared" si="174"/>
        <v>0</v>
      </c>
      <c r="AN246" s="33"/>
      <c r="AO246" s="80">
        <v>0</v>
      </c>
      <c r="AP246" s="80">
        <v>0</v>
      </c>
      <c r="BB246" s="253"/>
      <c r="BC246" s="254">
        <v>1</v>
      </c>
      <c r="BD246" s="33">
        <f t="shared" si="175"/>
        <v>0</v>
      </c>
      <c r="BE246" s="4">
        <f t="shared" si="176"/>
        <v>30</v>
      </c>
    </row>
    <row r="247" spans="2:57">
      <c r="B247" s="3" t="s">
        <v>115</v>
      </c>
      <c r="C247" s="249" t="s">
        <v>114</v>
      </c>
      <c r="D247" s="89"/>
      <c r="E247" s="4">
        <v>3281</v>
      </c>
      <c r="F247" s="4">
        <v>3489</v>
      </c>
      <c r="G247" s="4">
        <f t="shared" si="144"/>
        <v>6770</v>
      </c>
      <c r="H247" s="4">
        <v>2716</v>
      </c>
      <c r="I247" s="4">
        <v>2739</v>
      </c>
      <c r="J247" s="4">
        <f t="shared" si="145"/>
        <v>5455</v>
      </c>
      <c r="K247" s="4">
        <v>2477</v>
      </c>
      <c r="L247" s="4">
        <v>3084</v>
      </c>
      <c r="M247" s="4">
        <f t="shared" si="146"/>
        <v>5561</v>
      </c>
      <c r="N247" s="4">
        <v>2269</v>
      </c>
      <c r="O247" s="4">
        <v>2988</v>
      </c>
      <c r="P247" s="4">
        <f t="shared" si="147"/>
        <v>5257</v>
      </c>
      <c r="Q247" s="4">
        <v>2983</v>
      </c>
      <c r="R247" s="4">
        <v>3254</v>
      </c>
      <c r="S247" s="4">
        <f t="shared" si="148"/>
        <v>6237</v>
      </c>
      <c r="T247" s="4">
        <v>2774</v>
      </c>
      <c r="U247" s="4">
        <v>3127</v>
      </c>
      <c r="V247" s="4">
        <f t="shared" si="169"/>
        <v>5901</v>
      </c>
      <c r="W247" s="4">
        <f t="shared" si="170"/>
        <v>5455</v>
      </c>
      <c r="X247" s="33">
        <f t="shared" si="171"/>
        <v>5561</v>
      </c>
      <c r="Y247" s="33">
        <f t="shared" si="172"/>
        <v>5257</v>
      </c>
      <c r="Z247" s="4">
        <f t="shared" si="173"/>
        <v>6237</v>
      </c>
      <c r="AA247" s="4">
        <f t="shared" si="151"/>
        <v>5901</v>
      </c>
      <c r="AB247" s="36">
        <f t="shared" si="152"/>
        <v>1.3530431432973805E-2</v>
      </c>
      <c r="AC247" s="43">
        <v>509</v>
      </c>
      <c r="AD247" s="43">
        <v>434</v>
      </c>
      <c r="AE247" s="43">
        <v>477</v>
      </c>
      <c r="AF247" s="33">
        <v>611</v>
      </c>
      <c r="AG247" s="85">
        <v>344</v>
      </c>
      <c r="AH247" s="85"/>
      <c r="AI247" s="33">
        <v>400</v>
      </c>
      <c r="AJ247" s="33">
        <f>SUMIF('6월 매출현황(6.26)'!$B:$B,Main!C247,'6월 매출현황(6.26)'!$N:$N)</f>
        <v>427</v>
      </c>
      <c r="AK247" s="33"/>
      <c r="AL247" s="386"/>
      <c r="AM247" s="33">
        <f t="shared" si="174"/>
        <v>2802</v>
      </c>
      <c r="AN247" s="33"/>
      <c r="AO247" s="80">
        <v>0</v>
      </c>
      <c r="AP247" s="80">
        <v>0</v>
      </c>
      <c r="BB247" s="253"/>
      <c r="BC247" s="254">
        <v>1</v>
      </c>
      <c r="BD247" s="33">
        <f t="shared" si="175"/>
        <v>0</v>
      </c>
      <c r="BE247" s="4">
        <f t="shared" si="176"/>
        <v>5901</v>
      </c>
    </row>
    <row r="248" spans="2:57">
      <c r="B248" s="3" t="s">
        <v>115</v>
      </c>
      <c r="C248" s="249" t="s">
        <v>116</v>
      </c>
      <c r="D248" s="89"/>
      <c r="E248" s="4">
        <v>675</v>
      </c>
      <c r="F248" s="4">
        <v>765</v>
      </c>
      <c r="G248" s="4">
        <f t="shared" si="144"/>
        <v>1440</v>
      </c>
      <c r="H248" s="4">
        <v>601</v>
      </c>
      <c r="I248" s="4">
        <v>759</v>
      </c>
      <c r="J248" s="4">
        <f t="shared" si="145"/>
        <v>1360</v>
      </c>
      <c r="K248" s="4">
        <v>1022</v>
      </c>
      <c r="L248" s="4">
        <v>981</v>
      </c>
      <c r="M248" s="4">
        <f t="shared" si="146"/>
        <v>2003</v>
      </c>
      <c r="N248" s="4">
        <v>1417</v>
      </c>
      <c r="O248" s="4">
        <v>1608</v>
      </c>
      <c r="P248" s="4">
        <f t="shared" si="147"/>
        <v>3025</v>
      </c>
      <c r="Q248" s="4">
        <v>1463</v>
      </c>
      <c r="R248" s="4">
        <v>1363</v>
      </c>
      <c r="S248" s="4">
        <f t="shared" si="148"/>
        <v>2826</v>
      </c>
      <c r="T248" s="4">
        <v>1476</v>
      </c>
      <c r="U248" s="4">
        <v>1831</v>
      </c>
      <c r="V248" s="4">
        <f t="shared" si="169"/>
        <v>3307</v>
      </c>
      <c r="W248" s="4">
        <f t="shared" si="170"/>
        <v>1360</v>
      </c>
      <c r="X248" s="33">
        <f t="shared" si="171"/>
        <v>2003</v>
      </c>
      <c r="Y248" s="33">
        <f t="shared" si="172"/>
        <v>3025</v>
      </c>
      <c r="Z248" s="4">
        <f t="shared" si="173"/>
        <v>2826</v>
      </c>
      <c r="AA248" s="4">
        <f t="shared" si="151"/>
        <v>3307</v>
      </c>
      <c r="AB248" s="36">
        <f t="shared" si="152"/>
        <v>7.582636290263409E-3</v>
      </c>
      <c r="AC248" s="43">
        <v>236</v>
      </c>
      <c r="AD248" s="43">
        <v>180</v>
      </c>
      <c r="AE248" s="43">
        <v>178</v>
      </c>
      <c r="AF248" s="33">
        <v>238</v>
      </c>
      <c r="AG248" s="85">
        <v>128</v>
      </c>
      <c r="AH248" s="85"/>
      <c r="AI248" s="33">
        <v>200</v>
      </c>
      <c r="AJ248" s="33">
        <f>SUMIF('6월 매출현황(6.26)'!$B:$B,Main!C248,'6월 매출현황(6.26)'!$N:$N)</f>
        <v>230</v>
      </c>
      <c r="AK248" s="33"/>
      <c r="AL248" s="386"/>
      <c r="AM248" s="33">
        <f t="shared" si="174"/>
        <v>1190</v>
      </c>
      <c r="AN248" s="33"/>
      <c r="AO248" s="80">
        <v>0</v>
      </c>
      <c r="AP248" s="80">
        <v>0</v>
      </c>
      <c r="BB248" s="253"/>
      <c r="BC248" s="254">
        <v>1</v>
      </c>
      <c r="BD248" s="33">
        <f t="shared" si="175"/>
        <v>0</v>
      </c>
      <c r="BE248" s="4">
        <f t="shared" si="176"/>
        <v>3307</v>
      </c>
    </row>
    <row r="249" spans="2:57">
      <c r="B249" s="3" t="s">
        <v>108</v>
      </c>
      <c r="C249" s="249" t="s">
        <v>555</v>
      </c>
      <c r="D249" s="89"/>
      <c r="E249" s="4"/>
      <c r="F249" s="4"/>
      <c r="G249" s="4"/>
      <c r="H249" s="4"/>
      <c r="I249" s="4"/>
      <c r="J249" s="4"/>
      <c r="K249" s="4"/>
      <c r="L249" s="4"/>
      <c r="M249" s="4"/>
      <c r="N249" s="4"/>
      <c r="O249" s="4"/>
      <c r="P249" s="4"/>
      <c r="Q249" s="4"/>
      <c r="R249" s="4"/>
      <c r="S249" s="4"/>
      <c r="T249" s="4"/>
      <c r="U249" s="4"/>
      <c r="V249" s="4"/>
      <c r="W249" s="4"/>
      <c r="X249" s="33"/>
      <c r="Y249" s="33"/>
      <c r="Z249" s="4"/>
      <c r="AA249" s="4"/>
      <c r="AB249" s="36"/>
      <c r="AC249" s="43">
        <v>524</v>
      </c>
      <c r="AD249" s="43">
        <v>286</v>
      </c>
      <c r="AE249" s="43">
        <v>218</v>
      </c>
      <c r="AF249" s="33">
        <v>235</v>
      </c>
      <c r="AG249" s="85">
        <v>81</v>
      </c>
      <c r="AH249" s="85"/>
      <c r="AI249" s="33">
        <v>300</v>
      </c>
      <c r="AJ249" s="33">
        <f>SUMIF('6월 매출현황(6.26)'!$B:$B,Main!C249,'6월 매출현황(6.26)'!$N:$N)</f>
        <v>83</v>
      </c>
      <c r="AK249" s="33">
        <v>120</v>
      </c>
      <c r="AL249" s="386"/>
      <c r="AM249" s="33">
        <f t="shared" si="174"/>
        <v>1427</v>
      </c>
      <c r="AN249" s="33"/>
      <c r="AO249" s="80">
        <v>0</v>
      </c>
      <c r="AP249" s="80">
        <v>0</v>
      </c>
      <c r="BB249" s="253"/>
      <c r="BC249" s="254">
        <v>1</v>
      </c>
      <c r="BD249" s="33">
        <f t="shared" si="175"/>
        <v>0</v>
      </c>
      <c r="BE249" s="4">
        <f t="shared" si="176"/>
        <v>0</v>
      </c>
    </row>
    <row r="250" spans="2:57">
      <c r="B250" s="3" t="s">
        <v>115</v>
      </c>
      <c r="C250" s="249" t="s">
        <v>207</v>
      </c>
      <c r="D250" s="89"/>
      <c r="E250" s="4">
        <v>0</v>
      </c>
      <c r="F250" s="4">
        <v>0</v>
      </c>
      <c r="G250" s="4">
        <f t="shared" si="144"/>
        <v>0</v>
      </c>
      <c r="H250" s="4">
        <v>0</v>
      </c>
      <c r="I250" s="4">
        <v>0</v>
      </c>
      <c r="J250" s="4">
        <f t="shared" si="145"/>
        <v>0</v>
      </c>
      <c r="K250" s="4">
        <v>0</v>
      </c>
      <c r="L250" s="4">
        <v>0</v>
      </c>
      <c r="M250" s="4">
        <f t="shared" si="146"/>
        <v>0</v>
      </c>
      <c r="N250" s="4">
        <v>0</v>
      </c>
      <c r="O250" s="4">
        <v>0</v>
      </c>
      <c r="P250" s="4">
        <f t="shared" si="147"/>
        <v>0</v>
      </c>
      <c r="Q250" s="4">
        <v>0</v>
      </c>
      <c r="R250" s="4">
        <v>32</v>
      </c>
      <c r="S250" s="4">
        <f t="shared" si="148"/>
        <v>32</v>
      </c>
      <c r="T250" s="4">
        <v>8</v>
      </c>
      <c r="U250" s="4">
        <v>1145</v>
      </c>
      <c r="V250" s="4">
        <f t="shared" si="169"/>
        <v>1153</v>
      </c>
      <c r="W250" s="4">
        <f t="shared" si="170"/>
        <v>0</v>
      </c>
      <c r="X250" s="33">
        <f t="shared" si="171"/>
        <v>0</v>
      </c>
      <c r="Y250" s="33">
        <f t="shared" si="172"/>
        <v>0</v>
      </c>
      <c r="Z250" s="4">
        <f t="shared" si="173"/>
        <v>32</v>
      </c>
      <c r="AA250" s="4">
        <f t="shared" si="151"/>
        <v>1153</v>
      </c>
      <c r="AB250" s="36">
        <f t="shared" si="152"/>
        <v>2.6437192750752071E-3</v>
      </c>
      <c r="AC250" s="43">
        <v>0</v>
      </c>
      <c r="AD250" s="43">
        <v>0</v>
      </c>
      <c r="AE250" s="43">
        <v>0</v>
      </c>
      <c r="AF250" s="33">
        <v>0</v>
      </c>
      <c r="AG250" s="85">
        <v>0</v>
      </c>
      <c r="AH250" s="85"/>
      <c r="AI250" s="33"/>
      <c r="AJ250" s="33">
        <f>SUMIF('6월 매출현황(6.26)'!$B:$B,Main!C250,'6월 매출현황(6.26)'!$N:$N)</f>
        <v>0</v>
      </c>
      <c r="AK250" s="33"/>
      <c r="AL250" s="386"/>
      <c r="AM250" s="33">
        <f t="shared" si="174"/>
        <v>0</v>
      </c>
      <c r="AN250" s="33"/>
      <c r="AO250" s="80">
        <v>0</v>
      </c>
      <c r="AP250" s="80">
        <v>0</v>
      </c>
      <c r="BB250" s="253"/>
      <c r="BC250" s="254">
        <v>1</v>
      </c>
      <c r="BD250" s="33">
        <f t="shared" si="175"/>
        <v>0</v>
      </c>
      <c r="BE250" s="4">
        <f t="shared" si="176"/>
        <v>1153</v>
      </c>
    </row>
    <row r="251" spans="2:57">
      <c r="B251" s="3" t="s">
        <v>115</v>
      </c>
      <c r="C251" s="249" t="s">
        <v>275</v>
      </c>
      <c r="D251" s="89"/>
      <c r="E251" s="4">
        <v>0</v>
      </c>
      <c r="F251" s="4">
        <v>0</v>
      </c>
      <c r="G251" s="4">
        <f t="shared" si="144"/>
        <v>0</v>
      </c>
      <c r="H251" s="4">
        <v>0</v>
      </c>
      <c r="I251" s="4">
        <v>0</v>
      </c>
      <c r="J251" s="4">
        <f t="shared" si="145"/>
        <v>0</v>
      </c>
      <c r="K251" s="4">
        <v>0</v>
      </c>
      <c r="L251" s="4">
        <v>0</v>
      </c>
      <c r="M251" s="4">
        <f t="shared" si="146"/>
        <v>0</v>
      </c>
      <c r="N251" s="4">
        <v>0</v>
      </c>
      <c r="O251" s="4">
        <v>0</v>
      </c>
      <c r="P251" s="4">
        <f t="shared" si="147"/>
        <v>0</v>
      </c>
      <c r="Q251" s="4"/>
      <c r="R251" s="4"/>
      <c r="S251" s="4">
        <f t="shared" si="148"/>
        <v>0</v>
      </c>
      <c r="T251" s="4">
        <v>0</v>
      </c>
      <c r="U251" s="4">
        <v>455</v>
      </c>
      <c r="V251" s="4">
        <f t="shared" si="169"/>
        <v>455</v>
      </c>
      <c r="W251" s="4">
        <f t="shared" si="170"/>
        <v>0</v>
      </c>
      <c r="X251" s="33">
        <f t="shared" si="171"/>
        <v>0</v>
      </c>
      <c r="Y251" s="33">
        <f t="shared" si="172"/>
        <v>0</v>
      </c>
      <c r="Z251" s="4">
        <f t="shared" si="173"/>
        <v>0</v>
      </c>
      <c r="AA251" s="4">
        <f t="shared" si="151"/>
        <v>455</v>
      </c>
      <c r="AB251" s="36">
        <f t="shared" si="152"/>
        <v>1.043271700051361E-3</v>
      </c>
      <c r="AC251" s="43">
        <v>253</v>
      </c>
      <c r="AD251" s="43">
        <v>272</v>
      </c>
      <c r="AE251" s="43">
        <v>81</v>
      </c>
      <c r="AF251" s="33">
        <v>61</v>
      </c>
      <c r="AG251" s="85">
        <v>47</v>
      </c>
      <c r="AH251" s="85"/>
      <c r="AI251" s="33">
        <v>100</v>
      </c>
      <c r="AJ251" s="33">
        <f>SUMIF('6월 매출현황(6.26)'!$B:$B,Main!C251,'6월 매출현황(6.26)'!$N:$N)</f>
        <v>72</v>
      </c>
      <c r="AK251" s="33"/>
      <c r="AL251" s="386"/>
      <c r="AM251" s="33">
        <f t="shared" si="174"/>
        <v>786</v>
      </c>
      <c r="AN251" s="33"/>
      <c r="AO251" s="80">
        <v>0</v>
      </c>
      <c r="AP251" s="80">
        <v>0</v>
      </c>
      <c r="BB251" s="253"/>
      <c r="BC251" s="254">
        <v>1</v>
      </c>
      <c r="BD251" s="33">
        <f t="shared" si="175"/>
        <v>0</v>
      </c>
      <c r="BE251" s="4">
        <f t="shared" si="176"/>
        <v>455</v>
      </c>
    </row>
    <row r="252" spans="2:57" ht="15.75" customHeight="1" thickBot="1">
      <c r="B252" s="3" t="s">
        <v>115</v>
      </c>
      <c r="C252" s="249" t="s">
        <v>1723</v>
      </c>
      <c r="D252" s="89"/>
      <c r="E252" s="4">
        <v>0</v>
      </c>
      <c r="F252" s="4">
        <v>0</v>
      </c>
      <c r="G252" s="4">
        <f t="shared" si="144"/>
        <v>0</v>
      </c>
      <c r="H252" s="4">
        <v>0</v>
      </c>
      <c r="I252" s="4">
        <v>0</v>
      </c>
      <c r="J252" s="4">
        <f t="shared" si="145"/>
        <v>0</v>
      </c>
      <c r="K252" s="4">
        <v>0</v>
      </c>
      <c r="L252" s="4">
        <v>0</v>
      </c>
      <c r="M252" s="4">
        <f t="shared" si="146"/>
        <v>0</v>
      </c>
      <c r="N252" s="4">
        <v>0</v>
      </c>
      <c r="O252" s="4">
        <v>0</v>
      </c>
      <c r="P252" s="4">
        <f t="shared" si="147"/>
        <v>0</v>
      </c>
      <c r="Q252" s="4">
        <v>0</v>
      </c>
      <c r="R252" s="4">
        <v>0</v>
      </c>
      <c r="S252" s="4">
        <f t="shared" si="148"/>
        <v>0</v>
      </c>
      <c r="T252" s="4">
        <v>0</v>
      </c>
      <c r="U252" s="4">
        <v>0</v>
      </c>
      <c r="V252" s="4">
        <f t="shared" si="169"/>
        <v>0</v>
      </c>
      <c r="W252" s="4">
        <f t="shared" si="170"/>
        <v>0</v>
      </c>
      <c r="X252" s="33">
        <f t="shared" si="171"/>
        <v>0</v>
      </c>
      <c r="Y252" s="33">
        <f t="shared" si="172"/>
        <v>0</v>
      </c>
      <c r="Z252" s="4">
        <f t="shared" si="173"/>
        <v>0</v>
      </c>
      <c r="AA252" s="4">
        <f t="shared" si="151"/>
        <v>0</v>
      </c>
      <c r="AB252" s="36">
        <f t="shared" si="152"/>
        <v>0</v>
      </c>
      <c r="AC252" s="43">
        <v>0</v>
      </c>
      <c r="AD252" s="43">
        <v>0</v>
      </c>
      <c r="AE252" s="43">
        <v>0</v>
      </c>
      <c r="AF252" s="33">
        <v>0</v>
      </c>
      <c r="AG252" s="85">
        <v>387</v>
      </c>
      <c r="AH252" s="85"/>
      <c r="AI252" s="33">
        <v>200</v>
      </c>
      <c r="AJ252" s="33">
        <f>SUMIF('6월 매출현황(6.26)'!$B:$B,Main!C252,'6월 매출현황(6.26)'!$N:$N)</f>
        <v>36</v>
      </c>
      <c r="AK252" s="33"/>
      <c r="AL252" s="386"/>
      <c r="AM252" s="33">
        <f t="shared" si="174"/>
        <v>423</v>
      </c>
      <c r="AN252" s="33"/>
      <c r="AO252" s="80">
        <v>0</v>
      </c>
      <c r="AP252" s="80">
        <v>0</v>
      </c>
      <c r="BB252" s="253"/>
      <c r="BC252" s="254"/>
      <c r="BD252" s="33">
        <f t="shared" si="175"/>
        <v>0</v>
      </c>
      <c r="BE252" s="4">
        <f t="shared" si="176"/>
        <v>0</v>
      </c>
    </row>
    <row r="253" spans="2:57" ht="17.25" thickBot="1">
      <c r="B253" s="15" t="s">
        <v>991</v>
      </c>
      <c r="C253" s="76" t="s">
        <v>992</v>
      </c>
      <c r="D253" s="90">
        <v>9.2163759362698383E-2</v>
      </c>
      <c r="E253" s="45">
        <f>SUM(E241:E252)</f>
        <v>3956</v>
      </c>
      <c r="F253" s="45">
        <f>SUM(F241:F252)</f>
        <v>4551</v>
      </c>
      <c r="G253" s="77">
        <f t="shared" si="144"/>
        <v>8507</v>
      </c>
      <c r="H253" s="45">
        <f>SUM(H241:H252)</f>
        <v>3708</v>
      </c>
      <c r="I253" s="45">
        <f>SUM(I241:I252)</f>
        <v>3610</v>
      </c>
      <c r="J253" s="77">
        <f t="shared" si="145"/>
        <v>7318</v>
      </c>
      <c r="K253" s="45">
        <f>SUM(K241:K252)</f>
        <v>10113</v>
      </c>
      <c r="L253" s="45">
        <f>SUM(L241:L252)</f>
        <v>9536</v>
      </c>
      <c r="M253" s="77">
        <f t="shared" si="146"/>
        <v>19649</v>
      </c>
      <c r="N253" s="45">
        <f>SUM(N241:N252)</f>
        <v>11600</v>
      </c>
      <c r="O253" s="45">
        <f>SUM(O241:O252)</f>
        <v>18327</v>
      </c>
      <c r="P253" s="77">
        <f t="shared" si="147"/>
        <v>29927</v>
      </c>
      <c r="Q253" s="45">
        <f>SUM(Q241:Q252)</f>
        <v>15358</v>
      </c>
      <c r="R253" s="45">
        <f>SUM(R241:R252)</f>
        <v>17375</v>
      </c>
      <c r="S253" s="77">
        <f t="shared" si="148"/>
        <v>32733</v>
      </c>
      <c r="T253" s="45">
        <f t="shared" ref="T253:AA253" si="177">SUM(T241:T252)</f>
        <v>14643</v>
      </c>
      <c r="U253" s="45">
        <f t="shared" si="177"/>
        <v>20858</v>
      </c>
      <c r="V253" s="77">
        <f t="shared" si="177"/>
        <v>35501</v>
      </c>
      <c r="W253" s="45">
        <f t="shared" si="177"/>
        <v>7318</v>
      </c>
      <c r="X253" s="45">
        <f t="shared" si="177"/>
        <v>19649</v>
      </c>
      <c r="Y253" s="45">
        <f t="shared" si="177"/>
        <v>29927</v>
      </c>
      <c r="Z253" s="45">
        <f t="shared" si="177"/>
        <v>32733</v>
      </c>
      <c r="AA253" s="45">
        <f t="shared" si="177"/>
        <v>35501</v>
      </c>
      <c r="AB253" s="78">
        <f t="shared" si="152"/>
        <v>8.1400414557194212E-2</v>
      </c>
      <c r="AC253" s="45">
        <f>SUM(AC241:AC252)</f>
        <v>3674</v>
      </c>
      <c r="AD253" s="45">
        <f>SUM(AD241:AD252)</f>
        <v>2983</v>
      </c>
      <c r="AE253" s="45">
        <f>SUM(AE241:AE252)</f>
        <v>2902</v>
      </c>
      <c r="AF253" s="45">
        <f>SUM(AF241:AF252)</f>
        <v>3201</v>
      </c>
      <c r="AG253" s="45">
        <f>SUM(AG241:AG252)</f>
        <v>2459</v>
      </c>
      <c r="AH253" s="261">
        <f>$D253*$AR$3</f>
        <v>3881.8453805974932</v>
      </c>
      <c r="AI253" s="45">
        <f>SUM(AI241:AI252)</f>
        <v>3411</v>
      </c>
      <c r="AJ253" s="45">
        <f>SUM(AJ241:AJ252)</f>
        <v>2725</v>
      </c>
      <c r="AK253" s="45">
        <f>SUM(AK241:AK252)</f>
        <v>500</v>
      </c>
      <c r="AL253" s="45"/>
      <c r="AM253" s="45">
        <f>SUM(AM241:AM252)</f>
        <v>17944</v>
      </c>
      <c r="AN253" s="345">
        <f>AM253-(D253*$AJ$2)</f>
        <v>1125.9571914947992</v>
      </c>
      <c r="AO253" s="82">
        <f>SUM(AO241:AO252)</f>
        <v>0</v>
      </c>
      <c r="AP253" s="82">
        <f>SUM(AP241:AP252)</f>
        <v>0</v>
      </c>
      <c r="BB253" s="256"/>
      <c r="BC253" s="256"/>
      <c r="BD253" s="45">
        <f t="shared" ref="BD253:BE253" si="178">SUM(BD241:BD252)</f>
        <v>3920</v>
      </c>
      <c r="BE253" s="45">
        <f t="shared" si="178"/>
        <v>31581</v>
      </c>
    </row>
    <row r="254" spans="2:57" ht="17.25" hidden="1" thickBot="1">
      <c r="B254" s="15"/>
      <c r="C254" s="76" t="s">
        <v>274</v>
      </c>
      <c r="D254" s="90"/>
      <c r="E254" s="45">
        <f>SUM(E255:E371)</f>
        <v>18004</v>
      </c>
      <c r="F254" s="45">
        <f>SUM(F255:F371)</f>
        <v>30292</v>
      </c>
      <c r="G254" s="45">
        <f>E254+F254</f>
        <v>48296</v>
      </c>
      <c r="H254" s="45">
        <f>SUM(H255:H371)</f>
        <v>25320</v>
      </c>
      <c r="I254" s="45">
        <f>SUM(I255:I371)</f>
        <v>11305</v>
      </c>
      <c r="J254" s="45">
        <f>H254+I254</f>
        <v>36625</v>
      </c>
      <c r="K254" s="45">
        <f>SUM(K255:K371)</f>
        <v>4807</v>
      </c>
      <c r="L254" s="45">
        <f>SUM(L255:L371)</f>
        <v>3270</v>
      </c>
      <c r="M254" s="45">
        <f>K254+L254</f>
        <v>8077</v>
      </c>
      <c r="N254" s="45">
        <f>SUM(N255:N371)</f>
        <v>1188</v>
      </c>
      <c r="O254" s="45">
        <f>SUM(O255:O371)</f>
        <v>2506</v>
      </c>
      <c r="P254" s="45">
        <f>N254+O254</f>
        <v>3694</v>
      </c>
      <c r="Q254" s="45">
        <f>SUM(Q255:Q371)</f>
        <v>154</v>
      </c>
      <c r="R254" s="45">
        <f>SUM(R255:R371)</f>
        <v>261</v>
      </c>
      <c r="S254" s="45">
        <f>Q254+R254</f>
        <v>415</v>
      </c>
      <c r="T254" s="45">
        <f>SUM(T255:T371)</f>
        <v>0</v>
      </c>
      <c r="U254" s="45">
        <f>SUM(U255:U371)</f>
        <v>6</v>
      </c>
      <c r="V254" s="45">
        <f>T254+U254</f>
        <v>6</v>
      </c>
      <c r="W254" s="45">
        <f>SUM(W255:W371)</f>
        <v>36625</v>
      </c>
      <c r="X254" s="45">
        <f>SUM(X255:X371)</f>
        <v>8077</v>
      </c>
      <c r="Y254" s="45">
        <f>SUM(Y255:Y371)</f>
        <v>3694</v>
      </c>
      <c r="Z254" s="45">
        <f>SUM(Z255:Z371)</f>
        <v>415</v>
      </c>
      <c r="AA254" s="45">
        <f>SUM(AA255:AA371)</f>
        <v>6</v>
      </c>
      <c r="AB254" s="78">
        <f t="shared" si="152"/>
        <v>1.3757429011666299E-5</v>
      </c>
      <c r="AC254" s="45">
        <f>SUM(AC255:AC371)</f>
        <v>21</v>
      </c>
      <c r="AD254" s="77">
        <f>SUM(AD255:AD371)</f>
        <v>2</v>
      </c>
      <c r="AE254" s="77">
        <f>SUM(AE255:AE371)</f>
        <v>0</v>
      </c>
      <c r="AF254" s="77">
        <f>SUM(AF255:AF371)</f>
        <v>6</v>
      </c>
      <c r="AG254" s="77">
        <f>SUM(AG255:AG371)</f>
        <v>2</v>
      </c>
      <c r="AH254" s="77"/>
      <c r="AI254" s="77">
        <f>SUM(AI255:AI371)</f>
        <v>0</v>
      </c>
      <c r="AJ254" s="77">
        <f>SUM(AJ255:AJ371)</f>
        <v>4</v>
      </c>
      <c r="AK254" s="77">
        <f>SUMIF('6월 매출현황(6.26)'!$B:$B,Main!D254,'6월 매출현황(6.26)'!$N:$N)</f>
        <v>0</v>
      </c>
      <c r="AL254" s="77"/>
      <c r="AM254" s="77">
        <f>SUM(AM255:AM371)</f>
        <v>35</v>
      </c>
      <c r="AN254" s="77"/>
      <c r="AO254" s="77">
        <f>SUM(AO255:AO371)</f>
        <v>0</v>
      </c>
      <c r="AP254" s="86" t="e">
        <f>#REF!+#REF!-AE254</f>
        <v>#REF!</v>
      </c>
      <c r="BB254" s="256"/>
      <c r="BC254" s="256"/>
      <c r="BD254" s="45"/>
      <c r="BE254" s="45"/>
    </row>
    <row r="255" spans="2:57" ht="15.75" hidden="1" customHeight="1">
      <c r="B255" s="3" t="s">
        <v>108</v>
      </c>
      <c r="C255" s="249" t="s">
        <v>127</v>
      </c>
      <c r="D255" s="89"/>
      <c r="E255" s="4">
        <v>0</v>
      </c>
      <c r="F255" s="4">
        <v>127</v>
      </c>
      <c r="G255" s="4">
        <f t="shared" si="144"/>
        <v>127</v>
      </c>
      <c r="H255" s="4">
        <v>29</v>
      </c>
      <c r="I255" s="4">
        <v>52</v>
      </c>
      <c r="J255" s="4">
        <f t="shared" si="145"/>
        <v>81</v>
      </c>
      <c r="K255" s="4">
        <v>9</v>
      </c>
      <c r="L255" s="4">
        <v>0</v>
      </c>
      <c r="M255" s="4">
        <f t="shared" si="146"/>
        <v>9</v>
      </c>
      <c r="N255" s="4">
        <v>0</v>
      </c>
      <c r="O255" s="4">
        <v>0</v>
      </c>
      <c r="P255" s="4">
        <f t="shared" si="147"/>
        <v>0</v>
      </c>
      <c r="Q255" s="4">
        <v>0</v>
      </c>
      <c r="R255" s="4">
        <v>0</v>
      </c>
      <c r="S255" s="4">
        <f t="shared" si="148"/>
        <v>0</v>
      </c>
      <c r="T255" s="4">
        <v>0</v>
      </c>
      <c r="U255" s="4">
        <v>0</v>
      </c>
      <c r="V255" s="4">
        <f t="shared" ref="V255:V306" si="179">T255+U255</f>
        <v>0</v>
      </c>
      <c r="W255" s="4">
        <f t="shared" ref="W255:W306" si="180">J255</f>
        <v>81</v>
      </c>
      <c r="X255" s="33">
        <f t="shared" ref="X255:X306" si="181">M255</f>
        <v>9</v>
      </c>
      <c r="Y255" s="33">
        <f t="shared" ref="Y255:Y306" si="182">P255</f>
        <v>0</v>
      </c>
      <c r="Z255" s="4">
        <f t="shared" ref="Z255:Z306" si="183">S255</f>
        <v>0</v>
      </c>
      <c r="AA255" s="4">
        <f t="shared" si="151"/>
        <v>0</v>
      </c>
      <c r="AB255" s="36">
        <f t="shared" si="152"/>
        <v>0</v>
      </c>
      <c r="AC255" s="43">
        <v>0</v>
      </c>
      <c r="AD255" s="43">
        <v>0</v>
      </c>
      <c r="AE255" s="43">
        <v>0</v>
      </c>
      <c r="AF255" s="33">
        <v>0</v>
      </c>
      <c r="AG255" s="85">
        <v>0</v>
      </c>
      <c r="AH255" s="85"/>
      <c r="AI255" s="33"/>
      <c r="AJ255" s="33">
        <f>SUMIF('6월 매출현황(6.26)'!$B:$B,Main!C255,'6월 매출현황(6.26)'!$N:$N)</f>
        <v>0</v>
      </c>
      <c r="AK255" s="33"/>
      <c r="AL255" s="33"/>
      <c r="AM255" s="33">
        <f t="shared" ref="AM255:AM286" si="184">AC255+AD255+AE255+AF255+AG255+AJ255</f>
        <v>0</v>
      </c>
      <c r="AN255" s="33"/>
      <c r="AO255" s="43"/>
      <c r="AP255" s="4"/>
      <c r="BB255" s="253"/>
      <c r="BC255" s="254"/>
      <c r="BD255" s="33"/>
      <c r="BE255" s="4"/>
    </row>
    <row r="256" spans="2:57" ht="16.5" hidden="1" customHeight="1">
      <c r="B256" s="3" t="s">
        <v>108</v>
      </c>
      <c r="C256" s="249" t="s">
        <v>128</v>
      </c>
      <c r="D256" s="89"/>
      <c r="E256" s="4">
        <v>0</v>
      </c>
      <c r="F256" s="4">
        <v>0</v>
      </c>
      <c r="G256" s="4">
        <f t="shared" si="144"/>
        <v>0</v>
      </c>
      <c r="H256" s="4">
        <v>0</v>
      </c>
      <c r="I256" s="4">
        <v>0</v>
      </c>
      <c r="J256" s="4">
        <f t="shared" si="145"/>
        <v>0</v>
      </c>
      <c r="K256" s="4">
        <v>0</v>
      </c>
      <c r="L256" s="4">
        <v>0</v>
      </c>
      <c r="M256" s="4">
        <f t="shared" si="146"/>
        <v>0</v>
      </c>
      <c r="N256" s="4">
        <v>0</v>
      </c>
      <c r="O256" s="4">
        <v>0</v>
      </c>
      <c r="P256" s="4">
        <f t="shared" si="147"/>
        <v>0</v>
      </c>
      <c r="Q256" s="4">
        <v>0</v>
      </c>
      <c r="R256" s="4">
        <v>41</v>
      </c>
      <c r="S256" s="4">
        <f t="shared" si="148"/>
        <v>41</v>
      </c>
      <c r="T256" s="4">
        <v>0</v>
      </c>
      <c r="U256" s="4">
        <v>0</v>
      </c>
      <c r="V256" s="4">
        <f t="shared" si="179"/>
        <v>0</v>
      </c>
      <c r="W256" s="4">
        <f t="shared" si="180"/>
        <v>0</v>
      </c>
      <c r="X256" s="33">
        <f t="shared" si="181"/>
        <v>0</v>
      </c>
      <c r="Y256" s="33">
        <f t="shared" si="182"/>
        <v>0</v>
      </c>
      <c r="Z256" s="4">
        <f t="shared" si="183"/>
        <v>41</v>
      </c>
      <c r="AA256" s="4">
        <f t="shared" si="151"/>
        <v>0</v>
      </c>
      <c r="AB256" s="36">
        <f t="shared" si="152"/>
        <v>0</v>
      </c>
      <c r="AC256" s="43">
        <v>0</v>
      </c>
      <c r="AD256" s="43">
        <v>0</v>
      </c>
      <c r="AE256" s="43">
        <v>0</v>
      </c>
      <c r="AF256" s="33">
        <v>0</v>
      </c>
      <c r="AG256" s="85">
        <v>0</v>
      </c>
      <c r="AH256" s="85"/>
      <c r="AI256" s="33"/>
      <c r="AJ256" s="33">
        <f>SUMIF('6월 매출현황(6.26)'!$B:$B,Main!C256,'6월 매출현황(6.26)'!$N:$N)</f>
        <v>0</v>
      </c>
      <c r="AK256" s="33"/>
      <c r="AL256" s="33"/>
      <c r="AM256" s="33">
        <f t="shared" si="184"/>
        <v>0</v>
      </c>
      <c r="AN256" s="33"/>
      <c r="AO256" s="43"/>
      <c r="AP256" s="4"/>
      <c r="BB256" s="253"/>
      <c r="BC256" s="254"/>
      <c r="BD256" s="33"/>
      <c r="BE256" s="4"/>
    </row>
    <row r="257" spans="2:57" ht="16.5" hidden="1" customHeight="1">
      <c r="B257" s="3" t="s">
        <v>108</v>
      </c>
      <c r="C257" s="249" t="s">
        <v>125</v>
      </c>
      <c r="D257" s="89"/>
      <c r="E257" s="4">
        <v>0</v>
      </c>
      <c r="F257" s="4">
        <v>0</v>
      </c>
      <c r="G257" s="4">
        <f t="shared" si="144"/>
        <v>0</v>
      </c>
      <c r="H257" s="4">
        <v>0</v>
      </c>
      <c r="I257" s="4">
        <v>0</v>
      </c>
      <c r="J257" s="4">
        <f t="shared" si="145"/>
        <v>0</v>
      </c>
      <c r="K257" s="4">
        <v>10</v>
      </c>
      <c r="L257" s="4">
        <v>66</v>
      </c>
      <c r="M257" s="4">
        <f t="shared" si="146"/>
        <v>76</v>
      </c>
      <c r="N257" s="4">
        <v>2</v>
      </c>
      <c r="O257" s="4">
        <v>19</v>
      </c>
      <c r="P257" s="4">
        <f t="shared" si="147"/>
        <v>21</v>
      </c>
      <c r="Q257" s="4">
        <v>0</v>
      </c>
      <c r="R257" s="4">
        <v>0</v>
      </c>
      <c r="S257" s="4">
        <f t="shared" si="148"/>
        <v>0</v>
      </c>
      <c r="T257" s="4">
        <v>0</v>
      </c>
      <c r="U257" s="4">
        <v>0</v>
      </c>
      <c r="V257" s="4">
        <f t="shared" si="179"/>
        <v>0</v>
      </c>
      <c r="W257" s="4">
        <f t="shared" si="180"/>
        <v>0</v>
      </c>
      <c r="X257" s="33">
        <f t="shared" si="181"/>
        <v>76</v>
      </c>
      <c r="Y257" s="33">
        <f t="shared" si="182"/>
        <v>21</v>
      </c>
      <c r="Z257" s="4">
        <f t="shared" si="183"/>
        <v>0</v>
      </c>
      <c r="AA257" s="4">
        <f t="shared" si="151"/>
        <v>0</v>
      </c>
      <c r="AB257" s="36">
        <f t="shared" si="152"/>
        <v>0</v>
      </c>
      <c r="AC257" s="43">
        <v>0</v>
      </c>
      <c r="AD257" s="43">
        <v>0</v>
      </c>
      <c r="AE257" s="43">
        <v>0</v>
      </c>
      <c r="AF257" s="33">
        <v>0</v>
      </c>
      <c r="AG257" s="85">
        <v>0</v>
      </c>
      <c r="AH257" s="85"/>
      <c r="AI257" s="33"/>
      <c r="AJ257" s="33">
        <f>SUMIF('6월 매출현황(6.26)'!$B:$B,Main!C257,'6월 매출현황(6.26)'!$N:$N)</f>
        <v>0</v>
      </c>
      <c r="AK257" s="33"/>
      <c r="AL257" s="33"/>
      <c r="AM257" s="33">
        <f t="shared" si="184"/>
        <v>0</v>
      </c>
      <c r="AN257" s="33"/>
      <c r="AO257" s="43"/>
      <c r="AP257" s="4"/>
      <c r="BB257" s="253"/>
      <c r="BC257" s="254"/>
      <c r="BD257" s="33"/>
      <c r="BE257" s="4"/>
    </row>
    <row r="258" spans="2:57" hidden="1">
      <c r="B258" s="3" t="s">
        <v>108</v>
      </c>
      <c r="C258" s="249" t="s">
        <v>491</v>
      </c>
      <c r="D258" s="89"/>
      <c r="E258" s="4">
        <v>0</v>
      </c>
      <c r="F258" s="4">
        <v>0</v>
      </c>
      <c r="G258" s="4">
        <f>E258+F258</f>
        <v>0</v>
      </c>
      <c r="H258" s="4">
        <v>0</v>
      </c>
      <c r="I258" s="4">
        <v>8</v>
      </c>
      <c r="J258" s="4">
        <f>H258+I258</f>
        <v>8</v>
      </c>
      <c r="K258" s="4">
        <v>0</v>
      </c>
      <c r="L258" s="4">
        <v>0</v>
      </c>
      <c r="M258" s="4">
        <f>K258+L258</f>
        <v>0</v>
      </c>
      <c r="N258" s="4">
        <v>0</v>
      </c>
      <c r="O258" s="4">
        <v>0</v>
      </c>
      <c r="P258" s="4">
        <f>N258+O258</f>
        <v>0</v>
      </c>
      <c r="Q258" s="4"/>
      <c r="R258" s="4"/>
      <c r="S258" s="4">
        <f>Q258+R258</f>
        <v>0</v>
      </c>
      <c r="T258" s="4"/>
      <c r="U258" s="4"/>
      <c r="V258" s="4"/>
      <c r="W258" s="4">
        <f>J258</f>
        <v>8</v>
      </c>
      <c r="X258" s="33">
        <f>M258</f>
        <v>0</v>
      </c>
      <c r="Y258" s="33"/>
      <c r="Z258" s="4"/>
      <c r="AA258" s="4"/>
      <c r="AB258" s="36">
        <f>IFERROR(AA258/$AA$8,0)</f>
        <v>0</v>
      </c>
      <c r="AC258" s="43">
        <v>0</v>
      </c>
      <c r="AD258" s="43">
        <v>0</v>
      </c>
      <c r="AE258" s="43">
        <v>0</v>
      </c>
      <c r="AF258" s="33">
        <v>0</v>
      </c>
      <c r="AG258" s="85">
        <v>0</v>
      </c>
      <c r="AH258" s="85"/>
      <c r="AI258" s="33"/>
      <c r="AJ258" s="33">
        <f>SUMIF('6월 매출현황(6.26)'!$B:$B,Main!C258,'6월 매출현황(6.26)'!$N:$N)</f>
        <v>0</v>
      </c>
      <c r="AK258" s="33"/>
      <c r="AL258" s="33"/>
      <c r="AM258" s="33">
        <f t="shared" si="184"/>
        <v>0</v>
      </c>
      <c r="AN258" s="33"/>
      <c r="AO258" s="43"/>
      <c r="AP258" s="4"/>
      <c r="BB258" s="253"/>
      <c r="BC258" s="254"/>
      <c r="BD258" s="33"/>
      <c r="BE258" s="4"/>
    </row>
    <row r="259" spans="2:57" hidden="1">
      <c r="B259" s="3" t="s">
        <v>108</v>
      </c>
      <c r="C259" t="s">
        <v>521</v>
      </c>
      <c r="D259" s="89"/>
      <c r="E259" s="4">
        <v>0</v>
      </c>
      <c r="F259" s="4">
        <v>0</v>
      </c>
      <c r="G259" s="4">
        <f>E259+F259</f>
        <v>0</v>
      </c>
      <c r="H259" s="4"/>
      <c r="I259" s="4"/>
      <c r="J259" s="4">
        <f>H259+I259</f>
        <v>0</v>
      </c>
      <c r="K259" s="4"/>
      <c r="L259" s="4"/>
      <c r="M259" s="4">
        <f>K259+L259</f>
        <v>0</v>
      </c>
      <c r="N259" s="4"/>
      <c r="O259" s="4"/>
      <c r="P259" s="4">
        <f>N259+O259</f>
        <v>0</v>
      </c>
      <c r="Q259" s="4"/>
      <c r="R259" s="4"/>
      <c r="S259" s="4">
        <f>Q259+R259</f>
        <v>0</v>
      </c>
      <c r="T259" s="4"/>
      <c r="U259" s="4"/>
      <c r="V259" s="4"/>
      <c r="W259" s="4">
        <f>J259</f>
        <v>0</v>
      </c>
      <c r="X259" s="33">
        <f>M259</f>
        <v>0</v>
      </c>
      <c r="Y259" s="33"/>
      <c r="Z259" s="4"/>
      <c r="AA259" s="4"/>
      <c r="AB259" s="36">
        <f>IFERROR(AA259/$AA$8,0)</f>
        <v>0</v>
      </c>
      <c r="AC259" s="43">
        <v>0</v>
      </c>
      <c r="AD259" s="43">
        <v>0</v>
      </c>
      <c r="AE259" s="43">
        <v>0</v>
      </c>
      <c r="AF259" s="33">
        <v>0</v>
      </c>
      <c r="AG259" s="85">
        <v>0</v>
      </c>
      <c r="AH259" s="85"/>
      <c r="AI259" s="33"/>
      <c r="AJ259" s="33">
        <f>SUMIF('6월 매출현황(6.26)'!$B:$B,Main!C259,'6월 매출현황(6.26)'!$N:$N)</f>
        <v>0</v>
      </c>
      <c r="AK259" s="33"/>
      <c r="AL259" s="33"/>
      <c r="AM259" s="33">
        <f t="shared" si="184"/>
        <v>0</v>
      </c>
      <c r="AN259" s="33"/>
      <c r="AO259" s="43"/>
      <c r="AP259" s="4"/>
      <c r="BB259" s="253"/>
      <c r="BC259" s="254"/>
      <c r="BD259" s="33"/>
      <c r="BE259" s="4"/>
    </row>
    <row r="260" spans="2:57" hidden="1">
      <c r="B260" s="3" t="s">
        <v>46</v>
      </c>
      <c r="C260" s="249" t="s">
        <v>62</v>
      </c>
      <c r="D260" s="89"/>
      <c r="E260" s="4">
        <v>0</v>
      </c>
      <c r="F260" s="4">
        <v>0</v>
      </c>
      <c r="G260" s="4">
        <f t="shared" si="144"/>
        <v>0</v>
      </c>
      <c r="H260" s="4">
        <v>0</v>
      </c>
      <c r="I260" s="4">
        <v>0</v>
      </c>
      <c r="J260" s="4">
        <f t="shared" si="145"/>
        <v>0</v>
      </c>
      <c r="K260" s="4">
        <v>0</v>
      </c>
      <c r="L260" s="4">
        <v>0</v>
      </c>
      <c r="M260" s="4">
        <f t="shared" si="146"/>
        <v>0</v>
      </c>
      <c r="N260" s="4">
        <v>0</v>
      </c>
      <c r="O260" s="4">
        <v>0</v>
      </c>
      <c r="P260" s="4">
        <f t="shared" si="147"/>
        <v>0</v>
      </c>
      <c r="Q260" s="4">
        <v>0</v>
      </c>
      <c r="R260" s="4">
        <v>97</v>
      </c>
      <c r="S260" s="4">
        <f t="shared" si="148"/>
        <v>97</v>
      </c>
      <c r="T260" s="4">
        <v>0</v>
      </c>
      <c r="U260" s="4">
        <v>0</v>
      </c>
      <c r="V260" s="4">
        <f t="shared" si="179"/>
        <v>0</v>
      </c>
      <c r="W260" s="4">
        <f t="shared" si="180"/>
        <v>0</v>
      </c>
      <c r="X260" s="33">
        <f t="shared" si="181"/>
        <v>0</v>
      </c>
      <c r="Y260" s="33">
        <f t="shared" si="182"/>
        <v>0</v>
      </c>
      <c r="Z260" s="4">
        <f t="shared" si="183"/>
        <v>97</v>
      </c>
      <c r="AA260" s="4">
        <f t="shared" si="151"/>
        <v>0</v>
      </c>
      <c r="AB260" s="36">
        <f t="shared" si="152"/>
        <v>0</v>
      </c>
      <c r="AC260" s="43">
        <v>0</v>
      </c>
      <c r="AD260" s="43">
        <v>0</v>
      </c>
      <c r="AE260" s="43">
        <v>0</v>
      </c>
      <c r="AF260" s="33">
        <v>0</v>
      </c>
      <c r="AG260" s="85">
        <v>0</v>
      </c>
      <c r="AH260" s="85"/>
      <c r="AI260" s="33"/>
      <c r="AJ260" s="33">
        <f>SUMIF('6월 매출현황(6.26)'!$B:$B,Main!C260,'6월 매출현황(6.26)'!$N:$N)</f>
        <v>0</v>
      </c>
      <c r="AK260" s="33"/>
      <c r="AL260" s="33"/>
      <c r="AM260" s="33">
        <f t="shared" si="184"/>
        <v>0</v>
      </c>
      <c r="AN260" s="33"/>
      <c r="AO260" s="43"/>
      <c r="AP260" s="4"/>
      <c r="BB260" s="253"/>
      <c r="BC260" s="254"/>
      <c r="BD260" s="33"/>
      <c r="BE260" s="4"/>
    </row>
    <row r="261" spans="2:57" hidden="1">
      <c r="B261" s="3" t="s">
        <v>46</v>
      </c>
      <c r="C261" s="249" t="s">
        <v>155</v>
      </c>
      <c r="D261" s="89"/>
      <c r="E261" s="4">
        <v>0</v>
      </c>
      <c r="F261" s="4">
        <v>0</v>
      </c>
      <c r="G261" s="4">
        <f t="shared" si="144"/>
        <v>0</v>
      </c>
      <c r="H261" s="4">
        <v>0</v>
      </c>
      <c r="I261" s="4">
        <v>0</v>
      </c>
      <c r="J261" s="4">
        <f t="shared" si="145"/>
        <v>0</v>
      </c>
      <c r="K261" s="4">
        <v>0</v>
      </c>
      <c r="L261" s="4">
        <v>252</v>
      </c>
      <c r="M261" s="4">
        <f t="shared" si="146"/>
        <v>252</v>
      </c>
      <c r="N261" s="4">
        <v>0</v>
      </c>
      <c r="O261" s="4">
        <v>0</v>
      </c>
      <c r="P261" s="4">
        <f t="shared" si="147"/>
        <v>0</v>
      </c>
      <c r="Q261" s="4">
        <v>0</v>
      </c>
      <c r="R261" s="4">
        <v>0</v>
      </c>
      <c r="S261" s="4">
        <f t="shared" si="148"/>
        <v>0</v>
      </c>
      <c r="T261" s="4">
        <v>0</v>
      </c>
      <c r="U261" s="4">
        <v>0</v>
      </c>
      <c r="V261" s="4">
        <f t="shared" si="179"/>
        <v>0</v>
      </c>
      <c r="W261" s="4">
        <f t="shared" si="180"/>
        <v>0</v>
      </c>
      <c r="X261" s="33">
        <f t="shared" si="181"/>
        <v>252</v>
      </c>
      <c r="Y261" s="33">
        <f t="shared" si="182"/>
        <v>0</v>
      </c>
      <c r="Z261" s="4">
        <f t="shared" si="183"/>
        <v>0</v>
      </c>
      <c r="AA261" s="4">
        <f t="shared" si="151"/>
        <v>0</v>
      </c>
      <c r="AB261" s="36">
        <f t="shared" si="152"/>
        <v>0</v>
      </c>
      <c r="AC261" s="43">
        <v>0</v>
      </c>
      <c r="AD261" s="43">
        <v>0</v>
      </c>
      <c r="AE261" s="43">
        <v>0</v>
      </c>
      <c r="AF261" s="33">
        <v>0</v>
      </c>
      <c r="AG261" s="85">
        <v>0</v>
      </c>
      <c r="AH261" s="85"/>
      <c r="AI261" s="33"/>
      <c r="AJ261" s="33">
        <f>SUMIF('6월 매출현황(6.26)'!$B:$B,Main!C261,'6월 매출현황(6.26)'!$N:$N)</f>
        <v>0</v>
      </c>
      <c r="AK261" s="33"/>
      <c r="AL261" s="33"/>
      <c r="AM261" s="33">
        <f t="shared" si="184"/>
        <v>0</v>
      </c>
      <c r="AN261" s="33"/>
      <c r="AO261" s="43"/>
      <c r="AP261" s="4"/>
      <c r="BB261" s="253"/>
      <c r="BC261" s="254"/>
      <c r="BD261" s="33"/>
      <c r="BE261" s="4"/>
    </row>
    <row r="262" spans="2:57" hidden="1">
      <c r="B262" s="3" t="s">
        <v>46</v>
      </c>
      <c r="C262" s="249" t="s">
        <v>153</v>
      </c>
      <c r="D262" s="89"/>
      <c r="E262" s="4">
        <v>0</v>
      </c>
      <c r="F262" s="4">
        <v>0</v>
      </c>
      <c r="G262" s="4">
        <f t="shared" si="144"/>
        <v>0</v>
      </c>
      <c r="H262" s="4">
        <v>0</v>
      </c>
      <c r="I262" s="4">
        <v>0</v>
      </c>
      <c r="J262" s="4">
        <f t="shared" si="145"/>
        <v>0</v>
      </c>
      <c r="K262" s="4">
        <v>0</v>
      </c>
      <c r="L262" s="4">
        <v>198</v>
      </c>
      <c r="M262" s="4">
        <f t="shared" si="146"/>
        <v>198</v>
      </c>
      <c r="N262" s="4">
        <v>1</v>
      </c>
      <c r="O262" s="4">
        <v>2</v>
      </c>
      <c r="P262" s="4">
        <f t="shared" si="147"/>
        <v>3</v>
      </c>
      <c r="Q262" s="4">
        <v>0</v>
      </c>
      <c r="R262" s="4">
        <v>0</v>
      </c>
      <c r="S262" s="4">
        <f t="shared" si="148"/>
        <v>0</v>
      </c>
      <c r="T262" s="4">
        <v>0</v>
      </c>
      <c r="U262" s="4">
        <v>0</v>
      </c>
      <c r="V262" s="4">
        <f t="shared" si="179"/>
        <v>0</v>
      </c>
      <c r="W262" s="4">
        <f t="shared" si="180"/>
        <v>0</v>
      </c>
      <c r="X262" s="33">
        <f t="shared" si="181"/>
        <v>198</v>
      </c>
      <c r="Y262" s="33">
        <f t="shared" si="182"/>
        <v>3</v>
      </c>
      <c r="Z262" s="4">
        <f t="shared" si="183"/>
        <v>0</v>
      </c>
      <c r="AA262" s="4">
        <f t="shared" si="151"/>
        <v>0</v>
      </c>
      <c r="AB262" s="36">
        <f t="shared" si="152"/>
        <v>0</v>
      </c>
      <c r="AC262" s="43">
        <v>0</v>
      </c>
      <c r="AD262" s="43">
        <v>0</v>
      </c>
      <c r="AE262" s="43">
        <v>0</v>
      </c>
      <c r="AF262" s="33">
        <v>0</v>
      </c>
      <c r="AG262" s="85">
        <v>0</v>
      </c>
      <c r="AH262" s="85"/>
      <c r="AI262" s="33"/>
      <c r="AJ262" s="33">
        <f>SUMIF('6월 매출현황(6.26)'!$B:$B,Main!C262,'6월 매출현황(6.26)'!$N:$N)</f>
        <v>0</v>
      </c>
      <c r="AK262" s="33"/>
      <c r="AL262" s="33"/>
      <c r="AM262" s="33">
        <f t="shared" si="184"/>
        <v>0</v>
      </c>
      <c r="AN262" s="33"/>
      <c r="AO262" s="43"/>
      <c r="AP262" s="4"/>
      <c r="BB262" s="253"/>
      <c r="BC262" s="254"/>
      <c r="BD262" s="33"/>
      <c r="BE262" s="4"/>
    </row>
    <row r="263" spans="2:57" hidden="1">
      <c r="B263" s="3" t="s">
        <v>46</v>
      </c>
      <c r="C263" s="249" t="s">
        <v>148</v>
      </c>
      <c r="D263" s="89"/>
      <c r="E263" s="4">
        <v>3258</v>
      </c>
      <c r="F263" s="4">
        <v>3729</v>
      </c>
      <c r="G263" s="4">
        <f t="shared" si="144"/>
        <v>6987</v>
      </c>
      <c r="H263" s="4">
        <v>2003</v>
      </c>
      <c r="I263" s="4">
        <v>1066</v>
      </c>
      <c r="J263" s="4">
        <f t="shared" si="145"/>
        <v>3069</v>
      </c>
      <c r="K263" s="4">
        <v>563</v>
      </c>
      <c r="L263" s="4">
        <v>0</v>
      </c>
      <c r="M263" s="4">
        <f t="shared" si="146"/>
        <v>563</v>
      </c>
      <c r="N263" s="4">
        <v>0</v>
      </c>
      <c r="O263" s="4">
        <v>0</v>
      </c>
      <c r="P263" s="4">
        <f t="shared" si="147"/>
        <v>0</v>
      </c>
      <c r="Q263" s="4">
        <v>0</v>
      </c>
      <c r="R263" s="4">
        <v>0</v>
      </c>
      <c r="S263" s="4">
        <f t="shared" si="148"/>
        <v>0</v>
      </c>
      <c r="T263" s="4">
        <v>0</v>
      </c>
      <c r="U263" s="4">
        <v>0</v>
      </c>
      <c r="V263" s="4">
        <f t="shared" si="179"/>
        <v>0</v>
      </c>
      <c r="W263" s="4">
        <f t="shared" si="180"/>
        <v>3069</v>
      </c>
      <c r="X263" s="33">
        <f t="shared" si="181"/>
        <v>563</v>
      </c>
      <c r="Y263" s="33">
        <f t="shared" si="182"/>
        <v>0</v>
      </c>
      <c r="Z263" s="4">
        <f t="shared" si="183"/>
        <v>0</v>
      </c>
      <c r="AA263" s="4">
        <f t="shared" si="151"/>
        <v>0</v>
      </c>
      <c r="AB263" s="36">
        <f t="shared" si="152"/>
        <v>0</v>
      </c>
      <c r="AC263" s="43">
        <v>0</v>
      </c>
      <c r="AD263" s="43">
        <v>0</v>
      </c>
      <c r="AE263" s="43">
        <v>0</v>
      </c>
      <c r="AF263" s="33">
        <v>0</v>
      </c>
      <c r="AG263" s="85">
        <v>0</v>
      </c>
      <c r="AH263" s="85"/>
      <c r="AI263" s="33"/>
      <c r="AJ263" s="33">
        <f>SUMIF('6월 매출현황(6.26)'!$B:$B,Main!C263,'6월 매출현황(6.26)'!$N:$N)</f>
        <v>0</v>
      </c>
      <c r="AK263" s="33"/>
      <c r="AL263" s="33"/>
      <c r="AM263" s="33">
        <f t="shared" si="184"/>
        <v>0</v>
      </c>
      <c r="AN263" s="33"/>
      <c r="AO263" s="43"/>
      <c r="AP263" s="4"/>
      <c r="BB263" s="253"/>
      <c r="BC263" s="254"/>
      <c r="BD263" s="33"/>
      <c r="BE263" s="4"/>
    </row>
    <row r="264" spans="2:57" hidden="1">
      <c r="B264" s="3" t="s">
        <v>46</v>
      </c>
      <c r="C264" s="249" t="s">
        <v>226</v>
      </c>
      <c r="D264" s="89"/>
      <c r="E264" s="4">
        <v>0</v>
      </c>
      <c r="F264" s="4">
        <v>0</v>
      </c>
      <c r="G264" s="4">
        <f t="shared" si="144"/>
        <v>0</v>
      </c>
      <c r="H264" s="4">
        <v>0</v>
      </c>
      <c r="I264" s="4">
        <v>0</v>
      </c>
      <c r="J264" s="4">
        <f t="shared" si="145"/>
        <v>0</v>
      </c>
      <c r="K264" s="4">
        <v>0</v>
      </c>
      <c r="L264" s="4">
        <v>0</v>
      </c>
      <c r="M264" s="4">
        <f t="shared" si="146"/>
        <v>0</v>
      </c>
      <c r="N264" s="4">
        <v>0</v>
      </c>
      <c r="O264" s="4">
        <v>0</v>
      </c>
      <c r="P264" s="4">
        <f t="shared" si="147"/>
        <v>0</v>
      </c>
      <c r="Q264" s="4">
        <v>0</v>
      </c>
      <c r="R264" s="4">
        <v>8</v>
      </c>
      <c r="S264" s="4">
        <f t="shared" si="148"/>
        <v>8</v>
      </c>
      <c r="T264" s="4">
        <v>0</v>
      </c>
      <c r="U264" s="4">
        <v>0</v>
      </c>
      <c r="V264" s="4">
        <f t="shared" si="179"/>
        <v>0</v>
      </c>
      <c r="W264" s="4">
        <f t="shared" si="180"/>
        <v>0</v>
      </c>
      <c r="X264" s="33">
        <f t="shared" si="181"/>
        <v>0</v>
      </c>
      <c r="Y264" s="33">
        <f t="shared" si="182"/>
        <v>0</v>
      </c>
      <c r="Z264" s="4">
        <f t="shared" si="183"/>
        <v>8</v>
      </c>
      <c r="AA264" s="4">
        <f t="shared" si="151"/>
        <v>0</v>
      </c>
      <c r="AB264" s="36">
        <f t="shared" si="152"/>
        <v>0</v>
      </c>
      <c r="AC264" s="43">
        <v>0</v>
      </c>
      <c r="AD264" s="43">
        <v>0</v>
      </c>
      <c r="AE264" s="43">
        <v>0</v>
      </c>
      <c r="AF264" s="33">
        <v>0</v>
      </c>
      <c r="AG264" s="85">
        <v>0</v>
      </c>
      <c r="AH264" s="85"/>
      <c r="AI264" s="33"/>
      <c r="AJ264" s="33">
        <f>SUMIF('6월 매출현황(6.26)'!$B:$B,Main!C264,'6월 매출현황(6.26)'!$N:$N)</f>
        <v>0</v>
      </c>
      <c r="AK264" s="33"/>
      <c r="AL264" s="33"/>
      <c r="AM264" s="33">
        <f t="shared" si="184"/>
        <v>0</v>
      </c>
      <c r="AN264" s="33"/>
      <c r="AO264" s="43"/>
      <c r="AP264" s="4"/>
      <c r="BB264" s="253"/>
      <c r="BC264" s="254"/>
      <c r="BD264" s="33"/>
      <c r="BE264" s="4"/>
    </row>
    <row r="265" spans="2:57" hidden="1">
      <c r="B265" s="3" t="s">
        <v>46</v>
      </c>
      <c r="C265" s="249" t="s">
        <v>136</v>
      </c>
      <c r="D265" s="89"/>
      <c r="E265" s="4">
        <v>0</v>
      </c>
      <c r="F265" s="4">
        <v>0</v>
      </c>
      <c r="G265" s="4">
        <f t="shared" si="144"/>
        <v>0</v>
      </c>
      <c r="H265" s="4">
        <v>0</v>
      </c>
      <c r="I265" s="4">
        <v>0</v>
      </c>
      <c r="J265" s="4">
        <f t="shared" si="145"/>
        <v>0</v>
      </c>
      <c r="K265" s="4">
        <v>0</v>
      </c>
      <c r="L265" s="4">
        <v>123</v>
      </c>
      <c r="M265" s="4">
        <f t="shared" si="146"/>
        <v>123</v>
      </c>
      <c r="N265" s="4">
        <v>18</v>
      </c>
      <c r="O265" s="4">
        <v>0</v>
      </c>
      <c r="P265" s="4">
        <f t="shared" si="147"/>
        <v>18</v>
      </c>
      <c r="Q265" s="4">
        <v>0</v>
      </c>
      <c r="R265" s="4">
        <v>0</v>
      </c>
      <c r="S265" s="4">
        <f t="shared" si="148"/>
        <v>0</v>
      </c>
      <c r="T265" s="4">
        <v>0</v>
      </c>
      <c r="U265" s="4">
        <v>0</v>
      </c>
      <c r="V265" s="4">
        <f t="shared" si="179"/>
        <v>0</v>
      </c>
      <c r="W265" s="4">
        <f t="shared" si="180"/>
        <v>0</v>
      </c>
      <c r="X265" s="33">
        <f t="shared" si="181"/>
        <v>123</v>
      </c>
      <c r="Y265" s="33">
        <f t="shared" si="182"/>
        <v>18</v>
      </c>
      <c r="Z265" s="4">
        <f t="shared" si="183"/>
        <v>0</v>
      </c>
      <c r="AA265" s="4">
        <f t="shared" si="151"/>
        <v>0</v>
      </c>
      <c r="AB265" s="36">
        <f t="shared" si="152"/>
        <v>0</v>
      </c>
      <c r="AC265" s="43">
        <v>0</v>
      </c>
      <c r="AD265" s="43">
        <v>0</v>
      </c>
      <c r="AE265" s="43">
        <v>0</v>
      </c>
      <c r="AF265" s="33">
        <v>0</v>
      </c>
      <c r="AG265" s="85">
        <v>0</v>
      </c>
      <c r="AH265" s="85"/>
      <c r="AI265" s="33"/>
      <c r="AJ265" s="33">
        <f>SUMIF('6월 매출현황(6.26)'!$B:$B,Main!C265,'6월 매출현황(6.26)'!$N:$N)</f>
        <v>0</v>
      </c>
      <c r="AK265" s="33"/>
      <c r="AL265" s="33"/>
      <c r="AM265" s="33">
        <f t="shared" si="184"/>
        <v>0</v>
      </c>
      <c r="AN265" s="33"/>
      <c r="AO265" s="43"/>
      <c r="AP265" s="4"/>
      <c r="BB265" s="253"/>
      <c r="BC265" s="254"/>
      <c r="BD265" s="33"/>
      <c r="BE265" s="4"/>
    </row>
    <row r="266" spans="2:57" hidden="1">
      <c r="B266" s="3" t="s">
        <v>46</v>
      </c>
      <c r="C266" s="249" t="s">
        <v>130</v>
      </c>
      <c r="D266" s="89"/>
      <c r="E266" s="4">
        <v>381</v>
      </c>
      <c r="F266" s="4">
        <v>132</v>
      </c>
      <c r="G266" s="4">
        <f t="shared" si="144"/>
        <v>513</v>
      </c>
      <c r="H266" s="4">
        <v>235</v>
      </c>
      <c r="I266" s="4">
        <v>172</v>
      </c>
      <c r="J266" s="4">
        <f t="shared" si="145"/>
        <v>407</v>
      </c>
      <c r="K266" s="4">
        <v>184</v>
      </c>
      <c r="L266" s="4">
        <v>39</v>
      </c>
      <c r="M266" s="4">
        <f t="shared" si="146"/>
        <v>223</v>
      </c>
      <c r="N266" s="4">
        <v>66</v>
      </c>
      <c r="O266" s="4">
        <v>0</v>
      </c>
      <c r="P266" s="4">
        <f t="shared" si="147"/>
        <v>66</v>
      </c>
      <c r="Q266" s="4">
        <v>0</v>
      </c>
      <c r="R266" s="4">
        <v>0</v>
      </c>
      <c r="S266" s="4">
        <f t="shared" si="148"/>
        <v>0</v>
      </c>
      <c r="T266" s="4">
        <v>0</v>
      </c>
      <c r="U266" s="4">
        <v>0</v>
      </c>
      <c r="V266" s="4">
        <f t="shared" si="179"/>
        <v>0</v>
      </c>
      <c r="W266" s="4">
        <f t="shared" si="180"/>
        <v>407</v>
      </c>
      <c r="X266" s="33">
        <f t="shared" si="181"/>
        <v>223</v>
      </c>
      <c r="Y266" s="33">
        <f t="shared" si="182"/>
        <v>66</v>
      </c>
      <c r="Z266" s="4">
        <f t="shared" si="183"/>
        <v>0</v>
      </c>
      <c r="AA266" s="4">
        <f t="shared" si="151"/>
        <v>0</v>
      </c>
      <c r="AB266" s="36">
        <f t="shared" si="152"/>
        <v>0</v>
      </c>
      <c r="AC266" s="43">
        <v>0</v>
      </c>
      <c r="AD266" s="43">
        <v>0</v>
      </c>
      <c r="AE266" s="43">
        <v>0</v>
      </c>
      <c r="AF266" s="33">
        <v>0</v>
      </c>
      <c r="AG266" s="85">
        <v>0</v>
      </c>
      <c r="AH266" s="85"/>
      <c r="AI266" s="33"/>
      <c r="AJ266" s="33">
        <f>SUMIF('6월 매출현황(6.26)'!$B:$B,Main!C266,'6월 매출현황(6.26)'!$N:$N)</f>
        <v>0</v>
      </c>
      <c r="AK266" s="33"/>
      <c r="AL266" s="33"/>
      <c r="AM266" s="33">
        <f t="shared" si="184"/>
        <v>0</v>
      </c>
      <c r="AN266" s="33"/>
      <c r="AO266" s="43"/>
      <c r="AP266" s="4"/>
      <c r="BB266" s="253"/>
      <c r="BC266" s="254"/>
      <c r="BD266" s="33"/>
      <c r="BE266" s="4"/>
    </row>
    <row r="267" spans="2:57" hidden="1">
      <c r="B267" s="3" t="s">
        <v>46</v>
      </c>
      <c r="C267" s="249" t="s">
        <v>61</v>
      </c>
      <c r="D267" s="89"/>
      <c r="E267" s="4">
        <v>6</v>
      </c>
      <c r="F267" s="4">
        <v>2</v>
      </c>
      <c r="G267" s="4">
        <f t="shared" si="144"/>
        <v>8</v>
      </c>
      <c r="H267" s="4">
        <v>4</v>
      </c>
      <c r="I267" s="4">
        <v>0</v>
      </c>
      <c r="J267" s="4">
        <f t="shared" si="145"/>
        <v>4</v>
      </c>
      <c r="K267" s="4">
        <v>0</v>
      </c>
      <c r="L267" s="4">
        <v>0</v>
      </c>
      <c r="M267" s="4">
        <f t="shared" si="146"/>
        <v>0</v>
      </c>
      <c r="N267" s="4">
        <v>0</v>
      </c>
      <c r="O267" s="4">
        <v>0</v>
      </c>
      <c r="P267" s="4">
        <f t="shared" si="147"/>
        <v>0</v>
      </c>
      <c r="Q267" s="4">
        <v>0</v>
      </c>
      <c r="R267" s="4">
        <v>16</v>
      </c>
      <c r="S267" s="4">
        <f t="shared" si="148"/>
        <v>16</v>
      </c>
      <c r="T267" s="4">
        <v>0</v>
      </c>
      <c r="U267" s="4">
        <v>0</v>
      </c>
      <c r="V267" s="4">
        <f t="shared" si="179"/>
        <v>0</v>
      </c>
      <c r="W267" s="4">
        <f t="shared" si="180"/>
        <v>4</v>
      </c>
      <c r="X267" s="33">
        <f t="shared" si="181"/>
        <v>0</v>
      </c>
      <c r="Y267" s="33">
        <f t="shared" si="182"/>
        <v>0</v>
      </c>
      <c r="Z267" s="4">
        <f t="shared" si="183"/>
        <v>16</v>
      </c>
      <c r="AA267" s="4">
        <f t="shared" si="151"/>
        <v>0</v>
      </c>
      <c r="AB267" s="36">
        <f t="shared" si="152"/>
        <v>0</v>
      </c>
      <c r="AC267" s="43">
        <v>16</v>
      </c>
      <c r="AD267" s="43">
        <v>0</v>
      </c>
      <c r="AE267" s="43">
        <v>0</v>
      </c>
      <c r="AF267" s="33">
        <v>0</v>
      </c>
      <c r="AG267" s="85">
        <v>0</v>
      </c>
      <c r="AH267" s="85"/>
      <c r="AI267" s="33"/>
      <c r="AJ267" s="33">
        <f>SUMIF('6월 매출현황(6.26)'!$B:$B,Main!C267,'6월 매출현황(6.26)'!$N:$N)</f>
        <v>0</v>
      </c>
      <c r="AK267" s="33"/>
      <c r="AL267" s="33"/>
      <c r="AM267" s="33">
        <f t="shared" si="184"/>
        <v>16</v>
      </c>
      <c r="AN267" s="33"/>
      <c r="AO267" s="43"/>
      <c r="AP267" s="4"/>
      <c r="BB267" s="253"/>
      <c r="BC267" s="254"/>
      <c r="BD267" s="33"/>
      <c r="BE267" s="4"/>
    </row>
    <row r="268" spans="2:57" hidden="1">
      <c r="B268" s="3" t="s">
        <v>46</v>
      </c>
      <c r="C268" s="249" t="s">
        <v>131</v>
      </c>
      <c r="D268" s="89"/>
      <c r="E268" s="4">
        <v>2</v>
      </c>
      <c r="F268" s="4">
        <v>0</v>
      </c>
      <c r="G268" s="4">
        <f t="shared" si="144"/>
        <v>2</v>
      </c>
      <c r="H268" s="4">
        <v>0</v>
      </c>
      <c r="I268" s="4">
        <v>0</v>
      </c>
      <c r="J268" s="4">
        <f t="shared" si="145"/>
        <v>0</v>
      </c>
      <c r="K268" s="4">
        <v>0</v>
      </c>
      <c r="L268" s="4">
        <v>4</v>
      </c>
      <c r="M268" s="4">
        <f t="shared" si="146"/>
        <v>4</v>
      </c>
      <c r="N268" s="4">
        <v>0</v>
      </c>
      <c r="O268" s="4">
        <v>0</v>
      </c>
      <c r="P268" s="4">
        <f t="shared" si="147"/>
        <v>0</v>
      </c>
      <c r="Q268" s="4">
        <v>0</v>
      </c>
      <c r="R268" s="4">
        <v>0</v>
      </c>
      <c r="S268" s="4">
        <f t="shared" si="148"/>
        <v>0</v>
      </c>
      <c r="T268" s="4">
        <v>0</v>
      </c>
      <c r="U268" s="4">
        <v>0</v>
      </c>
      <c r="V268" s="4">
        <f t="shared" si="179"/>
        <v>0</v>
      </c>
      <c r="W268" s="4">
        <f t="shared" si="180"/>
        <v>0</v>
      </c>
      <c r="X268" s="33">
        <f t="shared" si="181"/>
        <v>4</v>
      </c>
      <c r="Y268" s="33">
        <f t="shared" si="182"/>
        <v>0</v>
      </c>
      <c r="Z268" s="4">
        <f t="shared" si="183"/>
        <v>0</v>
      </c>
      <c r="AA268" s="4">
        <f t="shared" si="151"/>
        <v>0</v>
      </c>
      <c r="AB268" s="36">
        <f t="shared" si="152"/>
        <v>0</v>
      </c>
      <c r="AC268" s="43">
        <v>0</v>
      </c>
      <c r="AD268" s="43">
        <v>0</v>
      </c>
      <c r="AE268" s="43">
        <v>0</v>
      </c>
      <c r="AF268" s="33">
        <v>0</v>
      </c>
      <c r="AG268" s="85">
        <v>0</v>
      </c>
      <c r="AH268" s="85"/>
      <c r="AI268" s="33"/>
      <c r="AJ268" s="33">
        <f>SUMIF('6월 매출현황(6.26)'!$B:$B,Main!C268,'6월 매출현황(6.26)'!$N:$N)</f>
        <v>0</v>
      </c>
      <c r="AK268" s="33"/>
      <c r="AL268" s="33"/>
      <c r="AM268" s="33">
        <f t="shared" si="184"/>
        <v>0</v>
      </c>
      <c r="AN268" s="33"/>
      <c r="AO268" s="43"/>
      <c r="AP268" s="4"/>
      <c r="BB268" s="253"/>
      <c r="BC268" s="254"/>
      <c r="BD268" s="33"/>
      <c r="BE268" s="4"/>
    </row>
    <row r="269" spans="2:57" hidden="1">
      <c r="B269" s="3" t="s">
        <v>1556</v>
      </c>
      <c r="C269" s="249" t="s">
        <v>159</v>
      </c>
      <c r="D269" s="89"/>
      <c r="E269" s="4">
        <v>0</v>
      </c>
      <c r="F269" s="4">
        <v>0</v>
      </c>
      <c r="G269" s="4">
        <f t="shared" si="144"/>
        <v>0</v>
      </c>
      <c r="H269" s="4">
        <v>0</v>
      </c>
      <c r="I269" s="4">
        <v>0</v>
      </c>
      <c r="J269" s="4">
        <f t="shared" si="145"/>
        <v>0</v>
      </c>
      <c r="K269" s="4">
        <v>0</v>
      </c>
      <c r="L269" s="4">
        <v>0</v>
      </c>
      <c r="M269" s="4">
        <f t="shared" si="146"/>
        <v>0</v>
      </c>
      <c r="N269" s="4">
        <v>0</v>
      </c>
      <c r="O269" s="4">
        <v>0</v>
      </c>
      <c r="P269" s="4">
        <f t="shared" si="147"/>
        <v>0</v>
      </c>
      <c r="Q269" s="4">
        <v>0</v>
      </c>
      <c r="R269" s="4">
        <v>0</v>
      </c>
      <c r="S269" s="4">
        <f t="shared" si="148"/>
        <v>0</v>
      </c>
      <c r="T269" s="4">
        <v>0</v>
      </c>
      <c r="U269" s="4">
        <v>0</v>
      </c>
      <c r="V269" s="4">
        <f t="shared" si="179"/>
        <v>0</v>
      </c>
      <c r="W269" s="4">
        <f t="shared" si="180"/>
        <v>0</v>
      </c>
      <c r="X269" s="33">
        <f t="shared" si="181"/>
        <v>0</v>
      </c>
      <c r="Y269" s="33">
        <f t="shared" si="182"/>
        <v>0</v>
      </c>
      <c r="Z269" s="4">
        <f t="shared" si="183"/>
        <v>0</v>
      </c>
      <c r="AA269" s="4">
        <f t="shared" si="151"/>
        <v>0</v>
      </c>
      <c r="AB269" s="36">
        <f t="shared" si="152"/>
        <v>0</v>
      </c>
      <c r="AC269" s="43">
        <v>0</v>
      </c>
      <c r="AD269" s="43">
        <v>0</v>
      </c>
      <c r="AE269" s="43">
        <v>0</v>
      </c>
      <c r="AF269" s="33">
        <v>2</v>
      </c>
      <c r="AG269" s="85">
        <v>2</v>
      </c>
      <c r="AH269" s="85"/>
      <c r="AI269" s="33"/>
      <c r="AJ269" s="33">
        <f>SUMIF('6월 매출현황(6.26)'!$B:$B,Main!C269,'6월 매출현황(6.26)'!$N:$N)</f>
        <v>0</v>
      </c>
      <c r="AK269" s="33"/>
      <c r="AL269" s="33"/>
      <c r="AM269" s="33">
        <f t="shared" si="184"/>
        <v>4</v>
      </c>
      <c r="AN269" s="33"/>
      <c r="AO269" s="43"/>
      <c r="AP269" s="4"/>
      <c r="BB269" s="253"/>
      <c r="BC269" s="254"/>
      <c r="BD269" s="33"/>
      <c r="BE269" s="4"/>
    </row>
    <row r="270" spans="2:57" hidden="1">
      <c r="B270" s="3" t="s">
        <v>46</v>
      </c>
      <c r="C270" s="249" t="s">
        <v>132</v>
      </c>
      <c r="D270" s="89"/>
      <c r="E270" s="4">
        <v>0</v>
      </c>
      <c r="F270" s="4">
        <v>0</v>
      </c>
      <c r="G270" s="4">
        <f t="shared" si="144"/>
        <v>0</v>
      </c>
      <c r="H270" s="4">
        <v>0</v>
      </c>
      <c r="I270" s="4">
        <v>0</v>
      </c>
      <c r="J270" s="4">
        <f t="shared" si="145"/>
        <v>0</v>
      </c>
      <c r="K270" s="4">
        <v>4</v>
      </c>
      <c r="L270" s="4">
        <v>0</v>
      </c>
      <c r="M270" s="4">
        <f t="shared" si="146"/>
        <v>4</v>
      </c>
      <c r="N270" s="4">
        <v>0</v>
      </c>
      <c r="O270" s="4">
        <v>0</v>
      </c>
      <c r="P270" s="4">
        <f t="shared" si="147"/>
        <v>0</v>
      </c>
      <c r="Q270" s="4">
        <v>0</v>
      </c>
      <c r="R270" s="4">
        <v>0</v>
      </c>
      <c r="S270" s="4">
        <f t="shared" si="148"/>
        <v>0</v>
      </c>
      <c r="T270" s="4">
        <v>0</v>
      </c>
      <c r="U270" s="4">
        <v>0</v>
      </c>
      <c r="V270" s="4">
        <f t="shared" si="179"/>
        <v>0</v>
      </c>
      <c r="W270" s="4">
        <f t="shared" si="180"/>
        <v>0</v>
      </c>
      <c r="X270" s="33">
        <f t="shared" si="181"/>
        <v>4</v>
      </c>
      <c r="Y270" s="33">
        <f t="shared" si="182"/>
        <v>0</v>
      </c>
      <c r="Z270" s="4">
        <f t="shared" si="183"/>
        <v>0</v>
      </c>
      <c r="AA270" s="4">
        <f t="shared" si="151"/>
        <v>0</v>
      </c>
      <c r="AB270" s="36">
        <f t="shared" si="152"/>
        <v>0</v>
      </c>
      <c r="AC270" s="43">
        <v>0</v>
      </c>
      <c r="AD270" s="43">
        <v>0</v>
      </c>
      <c r="AE270" s="43">
        <v>0</v>
      </c>
      <c r="AF270" s="33">
        <v>0</v>
      </c>
      <c r="AG270" s="85">
        <v>0</v>
      </c>
      <c r="AH270" s="85"/>
      <c r="AI270" s="33"/>
      <c r="AJ270" s="33">
        <f>SUMIF('6월 매출현황(6.26)'!$B:$B,Main!C270,'6월 매출현황(6.26)'!$N:$N)</f>
        <v>0</v>
      </c>
      <c r="AK270" s="33"/>
      <c r="AL270" s="33"/>
      <c r="AM270" s="33">
        <f t="shared" si="184"/>
        <v>0</v>
      </c>
      <c r="AN270" s="33"/>
      <c r="AO270" s="43"/>
      <c r="AP270" s="4"/>
      <c r="BB270" s="253"/>
      <c r="BC270" s="254"/>
      <c r="BD270" s="33"/>
      <c r="BE270" s="4"/>
    </row>
    <row r="271" spans="2:57" hidden="1">
      <c r="B271" s="3" t="s">
        <v>46</v>
      </c>
      <c r="C271" t="s">
        <v>531</v>
      </c>
      <c r="D271" s="89"/>
      <c r="E271" s="4">
        <v>4</v>
      </c>
      <c r="F271" s="4">
        <v>2</v>
      </c>
      <c r="G271" s="4">
        <f>E271+F271</f>
        <v>6</v>
      </c>
      <c r="H271" s="4">
        <v>0</v>
      </c>
      <c r="I271" s="4">
        <v>0</v>
      </c>
      <c r="J271" s="4">
        <f>H271+I271</f>
        <v>0</v>
      </c>
      <c r="K271" s="4"/>
      <c r="L271" s="4"/>
      <c r="M271" s="4">
        <f>K271+L271</f>
        <v>0</v>
      </c>
      <c r="N271" s="4"/>
      <c r="O271" s="4"/>
      <c r="P271" s="4">
        <f>N271+O271</f>
        <v>0</v>
      </c>
      <c r="Q271" s="4"/>
      <c r="R271" s="4"/>
      <c r="S271" s="4">
        <f>Q271+R271</f>
        <v>0</v>
      </c>
      <c r="T271" s="4"/>
      <c r="U271" s="4"/>
      <c r="V271" s="4"/>
      <c r="W271" s="4">
        <f>J271</f>
        <v>0</v>
      </c>
      <c r="X271" s="33">
        <f>M271</f>
        <v>0</v>
      </c>
      <c r="Y271" s="33"/>
      <c r="Z271" s="4"/>
      <c r="AA271" s="4"/>
      <c r="AB271" s="36">
        <f>IFERROR(AA271/$AA$8,0)</f>
        <v>0</v>
      </c>
      <c r="AC271" s="43">
        <v>0</v>
      </c>
      <c r="AD271" s="43">
        <v>0</v>
      </c>
      <c r="AE271" s="43">
        <v>0</v>
      </c>
      <c r="AF271" s="33">
        <v>0</v>
      </c>
      <c r="AG271" s="85">
        <v>0</v>
      </c>
      <c r="AH271" s="85"/>
      <c r="AI271" s="33"/>
      <c r="AJ271" s="33">
        <f>SUMIF('6월 매출현황(6.26)'!$B:$B,Main!C271,'6월 매출현황(6.26)'!$N:$N)</f>
        <v>4</v>
      </c>
      <c r="AK271" s="33"/>
      <c r="AL271" s="33"/>
      <c r="AM271" s="33">
        <f t="shared" si="184"/>
        <v>4</v>
      </c>
      <c r="AN271" s="33"/>
      <c r="AO271" s="43"/>
      <c r="AP271" s="4"/>
      <c r="BB271" s="253"/>
      <c r="BC271" s="254"/>
      <c r="BD271" s="33"/>
      <c r="BE271" s="4"/>
    </row>
    <row r="272" spans="2:57" hidden="1">
      <c r="B272" s="3" t="s">
        <v>46</v>
      </c>
      <c r="C272" s="249" t="s">
        <v>500</v>
      </c>
      <c r="D272" s="89"/>
      <c r="E272" s="4">
        <v>0</v>
      </c>
      <c r="F272" s="4">
        <v>0</v>
      </c>
      <c r="G272" s="4">
        <f>E272+F272</f>
        <v>0</v>
      </c>
      <c r="H272" s="4">
        <v>0</v>
      </c>
      <c r="I272" s="4">
        <v>4</v>
      </c>
      <c r="J272" s="4">
        <f>H272+I272</f>
        <v>4</v>
      </c>
      <c r="K272" s="4"/>
      <c r="L272" s="4"/>
      <c r="M272" s="4">
        <f>K272+L272</f>
        <v>0</v>
      </c>
      <c r="N272" s="4"/>
      <c r="O272" s="4"/>
      <c r="P272" s="4">
        <f>N272+O272</f>
        <v>0</v>
      </c>
      <c r="Q272" s="4"/>
      <c r="R272" s="4"/>
      <c r="S272" s="4">
        <f>Q272+R272</f>
        <v>0</v>
      </c>
      <c r="T272" s="4"/>
      <c r="U272" s="4"/>
      <c r="V272" s="4"/>
      <c r="W272" s="4">
        <f t="shared" ref="W272" si="185">J272</f>
        <v>4</v>
      </c>
      <c r="X272" s="33">
        <f t="shared" ref="X272" si="186">M272</f>
        <v>0</v>
      </c>
      <c r="Y272" s="33"/>
      <c r="Z272" s="4"/>
      <c r="AA272" s="4"/>
      <c r="AB272" s="36">
        <f>IFERROR(AA272/$AA$8,0)</f>
        <v>0</v>
      </c>
      <c r="AC272" s="43">
        <v>0</v>
      </c>
      <c r="AD272" s="43">
        <v>0</v>
      </c>
      <c r="AE272" s="43">
        <v>0</v>
      </c>
      <c r="AF272" s="33">
        <v>0</v>
      </c>
      <c r="AG272" s="85">
        <v>0</v>
      </c>
      <c r="AH272" s="85"/>
      <c r="AI272" s="33"/>
      <c r="AJ272" s="33">
        <f>SUMIF('6월 매출현황(6.26)'!$B:$B,Main!C272,'6월 매출현황(6.26)'!$N:$N)</f>
        <v>0</v>
      </c>
      <c r="AK272" s="33"/>
      <c r="AL272" s="33"/>
      <c r="AM272" s="33">
        <f t="shared" si="184"/>
        <v>0</v>
      </c>
      <c r="AN272" s="33"/>
      <c r="AO272" s="43"/>
      <c r="AP272" s="4"/>
      <c r="BB272" s="253"/>
      <c r="BC272" s="254"/>
      <c r="BD272" s="33"/>
      <c r="BE272" s="4"/>
    </row>
    <row r="273" spans="2:57" ht="18.75" hidden="1" customHeight="1">
      <c r="B273" s="3" t="s">
        <v>46</v>
      </c>
      <c r="C273" t="s">
        <v>529</v>
      </c>
      <c r="D273" s="89"/>
      <c r="E273" s="4">
        <v>121</v>
      </c>
      <c r="F273" s="4">
        <v>134</v>
      </c>
      <c r="G273" s="4">
        <f>E273+F273</f>
        <v>255</v>
      </c>
      <c r="H273" s="4"/>
      <c r="I273" s="4"/>
      <c r="J273" s="4">
        <f>H273+I273</f>
        <v>0</v>
      </c>
      <c r="K273" s="4"/>
      <c r="L273" s="4"/>
      <c r="M273" s="4">
        <f>K273+L273</f>
        <v>0</v>
      </c>
      <c r="N273" s="4"/>
      <c r="O273" s="4"/>
      <c r="P273" s="4">
        <f>N273+O273</f>
        <v>0</v>
      </c>
      <c r="Q273" s="4"/>
      <c r="R273" s="4"/>
      <c r="S273" s="4">
        <f>Q273+R273</f>
        <v>0</v>
      </c>
      <c r="T273" s="4"/>
      <c r="U273" s="4"/>
      <c r="V273" s="4"/>
      <c r="W273" s="4">
        <f>J273</f>
        <v>0</v>
      </c>
      <c r="X273" s="33">
        <f>M273</f>
        <v>0</v>
      </c>
      <c r="Y273" s="33"/>
      <c r="Z273" s="4"/>
      <c r="AA273" s="4"/>
      <c r="AB273" s="36">
        <f>IFERROR(AA273/$AA$8,0)</f>
        <v>0</v>
      </c>
      <c r="AC273" s="43">
        <v>0</v>
      </c>
      <c r="AD273" s="43">
        <v>0</v>
      </c>
      <c r="AE273" s="43">
        <v>0</v>
      </c>
      <c r="AF273" s="33">
        <v>0</v>
      </c>
      <c r="AG273" s="85">
        <v>0</v>
      </c>
      <c r="AH273" s="85"/>
      <c r="AI273" s="33"/>
      <c r="AJ273" s="33">
        <f>SUMIF('6월 매출현황(6.26)'!$B:$B,Main!C273,'6월 매출현황(6.26)'!$N:$N)</f>
        <v>0</v>
      </c>
      <c r="AK273" s="33"/>
      <c r="AL273" s="33"/>
      <c r="AM273" s="33">
        <f t="shared" si="184"/>
        <v>0</v>
      </c>
      <c r="AN273" s="33"/>
      <c r="AO273" s="43"/>
      <c r="AP273" s="4"/>
      <c r="BB273" s="253"/>
      <c r="BC273" s="254"/>
      <c r="BD273" s="33"/>
      <c r="BE273" s="4"/>
    </row>
    <row r="274" spans="2:57" hidden="1">
      <c r="B274" s="3" t="s">
        <v>242</v>
      </c>
      <c r="C274" s="249" t="s">
        <v>164</v>
      </c>
      <c r="D274" s="89"/>
      <c r="E274" s="4">
        <v>0</v>
      </c>
      <c r="F274" s="4">
        <v>0</v>
      </c>
      <c r="G274" s="4">
        <f t="shared" si="144"/>
        <v>0</v>
      </c>
      <c r="H274" s="4">
        <v>2</v>
      </c>
      <c r="I274" s="4">
        <v>38</v>
      </c>
      <c r="J274" s="4">
        <f t="shared" si="145"/>
        <v>40</v>
      </c>
      <c r="K274" s="4">
        <v>66</v>
      </c>
      <c r="L274" s="4">
        <v>43</v>
      </c>
      <c r="M274" s="4">
        <f t="shared" si="146"/>
        <v>109</v>
      </c>
      <c r="N274" s="4">
        <v>24</v>
      </c>
      <c r="O274" s="4">
        <v>2</v>
      </c>
      <c r="P274" s="4">
        <f t="shared" si="147"/>
        <v>26</v>
      </c>
      <c r="Q274" s="4">
        <v>0</v>
      </c>
      <c r="R274" s="4">
        <v>0</v>
      </c>
      <c r="S274" s="4">
        <f t="shared" si="148"/>
        <v>0</v>
      </c>
      <c r="T274" s="4">
        <v>0</v>
      </c>
      <c r="U274" s="4">
        <v>0</v>
      </c>
      <c r="V274" s="4">
        <f t="shared" si="179"/>
        <v>0</v>
      </c>
      <c r="W274" s="4">
        <f t="shared" si="180"/>
        <v>40</v>
      </c>
      <c r="X274" s="33">
        <f t="shared" si="181"/>
        <v>109</v>
      </c>
      <c r="Y274" s="33">
        <f t="shared" si="182"/>
        <v>26</v>
      </c>
      <c r="Z274" s="4">
        <f t="shared" si="183"/>
        <v>0</v>
      </c>
      <c r="AA274" s="4">
        <f t="shared" si="151"/>
        <v>0</v>
      </c>
      <c r="AB274" s="36">
        <f t="shared" si="152"/>
        <v>0</v>
      </c>
      <c r="AC274" s="43">
        <v>0</v>
      </c>
      <c r="AD274" s="43">
        <v>0</v>
      </c>
      <c r="AE274" s="43">
        <v>0</v>
      </c>
      <c r="AF274" s="33">
        <v>0</v>
      </c>
      <c r="AG274" s="85">
        <v>0</v>
      </c>
      <c r="AH274" s="85"/>
      <c r="AI274" s="33"/>
      <c r="AJ274" s="33">
        <f>SUMIF('6월 매출현황(6.26)'!$B:$B,Main!C274,'6월 매출현황(6.26)'!$N:$N)</f>
        <v>0</v>
      </c>
      <c r="AK274" s="33"/>
      <c r="AL274" s="33"/>
      <c r="AM274" s="33">
        <f t="shared" si="184"/>
        <v>0</v>
      </c>
      <c r="AN274" s="33"/>
      <c r="AO274" s="43"/>
      <c r="AP274" s="4"/>
      <c r="BB274" s="253"/>
      <c r="BC274" s="254"/>
      <c r="BD274" s="33"/>
      <c r="BE274" s="4"/>
    </row>
    <row r="275" spans="2:57" hidden="1">
      <c r="B275" s="3" t="s">
        <v>242</v>
      </c>
      <c r="C275" s="249" t="s">
        <v>249</v>
      </c>
      <c r="D275" s="89"/>
      <c r="E275" s="4">
        <v>0</v>
      </c>
      <c r="F275" s="4">
        <v>0</v>
      </c>
      <c r="G275" s="4">
        <f t="shared" si="144"/>
        <v>0</v>
      </c>
      <c r="H275" s="4">
        <v>0</v>
      </c>
      <c r="I275" s="4">
        <v>0</v>
      </c>
      <c r="J275" s="4">
        <f t="shared" si="145"/>
        <v>0</v>
      </c>
      <c r="K275" s="4">
        <v>0</v>
      </c>
      <c r="L275" s="4">
        <v>0</v>
      </c>
      <c r="M275" s="4">
        <f t="shared" si="146"/>
        <v>0</v>
      </c>
      <c r="N275" s="4">
        <v>0</v>
      </c>
      <c r="O275" s="4">
        <v>0</v>
      </c>
      <c r="P275" s="4">
        <f t="shared" si="147"/>
        <v>0</v>
      </c>
      <c r="Q275" s="4">
        <v>0</v>
      </c>
      <c r="R275" s="4">
        <v>0</v>
      </c>
      <c r="S275" s="4">
        <f t="shared" si="148"/>
        <v>0</v>
      </c>
      <c r="T275" s="4">
        <v>0</v>
      </c>
      <c r="U275" s="4">
        <v>0</v>
      </c>
      <c r="V275" s="4">
        <f t="shared" si="179"/>
        <v>0</v>
      </c>
      <c r="W275" s="4">
        <f t="shared" si="180"/>
        <v>0</v>
      </c>
      <c r="X275" s="33">
        <f t="shared" si="181"/>
        <v>0</v>
      </c>
      <c r="Y275" s="33">
        <f t="shared" si="182"/>
        <v>0</v>
      </c>
      <c r="Z275" s="4">
        <f t="shared" si="183"/>
        <v>0</v>
      </c>
      <c r="AA275" s="4">
        <f t="shared" si="151"/>
        <v>0</v>
      </c>
      <c r="AB275" s="36">
        <f t="shared" si="152"/>
        <v>0</v>
      </c>
      <c r="AC275" s="43">
        <v>0</v>
      </c>
      <c r="AD275" s="43">
        <v>0</v>
      </c>
      <c r="AE275" s="43">
        <v>0</v>
      </c>
      <c r="AF275" s="33">
        <v>0</v>
      </c>
      <c r="AG275" s="85">
        <v>0</v>
      </c>
      <c r="AH275" s="85"/>
      <c r="AI275" s="33"/>
      <c r="AJ275" s="33">
        <f>SUMIF('6월 매출현황(6.26)'!$B:$B,Main!C275,'6월 매출현황(6.26)'!$N:$N)</f>
        <v>0</v>
      </c>
      <c r="AK275" s="33"/>
      <c r="AL275" s="33"/>
      <c r="AM275" s="33">
        <f t="shared" si="184"/>
        <v>0</v>
      </c>
      <c r="AN275" s="33"/>
      <c r="AO275" s="43"/>
      <c r="AP275" s="4"/>
      <c r="BB275" s="253"/>
      <c r="BC275" s="254"/>
      <c r="BD275" s="33"/>
      <c r="BE275" s="4"/>
    </row>
    <row r="276" spans="2:57" hidden="1">
      <c r="B276" s="3" t="s">
        <v>242</v>
      </c>
      <c r="C276" s="249" t="s">
        <v>162</v>
      </c>
      <c r="D276" s="89"/>
      <c r="E276" s="4">
        <v>0</v>
      </c>
      <c r="F276" s="4">
        <v>0</v>
      </c>
      <c r="G276" s="4">
        <f t="shared" si="144"/>
        <v>0</v>
      </c>
      <c r="H276" s="4">
        <v>0</v>
      </c>
      <c r="I276" s="4">
        <v>0</v>
      </c>
      <c r="J276" s="4">
        <f t="shared" si="145"/>
        <v>0</v>
      </c>
      <c r="K276" s="4">
        <v>0</v>
      </c>
      <c r="L276" s="4">
        <v>0</v>
      </c>
      <c r="M276" s="4">
        <f t="shared" si="146"/>
        <v>0</v>
      </c>
      <c r="N276" s="4">
        <v>0</v>
      </c>
      <c r="O276" s="4">
        <v>443</v>
      </c>
      <c r="P276" s="4">
        <f t="shared" si="147"/>
        <v>443</v>
      </c>
      <c r="Q276" s="4">
        <v>0</v>
      </c>
      <c r="R276" s="4">
        <v>0</v>
      </c>
      <c r="S276" s="4">
        <f t="shared" si="148"/>
        <v>0</v>
      </c>
      <c r="T276" s="4">
        <v>0</v>
      </c>
      <c r="U276" s="4">
        <v>0</v>
      </c>
      <c r="V276" s="4">
        <f t="shared" si="179"/>
        <v>0</v>
      </c>
      <c r="W276" s="4">
        <f t="shared" si="180"/>
        <v>0</v>
      </c>
      <c r="X276" s="33">
        <f t="shared" si="181"/>
        <v>0</v>
      </c>
      <c r="Y276" s="33">
        <f t="shared" si="182"/>
        <v>443</v>
      </c>
      <c r="Z276" s="4">
        <f t="shared" si="183"/>
        <v>0</v>
      </c>
      <c r="AA276" s="4">
        <f t="shared" si="151"/>
        <v>0</v>
      </c>
      <c r="AB276" s="36">
        <f t="shared" si="152"/>
        <v>0</v>
      </c>
      <c r="AC276" s="43">
        <v>0</v>
      </c>
      <c r="AD276" s="43">
        <v>0</v>
      </c>
      <c r="AE276" s="43">
        <v>0</v>
      </c>
      <c r="AF276" s="33">
        <v>0</v>
      </c>
      <c r="AG276" s="85">
        <v>0</v>
      </c>
      <c r="AH276" s="85"/>
      <c r="AI276" s="33"/>
      <c r="AJ276" s="33">
        <f>SUMIF('6월 매출현황(6.26)'!$B:$B,Main!C276,'6월 매출현황(6.26)'!$N:$N)</f>
        <v>0</v>
      </c>
      <c r="AK276" s="33"/>
      <c r="AL276" s="33"/>
      <c r="AM276" s="33">
        <f t="shared" si="184"/>
        <v>0</v>
      </c>
      <c r="AN276" s="33"/>
      <c r="AO276" s="43"/>
      <c r="AP276" s="4"/>
      <c r="BB276" s="253"/>
      <c r="BC276" s="254"/>
      <c r="BD276" s="33"/>
      <c r="BE276" s="4"/>
    </row>
    <row r="277" spans="2:57" ht="15.75" hidden="1" customHeight="1">
      <c r="B277" s="3" t="s">
        <v>242</v>
      </c>
      <c r="C277" s="249" t="s">
        <v>205</v>
      </c>
      <c r="D277" s="89"/>
      <c r="E277" s="4">
        <v>0</v>
      </c>
      <c r="F277" s="4">
        <v>0</v>
      </c>
      <c r="G277" s="4">
        <f t="shared" si="144"/>
        <v>0</v>
      </c>
      <c r="H277" s="4">
        <v>0</v>
      </c>
      <c r="I277" s="4">
        <v>0</v>
      </c>
      <c r="J277" s="4">
        <f t="shared" si="145"/>
        <v>0</v>
      </c>
      <c r="K277" s="4">
        <v>0</v>
      </c>
      <c r="L277" s="4">
        <v>0</v>
      </c>
      <c r="M277" s="4">
        <f t="shared" si="146"/>
        <v>0</v>
      </c>
      <c r="N277" s="4">
        <v>0</v>
      </c>
      <c r="O277" s="4">
        <v>0</v>
      </c>
      <c r="P277" s="4">
        <f t="shared" si="147"/>
        <v>0</v>
      </c>
      <c r="Q277" s="4">
        <v>0</v>
      </c>
      <c r="R277" s="4">
        <v>0</v>
      </c>
      <c r="S277" s="4">
        <f t="shared" si="148"/>
        <v>0</v>
      </c>
      <c r="T277" s="4">
        <v>0</v>
      </c>
      <c r="U277" s="4">
        <v>0</v>
      </c>
      <c r="V277" s="4">
        <f t="shared" si="179"/>
        <v>0</v>
      </c>
      <c r="W277" s="4">
        <f t="shared" si="180"/>
        <v>0</v>
      </c>
      <c r="X277" s="33">
        <f t="shared" si="181"/>
        <v>0</v>
      </c>
      <c r="Y277" s="33">
        <f t="shared" si="182"/>
        <v>0</v>
      </c>
      <c r="Z277" s="4">
        <f t="shared" si="183"/>
        <v>0</v>
      </c>
      <c r="AA277" s="4">
        <f t="shared" si="151"/>
        <v>0</v>
      </c>
      <c r="AB277" s="36">
        <f t="shared" si="152"/>
        <v>0</v>
      </c>
      <c r="AC277" s="43">
        <v>0</v>
      </c>
      <c r="AD277" s="43">
        <v>0</v>
      </c>
      <c r="AE277" s="43">
        <v>0</v>
      </c>
      <c r="AF277" s="33">
        <v>0</v>
      </c>
      <c r="AG277" s="85">
        <v>0</v>
      </c>
      <c r="AH277" s="85"/>
      <c r="AI277" s="33"/>
      <c r="AJ277" s="33">
        <f>SUMIF('6월 매출현황(6.26)'!$B:$B,Main!C277,'6월 매출현황(6.26)'!$N:$N)</f>
        <v>0</v>
      </c>
      <c r="AK277" s="33"/>
      <c r="AL277" s="33"/>
      <c r="AM277" s="33">
        <f t="shared" si="184"/>
        <v>0</v>
      </c>
      <c r="AN277" s="33"/>
      <c r="AO277" s="43"/>
      <c r="AP277" s="4"/>
      <c r="BB277" s="253"/>
      <c r="BC277" s="254"/>
      <c r="BD277" s="33"/>
      <c r="BE277" s="4"/>
    </row>
    <row r="278" spans="2:57" hidden="1">
      <c r="B278" s="3" t="s">
        <v>242</v>
      </c>
      <c r="C278" s="249" t="s">
        <v>174</v>
      </c>
      <c r="D278" s="89"/>
      <c r="E278" s="4">
        <v>15</v>
      </c>
      <c r="F278" s="4">
        <v>0</v>
      </c>
      <c r="G278" s="4">
        <f t="shared" si="144"/>
        <v>15</v>
      </c>
      <c r="H278" s="4">
        <v>2</v>
      </c>
      <c r="I278" s="4">
        <v>4</v>
      </c>
      <c r="J278" s="4">
        <f t="shared" si="145"/>
        <v>6</v>
      </c>
      <c r="K278" s="4">
        <v>0</v>
      </c>
      <c r="L278" s="4">
        <v>4</v>
      </c>
      <c r="M278" s="4">
        <f t="shared" si="146"/>
        <v>4</v>
      </c>
      <c r="N278" s="4">
        <v>0</v>
      </c>
      <c r="O278" s="4">
        <v>1</v>
      </c>
      <c r="P278" s="4">
        <f t="shared" si="147"/>
        <v>1</v>
      </c>
      <c r="Q278" s="4">
        <v>0</v>
      </c>
      <c r="R278" s="4">
        <v>0</v>
      </c>
      <c r="S278" s="4">
        <f t="shared" si="148"/>
        <v>0</v>
      </c>
      <c r="T278" s="4">
        <v>0</v>
      </c>
      <c r="U278" s="4">
        <v>2</v>
      </c>
      <c r="V278" s="4">
        <f t="shared" si="179"/>
        <v>2</v>
      </c>
      <c r="W278" s="4">
        <f t="shared" si="180"/>
        <v>6</v>
      </c>
      <c r="X278" s="33">
        <f t="shared" si="181"/>
        <v>4</v>
      </c>
      <c r="Y278" s="33">
        <f t="shared" si="182"/>
        <v>1</v>
      </c>
      <c r="Z278" s="4">
        <f t="shared" si="183"/>
        <v>0</v>
      </c>
      <c r="AA278" s="4">
        <f t="shared" si="151"/>
        <v>2</v>
      </c>
      <c r="AB278" s="36">
        <f t="shared" si="152"/>
        <v>4.5858096705554333E-6</v>
      </c>
      <c r="AC278" s="43">
        <v>0</v>
      </c>
      <c r="AD278" s="43">
        <v>0</v>
      </c>
      <c r="AE278" s="43">
        <v>0</v>
      </c>
      <c r="AF278" s="33">
        <v>0</v>
      </c>
      <c r="AG278" s="85">
        <v>0</v>
      </c>
      <c r="AH278" s="85"/>
      <c r="AI278" s="33"/>
      <c r="AJ278" s="33">
        <f>SUMIF('6월 매출현황(6.26)'!$B:$B,Main!C278,'6월 매출현황(6.26)'!$N:$N)</f>
        <v>0</v>
      </c>
      <c r="AK278" s="33"/>
      <c r="AL278" s="33"/>
      <c r="AM278" s="33">
        <f t="shared" si="184"/>
        <v>0</v>
      </c>
      <c r="AN278" s="33"/>
      <c r="AO278" s="43"/>
      <c r="AP278" s="4"/>
      <c r="BB278" s="253"/>
      <c r="BC278" s="254"/>
      <c r="BD278" s="33"/>
      <c r="BE278" s="4"/>
    </row>
    <row r="279" spans="2:57" hidden="1">
      <c r="B279" s="3" t="s">
        <v>242</v>
      </c>
      <c r="C279" s="249" t="s">
        <v>208</v>
      </c>
      <c r="D279" s="89"/>
      <c r="E279" s="4">
        <v>0</v>
      </c>
      <c r="F279" s="4">
        <v>0</v>
      </c>
      <c r="G279" s="4">
        <f t="shared" si="144"/>
        <v>0</v>
      </c>
      <c r="H279" s="4">
        <v>14</v>
      </c>
      <c r="I279" s="4">
        <v>4</v>
      </c>
      <c r="J279" s="4">
        <f t="shared" si="145"/>
        <v>18</v>
      </c>
      <c r="K279" s="4">
        <v>0</v>
      </c>
      <c r="L279" s="4">
        <v>0</v>
      </c>
      <c r="M279" s="4">
        <f t="shared" si="146"/>
        <v>0</v>
      </c>
      <c r="N279" s="4">
        <v>1</v>
      </c>
      <c r="O279" s="4">
        <v>0</v>
      </c>
      <c r="P279" s="4">
        <f t="shared" si="147"/>
        <v>1</v>
      </c>
      <c r="Q279" s="4">
        <v>0</v>
      </c>
      <c r="R279" s="4">
        <v>0</v>
      </c>
      <c r="S279" s="4">
        <f t="shared" si="148"/>
        <v>0</v>
      </c>
      <c r="T279" s="4">
        <v>0</v>
      </c>
      <c r="U279" s="4">
        <v>0</v>
      </c>
      <c r="V279" s="4">
        <f t="shared" si="179"/>
        <v>0</v>
      </c>
      <c r="W279" s="4">
        <f t="shared" si="180"/>
        <v>18</v>
      </c>
      <c r="X279" s="33">
        <f t="shared" si="181"/>
        <v>0</v>
      </c>
      <c r="Y279" s="33">
        <f t="shared" si="182"/>
        <v>1</v>
      </c>
      <c r="Z279" s="4">
        <f t="shared" si="183"/>
        <v>0</v>
      </c>
      <c r="AA279" s="4">
        <f t="shared" si="151"/>
        <v>0</v>
      </c>
      <c r="AB279" s="36">
        <f t="shared" si="152"/>
        <v>0</v>
      </c>
      <c r="AC279" s="43">
        <v>0</v>
      </c>
      <c r="AD279" s="43">
        <v>0</v>
      </c>
      <c r="AE279" s="43">
        <v>0</v>
      </c>
      <c r="AF279" s="33">
        <v>0</v>
      </c>
      <c r="AG279" s="85">
        <v>0</v>
      </c>
      <c r="AH279" s="85"/>
      <c r="AI279" s="33"/>
      <c r="AJ279" s="33">
        <f>SUMIF('6월 매출현황(6.26)'!$B:$B,Main!C279,'6월 매출현황(6.26)'!$N:$N)</f>
        <v>0</v>
      </c>
      <c r="AK279" s="33"/>
      <c r="AL279" s="33"/>
      <c r="AM279" s="33">
        <f t="shared" si="184"/>
        <v>0</v>
      </c>
      <c r="AN279" s="33"/>
      <c r="AO279" s="43"/>
      <c r="AP279" s="4"/>
      <c r="BB279" s="253"/>
      <c r="BC279" s="254"/>
      <c r="BD279" s="33"/>
      <c r="BE279" s="4"/>
    </row>
    <row r="280" spans="2:57" ht="16.5" hidden="1" customHeight="1">
      <c r="B280" s="3" t="s">
        <v>242</v>
      </c>
      <c r="C280" s="249" t="s">
        <v>161</v>
      </c>
      <c r="D280" s="89"/>
      <c r="E280" s="4">
        <v>12</v>
      </c>
      <c r="F280" s="4">
        <v>18</v>
      </c>
      <c r="G280" s="4">
        <f t="shared" si="144"/>
        <v>30</v>
      </c>
      <c r="H280" s="4">
        <v>4</v>
      </c>
      <c r="I280" s="4">
        <v>4</v>
      </c>
      <c r="J280" s="4">
        <f t="shared" si="145"/>
        <v>8</v>
      </c>
      <c r="K280" s="4">
        <v>8</v>
      </c>
      <c r="L280" s="4">
        <v>12</v>
      </c>
      <c r="M280" s="4">
        <f t="shared" si="146"/>
        <v>20</v>
      </c>
      <c r="N280" s="4">
        <v>0</v>
      </c>
      <c r="O280" s="4">
        <v>4</v>
      </c>
      <c r="P280" s="4">
        <f t="shared" si="147"/>
        <v>4</v>
      </c>
      <c r="Q280" s="4">
        <v>0</v>
      </c>
      <c r="R280" s="4">
        <v>0</v>
      </c>
      <c r="S280" s="4">
        <f t="shared" si="148"/>
        <v>0</v>
      </c>
      <c r="T280" s="4">
        <v>0</v>
      </c>
      <c r="U280" s="4">
        <v>2</v>
      </c>
      <c r="V280" s="4">
        <f t="shared" si="179"/>
        <v>2</v>
      </c>
      <c r="W280" s="4">
        <f t="shared" si="180"/>
        <v>8</v>
      </c>
      <c r="X280" s="33">
        <f t="shared" si="181"/>
        <v>20</v>
      </c>
      <c r="Y280" s="33">
        <f t="shared" si="182"/>
        <v>4</v>
      </c>
      <c r="Z280" s="4">
        <f t="shared" si="183"/>
        <v>0</v>
      </c>
      <c r="AA280" s="4">
        <f t="shared" si="151"/>
        <v>2</v>
      </c>
      <c r="AB280" s="36">
        <f t="shared" si="152"/>
        <v>4.5858096705554333E-6</v>
      </c>
      <c r="AC280" s="43">
        <v>0</v>
      </c>
      <c r="AD280" s="43">
        <v>2</v>
      </c>
      <c r="AE280" s="43">
        <v>0</v>
      </c>
      <c r="AF280" s="33">
        <v>2</v>
      </c>
      <c r="AG280" s="85">
        <v>0</v>
      </c>
      <c r="AH280" s="85"/>
      <c r="AI280" s="33"/>
      <c r="AJ280" s="33">
        <f>SUMIF('6월 매출현황(6.26)'!$B:$B,Main!C280,'6월 매출현황(6.26)'!$N:$N)</f>
        <v>0</v>
      </c>
      <c r="AK280" s="33"/>
      <c r="AL280" s="33"/>
      <c r="AM280" s="33">
        <f t="shared" si="184"/>
        <v>4</v>
      </c>
      <c r="AN280" s="33"/>
      <c r="AO280" s="43"/>
      <c r="AP280" s="4"/>
      <c r="BB280" s="253"/>
      <c r="BC280" s="254"/>
      <c r="BD280" s="33"/>
      <c r="BE280" s="4"/>
    </row>
    <row r="281" spans="2:57" ht="16.5" hidden="1" customHeight="1">
      <c r="B281" s="3" t="s">
        <v>242</v>
      </c>
      <c r="C281" s="250" t="s">
        <v>99</v>
      </c>
      <c r="D281" s="89"/>
      <c r="E281" s="4">
        <v>0</v>
      </c>
      <c r="F281" s="4">
        <v>0</v>
      </c>
      <c r="G281" s="4">
        <f t="shared" ref="G281:G292" si="187">E281+F281</f>
        <v>0</v>
      </c>
      <c r="H281" s="4">
        <v>0</v>
      </c>
      <c r="I281" s="4">
        <v>0</v>
      </c>
      <c r="J281" s="4">
        <f t="shared" ref="J281:J292" si="188">H281+I281</f>
        <v>0</v>
      </c>
      <c r="K281" s="4">
        <v>0</v>
      </c>
      <c r="L281" s="4">
        <v>0</v>
      </c>
      <c r="M281" s="4">
        <f t="shared" ref="M281:M292" si="189">K281+L281</f>
        <v>0</v>
      </c>
      <c r="N281" s="4">
        <v>0</v>
      </c>
      <c r="O281" s="4">
        <v>60</v>
      </c>
      <c r="P281" s="4">
        <f t="shared" ref="P281:P292" si="190">N281+O281</f>
        <v>60</v>
      </c>
      <c r="Q281" s="4">
        <v>100</v>
      </c>
      <c r="R281" s="4">
        <v>0</v>
      </c>
      <c r="S281" s="4">
        <f t="shared" ref="S281:S292" si="191">Q281+R281</f>
        <v>100</v>
      </c>
      <c r="T281" s="4">
        <v>0</v>
      </c>
      <c r="U281" s="4">
        <v>0</v>
      </c>
      <c r="V281" s="4">
        <f>T281+U281</f>
        <v>0</v>
      </c>
      <c r="W281" s="4">
        <f t="shared" ref="W281:W292" si="192">J281</f>
        <v>0</v>
      </c>
      <c r="X281" s="33">
        <f t="shared" ref="X281:X292" si="193">M281</f>
        <v>0</v>
      </c>
      <c r="Y281" s="33">
        <f>P281</f>
        <v>60</v>
      </c>
      <c r="Z281" s="4">
        <f>S281</f>
        <v>100</v>
      </c>
      <c r="AA281" s="4">
        <f>V281</f>
        <v>0</v>
      </c>
      <c r="AB281" s="36">
        <f t="shared" ref="AB281:AB292" si="194">IFERROR(AA281/$AA$8,0)</f>
        <v>0</v>
      </c>
      <c r="AC281" s="43">
        <v>0</v>
      </c>
      <c r="AD281" s="43">
        <v>0</v>
      </c>
      <c r="AE281" s="43">
        <v>0</v>
      </c>
      <c r="AF281" s="33">
        <v>0</v>
      </c>
      <c r="AG281" s="85">
        <v>0</v>
      </c>
      <c r="AH281" s="85"/>
      <c r="AI281" s="33"/>
      <c r="AJ281" s="33">
        <f>SUMIF('6월 매출현황(6.26)'!$B:$B,Main!C281,'6월 매출현황(6.26)'!$N:$N)</f>
        <v>0</v>
      </c>
      <c r="AK281" s="33"/>
      <c r="AL281" s="33"/>
      <c r="AM281" s="33">
        <f t="shared" si="184"/>
        <v>0</v>
      </c>
      <c r="AN281" s="33"/>
      <c r="AO281" s="43"/>
      <c r="AP281" s="4"/>
      <c r="BB281" s="253"/>
      <c r="BC281" s="254"/>
      <c r="BD281" s="33"/>
      <c r="BE281" s="4"/>
    </row>
    <row r="282" spans="2:57" hidden="1">
      <c r="B282" s="3" t="s">
        <v>242</v>
      </c>
      <c r="C282" s="249" t="s">
        <v>150</v>
      </c>
      <c r="D282" s="89"/>
      <c r="E282" s="4">
        <v>0</v>
      </c>
      <c r="F282" s="4">
        <v>0</v>
      </c>
      <c r="G282" s="4">
        <f t="shared" si="187"/>
        <v>0</v>
      </c>
      <c r="H282" s="4">
        <v>0</v>
      </c>
      <c r="I282" s="4">
        <v>0</v>
      </c>
      <c r="J282" s="4">
        <f t="shared" si="188"/>
        <v>0</v>
      </c>
      <c r="K282" s="4">
        <v>0</v>
      </c>
      <c r="L282" s="4">
        <v>0</v>
      </c>
      <c r="M282" s="4">
        <f t="shared" si="189"/>
        <v>0</v>
      </c>
      <c r="N282" s="4">
        <v>8</v>
      </c>
      <c r="O282" s="4">
        <v>12</v>
      </c>
      <c r="P282" s="4">
        <f t="shared" si="190"/>
        <v>20</v>
      </c>
      <c r="Q282" s="4">
        <v>8</v>
      </c>
      <c r="R282" s="4">
        <v>12</v>
      </c>
      <c r="S282" s="4">
        <f t="shared" si="191"/>
        <v>20</v>
      </c>
      <c r="T282" s="4">
        <v>0</v>
      </c>
      <c r="U282" s="4">
        <v>0</v>
      </c>
      <c r="V282" s="4">
        <f>T282+U282</f>
        <v>0</v>
      </c>
      <c r="W282" s="4">
        <f t="shared" si="192"/>
        <v>0</v>
      </c>
      <c r="X282" s="33">
        <f t="shared" si="193"/>
        <v>0</v>
      </c>
      <c r="Y282" s="33">
        <f>P282</f>
        <v>20</v>
      </c>
      <c r="Z282" s="4">
        <f>S282</f>
        <v>20</v>
      </c>
      <c r="AA282" s="4">
        <f>V282</f>
        <v>0</v>
      </c>
      <c r="AB282" s="36">
        <f t="shared" si="194"/>
        <v>0</v>
      </c>
      <c r="AC282" s="43">
        <v>0</v>
      </c>
      <c r="AD282" s="43">
        <v>0</v>
      </c>
      <c r="AE282" s="43">
        <v>0</v>
      </c>
      <c r="AF282" s="33">
        <v>2</v>
      </c>
      <c r="AG282" s="85">
        <v>0</v>
      </c>
      <c r="AH282" s="85"/>
      <c r="AI282" s="33"/>
      <c r="AJ282" s="33">
        <f>SUMIF('6월 매출현황(6.26)'!$B:$B,Main!C282,'6월 매출현황(6.26)'!$N:$N)</f>
        <v>0</v>
      </c>
      <c r="AK282" s="33"/>
      <c r="AL282" s="33"/>
      <c r="AM282" s="33">
        <f t="shared" si="184"/>
        <v>2</v>
      </c>
      <c r="AN282" s="33"/>
      <c r="AO282" s="43"/>
      <c r="AP282" s="4"/>
      <c r="BB282" s="253"/>
      <c r="BC282" s="254"/>
      <c r="BD282" s="33"/>
      <c r="BE282" s="4"/>
    </row>
    <row r="283" spans="2:57" hidden="1">
      <c r="B283" s="3" t="s">
        <v>242</v>
      </c>
      <c r="C283" s="249" t="s">
        <v>454</v>
      </c>
      <c r="D283" s="89"/>
      <c r="E283" s="4">
        <v>0</v>
      </c>
      <c r="F283" s="4">
        <v>0</v>
      </c>
      <c r="G283" s="4">
        <f t="shared" si="187"/>
        <v>0</v>
      </c>
      <c r="H283" s="4">
        <v>0</v>
      </c>
      <c r="I283" s="4">
        <v>0</v>
      </c>
      <c r="J283" s="4">
        <f t="shared" si="188"/>
        <v>0</v>
      </c>
      <c r="K283" s="4">
        <v>0</v>
      </c>
      <c r="L283" s="4">
        <v>0</v>
      </c>
      <c r="M283" s="4">
        <f t="shared" si="189"/>
        <v>0</v>
      </c>
      <c r="N283" s="4">
        <v>0</v>
      </c>
      <c r="O283" s="4">
        <v>0</v>
      </c>
      <c r="P283" s="4">
        <f t="shared" si="190"/>
        <v>0</v>
      </c>
      <c r="Q283" s="4">
        <v>0</v>
      </c>
      <c r="R283" s="4">
        <v>0</v>
      </c>
      <c r="S283" s="4">
        <f t="shared" si="191"/>
        <v>0</v>
      </c>
      <c r="T283" s="4">
        <v>0</v>
      </c>
      <c r="U283" s="4">
        <v>0</v>
      </c>
      <c r="V283" s="4">
        <f>T283+U283</f>
        <v>0</v>
      </c>
      <c r="W283" s="4">
        <f t="shared" si="192"/>
        <v>0</v>
      </c>
      <c r="X283" s="33">
        <f t="shared" si="193"/>
        <v>0</v>
      </c>
      <c r="Y283" s="33">
        <f>P283</f>
        <v>0</v>
      </c>
      <c r="Z283" s="4">
        <f>S283</f>
        <v>0</v>
      </c>
      <c r="AA283" s="4">
        <f>V283</f>
        <v>0</v>
      </c>
      <c r="AB283" s="36">
        <f t="shared" si="194"/>
        <v>0</v>
      </c>
      <c r="AC283" s="43">
        <v>0</v>
      </c>
      <c r="AD283" s="43">
        <v>0</v>
      </c>
      <c r="AE283" s="43">
        <v>0</v>
      </c>
      <c r="AF283" s="33">
        <v>0</v>
      </c>
      <c r="AG283" s="85">
        <v>0</v>
      </c>
      <c r="AH283" s="85"/>
      <c r="AI283" s="33"/>
      <c r="AJ283" s="33">
        <f>SUMIF('6월 매출현황(6.26)'!$B:$B,Main!C283,'6월 매출현황(6.26)'!$N:$N)</f>
        <v>0</v>
      </c>
      <c r="AK283" s="33"/>
      <c r="AL283" s="33"/>
      <c r="AM283" s="33">
        <f t="shared" si="184"/>
        <v>0</v>
      </c>
      <c r="AN283" s="33"/>
      <c r="AO283" s="43"/>
      <c r="AP283" s="4"/>
      <c r="BB283" s="253"/>
      <c r="BC283" s="254"/>
      <c r="BD283" s="33"/>
      <c r="BE283" s="4"/>
    </row>
    <row r="284" spans="2:57" hidden="1">
      <c r="B284" s="3" t="s">
        <v>242</v>
      </c>
      <c r="C284" s="249" t="s">
        <v>511</v>
      </c>
      <c r="D284" s="89"/>
      <c r="E284" s="4">
        <v>0</v>
      </c>
      <c r="F284" s="4">
        <v>118</v>
      </c>
      <c r="G284" s="4">
        <f t="shared" si="187"/>
        <v>118</v>
      </c>
      <c r="H284" s="4">
        <v>50</v>
      </c>
      <c r="I284" s="4">
        <v>0</v>
      </c>
      <c r="J284" s="4">
        <f t="shared" si="188"/>
        <v>50</v>
      </c>
      <c r="K284" s="4"/>
      <c r="L284" s="4"/>
      <c r="M284" s="4">
        <f t="shared" si="189"/>
        <v>0</v>
      </c>
      <c r="N284" s="4"/>
      <c r="O284" s="4"/>
      <c r="P284" s="4">
        <f t="shared" si="190"/>
        <v>0</v>
      </c>
      <c r="Q284" s="4"/>
      <c r="R284" s="4"/>
      <c r="S284" s="4">
        <f t="shared" si="191"/>
        <v>0</v>
      </c>
      <c r="T284" s="4"/>
      <c r="U284" s="4"/>
      <c r="V284" s="4"/>
      <c r="W284" s="4">
        <f t="shared" si="192"/>
        <v>50</v>
      </c>
      <c r="X284" s="33">
        <f t="shared" si="193"/>
        <v>0</v>
      </c>
      <c r="Y284" s="33"/>
      <c r="Z284" s="4"/>
      <c r="AA284" s="4"/>
      <c r="AB284" s="36">
        <f t="shared" si="194"/>
        <v>0</v>
      </c>
      <c r="AC284" s="43">
        <v>0</v>
      </c>
      <c r="AD284" s="43">
        <v>0</v>
      </c>
      <c r="AE284" s="43">
        <v>0</v>
      </c>
      <c r="AF284" s="33">
        <v>0</v>
      </c>
      <c r="AG284" s="85">
        <v>0</v>
      </c>
      <c r="AH284" s="85"/>
      <c r="AI284" s="33"/>
      <c r="AJ284" s="33">
        <f>SUMIF('6월 매출현황(6.26)'!$B:$B,Main!C284,'6월 매출현황(6.26)'!$N:$N)</f>
        <v>0</v>
      </c>
      <c r="AK284" s="33"/>
      <c r="AL284" s="33"/>
      <c r="AM284" s="33">
        <f t="shared" si="184"/>
        <v>0</v>
      </c>
      <c r="AN284" s="33"/>
      <c r="AO284" s="43"/>
      <c r="AP284" s="4"/>
      <c r="BB284" s="253"/>
      <c r="BC284" s="254"/>
      <c r="BD284" s="33"/>
      <c r="BE284" s="4"/>
    </row>
    <row r="285" spans="2:57" hidden="1">
      <c r="B285" s="3" t="s">
        <v>242</v>
      </c>
      <c r="C285" s="249" t="s">
        <v>502</v>
      </c>
      <c r="D285" s="89"/>
      <c r="E285" s="4">
        <v>166</v>
      </c>
      <c r="F285" s="4">
        <v>117</v>
      </c>
      <c r="G285" s="4">
        <f t="shared" si="187"/>
        <v>283</v>
      </c>
      <c r="H285" s="4">
        <v>69</v>
      </c>
      <c r="I285" s="4">
        <v>42</v>
      </c>
      <c r="J285" s="4">
        <f t="shared" si="188"/>
        <v>111</v>
      </c>
      <c r="K285" s="4"/>
      <c r="L285" s="4"/>
      <c r="M285" s="4">
        <f t="shared" si="189"/>
        <v>0</v>
      </c>
      <c r="N285" s="4"/>
      <c r="O285" s="4"/>
      <c r="P285" s="4">
        <f t="shared" si="190"/>
        <v>0</v>
      </c>
      <c r="Q285" s="4"/>
      <c r="R285" s="4"/>
      <c r="S285" s="4">
        <f t="shared" si="191"/>
        <v>0</v>
      </c>
      <c r="T285" s="4"/>
      <c r="U285" s="4"/>
      <c r="V285" s="4"/>
      <c r="W285" s="4">
        <f t="shared" si="192"/>
        <v>111</v>
      </c>
      <c r="X285" s="33">
        <f t="shared" si="193"/>
        <v>0</v>
      </c>
      <c r="Y285" s="33"/>
      <c r="Z285" s="4"/>
      <c r="AA285" s="4"/>
      <c r="AB285" s="36">
        <f t="shared" si="194"/>
        <v>0</v>
      </c>
      <c r="AC285" s="43">
        <v>0</v>
      </c>
      <c r="AD285" s="43">
        <v>0</v>
      </c>
      <c r="AE285" s="43">
        <v>0</v>
      </c>
      <c r="AF285" s="33">
        <v>0</v>
      </c>
      <c r="AG285" s="85">
        <v>0</v>
      </c>
      <c r="AH285" s="85"/>
      <c r="AI285" s="33"/>
      <c r="AJ285" s="33">
        <f>SUMIF('6월 매출현황(6.26)'!$B:$B,Main!C285,'6월 매출현황(6.26)'!$N:$N)</f>
        <v>0</v>
      </c>
      <c r="AK285" s="33"/>
      <c r="AL285" s="33"/>
      <c r="AM285" s="33">
        <f t="shared" si="184"/>
        <v>0</v>
      </c>
      <c r="AN285" s="33"/>
      <c r="AO285" s="43"/>
      <c r="AP285" s="4"/>
      <c r="BB285" s="253"/>
      <c r="BC285" s="254"/>
      <c r="BD285" s="33"/>
      <c r="BE285" s="4"/>
    </row>
    <row r="286" spans="2:57" hidden="1">
      <c r="B286" s="3" t="s">
        <v>242</v>
      </c>
      <c r="C286" t="s">
        <v>524</v>
      </c>
      <c r="D286" s="89"/>
      <c r="E286" s="4">
        <v>22</v>
      </c>
      <c r="F286" s="4">
        <v>16</v>
      </c>
      <c r="G286" s="4">
        <f t="shared" si="187"/>
        <v>38</v>
      </c>
      <c r="H286" s="4">
        <v>0</v>
      </c>
      <c r="I286" s="4">
        <v>0</v>
      </c>
      <c r="J286" s="4">
        <f t="shared" si="188"/>
        <v>0</v>
      </c>
      <c r="K286" s="4"/>
      <c r="L286" s="4"/>
      <c r="M286" s="4">
        <f t="shared" si="189"/>
        <v>0</v>
      </c>
      <c r="N286" s="4"/>
      <c r="O286" s="4"/>
      <c r="P286" s="4">
        <f t="shared" si="190"/>
        <v>0</v>
      </c>
      <c r="Q286" s="4"/>
      <c r="R286" s="4"/>
      <c r="S286" s="4">
        <f t="shared" si="191"/>
        <v>0</v>
      </c>
      <c r="T286" s="4"/>
      <c r="U286" s="4"/>
      <c r="V286" s="4"/>
      <c r="W286" s="4">
        <f t="shared" si="192"/>
        <v>0</v>
      </c>
      <c r="X286" s="33">
        <f t="shared" si="193"/>
        <v>0</v>
      </c>
      <c r="Y286" s="33"/>
      <c r="Z286" s="4"/>
      <c r="AA286" s="4"/>
      <c r="AB286" s="36">
        <f t="shared" si="194"/>
        <v>0</v>
      </c>
      <c r="AC286" s="43">
        <v>0</v>
      </c>
      <c r="AD286" s="43">
        <v>0</v>
      </c>
      <c r="AE286" s="43">
        <v>0</v>
      </c>
      <c r="AF286" s="33">
        <v>0</v>
      </c>
      <c r="AG286" s="85">
        <v>0</v>
      </c>
      <c r="AH286" s="85"/>
      <c r="AI286" s="33"/>
      <c r="AJ286" s="33">
        <f>SUMIF('6월 매출현황(6.26)'!$B:$B,Main!C286,'6월 매출현황(6.26)'!$N:$N)</f>
        <v>0</v>
      </c>
      <c r="AK286" s="33"/>
      <c r="AL286" s="33"/>
      <c r="AM286" s="33">
        <f t="shared" si="184"/>
        <v>0</v>
      </c>
      <c r="AN286" s="33"/>
      <c r="AO286" s="43"/>
      <c r="AP286" s="4"/>
      <c r="BB286" s="253"/>
      <c r="BC286" s="254"/>
      <c r="BD286" s="33"/>
      <c r="BE286" s="4"/>
    </row>
    <row r="287" spans="2:57" hidden="1">
      <c r="B287" s="3" t="s">
        <v>242</v>
      </c>
      <c r="C287" t="s">
        <v>520</v>
      </c>
      <c r="D287" s="89"/>
      <c r="E287" s="4">
        <v>0</v>
      </c>
      <c r="F287" s="4">
        <v>24</v>
      </c>
      <c r="G287" s="4">
        <f t="shared" si="187"/>
        <v>24</v>
      </c>
      <c r="H287" s="4"/>
      <c r="I287" s="4"/>
      <c r="J287" s="4">
        <f t="shared" si="188"/>
        <v>0</v>
      </c>
      <c r="K287" s="4"/>
      <c r="L287" s="4"/>
      <c r="M287" s="4">
        <f t="shared" si="189"/>
        <v>0</v>
      </c>
      <c r="N287" s="4"/>
      <c r="O287" s="4"/>
      <c r="P287" s="4">
        <f t="shared" si="190"/>
        <v>0</v>
      </c>
      <c r="Q287" s="4"/>
      <c r="R287" s="4"/>
      <c r="S287" s="4">
        <f t="shared" si="191"/>
        <v>0</v>
      </c>
      <c r="T287" s="4"/>
      <c r="U287" s="4"/>
      <c r="V287" s="4"/>
      <c r="W287" s="4">
        <f t="shared" si="192"/>
        <v>0</v>
      </c>
      <c r="X287" s="33">
        <f t="shared" si="193"/>
        <v>0</v>
      </c>
      <c r="Y287" s="33"/>
      <c r="Z287" s="4"/>
      <c r="AA287" s="4"/>
      <c r="AB287" s="36">
        <f t="shared" si="194"/>
        <v>0</v>
      </c>
      <c r="AC287" s="43">
        <v>0</v>
      </c>
      <c r="AD287" s="43">
        <v>0</v>
      </c>
      <c r="AE287" s="43">
        <v>0</v>
      </c>
      <c r="AF287" s="33">
        <v>0</v>
      </c>
      <c r="AG287" s="85">
        <v>0</v>
      </c>
      <c r="AH287" s="85"/>
      <c r="AI287" s="33"/>
      <c r="AJ287" s="33">
        <f>SUMIF('6월 매출현황(6.26)'!$B:$B,Main!C287,'6월 매출현황(6.26)'!$N:$N)</f>
        <v>0</v>
      </c>
      <c r="AK287" s="33"/>
      <c r="AL287" s="33"/>
      <c r="AM287" s="33">
        <f t="shared" ref="AM287:AM318" si="195">AC287+AD287+AE287+AF287+AG287+AJ287</f>
        <v>0</v>
      </c>
      <c r="AN287" s="33"/>
      <c r="AO287" s="43"/>
      <c r="AP287" s="4"/>
      <c r="BB287" s="253"/>
      <c r="BC287" s="254"/>
      <c r="BD287" s="33"/>
      <c r="BE287" s="4"/>
    </row>
    <row r="288" spans="2:57" hidden="1">
      <c r="B288" s="3" t="s">
        <v>242</v>
      </c>
      <c r="C288" t="s">
        <v>522</v>
      </c>
      <c r="D288" s="89"/>
      <c r="E288" s="4">
        <v>0</v>
      </c>
      <c r="F288" s="4">
        <v>24</v>
      </c>
      <c r="G288" s="4">
        <f t="shared" si="187"/>
        <v>24</v>
      </c>
      <c r="H288" s="4"/>
      <c r="I288" s="4"/>
      <c r="J288" s="4">
        <f t="shared" si="188"/>
        <v>0</v>
      </c>
      <c r="K288" s="4"/>
      <c r="L288" s="4"/>
      <c r="M288" s="4">
        <f t="shared" si="189"/>
        <v>0</v>
      </c>
      <c r="N288" s="4"/>
      <c r="O288" s="4"/>
      <c r="P288" s="4">
        <f t="shared" si="190"/>
        <v>0</v>
      </c>
      <c r="Q288" s="4"/>
      <c r="R288" s="4"/>
      <c r="S288" s="4">
        <f t="shared" si="191"/>
        <v>0</v>
      </c>
      <c r="T288" s="4"/>
      <c r="U288" s="4"/>
      <c r="V288" s="4"/>
      <c r="W288" s="4">
        <f t="shared" si="192"/>
        <v>0</v>
      </c>
      <c r="X288" s="33">
        <f t="shared" si="193"/>
        <v>0</v>
      </c>
      <c r="Y288" s="33"/>
      <c r="Z288" s="4"/>
      <c r="AA288" s="4"/>
      <c r="AB288" s="36">
        <f t="shared" si="194"/>
        <v>0</v>
      </c>
      <c r="AC288" s="43">
        <v>0</v>
      </c>
      <c r="AD288" s="43">
        <v>0</v>
      </c>
      <c r="AE288" s="43">
        <v>0</v>
      </c>
      <c r="AF288" s="33">
        <v>0</v>
      </c>
      <c r="AG288" s="85">
        <v>0</v>
      </c>
      <c r="AH288" s="85"/>
      <c r="AI288" s="33"/>
      <c r="AJ288" s="33">
        <f>SUMIF('6월 매출현황(6.26)'!$B:$B,Main!C288,'6월 매출현황(6.26)'!$N:$N)</f>
        <v>0</v>
      </c>
      <c r="AK288" s="33"/>
      <c r="AL288" s="33"/>
      <c r="AM288" s="33">
        <f t="shared" si="195"/>
        <v>0</v>
      </c>
      <c r="AN288" s="33"/>
      <c r="AO288" s="43"/>
      <c r="AP288" s="4"/>
      <c r="BB288" s="253"/>
      <c r="BC288" s="254"/>
      <c r="BD288" s="33"/>
      <c r="BE288" s="4"/>
    </row>
    <row r="289" spans="2:57" hidden="1">
      <c r="B289" s="3" t="s">
        <v>242</v>
      </c>
      <c r="C289" t="s">
        <v>538</v>
      </c>
      <c r="D289" s="89"/>
      <c r="E289" s="4">
        <v>0</v>
      </c>
      <c r="F289" s="4">
        <v>5</v>
      </c>
      <c r="G289" s="4">
        <f t="shared" si="187"/>
        <v>5</v>
      </c>
      <c r="H289" s="4"/>
      <c r="I289" s="4"/>
      <c r="J289" s="4">
        <f t="shared" si="188"/>
        <v>0</v>
      </c>
      <c r="K289" s="4"/>
      <c r="L289" s="4"/>
      <c r="M289" s="4">
        <f t="shared" si="189"/>
        <v>0</v>
      </c>
      <c r="N289" s="4"/>
      <c r="O289" s="4"/>
      <c r="P289" s="4">
        <f t="shared" si="190"/>
        <v>0</v>
      </c>
      <c r="Q289" s="4"/>
      <c r="R289" s="4"/>
      <c r="S289" s="4">
        <f t="shared" si="191"/>
        <v>0</v>
      </c>
      <c r="T289" s="4"/>
      <c r="U289" s="4"/>
      <c r="V289" s="4"/>
      <c r="W289" s="4">
        <f t="shared" si="192"/>
        <v>0</v>
      </c>
      <c r="X289" s="33">
        <f t="shared" si="193"/>
        <v>0</v>
      </c>
      <c r="Y289" s="33"/>
      <c r="Z289" s="4"/>
      <c r="AA289" s="4"/>
      <c r="AB289" s="36">
        <f t="shared" si="194"/>
        <v>0</v>
      </c>
      <c r="AC289" s="43">
        <v>0</v>
      </c>
      <c r="AD289" s="43">
        <v>0</v>
      </c>
      <c r="AE289" s="43">
        <v>0</v>
      </c>
      <c r="AF289" s="33">
        <v>0</v>
      </c>
      <c r="AG289" s="85">
        <v>0</v>
      </c>
      <c r="AH289" s="85"/>
      <c r="AI289" s="33"/>
      <c r="AJ289" s="33">
        <f>SUMIF('6월 매출현황(6.26)'!$B:$B,Main!C289,'6월 매출현황(6.26)'!$N:$N)</f>
        <v>0</v>
      </c>
      <c r="AK289" s="33"/>
      <c r="AL289" s="33"/>
      <c r="AM289" s="33">
        <f t="shared" si="195"/>
        <v>0</v>
      </c>
      <c r="AN289" s="33"/>
      <c r="AO289" s="43"/>
      <c r="AP289" s="4"/>
      <c r="BB289" s="253"/>
      <c r="BC289" s="254"/>
      <c r="BD289" s="33"/>
      <c r="BE289" s="4"/>
    </row>
    <row r="290" spans="2:57" ht="18.75" hidden="1" customHeight="1">
      <c r="B290" s="20" t="s">
        <v>939</v>
      </c>
      <c r="C290" s="250" t="s">
        <v>147</v>
      </c>
      <c r="D290" s="89"/>
      <c r="E290" s="4">
        <v>2</v>
      </c>
      <c r="F290" s="4">
        <v>0</v>
      </c>
      <c r="G290" s="4">
        <f>E290+F290</f>
        <v>2</v>
      </c>
      <c r="H290" s="4">
        <v>1</v>
      </c>
      <c r="I290" s="4">
        <v>8</v>
      </c>
      <c r="J290" s="4">
        <f>H290+I290</f>
        <v>9</v>
      </c>
      <c r="K290" s="4">
        <v>6</v>
      </c>
      <c r="L290" s="4">
        <v>4</v>
      </c>
      <c r="M290" s="4">
        <f>K290+L290</f>
        <v>10</v>
      </c>
      <c r="N290" s="4">
        <v>0</v>
      </c>
      <c r="O290" s="4">
        <v>0</v>
      </c>
      <c r="P290" s="4">
        <f>N290+O290</f>
        <v>0</v>
      </c>
      <c r="Q290" s="4">
        <v>0</v>
      </c>
      <c r="R290" s="4">
        <v>0</v>
      </c>
      <c r="S290" s="4">
        <f>Q290+R290</f>
        <v>0</v>
      </c>
      <c r="T290" s="4">
        <v>0</v>
      </c>
      <c r="U290" s="4">
        <v>0</v>
      </c>
      <c r="V290" s="4">
        <f>T290+U290</f>
        <v>0</v>
      </c>
      <c r="W290" s="4">
        <f>J290</f>
        <v>9</v>
      </c>
      <c r="X290" s="33">
        <f>M290</f>
        <v>10</v>
      </c>
      <c r="Y290" s="33">
        <f>P290</f>
        <v>0</v>
      </c>
      <c r="Z290" s="4">
        <f>S290</f>
        <v>0</v>
      </c>
      <c r="AA290" s="4">
        <f>V290</f>
        <v>0</v>
      </c>
      <c r="AB290" s="36">
        <f>IFERROR(AA290/$AA$8,0)</f>
        <v>0</v>
      </c>
      <c r="AC290" s="43">
        <v>0</v>
      </c>
      <c r="AD290" s="43">
        <v>0</v>
      </c>
      <c r="AE290" s="43">
        <v>0</v>
      </c>
      <c r="AF290" s="33">
        <v>0</v>
      </c>
      <c r="AG290" s="85">
        <v>0</v>
      </c>
      <c r="AH290" s="85"/>
      <c r="AI290" s="33"/>
      <c r="AJ290" s="33">
        <f>SUMIF('6월 매출현황(6.26)'!$B:$B,Main!C290,'6월 매출현황(6.26)'!$N:$N)</f>
        <v>0</v>
      </c>
      <c r="AK290" s="33"/>
      <c r="AL290" s="33"/>
      <c r="AM290" s="33">
        <f t="shared" si="195"/>
        <v>0</v>
      </c>
      <c r="AN290" s="33"/>
      <c r="AO290" s="43"/>
      <c r="AP290" s="4"/>
      <c r="BB290" s="253"/>
      <c r="BC290" s="254"/>
      <c r="BD290" s="33"/>
      <c r="BE290" s="4"/>
    </row>
    <row r="291" spans="2:57" hidden="1">
      <c r="B291" s="3" t="s">
        <v>67</v>
      </c>
      <c r="C291" s="249" t="s">
        <v>505</v>
      </c>
      <c r="D291" s="89"/>
      <c r="E291" s="4">
        <v>0</v>
      </c>
      <c r="F291" s="4">
        <v>0</v>
      </c>
      <c r="G291" s="4">
        <f t="shared" si="187"/>
        <v>0</v>
      </c>
      <c r="H291" s="4">
        <v>66</v>
      </c>
      <c r="I291" s="4">
        <v>0</v>
      </c>
      <c r="J291" s="4">
        <f t="shared" si="188"/>
        <v>66</v>
      </c>
      <c r="K291" s="4">
        <v>0</v>
      </c>
      <c r="L291" s="4">
        <v>0</v>
      </c>
      <c r="M291" s="4">
        <f t="shared" si="189"/>
        <v>0</v>
      </c>
      <c r="N291" s="4">
        <v>0</v>
      </c>
      <c r="O291" s="4">
        <v>0</v>
      </c>
      <c r="P291" s="4">
        <f t="shared" si="190"/>
        <v>0</v>
      </c>
      <c r="Q291" s="4"/>
      <c r="R291" s="4"/>
      <c r="S291" s="4">
        <f t="shared" si="191"/>
        <v>0</v>
      </c>
      <c r="T291" s="4"/>
      <c r="U291" s="4"/>
      <c r="V291" s="4"/>
      <c r="W291" s="4">
        <f t="shared" si="192"/>
        <v>66</v>
      </c>
      <c r="X291" s="33">
        <f t="shared" si="193"/>
        <v>0</v>
      </c>
      <c r="Y291" s="33"/>
      <c r="Z291" s="4"/>
      <c r="AA291" s="4"/>
      <c r="AB291" s="36">
        <f t="shared" si="194"/>
        <v>0</v>
      </c>
      <c r="AC291" s="43">
        <v>0</v>
      </c>
      <c r="AD291" s="43">
        <v>0</v>
      </c>
      <c r="AE291" s="43">
        <v>0</v>
      </c>
      <c r="AF291" s="33">
        <v>0</v>
      </c>
      <c r="AG291" s="85">
        <v>0</v>
      </c>
      <c r="AH291" s="85"/>
      <c r="AI291" s="33"/>
      <c r="AJ291" s="33">
        <f>SUMIF('6월 매출현황(6.26)'!$B:$B,Main!C291,'6월 매출현황(6.26)'!$N:$N)</f>
        <v>0</v>
      </c>
      <c r="AK291" s="33"/>
      <c r="AL291" s="33"/>
      <c r="AM291" s="33">
        <f t="shared" si="195"/>
        <v>0</v>
      </c>
      <c r="AN291" s="33"/>
      <c r="AO291" s="43"/>
      <c r="AP291" s="4"/>
      <c r="BB291" s="253"/>
      <c r="BC291" s="254"/>
      <c r="BD291" s="33"/>
      <c r="BE291" s="4"/>
    </row>
    <row r="292" spans="2:57" hidden="1">
      <c r="B292" s="3" t="s">
        <v>67</v>
      </c>
      <c r="C292" s="249" t="s">
        <v>429</v>
      </c>
      <c r="D292" s="89"/>
      <c r="E292" s="4">
        <v>0</v>
      </c>
      <c r="F292" s="4">
        <v>0</v>
      </c>
      <c r="G292" s="4">
        <f t="shared" si="187"/>
        <v>0</v>
      </c>
      <c r="H292" s="4">
        <v>168</v>
      </c>
      <c r="I292" s="4">
        <v>314</v>
      </c>
      <c r="J292" s="4">
        <f t="shared" si="188"/>
        <v>482</v>
      </c>
      <c r="K292" s="4">
        <v>164</v>
      </c>
      <c r="L292" s="4">
        <v>229</v>
      </c>
      <c r="M292" s="4">
        <f t="shared" si="189"/>
        <v>393</v>
      </c>
      <c r="N292" s="4">
        <v>64</v>
      </c>
      <c r="O292" s="4">
        <v>63</v>
      </c>
      <c r="P292" s="4">
        <f t="shared" si="190"/>
        <v>127</v>
      </c>
      <c r="Q292" s="4">
        <v>0</v>
      </c>
      <c r="R292" s="4">
        <v>0</v>
      </c>
      <c r="S292" s="4">
        <f t="shared" si="191"/>
        <v>0</v>
      </c>
      <c r="T292" s="4">
        <v>0</v>
      </c>
      <c r="U292" s="4">
        <v>0</v>
      </c>
      <c r="V292" s="4">
        <f>T292+U292</f>
        <v>0</v>
      </c>
      <c r="W292" s="4">
        <f t="shared" si="192"/>
        <v>482</v>
      </c>
      <c r="X292" s="33">
        <f t="shared" si="193"/>
        <v>393</v>
      </c>
      <c r="Y292" s="33">
        <f>P292</f>
        <v>127</v>
      </c>
      <c r="Z292" s="4">
        <f>S292</f>
        <v>0</v>
      </c>
      <c r="AA292" s="4">
        <f>V292</f>
        <v>0</v>
      </c>
      <c r="AB292" s="36">
        <f t="shared" si="194"/>
        <v>0</v>
      </c>
      <c r="AC292" s="43">
        <v>0</v>
      </c>
      <c r="AD292" s="43">
        <v>0</v>
      </c>
      <c r="AE292" s="43">
        <v>0</v>
      </c>
      <c r="AF292" s="33">
        <v>0</v>
      </c>
      <c r="AG292" s="85">
        <v>0</v>
      </c>
      <c r="AH292" s="85"/>
      <c r="AI292" s="33"/>
      <c r="AJ292" s="33">
        <f>SUMIF('6월 매출현황(6.26)'!$B:$B,Main!C292,'6월 매출현황(6.26)'!$N:$N)</f>
        <v>0</v>
      </c>
      <c r="AK292" s="33"/>
      <c r="AL292" s="33"/>
      <c r="AM292" s="33">
        <f t="shared" si="195"/>
        <v>0</v>
      </c>
      <c r="AN292" s="33"/>
      <c r="AO292" s="43"/>
      <c r="AP292" s="4"/>
      <c r="BB292" s="253"/>
      <c r="BC292" s="254"/>
      <c r="BD292" s="33"/>
      <c r="BE292" s="4"/>
    </row>
    <row r="293" spans="2:57" hidden="1">
      <c r="B293" s="3" t="s">
        <v>67</v>
      </c>
      <c r="C293" s="249" t="s">
        <v>202</v>
      </c>
      <c r="D293" s="89"/>
      <c r="E293" s="4">
        <v>0</v>
      </c>
      <c r="F293" s="4">
        <v>0</v>
      </c>
      <c r="G293" s="4">
        <f t="shared" si="144"/>
        <v>0</v>
      </c>
      <c r="H293" s="4">
        <v>156</v>
      </c>
      <c r="I293" s="4">
        <v>265</v>
      </c>
      <c r="J293" s="4">
        <f t="shared" si="145"/>
        <v>421</v>
      </c>
      <c r="K293" s="4">
        <v>8</v>
      </c>
      <c r="L293" s="4">
        <v>0</v>
      </c>
      <c r="M293" s="4">
        <f t="shared" si="146"/>
        <v>8</v>
      </c>
      <c r="N293" s="4">
        <v>0</v>
      </c>
      <c r="O293" s="4">
        <v>0</v>
      </c>
      <c r="P293" s="4">
        <f t="shared" si="147"/>
        <v>0</v>
      </c>
      <c r="Q293" s="4">
        <v>0</v>
      </c>
      <c r="R293" s="4">
        <v>0</v>
      </c>
      <c r="S293" s="4">
        <f t="shared" si="148"/>
        <v>0</v>
      </c>
      <c r="T293" s="4">
        <v>0</v>
      </c>
      <c r="U293" s="4">
        <v>0</v>
      </c>
      <c r="V293" s="4">
        <f t="shared" si="179"/>
        <v>0</v>
      </c>
      <c r="W293" s="4">
        <f t="shared" si="180"/>
        <v>421</v>
      </c>
      <c r="X293" s="33">
        <f t="shared" si="181"/>
        <v>8</v>
      </c>
      <c r="Y293" s="33">
        <f t="shared" si="182"/>
        <v>0</v>
      </c>
      <c r="Z293" s="4">
        <f t="shared" si="183"/>
        <v>0</v>
      </c>
      <c r="AA293" s="4">
        <f t="shared" si="151"/>
        <v>0</v>
      </c>
      <c r="AB293" s="36">
        <f t="shared" si="152"/>
        <v>0</v>
      </c>
      <c r="AC293" s="43">
        <v>0</v>
      </c>
      <c r="AD293" s="43">
        <v>0</v>
      </c>
      <c r="AE293" s="43">
        <v>0</v>
      </c>
      <c r="AF293" s="33">
        <v>0</v>
      </c>
      <c r="AG293" s="85">
        <v>0</v>
      </c>
      <c r="AH293" s="85"/>
      <c r="AI293" s="33"/>
      <c r="AJ293" s="33">
        <f>SUMIF('6월 매출현황(6.26)'!$B:$B,Main!C293,'6월 매출현황(6.26)'!$N:$N)</f>
        <v>0</v>
      </c>
      <c r="AK293" s="33"/>
      <c r="AL293" s="33"/>
      <c r="AM293" s="33">
        <f t="shared" si="195"/>
        <v>0</v>
      </c>
      <c r="AN293" s="33"/>
      <c r="AO293" s="43"/>
      <c r="AP293" s="4"/>
      <c r="BB293" s="253"/>
      <c r="BC293" s="254"/>
      <c r="BD293" s="33"/>
      <c r="BE293" s="4"/>
    </row>
    <row r="294" spans="2:57" hidden="1">
      <c r="B294" s="3" t="s">
        <v>67</v>
      </c>
      <c r="C294" s="249" t="s">
        <v>234</v>
      </c>
      <c r="D294" s="89"/>
      <c r="E294" s="4">
        <v>1440</v>
      </c>
      <c r="F294" s="4">
        <v>1452</v>
      </c>
      <c r="G294" s="4">
        <f t="shared" ref="G294:G349" si="196">E294+F294</f>
        <v>2892</v>
      </c>
      <c r="H294" s="4">
        <v>1547</v>
      </c>
      <c r="I294" s="4">
        <v>1867</v>
      </c>
      <c r="J294" s="4">
        <f t="shared" ref="J294:J349" si="197">H294+I294</f>
        <v>3414</v>
      </c>
      <c r="K294" s="4">
        <v>1473</v>
      </c>
      <c r="L294" s="4">
        <v>1038</v>
      </c>
      <c r="M294" s="4">
        <f t="shared" ref="M294:M349" si="198">K294+L294</f>
        <v>2511</v>
      </c>
      <c r="N294" s="4">
        <v>0</v>
      </c>
      <c r="O294" s="4">
        <v>0</v>
      </c>
      <c r="P294" s="4">
        <f t="shared" ref="P294:P349" si="199">N294+O294</f>
        <v>0</v>
      </c>
      <c r="Q294" s="4">
        <v>0</v>
      </c>
      <c r="R294" s="4">
        <v>0</v>
      </c>
      <c r="S294" s="4">
        <f t="shared" ref="S294:S349" si="200">Q294+R294</f>
        <v>0</v>
      </c>
      <c r="T294" s="4">
        <v>0</v>
      </c>
      <c r="U294" s="4">
        <v>0</v>
      </c>
      <c r="V294" s="4">
        <f t="shared" si="179"/>
        <v>0</v>
      </c>
      <c r="W294" s="4">
        <f t="shared" si="180"/>
        <v>3414</v>
      </c>
      <c r="X294" s="33">
        <f t="shared" si="181"/>
        <v>2511</v>
      </c>
      <c r="Y294" s="33">
        <f t="shared" si="182"/>
        <v>0</v>
      </c>
      <c r="Z294" s="4">
        <f t="shared" si="183"/>
        <v>0</v>
      </c>
      <c r="AA294" s="4">
        <f t="shared" si="151"/>
        <v>0</v>
      </c>
      <c r="AB294" s="36">
        <f t="shared" si="152"/>
        <v>0</v>
      </c>
      <c r="AC294" s="43">
        <v>0</v>
      </c>
      <c r="AD294" s="43">
        <v>0</v>
      </c>
      <c r="AE294" s="43">
        <v>0</v>
      </c>
      <c r="AF294" s="33">
        <v>0</v>
      </c>
      <c r="AG294" s="85">
        <v>0</v>
      </c>
      <c r="AH294" s="85"/>
      <c r="AI294" s="33"/>
      <c r="AJ294" s="33">
        <f>SUMIF('6월 매출현황(6.26)'!$B:$B,Main!C294,'6월 매출현황(6.26)'!$N:$N)</f>
        <v>0</v>
      </c>
      <c r="AK294" s="33"/>
      <c r="AL294" s="33"/>
      <c r="AM294" s="33">
        <f t="shared" si="195"/>
        <v>0</v>
      </c>
      <c r="AN294" s="33"/>
      <c r="AO294" s="43"/>
      <c r="AP294" s="4"/>
      <c r="BB294" s="253"/>
      <c r="BC294" s="254"/>
      <c r="BD294" s="33"/>
      <c r="BE294" s="4"/>
    </row>
    <row r="295" spans="2:57" hidden="1">
      <c r="B295" s="3" t="s">
        <v>67</v>
      </c>
      <c r="C295" s="249" t="s">
        <v>193</v>
      </c>
      <c r="D295" s="89"/>
      <c r="E295" s="4">
        <v>0</v>
      </c>
      <c r="F295" s="4">
        <v>0</v>
      </c>
      <c r="G295" s="4">
        <f t="shared" si="196"/>
        <v>0</v>
      </c>
      <c r="H295" s="4">
        <v>24</v>
      </c>
      <c r="I295" s="4">
        <v>18</v>
      </c>
      <c r="J295" s="4">
        <f t="shared" si="197"/>
        <v>42</v>
      </c>
      <c r="K295" s="4">
        <v>1</v>
      </c>
      <c r="L295" s="4">
        <v>0</v>
      </c>
      <c r="M295" s="4">
        <f t="shared" si="198"/>
        <v>1</v>
      </c>
      <c r="N295" s="4">
        <v>0</v>
      </c>
      <c r="O295" s="4">
        <v>0</v>
      </c>
      <c r="P295" s="4">
        <f t="shared" si="199"/>
        <v>0</v>
      </c>
      <c r="Q295" s="4">
        <v>0</v>
      </c>
      <c r="R295" s="4">
        <v>0</v>
      </c>
      <c r="S295" s="4">
        <f t="shared" si="200"/>
        <v>0</v>
      </c>
      <c r="T295" s="4">
        <v>0</v>
      </c>
      <c r="U295" s="4">
        <v>0</v>
      </c>
      <c r="V295" s="4">
        <f t="shared" si="179"/>
        <v>0</v>
      </c>
      <c r="W295" s="4">
        <f t="shared" si="180"/>
        <v>42</v>
      </c>
      <c r="X295" s="33">
        <f t="shared" si="181"/>
        <v>1</v>
      </c>
      <c r="Y295" s="33">
        <f t="shared" si="182"/>
        <v>0</v>
      </c>
      <c r="Z295" s="4">
        <f t="shared" si="183"/>
        <v>0</v>
      </c>
      <c r="AA295" s="4">
        <f t="shared" si="151"/>
        <v>0</v>
      </c>
      <c r="AB295" s="36">
        <f t="shared" si="152"/>
        <v>0</v>
      </c>
      <c r="AC295" s="43">
        <v>0</v>
      </c>
      <c r="AD295" s="43">
        <v>0</v>
      </c>
      <c r="AE295" s="43">
        <v>0</v>
      </c>
      <c r="AF295" s="33">
        <v>0</v>
      </c>
      <c r="AG295" s="85">
        <v>0</v>
      </c>
      <c r="AH295" s="85"/>
      <c r="AI295" s="33"/>
      <c r="AJ295" s="33">
        <f>SUMIF('6월 매출현황(6.26)'!$B:$B,Main!C295,'6월 매출현황(6.26)'!$N:$N)</f>
        <v>0</v>
      </c>
      <c r="AK295" s="33"/>
      <c r="AL295" s="33"/>
      <c r="AM295" s="33">
        <f t="shared" si="195"/>
        <v>0</v>
      </c>
      <c r="AN295" s="33"/>
      <c r="AO295" s="43"/>
      <c r="AP295" s="4"/>
      <c r="BB295" s="253"/>
      <c r="BC295" s="254"/>
      <c r="BD295" s="33"/>
      <c r="BE295" s="4"/>
    </row>
    <row r="296" spans="2:57" hidden="1">
      <c r="B296" s="3" t="s">
        <v>67</v>
      </c>
      <c r="C296" s="249" t="s">
        <v>197</v>
      </c>
      <c r="D296" s="89"/>
      <c r="E296" s="4">
        <v>16</v>
      </c>
      <c r="F296" s="4">
        <v>12</v>
      </c>
      <c r="G296" s="4">
        <f t="shared" si="196"/>
        <v>28</v>
      </c>
      <c r="H296" s="4">
        <v>24</v>
      </c>
      <c r="I296" s="4">
        <v>34</v>
      </c>
      <c r="J296" s="4">
        <f t="shared" si="197"/>
        <v>58</v>
      </c>
      <c r="K296" s="4">
        <v>20</v>
      </c>
      <c r="L296" s="4">
        <v>4</v>
      </c>
      <c r="M296" s="4">
        <f t="shared" si="198"/>
        <v>24</v>
      </c>
      <c r="N296" s="4">
        <v>0</v>
      </c>
      <c r="O296" s="4">
        <v>0</v>
      </c>
      <c r="P296" s="4">
        <f t="shared" si="199"/>
        <v>0</v>
      </c>
      <c r="Q296" s="4">
        <v>0</v>
      </c>
      <c r="R296" s="4">
        <v>0</v>
      </c>
      <c r="S296" s="4">
        <f t="shared" si="200"/>
        <v>0</v>
      </c>
      <c r="T296" s="4">
        <v>0</v>
      </c>
      <c r="U296" s="4">
        <v>0</v>
      </c>
      <c r="V296" s="4">
        <f t="shared" si="179"/>
        <v>0</v>
      </c>
      <c r="W296" s="4">
        <f t="shared" si="180"/>
        <v>58</v>
      </c>
      <c r="X296" s="33">
        <f t="shared" si="181"/>
        <v>24</v>
      </c>
      <c r="Y296" s="33">
        <f t="shared" si="182"/>
        <v>0</v>
      </c>
      <c r="Z296" s="4">
        <f t="shared" si="183"/>
        <v>0</v>
      </c>
      <c r="AA296" s="4">
        <f t="shared" ref="AA296:AA372" si="201">V296</f>
        <v>0</v>
      </c>
      <c r="AB296" s="36">
        <f t="shared" ref="AB296:AB349" si="202">IFERROR(AA296/$AA$8,0)</f>
        <v>0</v>
      </c>
      <c r="AC296" s="43">
        <v>0</v>
      </c>
      <c r="AD296" s="43">
        <v>0</v>
      </c>
      <c r="AE296" s="43">
        <v>0</v>
      </c>
      <c r="AF296" s="33">
        <v>0</v>
      </c>
      <c r="AG296" s="85">
        <v>0</v>
      </c>
      <c r="AH296" s="85"/>
      <c r="AI296" s="33"/>
      <c r="AJ296" s="33">
        <f>SUMIF('6월 매출현황(6.26)'!$B:$B,Main!C296,'6월 매출현황(6.26)'!$N:$N)</f>
        <v>0</v>
      </c>
      <c r="AK296" s="33"/>
      <c r="AL296" s="33"/>
      <c r="AM296" s="33">
        <f t="shared" si="195"/>
        <v>0</v>
      </c>
      <c r="AN296" s="33"/>
      <c r="AO296" s="43"/>
      <c r="AP296" s="4"/>
      <c r="BB296" s="253"/>
      <c r="BC296" s="254"/>
      <c r="BD296" s="33"/>
      <c r="BE296" s="4"/>
    </row>
    <row r="297" spans="2:57" hidden="1">
      <c r="B297" s="3" t="s">
        <v>67</v>
      </c>
      <c r="C297" s="249" t="s">
        <v>497</v>
      </c>
      <c r="D297" s="89"/>
      <c r="E297" s="4">
        <v>0</v>
      </c>
      <c r="F297" s="4">
        <v>4</v>
      </c>
      <c r="G297" s="4">
        <f t="shared" ref="G297:G303" si="203">E297+F297</f>
        <v>4</v>
      </c>
      <c r="H297" s="4">
        <v>12</v>
      </c>
      <c r="I297" s="4">
        <v>4</v>
      </c>
      <c r="J297" s="4">
        <f t="shared" ref="J297:J303" si="204">H297+I297</f>
        <v>16</v>
      </c>
      <c r="K297" s="4"/>
      <c r="L297" s="4"/>
      <c r="M297" s="4">
        <f t="shared" ref="M297:M303" si="205">K297+L297</f>
        <v>0</v>
      </c>
      <c r="N297" s="4"/>
      <c r="O297" s="4"/>
      <c r="P297" s="4">
        <f t="shared" ref="P297:P303" si="206">N297+O297</f>
        <v>0</v>
      </c>
      <c r="Q297" s="4"/>
      <c r="R297" s="4"/>
      <c r="S297" s="4">
        <f t="shared" ref="S297:S303" si="207">Q297+R297</f>
        <v>0</v>
      </c>
      <c r="T297" s="4"/>
      <c r="U297" s="4"/>
      <c r="V297" s="4"/>
      <c r="W297" s="4">
        <f t="shared" ref="W297:W303" si="208">J297</f>
        <v>16</v>
      </c>
      <c r="X297" s="33">
        <f t="shared" ref="X297:X303" si="209">M297</f>
        <v>0</v>
      </c>
      <c r="Y297" s="33"/>
      <c r="Z297" s="4"/>
      <c r="AA297" s="4"/>
      <c r="AB297" s="36">
        <f t="shared" ref="AB297:AB303" si="210">IFERROR(AA297/$AA$8,0)</f>
        <v>0</v>
      </c>
      <c r="AC297" s="43">
        <v>0</v>
      </c>
      <c r="AD297" s="43">
        <v>0</v>
      </c>
      <c r="AE297" s="43">
        <v>0</v>
      </c>
      <c r="AF297" s="33">
        <v>0</v>
      </c>
      <c r="AG297" s="85">
        <v>0</v>
      </c>
      <c r="AH297" s="85"/>
      <c r="AI297" s="33"/>
      <c r="AJ297" s="33">
        <f>SUMIF('6월 매출현황(6.26)'!$B:$B,Main!C297,'6월 매출현황(6.26)'!$N:$N)</f>
        <v>0</v>
      </c>
      <c r="AK297" s="33"/>
      <c r="AL297" s="33"/>
      <c r="AM297" s="33">
        <f t="shared" si="195"/>
        <v>0</v>
      </c>
      <c r="AN297" s="33"/>
      <c r="AO297" s="43"/>
      <c r="AP297" s="4"/>
      <c r="BB297" s="253"/>
      <c r="BC297" s="254"/>
      <c r="BD297" s="33"/>
      <c r="BE297" s="4"/>
    </row>
    <row r="298" spans="2:57" ht="15.75" hidden="1" customHeight="1">
      <c r="B298" s="3" t="s">
        <v>67</v>
      </c>
      <c r="C298" s="249" t="s">
        <v>504</v>
      </c>
      <c r="D298" s="89"/>
      <c r="E298" s="4">
        <v>8</v>
      </c>
      <c r="F298" s="4">
        <v>0</v>
      </c>
      <c r="G298" s="4">
        <f t="shared" si="203"/>
        <v>8</v>
      </c>
      <c r="H298" s="4">
        <v>2</v>
      </c>
      <c r="I298" s="4">
        <v>4</v>
      </c>
      <c r="J298" s="4">
        <f t="shared" si="204"/>
        <v>6</v>
      </c>
      <c r="K298" s="4"/>
      <c r="L298" s="4"/>
      <c r="M298" s="4">
        <f t="shared" si="205"/>
        <v>0</v>
      </c>
      <c r="N298" s="4"/>
      <c r="O298" s="4"/>
      <c r="P298" s="4">
        <f t="shared" si="206"/>
        <v>0</v>
      </c>
      <c r="Q298" s="4"/>
      <c r="R298" s="4"/>
      <c r="S298" s="4">
        <f t="shared" si="207"/>
        <v>0</v>
      </c>
      <c r="T298" s="4"/>
      <c r="U298" s="4"/>
      <c r="V298" s="4"/>
      <c r="W298" s="4">
        <f t="shared" si="208"/>
        <v>6</v>
      </c>
      <c r="X298" s="33">
        <f t="shared" si="209"/>
        <v>0</v>
      </c>
      <c r="Y298" s="33"/>
      <c r="Z298" s="4"/>
      <c r="AA298" s="4"/>
      <c r="AB298" s="36">
        <f t="shared" si="210"/>
        <v>0</v>
      </c>
      <c r="AC298" s="43">
        <v>0</v>
      </c>
      <c r="AD298" s="43">
        <v>0</v>
      </c>
      <c r="AE298" s="43">
        <v>0</v>
      </c>
      <c r="AF298" s="33">
        <v>0</v>
      </c>
      <c r="AG298" s="85">
        <v>0</v>
      </c>
      <c r="AH298" s="85"/>
      <c r="AI298" s="33"/>
      <c r="AJ298" s="33">
        <f>SUMIF('6월 매출현황(6.26)'!$B:$B,Main!C298,'6월 매출현황(6.26)'!$N:$N)</f>
        <v>0</v>
      </c>
      <c r="AK298" s="33"/>
      <c r="AL298" s="33"/>
      <c r="AM298" s="33">
        <f t="shared" si="195"/>
        <v>0</v>
      </c>
      <c r="AN298" s="33"/>
      <c r="AO298" s="43"/>
      <c r="AP298" s="4"/>
      <c r="BB298" s="253"/>
      <c r="BC298" s="254"/>
      <c r="BD298" s="33"/>
      <c r="BE298" s="4"/>
    </row>
    <row r="299" spans="2:57" hidden="1">
      <c r="B299" s="3" t="s">
        <v>67</v>
      </c>
      <c r="C299" t="s">
        <v>528</v>
      </c>
      <c r="D299" s="89"/>
      <c r="E299" s="4">
        <v>601</v>
      </c>
      <c r="F299" s="4">
        <v>345</v>
      </c>
      <c r="G299" s="4">
        <f t="shared" si="203"/>
        <v>946</v>
      </c>
      <c r="H299" s="4"/>
      <c r="I299" s="4"/>
      <c r="J299" s="4">
        <f t="shared" si="204"/>
        <v>0</v>
      </c>
      <c r="K299" s="4"/>
      <c r="L299" s="4"/>
      <c r="M299" s="4">
        <f t="shared" si="205"/>
        <v>0</v>
      </c>
      <c r="N299" s="4"/>
      <c r="O299" s="4"/>
      <c r="P299" s="4">
        <f t="shared" si="206"/>
        <v>0</v>
      </c>
      <c r="Q299" s="4"/>
      <c r="R299" s="4"/>
      <c r="S299" s="4">
        <f t="shared" si="207"/>
        <v>0</v>
      </c>
      <c r="T299" s="4"/>
      <c r="U299" s="4"/>
      <c r="V299" s="4"/>
      <c r="W299" s="4">
        <f t="shared" si="208"/>
        <v>0</v>
      </c>
      <c r="X299" s="33">
        <f t="shared" si="209"/>
        <v>0</v>
      </c>
      <c r="Y299" s="33"/>
      <c r="Z299" s="4"/>
      <c r="AA299" s="4"/>
      <c r="AB299" s="36">
        <f t="shared" si="210"/>
        <v>0</v>
      </c>
      <c r="AC299" s="43">
        <v>0</v>
      </c>
      <c r="AD299" s="43">
        <v>0</v>
      </c>
      <c r="AE299" s="43">
        <v>0</v>
      </c>
      <c r="AF299" s="33">
        <v>0</v>
      </c>
      <c r="AG299" s="85">
        <v>0</v>
      </c>
      <c r="AH299" s="85"/>
      <c r="AI299" s="33"/>
      <c r="AJ299" s="33">
        <f>SUMIF('6월 매출현황(6.26)'!$B:$B,Main!C299,'6월 매출현황(6.26)'!$N:$N)</f>
        <v>0</v>
      </c>
      <c r="AK299" s="33"/>
      <c r="AL299" s="33"/>
      <c r="AM299" s="33">
        <f t="shared" si="195"/>
        <v>0</v>
      </c>
      <c r="AN299" s="33"/>
      <c r="AO299" s="43"/>
      <c r="AP299" s="4"/>
      <c r="BB299" s="253"/>
      <c r="BC299" s="254"/>
      <c r="BD299" s="33"/>
      <c r="BE299" s="4"/>
    </row>
    <row r="300" spans="2:57" hidden="1">
      <c r="B300" s="3" t="s">
        <v>67</v>
      </c>
      <c r="C300" t="s">
        <v>530</v>
      </c>
      <c r="D300" s="89"/>
      <c r="E300" s="4">
        <v>4</v>
      </c>
      <c r="F300" s="4">
        <v>1</v>
      </c>
      <c r="G300" s="4">
        <f t="shared" si="203"/>
        <v>5</v>
      </c>
      <c r="H300" s="4"/>
      <c r="I300" s="4"/>
      <c r="J300" s="4">
        <f t="shared" si="204"/>
        <v>0</v>
      </c>
      <c r="K300" s="4"/>
      <c r="L300" s="4"/>
      <c r="M300" s="4">
        <f t="shared" si="205"/>
        <v>0</v>
      </c>
      <c r="N300" s="4"/>
      <c r="O300" s="4"/>
      <c r="P300" s="4">
        <f t="shared" si="206"/>
        <v>0</v>
      </c>
      <c r="Q300" s="4"/>
      <c r="R300" s="4"/>
      <c r="S300" s="4">
        <f t="shared" si="207"/>
        <v>0</v>
      </c>
      <c r="T300" s="4"/>
      <c r="U300" s="4"/>
      <c r="V300" s="4"/>
      <c r="W300" s="4">
        <f t="shared" si="208"/>
        <v>0</v>
      </c>
      <c r="X300" s="33">
        <f t="shared" si="209"/>
        <v>0</v>
      </c>
      <c r="Y300" s="33"/>
      <c r="Z300" s="4"/>
      <c r="AA300" s="4"/>
      <c r="AB300" s="36">
        <f t="shared" si="210"/>
        <v>0</v>
      </c>
      <c r="AC300" s="43">
        <v>0</v>
      </c>
      <c r="AD300" s="43">
        <v>0</v>
      </c>
      <c r="AE300" s="43">
        <v>0</v>
      </c>
      <c r="AF300" s="33">
        <v>0</v>
      </c>
      <c r="AG300" s="85">
        <v>0</v>
      </c>
      <c r="AH300" s="85"/>
      <c r="AI300" s="33"/>
      <c r="AJ300" s="33">
        <f>SUMIF('6월 매출현황(6.26)'!$B:$B,Main!C300,'6월 매출현황(6.26)'!$N:$N)</f>
        <v>0</v>
      </c>
      <c r="AK300" s="33"/>
      <c r="AL300" s="33"/>
      <c r="AM300" s="33">
        <f t="shared" si="195"/>
        <v>0</v>
      </c>
      <c r="AN300" s="33"/>
      <c r="AO300" s="43"/>
      <c r="AP300" s="4"/>
      <c r="BB300" s="253"/>
      <c r="BC300" s="254"/>
      <c r="BD300" s="33"/>
      <c r="BE300" s="4"/>
    </row>
    <row r="301" spans="2:57" hidden="1">
      <c r="B301" s="3" t="s">
        <v>67</v>
      </c>
      <c r="C301" t="s">
        <v>536</v>
      </c>
      <c r="D301" s="89"/>
      <c r="E301" s="4">
        <v>4</v>
      </c>
      <c r="F301" s="4">
        <v>0</v>
      </c>
      <c r="G301" s="4">
        <f t="shared" si="203"/>
        <v>4</v>
      </c>
      <c r="H301" s="4"/>
      <c r="I301" s="4"/>
      <c r="J301" s="4">
        <f t="shared" si="204"/>
        <v>0</v>
      </c>
      <c r="K301" s="4"/>
      <c r="L301" s="4"/>
      <c r="M301" s="4">
        <f t="shared" si="205"/>
        <v>0</v>
      </c>
      <c r="N301" s="4"/>
      <c r="O301" s="4"/>
      <c r="P301" s="4">
        <f t="shared" si="206"/>
        <v>0</v>
      </c>
      <c r="Q301" s="4"/>
      <c r="R301" s="4"/>
      <c r="S301" s="4">
        <f t="shared" si="207"/>
        <v>0</v>
      </c>
      <c r="T301" s="4"/>
      <c r="U301" s="4"/>
      <c r="V301" s="4"/>
      <c r="W301" s="4">
        <f t="shared" si="208"/>
        <v>0</v>
      </c>
      <c r="X301" s="33">
        <f t="shared" si="209"/>
        <v>0</v>
      </c>
      <c r="Y301" s="33"/>
      <c r="Z301" s="4"/>
      <c r="AA301" s="4"/>
      <c r="AB301" s="36">
        <f t="shared" si="210"/>
        <v>0</v>
      </c>
      <c r="AC301" s="43">
        <v>0</v>
      </c>
      <c r="AD301" s="43">
        <v>0</v>
      </c>
      <c r="AE301" s="43">
        <v>0</v>
      </c>
      <c r="AF301" s="33">
        <v>0</v>
      </c>
      <c r="AG301" s="85">
        <v>0</v>
      </c>
      <c r="AH301" s="85"/>
      <c r="AI301" s="33"/>
      <c r="AJ301" s="33">
        <f>SUMIF('6월 매출현황(6.26)'!$B:$B,Main!C301,'6월 매출현황(6.26)'!$N:$N)</f>
        <v>0</v>
      </c>
      <c r="AK301" s="33"/>
      <c r="AL301" s="33"/>
      <c r="AM301" s="33">
        <f t="shared" si="195"/>
        <v>0</v>
      </c>
      <c r="AN301" s="33"/>
      <c r="AO301" s="43"/>
      <c r="AP301" s="4"/>
      <c r="BB301" s="253"/>
      <c r="BC301" s="254"/>
      <c r="BD301" s="33"/>
      <c r="BE301" s="4"/>
    </row>
    <row r="302" spans="2:57" hidden="1">
      <c r="B302" s="3" t="s">
        <v>67</v>
      </c>
      <c r="C302" t="s">
        <v>537</v>
      </c>
      <c r="D302" s="89"/>
      <c r="E302" s="4">
        <v>21</v>
      </c>
      <c r="F302" s="4">
        <v>0</v>
      </c>
      <c r="G302" s="4">
        <f t="shared" si="203"/>
        <v>21</v>
      </c>
      <c r="H302" s="4"/>
      <c r="I302" s="4"/>
      <c r="J302" s="4">
        <f t="shared" si="204"/>
        <v>0</v>
      </c>
      <c r="K302" s="4"/>
      <c r="L302" s="4"/>
      <c r="M302" s="4">
        <f t="shared" si="205"/>
        <v>0</v>
      </c>
      <c r="N302" s="4"/>
      <c r="O302" s="4"/>
      <c r="P302" s="4">
        <f t="shared" si="206"/>
        <v>0</v>
      </c>
      <c r="Q302" s="4"/>
      <c r="R302" s="4"/>
      <c r="S302" s="4">
        <f t="shared" si="207"/>
        <v>0</v>
      </c>
      <c r="T302" s="4"/>
      <c r="U302" s="4"/>
      <c r="V302" s="4"/>
      <c r="W302" s="4">
        <f t="shared" si="208"/>
        <v>0</v>
      </c>
      <c r="X302" s="33">
        <f t="shared" si="209"/>
        <v>0</v>
      </c>
      <c r="Y302" s="33"/>
      <c r="Z302" s="4"/>
      <c r="AA302" s="4"/>
      <c r="AB302" s="36">
        <f t="shared" si="210"/>
        <v>0</v>
      </c>
      <c r="AC302" s="43">
        <v>0</v>
      </c>
      <c r="AD302" s="43">
        <v>0</v>
      </c>
      <c r="AE302" s="43">
        <v>0</v>
      </c>
      <c r="AF302" s="33">
        <v>0</v>
      </c>
      <c r="AG302" s="85">
        <v>0</v>
      </c>
      <c r="AH302" s="85"/>
      <c r="AI302" s="33"/>
      <c r="AJ302" s="33">
        <f>SUMIF('6월 매출현황(6.26)'!$B:$B,Main!C302,'6월 매출현황(6.26)'!$N:$N)</f>
        <v>0</v>
      </c>
      <c r="AK302" s="33"/>
      <c r="AL302" s="33"/>
      <c r="AM302" s="33">
        <f t="shared" si="195"/>
        <v>0</v>
      </c>
      <c r="AN302" s="33"/>
      <c r="AO302" s="43"/>
      <c r="AP302" s="4"/>
      <c r="BB302" s="253"/>
      <c r="BC302" s="254"/>
      <c r="BD302" s="33"/>
      <c r="BE302" s="4"/>
    </row>
    <row r="303" spans="2:57" hidden="1">
      <c r="B303" s="3" t="s">
        <v>67</v>
      </c>
      <c r="C303" t="s">
        <v>518</v>
      </c>
      <c r="D303" s="89"/>
      <c r="E303" s="4">
        <v>0</v>
      </c>
      <c r="F303" s="4">
        <v>20</v>
      </c>
      <c r="G303" s="4">
        <f t="shared" si="203"/>
        <v>20</v>
      </c>
      <c r="H303" s="4"/>
      <c r="I303" s="4"/>
      <c r="J303" s="4">
        <f t="shared" si="204"/>
        <v>0</v>
      </c>
      <c r="K303" s="4"/>
      <c r="L303" s="4"/>
      <c r="M303" s="4">
        <f t="shared" si="205"/>
        <v>0</v>
      </c>
      <c r="N303" s="4"/>
      <c r="O303" s="4"/>
      <c r="P303" s="4">
        <f t="shared" si="206"/>
        <v>0</v>
      </c>
      <c r="Q303" s="4"/>
      <c r="R303" s="4"/>
      <c r="S303" s="4">
        <f t="shared" si="207"/>
        <v>0</v>
      </c>
      <c r="T303" s="4"/>
      <c r="U303" s="4"/>
      <c r="V303" s="4"/>
      <c r="W303" s="4">
        <f t="shared" si="208"/>
        <v>0</v>
      </c>
      <c r="X303" s="33">
        <f t="shared" si="209"/>
        <v>0</v>
      </c>
      <c r="Y303" s="33"/>
      <c r="Z303" s="4"/>
      <c r="AA303" s="4"/>
      <c r="AB303" s="36">
        <f t="shared" si="210"/>
        <v>0</v>
      </c>
      <c r="AC303" s="43">
        <v>0</v>
      </c>
      <c r="AD303" s="43">
        <v>0</v>
      </c>
      <c r="AE303" s="43">
        <v>0</v>
      </c>
      <c r="AF303" s="33">
        <v>0</v>
      </c>
      <c r="AG303" s="85">
        <v>0</v>
      </c>
      <c r="AH303" s="85"/>
      <c r="AI303" s="33"/>
      <c r="AJ303" s="33">
        <f>SUMIF('6월 매출현황(6.26)'!$B:$B,Main!C303,'6월 매출현황(6.26)'!$N:$N)</f>
        <v>0</v>
      </c>
      <c r="AK303" s="33"/>
      <c r="AL303" s="33"/>
      <c r="AM303" s="33">
        <f t="shared" si="195"/>
        <v>0</v>
      </c>
      <c r="AN303" s="33"/>
      <c r="AO303" s="43"/>
      <c r="AP303" s="4"/>
      <c r="BB303" s="253"/>
      <c r="BC303" s="254"/>
      <c r="BD303" s="33"/>
      <c r="BE303" s="4"/>
    </row>
    <row r="304" spans="2:57" hidden="1">
      <c r="B304" s="3" t="s">
        <v>22</v>
      </c>
      <c r="C304" s="249" t="s">
        <v>171</v>
      </c>
      <c r="D304" s="89"/>
      <c r="E304" s="4">
        <v>5268</v>
      </c>
      <c r="F304" s="4">
        <v>13423</v>
      </c>
      <c r="G304" s="4">
        <f t="shared" si="196"/>
        <v>18691</v>
      </c>
      <c r="H304" s="4">
        <v>12268</v>
      </c>
      <c r="I304" s="4">
        <v>-15</v>
      </c>
      <c r="J304" s="4">
        <f t="shared" si="197"/>
        <v>12253</v>
      </c>
      <c r="K304" s="4">
        <v>-3</v>
      </c>
      <c r="L304" s="4">
        <v>0</v>
      </c>
      <c r="M304" s="4">
        <f t="shared" si="198"/>
        <v>-3</v>
      </c>
      <c r="N304" s="4">
        <v>0</v>
      </c>
      <c r="O304" s="4">
        <v>4</v>
      </c>
      <c r="P304" s="4">
        <f t="shared" si="199"/>
        <v>4</v>
      </c>
      <c r="Q304" s="4">
        <v>0</v>
      </c>
      <c r="R304" s="4">
        <v>0</v>
      </c>
      <c r="S304" s="4">
        <f t="shared" si="200"/>
        <v>0</v>
      </c>
      <c r="T304" s="4">
        <v>0</v>
      </c>
      <c r="U304" s="4">
        <v>0</v>
      </c>
      <c r="V304" s="4">
        <f t="shared" si="179"/>
        <v>0</v>
      </c>
      <c r="W304" s="4">
        <f t="shared" si="180"/>
        <v>12253</v>
      </c>
      <c r="X304" s="33">
        <f t="shared" si="181"/>
        <v>-3</v>
      </c>
      <c r="Y304" s="33">
        <f t="shared" si="182"/>
        <v>4</v>
      </c>
      <c r="Z304" s="4">
        <f t="shared" si="183"/>
        <v>0</v>
      </c>
      <c r="AA304" s="4">
        <f t="shared" si="201"/>
        <v>0</v>
      </c>
      <c r="AB304" s="36">
        <f t="shared" si="202"/>
        <v>0</v>
      </c>
      <c r="AC304" s="43">
        <v>0</v>
      </c>
      <c r="AD304" s="43">
        <v>0</v>
      </c>
      <c r="AE304" s="43">
        <v>0</v>
      </c>
      <c r="AF304" s="33">
        <v>0</v>
      </c>
      <c r="AG304" s="85">
        <v>0</v>
      </c>
      <c r="AH304" s="85"/>
      <c r="AI304" s="33"/>
      <c r="AJ304" s="33">
        <f>SUMIF('6월 매출현황(6.26)'!$B:$B,Main!C304,'6월 매출현황(6.26)'!$N:$N)</f>
        <v>0</v>
      </c>
      <c r="AK304" s="33"/>
      <c r="AL304" s="33"/>
      <c r="AM304" s="33">
        <f t="shared" si="195"/>
        <v>0</v>
      </c>
      <c r="AN304" s="33"/>
      <c r="AO304" s="43"/>
      <c r="AP304" s="4"/>
      <c r="BB304" s="253"/>
      <c r="BC304" s="254"/>
      <c r="BD304" s="33"/>
      <c r="BE304" s="4"/>
    </row>
    <row r="305" spans="2:57" hidden="1">
      <c r="B305" s="3" t="s">
        <v>22</v>
      </c>
      <c r="C305" s="249" t="s">
        <v>177</v>
      </c>
      <c r="D305" s="89"/>
      <c r="E305" s="4">
        <v>299</v>
      </c>
      <c r="F305" s="4">
        <v>190</v>
      </c>
      <c r="G305" s="4">
        <f t="shared" si="196"/>
        <v>489</v>
      </c>
      <c r="H305" s="4">
        <v>43</v>
      </c>
      <c r="I305" s="4">
        <v>0</v>
      </c>
      <c r="J305" s="4">
        <f t="shared" si="197"/>
        <v>43</v>
      </c>
      <c r="K305" s="4">
        <v>0</v>
      </c>
      <c r="L305" s="4">
        <v>10</v>
      </c>
      <c r="M305" s="4">
        <f t="shared" si="198"/>
        <v>10</v>
      </c>
      <c r="N305" s="4">
        <v>4</v>
      </c>
      <c r="O305" s="4">
        <v>8</v>
      </c>
      <c r="P305" s="4">
        <f t="shared" si="199"/>
        <v>12</v>
      </c>
      <c r="Q305" s="4">
        <v>0</v>
      </c>
      <c r="R305" s="4">
        <v>0</v>
      </c>
      <c r="S305" s="4">
        <f t="shared" si="200"/>
        <v>0</v>
      </c>
      <c r="T305" s="4">
        <v>0</v>
      </c>
      <c r="U305" s="4">
        <v>0</v>
      </c>
      <c r="V305" s="4">
        <f t="shared" si="179"/>
        <v>0</v>
      </c>
      <c r="W305" s="4">
        <f t="shared" si="180"/>
        <v>43</v>
      </c>
      <c r="X305" s="33">
        <f t="shared" si="181"/>
        <v>10</v>
      </c>
      <c r="Y305" s="33">
        <f t="shared" si="182"/>
        <v>12</v>
      </c>
      <c r="Z305" s="4">
        <f t="shared" si="183"/>
        <v>0</v>
      </c>
      <c r="AA305" s="4">
        <f t="shared" si="201"/>
        <v>0</v>
      </c>
      <c r="AB305" s="36">
        <f t="shared" si="202"/>
        <v>0</v>
      </c>
      <c r="AC305" s="43">
        <v>0</v>
      </c>
      <c r="AD305" s="43">
        <v>0</v>
      </c>
      <c r="AE305" s="43">
        <v>0</v>
      </c>
      <c r="AF305" s="33">
        <v>0</v>
      </c>
      <c r="AG305" s="85">
        <v>0</v>
      </c>
      <c r="AH305" s="85"/>
      <c r="AI305" s="33"/>
      <c r="AJ305" s="33">
        <f>SUMIF('6월 매출현황(6.26)'!$B:$B,Main!C305,'6월 매출현황(6.26)'!$N:$N)</f>
        <v>0</v>
      </c>
      <c r="AK305" s="33"/>
      <c r="AL305" s="33"/>
      <c r="AM305" s="33">
        <f t="shared" si="195"/>
        <v>0</v>
      </c>
      <c r="AN305" s="33"/>
      <c r="AO305" s="43"/>
      <c r="AP305" s="4"/>
      <c r="BB305" s="253"/>
      <c r="BC305" s="254"/>
      <c r="BD305" s="33"/>
      <c r="BE305" s="4"/>
    </row>
    <row r="306" spans="2:57" hidden="1">
      <c r="B306" s="3" t="s">
        <v>22</v>
      </c>
      <c r="C306" s="249" t="s">
        <v>206</v>
      </c>
      <c r="D306" s="89"/>
      <c r="E306" s="4">
        <v>1</v>
      </c>
      <c r="F306" s="4">
        <v>104</v>
      </c>
      <c r="G306" s="4">
        <f t="shared" si="196"/>
        <v>105</v>
      </c>
      <c r="H306" s="4">
        <v>0</v>
      </c>
      <c r="I306" s="4">
        <v>0</v>
      </c>
      <c r="J306" s="4">
        <f t="shared" si="197"/>
        <v>0</v>
      </c>
      <c r="K306" s="4">
        <v>0</v>
      </c>
      <c r="L306" s="4">
        <v>49</v>
      </c>
      <c r="M306" s="4">
        <f t="shared" si="198"/>
        <v>49</v>
      </c>
      <c r="N306" s="4">
        <v>0</v>
      </c>
      <c r="O306" s="4">
        <v>0</v>
      </c>
      <c r="P306" s="4">
        <f t="shared" si="199"/>
        <v>0</v>
      </c>
      <c r="Q306" s="4">
        <v>0</v>
      </c>
      <c r="R306" s="4">
        <v>0</v>
      </c>
      <c r="S306" s="4">
        <f t="shared" si="200"/>
        <v>0</v>
      </c>
      <c r="T306" s="4">
        <v>0</v>
      </c>
      <c r="U306" s="4">
        <v>0</v>
      </c>
      <c r="V306" s="4">
        <f t="shared" si="179"/>
        <v>0</v>
      </c>
      <c r="W306" s="4">
        <f t="shared" si="180"/>
        <v>0</v>
      </c>
      <c r="X306" s="33">
        <f t="shared" si="181"/>
        <v>49</v>
      </c>
      <c r="Y306" s="33">
        <f t="shared" si="182"/>
        <v>0</v>
      </c>
      <c r="Z306" s="4">
        <f t="shared" si="183"/>
        <v>0</v>
      </c>
      <c r="AA306" s="4">
        <f t="shared" si="201"/>
        <v>0</v>
      </c>
      <c r="AB306" s="36">
        <f t="shared" si="202"/>
        <v>0</v>
      </c>
      <c r="AC306" s="43">
        <v>0</v>
      </c>
      <c r="AD306" s="43">
        <v>0</v>
      </c>
      <c r="AE306" s="43">
        <v>0</v>
      </c>
      <c r="AF306" s="33">
        <v>0</v>
      </c>
      <c r="AG306" s="85">
        <v>0</v>
      </c>
      <c r="AH306" s="85"/>
      <c r="AI306" s="33"/>
      <c r="AJ306" s="33">
        <f>SUMIF('6월 매출현황(6.26)'!$B:$B,Main!C306,'6월 매출현황(6.26)'!$N:$N)</f>
        <v>0</v>
      </c>
      <c r="AK306" s="33"/>
      <c r="AL306" s="33"/>
      <c r="AM306" s="33">
        <f t="shared" si="195"/>
        <v>0</v>
      </c>
      <c r="AN306" s="33"/>
      <c r="AO306" s="43"/>
      <c r="AP306" s="4"/>
      <c r="BB306" s="253"/>
      <c r="BC306" s="254"/>
      <c r="BD306" s="33"/>
      <c r="BE306" s="4"/>
    </row>
    <row r="307" spans="2:57" hidden="1">
      <c r="B307" s="3" t="s">
        <v>22</v>
      </c>
      <c r="C307" s="249" t="s">
        <v>126</v>
      </c>
      <c r="D307" s="89"/>
      <c r="E307" s="4">
        <v>3467</v>
      </c>
      <c r="F307" s="4">
        <v>5400</v>
      </c>
      <c r="G307" s="4">
        <f t="shared" si="196"/>
        <v>8867</v>
      </c>
      <c r="H307" s="4">
        <v>4000</v>
      </c>
      <c r="I307" s="4">
        <v>2194</v>
      </c>
      <c r="J307" s="4">
        <f t="shared" si="197"/>
        <v>6194</v>
      </c>
      <c r="K307" s="4">
        <v>584</v>
      </c>
      <c r="L307" s="4">
        <v>0</v>
      </c>
      <c r="M307" s="4">
        <f t="shared" si="198"/>
        <v>584</v>
      </c>
      <c r="N307" s="4">
        <v>0</v>
      </c>
      <c r="O307" s="4">
        <v>0</v>
      </c>
      <c r="P307" s="4">
        <f t="shared" si="199"/>
        <v>0</v>
      </c>
      <c r="Q307" s="4">
        <v>0</v>
      </c>
      <c r="R307" s="4">
        <v>0</v>
      </c>
      <c r="S307" s="4">
        <f t="shared" si="200"/>
        <v>0</v>
      </c>
      <c r="T307" s="4">
        <v>0</v>
      </c>
      <c r="U307" s="4">
        <v>0</v>
      </c>
      <c r="V307" s="4">
        <f t="shared" ref="V307:V349" si="211">T307+U307</f>
        <v>0</v>
      </c>
      <c r="W307" s="4">
        <f t="shared" ref="W307:W349" si="212">J307</f>
        <v>6194</v>
      </c>
      <c r="X307" s="33">
        <f t="shared" ref="X307:X349" si="213">M307</f>
        <v>584</v>
      </c>
      <c r="Y307" s="33">
        <f t="shared" ref="Y307:Y349" si="214">P307</f>
        <v>0</v>
      </c>
      <c r="Z307" s="4">
        <f t="shared" ref="Z307:Z349" si="215">S307</f>
        <v>0</v>
      </c>
      <c r="AA307" s="4">
        <f t="shared" si="201"/>
        <v>0</v>
      </c>
      <c r="AB307" s="36">
        <f t="shared" si="202"/>
        <v>0</v>
      </c>
      <c r="AC307" s="43">
        <v>0</v>
      </c>
      <c r="AD307" s="43">
        <v>0</v>
      </c>
      <c r="AE307" s="43">
        <v>0</v>
      </c>
      <c r="AF307" s="33">
        <v>0</v>
      </c>
      <c r="AG307" s="85">
        <v>0</v>
      </c>
      <c r="AH307" s="85"/>
      <c r="AI307" s="33"/>
      <c r="AJ307" s="33">
        <f>SUMIF('6월 매출현황(6.26)'!$B:$B,Main!C307,'6월 매출현황(6.26)'!$N:$N)</f>
        <v>0</v>
      </c>
      <c r="AK307" s="33"/>
      <c r="AL307" s="33"/>
      <c r="AM307" s="33">
        <f t="shared" si="195"/>
        <v>0</v>
      </c>
      <c r="AN307" s="33"/>
      <c r="AO307" s="43"/>
      <c r="AP307" s="4"/>
      <c r="BB307" s="253"/>
      <c r="BC307" s="254"/>
      <c r="BD307" s="33"/>
      <c r="BE307" s="4"/>
    </row>
    <row r="308" spans="2:57" hidden="1">
      <c r="B308" s="3" t="s">
        <v>22</v>
      </c>
      <c r="C308" s="249" t="s">
        <v>212</v>
      </c>
      <c r="D308" s="89"/>
      <c r="E308" s="4">
        <v>0</v>
      </c>
      <c r="F308" s="4">
        <v>0</v>
      </c>
      <c r="G308" s="4">
        <f t="shared" si="196"/>
        <v>0</v>
      </c>
      <c r="H308" s="4">
        <v>0</v>
      </c>
      <c r="I308" s="4">
        <v>0</v>
      </c>
      <c r="J308" s="4">
        <f t="shared" si="197"/>
        <v>0</v>
      </c>
      <c r="K308" s="4">
        <v>0</v>
      </c>
      <c r="L308" s="4">
        <v>0</v>
      </c>
      <c r="M308" s="4">
        <f t="shared" si="198"/>
        <v>0</v>
      </c>
      <c r="N308" s="4">
        <v>0</v>
      </c>
      <c r="O308" s="4">
        <v>0</v>
      </c>
      <c r="P308" s="4">
        <f t="shared" si="199"/>
        <v>0</v>
      </c>
      <c r="Q308" s="4">
        <v>0</v>
      </c>
      <c r="R308" s="4">
        <v>0</v>
      </c>
      <c r="S308" s="4">
        <f t="shared" si="200"/>
        <v>0</v>
      </c>
      <c r="T308" s="4">
        <v>0</v>
      </c>
      <c r="U308" s="4">
        <v>0</v>
      </c>
      <c r="V308" s="4">
        <f t="shared" si="211"/>
        <v>0</v>
      </c>
      <c r="W308" s="4">
        <f t="shared" si="212"/>
        <v>0</v>
      </c>
      <c r="X308" s="33">
        <f t="shared" si="213"/>
        <v>0</v>
      </c>
      <c r="Y308" s="33">
        <f t="shared" si="214"/>
        <v>0</v>
      </c>
      <c r="Z308" s="4">
        <f t="shared" si="215"/>
        <v>0</v>
      </c>
      <c r="AA308" s="4">
        <f t="shared" si="201"/>
        <v>0</v>
      </c>
      <c r="AB308" s="36">
        <f t="shared" si="202"/>
        <v>0</v>
      </c>
      <c r="AC308" s="43">
        <v>0</v>
      </c>
      <c r="AD308" s="43">
        <v>0</v>
      </c>
      <c r="AE308" s="43">
        <v>0</v>
      </c>
      <c r="AF308" s="33">
        <v>0</v>
      </c>
      <c r="AG308" s="85">
        <v>0</v>
      </c>
      <c r="AH308" s="85"/>
      <c r="AI308" s="33"/>
      <c r="AJ308" s="33">
        <f>SUMIF('6월 매출현황(6.26)'!$B:$B,Main!C308,'6월 매출현황(6.26)'!$N:$N)</f>
        <v>0</v>
      </c>
      <c r="AK308" s="33"/>
      <c r="AL308" s="33"/>
      <c r="AM308" s="33">
        <f t="shared" si="195"/>
        <v>0</v>
      </c>
      <c r="AN308" s="33"/>
      <c r="AO308" s="43"/>
      <c r="AP308" s="4"/>
      <c r="BB308" s="253"/>
      <c r="BC308" s="254"/>
      <c r="BD308" s="33"/>
      <c r="BE308" s="4"/>
    </row>
    <row r="309" spans="2:57" hidden="1">
      <c r="B309" s="3" t="s">
        <v>22</v>
      </c>
      <c r="C309" s="249" t="s">
        <v>175</v>
      </c>
      <c r="D309" s="89"/>
      <c r="E309" s="4">
        <v>0</v>
      </c>
      <c r="F309" s="4">
        <v>0</v>
      </c>
      <c r="G309" s="4">
        <f t="shared" si="196"/>
        <v>0</v>
      </c>
      <c r="H309" s="4">
        <v>0</v>
      </c>
      <c r="I309" s="4">
        <v>0</v>
      </c>
      <c r="J309" s="4">
        <f t="shared" si="197"/>
        <v>0</v>
      </c>
      <c r="K309" s="4">
        <v>0</v>
      </c>
      <c r="L309" s="4">
        <v>0</v>
      </c>
      <c r="M309" s="4">
        <f t="shared" si="198"/>
        <v>0</v>
      </c>
      <c r="N309" s="4">
        <v>0</v>
      </c>
      <c r="O309" s="4">
        <v>4</v>
      </c>
      <c r="P309" s="4">
        <f t="shared" si="199"/>
        <v>4</v>
      </c>
      <c r="Q309" s="4">
        <v>0</v>
      </c>
      <c r="R309" s="4">
        <v>4</v>
      </c>
      <c r="S309" s="4">
        <f t="shared" si="200"/>
        <v>4</v>
      </c>
      <c r="T309" s="4">
        <v>0</v>
      </c>
      <c r="U309" s="4">
        <v>0</v>
      </c>
      <c r="V309" s="4">
        <f t="shared" si="211"/>
        <v>0</v>
      </c>
      <c r="W309" s="4">
        <f t="shared" si="212"/>
        <v>0</v>
      </c>
      <c r="X309" s="33">
        <f t="shared" si="213"/>
        <v>0</v>
      </c>
      <c r="Y309" s="33">
        <f t="shared" si="214"/>
        <v>4</v>
      </c>
      <c r="Z309" s="4">
        <f t="shared" si="215"/>
        <v>4</v>
      </c>
      <c r="AA309" s="4">
        <f t="shared" si="201"/>
        <v>0</v>
      </c>
      <c r="AB309" s="36">
        <f t="shared" si="202"/>
        <v>0</v>
      </c>
      <c r="AC309" s="43">
        <v>4</v>
      </c>
      <c r="AD309" s="43">
        <v>0</v>
      </c>
      <c r="AE309" s="43">
        <v>0</v>
      </c>
      <c r="AF309" s="33">
        <v>0</v>
      </c>
      <c r="AG309" s="85">
        <v>0</v>
      </c>
      <c r="AH309" s="85"/>
      <c r="AI309" s="33"/>
      <c r="AJ309" s="33">
        <f>SUMIF('6월 매출현황(6.26)'!$B:$B,Main!C309,'6월 매출현황(6.26)'!$N:$N)</f>
        <v>0</v>
      </c>
      <c r="AK309" s="33"/>
      <c r="AL309" s="33"/>
      <c r="AM309" s="33">
        <f t="shared" si="195"/>
        <v>4</v>
      </c>
      <c r="AN309" s="33"/>
      <c r="AO309" s="43"/>
      <c r="AP309" s="4"/>
      <c r="BB309" s="253"/>
      <c r="BC309" s="254"/>
      <c r="BD309" s="33"/>
      <c r="BE309" s="4"/>
    </row>
    <row r="310" spans="2:57" hidden="1">
      <c r="B310" s="3" t="s">
        <v>22</v>
      </c>
      <c r="C310" s="249" t="s">
        <v>214</v>
      </c>
      <c r="D310" s="89"/>
      <c r="E310" s="4">
        <v>0</v>
      </c>
      <c r="F310" s="4">
        <v>0</v>
      </c>
      <c r="G310" s="4">
        <f t="shared" ref="G310:G326" si="216">E310+F310</f>
        <v>0</v>
      </c>
      <c r="H310" s="4">
        <v>0</v>
      </c>
      <c r="I310" s="4">
        <v>0</v>
      </c>
      <c r="J310" s="4">
        <f t="shared" ref="J310:J326" si="217">H310+I310</f>
        <v>0</v>
      </c>
      <c r="K310" s="4">
        <v>0</v>
      </c>
      <c r="L310" s="4">
        <v>0</v>
      </c>
      <c r="M310" s="4">
        <f t="shared" ref="M310:M326" si="218">K310+L310</f>
        <v>0</v>
      </c>
      <c r="N310" s="4">
        <v>0</v>
      </c>
      <c r="O310" s="4">
        <v>4</v>
      </c>
      <c r="P310" s="4">
        <f t="shared" ref="P310:P326" si="219">N310+O310</f>
        <v>4</v>
      </c>
      <c r="Q310" s="4">
        <v>0</v>
      </c>
      <c r="R310" s="4">
        <v>0</v>
      </c>
      <c r="S310" s="4">
        <f t="shared" ref="S310:S326" si="220">Q310+R310</f>
        <v>0</v>
      </c>
      <c r="T310" s="4">
        <v>0</v>
      </c>
      <c r="U310" s="4">
        <v>0</v>
      </c>
      <c r="V310" s="4">
        <f>T310+U310</f>
        <v>0</v>
      </c>
      <c r="W310" s="4">
        <f t="shared" ref="W310:W326" si="221">J310</f>
        <v>0</v>
      </c>
      <c r="X310" s="33">
        <f t="shared" ref="X310:X326" si="222">M310</f>
        <v>0</v>
      </c>
      <c r="Y310" s="33">
        <f>P310</f>
        <v>4</v>
      </c>
      <c r="Z310" s="4">
        <f>S310</f>
        <v>0</v>
      </c>
      <c r="AA310" s="4">
        <f>V310</f>
        <v>0</v>
      </c>
      <c r="AB310" s="36">
        <f t="shared" ref="AB310:AB326" si="223">IFERROR(AA310/$AA$8,0)</f>
        <v>0</v>
      </c>
      <c r="AC310" s="43">
        <v>0</v>
      </c>
      <c r="AD310" s="43">
        <v>0</v>
      </c>
      <c r="AE310" s="43">
        <v>0</v>
      </c>
      <c r="AF310" s="33">
        <v>0</v>
      </c>
      <c r="AG310" s="85">
        <v>0</v>
      </c>
      <c r="AH310" s="85"/>
      <c r="AI310" s="33"/>
      <c r="AJ310" s="33">
        <f>SUMIF('6월 매출현황(6.26)'!$B:$B,Main!C310,'6월 매출현황(6.26)'!$N:$N)</f>
        <v>0</v>
      </c>
      <c r="AK310" s="33"/>
      <c r="AL310" s="33"/>
      <c r="AM310" s="33">
        <f t="shared" si="195"/>
        <v>0</v>
      </c>
      <c r="AN310" s="33"/>
      <c r="AO310" s="43"/>
      <c r="AP310" s="4"/>
      <c r="BB310" s="253"/>
      <c r="BC310" s="254"/>
      <c r="BD310" s="33"/>
      <c r="BE310" s="4"/>
    </row>
    <row r="311" spans="2:57" hidden="1">
      <c r="B311" s="3" t="s">
        <v>22</v>
      </c>
      <c r="C311" s="249" t="s">
        <v>169</v>
      </c>
      <c r="D311" s="89"/>
      <c r="E311" s="4">
        <v>0</v>
      </c>
      <c r="F311" s="4">
        <v>0</v>
      </c>
      <c r="G311" s="4">
        <f t="shared" si="216"/>
        <v>0</v>
      </c>
      <c r="H311" s="4">
        <v>0</v>
      </c>
      <c r="I311" s="4">
        <v>0</v>
      </c>
      <c r="J311" s="4">
        <f t="shared" si="217"/>
        <v>0</v>
      </c>
      <c r="K311" s="4">
        <v>0</v>
      </c>
      <c r="L311" s="4">
        <v>0</v>
      </c>
      <c r="M311" s="4">
        <f t="shared" si="218"/>
        <v>0</v>
      </c>
      <c r="N311" s="4">
        <v>0</v>
      </c>
      <c r="O311" s="4">
        <v>0</v>
      </c>
      <c r="P311" s="4">
        <f t="shared" si="219"/>
        <v>0</v>
      </c>
      <c r="Q311" s="4">
        <v>0</v>
      </c>
      <c r="R311" s="4">
        <v>0</v>
      </c>
      <c r="S311" s="4">
        <f t="shared" si="220"/>
        <v>0</v>
      </c>
      <c r="T311" s="4">
        <v>0</v>
      </c>
      <c r="U311" s="4">
        <v>0</v>
      </c>
      <c r="V311" s="4">
        <f>T311+U311</f>
        <v>0</v>
      </c>
      <c r="W311" s="4">
        <f t="shared" si="221"/>
        <v>0</v>
      </c>
      <c r="X311" s="33">
        <f t="shared" si="222"/>
        <v>0</v>
      </c>
      <c r="Y311" s="33">
        <f>P311</f>
        <v>0</v>
      </c>
      <c r="Z311" s="4">
        <f>S311</f>
        <v>0</v>
      </c>
      <c r="AA311" s="4">
        <f>V311</f>
        <v>0</v>
      </c>
      <c r="AB311" s="36">
        <f t="shared" si="223"/>
        <v>0</v>
      </c>
      <c r="AC311" s="43">
        <v>0</v>
      </c>
      <c r="AD311" s="43">
        <v>0</v>
      </c>
      <c r="AE311" s="43">
        <v>0</v>
      </c>
      <c r="AF311" s="33">
        <v>0</v>
      </c>
      <c r="AG311" s="85">
        <v>0</v>
      </c>
      <c r="AH311" s="85"/>
      <c r="AI311" s="33"/>
      <c r="AJ311" s="33">
        <f>SUMIF('6월 매출현황(6.26)'!$B:$B,Main!C311,'6월 매출현황(6.26)'!$N:$N)</f>
        <v>0</v>
      </c>
      <c r="AK311" s="33"/>
      <c r="AL311" s="33"/>
      <c r="AM311" s="33">
        <f t="shared" si="195"/>
        <v>0</v>
      </c>
      <c r="AN311" s="33"/>
      <c r="AO311" s="43"/>
      <c r="AP311" s="4"/>
      <c r="BB311" s="253"/>
      <c r="BC311" s="254"/>
      <c r="BD311" s="33"/>
      <c r="BE311" s="4"/>
    </row>
    <row r="312" spans="2:57" hidden="1">
      <c r="B312" s="3" t="s">
        <v>22</v>
      </c>
      <c r="C312" s="249" t="s">
        <v>447</v>
      </c>
      <c r="D312" s="89"/>
      <c r="E312" s="4">
        <v>0</v>
      </c>
      <c r="F312" s="4">
        <v>0</v>
      </c>
      <c r="G312" s="4">
        <f t="shared" si="216"/>
        <v>0</v>
      </c>
      <c r="H312" s="4">
        <v>0</v>
      </c>
      <c r="I312" s="4">
        <v>0</v>
      </c>
      <c r="J312" s="4">
        <f t="shared" si="217"/>
        <v>0</v>
      </c>
      <c r="K312" s="4">
        <v>0</v>
      </c>
      <c r="L312" s="4">
        <v>0</v>
      </c>
      <c r="M312" s="4">
        <f t="shared" si="218"/>
        <v>0</v>
      </c>
      <c r="N312" s="4">
        <v>100</v>
      </c>
      <c r="O312" s="4">
        <v>0</v>
      </c>
      <c r="P312" s="4">
        <f t="shared" si="219"/>
        <v>100</v>
      </c>
      <c r="Q312" s="4">
        <v>0</v>
      </c>
      <c r="R312" s="4">
        <v>0</v>
      </c>
      <c r="S312" s="4">
        <f t="shared" si="220"/>
        <v>0</v>
      </c>
      <c r="T312" s="4">
        <v>0</v>
      </c>
      <c r="U312" s="4">
        <v>0</v>
      </c>
      <c r="V312" s="4">
        <f>T312+U312</f>
        <v>0</v>
      </c>
      <c r="W312" s="4">
        <f t="shared" si="221"/>
        <v>0</v>
      </c>
      <c r="X312" s="33">
        <f t="shared" si="222"/>
        <v>0</v>
      </c>
      <c r="Y312" s="33">
        <f>P312</f>
        <v>100</v>
      </c>
      <c r="Z312" s="4">
        <f>S312</f>
        <v>0</v>
      </c>
      <c r="AA312" s="4">
        <f>V312</f>
        <v>0</v>
      </c>
      <c r="AB312" s="36">
        <f t="shared" si="223"/>
        <v>0</v>
      </c>
      <c r="AC312" s="43">
        <v>0</v>
      </c>
      <c r="AD312" s="43">
        <v>0</v>
      </c>
      <c r="AE312" s="43">
        <v>0</v>
      </c>
      <c r="AF312" s="33">
        <v>0</v>
      </c>
      <c r="AG312" s="85">
        <v>0</v>
      </c>
      <c r="AH312" s="85"/>
      <c r="AI312" s="33"/>
      <c r="AJ312" s="33">
        <f>SUMIF('6월 매출현황(6.26)'!$B:$B,Main!C312,'6월 매출현황(6.26)'!$N:$N)</f>
        <v>0</v>
      </c>
      <c r="AK312" s="33"/>
      <c r="AL312" s="33"/>
      <c r="AM312" s="33">
        <f t="shared" si="195"/>
        <v>0</v>
      </c>
      <c r="AN312" s="33"/>
      <c r="AO312" s="43"/>
      <c r="AP312" s="4"/>
      <c r="BB312" s="253"/>
      <c r="BC312" s="254"/>
      <c r="BD312" s="33"/>
      <c r="BE312" s="4"/>
    </row>
    <row r="313" spans="2:57" hidden="1">
      <c r="B313" s="3" t="s">
        <v>22</v>
      </c>
      <c r="C313" s="249" t="s">
        <v>173</v>
      </c>
      <c r="D313" s="89"/>
      <c r="E313" s="4">
        <v>0</v>
      </c>
      <c r="F313" s="4">
        <v>0</v>
      </c>
      <c r="G313" s="4">
        <f t="shared" si="216"/>
        <v>0</v>
      </c>
      <c r="H313" s="4">
        <v>0</v>
      </c>
      <c r="I313" s="4">
        <v>0</v>
      </c>
      <c r="J313" s="4">
        <f t="shared" si="217"/>
        <v>0</v>
      </c>
      <c r="K313" s="4">
        <v>138</v>
      </c>
      <c r="L313" s="4">
        <v>0</v>
      </c>
      <c r="M313" s="4">
        <f t="shared" si="218"/>
        <v>138</v>
      </c>
      <c r="N313" s="4">
        <v>0</v>
      </c>
      <c r="O313" s="4">
        <v>0</v>
      </c>
      <c r="P313" s="4">
        <f t="shared" si="219"/>
        <v>0</v>
      </c>
      <c r="Q313" s="4">
        <v>0</v>
      </c>
      <c r="R313" s="4">
        <v>0</v>
      </c>
      <c r="S313" s="4">
        <f t="shared" si="220"/>
        <v>0</v>
      </c>
      <c r="T313" s="4">
        <v>0</v>
      </c>
      <c r="U313" s="4">
        <v>0</v>
      </c>
      <c r="V313" s="4">
        <f>T313+U313</f>
        <v>0</v>
      </c>
      <c r="W313" s="4">
        <f t="shared" si="221"/>
        <v>0</v>
      </c>
      <c r="X313" s="33">
        <f t="shared" si="222"/>
        <v>138</v>
      </c>
      <c r="Y313" s="33">
        <f>P313</f>
        <v>0</v>
      </c>
      <c r="Z313" s="4">
        <f>S313</f>
        <v>0</v>
      </c>
      <c r="AA313" s="4">
        <f>V313</f>
        <v>0</v>
      </c>
      <c r="AB313" s="36">
        <f t="shared" si="223"/>
        <v>0</v>
      </c>
      <c r="AC313" s="43">
        <v>0</v>
      </c>
      <c r="AD313" s="43">
        <v>0</v>
      </c>
      <c r="AE313" s="43">
        <v>0</v>
      </c>
      <c r="AF313" s="33">
        <v>0</v>
      </c>
      <c r="AG313" s="85">
        <v>0</v>
      </c>
      <c r="AH313" s="85"/>
      <c r="AI313" s="33"/>
      <c r="AJ313" s="33">
        <f>SUMIF('6월 매출현황(6.26)'!$B:$B,Main!C313,'6월 매출현황(6.26)'!$N:$N)</f>
        <v>0</v>
      </c>
      <c r="AK313" s="33"/>
      <c r="AL313" s="33"/>
      <c r="AM313" s="33">
        <f t="shared" si="195"/>
        <v>0</v>
      </c>
      <c r="AN313" s="33"/>
      <c r="AO313" s="43"/>
      <c r="AP313" s="4"/>
      <c r="BB313" s="253"/>
      <c r="BC313" s="254"/>
      <c r="BD313" s="33"/>
      <c r="BE313" s="4"/>
    </row>
    <row r="314" spans="2:57" hidden="1">
      <c r="B314" s="3" t="s">
        <v>22</v>
      </c>
      <c r="C314" s="249" t="s">
        <v>485</v>
      </c>
      <c r="D314" s="89"/>
      <c r="E314" s="4">
        <v>0</v>
      </c>
      <c r="F314" s="4">
        <v>0</v>
      </c>
      <c r="G314" s="4">
        <f t="shared" si="216"/>
        <v>0</v>
      </c>
      <c r="H314" s="4">
        <v>314</v>
      </c>
      <c r="I314" s="4">
        <v>353</v>
      </c>
      <c r="J314" s="4">
        <f t="shared" si="217"/>
        <v>667</v>
      </c>
      <c r="K314" s="4">
        <v>1</v>
      </c>
      <c r="L314" s="4">
        <v>0</v>
      </c>
      <c r="M314" s="4">
        <f t="shared" si="218"/>
        <v>1</v>
      </c>
      <c r="N314" s="4">
        <v>0</v>
      </c>
      <c r="O314" s="4">
        <v>0</v>
      </c>
      <c r="P314" s="4">
        <f t="shared" si="219"/>
        <v>0</v>
      </c>
      <c r="Q314" s="4"/>
      <c r="R314" s="4"/>
      <c r="S314" s="4">
        <f t="shared" si="220"/>
        <v>0</v>
      </c>
      <c r="T314" s="4"/>
      <c r="U314" s="4"/>
      <c r="V314" s="4"/>
      <c r="W314" s="4">
        <f t="shared" si="221"/>
        <v>667</v>
      </c>
      <c r="X314" s="33">
        <f t="shared" si="222"/>
        <v>1</v>
      </c>
      <c r="Y314" s="33"/>
      <c r="Z314" s="4"/>
      <c r="AA314" s="4"/>
      <c r="AB314" s="36">
        <f t="shared" si="223"/>
        <v>0</v>
      </c>
      <c r="AC314" s="43">
        <v>0</v>
      </c>
      <c r="AD314" s="43">
        <v>0</v>
      </c>
      <c r="AE314" s="43">
        <v>0</v>
      </c>
      <c r="AF314" s="33">
        <v>0</v>
      </c>
      <c r="AG314" s="85">
        <v>0</v>
      </c>
      <c r="AH314" s="85"/>
      <c r="AI314" s="33"/>
      <c r="AJ314" s="33">
        <f>SUMIF('6월 매출현황(6.26)'!$B:$B,Main!C314,'6월 매출현황(6.26)'!$N:$N)</f>
        <v>0</v>
      </c>
      <c r="AK314" s="33"/>
      <c r="AL314" s="33"/>
      <c r="AM314" s="33">
        <f t="shared" si="195"/>
        <v>0</v>
      </c>
      <c r="AN314" s="33"/>
      <c r="AO314" s="43"/>
      <c r="AP314" s="4"/>
      <c r="BB314" s="253"/>
      <c r="BC314" s="254"/>
      <c r="BD314" s="33"/>
      <c r="BE314" s="4"/>
    </row>
    <row r="315" spans="2:57" hidden="1">
      <c r="B315" s="3" t="s">
        <v>22</v>
      </c>
      <c r="C315" s="249" t="s">
        <v>489</v>
      </c>
      <c r="D315" s="89"/>
      <c r="E315" s="4">
        <v>160</v>
      </c>
      <c r="F315" s="4">
        <v>119</v>
      </c>
      <c r="G315" s="4">
        <f t="shared" si="216"/>
        <v>279</v>
      </c>
      <c r="H315" s="4">
        <v>0</v>
      </c>
      <c r="I315" s="4">
        <v>0</v>
      </c>
      <c r="J315" s="4">
        <f t="shared" si="217"/>
        <v>0</v>
      </c>
      <c r="K315" s="4">
        <v>16</v>
      </c>
      <c r="L315" s="4">
        <v>0</v>
      </c>
      <c r="M315" s="4">
        <f t="shared" si="218"/>
        <v>16</v>
      </c>
      <c r="N315" s="4">
        <v>0</v>
      </c>
      <c r="O315" s="4">
        <v>0</v>
      </c>
      <c r="P315" s="4">
        <f t="shared" si="219"/>
        <v>0</v>
      </c>
      <c r="Q315" s="4"/>
      <c r="R315" s="4"/>
      <c r="S315" s="4">
        <f t="shared" si="220"/>
        <v>0</v>
      </c>
      <c r="T315" s="4"/>
      <c r="U315" s="4"/>
      <c r="V315" s="4"/>
      <c r="W315" s="4">
        <f t="shared" si="221"/>
        <v>0</v>
      </c>
      <c r="X315" s="33">
        <f t="shared" si="222"/>
        <v>16</v>
      </c>
      <c r="Y315" s="33"/>
      <c r="Z315" s="4"/>
      <c r="AA315" s="4"/>
      <c r="AB315" s="36">
        <f t="shared" si="223"/>
        <v>0</v>
      </c>
      <c r="AC315" s="43">
        <v>0</v>
      </c>
      <c r="AD315" s="43">
        <v>0</v>
      </c>
      <c r="AE315" s="43">
        <v>0</v>
      </c>
      <c r="AF315" s="33">
        <v>0</v>
      </c>
      <c r="AG315" s="85">
        <v>0</v>
      </c>
      <c r="AH315" s="85"/>
      <c r="AI315" s="33"/>
      <c r="AJ315" s="33">
        <f>SUMIF('6월 매출현황(6.26)'!$B:$B,Main!C315,'6월 매출현황(6.26)'!$N:$N)</f>
        <v>0</v>
      </c>
      <c r="AK315" s="33"/>
      <c r="AL315" s="33"/>
      <c r="AM315" s="33">
        <f t="shared" si="195"/>
        <v>0</v>
      </c>
      <c r="AN315" s="33"/>
      <c r="AO315" s="43"/>
      <c r="AP315" s="4"/>
      <c r="BB315" s="253"/>
      <c r="BC315" s="254"/>
      <c r="BD315" s="33"/>
      <c r="BE315" s="4"/>
    </row>
    <row r="316" spans="2:57" hidden="1">
      <c r="B316" s="3" t="s">
        <v>22</v>
      </c>
      <c r="C316" s="249" t="s">
        <v>512</v>
      </c>
      <c r="D316" s="89"/>
      <c r="E316" s="4">
        <v>0</v>
      </c>
      <c r="F316" s="4">
        <v>455</v>
      </c>
      <c r="G316" s="4">
        <f t="shared" si="216"/>
        <v>455</v>
      </c>
      <c r="H316" s="4">
        <v>444</v>
      </c>
      <c r="I316" s="4">
        <v>0</v>
      </c>
      <c r="J316" s="4">
        <f t="shared" si="217"/>
        <v>444</v>
      </c>
      <c r="K316" s="4"/>
      <c r="L316" s="4"/>
      <c r="M316" s="4">
        <f t="shared" si="218"/>
        <v>0</v>
      </c>
      <c r="N316" s="4"/>
      <c r="O316" s="4"/>
      <c r="P316" s="4">
        <f t="shared" si="219"/>
        <v>0</v>
      </c>
      <c r="Q316" s="4"/>
      <c r="R316" s="4"/>
      <c r="S316" s="4">
        <f t="shared" si="220"/>
        <v>0</v>
      </c>
      <c r="T316" s="4"/>
      <c r="U316" s="4"/>
      <c r="V316" s="4"/>
      <c r="W316" s="4">
        <f t="shared" si="221"/>
        <v>444</v>
      </c>
      <c r="X316" s="33">
        <f t="shared" si="222"/>
        <v>0</v>
      </c>
      <c r="Y316" s="33"/>
      <c r="Z316" s="4"/>
      <c r="AA316" s="4"/>
      <c r="AB316" s="36">
        <f t="shared" si="223"/>
        <v>0</v>
      </c>
      <c r="AC316" s="43">
        <v>0</v>
      </c>
      <c r="AD316" s="43">
        <v>0</v>
      </c>
      <c r="AE316" s="43">
        <v>0</v>
      </c>
      <c r="AF316" s="33">
        <v>0</v>
      </c>
      <c r="AG316" s="85">
        <v>0</v>
      </c>
      <c r="AH316" s="85"/>
      <c r="AI316" s="33"/>
      <c r="AJ316" s="33">
        <f>SUMIF('6월 매출현황(6.26)'!$B:$B,Main!C316,'6월 매출현황(6.26)'!$N:$N)</f>
        <v>0</v>
      </c>
      <c r="AK316" s="33"/>
      <c r="AL316" s="33"/>
      <c r="AM316" s="33">
        <f t="shared" si="195"/>
        <v>0</v>
      </c>
      <c r="AN316" s="33"/>
      <c r="AO316" s="43"/>
      <c r="AP316" s="4"/>
      <c r="BB316" s="253"/>
      <c r="BC316" s="254"/>
      <c r="BD316" s="33"/>
      <c r="BE316" s="4"/>
    </row>
    <row r="317" spans="2:57" hidden="1">
      <c r="B317" s="3" t="s">
        <v>22</v>
      </c>
      <c r="C317" s="249" t="s">
        <v>514</v>
      </c>
      <c r="D317" s="89"/>
      <c r="E317" s="4">
        <v>162</v>
      </c>
      <c r="F317" s="4">
        <v>36</v>
      </c>
      <c r="G317" s="4">
        <f t="shared" si="216"/>
        <v>198</v>
      </c>
      <c r="H317" s="4">
        <v>0</v>
      </c>
      <c r="I317" s="4">
        <v>0</v>
      </c>
      <c r="J317" s="4">
        <f t="shared" si="217"/>
        <v>0</v>
      </c>
      <c r="K317" s="4"/>
      <c r="L317" s="4"/>
      <c r="M317" s="4">
        <f t="shared" si="218"/>
        <v>0</v>
      </c>
      <c r="N317" s="4"/>
      <c r="O317" s="4"/>
      <c r="P317" s="4">
        <f t="shared" si="219"/>
        <v>0</v>
      </c>
      <c r="Q317" s="4"/>
      <c r="R317" s="4"/>
      <c r="S317" s="4">
        <f t="shared" si="220"/>
        <v>0</v>
      </c>
      <c r="T317" s="4"/>
      <c r="U317" s="4"/>
      <c r="V317" s="4"/>
      <c r="W317" s="4">
        <f t="shared" si="221"/>
        <v>0</v>
      </c>
      <c r="X317" s="33">
        <f t="shared" si="222"/>
        <v>0</v>
      </c>
      <c r="Y317" s="33"/>
      <c r="Z317" s="4"/>
      <c r="AA317" s="4"/>
      <c r="AB317" s="36">
        <f t="shared" si="223"/>
        <v>0</v>
      </c>
      <c r="AC317" s="43">
        <v>0</v>
      </c>
      <c r="AD317" s="43">
        <v>0</v>
      </c>
      <c r="AE317" s="43">
        <v>0</v>
      </c>
      <c r="AF317" s="33">
        <v>0</v>
      </c>
      <c r="AG317" s="85">
        <v>0</v>
      </c>
      <c r="AH317" s="85"/>
      <c r="AI317" s="33"/>
      <c r="AJ317" s="33">
        <f>SUMIF('6월 매출현황(6.26)'!$B:$B,Main!C317,'6월 매출현황(6.26)'!$N:$N)</f>
        <v>0</v>
      </c>
      <c r="AK317" s="33"/>
      <c r="AL317" s="33"/>
      <c r="AM317" s="33">
        <f t="shared" si="195"/>
        <v>0</v>
      </c>
      <c r="AN317" s="33"/>
      <c r="AO317" s="43"/>
      <c r="AP317" s="4"/>
      <c r="BB317" s="253"/>
      <c r="BC317" s="254"/>
      <c r="BD317" s="33"/>
      <c r="BE317" s="4"/>
    </row>
    <row r="318" spans="2:57" hidden="1">
      <c r="B318" s="3" t="s">
        <v>22</v>
      </c>
      <c r="C318" s="249" t="s">
        <v>516</v>
      </c>
      <c r="D318" s="89"/>
      <c r="E318" s="4">
        <v>34</v>
      </c>
      <c r="F318" s="4">
        <v>58</v>
      </c>
      <c r="G318" s="4">
        <f t="shared" si="216"/>
        <v>92</v>
      </c>
      <c r="H318" s="4">
        <v>32</v>
      </c>
      <c r="I318" s="4">
        <v>0</v>
      </c>
      <c r="J318" s="4">
        <f t="shared" si="217"/>
        <v>32</v>
      </c>
      <c r="K318" s="4"/>
      <c r="L318" s="4"/>
      <c r="M318" s="4">
        <f t="shared" si="218"/>
        <v>0</v>
      </c>
      <c r="N318" s="4"/>
      <c r="O318" s="4"/>
      <c r="P318" s="4">
        <f t="shared" si="219"/>
        <v>0</v>
      </c>
      <c r="Q318" s="4"/>
      <c r="R318" s="4"/>
      <c r="S318" s="4">
        <f t="shared" si="220"/>
        <v>0</v>
      </c>
      <c r="T318" s="4"/>
      <c r="U318" s="4"/>
      <c r="V318" s="4"/>
      <c r="W318" s="4">
        <f t="shared" si="221"/>
        <v>32</v>
      </c>
      <c r="X318" s="33">
        <f t="shared" si="222"/>
        <v>0</v>
      </c>
      <c r="Y318" s="33"/>
      <c r="Z318" s="4"/>
      <c r="AA318" s="4"/>
      <c r="AB318" s="36">
        <f t="shared" si="223"/>
        <v>0</v>
      </c>
      <c r="AC318" s="43">
        <v>0</v>
      </c>
      <c r="AD318" s="43">
        <v>0</v>
      </c>
      <c r="AE318" s="43">
        <v>0</v>
      </c>
      <c r="AF318" s="33">
        <v>0</v>
      </c>
      <c r="AG318" s="85">
        <v>0</v>
      </c>
      <c r="AH318" s="85"/>
      <c r="AI318" s="33"/>
      <c r="AJ318" s="33">
        <f>SUMIF('6월 매출현황(6.26)'!$B:$B,Main!C318,'6월 매출현황(6.26)'!$N:$N)</f>
        <v>0</v>
      </c>
      <c r="AK318" s="33"/>
      <c r="AL318" s="33"/>
      <c r="AM318" s="33">
        <f t="shared" si="195"/>
        <v>0</v>
      </c>
      <c r="AN318" s="33"/>
      <c r="AO318" s="43"/>
      <c r="AP318" s="4"/>
      <c r="BB318" s="253"/>
      <c r="BC318" s="254"/>
      <c r="BD318" s="33"/>
      <c r="BE318" s="4"/>
    </row>
    <row r="319" spans="2:57" hidden="1">
      <c r="B319" s="3" t="s">
        <v>22</v>
      </c>
      <c r="C319" s="249" t="s">
        <v>517</v>
      </c>
      <c r="D319" s="89"/>
      <c r="E319" s="4">
        <v>2</v>
      </c>
      <c r="F319" s="4">
        <v>0</v>
      </c>
      <c r="G319" s="4">
        <f t="shared" si="216"/>
        <v>2</v>
      </c>
      <c r="H319" s="4">
        <v>4</v>
      </c>
      <c r="I319" s="4">
        <v>0</v>
      </c>
      <c r="J319" s="4">
        <f t="shared" si="217"/>
        <v>4</v>
      </c>
      <c r="K319" s="4"/>
      <c r="L319" s="4"/>
      <c r="M319" s="4">
        <f t="shared" si="218"/>
        <v>0</v>
      </c>
      <c r="N319" s="4"/>
      <c r="O319" s="4"/>
      <c r="P319" s="4">
        <f t="shared" si="219"/>
        <v>0</v>
      </c>
      <c r="Q319" s="4"/>
      <c r="R319" s="4"/>
      <c r="S319" s="4">
        <f t="shared" si="220"/>
        <v>0</v>
      </c>
      <c r="T319" s="4"/>
      <c r="U319" s="4"/>
      <c r="V319" s="4"/>
      <c r="W319" s="4">
        <f t="shared" si="221"/>
        <v>4</v>
      </c>
      <c r="X319" s="33">
        <f t="shared" si="222"/>
        <v>0</v>
      </c>
      <c r="Y319" s="33"/>
      <c r="Z319" s="4"/>
      <c r="AA319" s="4"/>
      <c r="AB319" s="36">
        <f t="shared" si="223"/>
        <v>0</v>
      </c>
      <c r="AC319" s="43">
        <v>0</v>
      </c>
      <c r="AD319" s="43">
        <v>0</v>
      </c>
      <c r="AE319" s="43">
        <v>0</v>
      </c>
      <c r="AF319" s="33">
        <v>0</v>
      </c>
      <c r="AG319" s="85">
        <v>0</v>
      </c>
      <c r="AH319" s="85"/>
      <c r="AI319" s="33"/>
      <c r="AJ319" s="33">
        <f>SUMIF('6월 매출현황(6.26)'!$B:$B,Main!C319,'6월 매출현황(6.26)'!$N:$N)</f>
        <v>0</v>
      </c>
      <c r="AK319" s="33"/>
      <c r="AL319" s="33"/>
      <c r="AM319" s="33">
        <f t="shared" ref="AM319:AM350" si="224">AC319+AD319+AE319+AF319+AG319+AJ319</f>
        <v>0</v>
      </c>
      <c r="AN319" s="33"/>
      <c r="AO319" s="43"/>
      <c r="AP319" s="4"/>
      <c r="BB319" s="253"/>
      <c r="BC319" s="254"/>
      <c r="BD319" s="33"/>
      <c r="BE319" s="4"/>
    </row>
    <row r="320" spans="2:57" hidden="1">
      <c r="B320" s="3" t="s">
        <v>22</v>
      </c>
      <c r="C320" s="249" t="s">
        <v>490</v>
      </c>
      <c r="D320" s="89"/>
      <c r="E320" s="4">
        <v>0</v>
      </c>
      <c r="F320" s="4">
        <v>0</v>
      </c>
      <c r="G320" s="4">
        <f t="shared" si="216"/>
        <v>0</v>
      </c>
      <c r="H320" s="4">
        <v>0</v>
      </c>
      <c r="I320" s="4">
        <v>45</v>
      </c>
      <c r="J320" s="4">
        <f t="shared" si="217"/>
        <v>45</v>
      </c>
      <c r="K320" s="4"/>
      <c r="L320" s="4"/>
      <c r="M320" s="4">
        <f t="shared" si="218"/>
        <v>0</v>
      </c>
      <c r="N320" s="4"/>
      <c r="O320" s="4"/>
      <c r="P320" s="4">
        <f t="shared" si="219"/>
        <v>0</v>
      </c>
      <c r="Q320" s="4"/>
      <c r="R320" s="4"/>
      <c r="S320" s="4">
        <f t="shared" si="220"/>
        <v>0</v>
      </c>
      <c r="T320" s="4"/>
      <c r="U320" s="4"/>
      <c r="V320" s="4"/>
      <c r="W320" s="4">
        <f t="shared" si="221"/>
        <v>45</v>
      </c>
      <c r="X320" s="33">
        <f t="shared" si="222"/>
        <v>0</v>
      </c>
      <c r="Y320" s="33"/>
      <c r="Z320" s="4"/>
      <c r="AA320" s="4"/>
      <c r="AB320" s="36">
        <f t="shared" si="223"/>
        <v>0</v>
      </c>
      <c r="AC320" s="43">
        <v>0</v>
      </c>
      <c r="AD320" s="43">
        <v>0</v>
      </c>
      <c r="AE320" s="43">
        <v>0</v>
      </c>
      <c r="AF320" s="33">
        <v>0</v>
      </c>
      <c r="AG320" s="85">
        <v>0</v>
      </c>
      <c r="AH320" s="85"/>
      <c r="AI320" s="33"/>
      <c r="AJ320" s="33">
        <f>SUMIF('6월 매출현황(6.26)'!$B:$B,Main!C320,'6월 매출현황(6.26)'!$N:$N)</f>
        <v>0</v>
      </c>
      <c r="AK320" s="33"/>
      <c r="AL320" s="33"/>
      <c r="AM320" s="33">
        <f t="shared" si="224"/>
        <v>0</v>
      </c>
      <c r="AN320" s="33"/>
      <c r="AO320" s="43"/>
      <c r="AP320" s="4"/>
      <c r="BB320" s="253"/>
      <c r="BC320" s="254"/>
      <c r="BD320" s="33"/>
      <c r="BE320" s="4"/>
    </row>
    <row r="321" spans="2:57" hidden="1">
      <c r="B321" s="3" t="s">
        <v>22</v>
      </c>
      <c r="C321" s="249" t="s">
        <v>493</v>
      </c>
      <c r="D321" s="89"/>
      <c r="E321" s="4">
        <v>0</v>
      </c>
      <c r="F321" s="4">
        <v>0</v>
      </c>
      <c r="G321" s="4">
        <f t="shared" si="216"/>
        <v>0</v>
      </c>
      <c r="H321" s="4">
        <v>0</v>
      </c>
      <c r="I321" s="4">
        <v>2</v>
      </c>
      <c r="J321" s="4">
        <f t="shared" si="217"/>
        <v>2</v>
      </c>
      <c r="K321" s="4"/>
      <c r="L321" s="4"/>
      <c r="M321" s="4">
        <f t="shared" si="218"/>
        <v>0</v>
      </c>
      <c r="N321" s="4"/>
      <c r="O321" s="4"/>
      <c r="P321" s="4">
        <f t="shared" si="219"/>
        <v>0</v>
      </c>
      <c r="Q321" s="4"/>
      <c r="R321" s="4"/>
      <c r="S321" s="4">
        <f t="shared" si="220"/>
        <v>0</v>
      </c>
      <c r="T321" s="4"/>
      <c r="U321" s="4"/>
      <c r="V321" s="4"/>
      <c r="W321" s="4">
        <f t="shared" si="221"/>
        <v>2</v>
      </c>
      <c r="X321" s="33">
        <f t="shared" si="222"/>
        <v>0</v>
      </c>
      <c r="Y321" s="33"/>
      <c r="Z321" s="4"/>
      <c r="AA321" s="4"/>
      <c r="AB321" s="36">
        <f t="shared" si="223"/>
        <v>0</v>
      </c>
      <c r="AC321" s="43">
        <v>0</v>
      </c>
      <c r="AD321" s="43">
        <v>0</v>
      </c>
      <c r="AE321" s="43">
        <v>0</v>
      </c>
      <c r="AF321" s="33">
        <v>0</v>
      </c>
      <c r="AG321" s="85">
        <v>0</v>
      </c>
      <c r="AH321" s="85"/>
      <c r="AI321" s="33"/>
      <c r="AJ321" s="33">
        <f>SUMIF('6월 매출현황(6.26)'!$B:$B,Main!C321,'6월 매출현황(6.26)'!$N:$N)</f>
        <v>0</v>
      </c>
      <c r="AK321" s="33"/>
      <c r="AL321" s="33"/>
      <c r="AM321" s="33">
        <f t="shared" si="224"/>
        <v>0</v>
      </c>
      <c r="AN321" s="33"/>
      <c r="AO321" s="43"/>
      <c r="AP321" s="4"/>
      <c r="BB321" s="253"/>
      <c r="BC321" s="254"/>
      <c r="BD321" s="33"/>
      <c r="BE321" s="4"/>
    </row>
    <row r="322" spans="2:57" hidden="1">
      <c r="B322" s="3" t="s">
        <v>22</v>
      </c>
      <c r="C322" s="249" t="s">
        <v>501</v>
      </c>
      <c r="D322" s="89"/>
      <c r="E322" s="4">
        <v>0</v>
      </c>
      <c r="F322" s="4">
        <v>0</v>
      </c>
      <c r="G322" s="4">
        <f t="shared" si="216"/>
        <v>0</v>
      </c>
      <c r="H322" s="4">
        <v>0</v>
      </c>
      <c r="I322" s="4">
        <v>6</v>
      </c>
      <c r="J322" s="4">
        <f t="shared" si="217"/>
        <v>6</v>
      </c>
      <c r="K322" s="4"/>
      <c r="L322" s="4"/>
      <c r="M322" s="4">
        <f t="shared" si="218"/>
        <v>0</v>
      </c>
      <c r="N322" s="4"/>
      <c r="O322" s="4"/>
      <c r="P322" s="4">
        <f t="shared" si="219"/>
        <v>0</v>
      </c>
      <c r="Q322" s="4"/>
      <c r="R322" s="4"/>
      <c r="S322" s="4">
        <f t="shared" si="220"/>
        <v>0</v>
      </c>
      <c r="T322" s="4"/>
      <c r="U322" s="4"/>
      <c r="V322" s="4"/>
      <c r="W322" s="4">
        <f t="shared" si="221"/>
        <v>6</v>
      </c>
      <c r="X322" s="33">
        <f t="shared" si="222"/>
        <v>0</v>
      </c>
      <c r="Y322" s="33"/>
      <c r="Z322" s="4"/>
      <c r="AA322" s="4"/>
      <c r="AB322" s="36">
        <f t="shared" si="223"/>
        <v>0</v>
      </c>
      <c r="AC322" s="43">
        <v>0</v>
      </c>
      <c r="AD322" s="43">
        <v>0</v>
      </c>
      <c r="AE322" s="43">
        <v>0</v>
      </c>
      <c r="AF322" s="33">
        <v>0</v>
      </c>
      <c r="AG322" s="85">
        <v>0</v>
      </c>
      <c r="AH322" s="85"/>
      <c r="AI322" s="33"/>
      <c r="AJ322" s="33">
        <f>SUMIF('6월 매출현황(6.26)'!$B:$B,Main!C322,'6월 매출현황(6.26)'!$N:$N)</f>
        <v>0</v>
      </c>
      <c r="AK322" s="33"/>
      <c r="AL322" s="33"/>
      <c r="AM322" s="33">
        <f t="shared" si="224"/>
        <v>0</v>
      </c>
      <c r="AN322" s="33"/>
      <c r="AO322" s="43"/>
      <c r="AP322" s="4"/>
      <c r="BB322" s="253"/>
      <c r="BC322" s="254"/>
      <c r="BD322" s="33"/>
      <c r="BE322" s="4"/>
    </row>
    <row r="323" spans="2:57" hidden="1">
      <c r="B323" s="3" t="s">
        <v>22</v>
      </c>
      <c r="C323" t="s">
        <v>534</v>
      </c>
      <c r="D323" s="89"/>
      <c r="E323" s="4">
        <v>0</v>
      </c>
      <c r="F323" s="4">
        <v>0</v>
      </c>
      <c r="G323" s="4">
        <f t="shared" si="216"/>
        <v>0</v>
      </c>
      <c r="H323" s="4">
        <v>0</v>
      </c>
      <c r="I323" s="4">
        <v>0</v>
      </c>
      <c r="J323" s="4">
        <f t="shared" si="217"/>
        <v>0</v>
      </c>
      <c r="K323" s="4"/>
      <c r="L323" s="4"/>
      <c r="M323" s="4">
        <f t="shared" si="218"/>
        <v>0</v>
      </c>
      <c r="N323" s="4"/>
      <c r="O323" s="4"/>
      <c r="P323" s="4">
        <f t="shared" si="219"/>
        <v>0</v>
      </c>
      <c r="Q323" s="4"/>
      <c r="R323" s="4"/>
      <c r="S323" s="4">
        <f t="shared" si="220"/>
        <v>0</v>
      </c>
      <c r="T323" s="4"/>
      <c r="U323" s="4"/>
      <c r="V323" s="4"/>
      <c r="W323" s="4">
        <f t="shared" si="221"/>
        <v>0</v>
      </c>
      <c r="X323" s="33">
        <f t="shared" si="222"/>
        <v>0</v>
      </c>
      <c r="Y323" s="33"/>
      <c r="Z323" s="4"/>
      <c r="AA323" s="4"/>
      <c r="AB323" s="36">
        <f t="shared" si="223"/>
        <v>0</v>
      </c>
      <c r="AC323" s="43">
        <v>0</v>
      </c>
      <c r="AD323" s="43">
        <v>0</v>
      </c>
      <c r="AE323" s="43">
        <v>0</v>
      </c>
      <c r="AF323" s="33">
        <v>0</v>
      </c>
      <c r="AG323" s="85">
        <v>0</v>
      </c>
      <c r="AH323" s="85"/>
      <c r="AI323" s="33"/>
      <c r="AJ323" s="33">
        <f>SUMIF('6월 매출현황(6.26)'!$B:$B,Main!C323,'6월 매출현황(6.26)'!$N:$N)</f>
        <v>0</v>
      </c>
      <c r="AK323" s="33"/>
      <c r="AL323" s="33"/>
      <c r="AM323" s="33">
        <f t="shared" si="224"/>
        <v>0</v>
      </c>
      <c r="AN323" s="33"/>
      <c r="AO323" s="43"/>
      <c r="AP323" s="4"/>
      <c r="BB323" s="253"/>
      <c r="BC323" s="254"/>
      <c r="BD323" s="33"/>
      <c r="BE323" s="4"/>
    </row>
    <row r="324" spans="2:57" hidden="1">
      <c r="B324" s="3" t="s">
        <v>22</v>
      </c>
      <c r="C324" t="s">
        <v>525</v>
      </c>
      <c r="D324" s="89"/>
      <c r="E324" s="4">
        <v>75</v>
      </c>
      <c r="F324" s="4">
        <v>23</v>
      </c>
      <c r="G324" s="4">
        <f t="shared" si="216"/>
        <v>98</v>
      </c>
      <c r="H324" s="4">
        <v>0</v>
      </c>
      <c r="I324" s="4">
        <v>0</v>
      </c>
      <c r="J324" s="4">
        <f t="shared" si="217"/>
        <v>0</v>
      </c>
      <c r="K324" s="4"/>
      <c r="L324" s="4"/>
      <c r="M324" s="4">
        <f t="shared" si="218"/>
        <v>0</v>
      </c>
      <c r="N324" s="4"/>
      <c r="O324" s="4"/>
      <c r="P324" s="4">
        <f t="shared" si="219"/>
        <v>0</v>
      </c>
      <c r="Q324" s="4"/>
      <c r="R324" s="4"/>
      <c r="S324" s="4">
        <f t="shared" si="220"/>
        <v>0</v>
      </c>
      <c r="T324" s="4"/>
      <c r="U324" s="4"/>
      <c r="V324" s="4"/>
      <c r="W324" s="4">
        <f t="shared" si="221"/>
        <v>0</v>
      </c>
      <c r="X324" s="33">
        <f t="shared" si="222"/>
        <v>0</v>
      </c>
      <c r="Y324" s="33"/>
      <c r="Z324" s="4"/>
      <c r="AA324" s="4"/>
      <c r="AB324" s="36">
        <f t="shared" si="223"/>
        <v>0</v>
      </c>
      <c r="AC324" s="43">
        <v>0</v>
      </c>
      <c r="AD324" s="43">
        <v>0</v>
      </c>
      <c r="AE324" s="43">
        <v>0</v>
      </c>
      <c r="AF324" s="33">
        <v>0</v>
      </c>
      <c r="AG324" s="85">
        <v>0</v>
      </c>
      <c r="AH324" s="85"/>
      <c r="AI324" s="33"/>
      <c r="AJ324" s="33">
        <f>SUMIF('6월 매출현황(6.26)'!$B:$B,Main!C324,'6월 매출현황(6.26)'!$N:$N)</f>
        <v>0</v>
      </c>
      <c r="AK324" s="33"/>
      <c r="AL324" s="33"/>
      <c r="AM324" s="33">
        <f t="shared" si="224"/>
        <v>0</v>
      </c>
      <c r="AN324" s="33"/>
      <c r="AO324" s="43"/>
      <c r="AP324" s="4"/>
      <c r="BB324" s="253"/>
      <c r="BC324" s="254"/>
      <c r="BD324" s="33"/>
      <c r="BE324" s="4"/>
    </row>
    <row r="325" spans="2:57" hidden="1">
      <c r="B325" s="3" t="s">
        <v>22</v>
      </c>
      <c r="C325" t="s">
        <v>527</v>
      </c>
      <c r="D325" s="89"/>
      <c r="E325" s="4">
        <v>24</v>
      </c>
      <c r="F325" s="4">
        <v>6</v>
      </c>
      <c r="G325" s="4">
        <f t="shared" si="216"/>
        <v>30</v>
      </c>
      <c r="H325" s="4">
        <v>0</v>
      </c>
      <c r="I325" s="4">
        <v>0</v>
      </c>
      <c r="J325" s="4">
        <f t="shared" si="217"/>
        <v>0</v>
      </c>
      <c r="K325" s="4"/>
      <c r="L325" s="4"/>
      <c r="M325" s="4">
        <f t="shared" si="218"/>
        <v>0</v>
      </c>
      <c r="N325" s="4"/>
      <c r="O325" s="4"/>
      <c r="P325" s="4">
        <f t="shared" si="219"/>
        <v>0</v>
      </c>
      <c r="Q325" s="4"/>
      <c r="R325" s="4"/>
      <c r="S325" s="4">
        <f t="shared" si="220"/>
        <v>0</v>
      </c>
      <c r="T325" s="4"/>
      <c r="U325" s="4"/>
      <c r="V325" s="4"/>
      <c r="W325" s="4">
        <f t="shared" si="221"/>
        <v>0</v>
      </c>
      <c r="X325" s="33">
        <f t="shared" si="222"/>
        <v>0</v>
      </c>
      <c r="Y325" s="33"/>
      <c r="Z325" s="4"/>
      <c r="AA325" s="4"/>
      <c r="AB325" s="36">
        <f t="shared" si="223"/>
        <v>0</v>
      </c>
      <c r="AC325" s="43">
        <v>0</v>
      </c>
      <c r="AD325" s="43">
        <v>0</v>
      </c>
      <c r="AE325" s="43">
        <v>0</v>
      </c>
      <c r="AF325" s="33">
        <v>0</v>
      </c>
      <c r="AG325" s="85">
        <v>0</v>
      </c>
      <c r="AH325" s="85"/>
      <c r="AI325" s="33"/>
      <c r="AJ325" s="33">
        <f>SUMIF('6월 매출현황(6.26)'!$B:$B,Main!C325,'6월 매출현황(6.26)'!$N:$N)</f>
        <v>0</v>
      </c>
      <c r="AK325" s="33"/>
      <c r="AL325" s="33"/>
      <c r="AM325" s="33">
        <f t="shared" si="224"/>
        <v>0</v>
      </c>
      <c r="AN325" s="33"/>
      <c r="AO325" s="43"/>
      <c r="AP325" s="4"/>
      <c r="BB325" s="253"/>
      <c r="BC325" s="254"/>
      <c r="BD325" s="33"/>
      <c r="BE325" s="4"/>
    </row>
    <row r="326" spans="2:57" hidden="1">
      <c r="B326" s="3" t="s">
        <v>22</v>
      </c>
      <c r="C326" t="s">
        <v>535</v>
      </c>
      <c r="D326" s="89"/>
      <c r="E326" s="4">
        <v>15</v>
      </c>
      <c r="F326" s="4">
        <v>0</v>
      </c>
      <c r="G326" s="4">
        <f t="shared" si="216"/>
        <v>15</v>
      </c>
      <c r="H326" s="4"/>
      <c r="I326" s="4"/>
      <c r="J326" s="4">
        <f t="shared" si="217"/>
        <v>0</v>
      </c>
      <c r="K326" s="4"/>
      <c r="L326" s="4"/>
      <c r="M326" s="4">
        <f t="shared" si="218"/>
        <v>0</v>
      </c>
      <c r="N326" s="4"/>
      <c r="O326" s="4"/>
      <c r="P326" s="4">
        <f t="shared" si="219"/>
        <v>0</v>
      </c>
      <c r="Q326" s="4"/>
      <c r="R326" s="4"/>
      <c r="S326" s="4">
        <f t="shared" si="220"/>
        <v>0</v>
      </c>
      <c r="T326" s="4"/>
      <c r="U326" s="4"/>
      <c r="V326" s="4"/>
      <c r="W326" s="4">
        <f t="shared" si="221"/>
        <v>0</v>
      </c>
      <c r="X326" s="33">
        <f t="shared" si="222"/>
        <v>0</v>
      </c>
      <c r="Y326" s="33"/>
      <c r="Z326" s="4"/>
      <c r="AA326" s="4"/>
      <c r="AB326" s="36">
        <f t="shared" si="223"/>
        <v>0</v>
      </c>
      <c r="AC326" s="43">
        <v>0</v>
      </c>
      <c r="AD326" s="43">
        <v>0</v>
      </c>
      <c r="AE326" s="43">
        <v>0</v>
      </c>
      <c r="AF326" s="33">
        <v>0</v>
      </c>
      <c r="AG326" s="85">
        <v>0</v>
      </c>
      <c r="AH326" s="85"/>
      <c r="AI326" s="33"/>
      <c r="AJ326" s="33">
        <f>SUMIF('6월 매출현황(6.26)'!$B:$B,Main!C326,'6월 매출현황(6.26)'!$N:$N)</f>
        <v>0</v>
      </c>
      <c r="AK326" s="33"/>
      <c r="AL326" s="33"/>
      <c r="AM326" s="33">
        <f t="shared" si="224"/>
        <v>0</v>
      </c>
      <c r="AN326" s="33"/>
      <c r="AO326" s="43"/>
      <c r="AP326" s="4"/>
      <c r="BB326" s="253"/>
      <c r="BC326" s="254"/>
      <c r="BD326" s="33"/>
      <c r="BE326" s="4"/>
    </row>
    <row r="327" spans="2:57" ht="15.75" hidden="1" customHeight="1">
      <c r="B327" s="3" t="s">
        <v>258</v>
      </c>
      <c r="C327" s="249" t="s">
        <v>160</v>
      </c>
      <c r="D327" s="89"/>
      <c r="E327" s="4">
        <v>0</v>
      </c>
      <c r="F327" s="4">
        <v>0</v>
      </c>
      <c r="G327" s="4">
        <f t="shared" si="196"/>
        <v>0</v>
      </c>
      <c r="H327" s="4">
        <v>0</v>
      </c>
      <c r="I327" s="4">
        <v>0</v>
      </c>
      <c r="J327" s="4">
        <f t="shared" si="197"/>
        <v>0</v>
      </c>
      <c r="K327" s="4">
        <v>0</v>
      </c>
      <c r="L327" s="4">
        <v>0</v>
      </c>
      <c r="M327" s="4">
        <f t="shared" si="198"/>
        <v>0</v>
      </c>
      <c r="N327" s="4">
        <v>414</v>
      </c>
      <c r="O327" s="4">
        <v>1871</v>
      </c>
      <c r="P327" s="4">
        <f t="shared" si="199"/>
        <v>2285</v>
      </c>
      <c r="Q327" s="4">
        <v>42</v>
      </c>
      <c r="R327" s="4">
        <v>2</v>
      </c>
      <c r="S327" s="4">
        <f t="shared" si="200"/>
        <v>44</v>
      </c>
      <c r="T327" s="4">
        <v>0</v>
      </c>
      <c r="U327" s="4">
        <v>0</v>
      </c>
      <c r="V327" s="4">
        <f t="shared" si="211"/>
        <v>0</v>
      </c>
      <c r="W327" s="4">
        <f t="shared" si="212"/>
        <v>0</v>
      </c>
      <c r="X327" s="33">
        <f t="shared" si="213"/>
        <v>0</v>
      </c>
      <c r="Y327" s="33">
        <f t="shared" si="214"/>
        <v>2285</v>
      </c>
      <c r="Z327" s="4">
        <f t="shared" si="215"/>
        <v>44</v>
      </c>
      <c r="AA327" s="4">
        <f t="shared" si="201"/>
        <v>0</v>
      </c>
      <c r="AB327" s="36">
        <f t="shared" si="202"/>
        <v>0</v>
      </c>
      <c r="AC327" s="43">
        <v>0</v>
      </c>
      <c r="AD327" s="43">
        <v>0</v>
      </c>
      <c r="AE327" s="43">
        <v>0</v>
      </c>
      <c r="AF327" s="33">
        <v>0</v>
      </c>
      <c r="AG327" s="85">
        <v>0</v>
      </c>
      <c r="AH327" s="85"/>
      <c r="AI327" s="33"/>
      <c r="AJ327" s="33">
        <f>SUMIF('6월 매출현황(6.26)'!$B:$B,Main!C327,'6월 매출현황(6.26)'!$N:$N)</f>
        <v>0</v>
      </c>
      <c r="AK327" s="33"/>
      <c r="AL327" s="33"/>
      <c r="AM327" s="33">
        <f t="shared" si="224"/>
        <v>0</v>
      </c>
      <c r="AN327" s="33"/>
      <c r="AO327" s="43"/>
      <c r="AP327" s="4"/>
      <c r="BB327" s="253"/>
      <c r="BC327" s="254"/>
      <c r="BD327" s="33"/>
      <c r="BE327" s="4"/>
    </row>
    <row r="328" spans="2:57" hidden="1">
      <c r="B328" s="3" t="s">
        <v>258</v>
      </c>
      <c r="C328" s="249" t="s">
        <v>121</v>
      </c>
      <c r="D328" s="89"/>
      <c r="E328" s="4">
        <v>0</v>
      </c>
      <c r="F328" s="4">
        <v>0</v>
      </c>
      <c r="G328" s="4">
        <f t="shared" ref="G328:G333" si="225">E328+F328</f>
        <v>0</v>
      </c>
      <c r="H328" s="4">
        <v>0</v>
      </c>
      <c r="I328" s="4">
        <v>0</v>
      </c>
      <c r="J328" s="4">
        <f t="shared" ref="J328:J333" si="226">H328+I328</f>
        <v>0</v>
      </c>
      <c r="K328" s="4">
        <v>0</v>
      </c>
      <c r="L328" s="4">
        <v>0</v>
      </c>
      <c r="M328" s="4">
        <f t="shared" ref="M328:M333" si="227">K328+L328</f>
        <v>0</v>
      </c>
      <c r="N328" s="4">
        <v>0</v>
      </c>
      <c r="O328" s="4">
        <v>0</v>
      </c>
      <c r="P328" s="4">
        <f t="shared" ref="P328:P333" si="228">N328+O328</f>
        <v>0</v>
      </c>
      <c r="Q328" s="4">
        <v>0</v>
      </c>
      <c r="R328" s="4">
        <v>50</v>
      </c>
      <c r="S328" s="4">
        <f t="shared" ref="S328:S333" si="229">Q328+R328</f>
        <v>50</v>
      </c>
      <c r="T328" s="4">
        <v>0</v>
      </c>
      <c r="U328" s="4">
        <v>0</v>
      </c>
      <c r="V328" s="4">
        <f>T328+U328</f>
        <v>0</v>
      </c>
      <c r="W328" s="4">
        <f t="shared" ref="W328:W333" si="230">J328</f>
        <v>0</v>
      </c>
      <c r="X328" s="33">
        <f t="shared" ref="X328:X333" si="231">M328</f>
        <v>0</v>
      </c>
      <c r="Y328" s="33">
        <f>P328</f>
        <v>0</v>
      </c>
      <c r="Z328" s="4">
        <f>S328</f>
        <v>50</v>
      </c>
      <c r="AA328" s="4">
        <f>V328</f>
        <v>0</v>
      </c>
      <c r="AB328" s="36">
        <f t="shared" ref="AB328:AB333" si="232">IFERROR(AA328/$AA$8,0)</f>
        <v>0</v>
      </c>
      <c r="AC328" s="43">
        <v>0</v>
      </c>
      <c r="AD328" s="43">
        <v>0</v>
      </c>
      <c r="AE328" s="43">
        <v>0</v>
      </c>
      <c r="AF328" s="33">
        <v>0</v>
      </c>
      <c r="AG328" s="85">
        <v>0</v>
      </c>
      <c r="AH328" s="85"/>
      <c r="AI328" s="33"/>
      <c r="AJ328" s="33">
        <f>SUMIF('6월 매출현황(6.26)'!$B:$B,Main!C328,'6월 매출현황(6.26)'!$N:$N)</f>
        <v>0</v>
      </c>
      <c r="AK328" s="33"/>
      <c r="AL328" s="33"/>
      <c r="AM328" s="33">
        <f t="shared" si="224"/>
        <v>0</v>
      </c>
      <c r="AN328" s="33"/>
      <c r="AO328" s="43"/>
      <c r="AP328" s="4"/>
      <c r="BB328" s="253"/>
      <c r="BC328" s="254"/>
      <c r="BD328" s="33"/>
      <c r="BE328" s="4"/>
    </row>
    <row r="329" spans="2:57" hidden="1">
      <c r="B329" s="3" t="s">
        <v>258</v>
      </c>
      <c r="C329" s="249" t="s">
        <v>494</v>
      </c>
      <c r="D329" s="89"/>
      <c r="E329" s="4">
        <v>0</v>
      </c>
      <c r="F329" s="4">
        <v>0</v>
      </c>
      <c r="G329" s="4">
        <f t="shared" si="225"/>
        <v>0</v>
      </c>
      <c r="H329" s="4">
        <v>58</v>
      </c>
      <c r="I329" s="4">
        <v>12</v>
      </c>
      <c r="J329" s="4">
        <f t="shared" si="226"/>
        <v>70</v>
      </c>
      <c r="K329" s="4">
        <v>0</v>
      </c>
      <c r="L329" s="4">
        <v>0</v>
      </c>
      <c r="M329" s="4">
        <f t="shared" si="227"/>
        <v>0</v>
      </c>
      <c r="N329" s="4">
        <v>0</v>
      </c>
      <c r="O329" s="4">
        <v>0</v>
      </c>
      <c r="P329" s="4">
        <f t="shared" si="228"/>
        <v>0</v>
      </c>
      <c r="Q329" s="4"/>
      <c r="R329" s="4"/>
      <c r="S329" s="4">
        <f t="shared" si="229"/>
        <v>0</v>
      </c>
      <c r="T329" s="4"/>
      <c r="U329" s="4"/>
      <c r="V329" s="4"/>
      <c r="W329" s="4">
        <f t="shared" si="230"/>
        <v>70</v>
      </c>
      <c r="X329" s="33">
        <f t="shared" si="231"/>
        <v>0</v>
      </c>
      <c r="Y329" s="33"/>
      <c r="Z329" s="4"/>
      <c r="AA329" s="4"/>
      <c r="AB329" s="36">
        <f t="shared" si="232"/>
        <v>0</v>
      </c>
      <c r="AC329" s="43">
        <v>0</v>
      </c>
      <c r="AD329" s="43">
        <v>0</v>
      </c>
      <c r="AE329" s="43">
        <v>0</v>
      </c>
      <c r="AF329" s="33">
        <v>0</v>
      </c>
      <c r="AG329" s="85">
        <v>0</v>
      </c>
      <c r="AH329" s="85"/>
      <c r="AI329" s="33"/>
      <c r="AJ329" s="33">
        <f>SUMIF('6월 매출현황(6.26)'!$B:$B,Main!C329,'6월 매출현황(6.26)'!$N:$N)</f>
        <v>0</v>
      </c>
      <c r="AK329" s="33"/>
      <c r="AL329" s="33"/>
      <c r="AM329" s="33">
        <f t="shared" si="224"/>
        <v>0</v>
      </c>
      <c r="AN329" s="33"/>
      <c r="AO329" s="43"/>
      <c r="AP329" s="4"/>
      <c r="BB329" s="253"/>
      <c r="BC329" s="254"/>
      <c r="BD329" s="33"/>
      <c r="BE329" s="4"/>
    </row>
    <row r="330" spans="2:57" hidden="1">
      <c r="B330" s="3" t="s">
        <v>258</v>
      </c>
      <c r="C330" s="249" t="s">
        <v>507</v>
      </c>
      <c r="D330" s="89"/>
      <c r="E330" s="4">
        <v>0</v>
      </c>
      <c r="F330" s="4">
        <v>0</v>
      </c>
      <c r="G330" s="4">
        <f t="shared" si="225"/>
        <v>0</v>
      </c>
      <c r="H330" s="4">
        <v>26</v>
      </c>
      <c r="I330" s="4">
        <v>0</v>
      </c>
      <c r="J330" s="4">
        <f t="shared" si="226"/>
        <v>26</v>
      </c>
      <c r="K330" s="4"/>
      <c r="L330" s="4"/>
      <c r="M330" s="4">
        <f t="shared" si="227"/>
        <v>0</v>
      </c>
      <c r="N330" s="4"/>
      <c r="O330" s="4"/>
      <c r="P330" s="4">
        <f t="shared" si="228"/>
        <v>0</v>
      </c>
      <c r="Q330" s="4"/>
      <c r="R330" s="4"/>
      <c r="S330" s="4">
        <f t="shared" si="229"/>
        <v>0</v>
      </c>
      <c r="T330" s="4"/>
      <c r="U330" s="4"/>
      <c r="V330" s="4"/>
      <c r="W330" s="4">
        <f t="shared" si="230"/>
        <v>26</v>
      </c>
      <c r="X330" s="33">
        <f t="shared" si="231"/>
        <v>0</v>
      </c>
      <c r="Y330" s="33"/>
      <c r="Z330" s="4"/>
      <c r="AA330" s="4"/>
      <c r="AB330" s="36">
        <f t="shared" si="232"/>
        <v>0</v>
      </c>
      <c r="AC330" s="43">
        <v>0</v>
      </c>
      <c r="AD330" s="43">
        <v>0</v>
      </c>
      <c r="AE330" s="43">
        <v>0</v>
      </c>
      <c r="AF330" s="33">
        <v>0</v>
      </c>
      <c r="AG330" s="85">
        <v>0</v>
      </c>
      <c r="AH330" s="85"/>
      <c r="AI330" s="33"/>
      <c r="AJ330" s="33">
        <f>SUMIF('6월 매출현황(6.26)'!$B:$B,Main!C330,'6월 매출현황(6.26)'!$N:$N)</f>
        <v>0</v>
      </c>
      <c r="AK330" s="33"/>
      <c r="AL330" s="33"/>
      <c r="AM330" s="33">
        <f t="shared" si="224"/>
        <v>0</v>
      </c>
      <c r="AN330" s="33"/>
      <c r="AO330" s="43"/>
      <c r="AP330" s="4"/>
      <c r="BB330" s="253"/>
      <c r="BC330" s="254"/>
      <c r="BD330" s="33"/>
      <c r="BE330" s="4"/>
    </row>
    <row r="331" spans="2:57" hidden="1">
      <c r="B331" s="3" t="s">
        <v>258</v>
      </c>
      <c r="C331" s="249" t="s">
        <v>498</v>
      </c>
      <c r="D331" s="89"/>
      <c r="E331" s="4">
        <v>0</v>
      </c>
      <c r="F331" s="4">
        <v>66</v>
      </c>
      <c r="G331" s="4">
        <f t="shared" si="225"/>
        <v>66</v>
      </c>
      <c r="H331" s="4">
        <v>68</v>
      </c>
      <c r="I331" s="4">
        <v>119</v>
      </c>
      <c r="J331" s="4">
        <f t="shared" si="226"/>
        <v>187</v>
      </c>
      <c r="K331" s="4"/>
      <c r="L331" s="4"/>
      <c r="M331" s="4">
        <f t="shared" si="227"/>
        <v>0</v>
      </c>
      <c r="N331" s="4"/>
      <c r="O331" s="4"/>
      <c r="P331" s="4">
        <f t="shared" si="228"/>
        <v>0</v>
      </c>
      <c r="Q331" s="4"/>
      <c r="R331" s="4"/>
      <c r="S331" s="4">
        <f t="shared" si="229"/>
        <v>0</v>
      </c>
      <c r="T331" s="4"/>
      <c r="U331" s="4"/>
      <c r="V331" s="4"/>
      <c r="W331" s="4">
        <f t="shared" si="230"/>
        <v>187</v>
      </c>
      <c r="X331" s="33">
        <f t="shared" si="231"/>
        <v>0</v>
      </c>
      <c r="Y331" s="33"/>
      <c r="Z331" s="4"/>
      <c r="AA331" s="4"/>
      <c r="AB331" s="36">
        <f t="shared" si="232"/>
        <v>0</v>
      </c>
      <c r="AC331" s="43">
        <v>0</v>
      </c>
      <c r="AD331" s="43">
        <v>0</v>
      </c>
      <c r="AE331" s="43">
        <v>0</v>
      </c>
      <c r="AF331" s="33">
        <v>0</v>
      </c>
      <c r="AG331" s="85">
        <v>0</v>
      </c>
      <c r="AH331" s="85"/>
      <c r="AI331" s="33"/>
      <c r="AJ331" s="33">
        <f>SUMIF('6월 매출현황(6.26)'!$B:$B,Main!C331,'6월 매출현황(6.26)'!$N:$N)</f>
        <v>0</v>
      </c>
      <c r="AK331" s="33"/>
      <c r="AL331" s="33"/>
      <c r="AM331" s="33">
        <f t="shared" si="224"/>
        <v>0</v>
      </c>
      <c r="AN331" s="33"/>
      <c r="AO331" s="43"/>
      <c r="AP331" s="4"/>
      <c r="BB331" s="253"/>
      <c r="BC331" s="254"/>
      <c r="BD331" s="33"/>
      <c r="BE331" s="4"/>
    </row>
    <row r="332" spans="2:57" hidden="1">
      <c r="B332" s="3" t="s">
        <v>258</v>
      </c>
      <c r="C332" t="s">
        <v>532</v>
      </c>
      <c r="D332" s="89"/>
      <c r="E332" s="4">
        <v>40</v>
      </c>
      <c r="F332" s="4">
        <v>0</v>
      </c>
      <c r="G332" s="4">
        <f t="shared" si="225"/>
        <v>40</v>
      </c>
      <c r="H332" s="4">
        <v>0</v>
      </c>
      <c r="I332" s="4">
        <v>0</v>
      </c>
      <c r="J332" s="4">
        <f t="shared" si="226"/>
        <v>0</v>
      </c>
      <c r="K332" s="4"/>
      <c r="L332" s="4"/>
      <c r="M332" s="4">
        <f t="shared" si="227"/>
        <v>0</v>
      </c>
      <c r="N332" s="4"/>
      <c r="O332" s="4"/>
      <c r="P332" s="4">
        <f t="shared" si="228"/>
        <v>0</v>
      </c>
      <c r="Q332" s="4"/>
      <c r="R332" s="4"/>
      <c r="S332" s="4">
        <f t="shared" si="229"/>
        <v>0</v>
      </c>
      <c r="T332" s="4"/>
      <c r="U332" s="4"/>
      <c r="V332" s="4"/>
      <c r="W332" s="4">
        <f t="shared" si="230"/>
        <v>0</v>
      </c>
      <c r="X332" s="33">
        <f t="shared" si="231"/>
        <v>0</v>
      </c>
      <c r="Y332" s="33"/>
      <c r="Z332" s="4"/>
      <c r="AA332" s="4"/>
      <c r="AB332" s="36">
        <f t="shared" si="232"/>
        <v>0</v>
      </c>
      <c r="AC332" s="43">
        <v>0</v>
      </c>
      <c r="AD332" s="43">
        <v>0</v>
      </c>
      <c r="AE332" s="43">
        <v>0</v>
      </c>
      <c r="AF332" s="33">
        <v>0</v>
      </c>
      <c r="AG332" s="85">
        <v>0</v>
      </c>
      <c r="AH332" s="85"/>
      <c r="AI332" s="33"/>
      <c r="AJ332" s="33">
        <f>SUMIF('6월 매출현황(6.26)'!$B:$B,Main!C332,'6월 매출현황(6.26)'!$N:$N)</f>
        <v>0</v>
      </c>
      <c r="AK332" s="33"/>
      <c r="AL332" s="33"/>
      <c r="AM332" s="33">
        <f t="shared" si="224"/>
        <v>0</v>
      </c>
      <c r="AN332" s="33"/>
      <c r="AO332" s="43"/>
      <c r="AP332" s="4"/>
      <c r="BB332" s="253"/>
      <c r="BC332" s="254"/>
      <c r="BD332" s="33"/>
      <c r="BE332" s="4"/>
    </row>
    <row r="333" spans="2:57" ht="15.75" hidden="1" customHeight="1">
      <c r="B333" s="3" t="s">
        <v>258</v>
      </c>
      <c r="C333" t="s">
        <v>523</v>
      </c>
      <c r="D333" s="89"/>
      <c r="E333" s="4">
        <v>0</v>
      </c>
      <c r="F333" s="4">
        <v>54</v>
      </c>
      <c r="G333" s="4">
        <f t="shared" si="225"/>
        <v>54</v>
      </c>
      <c r="H333" s="4"/>
      <c r="I333" s="4"/>
      <c r="J333" s="4">
        <f t="shared" si="226"/>
        <v>0</v>
      </c>
      <c r="K333" s="4"/>
      <c r="L333" s="4"/>
      <c r="M333" s="4">
        <f t="shared" si="227"/>
        <v>0</v>
      </c>
      <c r="N333" s="4"/>
      <c r="O333" s="4"/>
      <c r="P333" s="4">
        <f t="shared" si="228"/>
        <v>0</v>
      </c>
      <c r="Q333" s="4"/>
      <c r="R333" s="4"/>
      <c r="S333" s="4">
        <f t="shared" si="229"/>
        <v>0</v>
      </c>
      <c r="T333" s="4"/>
      <c r="U333" s="4"/>
      <c r="V333" s="4"/>
      <c r="W333" s="4">
        <f t="shared" si="230"/>
        <v>0</v>
      </c>
      <c r="X333" s="33">
        <f t="shared" si="231"/>
        <v>0</v>
      </c>
      <c r="Y333" s="33"/>
      <c r="Z333" s="4"/>
      <c r="AA333" s="4"/>
      <c r="AB333" s="36">
        <f t="shared" si="232"/>
        <v>0</v>
      </c>
      <c r="AC333" s="43">
        <v>0</v>
      </c>
      <c r="AD333" s="43">
        <v>0</v>
      </c>
      <c r="AE333" s="43">
        <v>0</v>
      </c>
      <c r="AF333" s="33">
        <v>0</v>
      </c>
      <c r="AG333" s="85">
        <v>0</v>
      </c>
      <c r="AH333" s="85"/>
      <c r="AI333" s="33"/>
      <c r="AJ333" s="33">
        <f>SUMIF('6월 매출현황(6.26)'!$B:$B,Main!C333,'6월 매출현황(6.26)'!$N:$N)</f>
        <v>0</v>
      </c>
      <c r="AK333" s="33"/>
      <c r="AL333" s="33"/>
      <c r="AM333" s="33">
        <f t="shared" si="224"/>
        <v>0</v>
      </c>
      <c r="AN333" s="33"/>
      <c r="AO333" s="43"/>
      <c r="AP333" s="4"/>
      <c r="BB333" s="253"/>
      <c r="BC333" s="254"/>
      <c r="BD333" s="33"/>
      <c r="BE333" s="4"/>
    </row>
    <row r="334" spans="2:57" hidden="1">
      <c r="B334" s="3" t="s">
        <v>6</v>
      </c>
      <c r="C334" s="249" t="s">
        <v>183</v>
      </c>
      <c r="D334" s="89"/>
      <c r="E334" s="4">
        <v>0</v>
      </c>
      <c r="F334" s="4">
        <v>0</v>
      </c>
      <c r="G334" s="4">
        <f t="shared" si="196"/>
        <v>0</v>
      </c>
      <c r="H334" s="4">
        <v>0</v>
      </c>
      <c r="I334" s="4">
        <v>0</v>
      </c>
      <c r="J334" s="4">
        <f t="shared" si="197"/>
        <v>0</v>
      </c>
      <c r="K334" s="4">
        <v>0</v>
      </c>
      <c r="L334" s="4">
        <v>2</v>
      </c>
      <c r="M334" s="4">
        <f t="shared" si="198"/>
        <v>2</v>
      </c>
      <c r="N334" s="4">
        <v>0</v>
      </c>
      <c r="O334" s="4">
        <v>0</v>
      </c>
      <c r="P334" s="4">
        <f t="shared" si="199"/>
        <v>0</v>
      </c>
      <c r="Q334" s="4">
        <v>0</v>
      </c>
      <c r="R334" s="4">
        <v>0</v>
      </c>
      <c r="S334" s="4">
        <f t="shared" si="200"/>
        <v>0</v>
      </c>
      <c r="T334" s="4">
        <v>0</v>
      </c>
      <c r="U334" s="4">
        <v>0</v>
      </c>
      <c r="V334" s="4">
        <f t="shared" si="211"/>
        <v>0</v>
      </c>
      <c r="W334" s="4">
        <f t="shared" si="212"/>
        <v>0</v>
      </c>
      <c r="X334" s="33">
        <f t="shared" si="213"/>
        <v>2</v>
      </c>
      <c r="Y334" s="33">
        <f t="shared" si="214"/>
        <v>0</v>
      </c>
      <c r="Z334" s="4">
        <f t="shared" si="215"/>
        <v>0</v>
      </c>
      <c r="AA334" s="4">
        <f t="shared" si="201"/>
        <v>0</v>
      </c>
      <c r="AB334" s="36">
        <f t="shared" si="202"/>
        <v>0</v>
      </c>
      <c r="AC334" s="43">
        <v>0</v>
      </c>
      <c r="AD334" s="43">
        <v>0</v>
      </c>
      <c r="AE334" s="43">
        <v>0</v>
      </c>
      <c r="AF334" s="33">
        <v>0</v>
      </c>
      <c r="AG334" s="85">
        <v>0</v>
      </c>
      <c r="AH334" s="85"/>
      <c r="AI334" s="33"/>
      <c r="AJ334" s="33">
        <f>SUMIF('6월 매출현황(6.26)'!$B:$B,Main!C334,'6월 매출현황(6.26)'!$N:$N)</f>
        <v>0</v>
      </c>
      <c r="AK334" s="33"/>
      <c r="AL334" s="33"/>
      <c r="AM334" s="33">
        <f t="shared" si="224"/>
        <v>0</v>
      </c>
      <c r="AN334" s="33"/>
      <c r="AO334" s="43"/>
      <c r="AP334" s="4"/>
      <c r="BB334" s="253"/>
      <c r="BC334" s="254"/>
      <c r="BD334" s="33"/>
      <c r="BE334" s="4"/>
    </row>
    <row r="335" spans="2:57" hidden="1">
      <c r="B335" s="3" t="s">
        <v>6</v>
      </c>
      <c r="C335" s="249" t="s">
        <v>185</v>
      </c>
      <c r="D335" s="89"/>
      <c r="E335" s="4">
        <v>0</v>
      </c>
      <c r="F335" s="4">
        <v>0</v>
      </c>
      <c r="G335" s="4">
        <f t="shared" si="196"/>
        <v>0</v>
      </c>
      <c r="H335" s="4">
        <v>0</v>
      </c>
      <c r="I335" s="4">
        <v>0</v>
      </c>
      <c r="J335" s="4">
        <f t="shared" si="197"/>
        <v>0</v>
      </c>
      <c r="K335" s="4">
        <v>0</v>
      </c>
      <c r="L335" s="4">
        <v>30</v>
      </c>
      <c r="M335" s="4">
        <f t="shared" si="198"/>
        <v>30</v>
      </c>
      <c r="N335" s="4">
        <v>0</v>
      </c>
      <c r="O335" s="4">
        <v>0</v>
      </c>
      <c r="P335" s="4">
        <f t="shared" si="199"/>
        <v>0</v>
      </c>
      <c r="Q335" s="4">
        <v>0</v>
      </c>
      <c r="R335" s="4">
        <v>0</v>
      </c>
      <c r="S335" s="4">
        <f t="shared" si="200"/>
        <v>0</v>
      </c>
      <c r="T335" s="4">
        <v>0</v>
      </c>
      <c r="U335" s="4">
        <v>0</v>
      </c>
      <c r="V335" s="4">
        <f t="shared" si="211"/>
        <v>0</v>
      </c>
      <c r="W335" s="4">
        <f t="shared" si="212"/>
        <v>0</v>
      </c>
      <c r="X335" s="33">
        <f t="shared" si="213"/>
        <v>30</v>
      </c>
      <c r="Y335" s="33">
        <f t="shared" si="214"/>
        <v>0</v>
      </c>
      <c r="Z335" s="4">
        <f t="shared" si="215"/>
        <v>0</v>
      </c>
      <c r="AA335" s="4">
        <f t="shared" si="201"/>
        <v>0</v>
      </c>
      <c r="AB335" s="36">
        <f t="shared" si="202"/>
        <v>0</v>
      </c>
      <c r="AC335" s="43">
        <v>0</v>
      </c>
      <c r="AD335" s="43">
        <v>0</v>
      </c>
      <c r="AE335" s="43">
        <v>0</v>
      </c>
      <c r="AF335" s="33">
        <v>0</v>
      </c>
      <c r="AG335" s="85">
        <v>0</v>
      </c>
      <c r="AH335" s="85"/>
      <c r="AI335" s="33"/>
      <c r="AJ335" s="33">
        <f>SUMIF('6월 매출현황(6.26)'!$B:$B,Main!C335,'6월 매출현황(6.26)'!$N:$N)</f>
        <v>0</v>
      </c>
      <c r="AK335" s="33"/>
      <c r="AL335" s="33"/>
      <c r="AM335" s="33">
        <f t="shared" si="224"/>
        <v>0</v>
      </c>
      <c r="AN335" s="33"/>
      <c r="AO335" s="43"/>
      <c r="AP335" s="4"/>
      <c r="BB335" s="253"/>
      <c r="BC335" s="254"/>
      <c r="BD335" s="33"/>
      <c r="BE335" s="4"/>
    </row>
    <row r="336" spans="2:57" hidden="1">
      <c r="B336" s="3" t="s">
        <v>6</v>
      </c>
      <c r="C336" s="249" t="s">
        <v>180</v>
      </c>
      <c r="D336" s="89"/>
      <c r="E336" s="4">
        <v>0</v>
      </c>
      <c r="F336" s="4">
        <v>0</v>
      </c>
      <c r="G336" s="4">
        <f t="shared" si="196"/>
        <v>0</v>
      </c>
      <c r="H336" s="4">
        <v>0</v>
      </c>
      <c r="I336" s="4">
        <v>0</v>
      </c>
      <c r="J336" s="4">
        <f t="shared" si="197"/>
        <v>0</v>
      </c>
      <c r="K336" s="4">
        <v>0</v>
      </c>
      <c r="L336" s="4">
        <v>0</v>
      </c>
      <c r="M336" s="4">
        <f t="shared" si="198"/>
        <v>0</v>
      </c>
      <c r="N336" s="4">
        <v>0</v>
      </c>
      <c r="O336" s="4">
        <v>0</v>
      </c>
      <c r="P336" s="4">
        <f t="shared" si="199"/>
        <v>0</v>
      </c>
      <c r="Q336" s="4">
        <v>0</v>
      </c>
      <c r="R336" s="4">
        <v>0</v>
      </c>
      <c r="S336" s="4">
        <f t="shared" si="200"/>
        <v>0</v>
      </c>
      <c r="T336" s="4">
        <v>0</v>
      </c>
      <c r="U336" s="4">
        <v>0</v>
      </c>
      <c r="V336" s="4">
        <f t="shared" si="211"/>
        <v>0</v>
      </c>
      <c r="W336" s="4">
        <f t="shared" si="212"/>
        <v>0</v>
      </c>
      <c r="X336" s="33">
        <f t="shared" si="213"/>
        <v>0</v>
      </c>
      <c r="Y336" s="33">
        <f t="shared" si="214"/>
        <v>0</v>
      </c>
      <c r="Z336" s="4">
        <f t="shared" si="215"/>
        <v>0</v>
      </c>
      <c r="AA336" s="4">
        <f t="shared" si="201"/>
        <v>0</v>
      </c>
      <c r="AB336" s="36">
        <f t="shared" si="202"/>
        <v>0</v>
      </c>
      <c r="AC336" s="43">
        <v>0</v>
      </c>
      <c r="AD336" s="43">
        <v>0</v>
      </c>
      <c r="AE336" s="43">
        <v>0</v>
      </c>
      <c r="AF336" s="33">
        <v>0</v>
      </c>
      <c r="AG336" s="85">
        <v>0</v>
      </c>
      <c r="AH336" s="85"/>
      <c r="AI336" s="33"/>
      <c r="AJ336" s="33">
        <f>SUMIF('6월 매출현황(6.26)'!$B:$B,Main!C336,'6월 매출현황(6.26)'!$N:$N)</f>
        <v>0</v>
      </c>
      <c r="AK336" s="33"/>
      <c r="AL336" s="33"/>
      <c r="AM336" s="33">
        <f t="shared" si="224"/>
        <v>0</v>
      </c>
      <c r="AN336" s="33"/>
      <c r="AO336" s="43"/>
      <c r="AP336" s="4"/>
      <c r="BB336" s="253"/>
      <c r="BC336" s="254"/>
      <c r="BD336" s="33"/>
      <c r="BE336" s="4"/>
    </row>
    <row r="337" spans="2:57" hidden="1">
      <c r="B337" s="3" t="s">
        <v>6</v>
      </c>
      <c r="C337" s="249" t="s">
        <v>172</v>
      </c>
      <c r="D337" s="89"/>
      <c r="E337" s="4">
        <v>0</v>
      </c>
      <c r="F337" s="4">
        <v>0</v>
      </c>
      <c r="G337" s="4">
        <f t="shared" si="196"/>
        <v>0</v>
      </c>
      <c r="H337" s="4">
        <v>0</v>
      </c>
      <c r="I337" s="4">
        <v>0</v>
      </c>
      <c r="J337" s="4">
        <f t="shared" si="197"/>
        <v>0</v>
      </c>
      <c r="K337" s="4">
        <v>0</v>
      </c>
      <c r="L337" s="4">
        <v>0</v>
      </c>
      <c r="M337" s="4">
        <f t="shared" si="198"/>
        <v>0</v>
      </c>
      <c r="N337" s="4">
        <v>0</v>
      </c>
      <c r="O337" s="4">
        <v>0</v>
      </c>
      <c r="P337" s="4">
        <f t="shared" si="199"/>
        <v>0</v>
      </c>
      <c r="Q337" s="4">
        <v>0</v>
      </c>
      <c r="R337" s="4">
        <v>0</v>
      </c>
      <c r="S337" s="4">
        <f t="shared" si="200"/>
        <v>0</v>
      </c>
      <c r="T337" s="4">
        <v>0</v>
      </c>
      <c r="U337" s="4">
        <v>0</v>
      </c>
      <c r="V337" s="4">
        <f t="shared" si="211"/>
        <v>0</v>
      </c>
      <c r="W337" s="4">
        <f t="shared" si="212"/>
        <v>0</v>
      </c>
      <c r="X337" s="33">
        <f t="shared" si="213"/>
        <v>0</v>
      </c>
      <c r="Y337" s="33">
        <f t="shared" si="214"/>
        <v>0</v>
      </c>
      <c r="Z337" s="4">
        <f t="shared" si="215"/>
        <v>0</v>
      </c>
      <c r="AA337" s="4">
        <f t="shared" si="201"/>
        <v>0</v>
      </c>
      <c r="AB337" s="36">
        <f t="shared" si="202"/>
        <v>0</v>
      </c>
      <c r="AC337" s="43">
        <v>0</v>
      </c>
      <c r="AD337" s="43">
        <v>0</v>
      </c>
      <c r="AE337" s="43">
        <v>0</v>
      </c>
      <c r="AF337" s="33">
        <v>0</v>
      </c>
      <c r="AG337" s="85">
        <v>0</v>
      </c>
      <c r="AH337" s="85"/>
      <c r="AI337" s="33"/>
      <c r="AJ337" s="33">
        <f>SUMIF('6월 매출현황(6.26)'!$B:$B,Main!C337,'6월 매출현황(6.26)'!$N:$N)</f>
        <v>0</v>
      </c>
      <c r="AK337" s="33"/>
      <c r="AL337" s="33"/>
      <c r="AM337" s="33">
        <f t="shared" si="224"/>
        <v>0</v>
      </c>
      <c r="AN337" s="33"/>
      <c r="AO337" s="43"/>
      <c r="AP337" s="4"/>
      <c r="BB337" s="253"/>
      <c r="BC337" s="254"/>
      <c r="BD337" s="33"/>
      <c r="BE337" s="4"/>
    </row>
    <row r="338" spans="2:57" hidden="1">
      <c r="B338" s="3" t="s">
        <v>6</v>
      </c>
      <c r="C338" s="249" t="s">
        <v>222</v>
      </c>
      <c r="D338" s="89"/>
      <c r="E338" s="4">
        <v>0</v>
      </c>
      <c r="F338" s="4">
        <v>0</v>
      </c>
      <c r="G338" s="4">
        <f t="shared" si="196"/>
        <v>0</v>
      </c>
      <c r="H338" s="4">
        <v>0</v>
      </c>
      <c r="I338" s="4">
        <v>0</v>
      </c>
      <c r="J338" s="4">
        <f t="shared" si="197"/>
        <v>0</v>
      </c>
      <c r="K338" s="4">
        <v>0</v>
      </c>
      <c r="L338" s="4">
        <v>0</v>
      </c>
      <c r="M338" s="4">
        <f t="shared" si="198"/>
        <v>0</v>
      </c>
      <c r="N338" s="4">
        <v>0</v>
      </c>
      <c r="O338" s="4">
        <v>0</v>
      </c>
      <c r="P338" s="4">
        <f t="shared" si="199"/>
        <v>0</v>
      </c>
      <c r="Q338" s="4">
        <v>0</v>
      </c>
      <c r="R338" s="4">
        <v>27</v>
      </c>
      <c r="S338" s="4">
        <f t="shared" si="200"/>
        <v>27</v>
      </c>
      <c r="T338" s="4">
        <v>0</v>
      </c>
      <c r="U338" s="4">
        <v>0</v>
      </c>
      <c r="V338" s="4">
        <f t="shared" si="211"/>
        <v>0</v>
      </c>
      <c r="W338" s="4">
        <f t="shared" si="212"/>
        <v>0</v>
      </c>
      <c r="X338" s="33">
        <f t="shared" si="213"/>
        <v>0</v>
      </c>
      <c r="Y338" s="33">
        <f t="shared" si="214"/>
        <v>0</v>
      </c>
      <c r="Z338" s="4">
        <f t="shared" si="215"/>
        <v>27</v>
      </c>
      <c r="AA338" s="4">
        <f t="shared" si="201"/>
        <v>0</v>
      </c>
      <c r="AB338" s="36">
        <f t="shared" si="202"/>
        <v>0</v>
      </c>
      <c r="AC338" s="43">
        <v>0</v>
      </c>
      <c r="AD338" s="43">
        <v>0</v>
      </c>
      <c r="AE338" s="43">
        <v>0</v>
      </c>
      <c r="AF338" s="33">
        <v>0</v>
      </c>
      <c r="AG338" s="85">
        <v>0</v>
      </c>
      <c r="AH338" s="85"/>
      <c r="AI338" s="33"/>
      <c r="AJ338" s="33">
        <f>SUMIF('6월 매출현황(6.26)'!$B:$B,Main!C338,'6월 매출현황(6.26)'!$N:$N)</f>
        <v>0</v>
      </c>
      <c r="AK338" s="33"/>
      <c r="AL338" s="33"/>
      <c r="AM338" s="33">
        <f t="shared" si="224"/>
        <v>0</v>
      </c>
      <c r="AN338" s="33"/>
      <c r="AO338" s="43"/>
      <c r="AP338" s="4"/>
      <c r="BB338" s="253"/>
      <c r="BC338" s="254"/>
      <c r="BD338" s="33"/>
      <c r="BE338" s="4"/>
    </row>
    <row r="339" spans="2:57" ht="18" hidden="1" customHeight="1">
      <c r="B339" s="3" t="s">
        <v>6</v>
      </c>
      <c r="C339" s="249" t="s">
        <v>510</v>
      </c>
      <c r="D339" s="89"/>
      <c r="E339" s="4">
        <v>0</v>
      </c>
      <c r="F339" s="4">
        <v>236</v>
      </c>
      <c r="G339" s="4">
        <f>E339+F339</f>
        <v>236</v>
      </c>
      <c r="H339" s="4">
        <v>36</v>
      </c>
      <c r="I339" s="4">
        <v>0</v>
      </c>
      <c r="J339" s="4">
        <f>H339+I339</f>
        <v>36</v>
      </c>
      <c r="K339" s="4"/>
      <c r="L339" s="4"/>
      <c r="M339" s="4">
        <f>K339+L339</f>
        <v>0</v>
      </c>
      <c r="N339" s="4"/>
      <c r="O339" s="4"/>
      <c r="P339" s="4">
        <f>N339+O339</f>
        <v>0</v>
      </c>
      <c r="Q339" s="4"/>
      <c r="R339" s="4"/>
      <c r="S339" s="4">
        <f>Q339+R339</f>
        <v>0</v>
      </c>
      <c r="T339" s="4"/>
      <c r="U339" s="4"/>
      <c r="V339" s="4"/>
      <c r="W339" s="4">
        <f>J339</f>
        <v>36</v>
      </c>
      <c r="X339" s="33">
        <f>M339</f>
        <v>0</v>
      </c>
      <c r="Y339" s="33"/>
      <c r="Z339" s="4"/>
      <c r="AA339" s="4"/>
      <c r="AB339" s="36">
        <f>IFERROR(AA339/$AA$8,0)</f>
        <v>0</v>
      </c>
      <c r="AC339" s="43">
        <v>0</v>
      </c>
      <c r="AD339" s="43">
        <v>0</v>
      </c>
      <c r="AE339" s="43">
        <v>0</v>
      </c>
      <c r="AF339" s="33">
        <v>0</v>
      </c>
      <c r="AG339" s="85">
        <v>0</v>
      </c>
      <c r="AH339" s="85"/>
      <c r="AI339" s="33"/>
      <c r="AJ339" s="33">
        <f>SUMIF('6월 매출현황(6.26)'!$B:$B,Main!C339,'6월 매출현황(6.26)'!$N:$N)</f>
        <v>0</v>
      </c>
      <c r="AK339" s="33"/>
      <c r="AL339" s="33"/>
      <c r="AM339" s="33">
        <f t="shared" si="224"/>
        <v>0</v>
      </c>
      <c r="AN339" s="33"/>
      <c r="AO339" s="43"/>
      <c r="AP339" s="4"/>
      <c r="BB339" s="253"/>
      <c r="BC339" s="254"/>
      <c r="BD339" s="33"/>
      <c r="BE339" s="4"/>
    </row>
    <row r="340" spans="2:57" hidden="1">
      <c r="B340" s="3" t="s">
        <v>6</v>
      </c>
      <c r="C340" s="249" t="s">
        <v>515</v>
      </c>
      <c r="D340" s="89"/>
      <c r="E340" s="4">
        <v>0</v>
      </c>
      <c r="F340" s="4">
        <v>0</v>
      </c>
      <c r="G340" s="4">
        <f>E340+F340</f>
        <v>0</v>
      </c>
      <c r="H340" s="4">
        <v>11</v>
      </c>
      <c r="I340" s="4">
        <v>0</v>
      </c>
      <c r="J340" s="4">
        <f>H340+I340</f>
        <v>11</v>
      </c>
      <c r="K340" s="4"/>
      <c r="L340" s="4"/>
      <c r="M340" s="4">
        <f>K340+L340</f>
        <v>0</v>
      </c>
      <c r="N340" s="4"/>
      <c r="O340" s="4"/>
      <c r="P340" s="4">
        <f>N340+O340</f>
        <v>0</v>
      </c>
      <c r="Q340" s="4"/>
      <c r="R340" s="4"/>
      <c r="S340" s="4">
        <f>Q340+R340</f>
        <v>0</v>
      </c>
      <c r="T340" s="4"/>
      <c r="U340" s="4"/>
      <c r="V340" s="4"/>
      <c r="W340" s="4">
        <f>J340</f>
        <v>11</v>
      </c>
      <c r="X340" s="33">
        <f>M340</f>
        <v>0</v>
      </c>
      <c r="Y340" s="33"/>
      <c r="Z340" s="4"/>
      <c r="AA340" s="4"/>
      <c r="AB340" s="36">
        <f>IFERROR(AA340/$AA$8,0)</f>
        <v>0</v>
      </c>
      <c r="AC340" s="43">
        <v>0</v>
      </c>
      <c r="AD340" s="43">
        <v>0</v>
      </c>
      <c r="AE340" s="43">
        <v>0</v>
      </c>
      <c r="AF340" s="33">
        <v>0</v>
      </c>
      <c r="AG340" s="85">
        <v>0</v>
      </c>
      <c r="AH340" s="85"/>
      <c r="AI340" s="33"/>
      <c r="AJ340" s="33">
        <f>SUMIF('6월 매출현황(6.26)'!$B:$B,Main!C340,'6월 매출현황(6.26)'!$N:$N)</f>
        <v>0</v>
      </c>
      <c r="AK340" s="33"/>
      <c r="AL340" s="33"/>
      <c r="AM340" s="33">
        <f t="shared" si="224"/>
        <v>0</v>
      </c>
      <c r="AN340" s="33"/>
      <c r="AO340" s="43"/>
      <c r="AP340" s="4"/>
      <c r="BB340" s="253"/>
      <c r="BC340" s="254"/>
      <c r="BD340" s="33"/>
      <c r="BE340" s="4"/>
    </row>
    <row r="341" spans="2:57" hidden="1">
      <c r="B341" s="3" t="s">
        <v>88</v>
      </c>
      <c r="C341" s="249" t="s">
        <v>141</v>
      </c>
      <c r="D341" s="89"/>
      <c r="E341" s="4">
        <v>0</v>
      </c>
      <c r="F341" s="4">
        <v>20</v>
      </c>
      <c r="G341" s="4">
        <f>E341+F341</f>
        <v>20</v>
      </c>
      <c r="H341" s="4">
        <v>0</v>
      </c>
      <c r="I341" s="4">
        <v>0</v>
      </c>
      <c r="J341" s="4">
        <f>H341+I341</f>
        <v>0</v>
      </c>
      <c r="K341" s="4">
        <v>0</v>
      </c>
      <c r="L341" s="4">
        <v>0</v>
      </c>
      <c r="M341" s="4">
        <f>K341+L341</f>
        <v>0</v>
      </c>
      <c r="N341" s="4">
        <v>0</v>
      </c>
      <c r="O341" s="4">
        <v>0</v>
      </c>
      <c r="P341" s="4">
        <f>N341+O341</f>
        <v>0</v>
      </c>
      <c r="Q341" s="4">
        <v>4</v>
      </c>
      <c r="R341" s="4">
        <v>4</v>
      </c>
      <c r="S341" s="4">
        <f>Q341+R341</f>
        <v>8</v>
      </c>
      <c r="T341" s="4">
        <v>0</v>
      </c>
      <c r="U341" s="4">
        <v>2</v>
      </c>
      <c r="V341" s="4">
        <f>T341+U341</f>
        <v>2</v>
      </c>
      <c r="W341" s="4">
        <f>J341</f>
        <v>0</v>
      </c>
      <c r="X341" s="33">
        <f>M341</f>
        <v>0</v>
      </c>
      <c r="Y341" s="33">
        <f>P341</f>
        <v>0</v>
      </c>
      <c r="Z341" s="4">
        <f>S341</f>
        <v>8</v>
      </c>
      <c r="AA341" s="4">
        <f>V341</f>
        <v>2</v>
      </c>
      <c r="AB341" s="36">
        <f>IFERROR(AA341/$AA$8,0)</f>
        <v>4.5858096705554333E-6</v>
      </c>
      <c r="AC341" s="43">
        <v>0</v>
      </c>
      <c r="AD341" s="43">
        <v>0</v>
      </c>
      <c r="AE341" s="43">
        <v>0</v>
      </c>
      <c r="AF341" s="33">
        <v>0</v>
      </c>
      <c r="AG341" s="85">
        <v>0</v>
      </c>
      <c r="AH341" s="85"/>
      <c r="AI341" s="33"/>
      <c r="AJ341" s="33">
        <f>SUMIF('6월 매출현황(6.26)'!$B:$B,Main!C341,'6월 매출현황(6.26)'!$N:$N)</f>
        <v>0</v>
      </c>
      <c r="AK341" s="33"/>
      <c r="AL341" s="33"/>
      <c r="AM341" s="33">
        <f t="shared" si="224"/>
        <v>0</v>
      </c>
      <c r="AN341" s="33"/>
      <c r="AO341" s="43"/>
      <c r="AP341" s="4"/>
      <c r="BB341" s="253"/>
      <c r="BC341" s="254"/>
      <c r="BD341" s="33"/>
      <c r="BE341" s="4"/>
    </row>
    <row r="342" spans="2:57" ht="15.75" hidden="1" customHeight="1">
      <c r="B342" s="3" t="s">
        <v>88</v>
      </c>
      <c r="C342" s="249" t="s">
        <v>142</v>
      </c>
      <c r="D342" s="89"/>
      <c r="E342" s="4">
        <v>0</v>
      </c>
      <c r="F342" s="4">
        <v>0</v>
      </c>
      <c r="G342" s="4">
        <f>E342+F342</f>
        <v>0</v>
      </c>
      <c r="H342" s="4">
        <v>0</v>
      </c>
      <c r="I342" s="4">
        <v>0</v>
      </c>
      <c r="J342" s="4">
        <f>H342+I342</f>
        <v>0</v>
      </c>
      <c r="K342" s="4">
        <v>0</v>
      </c>
      <c r="L342" s="4">
        <v>0</v>
      </c>
      <c r="M342" s="4">
        <f>K342+L342</f>
        <v>0</v>
      </c>
      <c r="N342" s="4">
        <v>0</v>
      </c>
      <c r="O342" s="4">
        <v>2</v>
      </c>
      <c r="P342" s="4">
        <f>N342+O342</f>
        <v>2</v>
      </c>
      <c r="Q342" s="4">
        <v>0</v>
      </c>
      <c r="R342" s="4">
        <v>0</v>
      </c>
      <c r="S342" s="4">
        <f>Q342+R342</f>
        <v>0</v>
      </c>
      <c r="T342" s="4">
        <v>0</v>
      </c>
      <c r="U342" s="4">
        <v>0</v>
      </c>
      <c r="V342" s="4">
        <f>T342+U342</f>
        <v>0</v>
      </c>
      <c r="W342" s="4">
        <f>J342</f>
        <v>0</v>
      </c>
      <c r="X342" s="33">
        <f>M342</f>
        <v>0</v>
      </c>
      <c r="Y342" s="33">
        <f>P342</f>
        <v>2</v>
      </c>
      <c r="Z342" s="4">
        <f>S342</f>
        <v>0</v>
      </c>
      <c r="AA342" s="4">
        <f>V342</f>
        <v>0</v>
      </c>
      <c r="AB342" s="36">
        <f>IFERROR(AA342/$AA$8,0)</f>
        <v>0</v>
      </c>
      <c r="AC342" s="43">
        <v>0</v>
      </c>
      <c r="AD342" s="43">
        <v>0</v>
      </c>
      <c r="AE342" s="43">
        <v>0</v>
      </c>
      <c r="AF342" s="33">
        <v>0</v>
      </c>
      <c r="AG342" s="85">
        <v>0</v>
      </c>
      <c r="AH342" s="85"/>
      <c r="AI342" s="33"/>
      <c r="AJ342" s="33">
        <f>SUMIF('6월 매출현황(6.26)'!$B:$B,Main!C342,'6월 매출현황(6.26)'!$N:$N)</f>
        <v>0</v>
      </c>
      <c r="AK342" s="33"/>
      <c r="AL342" s="33"/>
      <c r="AM342" s="33">
        <f t="shared" si="224"/>
        <v>0</v>
      </c>
      <c r="AN342" s="33"/>
      <c r="AO342" s="43"/>
      <c r="AP342" s="4"/>
      <c r="BB342" s="253"/>
      <c r="BC342" s="254"/>
      <c r="BD342" s="33"/>
      <c r="BE342" s="4"/>
    </row>
    <row r="343" spans="2:57" hidden="1">
      <c r="B343" s="3" t="s">
        <v>88</v>
      </c>
      <c r="C343" s="249" t="s">
        <v>422</v>
      </c>
      <c r="D343" s="89"/>
      <c r="E343" s="4">
        <v>0</v>
      </c>
      <c r="F343" s="4">
        <v>0</v>
      </c>
      <c r="G343" s="4">
        <f t="shared" si="196"/>
        <v>0</v>
      </c>
      <c r="H343" s="4">
        <v>0</v>
      </c>
      <c r="I343" s="4">
        <v>0</v>
      </c>
      <c r="J343" s="4">
        <f t="shared" si="197"/>
        <v>0</v>
      </c>
      <c r="K343" s="4">
        <v>0</v>
      </c>
      <c r="L343" s="4">
        <v>300</v>
      </c>
      <c r="M343" s="4">
        <f t="shared" si="198"/>
        <v>300</v>
      </c>
      <c r="N343" s="4">
        <v>218</v>
      </c>
      <c r="O343" s="4">
        <v>0</v>
      </c>
      <c r="P343" s="4">
        <f t="shared" si="199"/>
        <v>218</v>
      </c>
      <c r="Q343" s="4">
        <v>0</v>
      </c>
      <c r="R343" s="4">
        <v>0</v>
      </c>
      <c r="S343" s="4">
        <f t="shared" si="200"/>
        <v>0</v>
      </c>
      <c r="T343" s="4">
        <v>0</v>
      </c>
      <c r="U343" s="4">
        <v>0</v>
      </c>
      <c r="V343" s="4">
        <f t="shared" si="211"/>
        <v>0</v>
      </c>
      <c r="W343" s="4">
        <f t="shared" si="212"/>
        <v>0</v>
      </c>
      <c r="X343" s="33">
        <f t="shared" si="213"/>
        <v>300</v>
      </c>
      <c r="Y343" s="33">
        <f t="shared" si="214"/>
        <v>218</v>
      </c>
      <c r="Z343" s="4">
        <f t="shared" si="215"/>
        <v>0</v>
      </c>
      <c r="AA343" s="4">
        <f t="shared" si="201"/>
        <v>0</v>
      </c>
      <c r="AB343" s="36">
        <f t="shared" si="202"/>
        <v>0</v>
      </c>
      <c r="AC343" s="43">
        <v>0</v>
      </c>
      <c r="AD343" s="43">
        <v>0</v>
      </c>
      <c r="AE343" s="43">
        <v>0</v>
      </c>
      <c r="AF343" s="33">
        <v>0</v>
      </c>
      <c r="AG343" s="85">
        <v>0</v>
      </c>
      <c r="AH343" s="85"/>
      <c r="AI343" s="33"/>
      <c r="AJ343" s="33">
        <f>SUMIF('6월 매출현황(6.26)'!$B:$B,Main!C343,'6월 매출현황(6.26)'!$N:$N)</f>
        <v>0</v>
      </c>
      <c r="AK343" s="33"/>
      <c r="AL343" s="33"/>
      <c r="AM343" s="33">
        <f t="shared" si="224"/>
        <v>0</v>
      </c>
      <c r="AN343" s="33"/>
      <c r="AO343" s="43"/>
      <c r="AP343" s="4"/>
      <c r="BB343" s="253"/>
      <c r="BC343" s="254"/>
      <c r="BD343" s="33"/>
      <c r="BE343" s="4"/>
    </row>
    <row r="344" spans="2:57" hidden="1">
      <c r="B344" s="3" t="s">
        <v>88</v>
      </c>
      <c r="C344" s="249" t="s">
        <v>426</v>
      </c>
      <c r="D344" s="89"/>
      <c r="E344" s="4">
        <v>0</v>
      </c>
      <c r="F344" s="4">
        <v>0</v>
      </c>
      <c r="G344" s="4">
        <f t="shared" si="196"/>
        <v>0</v>
      </c>
      <c r="H344" s="4">
        <v>0</v>
      </c>
      <c r="I344" s="4">
        <v>301</v>
      </c>
      <c r="J344" s="4">
        <f t="shared" si="197"/>
        <v>301</v>
      </c>
      <c r="K344" s="4">
        <v>72</v>
      </c>
      <c r="L344" s="4">
        <v>387</v>
      </c>
      <c r="M344" s="4">
        <f t="shared" si="198"/>
        <v>459</v>
      </c>
      <c r="N344" s="4">
        <v>84</v>
      </c>
      <c r="O344" s="4">
        <v>0</v>
      </c>
      <c r="P344" s="4">
        <f t="shared" si="199"/>
        <v>84</v>
      </c>
      <c r="Q344" s="4">
        <v>0</v>
      </c>
      <c r="R344" s="4">
        <v>0</v>
      </c>
      <c r="S344" s="4">
        <f t="shared" si="200"/>
        <v>0</v>
      </c>
      <c r="T344" s="4">
        <v>0</v>
      </c>
      <c r="U344" s="4">
        <v>0</v>
      </c>
      <c r="V344" s="4">
        <f t="shared" si="211"/>
        <v>0</v>
      </c>
      <c r="W344" s="4">
        <f t="shared" si="212"/>
        <v>301</v>
      </c>
      <c r="X344" s="33">
        <f t="shared" si="213"/>
        <v>459</v>
      </c>
      <c r="Y344" s="33">
        <f t="shared" si="214"/>
        <v>84</v>
      </c>
      <c r="Z344" s="4">
        <f t="shared" si="215"/>
        <v>0</v>
      </c>
      <c r="AA344" s="4">
        <f t="shared" si="201"/>
        <v>0</v>
      </c>
      <c r="AB344" s="36">
        <f t="shared" si="202"/>
        <v>0</v>
      </c>
      <c r="AC344" s="43">
        <v>0</v>
      </c>
      <c r="AD344" s="43">
        <v>0</v>
      </c>
      <c r="AE344" s="43">
        <v>0</v>
      </c>
      <c r="AF344" s="33">
        <v>0</v>
      </c>
      <c r="AG344" s="85">
        <v>0</v>
      </c>
      <c r="AH344" s="85"/>
      <c r="AI344" s="33"/>
      <c r="AJ344" s="33">
        <f>SUMIF('6월 매출현황(6.26)'!$B:$B,Main!C344,'6월 매출현황(6.26)'!$N:$N)</f>
        <v>0</v>
      </c>
      <c r="AK344" s="33"/>
      <c r="AL344" s="33"/>
      <c r="AM344" s="33">
        <f t="shared" si="224"/>
        <v>0</v>
      </c>
      <c r="AN344" s="33"/>
      <c r="AO344" s="43"/>
      <c r="AP344" s="4"/>
      <c r="BB344" s="253"/>
      <c r="BC344" s="254"/>
      <c r="BD344" s="33"/>
      <c r="BE344" s="4"/>
    </row>
    <row r="345" spans="2:57" hidden="1">
      <c r="B345" s="3" t="s">
        <v>88</v>
      </c>
      <c r="C345" s="249" t="s">
        <v>430</v>
      </c>
      <c r="D345" s="89"/>
      <c r="E345" s="4">
        <v>0</v>
      </c>
      <c r="F345" s="4">
        <v>0</v>
      </c>
      <c r="G345" s="4">
        <f t="shared" si="196"/>
        <v>0</v>
      </c>
      <c r="H345" s="4">
        <v>85</v>
      </c>
      <c r="I345" s="4">
        <v>51</v>
      </c>
      <c r="J345" s="4">
        <f t="shared" si="197"/>
        <v>136</v>
      </c>
      <c r="K345" s="4">
        <v>131</v>
      </c>
      <c r="L345" s="4">
        <v>44</v>
      </c>
      <c r="M345" s="4">
        <f t="shared" si="198"/>
        <v>175</v>
      </c>
      <c r="N345" s="4">
        <v>4</v>
      </c>
      <c r="O345" s="4">
        <v>0</v>
      </c>
      <c r="P345" s="4">
        <f t="shared" si="199"/>
        <v>4</v>
      </c>
      <c r="Q345" s="4">
        <v>0</v>
      </c>
      <c r="R345" s="4">
        <v>0</v>
      </c>
      <c r="S345" s="4">
        <f t="shared" si="200"/>
        <v>0</v>
      </c>
      <c r="T345" s="4">
        <v>0</v>
      </c>
      <c r="U345" s="4">
        <v>0</v>
      </c>
      <c r="V345" s="4">
        <f t="shared" si="211"/>
        <v>0</v>
      </c>
      <c r="W345" s="4">
        <f t="shared" si="212"/>
        <v>136</v>
      </c>
      <c r="X345" s="33">
        <f t="shared" si="213"/>
        <v>175</v>
      </c>
      <c r="Y345" s="33">
        <f t="shared" si="214"/>
        <v>4</v>
      </c>
      <c r="Z345" s="4">
        <f t="shared" si="215"/>
        <v>0</v>
      </c>
      <c r="AA345" s="4">
        <f t="shared" si="201"/>
        <v>0</v>
      </c>
      <c r="AB345" s="36">
        <f t="shared" si="202"/>
        <v>0</v>
      </c>
      <c r="AC345" s="43">
        <v>0</v>
      </c>
      <c r="AD345" s="43">
        <v>0</v>
      </c>
      <c r="AE345" s="43">
        <v>0</v>
      </c>
      <c r="AF345" s="33">
        <v>0</v>
      </c>
      <c r="AG345" s="85">
        <v>0</v>
      </c>
      <c r="AH345" s="85"/>
      <c r="AI345" s="33"/>
      <c r="AJ345" s="33">
        <f>SUMIF('6월 매출현황(6.26)'!$B:$B,Main!C345,'6월 매출현황(6.26)'!$N:$N)</f>
        <v>0</v>
      </c>
      <c r="AK345" s="33"/>
      <c r="AL345" s="33"/>
      <c r="AM345" s="33">
        <f t="shared" si="224"/>
        <v>0</v>
      </c>
      <c r="AN345" s="33"/>
      <c r="AO345" s="43"/>
      <c r="AP345" s="4"/>
      <c r="BB345" s="253"/>
      <c r="BC345" s="254"/>
      <c r="BD345" s="33"/>
      <c r="BE345" s="4"/>
    </row>
    <row r="346" spans="2:57" hidden="1">
      <c r="B346" s="3" t="s">
        <v>88</v>
      </c>
      <c r="C346" s="249" t="s">
        <v>433</v>
      </c>
      <c r="D346" s="89"/>
      <c r="E346" s="4">
        <v>36</v>
      </c>
      <c r="F346" s="4">
        <v>405</v>
      </c>
      <c r="G346" s="4">
        <f t="shared" si="196"/>
        <v>441</v>
      </c>
      <c r="H346" s="4">
        <v>304</v>
      </c>
      <c r="I346" s="4">
        <v>438</v>
      </c>
      <c r="J346" s="4">
        <f t="shared" si="197"/>
        <v>742</v>
      </c>
      <c r="K346" s="4">
        <v>132</v>
      </c>
      <c r="L346" s="4">
        <v>85</v>
      </c>
      <c r="M346" s="4">
        <f t="shared" si="198"/>
        <v>217</v>
      </c>
      <c r="N346" s="4">
        <v>39</v>
      </c>
      <c r="O346" s="4">
        <v>1</v>
      </c>
      <c r="P346" s="4">
        <f t="shared" si="199"/>
        <v>40</v>
      </c>
      <c r="Q346" s="4">
        <v>0</v>
      </c>
      <c r="R346" s="4">
        <v>0</v>
      </c>
      <c r="S346" s="4">
        <f t="shared" si="200"/>
        <v>0</v>
      </c>
      <c r="T346" s="4">
        <v>0</v>
      </c>
      <c r="U346" s="4">
        <v>0</v>
      </c>
      <c r="V346" s="4">
        <f t="shared" si="211"/>
        <v>0</v>
      </c>
      <c r="W346" s="4">
        <f t="shared" si="212"/>
        <v>742</v>
      </c>
      <c r="X346" s="33">
        <f t="shared" si="213"/>
        <v>217</v>
      </c>
      <c r="Y346" s="33">
        <f t="shared" si="214"/>
        <v>40</v>
      </c>
      <c r="Z346" s="4">
        <f t="shared" si="215"/>
        <v>0</v>
      </c>
      <c r="AA346" s="4">
        <f t="shared" si="201"/>
        <v>0</v>
      </c>
      <c r="AB346" s="36">
        <f t="shared" si="202"/>
        <v>0</v>
      </c>
      <c r="AC346" s="43">
        <v>1</v>
      </c>
      <c r="AD346" s="43">
        <v>0</v>
      </c>
      <c r="AE346" s="43">
        <v>0</v>
      </c>
      <c r="AF346" s="33">
        <v>0</v>
      </c>
      <c r="AG346" s="85">
        <v>0</v>
      </c>
      <c r="AH346" s="85"/>
      <c r="AI346" s="33"/>
      <c r="AJ346" s="33">
        <f>SUMIF('6월 매출현황(6.26)'!$B:$B,Main!C346,'6월 매출현황(6.26)'!$N:$N)</f>
        <v>0</v>
      </c>
      <c r="AK346" s="33"/>
      <c r="AL346" s="33"/>
      <c r="AM346" s="33">
        <f t="shared" si="224"/>
        <v>1</v>
      </c>
      <c r="AN346" s="33"/>
      <c r="AO346" s="43"/>
      <c r="AP346" s="4"/>
      <c r="BB346" s="253"/>
      <c r="BC346" s="254"/>
      <c r="BD346" s="33"/>
      <c r="BE346" s="4"/>
    </row>
    <row r="347" spans="2:57" hidden="1">
      <c r="B347" s="3" t="s">
        <v>88</v>
      </c>
      <c r="C347" s="249" t="s">
        <v>434</v>
      </c>
      <c r="D347" s="89"/>
      <c r="E347" s="4">
        <v>146</v>
      </c>
      <c r="F347" s="4">
        <v>243</v>
      </c>
      <c r="G347" s="4">
        <f t="shared" si="196"/>
        <v>389</v>
      </c>
      <c r="H347" s="4">
        <v>213</v>
      </c>
      <c r="I347" s="4">
        <v>103</v>
      </c>
      <c r="J347" s="4">
        <f t="shared" si="197"/>
        <v>316</v>
      </c>
      <c r="K347" s="4">
        <v>36</v>
      </c>
      <c r="L347" s="4">
        <v>20</v>
      </c>
      <c r="M347" s="4">
        <f t="shared" si="198"/>
        <v>56</v>
      </c>
      <c r="N347" s="4">
        <v>21</v>
      </c>
      <c r="O347" s="4">
        <v>0</v>
      </c>
      <c r="P347" s="4">
        <f t="shared" si="199"/>
        <v>21</v>
      </c>
      <c r="Q347" s="4">
        <v>0</v>
      </c>
      <c r="R347" s="4">
        <v>0</v>
      </c>
      <c r="S347" s="4">
        <f t="shared" si="200"/>
        <v>0</v>
      </c>
      <c r="T347" s="4">
        <v>0</v>
      </c>
      <c r="U347" s="4">
        <v>0</v>
      </c>
      <c r="V347" s="4">
        <f t="shared" si="211"/>
        <v>0</v>
      </c>
      <c r="W347" s="4">
        <f t="shared" si="212"/>
        <v>316</v>
      </c>
      <c r="X347" s="33">
        <f t="shared" si="213"/>
        <v>56</v>
      </c>
      <c r="Y347" s="33">
        <f t="shared" si="214"/>
        <v>21</v>
      </c>
      <c r="Z347" s="4">
        <f t="shared" si="215"/>
        <v>0</v>
      </c>
      <c r="AA347" s="4">
        <f t="shared" si="201"/>
        <v>0</v>
      </c>
      <c r="AB347" s="36">
        <f t="shared" si="202"/>
        <v>0</v>
      </c>
      <c r="AC347" s="43">
        <v>0</v>
      </c>
      <c r="AD347" s="43">
        <v>0</v>
      </c>
      <c r="AE347" s="43">
        <v>0</v>
      </c>
      <c r="AF347" s="33">
        <v>0</v>
      </c>
      <c r="AG347" s="85">
        <v>0</v>
      </c>
      <c r="AH347" s="85"/>
      <c r="AI347" s="33"/>
      <c r="AJ347" s="33">
        <f>SUMIF('6월 매출현황(6.26)'!$B:$B,Main!C347,'6월 매출현황(6.26)'!$N:$N)</f>
        <v>0</v>
      </c>
      <c r="AK347" s="33"/>
      <c r="AL347" s="33"/>
      <c r="AM347" s="33">
        <f t="shared" si="224"/>
        <v>0</v>
      </c>
      <c r="AN347" s="33"/>
      <c r="AO347" s="43"/>
      <c r="AP347" s="4"/>
      <c r="BB347" s="253"/>
      <c r="BC347" s="254"/>
      <c r="BD347" s="33"/>
      <c r="BE347" s="4"/>
    </row>
    <row r="348" spans="2:57" hidden="1">
      <c r="B348" s="3" t="s">
        <v>88</v>
      </c>
      <c r="C348" s="249" t="s">
        <v>441</v>
      </c>
      <c r="D348" s="89"/>
      <c r="E348" s="4">
        <v>2</v>
      </c>
      <c r="F348" s="4">
        <v>0</v>
      </c>
      <c r="G348" s="4">
        <f t="shared" si="196"/>
        <v>2</v>
      </c>
      <c r="H348" s="4">
        <v>18</v>
      </c>
      <c r="I348" s="4">
        <v>14</v>
      </c>
      <c r="J348" s="4">
        <f t="shared" si="197"/>
        <v>32</v>
      </c>
      <c r="K348" s="4">
        <v>12</v>
      </c>
      <c r="L348" s="4">
        <v>21</v>
      </c>
      <c r="M348" s="4">
        <f t="shared" si="198"/>
        <v>33</v>
      </c>
      <c r="N348" s="4">
        <v>6</v>
      </c>
      <c r="O348" s="4">
        <v>0</v>
      </c>
      <c r="P348" s="4">
        <f t="shared" si="199"/>
        <v>6</v>
      </c>
      <c r="Q348" s="4">
        <v>0</v>
      </c>
      <c r="R348" s="4">
        <v>0</v>
      </c>
      <c r="S348" s="4">
        <f t="shared" si="200"/>
        <v>0</v>
      </c>
      <c r="T348" s="4">
        <v>0</v>
      </c>
      <c r="U348" s="4">
        <v>0</v>
      </c>
      <c r="V348" s="4">
        <f t="shared" si="211"/>
        <v>0</v>
      </c>
      <c r="W348" s="4">
        <f t="shared" si="212"/>
        <v>32</v>
      </c>
      <c r="X348" s="33">
        <f t="shared" si="213"/>
        <v>33</v>
      </c>
      <c r="Y348" s="33">
        <f t="shared" si="214"/>
        <v>6</v>
      </c>
      <c r="Z348" s="4">
        <f t="shared" si="215"/>
        <v>0</v>
      </c>
      <c r="AA348" s="4">
        <f t="shared" si="201"/>
        <v>0</v>
      </c>
      <c r="AB348" s="36">
        <f t="shared" si="202"/>
        <v>0</v>
      </c>
      <c r="AC348" s="43">
        <v>0</v>
      </c>
      <c r="AD348" s="43">
        <v>0</v>
      </c>
      <c r="AE348" s="43">
        <v>0</v>
      </c>
      <c r="AF348" s="33">
        <v>0</v>
      </c>
      <c r="AG348" s="85">
        <v>0</v>
      </c>
      <c r="AH348" s="85"/>
      <c r="AI348" s="33"/>
      <c r="AJ348" s="33">
        <f>SUMIF('6월 매출현황(6.26)'!$B:$B,Main!C348,'6월 매출현황(6.26)'!$N:$N)</f>
        <v>0</v>
      </c>
      <c r="AK348" s="33"/>
      <c r="AL348" s="33"/>
      <c r="AM348" s="33">
        <f t="shared" si="224"/>
        <v>0</v>
      </c>
      <c r="AN348" s="33"/>
      <c r="AO348" s="43"/>
      <c r="AP348" s="4"/>
      <c r="BB348" s="253"/>
      <c r="BC348" s="254"/>
      <c r="BD348" s="33"/>
      <c r="BE348" s="4"/>
    </row>
    <row r="349" spans="2:57" hidden="1">
      <c r="B349" s="3" t="s">
        <v>88</v>
      </c>
      <c r="C349" s="249" t="s">
        <v>446</v>
      </c>
      <c r="D349" s="89"/>
      <c r="E349" s="4">
        <v>0</v>
      </c>
      <c r="F349" s="4">
        <v>0</v>
      </c>
      <c r="G349" s="4">
        <f t="shared" si="196"/>
        <v>0</v>
      </c>
      <c r="H349" s="4">
        <v>0</v>
      </c>
      <c r="I349" s="4">
        <v>0</v>
      </c>
      <c r="J349" s="4">
        <f t="shared" si="197"/>
        <v>0</v>
      </c>
      <c r="K349" s="4">
        <v>0</v>
      </c>
      <c r="L349" s="4">
        <v>0</v>
      </c>
      <c r="M349" s="4">
        <f t="shared" si="198"/>
        <v>0</v>
      </c>
      <c r="N349" s="4">
        <v>114</v>
      </c>
      <c r="O349" s="4">
        <v>0</v>
      </c>
      <c r="P349" s="4">
        <f t="shared" si="199"/>
        <v>114</v>
      </c>
      <c r="Q349" s="4">
        <v>0</v>
      </c>
      <c r="R349" s="4">
        <v>0</v>
      </c>
      <c r="S349" s="4">
        <f t="shared" si="200"/>
        <v>0</v>
      </c>
      <c r="T349" s="4">
        <v>0</v>
      </c>
      <c r="U349" s="4">
        <v>0</v>
      </c>
      <c r="V349" s="4">
        <f t="shared" si="211"/>
        <v>0</v>
      </c>
      <c r="W349" s="4">
        <f t="shared" si="212"/>
        <v>0</v>
      </c>
      <c r="X349" s="33">
        <f t="shared" si="213"/>
        <v>0</v>
      </c>
      <c r="Y349" s="33">
        <f t="shared" si="214"/>
        <v>114</v>
      </c>
      <c r="Z349" s="4">
        <f t="shared" si="215"/>
        <v>0</v>
      </c>
      <c r="AA349" s="4">
        <f t="shared" si="201"/>
        <v>0</v>
      </c>
      <c r="AB349" s="36">
        <f t="shared" si="202"/>
        <v>0</v>
      </c>
      <c r="AC349" s="43">
        <v>0</v>
      </c>
      <c r="AD349" s="43">
        <v>0</v>
      </c>
      <c r="AE349" s="43">
        <v>0</v>
      </c>
      <c r="AF349" s="33">
        <v>0</v>
      </c>
      <c r="AG349" s="85">
        <v>0</v>
      </c>
      <c r="AH349" s="85"/>
      <c r="AI349" s="33"/>
      <c r="AJ349" s="33">
        <f>SUMIF('6월 매출현황(6.26)'!$B:$B,Main!C349,'6월 매출현황(6.26)'!$N:$N)</f>
        <v>0</v>
      </c>
      <c r="AK349" s="33"/>
      <c r="AL349" s="33"/>
      <c r="AM349" s="33">
        <f t="shared" si="224"/>
        <v>0</v>
      </c>
      <c r="AN349" s="33"/>
      <c r="AO349" s="43"/>
      <c r="AP349" s="4"/>
      <c r="BB349" s="253"/>
      <c r="BC349" s="254"/>
      <c r="BD349" s="33"/>
      <c r="BE349" s="4"/>
    </row>
    <row r="350" spans="2:57" hidden="1">
      <c r="B350" s="3" t="s">
        <v>88</v>
      </c>
      <c r="C350" s="249" t="s">
        <v>478</v>
      </c>
      <c r="D350" s="89"/>
      <c r="E350" s="4">
        <v>0</v>
      </c>
      <c r="F350" s="4">
        <v>0</v>
      </c>
      <c r="G350" s="4">
        <f t="shared" ref="G350:G371" si="233">E350+F350</f>
        <v>0</v>
      </c>
      <c r="H350" s="4">
        <v>0</v>
      </c>
      <c r="I350" s="4">
        <v>0</v>
      </c>
      <c r="J350" s="4">
        <f t="shared" ref="J350:J371" si="234">H350+I350</f>
        <v>0</v>
      </c>
      <c r="K350" s="4">
        <v>129</v>
      </c>
      <c r="L350" s="4">
        <v>76</v>
      </c>
      <c r="M350" s="4">
        <f t="shared" ref="M350:M371" si="235">K350+L350</f>
        <v>205</v>
      </c>
      <c r="N350" s="4">
        <v>0</v>
      </c>
      <c r="O350" s="4">
        <v>0</v>
      </c>
      <c r="P350" s="4">
        <f t="shared" ref="P350:P371" si="236">N350+O350</f>
        <v>0</v>
      </c>
      <c r="Q350" s="4"/>
      <c r="R350" s="4"/>
      <c r="S350" s="4">
        <f t="shared" ref="S350:S371" si="237">Q350+R350</f>
        <v>0</v>
      </c>
      <c r="T350" s="4"/>
      <c r="U350" s="4"/>
      <c r="V350" s="4"/>
      <c r="W350" s="4">
        <f t="shared" ref="W350:W371" si="238">J350</f>
        <v>0</v>
      </c>
      <c r="X350" s="33">
        <f t="shared" ref="X350:X371" si="239">M350</f>
        <v>205</v>
      </c>
      <c r="Y350" s="33"/>
      <c r="Z350" s="4"/>
      <c r="AA350" s="4"/>
      <c r="AB350" s="36">
        <f t="shared" ref="AB350:AB371" si="240">IFERROR(AA350/$AA$8,0)</f>
        <v>0</v>
      </c>
      <c r="AC350" s="43">
        <v>0</v>
      </c>
      <c r="AD350" s="43">
        <v>0</v>
      </c>
      <c r="AE350" s="43">
        <v>0</v>
      </c>
      <c r="AF350" s="33">
        <v>0</v>
      </c>
      <c r="AG350" s="85">
        <v>0</v>
      </c>
      <c r="AH350" s="85"/>
      <c r="AI350" s="33"/>
      <c r="AJ350" s="33">
        <f>SUMIF('6월 매출현황(6.26)'!$B:$B,Main!C350,'6월 매출현황(6.26)'!$N:$N)</f>
        <v>0</v>
      </c>
      <c r="AK350" s="33"/>
      <c r="AL350" s="33"/>
      <c r="AM350" s="33">
        <f t="shared" si="224"/>
        <v>0</v>
      </c>
      <c r="AN350" s="33"/>
      <c r="AO350" s="43"/>
      <c r="AP350" s="4"/>
      <c r="BB350" s="253"/>
      <c r="BC350" s="254"/>
      <c r="BD350" s="33"/>
      <c r="BE350" s="4"/>
    </row>
    <row r="351" spans="2:57" hidden="1">
      <c r="B351" s="3" t="s">
        <v>88</v>
      </c>
      <c r="C351" s="249" t="s">
        <v>482</v>
      </c>
      <c r="D351" s="89"/>
      <c r="E351" s="4">
        <v>0</v>
      </c>
      <c r="F351" s="4">
        <v>0</v>
      </c>
      <c r="G351" s="4">
        <f t="shared" si="233"/>
        <v>0</v>
      </c>
      <c r="H351" s="4">
        <v>0</v>
      </c>
      <c r="I351" s="4">
        <v>0</v>
      </c>
      <c r="J351" s="4">
        <f t="shared" si="234"/>
        <v>0</v>
      </c>
      <c r="K351" s="4">
        <v>188</v>
      </c>
      <c r="L351" s="4">
        <v>0</v>
      </c>
      <c r="M351" s="4">
        <f t="shared" si="235"/>
        <v>188</v>
      </c>
      <c r="N351" s="4">
        <v>0</v>
      </c>
      <c r="O351" s="4">
        <v>0</v>
      </c>
      <c r="P351" s="4">
        <f t="shared" si="236"/>
        <v>0</v>
      </c>
      <c r="Q351" s="4"/>
      <c r="R351" s="4"/>
      <c r="S351" s="4">
        <f t="shared" si="237"/>
        <v>0</v>
      </c>
      <c r="T351" s="4"/>
      <c r="U351" s="4"/>
      <c r="V351" s="4"/>
      <c r="W351" s="4">
        <f t="shared" si="238"/>
        <v>0</v>
      </c>
      <c r="X351" s="33">
        <f t="shared" si="239"/>
        <v>188</v>
      </c>
      <c r="Y351" s="33"/>
      <c r="Z351" s="4"/>
      <c r="AA351" s="4"/>
      <c r="AB351" s="36">
        <f t="shared" si="240"/>
        <v>0</v>
      </c>
      <c r="AC351" s="43">
        <v>0</v>
      </c>
      <c r="AD351" s="43">
        <v>0</v>
      </c>
      <c r="AE351" s="43">
        <v>0</v>
      </c>
      <c r="AF351" s="33">
        <v>0</v>
      </c>
      <c r="AG351" s="85">
        <v>0</v>
      </c>
      <c r="AH351" s="85"/>
      <c r="AI351" s="33"/>
      <c r="AJ351" s="33">
        <f>SUMIF('6월 매출현황(6.26)'!$B:$B,Main!C351,'6월 매출현황(6.26)'!$N:$N)</f>
        <v>0</v>
      </c>
      <c r="AK351" s="33"/>
      <c r="AL351" s="33"/>
      <c r="AM351" s="33">
        <f t="shared" ref="AM351:AM372" si="241">AC351+AD351+AE351+AF351+AG351+AJ351</f>
        <v>0</v>
      </c>
      <c r="AN351" s="33"/>
      <c r="AO351" s="43"/>
      <c r="AP351" s="4"/>
      <c r="BB351" s="253"/>
      <c r="BC351" s="254"/>
      <c r="BD351" s="33"/>
      <c r="BE351" s="4"/>
    </row>
    <row r="352" spans="2:57" hidden="1">
      <c r="B352" s="3" t="s">
        <v>88</v>
      </c>
      <c r="C352" s="249" t="s">
        <v>483</v>
      </c>
      <c r="D352" s="89"/>
      <c r="E352" s="4">
        <v>0</v>
      </c>
      <c r="F352" s="4">
        <v>0</v>
      </c>
      <c r="G352" s="4">
        <f t="shared" si="233"/>
        <v>0</v>
      </c>
      <c r="H352" s="4">
        <v>0</v>
      </c>
      <c r="I352" s="4">
        <v>106</v>
      </c>
      <c r="J352" s="4">
        <f t="shared" si="234"/>
        <v>106</v>
      </c>
      <c r="K352" s="4">
        <v>4</v>
      </c>
      <c r="L352" s="4">
        <v>0</v>
      </c>
      <c r="M352" s="4">
        <f t="shared" si="235"/>
        <v>4</v>
      </c>
      <c r="N352" s="4">
        <v>0</v>
      </c>
      <c r="O352" s="4">
        <v>0</v>
      </c>
      <c r="P352" s="4">
        <f t="shared" si="236"/>
        <v>0</v>
      </c>
      <c r="Q352" s="4"/>
      <c r="R352" s="4"/>
      <c r="S352" s="4">
        <f t="shared" si="237"/>
        <v>0</v>
      </c>
      <c r="T352" s="4"/>
      <c r="U352" s="4"/>
      <c r="V352" s="4"/>
      <c r="W352" s="4">
        <f t="shared" si="238"/>
        <v>106</v>
      </c>
      <c r="X352" s="33">
        <f t="shared" si="239"/>
        <v>4</v>
      </c>
      <c r="Y352" s="33"/>
      <c r="Z352" s="4"/>
      <c r="AA352" s="4"/>
      <c r="AB352" s="36">
        <f t="shared" si="240"/>
        <v>0</v>
      </c>
      <c r="AC352" s="43">
        <v>0</v>
      </c>
      <c r="AD352" s="43">
        <v>0</v>
      </c>
      <c r="AE352" s="43">
        <v>0</v>
      </c>
      <c r="AF352" s="33">
        <v>0</v>
      </c>
      <c r="AG352" s="85">
        <v>0</v>
      </c>
      <c r="AH352" s="85"/>
      <c r="AI352" s="33"/>
      <c r="AJ352" s="33">
        <f>SUMIF('6월 매출현황(6.26)'!$B:$B,Main!C352,'6월 매출현황(6.26)'!$N:$N)</f>
        <v>0</v>
      </c>
      <c r="AK352" s="33"/>
      <c r="AL352" s="33"/>
      <c r="AM352" s="33">
        <f t="shared" si="241"/>
        <v>0</v>
      </c>
      <c r="AN352" s="33"/>
      <c r="AO352" s="43"/>
      <c r="AP352" s="4"/>
      <c r="BB352" s="253"/>
      <c r="BC352" s="254"/>
      <c r="BD352" s="33"/>
      <c r="BE352" s="4"/>
    </row>
    <row r="353" spans="2:57" hidden="1">
      <c r="B353" s="3" t="s">
        <v>88</v>
      </c>
      <c r="C353" s="249" t="s">
        <v>484</v>
      </c>
      <c r="D353" s="89"/>
      <c r="E353" s="4">
        <v>0</v>
      </c>
      <c r="F353" s="4">
        <v>0</v>
      </c>
      <c r="G353" s="4">
        <f t="shared" si="233"/>
        <v>0</v>
      </c>
      <c r="H353" s="4">
        <v>0</v>
      </c>
      <c r="I353" s="4">
        <v>303</v>
      </c>
      <c r="J353" s="4">
        <f t="shared" si="234"/>
        <v>303</v>
      </c>
      <c r="K353" s="4">
        <v>16</v>
      </c>
      <c r="L353" s="4">
        <v>0</v>
      </c>
      <c r="M353" s="4">
        <f t="shared" si="235"/>
        <v>16</v>
      </c>
      <c r="N353" s="4">
        <v>0</v>
      </c>
      <c r="O353" s="4">
        <v>0</v>
      </c>
      <c r="P353" s="4">
        <f t="shared" si="236"/>
        <v>0</v>
      </c>
      <c r="Q353" s="4"/>
      <c r="R353" s="4"/>
      <c r="S353" s="4">
        <f t="shared" si="237"/>
        <v>0</v>
      </c>
      <c r="T353" s="4"/>
      <c r="U353" s="4"/>
      <c r="V353" s="4"/>
      <c r="W353" s="4">
        <f t="shared" si="238"/>
        <v>303</v>
      </c>
      <c r="X353" s="33">
        <f t="shared" si="239"/>
        <v>16</v>
      </c>
      <c r="Y353" s="33"/>
      <c r="Z353" s="4"/>
      <c r="AA353" s="4"/>
      <c r="AB353" s="36">
        <f t="shared" si="240"/>
        <v>0</v>
      </c>
      <c r="AC353" s="43">
        <v>0</v>
      </c>
      <c r="AD353" s="43">
        <v>0</v>
      </c>
      <c r="AE353" s="43">
        <v>0</v>
      </c>
      <c r="AF353" s="33">
        <v>0</v>
      </c>
      <c r="AG353" s="85">
        <v>0</v>
      </c>
      <c r="AH353" s="85"/>
      <c r="AI353" s="33"/>
      <c r="AJ353" s="33">
        <f>SUMIF('6월 매출현황(6.26)'!$B:$B,Main!C353,'6월 매출현황(6.26)'!$N:$N)</f>
        <v>0</v>
      </c>
      <c r="AK353" s="33"/>
      <c r="AL353" s="33"/>
      <c r="AM353" s="33">
        <f t="shared" si="241"/>
        <v>0</v>
      </c>
      <c r="AN353" s="33"/>
      <c r="AO353" s="43"/>
      <c r="AP353" s="4"/>
      <c r="BB353" s="253"/>
      <c r="BC353" s="254"/>
      <c r="BD353" s="33"/>
      <c r="BE353" s="4"/>
    </row>
    <row r="354" spans="2:57" hidden="1">
      <c r="B354" s="3" t="s">
        <v>88</v>
      </c>
      <c r="C354" s="249" t="s">
        <v>486</v>
      </c>
      <c r="D354" s="89"/>
      <c r="E354" s="4">
        <v>253</v>
      </c>
      <c r="F354" s="4">
        <v>121</v>
      </c>
      <c r="G354" s="4">
        <f t="shared" si="233"/>
        <v>374</v>
      </c>
      <c r="H354" s="4">
        <v>122</v>
      </c>
      <c r="I354" s="4">
        <v>147</v>
      </c>
      <c r="J354" s="4">
        <f t="shared" si="234"/>
        <v>269</v>
      </c>
      <c r="K354" s="4">
        <v>34</v>
      </c>
      <c r="L354" s="4">
        <v>0</v>
      </c>
      <c r="M354" s="4">
        <f t="shared" si="235"/>
        <v>34</v>
      </c>
      <c r="N354" s="4">
        <v>0</v>
      </c>
      <c r="O354" s="4">
        <v>0</v>
      </c>
      <c r="P354" s="4">
        <f t="shared" si="236"/>
        <v>0</v>
      </c>
      <c r="Q354" s="4"/>
      <c r="R354" s="4"/>
      <c r="S354" s="4">
        <f t="shared" si="237"/>
        <v>0</v>
      </c>
      <c r="T354" s="4"/>
      <c r="U354" s="4"/>
      <c r="V354" s="4"/>
      <c r="W354" s="4">
        <f t="shared" si="238"/>
        <v>269</v>
      </c>
      <c r="X354" s="33">
        <f t="shared" si="239"/>
        <v>34</v>
      </c>
      <c r="Y354" s="33"/>
      <c r="Z354" s="4"/>
      <c r="AA354" s="4"/>
      <c r="AB354" s="36">
        <f t="shared" si="240"/>
        <v>0</v>
      </c>
      <c r="AC354" s="43">
        <v>0</v>
      </c>
      <c r="AD354" s="43">
        <v>0</v>
      </c>
      <c r="AE354" s="43">
        <v>0</v>
      </c>
      <c r="AF354" s="33">
        <v>0</v>
      </c>
      <c r="AG354" s="85">
        <v>0</v>
      </c>
      <c r="AH354" s="85"/>
      <c r="AI354" s="33"/>
      <c r="AJ354" s="33">
        <f>SUMIF('6월 매출현황(6.26)'!$B:$B,Main!C354,'6월 매출현황(6.26)'!$N:$N)</f>
        <v>0</v>
      </c>
      <c r="AK354" s="33"/>
      <c r="AL354" s="33"/>
      <c r="AM354" s="33">
        <f t="shared" si="241"/>
        <v>0</v>
      </c>
      <c r="AN354" s="33"/>
      <c r="AO354" s="43"/>
      <c r="AP354" s="4"/>
      <c r="BB354" s="253"/>
      <c r="BC354" s="254"/>
      <c r="BD354" s="33"/>
      <c r="BE354" s="4"/>
    </row>
    <row r="355" spans="2:57" hidden="1">
      <c r="B355" s="3" t="s">
        <v>88</v>
      </c>
      <c r="C355" s="249" t="s">
        <v>487</v>
      </c>
      <c r="D355" s="89"/>
      <c r="E355" s="4">
        <v>102</v>
      </c>
      <c r="F355" s="4">
        <v>147</v>
      </c>
      <c r="G355" s="4">
        <f t="shared" si="233"/>
        <v>249</v>
      </c>
      <c r="H355" s="4">
        <v>66</v>
      </c>
      <c r="I355" s="4">
        <v>30</v>
      </c>
      <c r="J355" s="4">
        <f t="shared" si="234"/>
        <v>96</v>
      </c>
      <c r="K355" s="4">
        <v>4</v>
      </c>
      <c r="L355" s="4">
        <v>0</v>
      </c>
      <c r="M355" s="4">
        <f t="shared" si="235"/>
        <v>4</v>
      </c>
      <c r="N355" s="4">
        <v>0</v>
      </c>
      <c r="O355" s="4">
        <v>0</v>
      </c>
      <c r="P355" s="4">
        <f t="shared" si="236"/>
        <v>0</v>
      </c>
      <c r="Q355" s="4"/>
      <c r="R355" s="4"/>
      <c r="S355" s="4">
        <f t="shared" si="237"/>
        <v>0</v>
      </c>
      <c r="T355" s="4"/>
      <c r="U355" s="4"/>
      <c r="V355" s="4"/>
      <c r="W355" s="4">
        <f t="shared" si="238"/>
        <v>96</v>
      </c>
      <c r="X355" s="33">
        <f t="shared" si="239"/>
        <v>4</v>
      </c>
      <c r="Y355" s="33"/>
      <c r="Z355" s="4"/>
      <c r="AA355" s="4"/>
      <c r="AB355" s="36">
        <f t="shared" si="240"/>
        <v>0</v>
      </c>
      <c r="AC355" s="43">
        <v>0</v>
      </c>
      <c r="AD355" s="43">
        <v>0</v>
      </c>
      <c r="AE355" s="43">
        <v>0</v>
      </c>
      <c r="AF355" s="33">
        <v>0</v>
      </c>
      <c r="AG355" s="85">
        <v>0</v>
      </c>
      <c r="AH355" s="85"/>
      <c r="AI355" s="33"/>
      <c r="AJ355" s="33">
        <f>SUMIF('6월 매출현황(6.26)'!$B:$B,Main!C355,'6월 매출현황(6.26)'!$N:$N)</f>
        <v>0</v>
      </c>
      <c r="AK355" s="33"/>
      <c r="AL355" s="33"/>
      <c r="AM355" s="33">
        <f t="shared" si="241"/>
        <v>0</v>
      </c>
      <c r="AN355" s="33"/>
      <c r="AO355" s="43"/>
      <c r="AP355" s="4"/>
      <c r="BB355" s="253"/>
      <c r="BC355" s="254"/>
      <c r="BD355" s="33"/>
      <c r="BE355" s="4"/>
    </row>
    <row r="356" spans="2:57" hidden="1">
      <c r="B356" s="3" t="s">
        <v>88</v>
      </c>
      <c r="C356" s="249" t="s">
        <v>479</v>
      </c>
      <c r="D356" s="89"/>
      <c r="E356" s="4">
        <v>746</v>
      </c>
      <c r="F356" s="4">
        <v>1080</v>
      </c>
      <c r="G356" s="4">
        <f t="shared" si="233"/>
        <v>1826</v>
      </c>
      <c r="H356" s="4">
        <v>1174</v>
      </c>
      <c r="I356" s="4">
        <v>2264</v>
      </c>
      <c r="J356" s="4">
        <f t="shared" si="234"/>
        <v>3438</v>
      </c>
      <c r="K356" s="4">
        <v>642</v>
      </c>
      <c r="L356" s="4">
        <v>3</v>
      </c>
      <c r="M356" s="4">
        <f t="shared" si="235"/>
        <v>645</v>
      </c>
      <c r="N356" s="4">
        <v>0</v>
      </c>
      <c r="O356" s="4">
        <v>0</v>
      </c>
      <c r="P356" s="4">
        <f t="shared" si="236"/>
        <v>0</v>
      </c>
      <c r="Q356" s="4"/>
      <c r="R356" s="4"/>
      <c r="S356" s="4">
        <f t="shared" si="237"/>
        <v>0</v>
      </c>
      <c r="T356" s="4"/>
      <c r="U356" s="4"/>
      <c r="V356" s="4"/>
      <c r="W356" s="4">
        <f t="shared" si="238"/>
        <v>3438</v>
      </c>
      <c r="X356" s="33">
        <f t="shared" si="239"/>
        <v>645</v>
      </c>
      <c r="Y356" s="33"/>
      <c r="Z356" s="4"/>
      <c r="AA356" s="4"/>
      <c r="AB356" s="36">
        <f t="shared" si="240"/>
        <v>0</v>
      </c>
      <c r="AC356" s="43">
        <v>0</v>
      </c>
      <c r="AD356" s="43">
        <v>0</v>
      </c>
      <c r="AE356" s="43">
        <v>0</v>
      </c>
      <c r="AF356" s="33">
        <v>0</v>
      </c>
      <c r="AG356" s="85">
        <v>0</v>
      </c>
      <c r="AH356" s="85"/>
      <c r="AI356" s="33"/>
      <c r="AJ356" s="33">
        <f>SUMIF('6월 매출현황(6.26)'!$B:$B,Main!C356,'6월 매출현황(6.26)'!$N:$N)</f>
        <v>0</v>
      </c>
      <c r="AK356" s="33"/>
      <c r="AL356" s="33"/>
      <c r="AM356" s="33">
        <f t="shared" si="241"/>
        <v>0</v>
      </c>
      <c r="AN356" s="33"/>
      <c r="AO356" s="43"/>
      <c r="AP356" s="4"/>
      <c r="BB356" s="253"/>
      <c r="BC356" s="254"/>
      <c r="BD356" s="33"/>
      <c r="BE356" s="4"/>
    </row>
    <row r="357" spans="2:57" hidden="1">
      <c r="B357" s="3" t="s">
        <v>88</v>
      </c>
      <c r="C357" s="249" t="s">
        <v>476</v>
      </c>
      <c r="D357" s="89"/>
      <c r="E357" s="4">
        <v>0</v>
      </c>
      <c r="F357" s="4">
        <v>0</v>
      </c>
      <c r="G357" s="4">
        <f t="shared" si="233"/>
        <v>0</v>
      </c>
      <c r="H357" s="4">
        <v>0</v>
      </c>
      <c r="I357" s="4">
        <v>0</v>
      </c>
      <c r="J357" s="4">
        <f t="shared" si="234"/>
        <v>0</v>
      </c>
      <c r="K357" s="4">
        <v>0</v>
      </c>
      <c r="L357" s="4">
        <v>227</v>
      </c>
      <c r="M357" s="4">
        <f t="shared" si="235"/>
        <v>227</v>
      </c>
      <c r="N357" s="4">
        <v>0</v>
      </c>
      <c r="O357" s="4">
        <v>0</v>
      </c>
      <c r="P357" s="4">
        <f t="shared" si="236"/>
        <v>0</v>
      </c>
      <c r="Q357" s="4"/>
      <c r="R357" s="4"/>
      <c r="S357" s="4">
        <f t="shared" si="237"/>
        <v>0</v>
      </c>
      <c r="T357" s="4"/>
      <c r="U357" s="4"/>
      <c r="V357" s="4"/>
      <c r="W357" s="4">
        <f t="shared" si="238"/>
        <v>0</v>
      </c>
      <c r="X357" s="33">
        <f t="shared" si="239"/>
        <v>227</v>
      </c>
      <c r="Y357" s="33"/>
      <c r="Z357" s="4"/>
      <c r="AA357" s="4"/>
      <c r="AB357" s="36">
        <f t="shared" si="240"/>
        <v>0</v>
      </c>
      <c r="AC357" s="43">
        <v>0</v>
      </c>
      <c r="AD357" s="43">
        <v>0</v>
      </c>
      <c r="AE357" s="43">
        <v>0</v>
      </c>
      <c r="AF357" s="33">
        <v>0</v>
      </c>
      <c r="AG357" s="85">
        <v>0</v>
      </c>
      <c r="AH357" s="85"/>
      <c r="AI357" s="33"/>
      <c r="AJ357" s="33">
        <f>SUMIF('6월 매출현황(6.26)'!$B:$B,Main!C357,'6월 매출현황(6.26)'!$N:$N)</f>
        <v>0</v>
      </c>
      <c r="AK357" s="33"/>
      <c r="AL357" s="33"/>
      <c r="AM357" s="33">
        <f t="shared" si="241"/>
        <v>0</v>
      </c>
      <c r="AN357" s="33"/>
      <c r="AO357" s="43"/>
      <c r="AP357" s="4"/>
      <c r="BB357" s="253"/>
      <c r="BC357" s="254"/>
      <c r="BD357" s="33"/>
      <c r="BE357" s="4"/>
    </row>
    <row r="358" spans="2:57" ht="14.25" hidden="1" customHeight="1">
      <c r="B358" s="3" t="s">
        <v>88</v>
      </c>
      <c r="C358" s="249" t="s">
        <v>492</v>
      </c>
      <c r="D358" s="89"/>
      <c r="E358" s="4">
        <v>0</v>
      </c>
      <c r="F358" s="4">
        <v>0</v>
      </c>
      <c r="G358" s="4">
        <f t="shared" si="233"/>
        <v>0</v>
      </c>
      <c r="H358" s="4">
        <v>46</v>
      </c>
      <c r="I358" s="4">
        <v>17</v>
      </c>
      <c r="J358" s="4">
        <f t="shared" si="234"/>
        <v>63</v>
      </c>
      <c r="K358" s="4">
        <v>0</v>
      </c>
      <c r="L358" s="4">
        <v>0</v>
      </c>
      <c r="M358" s="4">
        <f t="shared" si="235"/>
        <v>0</v>
      </c>
      <c r="N358" s="4">
        <v>0</v>
      </c>
      <c r="O358" s="4">
        <v>0</v>
      </c>
      <c r="P358" s="4">
        <f t="shared" si="236"/>
        <v>0</v>
      </c>
      <c r="Q358" s="4"/>
      <c r="R358" s="4"/>
      <c r="S358" s="4">
        <f t="shared" si="237"/>
        <v>0</v>
      </c>
      <c r="T358" s="4"/>
      <c r="U358" s="4"/>
      <c r="V358" s="4"/>
      <c r="W358" s="4">
        <f t="shared" si="238"/>
        <v>63</v>
      </c>
      <c r="X358" s="33">
        <f t="shared" si="239"/>
        <v>0</v>
      </c>
      <c r="Y358" s="33"/>
      <c r="Z358" s="4"/>
      <c r="AA358" s="4"/>
      <c r="AB358" s="36">
        <f t="shared" si="240"/>
        <v>0</v>
      </c>
      <c r="AC358" s="43">
        <v>0</v>
      </c>
      <c r="AD358" s="43">
        <v>0</v>
      </c>
      <c r="AE358" s="43">
        <v>0</v>
      </c>
      <c r="AF358" s="33">
        <v>0</v>
      </c>
      <c r="AG358" s="85">
        <v>0</v>
      </c>
      <c r="AH358" s="85"/>
      <c r="AI358" s="33"/>
      <c r="AJ358" s="33">
        <f>SUMIF('6월 매출현황(6.26)'!$B:$B,Main!C358,'6월 매출현황(6.26)'!$N:$N)</f>
        <v>0</v>
      </c>
      <c r="AK358" s="33"/>
      <c r="AL358" s="33"/>
      <c r="AM358" s="33">
        <f t="shared" si="241"/>
        <v>0</v>
      </c>
      <c r="AN358" s="33"/>
      <c r="AO358" s="43"/>
      <c r="AP358" s="4"/>
      <c r="BB358" s="253"/>
      <c r="BC358" s="254"/>
      <c r="BD358" s="33"/>
      <c r="BE358" s="4"/>
    </row>
    <row r="359" spans="2:57" hidden="1">
      <c r="B359" s="3" t="s">
        <v>88</v>
      </c>
      <c r="C359" s="249" t="s">
        <v>495</v>
      </c>
      <c r="D359" s="89"/>
      <c r="E359" s="4">
        <v>0</v>
      </c>
      <c r="F359" s="4">
        <v>0</v>
      </c>
      <c r="G359" s="4">
        <f t="shared" si="233"/>
        <v>0</v>
      </c>
      <c r="H359" s="4">
        <v>24</v>
      </c>
      <c r="I359" s="4">
        <v>40</v>
      </c>
      <c r="J359" s="4">
        <f t="shared" si="234"/>
        <v>64</v>
      </c>
      <c r="K359" s="4"/>
      <c r="L359" s="4"/>
      <c r="M359" s="4">
        <f t="shared" si="235"/>
        <v>0</v>
      </c>
      <c r="N359" s="4"/>
      <c r="O359" s="4"/>
      <c r="P359" s="4">
        <f t="shared" si="236"/>
        <v>0</v>
      </c>
      <c r="Q359" s="4"/>
      <c r="R359" s="4"/>
      <c r="S359" s="4">
        <f t="shared" si="237"/>
        <v>0</v>
      </c>
      <c r="T359" s="4"/>
      <c r="U359" s="4"/>
      <c r="V359" s="4"/>
      <c r="W359" s="4">
        <f t="shared" si="238"/>
        <v>64</v>
      </c>
      <c r="X359" s="33">
        <f t="shared" si="239"/>
        <v>0</v>
      </c>
      <c r="Y359" s="33"/>
      <c r="Z359" s="4"/>
      <c r="AA359" s="4"/>
      <c r="AB359" s="36">
        <f t="shared" si="240"/>
        <v>0</v>
      </c>
      <c r="AC359" s="43">
        <v>0</v>
      </c>
      <c r="AD359" s="43">
        <v>0</v>
      </c>
      <c r="AE359" s="43">
        <v>0</v>
      </c>
      <c r="AF359" s="33">
        <v>0</v>
      </c>
      <c r="AG359" s="85">
        <v>0</v>
      </c>
      <c r="AH359" s="85"/>
      <c r="AI359" s="33"/>
      <c r="AJ359" s="33">
        <f>SUMIF('6월 매출현황(6.26)'!$B:$B,Main!C359,'6월 매출현황(6.26)'!$N:$N)</f>
        <v>0</v>
      </c>
      <c r="AK359" s="33"/>
      <c r="AL359" s="33"/>
      <c r="AM359" s="33">
        <f t="shared" si="241"/>
        <v>0</v>
      </c>
      <c r="AN359" s="33"/>
      <c r="AO359" s="43"/>
      <c r="AP359" s="4"/>
      <c r="BB359" s="253"/>
      <c r="BC359" s="254"/>
      <c r="BD359" s="33"/>
      <c r="BE359" s="4"/>
    </row>
    <row r="360" spans="2:57" hidden="1">
      <c r="B360" s="3" t="s">
        <v>88</v>
      </c>
      <c r="C360" s="249" t="s">
        <v>506</v>
      </c>
      <c r="D360" s="89"/>
      <c r="E360" s="4">
        <v>0</v>
      </c>
      <c r="F360" s="4">
        <v>0</v>
      </c>
      <c r="G360" s="4">
        <f t="shared" si="233"/>
        <v>0</v>
      </c>
      <c r="H360" s="4">
        <v>35</v>
      </c>
      <c r="I360" s="4">
        <v>0</v>
      </c>
      <c r="J360" s="4">
        <f t="shared" si="234"/>
        <v>35</v>
      </c>
      <c r="K360" s="4"/>
      <c r="L360" s="4"/>
      <c r="M360" s="4">
        <f t="shared" si="235"/>
        <v>0</v>
      </c>
      <c r="N360" s="4"/>
      <c r="O360" s="4"/>
      <c r="P360" s="4">
        <f t="shared" si="236"/>
        <v>0</v>
      </c>
      <c r="Q360" s="4"/>
      <c r="R360" s="4"/>
      <c r="S360" s="4">
        <f t="shared" si="237"/>
        <v>0</v>
      </c>
      <c r="T360" s="4"/>
      <c r="U360" s="4"/>
      <c r="V360" s="4"/>
      <c r="W360" s="4">
        <f t="shared" si="238"/>
        <v>35</v>
      </c>
      <c r="X360" s="33">
        <f t="shared" si="239"/>
        <v>0</v>
      </c>
      <c r="Y360" s="33"/>
      <c r="Z360" s="4"/>
      <c r="AA360" s="4"/>
      <c r="AB360" s="36">
        <f t="shared" si="240"/>
        <v>0</v>
      </c>
      <c r="AC360" s="43">
        <v>0</v>
      </c>
      <c r="AD360" s="43">
        <v>0</v>
      </c>
      <c r="AE360" s="43">
        <v>0</v>
      </c>
      <c r="AF360" s="33">
        <v>0</v>
      </c>
      <c r="AG360" s="85">
        <v>0</v>
      </c>
      <c r="AH360" s="85"/>
      <c r="AI360" s="33"/>
      <c r="AJ360" s="33">
        <f>SUMIF('6월 매출현황(6.26)'!$B:$B,Main!C360,'6월 매출현황(6.26)'!$N:$N)</f>
        <v>0</v>
      </c>
      <c r="AK360" s="33"/>
      <c r="AL360" s="33"/>
      <c r="AM360" s="33">
        <f t="shared" si="241"/>
        <v>0</v>
      </c>
      <c r="AN360" s="33"/>
      <c r="AO360" s="43"/>
      <c r="AP360" s="4"/>
      <c r="BB360" s="253"/>
      <c r="BC360" s="254"/>
      <c r="BD360" s="33"/>
      <c r="BE360" s="4"/>
    </row>
    <row r="361" spans="2:57" hidden="1">
      <c r="B361" s="3" t="s">
        <v>88</v>
      </c>
      <c r="C361" s="249" t="s">
        <v>508</v>
      </c>
      <c r="D361" s="89"/>
      <c r="E361" s="4">
        <v>0</v>
      </c>
      <c r="F361" s="4">
        <v>44</v>
      </c>
      <c r="G361" s="4">
        <f t="shared" si="233"/>
        <v>44</v>
      </c>
      <c r="H361" s="4">
        <v>32</v>
      </c>
      <c r="I361" s="4">
        <v>0</v>
      </c>
      <c r="J361" s="4">
        <f t="shared" si="234"/>
        <v>32</v>
      </c>
      <c r="K361" s="4"/>
      <c r="L361" s="4"/>
      <c r="M361" s="4">
        <f t="shared" si="235"/>
        <v>0</v>
      </c>
      <c r="N361" s="4"/>
      <c r="O361" s="4"/>
      <c r="P361" s="4">
        <f t="shared" si="236"/>
        <v>0</v>
      </c>
      <c r="Q361" s="4"/>
      <c r="R361" s="4"/>
      <c r="S361" s="4">
        <f t="shared" si="237"/>
        <v>0</v>
      </c>
      <c r="T361" s="4"/>
      <c r="U361" s="4"/>
      <c r="V361" s="4"/>
      <c r="W361" s="4">
        <f t="shared" si="238"/>
        <v>32</v>
      </c>
      <c r="X361" s="33">
        <f t="shared" si="239"/>
        <v>0</v>
      </c>
      <c r="Y361" s="33"/>
      <c r="Z361" s="4"/>
      <c r="AA361" s="4"/>
      <c r="AB361" s="36">
        <f t="shared" si="240"/>
        <v>0</v>
      </c>
      <c r="AC361" s="43">
        <v>0</v>
      </c>
      <c r="AD361" s="43">
        <v>0</v>
      </c>
      <c r="AE361" s="43">
        <v>0</v>
      </c>
      <c r="AF361" s="33">
        <v>0</v>
      </c>
      <c r="AG361" s="85">
        <v>0</v>
      </c>
      <c r="AH361" s="85"/>
      <c r="AI361" s="33"/>
      <c r="AJ361" s="33">
        <f>SUMIF('6월 매출현황(6.26)'!$B:$B,Main!C361,'6월 매출현황(6.26)'!$N:$N)</f>
        <v>0</v>
      </c>
      <c r="AK361" s="33"/>
      <c r="AL361" s="33"/>
      <c r="AM361" s="33">
        <f t="shared" si="241"/>
        <v>0</v>
      </c>
      <c r="AN361" s="33"/>
      <c r="AO361" s="43"/>
      <c r="AP361" s="4"/>
      <c r="BB361" s="253"/>
      <c r="BC361" s="254"/>
      <c r="BD361" s="33"/>
      <c r="BE361" s="4"/>
    </row>
    <row r="362" spans="2:57" hidden="1">
      <c r="B362" s="3" t="s">
        <v>88</v>
      </c>
      <c r="C362" s="249" t="s">
        <v>509</v>
      </c>
      <c r="D362" s="89"/>
      <c r="E362" s="4">
        <v>0</v>
      </c>
      <c r="F362" s="4">
        <v>43</v>
      </c>
      <c r="G362" s="4">
        <f t="shared" si="233"/>
        <v>43</v>
      </c>
      <c r="H362" s="4">
        <v>11</v>
      </c>
      <c r="I362" s="4">
        <v>0</v>
      </c>
      <c r="J362" s="4">
        <f t="shared" si="234"/>
        <v>11</v>
      </c>
      <c r="K362" s="4"/>
      <c r="L362" s="4"/>
      <c r="M362" s="4">
        <f t="shared" si="235"/>
        <v>0</v>
      </c>
      <c r="N362" s="4"/>
      <c r="O362" s="4"/>
      <c r="P362" s="4">
        <f t="shared" si="236"/>
        <v>0</v>
      </c>
      <c r="Q362" s="4"/>
      <c r="R362" s="4"/>
      <c r="S362" s="4">
        <f t="shared" si="237"/>
        <v>0</v>
      </c>
      <c r="T362" s="4"/>
      <c r="U362" s="4"/>
      <c r="V362" s="4"/>
      <c r="W362" s="4">
        <f t="shared" si="238"/>
        <v>11</v>
      </c>
      <c r="X362" s="33">
        <f t="shared" si="239"/>
        <v>0</v>
      </c>
      <c r="Y362" s="33"/>
      <c r="Z362" s="4"/>
      <c r="AA362" s="4"/>
      <c r="AB362" s="36">
        <f t="shared" si="240"/>
        <v>0</v>
      </c>
      <c r="AC362" s="43">
        <v>0</v>
      </c>
      <c r="AD362" s="43">
        <v>0</v>
      </c>
      <c r="AE362" s="43">
        <v>0</v>
      </c>
      <c r="AF362" s="33">
        <v>0</v>
      </c>
      <c r="AG362" s="85">
        <v>0</v>
      </c>
      <c r="AH362" s="85"/>
      <c r="AI362" s="33"/>
      <c r="AJ362" s="33">
        <f>SUMIF('6월 매출현황(6.26)'!$B:$B,Main!C362,'6월 매출현황(6.26)'!$N:$N)</f>
        <v>0</v>
      </c>
      <c r="AK362" s="33"/>
      <c r="AL362" s="33"/>
      <c r="AM362" s="33">
        <f t="shared" si="241"/>
        <v>0</v>
      </c>
      <c r="AN362" s="33"/>
      <c r="AO362" s="43"/>
      <c r="AP362" s="4"/>
      <c r="BB362" s="253"/>
      <c r="BC362" s="254"/>
      <c r="BD362" s="33"/>
      <c r="BE362" s="4"/>
    </row>
    <row r="363" spans="2:57" hidden="1">
      <c r="B363" s="3" t="s">
        <v>88</v>
      </c>
      <c r="C363" s="249" t="s">
        <v>496</v>
      </c>
      <c r="D363" s="89"/>
      <c r="E363" s="4">
        <v>0</v>
      </c>
      <c r="F363" s="4">
        <v>600</v>
      </c>
      <c r="G363" s="4">
        <f t="shared" si="233"/>
        <v>600</v>
      </c>
      <c r="H363" s="4">
        <v>939</v>
      </c>
      <c r="I363" s="4">
        <v>495</v>
      </c>
      <c r="J363" s="4">
        <f t="shared" si="234"/>
        <v>1434</v>
      </c>
      <c r="K363" s="4"/>
      <c r="L363" s="4"/>
      <c r="M363" s="4">
        <f t="shared" si="235"/>
        <v>0</v>
      </c>
      <c r="N363" s="4"/>
      <c r="O363" s="4"/>
      <c r="P363" s="4">
        <f t="shared" si="236"/>
        <v>0</v>
      </c>
      <c r="Q363" s="4"/>
      <c r="R363" s="4"/>
      <c r="S363" s="4">
        <f t="shared" si="237"/>
        <v>0</v>
      </c>
      <c r="T363" s="4"/>
      <c r="U363" s="4"/>
      <c r="V363" s="4"/>
      <c r="W363" s="4">
        <f t="shared" si="238"/>
        <v>1434</v>
      </c>
      <c r="X363" s="33">
        <f t="shared" si="239"/>
        <v>0</v>
      </c>
      <c r="Y363" s="33"/>
      <c r="Z363" s="4"/>
      <c r="AA363" s="4"/>
      <c r="AB363" s="36">
        <f t="shared" si="240"/>
        <v>0</v>
      </c>
      <c r="AC363" s="43">
        <v>0</v>
      </c>
      <c r="AD363" s="43">
        <v>0</v>
      </c>
      <c r="AE363" s="43">
        <v>0</v>
      </c>
      <c r="AF363" s="33">
        <v>0</v>
      </c>
      <c r="AG363" s="85">
        <v>0</v>
      </c>
      <c r="AH363" s="85"/>
      <c r="AI363" s="33"/>
      <c r="AJ363" s="33">
        <f>SUMIF('6월 매출현황(6.26)'!$B:$B,Main!C363,'6월 매출현황(6.26)'!$N:$N)</f>
        <v>0</v>
      </c>
      <c r="AK363" s="33"/>
      <c r="AL363" s="33"/>
      <c r="AM363" s="33">
        <f t="shared" si="241"/>
        <v>0</v>
      </c>
      <c r="AN363" s="33"/>
      <c r="AO363" s="43"/>
      <c r="AP363" s="4"/>
      <c r="BB363" s="253"/>
      <c r="BC363" s="254"/>
      <c r="BD363" s="33"/>
      <c r="BE363" s="4"/>
    </row>
    <row r="364" spans="2:57" hidden="1">
      <c r="B364" s="3" t="s">
        <v>88</v>
      </c>
      <c r="C364" s="249" t="s">
        <v>513</v>
      </c>
      <c r="D364" s="89"/>
      <c r="E364" s="4">
        <v>26</v>
      </c>
      <c r="F364" s="4">
        <v>46</v>
      </c>
      <c r="G364" s="4">
        <f t="shared" si="233"/>
        <v>72</v>
      </c>
      <c r="H364" s="4">
        <v>2</v>
      </c>
      <c r="I364" s="4">
        <v>0</v>
      </c>
      <c r="J364" s="4">
        <f t="shared" si="234"/>
        <v>2</v>
      </c>
      <c r="K364" s="4"/>
      <c r="L364" s="4"/>
      <c r="M364" s="4">
        <f t="shared" si="235"/>
        <v>0</v>
      </c>
      <c r="N364" s="4"/>
      <c r="O364" s="4"/>
      <c r="P364" s="4">
        <f t="shared" si="236"/>
        <v>0</v>
      </c>
      <c r="Q364" s="4"/>
      <c r="R364" s="4"/>
      <c r="S364" s="4">
        <f t="shared" si="237"/>
        <v>0</v>
      </c>
      <c r="T364" s="4"/>
      <c r="U364" s="4"/>
      <c r="V364" s="4"/>
      <c r="W364" s="4">
        <f t="shared" si="238"/>
        <v>2</v>
      </c>
      <c r="X364" s="33">
        <f t="shared" si="239"/>
        <v>0</v>
      </c>
      <c r="Y364" s="33"/>
      <c r="Z364" s="4"/>
      <c r="AA364" s="4"/>
      <c r="AB364" s="36">
        <f t="shared" si="240"/>
        <v>0</v>
      </c>
      <c r="AC364" s="43">
        <v>0</v>
      </c>
      <c r="AD364" s="43">
        <v>0</v>
      </c>
      <c r="AE364" s="43">
        <v>0</v>
      </c>
      <c r="AF364" s="33">
        <v>0</v>
      </c>
      <c r="AG364" s="85">
        <v>0</v>
      </c>
      <c r="AH364" s="85"/>
      <c r="AI364" s="33"/>
      <c r="AJ364" s="33">
        <f>SUMIF('6월 매출현황(6.26)'!$B:$B,Main!C364,'6월 매출현황(6.26)'!$N:$N)</f>
        <v>0</v>
      </c>
      <c r="AK364" s="33"/>
      <c r="AL364" s="33"/>
      <c r="AM364" s="33">
        <f t="shared" si="241"/>
        <v>0</v>
      </c>
      <c r="AN364" s="33"/>
      <c r="AO364" s="43"/>
      <c r="AP364" s="4"/>
      <c r="BB364" s="253"/>
      <c r="BC364" s="254"/>
      <c r="BD364" s="33"/>
      <c r="BE364" s="4"/>
    </row>
    <row r="365" spans="2:57" hidden="1">
      <c r="B365" s="3" t="s">
        <v>88</v>
      </c>
      <c r="C365" s="249" t="s">
        <v>499</v>
      </c>
      <c r="D365" s="89"/>
      <c r="E365" s="4">
        <v>113</v>
      </c>
      <c r="F365" s="4">
        <v>19</v>
      </c>
      <c r="G365" s="4">
        <f t="shared" si="233"/>
        <v>132</v>
      </c>
      <c r="H365" s="4">
        <v>69</v>
      </c>
      <c r="I365" s="4">
        <v>16</v>
      </c>
      <c r="J365" s="4">
        <f t="shared" si="234"/>
        <v>85</v>
      </c>
      <c r="K365" s="4"/>
      <c r="L365" s="4"/>
      <c r="M365" s="4">
        <f t="shared" si="235"/>
        <v>0</v>
      </c>
      <c r="N365" s="4"/>
      <c r="O365" s="4"/>
      <c r="P365" s="4">
        <f t="shared" si="236"/>
        <v>0</v>
      </c>
      <c r="Q365" s="4"/>
      <c r="R365" s="4"/>
      <c r="S365" s="4">
        <f t="shared" si="237"/>
        <v>0</v>
      </c>
      <c r="T365" s="4"/>
      <c r="U365" s="4"/>
      <c r="V365" s="4"/>
      <c r="W365" s="4">
        <f t="shared" si="238"/>
        <v>85</v>
      </c>
      <c r="X365" s="33">
        <f t="shared" si="239"/>
        <v>0</v>
      </c>
      <c r="Y365" s="33"/>
      <c r="Z365" s="4"/>
      <c r="AA365" s="4"/>
      <c r="AB365" s="36">
        <f t="shared" si="240"/>
        <v>0</v>
      </c>
      <c r="AC365" s="43">
        <v>0</v>
      </c>
      <c r="AD365" s="43">
        <v>0</v>
      </c>
      <c r="AE365" s="43">
        <v>0</v>
      </c>
      <c r="AF365" s="33">
        <v>0</v>
      </c>
      <c r="AG365" s="85">
        <v>0</v>
      </c>
      <c r="AH365" s="85"/>
      <c r="AI365" s="33"/>
      <c r="AJ365" s="33">
        <f>SUMIF('6월 매출현황(6.26)'!$B:$B,Main!C365,'6월 매출현황(6.26)'!$N:$N)</f>
        <v>0</v>
      </c>
      <c r="AK365" s="33"/>
      <c r="AL365" s="33"/>
      <c r="AM365" s="33">
        <f t="shared" si="241"/>
        <v>0</v>
      </c>
      <c r="AN365" s="33"/>
      <c r="AO365" s="43"/>
      <c r="AP365" s="4"/>
      <c r="BB365" s="253"/>
      <c r="BC365" s="254"/>
      <c r="BD365" s="33"/>
      <c r="BE365" s="4"/>
    </row>
    <row r="366" spans="2:57" ht="14.25" hidden="1" customHeight="1">
      <c r="B366" s="3" t="s">
        <v>88</v>
      </c>
      <c r="C366" s="249" t="s">
        <v>503</v>
      </c>
      <c r="D366" s="89"/>
      <c r="E366" s="4">
        <v>0</v>
      </c>
      <c r="F366" s="4">
        <v>0</v>
      </c>
      <c r="G366" s="4">
        <f t="shared" si="233"/>
        <v>0</v>
      </c>
      <c r="H366" s="4">
        <v>0</v>
      </c>
      <c r="I366" s="4">
        <v>4</v>
      </c>
      <c r="J366" s="4">
        <f t="shared" si="234"/>
        <v>4</v>
      </c>
      <c r="K366" s="4"/>
      <c r="L366" s="4"/>
      <c r="M366" s="4">
        <f t="shared" si="235"/>
        <v>0</v>
      </c>
      <c r="N366" s="4"/>
      <c r="O366" s="4"/>
      <c r="P366" s="4">
        <f t="shared" si="236"/>
        <v>0</v>
      </c>
      <c r="Q366" s="4"/>
      <c r="R366" s="4"/>
      <c r="S366" s="4">
        <f t="shared" si="237"/>
        <v>0</v>
      </c>
      <c r="T366" s="4"/>
      <c r="U366" s="4"/>
      <c r="V366" s="4"/>
      <c r="W366" s="4">
        <f t="shared" si="238"/>
        <v>4</v>
      </c>
      <c r="X366" s="33">
        <f t="shared" si="239"/>
        <v>0</v>
      </c>
      <c r="Y366" s="33"/>
      <c r="Z366" s="4"/>
      <c r="AA366" s="4"/>
      <c r="AB366" s="36">
        <f t="shared" si="240"/>
        <v>0</v>
      </c>
      <c r="AC366" s="43">
        <v>0</v>
      </c>
      <c r="AD366" s="43">
        <v>0</v>
      </c>
      <c r="AE366" s="43">
        <v>0</v>
      </c>
      <c r="AF366" s="33">
        <v>0</v>
      </c>
      <c r="AG366" s="85">
        <v>0</v>
      </c>
      <c r="AH366" s="85"/>
      <c r="AI366" s="33"/>
      <c r="AJ366" s="33">
        <f>SUMIF('6월 매출현황(6.26)'!$B:$B,Main!C366,'6월 매출현황(6.26)'!$N:$N)</f>
        <v>0</v>
      </c>
      <c r="AK366" s="33"/>
      <c r="AL366" s="33"/>
      <c r="AM366" s="33">
        <f t="shared" si="241"/>
        <v>0</v>
      </c>
      <c r="AN366" s="33"/>
      <c r="AO366" s="43"/>
      <c r="AP366" s="4"/>
      <c r="BB366" s="253"/>
      <c r="BC366" s="254"/>
      <c r="BD366" s="33"/>
      <c r="BE366" s="4"/>
    </row>
    <row r="367" spans="2:57" ht="15.75" hidden="1" customHeight="1">
      <c r="B367" s="3" t="s">
        <v>88</v>
      </c>
      <c r="C367" t="s">
        <v>526</v>
      </c>
      <c r="D367" s="89"/>
      <c r="E367" s="4">
        <v>30</v>
      </c>
      <c r="F367" s="4">
        <v>44</v>
      </c>
      <c r="G367" s="4">
        <f t="shared" si="233"/>
        <v>74</v>
      </c>
      <c r="H367" s="4">
        <v>0</v>
      </c>
      <c r="I367" s="4">
        <v>0</v>
      </c>
      <c r="J367" s="4">
        <f t="shared" si="234"/>
        <v>0</v>
      </c>
      <c r="K367" s="4"/>
      <c r="L367" s="4"/>
      <c r="M367" s="4">
        <f t="shared" si="235"/>
        <v>0</v>
      </c>
      <c r="N367" s="4"/>
      <c r="O367" s="4"/>
      <c r="P367" s="4">
        <f t="shared" si="236"/>
        <v>0</v>
      </c>
      <c r="Q367" s="4"/>
      <c r="R367" s="4"/>
      <c r="S367" s="4">
        <f t="shared" si="237"/>
        <v>0</v>
      </c>
      <c r="T367" s="4"/>
      <c r="U367" s="4"/>
      <c r="V367" s="4"/>
      <c r="W367" s="4">
        <f t="shared" si="238"/>
        <v>0</v>
      </c>
      <c r="X367" s="33">
        <f t="shared" si="239"/>
        <v>0</v>
      </c>
      <c r="Y367" s="33"/>
      <c r="Z367" s="4"/>
      <c r="AA367" s="4"/>
      <c r="AB367" s="36">
        <f t="shared" si="240"/>
        <v>0</v>
      </c>
      <c r="AC367" s="43">
        <v>0</v>
      </c>
      <c r="AD367" s="43">
        <v>0</v>
      </c>
      <c r="AE367" s="43">
        <v>0</v>
      </c>
      <c r="AF367" s="33">
        <v>0</v>
      </c>
      <c r="AG367" s="85">
        <v>0</v>
      </c>
      <c r="AH367" s="85"/>
      <c r="AI367" s="33"/>
      <c r="AJ367" s="33">
        <f>SUMIF('6월 매출현황(6.26)'!$B:$B,Main!C367,'6월 매출현황(6.26)'!$N:$N)</f>
        <v>0</v>
      </c>
      <c r="AK367" s="33"/>
      <c r="AL367" s="33"/>
      <c r="AM367" s="33">
        <f t="shared" si="241"/>
        <v>0</v>
      </c>
      <c r="AN367" s="33"/>
      <c r="AO367" s="43"/>
      <c r="AP367" s="4"/>
      <c r="BB367" s="253"/>
      <c r="BC367" s="254"/>
      <c r="BD367" s="33"/>
      <c r="BE367" s="4"/>
    </row>
    <row r="368" spans="2:57" ht="15.75" hidden="1" customHeight="1">
      <c r="B368" s="3" t="s">
        <v>88</v>
      </c>
      <c r="C368" t="s">
        <v>533</v>
      </c>
      <c r="D368" s="89"/>
      <c r="E368" s="4">
        <v>20</v>
      </c>
      <c r="F368" s="4">
        <v>0</v>
      </c>
      <c r="G368" s="4">
        <f t="shared" si="233"/>
        <v>20</v>
      </c>
      <c r="H368" s="4">
        <v>0</v>
      </c>
      <c r="I368" s="4">
        <v>0</v>
      </c>
      <c r="J368" s="4">
        <f t="shared" si="234"/>
        <v>0</v>
      </c>
      <c r="K368" s="4"/>
      <c r="L368" s="4"/>
      <c r="M368" s="4">
        <f t="shared" si="235"/>
        <v>0</v>
      </c>
      <c r="N368" s="4"/>
      <c r="O368" s="4"/>
      <c r="P368" s="4">
        <f t="shared" si="236"/>
        <v>0</v>
      </c>
      <c r="Q368" s="4"/>
      <c r="R368" s="4"/>
      <c r="S368" s="4">
        <f t="shared" si="237"/>
        <v>0</v>
      </c>
      <c r="T368" s="4"/>
      <c r="U368" s="4"/>
      <c r="V368" s="4"/>
      <c r="W368" s="4">
        <f t="shared" si="238"/>
        <v>0</v>
      </c>
      <c r="X368" s="33">
        <f t="shared" si="239"/>
        <v>0</v>
      </c>
      <c r="Y368" s="33"/>
      <c r="Z368" s="4"/>
      <c r="AA368" s="4"/>
      <c r="AB368" s="36">
        <f t="shared" si="240"/>
        <v>0</v>
      </c>
      <c r="AC368" s="43">
        <v>0</v>
      </c>
      <c r="AD368" s="43">
        <v>0</v>
      </c>
      <c r="AE368" s="43">
        <v>0</v>
      </c>
      <c r="AF368" s="33">
        <v>0</v>
      </c>
      <c r="AG368" s="85">
        <v>0</v>
      </c>
      <c r="AH368" s="85"/>
      <c r="AI368" s="33"/>
      <c r="AJ368" s="33">
        <f>SUMIF('6월 매출현황(6.26)'!$B:$B,Main!C368,'6월 매출현황(6.26)'!$N:$N)</f>
        <v>0</v>
      </c>
      <c r="AK368" s="33"/>
      <c r="AL368" s="33"/>
      <c r="AM368" s="33">
        <f t="shared" si="241"/>
        <v>0</v>
      </c>
      <c r="AN368" s="33"/>
      <c r="AO368" s="43"/>
      <c r="AP368" s="4"/>
      <c r="BB368" s="253"/>
      <c r="BC368" s="254"/>
      <c r="BD368" s="33"/>
      <c r="BE368" s="4"/>
    </row>
    <row r="369" spans="2:57" hidden="1">
      <c r="B369" s="3" t="s">
        <v>343</v>
      </c>
      <c r="C369" s="249" t="s">
        <v>488</v>
      </c>
      <c r="D369" s="89"/>
      <c r="E369" s="4">
        <v>900</v>
      </c>
      <c r="F369" s="4">
        <v>1026</v>
      </c>
      <c r="G369" s="4">
        <f t="shared" si="233"/>
        <v>1926</v>
      </c>
      <c r="H369" s="4">
        <v>464</v>
      </c>
      <c r="I369" s="4">
        <v>352</v>
      </c>
      <c r="J369" s="4">
        <f t="shared" si="234"/>
        <v>816</v>
      </c>
      <c r="K369" s="4">
        <v>155</v>
      </c>
      <c r="L369" s="4">
        <v>0</v>
      </c>
      <c r="M369" s="4">
        <f t="shared" si="235"/>
        <v>155</v>
      </c>
      <c r="N369" s="4">
        <v>0</v>
      </c>
      <c r="O369" s="4">
        <v>0</v>
      </c>
      <c r="P369" s="4">
        <f t="shared" si="236"/>
        <v>0</v>
      </c>
      <c r="Q369" s="4"/>
      <c r="R369" s="4"/>
      <c r="S369" s="4">
        <f t="shared" si="237"/>
        <v>0</v>
      </c>
      <c r="T369" s="4"/>
      <c r="U369" s="4"/>
      <c r="V369" s="4"/>
      <c r="W369" s="4">
        <f t="shared" si="238"/>
        <v>816</v>
      </c>
      <c r="X369" s="33">
        <f t="shared" si="239"/>
        <v>155</v>
      </c>
      <c r="Y369" s="33"/>
      <c r="Z369" s="4"/>
      <c r="AA369" s="4"/>
      <c r="AB369" s="36">
        <f t="shared" si="240"/>
        <v>0</v>
      </c>
      <c r="AC369" s="43">
        <v>0</v>
      </c>
      <c r="AD369" s="43">
        <v>0</v>
      </c>
      <c r="AE369" s="43">
        <v>0</v>
      </c>
      <c r="AF369" s="33">
        <v>0</v>
      </c>
      <c r="AG369" s="85">
        <v>0</v>
      </c>
      <c r="AH369" s="85"/>
      <c r="AI369" s="33"/>
      <c r="AJ369" s="33">
        <f>SUMIF('6월 매출현황(6.26)'!$B:$B,Main!C369,'6월 매출현황(6.26)'!$N:$N)</f>
        <v>0</v>
      </c>
      <c r="AK369" s="33"/>
      <c r="AL369" s="33"/>
      <c r="AM369" s="33">
        <f t="shared" si="241"/>
        <v>0</v>
      </c>
      <c r="AN369" s="33"/>
      <c r="AO369" s="43"/>
      <c r="AP369" s="4"/>
      <c r="BB369" s="253"/>
      <c r="BC369" s="254"/>
      <c r="BD369" s="33"/>
      <c r="BE369" s="4"/>
    </row>
    <row r="370" spans="2:57" ht="18" hidden="1" customHeight="1">
      <c r="B370" s="3" t="s">
        <v>343</v>
      </c>
      <c r="C370" t="s">
        <v>519</v>
      </c>
      <c r="D370" s="89"/>
      <c r="E370" s="4">
        <v>0</v>
      </c>
      <c r="F370" s="4">
        <v>2</v>
      </c>
      <c r="G370" s="4">
        <f t="shared" si="233"/>
        <v>2</v>
      </c>
      <c r="H370" s="4"/>
      <c r="I370" s="4"/>
      <c r="J370" s="4">
        <f t="shared" si="234"/>
        <v>0</v>
      </c>
      <c r="K370" s="4"/>
      <c r="L370" s="4"/>
      <c r="M370" s="4">
        <f t="shared" si="235"/>
        <v>0</v>
      </c>
      <c r="N370" s="4"/>
      <c r="O370" s="4"/>
      <c r="P370" s="4">
        <f t="shared" si="236"/>
        <v>0</v>
      </c>
      <c r="Q370" s="4"/>
      <c r="R370" s="4"/>
      <c r="S370" s="4">
        <f t="shared" si="237"/>
        <v>0</v>
      </c>
      <c r="T370" s="4"/>
      <c r="U370" s="4"/>
      <c r="V370" s="4"/>
      <c r="W370" s="4">
        <f t="shared" si="238"/>
        <v>0</v>
      </c>
      <c r="X370" s="33">
        <f t="shared" si="239"/>
        <v>0</v>
      </c>
      <c r="Y370" s="33"/>
      <c r="Z370" s="4"/>
      <c r="AA370" s="4"/>
      <c r="AB370" s="36">
        <f t="shared" si="240"/>
        <v>0</v>
      </c>
      <c r="AC370" s="43">
        <v>0</v>
      </c>
      <c r="AD370" s="43">
        <v>0</v>
      </c>
      <c r="AE370" s="43">
        <v>0</v>
      </c>
      <c r="AF370" s="33">
        <v>0</v>
      </c>
      <c r="AG370" s="85">
        <v>0</v>
      </c>
      <c r="AH370" s="85"/>
      <c r="AI370" s="33"/>
      <c r="AJ370" s="33">
        <f>SUMIF('6월 매출현황(6.26)'!$B:$B,Main!C370,'6월 매출현황(6.26)'!$N:$N)</f>
        <v>0</v>
      </c>
      <c r="AK370" s="33"/>
      <c r="AL370" s="33"/>
      <c r="AM370" s="33">
        <f t="shared" si="241"/>
        <v>0</v>
      </c>
      <c r="AN370" s="33"/>
      <c r="AO370" s="43"/>
      <c r="AP370" s="4"/>
      <c r="BB370" s="253"/>
      <c r="BC370" s="254"/>
      <c r="BD370" s="33"/>
      <c r="BE370" s="4"/>
    </row>
    <row r="371" spans="2:57" ht="22.5" hidden="1" customHeight="1" thickBot="1">
      <c r="B371" s="287"/>
      <c r="C371" s="288" t="s">
        <v>453</v>
      </c>
      <c r="D371" s="289"/>
      <c r="E371" s="4">
        <v>0</v>
      </c>
      <c r="F371" s="4">
        <v>0</v>
      </c>
      <c r="G371" s="4">
        <f t="shared" si="233"/>
        <v>0</v>
      </c>
      <c r="H371" s="4">
        <v>0</v>
      </c>
      <c r="I371" s="4">
        <v>0</v>
      </c>
      <c r="J371" s="4">
        <f t="shared" si="234"/>
        <v>0</v>
      </c>
      <c r="K371" s="4">
        <v>0</v>
      </c>
      <c r="L371" s="4">
        <v>0</v>
      </c>
      <c r="M371" s="4">
        <f t="shared" si="235"/>
        <v>0</v>
      </c>
      <c r="N371" s="4">
        <v>0</v>
      </c>
      <c r="O371" s="4">
        <v>6</v>
      </c>
      <c r="P371" s="4">
        <f t="shared" si="236"/>
        <v>6</v>
      </c>
      <c r="Q371" s="4">
        <v>0</v>
      </c>
      <c r="R371" s="4">
        <v>0</v>
      </c>
      <c r="S371" s="4">
        <f t="shared" si="237"/>
        <v>0</v>
      </c>
      <c r="T371" s="4">
        <v>0</v>
      </c>
      <c r="U371" s="4">
        <v>0</v>
      </c>
      <c r="V371" s="4">
        <f>T371+U371</f>
        <v>0</v>
      </c>
      <c r="W371" s="4">
        <f t="shared" si="238"/>
        <v>0</v>
      </c>
      <c r="X371" s="33">
        <f t="shared" si="239"/>
        <v>0</v>
      </c>
      <c r="Y371" s="33">
        <f>P371</f>
        <v>6</v>
      </c>
      <c r="Z371" s="4">
        <f>S371</f>
        <v>0</v>
      </c>
      <c r="AA371" s="4">
        <f>V371</f>
        <v>0</v>
      </c>
      <c r="AB371" s="36">
        <f t="shared" si="240"/>
        <v>0</v>
      </c>
      <c r="AC371" s="43">
        <v>0</v>
      </c>
      <c r="AD371" s="43">
        <v>0</v>
      </c>
      <c r="AE371" s="43">
        <v>0</v>
      </c>
      <c r="AF371" s="33">
        <v>0</v>
      </c>
      <c r="AG371" s="85">
        <v>0</v>
      </c>
      <c r="AH371" s="85"/>
      <c r="AI371" s="33"/>
      <c r="AJ371" s="33">
        <f>SUMIF('6월 매출현황(6.26)'!$B:$B,Main!C371,'6월 매출현황(6.26)'!$N:$N)</f>
        <v>0</v>
      </c>
      <c r="AK371" s="33"/>
      <c r="AL371" s="33"/>
      <c r="AM371" s="33">
        <f t="shared" si="241"/>
        <v>0</v>
      </c>
      <c r="AN371" s="33"/>
      <c r="AO371" s="43"/>
      <c r="AP371" s="4"/>
      <c r="BB371" s="253"/>
      <c r="BC371" s="254"/>
      <c r="BD371" s="33"/>
      <c r="BE371" s="4"/>
    </row>
    <row r="372" spans="2:57" ht="21.75" customHeight="1" thickBot="1">
      <c r="B372" s="23" t="s">
        <v>469</v>
      </c>
      <c r="C372" s="24" t="s">
        <v>406</v>
      </c>
      <c r="D372" s="24" t="s">
        <v>470</v>
      </c>
      <c r="E372" s="25">
        <v>635</v>
      </c>
      <c r="F372" s="25">
        <v>667</v>
      </c>
      <c r="G372" s="25">
        <f t="shared" ref="G372" si="242">E372+F372</f>
        <v>1302</v>
      </c>
      <c r="H372" s="25">
        <v>522</v>
      </c>
      <c r="I372" s="25">
        <v>592</v>
      </c>
      <c r="J372" s="25">
        <f t="shared" ref="J372" si="243">H372+I372</f>
        <v>1114</v>
      </c>
      <c r="K372" s="25">
        <v>679</v>
      </c>
      <c r="L372" s="25">
        <v>649</v>
      </c>
      <c r="M372" s="25">
        <f t="shared" ref="M372" si="244">K372+L372</f>
        <v>1328</v>
      </c>
      <c r="N372" s="25">
        <v>469</v>
      </c>
      <c r="O372" s="25">
        <v>872</v>
      </c>
      <c r="P372" s="25">
        <f t="shared" ref="P372" si="245">N372+O372</f>
        <v>1341</v>
      </c>
      <c r="Q372" s="25">
        <v>728</v>
      </c>
      <c r="R372" s="25">
        <v>726</v>
      </c>
      <c r="S372" s="25">
        <f t="shared" ref="S372" si="246">Q372+R372</f>
        <v>1454</v>
      </c>
      <c r="T372" s="25">
        <v>582</v>
      </c>
      <c r="U372" s="25">
        <v>788</v>
      </c>
      <c r="V372" s="25">
        <f>T372+U372</f>
        <v>1370</v>
      </c>
      <c r="W372" s="25">
        <f t="shared" ref="W372" si="247">J372</f>
        <v>1114</v>
      </c>
      <c r="X372" s="34">
        <f t="shared" ref="X372" si="248">M372</f>
        <v>1328</v>
      </c>
      <c r="Y372" s="34">
        <f>P372</f>
        <v>1341</v>
      </c>
      <c r="Z372" s="25">
        <f>S372</f>
        <v>1454</v>
      </c>
      <c r="AA372" s="25">
        <f t="shared" si="201"/>
        <v>1370</v>
      </c>
      <c r="AB372" s="38">
        <f t="shared" ref="AB372" si="249">IFERROR(AA372/$AA$8,0)</f>
        <v>3.1412796243304717E-3</v>
      </c>
      <c r="AC372" s="46">
        <v>97</v>
      </c>
      <c r="AD372" s="46">
        <v>80</v>
      </c>
      <c r="AE372" s="46">
        <v>133</v>
      </c>
      <c r="AF372" s="34">
        <v>202</v>
      </c>
      <c r="AG372" s="87">
        <v>64</v>
      </c>
      <c r="AH372" s="87"/>
      <c r="AI372" s="34"/>
      <c r="AJ372" s="34">
        <f>SUMIF('6월 매출현황(6.26)'!$E:$E,"경영기획",'6월 매출현황(6.26)'!$N:$N)</f>
        <v>52</v>
      </c>
      <c r="AK372" s="34"/>
      <c r="AL372" s="34"/>
      <c r="AM372" s="34">
        <f t="shared" si="241"/>
        <v>628</v>
      </c>
      <c r="AN372" s="34"/>
      <c r="AO372" s="46"/>
      <c r="AP372" s="25"/>
      <c r="BB372" s="258"/>
      <c r="BC372" s="259"/>
      <c r="BD372" s="34"/>
      <c r="BE372" s="25"/>
    </row>
    <row r="373" spans="2:57" ht="18" customHeight="1">
      <c r="AN373"/>
      <c r="AP373"/>
    </row>
    <row r="374" spans="2:57">
      <c r="T374" s="19"/>
    </row>
    <row r="382" spans="2:57">
      <c r="C382" s="30"/>
    </row>
    <row r="383" spans="2:57">
      <c r="C383" s="30"/>
    </row>
    <row r="384" spans="2:57">
      <c r="C384" s="30"/>
    </row>
    <row r="385" spans="3:3">
      <c r="C385" s="30"/>
    </row>
    <row r="386" spans="3:3">
      <c r="C386" s="30"/>
    </row>
    <row r="387" spans="3:3">
      <c r="C387" s="30"/>
    </row>
    <row r="388" spans="3:3">
      <c r="C388" s="30"/>
    </row>
  </sheetData>
  <autoFilter ref="A6:BM372" xr:uid="{BC9F95A8-7EF5-4BE0-94B6-A44D58FE9993}">
    <filterColumn colId="40" showButton="0"/>
    <filterColumn colId="53" showButton="0"/>
    <filterColumn colId="55" showButton="0"/>
  </autoFilter>
  <mergeCells count="28">
    <mergeCell ref="AR9:AV9"/>
    <mergeCell ref="T5:V5"/>
    <mergeCell ref="W5:AB5"/>
    <mergeCell ref="AO6:AP6"/>
    <mergeCell ref="AR11:AV11"/>
    <mergeCell ref="AR10:AV10"/>
    <mergeCell ref="E5:G5"/>
    <mergeCell ref="H5:J5"/>
    <mergeCell ref="K5:M5"/>
    <mergeCell ref="N5:P5"/>
    <mergeCell ref="Q5:S5"/>
    <mergeCell ref="AR214:AT214"/>
    <mergeCell ref="AR12:AV12"/>
    <mergeCell ref="AR14:AV14"/>
    <mergeCell ref="AR15:AV15"/>
    <mergeCell ref="AR16:AV16"/>
    <mergeCell ref="AR17:AV17"/>
    <mergeCell ref="AR18:AV18"/>
    <mergeCell ref="AR19:AV19"/>
    <mergeCell ref="AR13:AV13"/>
    <mergeCell ref="AR20:AV20"/>
    <mergeCell ref="AS1:AT1"/>
    <mergeCell ref="AH1:AH2"/>
    <mergeCell ref="BB6:BC6"/>
    <mergeCell ref="BD6:BE6"/>
    <mergeCell ref="BD2:BE2"/>
    <mergeCell ref="AQ1:AR1"/>
    <mergeCell ref="AU1:AV1"/>
  </mergeCells>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BDF50-FECF-493D-93ED-53F145C6B55A}">
  <dimension ref="A1"/>
  <sheetViews>
    <sheetView workbookViewId="0"/>
  </sheetViews>
  <sheetFormatPr defaultRowHeight="16.5"/>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E893D-D5EB-4073-954A-67F076F3BC25}">
  <sheetPr>
    <tabColor rgb="FF92D050"/>
    <pageSetUpPr fitToPage="1"/>
  </sheetPr>
  <dimension ref="B2:AI91"/>
  <sheetViews>
    <sheetView showGridLines="0" zoomScale="80" zoomScaleNormal="80" workbookViewId="0">
      <pane xSplit="4" ySplit="5" topLeftCell="E6" activePane="bottomRight" state="frozen"/>
      <selection pane="topRight" activeCell="E1" sqref="E1"/>
      <selection pane="bottomLeft" activeCell="A6" sqref="A6"/>
      <selection pane="bottomRight" activeCell="E6" sqref="E6:J6"/>
    </sheetView>
  </sheetViews>
  <sheetFormatPr defaultColWidth="9" defaultRowHeight="15" outlineLevelRow="1"/>
  <cols>
    <col min="1" max="1" width="2.625" style="291" customWidth="1"/>
    <col min="2" max="2" width="8.625" style="291" customWidth="1"/>
    <col min="3" max="3" width="5.625" style="291" customWidth="1"/>
    <col min="4" max="4" width="8.625" style="291" customWidth="1"/>
    <col min="5" max="8" width="16.625" style="292" customWidth="1"/>
    <col min="9" max="9" width="18.75" style="292" bestFit="1" customWidth="1"/>
    <col min="10" max="16" width="16.625" style="292" customWidth="1"/>
    <col min="17" max="17" width="17.625" style="292" customWidth="1"/>
    <col min="18" max="21" width="0" style="291" hidden="1" customWidth="1"/>
    <col min="22" max="22" width="16.875" style="291" hidden="1" customWidth="1"/>
    <col min="23" max="23" width="12.625" style="291" hidden="1" customWidth="1"/>
    <col min="24" max="25" width="16.625" style="291" hidden="1" customWidth="1"/>
    <col min="26" max="26" width="19.625" style="291" hidden="1" customWidth="1"/>
    <col min="27" max="27" width="16.625" style="292" hidden="1" customWidth="1"/>
    <col min="28" max="28" width="139.125" style="291" hidden="1" customWidth="1"/>
    <col min="29" max="29" width="14.5" style="293" hidden="1" customWidth="1"/>
    <col min="30" max="30" width="19" style="291" bestFit="1" customWidth="1"/>
    <col min="31" max="31" width="15.25" style="291" bestFit="1" customWidth="1"/>
    <col min="32" max="32" width="15.375" style="291" bestFit="1" customWidth="1"/>
    <col min="33" max="33" width="14.375" style="291" bestFit="1" customWidth="1"/>
    <col min="34" max="34" width="15.625" style="291" bestFit="1" customWidth="1"/>
    <col min="35" max="35" width="15.5" style="291" bestFit="1" customWidth="1"/>
    <col min="36" max="16384" width="9" style="291"/>
  </cols>
  <sheetData>
    <row r="2" spans="2:35" ht="25.5">
      <c r="B2" s="290" t="s">
        <v>1691</v>
      </c>
      <c r="C2" s="290"/>
    </row>
    <row r="3" spans="2:35" ht="9.9499999999999993" customHeight="1">
      <c r="B3" s="294"/>
      <c r="C3" s="294"/>
    </row>
    <row r="4" spans="2:35" ht="20.100000000000001" customHeight="1">
      <c r="B4" s="426" t="s">
        <v>1071</v>
      </c>
      <c r="C4" s="426"/>
      <c r="D4" s="426"/>
      <c r="E4" s="433" t="s">
        <v>1692</v>
      </c>
      <c r="F4" s="434"/>
      <c r="G4" s="434"/>
      <c r="H4" s="434"/>
      <c r="I4" s="434"/>
      <c r="J4" s="434"/>
      <c r="K4" s="434"/>
      <c r="L4" s="434"/>
      <c r="M4" s="434"/>
      <c r="N4" s="434"/>
      <c r="O4" s="434"/>
      <c r="P4" s="434"/>
      <c r="Q4" s="435" t="s">
        <v>233</v>
      </c>
      <c r="X4" s="435" t="s">
        <v>1693</v>
      </c>
      <c r="Y4" s="435" t="s">
        <v>1694</v>
      </c>
    </row>
    <row r="5" spans="2:35" s="299" customFormat="1" ht="20.100000000000001" customHeight="1">
      <c r="B5" s="426"/>
      <c r="C5" s="426"/>
      <c r="D5" s="426"/>
      <c r="E5" s="297" t="s">
        <v>1072</v>
      </c>
      <c r="F5" s="298" t="s">
        <v>1073</v>
      </c>
      <c r="G5" s="298" t="s">
        <v>1695</v>
      </c>
      <c r="H5" s="298" t="s">
        <v>1696</v>
      </c>
      <c r="I5" s="298" t="s">
        <v>1697</v>
      </c>
      <c r="J5" s="298" t="s">
        <v>1688</v>
      </c>
      <c r="K5" s="298" t="s">
        <v>1698</v>
      </c>
      <c r="L5" s="298" t="s">
        <v>1066</v>
      </c>
      <c r="M5" s="298" t="s">
        <v>1067</v>
      </c>
      <c r="N5" s="298" t="s">
        <v>1068</v>
      </c>
      <c r="O5" s="298" t="s">
        <v>1069</v>
      </c>
      <c r="P5" s="296" t="s">
        <v>1070</v>
      </c>
      <c r="Q5" s="435"/>
      <c r="X5" s="435"/>
      <c r="Y5" s="435"/>
      <c r="AA5" s="300"/>
      <c r="AC5" s="301"/>
    </row>
    <row r="6" spans="2:35" s="299" customFormat="1" ht="20.100000000000001" customHeight="1">
      <c r="B6" s="427" t="s">
        <v>1699</v>
      </c>
      <c r="C6" s="436" t="s">
        <v>1700</v>
      </c>
      <c r="D6" s="437"/>
      <c r="E6" s="303">
        <f>'[52](PSR) 3+9'!I3</f>
        <v>18205</v>
      </c>
      <c r="F6" s="303">
        <f>'[52](PSR) 3+9'!N3</f>
        <v>25326</v>
      </c>
      <c r="G6" s="304">
        <f>'[52](PSR) 3+9'!S3</f>
        <v>30594</v>
      </c>
      <c r="H6" s="305">
        <v>31580</v>
      </c>
      <c r="I6" s="306">
        <v>34656</v>
      </c>
      <c r="J6" s="306">
        <v>42119</v>
      </c>
      <c r="K6" s="306">
        <f>'[52](PSR) 3+9'!AM3</f>
        <v>41678</v>
      </c>
      <c r="L6" s="306">
        <f>'[52](PSR) 3+9'!AR3</f>
        <v>50165</v>
      </c>
      <c r="M6" s="306">
        <f>'[52](PSR) 3+9'!AW3</f>
        <v>48461</v>
      </c>
      <c r="N6" s="306">
        <f>'[52](PSR) 3+9'!BB3</f>
        <v>51017</v>
      </c>
      <c r="O6" s="306">
        <f>'[52](PSR) 3+9'!BG3</f>
        <v>48287</v>
      </c>
      <c r="P6" s="306">
        <f>'[52](PSR) 3+9'!BL3</f>
        <v>52147</v>
      </c>
      <c r="Q6" s="307">
        <f>SUM(E6:P6)</f>
        <v>474235</v>
      </c>
      <c r="X6" s="305">
        <f>'[52](PSR) 3+9'!BU3</f>
        <v>481949</v>
      </c>
      <c r="Y6" s="305">
        <f>'[52](PSR) 3+9'!BZ3</f>
        <v>506046</v>
      </c>
      <c r="Z6" s="300">
        <v>473893.48202043056</v>
      </c>
      <c r="AA6" s="300">
        <f>Z6-Q6</f>
        <v>-341.5179795694421</v>
      </c>
      <c r="AC6" s="301">
        <f>SUM(K6:P6)</f>
        <v>291755</v>
      </c>
      <c r="AD6" s="308"/>
    </row>
    <row r="7" spans="2:35" s="299" customFormat="1" ht="20.100000000000001" customHeight="1">
      <c r="B7" s="428"/>
      <c r="C7" s="436" t="s">
        <v>1701</v>
      </c>
      <c r="D7" s="437"/>
      <c r="E7" s="309"/>
      <c r="F7" s="309"/>
      <c r="G7" s="309"/>
      <c r="H7" s="309"/>
      <c r="I7" s="309"/>
      <c r="J7" s="309"/>
      <c r="K7" s="309"/>
      <c r="L7" s="309"/>
      <c r="M7" s="309"/>
      <c r="N7" s="309"/>
      <c r="O7" s="309"/>
      <c r="P7" s="309"/>
      <c r="Q7" s="307">
        <f>SUM(E7:P7)</f>
        <v>0</v>
      </c>
      <c r="X7" s="305"/>
      <c r="Y7" s="305"/>
      <c r="AA7" s="300"/>
      <c r="AC7" s="301"/>
    </row>
    <row r="8" spans="2:35" s="299" customFormat="1" ht="20.100000000000001" customHeight="1">
      <c r="B8" s="429"/>
      <c r="C8" s="430" t="s">
        <v>1702</v>
      </c>
      <c r="D8" s="431"/>
      <c r="E8" s="310">
        <f>+E7+E6</f>
        <v>18205</v>
      </c>
      <c r="F8" s="310">
        <f t="shared" ref="F8:P8" si="0">+F7+F6</f>
        <v>25326</v>
      </c>
      <c r="G8" s="310">
        <f t="shared" si="0"/>
        <v>30594</v>
      </c>
      <c r="H8" s="310">
        <f t="shared" si="0"/>
        <v>31580</v>
      </c>
      <c r="I8" s="310">
        <f t="shared" si="0"/>
        <v>34656</v>
      </c>
      <c r="J8" s="310">
        <f t="shared" si="0"/>
        <v>42119</v>
      </c>
      <c r="K8" s="310">
        <f t="shared" si="0"/>
        <v>41678</v>
      </c>
      <c r="L8" s="310">
        <f t="shared" si="0"/>
        <v>50165</v>
      </c>
      <c r="M8" s="310">
        <f t="shared" si="0"/>
        <v>48461</v>
      </c>
      <c r="N8" s="310">
        <f t="shared" si="0"/>
        <v>51017</v>
      </c>
      <c r="O8" s="310">
        <f t="shared" si="0"/>
        <v>48287</v>
      </c>
      <c r="P8" s="310">
        <f t="shared" si="0"/>
        <v>52147</v>
      </c>
      <c r="Q8" s="311">
        <f>Q6+Q7</f>
        <v>474235</v>
      </c>
      <c r="R8" s="311">
        <f t="shared" ref="R8:Y8" si="1">+R6+R7</f>
        <v>0</v>
      </c>
      <c r="S8" s="311">
        <f t="shared" si="1"/>
        <v>0</v>
      </c>
      <c r="T8" s="311">
        <f t="shared" si="1"/>
        <v>0</v>
      </c>
      <c r="U8" s="311">
        <f t="shared" si="1"/>
        <v>0</v>
      </c>
      <c r="V8" s="311">
        <f t="shared" si="1"/>
        <v>0</v>
      </c>
      <c r="W8" s="311">
        <f t="shared" si="1"/>
        <v>0</v>
      </c>
      <c r="X8" s="311">
        <f t="shared" si="1"/>
        <v>481949</v>
      </c>
      <c r="Y8" s="311">
        <f t="shared" si="1"/>
        <v>506046</v>
      </c>
      <c r="AA8" s="300"/>
      <c r="AC8" s="301"/>
    </row>
    <row r="9" spans="2:35" s="299" customFormat="1" ht="20.100000000000001" customHeight="1">
      <c r="B9" s="427" t="s">
        <v>1703</v>
      </c>
      <c r="C9" s="426" t="s">
        <v>1700</v>
      </c>
      <c r="D9" s="426"/>
      <c r="E9" s="305">
        <f>'[52](TBR) 3+9'!I3</f>
        <v>5233</v>
      </c>
      <c r="F9" s="305">
        <f>'[52](TBR) 3+9'!N3</f>
        <v>9850</v>
      </c>
      <c r="G9" s="304">
        <f>'[52](TBR) 3+9'!S3</f>
        <v>20655</v>
      </c>
      <c r="H9" s="305">
        <v>15997</v>
      </c>
      <c r="I9" s="305">
        <f>'[52](TBR) 3+9'!AC3</f>
        <v>17800</v>
      </c>
      <c r="J9" s="305">
        <v>29532</v>
      </c>
      <c r="K9" s="306">
        <v>18510</v>
      </c>
      <c r="L9" s="306">
        <f>'[52](TBR) 3+9'!AR3</f>
        <v>24540</v>
      </c>
      <c r="M9" s="306">
        <f>'[52](TBR) 3+9'!AW3</f>
        <v>28815</v>
      </c>
      <c r="N9" s="306">
        <f>'[52](TBR) 3+9'!BB3</f>
        <v>29310</v>
      </c>
      <c r="O9" s="306">
        <f>'[52](TBR) 3+9'!BG3</f>
        <v>39993</v>
      </c>
      <c r="P9" s="306">
        <f>'[52](TBR) 3+9'!BL3</f>
        <v>46365</v>
      </c>
      <c r="Q9" s="307">
        <f>SUM(E9:P9)</f>
        <v>286600</v>
      </c>
      <c r="R9" s="307">
        <f t="shared" ref="R9:Y11" si="2">SUM(F9:Q9)</f>
        <v>567967</v>
      </c>
      <c r="S9" s="307">
        <f t="shared" si="2"/>
        <v>1126084</v>
      </c>
      <c r="T9" s="307">
        <f t="shared" si="2"/>
        <v>2231513</v>
      </c>
      <c r="U9" s="307">
        <f t="shared" si="2"/>
        <v>4447029</v>
      </c>
      <c r="V9" s="307">
        <f t="shared" si="2"/>
        <v>8876258</v>
      </c>
      <c r="W9" s="307">
        <f t="shared" si="2"/>
        <v>17722984</v>
      </c>
      <c r="X9" s="307">
        <f>'[52](TBR) 3+9'!BU3</f>
        <v>297190</v>
      </c>
      <c r="Y9" s="307">
        <f>'[52](TBR) 3+9'!BZ3</f>
        <v>303134</v>
      </c>
      <c r="Z9" s="299">
        <v>292363</v>
      </c>
      <c r="AA9" s="300">
        <f>Z9-Q9</f>
        <v>5763</v>
      </c>
      <c r="AC9" s="301">
        <f>SUM(K9:P9)</f>
        <v>187533</v>
      </c>
    </row>
    <row r="10" spans="2:35" s="299" customFormat="1" ht="20.100000000000001" customHeight="1">
      <c r="B10" s="428"/>
      <c r="C10" s="426" t="s">
        <v>1701</v>
      </c>
      <c r="D10" s="295" t="s">
        <v>1704</v>
      </c>
      <c r="E10" s="309"/>
      <c r="F10" s="309"/>
      <c r="G10" s="309"/>
      <c r="H10" s="309"/>
      <c r="I10" s="309"/>
      <c r="J10" s="309"/>
      <c r="K10" s="309"/>
      <c r="L10" s="309"/>
      <c r="M10" s="309"/>
      <c r="N10" s="309"/>
      <c r="O10" s="309"/>
      <c r="P10" s="309"/>
      <c r="Q10" s="307">
        <f t="shared" ref="Q10:Q11" si="3">SUM(E10:P10)</f>
        <v>0</v>
      </c>
      <c r="R10" s="307">
        <f t="shared" si="2"/>
        <v>0</v>
      </c>
      <c r="S10" s="307">
        <f t="shared" si="2"/>
        <v>0</v>
      </c>
      <c r="T10" s="307">
        <f t="shared" si="2"/>
        <v>0</v>
      </c>
      <c r="U10" s="307">
        <f t="shared" si="2"/>
        <v>0</v>
      </c>
      <c r="V10" s="307">
        <f t="shared" si="2"/>
        <v>0</v>
      </c>
      <c r="W10" s="307">
        <f t="shared" si="2"/>
        <v>0</v>
      </c>
      <c r="X10" s="307">
        <f t="shared" si="2"/>
        <v>0</v>
      </c>
      <c r="Y10" s="307">
        <f t="shared" si="2"/>
        <v>0</v>
      </c>
      <c r="AA10" s="300"/>
      <c r="AC10" s="301"/>
    </row>
    <row r="11" spans="2:35" s="299" customFormat="1" ht="20.100000000000001" customHeight="1">
      <c r="B11" s="428"/>
      <c r="C11" s="426"/>
      <c r="D11" s="295" t="s">
        <v>1705</v>
      </c>
      <c r="E11" s="309"/>
      <c r="F11" s="309"/>
      <c r="G11" s="309"/>
      <c r="H11" s="309"/>
      <c r="I11" s="309"/>
      <c r="J11" s="309"/>
      <c r="K11" s="309"/>
      <c r="L11" s="309"/>
      <c r="M11" s="309"/>
      <c r="N11" s="309"/>
      <c r="O11" s="309"/>
      <c r="P11" s="309"/>
      <c r="Q11" s="307">
        <f t="shared" si="3"/>
        <v>0</v>
      </c>
      <c r="R11" s="307">
        <f t="shared" si="2"/>
        <v>0</v>
      </c>
      <c r="S11" s="307">
        <f t="shared" si="2"/>
        <v>0</v>
      </c>
      <c r="T11" s="307">
        <f t="shared" si="2"/>
        <v>0</v>
      </c>
      <c r="U11" s="307">
        <f t="shared" si="2"/>
        <v>0</v>
      </c>
      <c r="V11" s="307">
        <f t="shared" si="2"/>
        <v>0</v>
      </c>
      <c r="W11" s="307">
        <f t="shared" si="2"/>
        <v>0</v>
      </c>
      <c r="X11" s="307">
        <f>'[52](TBR-TATA) 26OB 2nd Pass'!BU3</f>
        <v>12064</v>
      </c>
      <c r="Y11" s="307">
        <f>'[52](TBR-TATA) 26OB 2nd Pass'!BZ3</f>
        <v>13772</v>
      </c>
      <c r="AA11" s="300"/>
      <c r="AC11" s="301"/>
    </row>
    <row r="12" spans="2:35" s="299" customFormat="1" ht="20.100000000000001" customHeight="1">
      <c r="B12" s="429"/>
      <c r="C12" s="430" t="s">
        <v>1706</v>
      </c>
      <c r="D12" s="431"/>
      <c r="E12" s="310">
        <f>+E11+E10+E9</f>
        <v>5233</v>
      </c>
      <c r="F12" s="310">
        <f t="shared" ref="F12:P12" si="4">+F11+F10+F9</f>
        <v>9850</v>
      </c>
      <c r="G12" s="310">
        <f t="shared" si="4"/>
        <v>20655</v>
      </c>
      <c r="H12" s="310">
        <f t="shared" si="4"/>
        <v>15997</v>
      </c>
      <c r="I12" s="310">
        <f t="shared" si="4"/>
        <v>17800</v>
      </c>
      <c r="J12" s="310">
        <f t="shared" si="4"/>
        <v>29532</v>
      </c>
      <c r="K12" s="310">
        <f t="shared" si="4"/>
        <v>18510</v>
      </c>
      <c r="L12" s="310">
        <f t="shared" si="4"/>
        <v>24540</v>
      </c>
      <c r="M12" s="310">
        <f t="shared" si="4"/>
        <v>28815</v>
      </c>
      <c r="N12" s="310">
        <f t="shared" si="4"/>
        <v>29310</v>
      </c>
      <c r="O12" s="310">
        <f t="shared" si="4"/>
        <v>39993</v>
      </c>
      <c r="P12" s="310">
        <f t="shared" si="4"/>
        <v>46365</v>
      </c>
      <c r="Q12" s="311">
        <f>+Q9+Q10+Q11</f>
        <v>286600</v>
      </c>
      <c r="R12" s="311">
        <f t="shared" ref="R12:Y12" si="5">+R9+R10+R11</f>
        <v>567967</v>
      </c>
      <c r="S12" s="311">
        <f t="shared" si="5"/>
        <v>1126084</v>
      </c>
      <c r="T12" s="311">
        <f t="shared" si="5"/>
        <v>2231513</v>
      </c>
      <c r="U12" s="311">
        <f t="shared" si="5"/>
        <v>4447029</v>
      </c>
      <c r="V12" s="311">
        <f t="shared" si="5"/>
        <v>8876258</v>
      </c>
      <c r="W12" s="311">
        <f t="shared" si="5"/>
        <v>17722984</v>
      </c>
      <c r="X12" s="311">
        <f t="shared" si="5"/>
        <v>309254</v>
      </c>
      <c r="Y12" s="311">
        <f t="shared" si="5"/>
        <v>316906</v>
      </c>
      <c r="AA12" s="300"/>
      <c r="AC12" s="301"/>
    </row>
    <row r="13" spans="2:35" s="299" customFormat="1" ht="20.100000000000001" customHeight="1">
      <c r="B13" s="432" t="s">
        <v>233</v>
      </c>
      <c r="C13" s="432"/>
      <c r="D13" s="432"/>
      <c r="E13" s="312">
        <f>E9+E6</f>
        <v>23438</v>
      </c>
      <c r="F13" s="312">
        <f>F9+F6</f>
        <v>35176</v>
      </c>
      <c r="G13" s="312">
        <f>G9+G6</f>
        <v>51249</v>
      </c>
      <c r="H13" s="312">
        <f t="shared" ref="H13:Y13" si="6">H9+H6</f>
        <v>47577</v>
      </c>
      <c r="I13" s="312">
        <f t="shared" si="6"/>
        <v>52456</v>
      </c>
      <c r="J13" s="312">
        <f t="shared" si="6"/>
        <v>71651</v>
      </c>
      <c r="K13" s="312">
        <f t="shared" si="6"/>
        <v>60188</v>
      </c>
      <c r="L13" s="312">
        <f t="shared" si="6"/>
        <v>74705</v>
      </c>
      <c r="M13" s="312">
        <f t="shared" si="6"/>
        <v>77276</v>
      </c>
      <c r="N13" s="312">
        <f t="shared" si="6"/>
        <v>80327</v>
      </c>
      <c r="O13" s="312">
        <f t="shared" si="6"/>
        <v>88280</v>
      </c>
      <c r="P13" s="312">
        <f t="shared" si="6"/>
        <v>98512</v>
      </c>
      <c r="Q13" s="311">
        <f t="shared" si="6"/>
        <v>760835</v>
      </c>
      <c r="R13" s="311">
        <f t="shared" si="6"/>
        <v>567967</v>
      </c>
      <c r="S13" s="311">
        <f t="shared" si="6"/>
        <v>1126084</v>
      </c>
      <c r="T13" s="311">
        <f t="shared" si="6"/>
        <v>2231513</v>
      </c>
      <c r="U13" s="311">
        <f t="shared" si="6"/>
        <v>4447029</v>
      </c>
      <c r="V13" s="311">
        <f t="shared" si="6"/>
        <v>8876258</v>
      </c>
      <c r="W13" s="311">
        <f t="shared" si="6"/>
        <v>17722984</v>
      </c>
      <c r="X13" s="311">
        <f t="shared" si="6"/>
        <v>779139</v>
      </c>
      <c r="Y13" s="311">
        <f t="shared" si="6"/>
        <v>809180</v>
      </c>
      <c r="AA13" s="300"/>
      <c r="AC13" s="301"/>
    </row>
    <row r="14" spans="2:35" s="299" customFormat="1" ht="9.9499999999999993" customHeight="1">
      <c r="E14" s="300"/>
      <c r="F14" s="300"/>
      <c r="G14" s="300"/>
      <c r="H14" s="300"/>
      <c r="I14" s="300"/>
      <c r="J14" s="300"/>
      <c r="K14" s="300"/>
      <c r="L14" s="300"/>
      <c r="M14" s="300"/>
      <c r="N14" s="300"/>
      <c r="O14" s="300"/>
      <c r="P14" s="300"/>
      <c r="Q14" s="300"/>
      <c r="AA14" s="300"/>
      <c r="AC14" s="301"/>
    </row>
    <row r="15" spans="2:35" s="299" customFormat="1" ht="20.100000000000001" customHeight="1">
      <c r="B15" s="426" t="s">
        <v>1707</v>
      </c>
      <c r="C15" s="426"/>
      <c r="D15" s="426"/>
      <c r="E15" s="433" t="s">
        <v>1708</v>
      </c>
      <c r="F15" s="434"/>
      <c r="G15" s="434"/>
      <c r="H15" s="434"/>
      <c r="I15" s="434"/>
      <c r="J15" s="434"/>
      <c r="K15" s="434"/>
      <c r="L15" s="434"/>
      <c r="M15" s="434"/>
      <c r="N15" s="434"/>
      <c r="O15" s="434"/>
      <c r="P15" s="434"/>
      <c r="Q15" s="435" t="s">
        <v>233</v>
      </c>
      <c r="V15" s="300"/>
      <c r="X15" s="435" t="s">
        <v>1693</v>
      </c>
      <c r="Y15" s="435" t="s">
        <v>1694</v>
      </c>
      <c r="AA15" s="300"/>
      <c r="AC15" s="301"/>
    </row>
    <row r="16" spans="2:35" s="299" customFormat="1" ht="20.100000000000001" customHeight="1">
      <c r="B16" s="426"/>
      <c r="C16" s="426"/>
      <c r="D16" s="426"/>
      <c r="E16" s="297" t="s">
        <v>1072</v>
      </c>
      <c r="F16" s="298" t="s">
        <v>1073</v>
      </c>
      <c r="G16" s="298" t="s">
        <v>1695</v>
      </c>
      <c r="H16" s="298" t="s">
        <v>1696</v>
      </c>
      <c r="I16" s="298" t="s">
        <v>1697</v>
      </c>
      <c r="J16" s="298" t="s">
        <v>1688</v>
      </c>
      <c r="K16" s="298" t="s">
        <v>1698</v>
      </c>
      <c r="L16" s="298" t="s">
        <v>1066</v>
      </c>
      <c r="M16" s="298" t="s">
        <v>1067</v>
      </c>
      <c r="N16" s="298" t="s">
        <v>1068</v>
      </c>
      <c r="O16" s="298" t="s">
        <v>1069</v>
      </c>
      <c r="P16" s="296" t="s">
        <v>1070</v>
      </c>
      <c r="Q16" s="435"/>
      <c r="V16" s="300"/>
      <c r="X16" s="435"/>
      <c r="Y16" s="435"/>
      <c r="AA16" s="300"/>
      <c r="AC16" s="301"/>
      <c r="AD16" s="313"/>
      <c r="AE16" s="313"/>
      <c r="AF16" s="313"/>
      <c r="AG16" s="313"/>
      <c r="AH16" s="313"/>
      <c r="AI16" s="313"/>
    </row>
    <row r="17" spans="2:35" s="299" customFormat="1" ht="20.100000000000001" customHeight="1" outlineLevel="1">
      <c r="B17" s="426" t="s">
        <v>1699</v>
      </c>
      <c r="C17" s="427" t="s">
        <v>1700</v>
      </c>
      <c r="D17" s="295" t="s">
        <v>1709</v>
      </c>
      <c r="E17" s="314">
        <f>'[52](PSR) 3+9'!J3</f>
        <v>2169081861</v>
      </c>
      <c r="F17" s="314">
        <f>'[52](PSR) 3+9'!O3</f>
        <v>2813777342</v>
      </c>
      <c r="G17" s="315">
        <f>'[52](PSR) 3+9'!T3</f>
        <v>3505593416</v>
      </c>
      <c r="H17" s="314">
        <v>3859532675</v>
      </c>
      <c r="I17" s="314">
        <f>'[52](PSR) 3+9'!AD3</f>
        <v>4490616688.9969807</v>
      </c>
      <c r="J17" s="314">
        <f>'[52](PSR) 3+9'!AI3</f>
        <v>5432165734.2312679</v>
      </c>
      <c r="K17" s="316">
        <f>'[52](PSR) 3+9'!AN3</f>
        <v>5552165348.0920782</v>
      </c>
      <c r="L17" s="316">
        <f>'[52](PSR) 3+9'!AS3</f>
        <v>6759813019.6021919</v>
      </c>
      <c r="M17" s="316">
        <f>'[52](PSR) 3+9'!AX3</f>
        <v>6461152234.685029</v>
      </c>
      <c r="N17" s="316">
        <f>'[52](PSR) 3+9'!BC3</f>
        <v>6673040634.3749237</v>
      </c>
      <c r="O17" s="316">
        <f>'[52](PSR) 3+9'!BH3</f>
        <v>6226357189.5557213</v>
      </c>
      <c r="P17" s="316">
        <f>'[52](PSR) 3+9'!BM3</f>
        <v>6691804004.463851</v>
      </c>
      <c r="Q17" s="307">
        <f>SUM(E17:P17)</f>
        <v>60635100148.002045</v>
      </c>
      <c r="R17" s="307">
        <f t="shared" ref="R17:W17" si="7">SUM(F17:Q17)</f>
        <v>119101118435.00409</v>
      </c>
      <c r="S17" s="307">
        <f t="shared" si="7"/>
        <v>235388459528.00818</v>
      </c>
      <c r="T17" s="307">
        <f t="shared" si="7"/>
        <v>467271325640.01636</v>
      </c>
      <c r="U17" s="307">
        <f t="shared" si="7"/>
        <v>930683118605.03271</v>
      </c>
      <c r="V17" s="307">
        <f t="shared" si="7"/>
        <v>1856875620521.0684</v>
      </c>
      <c r="W17" s="307">
        <f t="shared" si="7"/>
        <v>3708319075307.9053</v>
      </c>
      <c r="X17" s="307">
        <f>'[52](PSR) 3+9'!BV3</f>
        <v>62283951390.509956</v>
      </c>
      <c r="Y17" s="307">
        <f>'[52](PSR) 3+9'!CA3</f>
        <v>65394312140.776199</v>
      </c>
      <c r="AA17" s="300"/>
      <c r="AB17" s="317" t="s">
        <v>1710</v>
      </c>
      <c r="AC17" s="301"/>
      <c r="AD17" s="300"/>
    </row>
    <row r="18" spans="2:35" s="299" customFormat="1" ht="20.100000000000001" customHeight="1" outlineLevel="1">
      <c r="B18" s="426"/>
      <c r="C18" s="428"/>
      <c r="D18" s="295" t="s">
        <v>1711</v>
      </c>
      <c r="E18" s="314">
        <f t="shared" ref="E18:W18" si="8">E17-E19</f>
        <v>101330736.77199864</v>
      </c>
      <c r="F18" s="314">
        <f t="shared" si="8"/>
        <v>163199085.83599854</v>
      </c>
      <c r="G18" s="314">
        <f t="shared" si="8"/>
        <v>166508307.63200092</v>
      </c>
      <c r="H18" s="314">
        <v>491159455</v>
      </c>
      <c r="I18" s="314">
        <f t="shared" si="8"/>
        <v>571892213.05919409</v>
      </c>
      <c r="J18" s="314">
        <f t="shared" si="8"/>
        <v>705169784.70264626</v>
      </c>
      <c r="K18" s="316">
        <f t="shared" si="8"/>
        <v>560457265.00486755</v>
      </c>
      <c r="L18" s="316">
        <f t="shared" si="8"/>
        <v>688591597.15547848</v>
      </c>
      <c r="M18" s="316">
        <f t="shared" si="8"/>
        <v>656272056.42824554</v>
      </c>
      <c r="N18" s="316">
        <f t="shared" si="8"/>
        <v>678543010.74992466</v>
      </c>
      <c r="O18" s="316">
        <f t="shared" si="8"/>
        <v>629161071.72686195</v>
      </c>
      <c r="P18" s="316">
        <f t="shared" si="8"/>
        <v>674539195.21173</v>
      </c>
      <c r="Q18" s="307">
        <f t="shared" si="8"/>
        <v>6088967675.2789459</v>
      </c>
      <c r="R18" s="307">
        <f t="shared" si="8"/>
        <v>119101118435.00409</v>
      </c>
      <c r="S18" s="307">
        <f t="shared" si="8"/>
        <v>235388459528.00818</v>
      </c>
      <c r="T18" s="307">
        <f t="shared" si="8"/>
        <v>467271325640.01636</v>
      </c>
      <c r="U18" s="307">
        <f t="shared" si="8"/>
        <v>930683118605.03271</v>
      </c>
      <c r="V18" s="307">
        <f t="shared" si="8"/>
        <v>1806887503598.5081</v>
      </c>
      <c r="W18" s="307">
        <f t="shared" si="8"/>
        <v>3712877090858.0679</v>
      </c>
      <c r="X18" s="307">
        <f>X17-X19</f>
        <v>6263723956.5130692</v>
      </c>
      <c r="Y18" s="307">
        <f>Y17-Y19</f>
        <v>6573073335.7842178</v>
      </c>
      <c r="AA18" s="300"/>
      <c r="AB18" s="318" t="s">
        <v>1712</v>
      </c>
      <c r="AC18" s="301"/>
      <c r="AD18" s="300"/>
      <c r="AE18" s="300"/>
      <c r="AF18" s="300"/>
      <c r="AG18" s="300"/>
      <c r="AH18" s="300"/>
      <c r="AI18" s="300"/>
    </row>
    <row r="19" spans="2:35" s="299" customFormat="1" ht="20.100000000000001" customHeight="1">
      <c r="B19" s="426"/>
      <c r="C19" s="429"/>
      <c r="D19" s="295" t="s">
        <v>1713</v>
      </c>
      <c r="E19" s="319">
        <f>'[52](PSR) 3+9'!K3</f>
        <v>2067751124.2280014</v>
      </c>
      <c r="F19" s="319">
        <f>'[52](PSR) 3+9'!P3</f>
        <v>2650578256.1640015</v>
      </c>
      <c r="G19" s="319">
        <f>'[52](PSR) 3+9'!U3</f>
        <v>3339085108.3679991</v>
      </c>
      <c r="H19" s="319">
        <v>3366229324</v>
      </c>
      <c r="I19" s="319">
        <f>'[52](PSR) 3+9'!AE3</f>
        <v>3918724475.9377866</v>
      </c>
      <c r="J19" s="319">
        <f>'[52](PSR) 3+9'!AJ3</f>
        <v>4726995949.5286217</v>
      </c>
      <c r="K19" s="306">
        <f>'[52](PSR) 3+9'!AO3</f>
        <v>4991708083.0872107</v>
      </c>
      <c r="L19" s="306">
        <f>'[52](PSR) 3+9'!AT3</f>
        <v>6071221422.4467134</v>
      </c>
      <c r="M19" s="306">
        <f>'[52](PSR) 3+9'!AY3</f>
        <v>5804880178.2567835</v>
      </c>
      <c r="N19" s="306">
        <f>'[52](PSR) 3+9'!BD3</f>
        <v>5994497623.624999</v>
      </c>
      <c r="O19" s="306">
        <f>'[52](PSR) 3+9'!BI3</f>
        <v>5597196117.8288593</v>
      </c>
      <c r="P19" s="306">
        <f>'[52](PSR) 3+9'!BN3</f>
        <v>6017264809.252121</v>
      </c>
      <c r="Q19" s="307">
        <f>SUM(E19:P19)</f>
        <v>54546132472.723099</v>
      </c>
      <c r="V19" s="300">
        <v>49988116922.560356</v>
      </c>
      <c r="W19" s="320">
        <f>V19-Q19</f>
        <v>-4558015550.1627426</v>
      </c>
      <c r="X19" s="307">
        <v>56020227433.996887</v>
      </c>
      <c r="Y19" s="307">
        <v>58821238804.991982</v>
      </c>
      <c r="Z19" s="300">
        <v>53352597555.990997</v>
      </c>
      <c r="AA19" s="300">
        <f>Z19-Q19</f>
        <v>-1193534916.7321014</v>
      </c>
      <c r="AC19" s="301">
        <f>SUM(K19:P19)</f>
        <v>34476768234.496689</v>
      </c>
      <c r="AD19" s="313"/>
      <c r="AF19" s="313"/>
    </row>
    <row r="20" spans="2:35" s="299" customFormat="1" ht="20.100000000000001" customHeight="1">
      <c r="B20" s="426"/>
      <c r="C20" s="302" t="s">
        <v>1701</v>
      </c>
      <c r="D20" s="295" t="s">
        <v>1713</v>
      </c>
      <c r="E20" s="321"/>
      <c r="F20" s="321"/>
      <c r="G20" s="321"/>
      <c r="H20" s="321"/>
      <c r="I20" s="321"/>
      <c r="J20" s="321"/>
      <c r="K20" s="321"/>
      <c r="L20" s="321"/>
      <c r="M20" s="321"/>
      <c r="N20" s="321"/>
      <c r="O20" s="321"/>
      <c r="P20" s="321"/>
      <c r="Q20" s="307">
        <f t="shared" ref="Q20:Y28" si="9">SUM(E20:P20)</f>
        <v>0</v>
      </c>
      <c r="R20" s="307">
        <f t="shared" si="9"/>
        <v>0</v>
      </c>
      <c r="S20" s="307">
        <f t="shared" si="9"/>
        <v>0</v>
      </c>
      <c r="T20" s="307">
        <f t="shared" si="9"/>
        <v>0</v>
      </c>
      <c r="U20" s="307">
        <f t="shared" si="9"/>
        <v>0</v>
      </c>
      <c r="V20" s="307">
        <f t="shared" si="9"/>
        <v>0</v>
      </c>
      <c r="W20" s="307">
        <f t="shared" si="9"/>
        <v>0</v>
      </c>
      <c r="X20" s="307">
        <f t="shared" si="9"/>
        <v>0</v>
      </c>
      <c r="Y20" s="307">
        <f t="shared" si="9"/>
        <v>0</v>
      </c>
      <c r="AA20" s="300"/>
      <c r="AC20" s="301"/>
      <c r="AD20" s="322"/>
      <c r="AE20" s="300"/>
      <c r="AF20" s="322"/>
      <c r="AG20" s="322"/>
      <c r="AH20" s="322"/>
      <c r="AI20" s="322"/>
    </row>
    <row r="21" spans="2:35" s="299" customFormat="1" ht="20.100000000000001" customHeight="1">
      <c r="B21" s="426"/>
      <c r="C21" s="430" t="s">
        <v>1702</v>
      </c>
      <c r="D21" s="431"/>
      <c r="E21" s="323">
        <f>E20+E19</f>
        <v>2067751124.2280014</v>
      </c>
      <c r="F21" s="323">
        <f t="shared" ref="F21:P21" si="10">F20+F19</f>
        <v>2650578256.1640015</v>
      </c>
      <c r="G21" s="323">
        <f t="shared" si="10"/>
        <v>3339085108.3679991</v>
      </c>
      <c r="H21" s="323">
        <f t="shared" si="10"/>
        <v>3366229324</v>
      </c>
      <c r="I21" s="323">
        <f t="shared" si="10"/>
        <v>3918724475.9377866</v>
      </c>
      <c r="J21" s="323">
        <f t="shared" si="10"/>
        <v>4726995949.5286217</v>
      </c>
      <c r="K21" s="323">
        <f t="shared" si="10"/>
        <v>4991708083.0872107</v>
      </c>
      <c r="L21" s="323">
        <f t="shared" si="10"/>
        <v>6071221422.4467134</v>
      </c>
      <c r="M21" s="323">
        <f t="shared" si="10"/>
        <v>5804880178.2567835</v>
      </c>
      <c r="N21" s="323">
        <f t="shared" si="10"/>
        <v>5994497623.624999</v>
      </c>
      <c r="O21" s="323">
        <f t="shared" si="10"/>
        <v>5597196117.8288593</v>
      </c>
      <c r="P21" s="323">
        <f t="shared" si="10"/>
        <v>6017264809.252121</v>
      </c>
      <c r="Q21" s="307">
        <f>Q19+Q20</f>
        <v>54546132472.723099</v>
      </c>
      <c r="R21" s="307">
        <f t="shared" ref="R21:Y21" si="11">R19+R20</f>
        <v>0</v>
      </c>
      <c r="S21" s="307">
        <f t="shared" si="11"/>
        <v>0</v>
      </c>
      <c r="T21" s="307">
        <f t="shared" si="11"/>
        <v>0</v>
      </c>
      <c r="U21" s="307">
        <f t="shared" si="11"/>
        <v>0</v>
      </c>
      <c r="V21" s="307">
        <f t="shared" si="11"/>
        <v>49988116922.560356</v>
      </c>
      <c r="W21" s="307">
        <f t="shared" si="11"/>
        <v>-4558015550.1627426</v>
      </c>
      <c r="X21" s="307">
        <f t="shared" si="11"/>
        <v>56020227433.996887</v>
      </c>
      <c r="Y21" s="307">
        <f t="shared" si="11"/>
        <v>58821238804.991982</v>
      </c>
      <c r="AA21" s="300"/>
      <c r="AC21" s="301"/>
      <c r="AD21" s="322"/>
    </row>
    <row r="22" spans="2:35" s="299" customFormat="1" ht="20.100000000000001" customHeight="1" outlineLevel="1">
      <c r="B22" s="426" t="s">
        <v>1703</v>
      </c>
      <c r="C22" s="427" t="s">
        <v>1700</v>
      </c>
      <c r="D22" s="295" t="s">
        <v>1709</v>
      </c>
      <c r="E22" s="324">
        <f>'[52](TBR) 3+9'!J3</f>
        <v>1436598400</v>
      </c>
      <c r="F22" s="324">
        <f>'[52](TBR) 3+9'!O3</f>
        <v>3042567725</v>
      </c>
      <c r="G22" s="315">
        <f>'[52](TBR) 3+9'!T3</f>
        <v>6148037027</v>
      </c>
      <c r="H22" s="324">
        <v>4975223663</v>
      </c>
      <c r="I22" s="324">
        <f>'[52](TBR) 3+9'!AD3</f>
        <v>5428072971.6911516</v>
      </c>
      <c r="J22" s="324">
        <f>'[52](TBR) 3+9'!AI3</f>
        <v>9057572483.0655384</v>
      </c>
      <c r="K22" s="316">
        <f>'[52](TBR) 3+9'!AN3</f>
        <v>5851903891.8490734</v>
      </c>
      <c r="L22" s="316">
        <f>'[52](TBR) 3+9'!AS3</f>
        <v>7614660403.5351934</v>
      </c>
      <c r="M22" s="316">
        <f>'[52](TBR) 3+9'!AX3</f>
        <v>9012855688.4313068</v>
      </c>
      <c r="N22" s="316">
        <f>'[52](TBR) 3+9'!BC3</f>
        <v>9129126119.5199623</v>
      </c>
      <c r="O22" s="316">
        <f>'[52](TBR) 3+9'!BH3</f>
        <v>12476612136.364115</v>
      </c>
      <c r="P22" s="316">
        <f>'[52](TBR) 3+9'!BM3</f>
        <v>14411213945.611021</v>
      </c>
      <c r="Q22" s="307">
        <f>SUM(E22:P22)</f>
        <v>88584444455.067368</v>
      </c>
      <c r="R22" s="307">
        <f t="shared" si="9"/>
        <v>175732290510.13474</v>
      </c>
      <c r="S22" s="307">
        <f t="shared" si="9"/>
        <v>348422013295.26947</v>
      </c>
      <c r="T22" s="307">
        <f t="shared" si="9"/>
        <v>690695989563.53882</v>
      </c>
      <c r="U22" s="307">
        <f t="shared" si="9"/>
        <v>1376416755464.0776</v>
      </c>
      <c r="V22" s="307">
        <f t="shared" si="9"/>
        <v>2747405437956.4644</v>
      </c>
      <c r="W22" s="307">
        <f t="shared" si="9"/>
        <v>5485753303429.8633</v>
      </c>
      <c r="X22" s="307">
        <f>'[52](TBR) 3+9'!BV3</f>
        <v>90484791656.467102</v>
      </c>
      <c r="Y22" s="307">
        <f>'[52](TBR) 3+9'!CA3</f>
        <v>91934061294.978531</v>
      </c>
      <c r="AA22" s="300"/>
      <c r="AC22" s="301"/>
    </row>
    <row r="23" spans="2:35" s="299" customFormat="1" ht="20.100000000000001" customHeight="1" outlineLevel="1">
      <c r="B23" s="426"/>
      <c r="C23" s="428"/>
      <c r="D23" s="295" t="s">
        <v>1711</v>
      </c>
      <c r="E23" s="324">
        <f t="shared" ref="E23:K23" si="12">E22-E24</f>
        <v>0</v>
      </c>
      <c r="F23" s="324">
        <f t="shared" si="12"/>
        <v>338546381.4000001</v>
      </c>
      <c r="G23" s="324">
        <f t="shared" si="12"/>
        <v>284913637.72400093</v>
      </c>
      <c r="H23" s="324">
        <v>324238377</v>
      </c>
      <c r="I23" s="324">
        <f t="shared" si="12"/>
        <v>412184800.56990337</v>
      </c>
      <c r="J23" s="324">
        <f t="shared" si="12"/>
        <v>669505341.65743256</v>
      </c>
      <c r="K23" s="316">
        <f t="shared" si="12"/>
        <v>373099792.49425602</v>
      </c>
      <c r="L23" s="316">
        <f>L22-L24</f>
        <v>499289430.79392052</v>
      </c>
      <c r="M23" s="316">
        <f t="shared" ref="M23:P23" si="13">M22-M24</f>
        <v>584742339.97715092</v>
      </c>
      <c r="N23" s="316">
        <f t="shared" si="13"/>
        <v>601176176.13571262</v>
      </c>
      <c r="O23" s="316">
        <f t="shared" si="13"/>
        <v>807409404.46510506</v>
      </c>
      <c r="P23" s="316">
        <f t="shared" si="13"/>
        <v>943589282.06845093</v>
      </c>
      <c r="Q23" s="307">
        <f>SUM(E23:P23)</f>
        <v>5838694964.2859325</v>
      </c>
      <c r="R23" s="307">
        <f t="shared" si="9"/>
        <v>11677389928.571865</v>
      </c>
      <c r="S23" s="307">
        <f t="shared" si="9"/>
        <v>23016233475.743729</v>
      </c>
      <c r="T23" s="307">
        <f t="shared" si="9"/>
        <v>45747553313.763458</v>
      </c>
      <c r="U23" s="307">
        <f t="shared" si="9"/>
        <v>91170868250.526917</v>
      </c>
      <c r="V23" s="307">
        <f t="shared" si="9"/>
        <v>181929551700.48395</v>
      </c>
      <c r="W23" s="307">
        <f t="shared" si="9"/>
        <v>363189598059.31042</v>
      </c>
      <c r="X23" s="307">
        <f>X22-X24</f>
        <v>6249576007.4268036</v>
      </c>
      <c r="Y23" s="307">
        <f>Y22-Y24</f>
        <v>6351082195.9375763</v>
      </c>
      <c r="AA23" s="300"/>
      <c r="AC23" s="301"/>
    </row>
    <row r="24" spans="2:35" s="299" customFormat="1" ht="20.100000000000001" customHeight="1">
      <c r="B24" s="426"/>
      <c r="C24" s="429"/>
      <c r="D24" s="295" t="s">
        <v>1713</v>
      </c>
      <c r="E24" s="319">
        <f>'[52](TBR) 3+9'!K3</f>
        <v>1436598400</v>
      </c>
      <c r="F24" s="319">
        <f>'[52](TBR) 3+9'!P3</f>
        <v>2704021343.5999999</v>
      </c>
      <c r="G24" s="319">
        <f>'[52](TBR) 3+9'!U3</f>
        <v>5863123389.2759991</v>
      </c>
      <c r="H24" s="319">
        <v>4650985286</v>
      </c>
      <c r="I24" s="319">
        <f>'[52](TBR) 3+9'!AE3</f>
        <v>5015888171.1212482</v>
      </c>
      <c r="J24" s="319">
        <f>'[52](TBR) 3+9'!AJ3</f>
        <v>8388067141.4081059</v>
      </c>
      <c r="K24" s="306">
        <f>'[52](TBR) 3+9'!AO3</f>
        <v>5478804099.3548174</v>
      </c>
      <c r="L24" s="306">
        <f>'[52](TBR) 3+9'!AT3</f>
        <v>7115370972.7412729</v>
      </c>
      <c r="M24" s="306">
        <f>'[52](TBR) 3+9'!AY3</f>
        <v>8428113348.4541559</v>
      </c>
      <c r="N24" s="306">
        <f>'[52](TBR) 3+9'!BD3</f>
        <v>8527949943.3842497</v>
      </c>
      <c r="O24" s="306">
        <f>'[52](TBR) 3+9'!BI3</f>
        <v>11669202731.89901</v>
      </c>
      <c r="P24" s="306">
        <f>'[52](TBR) 3+9'!BN3</f>
        <v>13467624663.54257</v>
      </c>
      <c r="Q24" s="307">
        <f>SUM(E24:P24)</f>
        <v>82745749490.781433</v>
      </c>
      <c r="R24" s="307">
        <f t="shared" si="9"/>
        <v>164054900581.56287</v>
      </c>
      <c r="S24" s="307">
        <f t="shared" si="9"/>
        <v>325405779819.52576</v>
      </c>
      <c r="T24" s="307">
        <f t="shared" si="9"/>
        <v>644948436249.77551</v>
      </c>
      <c r="U24" s="307">
        <f t="shared" si="9"/>
        <v>1285245887213.551</v>
      </c>
      <c r="V24" s="307">
        <f t="shared" si="9"/>
        <v>2565475886255.9805</v>
      </c>
      <c r="W24" s="307">
        <f t="shared" si="9"/>
        <v>5122563705370.5527</v>
      </c>
      <c r="X24" s="307">
        <f>'[52](TBR) 3+9'!BW3</f>
        <v>84235215649.040298</v>
      </c>
      <c r="Y24" s="307">
        <f>'[52](TBR) 3+9'!CB3</f>
        <v>85582979099.040955</v>
      </c>
      <c r="Z24" s="299">
        <v>83763106427.348602</v>
      </c>
      <c r="AA24" s="300">
        <f>Z24-Q24</f>
        <v>1017356936.5671692</v>
      </c>
      <c r="AB24" s="313">
        <f>Q24-AA24</f>
        <v>81728392554.214264</v>
      </c>
      <c r="AC24" s="301">
        <f>SUM(K24:P24)</f>
        <v>54687065759.376083</v>
      </c>
      <c r="AD24" s="300"/>
      <c r="AE24" s="308"/>
    </row>
    <row r="25" spans="2:35" s="299" customFormat="1" ht="20.100000000000001" customHeight="1">
      <c r="B25" s="426"/>
      <c r="C25" s="427" t="s">
        <v>1701</v>
      </c>
      <c r="D25" s="295" t="s">
        <v>1704</v>
      </c>
      <c r="E25" s="321"/>
      <c r="F25" s="321"/>
      <c r="G25" s="321"/>
      <c r="H25" s="321"/>
      <c r="I25" s="321"/>
      <c r="J25" s="321"/>
      <c r="K25" s="321"/>
      <c r="L25" s="321"/>
      <c r="M25" s="321"/>
      <c r="N25" s="321"/>
      <c r="O25" s="321"/>
      <c r="P25" s="321"/>
      <c r="Q25" s="307">
        <f t="shared" ref="Q25:Q28" si="14">SUM(E25:P25)</f>
        <v>0</v>
      </c>
      <c r="R25" s="307">
        <f t="shared" si="9"/>
        <v>0</v>
      </c>
      <c r="S25" s="307">
        <f t="shared" si="9"/>
        <v>0</v>
      </c>
      <c r="T25" s="307">
        <f t="shared" si="9"/>
        <v>0</v>
      </c>
      <c r="U25" s="307">
        <f t="shared" si="9"/>
        <v>0</v>
      </c>
      <c r="V25" s="307">
        <f t="shared" si="9"/>
        <v>0</v>
      </c>
      <c r="W25" s="307">
        <f t="shared" si="9"/>
        <v>0</v>
      </c>
      <c r="X25" s="307"/>
      <c r="Y25" s="307"/>
      <c r="AA25" s="300"/>
      <c r="AC25" s="301"/>
      <c r="AD25" s="322"/>
      <c r="AE25" s="322"/>
      <c r="AF25" s="322"/>
      <c r="AG25" s="322"/>
      <c r="AH25" s="322"/>
      <c r="AI25" s="322"/>
    </row>
    <row r="26" spans="2:35" s="299" customFormat="1" ht="20.100000000000001" customHeight="1">
      <c r="B26" s="426"/>
      <c r="C26" s="429"/>
      <c r="D26" s="295" t="s">
        <v>1705</v>
      </c>
      <c r="E26" s="321"/>
      <c r="F26" s="321"/>
      <c r="G26" s="321"/>
      <c r="H26" s="321"/>
      <c r="I26" s="321"/>
      <c r="J26" s="321"/>
      <c r="K26" s="321"/>
      <c r="L26" s="321"/>
      <c r="M26" s="321"/>
      <c r="N26" s="321"/>
      <c r="O26" s="321"/>
      <c r="P26" s="321"/>
      <c r="Q26" s="307">
        <f t="shared" si="14"/>
        <v>0</v>
      </c>
      <c r="R26" s="307">
        <f t="shared" si="9"/>
        <v>0</v>
      </c>
      <c r="S26" s="307">
        <f t="shared" si="9"/>
        <v>0</v>
      </c>
      <c r="T26" s="307">
        <f t="shared" si="9"/>
        <v>0</v>
      </c>
      <c r="U26" s="307">
        <f t="shared" si="9"/>
        <v>0</v>
      </c>
      <c r="V26" s="307">
        <f t="shared" si="9"/>
        <v>0</v>
      </c>
      <c r="W26" s="307">
        <f t="shared" si="9"/>
        <v>0</v>
      </c>
      <c r="X26" s="307">
        <f>'[52](TBR-TATA) 26OB 2nd Pass'!BW3</f>
        <v>3402289390</v>
      </c>
      <c r="Y26" s="307">
        <f>'[52](TBR-TATA) 26OB 2nd Pass'!CB3</f>
        <v>3842999930</v>
      </c>
      <c r="AA26" s="300"/>
      <c r="AC26" s="301"/>
      <c r="AD26" s="300"/>
      <c r="AE26" s="300"/>
      <c r="AF26" s="300"/>
      <c r="AG26" s="300"/>
      <c r="AH26" s="300"/>
      <c r="AI26" s="300"/>
    </row>
    <row r="27" spans="2:35" s="299" customFormat="1" ht="20.100000000000001" customHeight="1">
      <c r="B27" s="426"/>
      <c r="C27" s="430" t="s">
        <v>1706</v>
      </c>
      <c r="D27" s="431"/>
      <c r="E27" s="323">
        <f>E24+E25+E26</f>
        <v>1436598400</v>
      </c>
      <c r="F27" s="323">
        <f t="shared" ref="F27:P27" si="15">F24+F25+F26</f>
        <v>2704021343.5999999</v>
      </c>
      <c r="G27" s="323">
        <f t="shared" si="15"/>
        <v>5863123389.2759991</v>
      </c>
      <c r="H27" s="323">
        <f t="shared" si="15"/>
        <v>4650985286</v>
      </c>
      <c r="I27" s="323">
        <f t="shared" si="15"/>
        <v>5015888171.1212482</v>
      </c>
      <c r="J27" s="323">
        <f t="shared" si="15"/>
        <v>8388067141.4081059</v>
      </c>
      <c r="K27" s="323">
        <f t="shared" si="15"/>
        <v>5478804099.3548174</v>
      </c>
      <c r="L27" s="323">
        <f t="shared" si="15"/>
        <v>7115370972.7412729</v>
      </c>
      <c r="M27" s="323">
        <f t="shared" si="15"/>
        <v>8428113348.4541559</v>
      </c>
      <c r="N27" s="323">
        <f t="shared" si="15"/>
        <v>8527949943.3842497</v>
      </c>
      <c r="O27" s="323">
        <f t="shared" si="15"/>
        <v>11669202731.89901</v>
      </c>
      <c r="P27" s="323">
        <f t="shared" si="15"/>
        <v>13467624663.54257</v>
      </c>
      <c r="Q27" s="307">
        <f t="shared" si="14"/>
        <v>82745749490.781433</v>
      </c>
      <c r="R27" s="307">
        <f t="shared" si="9"/>
        <v>164054900581.56287</v>
      </c>
      <c r="S27" s="307">
        <f t="shared" si="9"/>
        <v>325405779819.52576</v>
      </c>
      <c r="T27" s="307">
        <f t="shared" si="9"/>
        <v>644948436249.77551</v>
      </c>
      <c r="U27" s="307">
        <f t="shared" si="9"/>
        <v>1285245887213.551</v>
      </c>
      <c r="V27" s="307">
        <f t="shared" si="9"/>
        <v>2565475886255.9805</v>
      </c>
      <c r="W27" s="307">
        <f t="shared" si="9"/>
        <v>5122563705370.5527</v>
      </c>
      <c r="X27" s="307">
        <f>SUM(X24:X26)</f>
        <v>87637505039.040298</v>
      </c>
      <c r="Y27" s="307">
        <f>SUM(Y24:Y26)</f>
        <v>89425979029.040955</v>
      </c>
      <c r="AA27" s="300"/>
      <c r="AC27" s="301"/>
      <c r="AD27" s="313"/>
      <c r="AE27" s="313"/>
      <c r="AF27" s="313"/>
      <c r="AG27" s="313"/>
      <c r="AH27" s="313"/>
      <c r="AI27" s="313"/>
    </row>
    <row r="28" spans="2:35" s="299" customFormat="1" ht="19.5" customHeight="1">
      <c r="B28" s="432" t="s">
        <v>233</v>
      </c>
      <c r="C28" s="432"/>
      <c r="D28" s="432"/>
      <c r="E28" s="312">
        <f>E19+E24</f>
        <v>3504349524.2280016</v>
      </c>
      <c r="F28" s="312">
        <f t="shared" ref="F28:P28" si="16">F19+F24</f>
        <v>5354599599.7640018</v>
      </c>
      <c r="G28" s="312">
        <f t="shared" si="16"/>
        <v>9202208497.6439972</v>
      </c>
      <c r="H28" s="312">
        <f t="shared" si="16"/>
        <v>8017214610</v>
      </c>
      <c r="I28" s="312">
        <f t="shared" si="16"/>
        <v>8934612647.0590343</v>
      </c>
      <c r="J28" s="312">
        <f t="shared" si="16"/>
        <v>13115063090.936728</v>
      </c>
      <c r="K28" s="312">
        <f t="shared" si="16"/>
        <v>10470512182.442028</v>
      </c>
      <c r="L28" s="312">
        <f t="shared" si="16"/>
        <v>13186592395.187986</v>
      </c>
      <c r="M28" s="312">
        <f t="shared" si="16"/>
        <v>14232993526.710939</v>
      </c>
      <c r="N28" s="312">
        <f t="shared" si="16"/>
        <v>14522447567.009249</v>
      </c>
      <c r="O28" s="312">
        <f t="shared" si="16"/>
        <v>17266398849.727867</v>
      </c>
      <c r="P28" s="312">
        <f t="shared" si="16"/>
        <v>19484889472.794693</v>
      </c>
      <c r="Q28" s="311">
        <f t="shared" si="14"/>
        <v>137291881963.50453</v>
      </c>
      <c r="R28" s="311">
        <f t="shared" si="9"/>
        <v>271079414402.78107</v>
      </c>
      <c r="S28" s="311">
        <f t="shared" si="9"/>
        <v>536804229205.7981</v>
      </c>
      <c r="T28" s="311">
        <f t="shared" si="9"/>
        <v>1064406249913.9521</v>
      </c>
      <c r="U28" s="311">
        <f t="shared" si="9"/>
        <v>2120795285217.9043</v>
      </c>
      <c r="V28" s="311">
        <f t="shared" si="9"/>
        <v>4232655957788.7495</v>
      </c>
      <c r="W28" s="311">
        <f t="shared" si="9"/>
        <v>8452196852486.5625</v>
      </c>
      <c r="X28" s="311"/>
      <c r="Y28" s="311"/>
      <c r="AA28" s="300"/>
      <c r="AC28" s="301"/>
    </row>
    <row r="29" spans="2:35">
      <c r="K29" s="293"/>
      <c r="L29" s="293"/>
      <c r="M29" s="293"/>
      <c r="N29" s="293"/>
      <c r="O29" s="293"/>
      <c r="P29" s="293"/>
    </row>
    <row r="30" spans="2:35" hidden="1">
      <c r="E30" s="325">
        <v>18205</v>
      </c>
      <c r="F30" s="326">
        <v>25326</v>
      </c>
      <c r="G30" s="327">
        <v>30586.511414015837</v>
      </c>
      <c r="H30" s="325"/>
      <c r="I30" s="325"/>
      <c r="J30" s="325"/>
      <c r="K30" s="325"/>
      <c r="L30" s="325"/>
      <c r="M30" s="325"/>
      <c r="N30" s="325"/>
      <c r="O30" s="325"/>
      <c r="P30" s="325"/>
    </row>
    <row r="31" spans="2:35" hidden="1">
      <c r="E31" s="328">
        <f>E30-E6</f>
        <v>0</v>
      </c>
      <c r="F31" s="328">
        <f t="shared" ref="F31:G31" si="17">F30-F6</f>
        <v>0</v>
      </c>
      <c r="G31" s="328">
        <f t="shared" si="17"/>
        <v>-7.4885859841633646</v>
      </c>
      <c r="H31" s="328"/>
      <c r="I31" s="328"/>
      <c r="J31" s="328"/>
      <c r="K31" s="328"/>
      <c r="L31" s="328"/>
      <c r="M31" s="328"/>
      <c r="N31" s="328"/>
      <c r="O31" s="328"/>
      <c r="P31" s="328"/>
      <c r="Q31" s="328"/>
    </row>
    <row r="32" spans="2:35" hidden="1">
      <c r="E32" s="328">
        <v>2067751124.2279999</v>
      </c>
      <c r="F32" s="328">
        <v>2650578256.164</v>
      </c>
      <c r="G32" s="328">
        <v>3323163292.1099925</v>
      </c>
      <c r="H32" s="328"/>
      <c r="I32" s="328"/>
      <c r="J32" s="328"/>
      <c r="K32" s="328"/>
      <c r="L32" s="328"/>
      <c r="M32" s="328"/>
      <c r="N32" s="328"/>
      <c r="O32" s="328"/>
      <c r="P32" s="328"/>
    </row>
    <row r="33" spans="5:25" hidden="1">
      <c r="E33" s="292">
        <f>E32-E19</f>
        <v>0</v>
      </c>
      <c r="F33" s="292">
        <f t="shared" ref="F33:G33" si="18">F32-F19</f>
        <v>0</v>
      </c>
      <c r="G33" s="292">
        <f t="shared" si="18"/>
        <v>-15921816.258006573</v>
      </c>
      <c r="R33" s="292"/>
      <c r="S33" s="292"/>
      <c r="T33" s="292"/>
      <c r="U33" s="292"/>
      <c r="V33" s="292"/>
      <c r="W33" s="292"/>
      <c r="X33" s="292"/>
      <c r="Y33" s="292"/>
    </row>
    <row r="34" spans="5:25" hidden="1">
      <c r="E34" s="329">
        <v>1436598400</v>
      </c>
      <c r="F34" s="329">
        <v>2704021343.5999999</v>
      </c>
      <c r="G34" s="329">
        <v>5508000000</v>
      </c>
      <c r="H34" s="329"/>
      <c r="I34" s="329"/>
      <c r="J34" s="329"/>
      <c r="K34" s="329"/>
      <c r="L34" s="329"/>
      <c r="M34" s="329"/>
      <c r="N34" s="329"/>
      <c r="O34" s="329"/>
      <c r="P34" s="329"/>
    </row>
    <row r="35" spans="5:25" hidden="1">
      <c r="E35" s="292">
        <f>E34-E24</f>
        <v>0</v>
      </c>
      <c r="F35" s="292">
        <f t="shared" ref="F35:G35" si="19">F34-F24</f>
        <v>0</v>
      </c>
      <c r="G35" s="292">
        <f t="shared" si="19"/>
        <v>-355123389.27599907</v>
      </c>
    </row>
    <row r="36" spans="5:25" hidden="1"/>
    <row r="37" spans="5:25" hidden="1">
      <c r="E37" s="330">
        <v>5233</v>
      </c>
      <c r="F37" s="331">
        <v>9850</v>
      </c>
      <c r="G37" s="332">
        <v>20300</v>
      </c>
      <c r="H37" s="330"/>
      <c r="I37" s="331"/>
      <c r="J37" s="332"/>
      <c r="K37" s="330"/>
      <c r="L37" s="331"/>
      <c r="M37" s="332"/>
      <c r="N37" s="330"/>
      <c r="O37" s="331"/>
      <c r="P37" s="332"/>
    </row>
    <row r="38" spans="5:25" hidden="1">
      <c r="E38" s="292">
        <f>E37-E9</f>
        <v>0</v>
      </c>
      <c r="F38" s="292">
        <f t="shared" ref="F38:G38" si="20">F37-F9</f>
        <v>0</v>
      </c>
      <c r="G38" s="292">
        <f t="shared" si="20"/>
        <v>-355</v>
      </c>
      <c r="R38" s="292"/>
      <c r="S38" s="292"/>
      <c r="T38" s="292"/>
      <c r="U38" s="292"/>
      <c r="V38" s="292"/>
      <c r="W38" s="292"/>
      <c r="X38" s="292"/>
      <c r="Y38" s="292"/>
    </row>
    <row r="39" spans="5:25" hidden="1"/>
    <row r="40" spans="5:25" hidden="1"/>
    <row r="41" spans="5:25" hidden="1"/>
    <row r="42" spans="5:25" hidden="1">
      <c r="I42" s="333"/>
      <c r="J42" s="333"/>
    </row>
    <row r="43" spans="5:25" hidden="1"/>
    <row r="44" spans="5:25" hidden="1"/>
    <row r="45" spans="5:25" hidden="1"/>
    <row r="46" spans="5:25" hidden="1"/>
    <row r="47" spans="5:25" hidden="1"/>
    <row r="48" spans="5:25" hidden="1">
      <c r="K48" s="293">
        <f>K23/K22</f>
        <v>6.375699249161193E-2</v>
      </c>
      <c r="L48" s="293">
        <f t="shared" ref="L48:P48" si="21">L23/L22</f>
        <v>6.5569494151324154E-2</v>
      </c>
      <c r="M48" s="293">
        <f t="shared" si="21"/>
        <v>6.4878697739242916E-2</v>
      </c>
      <c r="N48" s="293">
        <f t="shared" si="21"/>
        <v>6.5852543635066388E-2</v>
      </c>
      <c r="O48" s="293">
        <f t="shared" si="21"/>
        <v>6.4713833822872782E-2</v>
      </c>
      <c r="P48" s="293">
        <f t="shared" si="21"/>
        <v>6.5476044254816151E-2</v>
      </c>
    </row>
    <row r="49" spans="3:17" hidden="1">
      <c r="E49" s="292">
        <f>E6</f>
        <v>18205</v>
      </c>
      <c r="F49" s="292">
        <f t="shared" ref="F49:Q49" si="22">F6</f>
        <v>25326</v>
      </c>
      <c r="G49" s="292">
        <f t="shared" si="22"/>
        <v>30594</v>
      </c>
      <c r="H49" s="292">
        <f t="shared" si="22"/>
        <v>31580</v>
      </c>
      <c r="I49" s="292">
        <f t="shared" si="22"/>
        <v>34656</v>
      </c>
      <c r="J49" s="292">
        <f t="shared" si="22"/>
        <v>42119</v>
      </c>
      <c r="K49" s="292">
        <f t="shared" si="22"/>
        <v>41678</v>
      </c>
      <c r="L49" s="292">
        <f t="shared" si="22"/>
        <v>50165</v>
      </c>
      <c r="M49" s="292">
        <f t="shared" si="22"/>
        <v>48461</v>
      </c>
      <c r="N49" s="292">
        <f t="shared" si="22"/>
        <v>51017</v>
      </c>
      <c r="O49" s="292">
        <f t="shared" si="22"/>
        <v>48287</v>
      </c>
      <c r="P49" s="292">
        <f t="shared" si="22"/>
        <v>52147</v>
      </c>
      <c r="Q49" s="292">
        <f t="shared" si="22"/>
        <v>474235</v>
      </c>
    </row>
    <row r="50" spans="3:17" hidden="1">
      <c r="E50" s="292">
        <f>E9</f>
        <v>5233</v>
      </c>
      <c r="F50" s="292">
        <f t="shared" ref="F50:Q50" si="23">F9</f>
        <v>9850</v>
      </c>
      <c r="G50" s="292">
        <f t="shared" si="23"/>
        <v>20655</v>
      </c>
      <c r="H50" s="292">
        <f t="shared" si="23"/>
        <v>15997</v>
      </c>
      <c r="I50" s="292">
        <f t="shared" si="23"/>
        <v>17800</v>
      </c>
      <c r="J50" s="292">
        <f t="shared" si="23"/>
        <v>29532</v>
      </c>
      <c r="K50" s="292">
        <f t="shared" si="23"/>
        <v>18510</v>
      </c>
      <c r="L50" s="292">
        <f t="shared" si="23"/>
        <v>24540</v>
      </c>
      <c r="M50" s="292">
        <f t="shared" si="23"/>
        <v>28815</v>
      </c>
      <c r="N50" s="292">
        <f t="shared" si="23"/>
        <v>29310</v>
      </c>
      <c r="O50" s="292">
        <f t="shared" si="23"/>
        <v>39993</v>
      </c>
      <c r="P50" s="292">
        <f t="shared" si="23"/>
        <v>46365</v>
      </c>
      <c r="Q50" s="292">
        <f t="shared" si="23"/>
        <v>286600</v>
      </c>
    </row>
    <row r="51" spans="3:17" hidden="1">
      <c r="E51" s="292">
        <f>E11</f>
        <v>0</v>
      </c>
      <c r="F51" s="292">
        <f t="shared" ref="F51:Q51" si="24">F11</f>
        <v>0</v>
      </c>
      <c r="G51" s="292">
        <f t="shared" si="24"/>
        <v>0</v>
      </c>
      <c r="H51" s="292">
        <f t="shared" si="24"/>
        <v>0</v>
      </c>
      <c r="I51" s="292">
        <f t="shared" si="24"/>
        <v>0</v>
      </c>
      <c r="J51" s="292">
        <f t="shared" si="24"/>
        <v>0</v>
      </c>
      <c r="K51" s="292">
        <f t="shared" si="24"/>
        <v>0</v>
      </c>
      <c r="L51" s="292">
        <f t="shared" si="24"/>
        <v>0</v>
      </c>
      <c r="M51" s="292">
        <f t="shared" si="24"/>
        <v>0</v>
      </c>
      <c r="N51" s="292">
        <f t="shared" si="24"/>
        <v>0</v>
      </c>
      <c r="O51" s="292">
        <f t="shared" si="24"/>
        <v>0</v>
      </c>
      <c r="P51" s="292">
        <f t="shared" si="24"/>
        <v>0</v>
      </c>
      <c r="Q51" s="292">
        <f t="shared" si="24"/>
        <v>0</v>
      </c>
    </row>
    <row r="52" spans="3:17" hidden="1">
      <c r="E52" s="334">
        <f>SUM(E49:E51)</f>
        <v>23438</v>
      </c>
      <c r="F52" s="334">
        <f t="shared" ref="F52:Q52" si="25">SUM(F49:F51)</f>
        <v>35176</v>
      </c>
      <c r="G52" s="334">
        <f t="shared" si="25"/>
        <v>51249</v>
      </c>
      <c r="H52" s="334">
        <f t="shared" si="25"/>
        <v>47577</v>
      </c>
      <c r="I52" s="334">
        <f t="shared" si="25"/>
        <v>52456</v>
      </c>
      <c r="J52" s="334">
        <f t="shared" si="25"/>
        <v>71651</v>
      </c>
      <c r="K52" s="334">
        <f t="shared" si="25"/>
        <v>60188</v>
      </c>
      <c r="L52" s="334">
        <f t="shared" si="25"/>
        <v>74705</v>
      </c>
      <c r="M52" s="334">
        <f t="shared" si="25"/>
        <v>77276</v>
      </c>
      <c r="N52" s="334">
        <f t="shared" si="25"/>
        <v>80327</v>
      </c>
      <c r="O52" s="334">
        <f t="shared" si="25"/>
        <v>88280</v>
      </c>
      <c r="P52" s="334">
        <f t="shared" si="25"/>
        <v>98512</v>
      </c>
      <c r="Q52" s="334">
        <f t="shared" si="25"/>
        <v>760835</v>
      </c>
    </row>
    <row r="53" spans="3:17" hidden="1">
      <c r="E53" s="292">
        <f>E17</f>
        <v>2169081861</v>
      </c>
      <c r="F53" s="292">
        <f t="shared" ref="F53:Q53" si="26">F17</f>
        <v>2813777342</v>
      </c>
      <c r="G53" s="292">
        <f t="shared" si="26"/>
        <v>3505593416</v>
      </c>
      <c r="H53" s="292">
        <f t="shared" si="26"/>
        <v>3859532675</v>
      </c>
      <c r="I53" s="292">
        <f t="shared" si="26"/>
        <v>4490616688.9969807</v>
      </c>
      <c r="J53" s="292">
        <f t="shared" si="26"/>
        <v>5432165734.2312679</v>
      </c>
      <c r="K53" s="292">
        <f t="shared" si="26"/>
        <v>5552165348.0920782</v>
      </c>
      <c r="L53" s="292">
        <f t="shared" si="26"/>
        <v>6759813019.6021919</v>
      </c>
      <c r="M53" s="292">
        <f t="shared" si="26"/>
        <v>6461152234.685029</v>
      </c>
      <c r="N53" s="292">
        <f t="shared" si="26"/>
        <v>6673040634.3749237</v>
      </c>
      <c r="O53" s="292">
        <f t="shared" si="26"/>
        <v>6226357189.5557213</v>
      </c>
      <c r="P53" s="292">
        <f t="shared" si="26"/>
        <v>6691804004.463851</v>
      </c>
      <c r="Q53" s="292">
        <f t="shared" si="26"/>
        <v>60635100148.002045</v>
      </c>
    </row>
    <row r="54" spans="3:17" hidden="1">
      <c r="E54" s="292">
        <f>-E18</f>
        <v>-101330736.77199864</v>
      </c>
      <c r="F54" s="292">
        <f t="shared" ref="F54:Q54" si="27">-F18</f>
        <v>-163199085.83599854</v>
      </c>
      <c r="G54" s="292">
        <f t="shared" si="27"/>
        <v>-166508307.63200092</v>
      </c>
      <c r="H54" s="292">
        <f t="shared" si="27"/>
        <v>-491159455</v>
      </c>
      <c r="I54" s="292">
        <f t="shared" si="27"/>
        <v>-571892213.05919409</v>
      </c>
      <c r="J54" s="292">
        <f t="shared" si="27"/>
        <v>-705169784.70264626</v>
      </c>
      <c r="K54" s="292">
        <f t="shared" si="27"/>
        <v>-560457265.00486755</v>
      </c>
      <c r="L54" s="292">
        <f t="shared" si="27"/>
        <v>-688591597.15547848</v>
      </c>
      <c r="M54" s="292">
        <f t="shared" si="27"/>
        <v>-656272056.42824554</v>
      </c>
      <c r="N54" s="292">
        <f t="shared" si="27"/>
        <v>-678543010.74992466</v>
      </c>
      <c r="O54" s="292">
        <f t="shared" si="27"/>
        <v>-629161071.72686195</v>
      </c>
      <c r="P54" s="292">
        <f t="shared" si="27"/>
        <v>-674539195.21173</v>
      </c>
      <c r="Q54" s="292">
        <f t="shared" si="27"/>
        <v>-6088967675.2789459</v>
      </c>
    </row>
    <row r="55" spans="3:17" hidden="1"/>
    <row r="56" spans="3:17" hidden="1">
      <c r="E56" s="292">
        <f>E22</f>
        <v>1436598400</v>
      </c>
      <c r="F56" s="292">
        <f t="shared" ref="F56:Q56" si="28">F22</f>
        <v>3042567725</v>
      </c>
      <c r="G56" s="292">
        <f t="shared" si="28"/>
        <v>6148037027</v>
      </c>
      <c r="H56" s="292">
        <f t="shared" si="28"/>
        <v>4975223663</v>
      </c>
      <c r="I56" s="292">
        <f t="shared" si="28"/>
        <v>5428072971.6911516</v>
      </c>
      <c r="J56" s="292">
        <f t="shared" si="28"/>
        <v>9057572483.0655384</v>
      </c>
      <c r="K56" s="292">
        <f t="shared" si="28"/>
        <v>5851903891.8490734</v>
      </c>
      <c r="L56" s="292">
        <f t="shared" si="28"/>
        <v>7614660403.5351934</v>
      </c>
      <c r="M56" s="292">
        <f t="shared" si="28"/>
        <v>9012855688.4313068</v>
      </c>
      <c r="N56" s="292">
        <f t="shared" si="28"/>
        <v>9129126119.5199623</v>
      </c>
      <c r="O56" s="292">
        <f t="shared" si="28"/>
        <v>12476612136.364115</v>
      </c>
      <c r="P56" s="292">
        <f t="shared" si="28"/>
        <v>14411213945.611021</v>
      </c>
      <c r="Q56" s="292">
        <f t="shared" si="28"/>
        <v>88584444455.067368</v>
      </c>
    </row>
    <row r="57" spans="3:17" hidden="1">
      <c r="E57" s="292">
        <f>-E23</f>
        <v>0</v>
      </c>
      <c r="F57" s="292">
        <f t="shared" ref="F57:Q57" si="29">-F23</f>
        <v>-338546381.4000001</v>
      </c>
      <c r="G57" s="292">
        <f t="shared" si="29"/>
        <v>-284913637.72400093</v>
      </c>
      <c r="H57" s="292">
        <f t="shared" si="29"/>
        <v>-324238377</v>
      </c>
      <c r="I57" s="292">
        <f t="shared" si="29"/>
        <v>-412184800.56990337</v>
      </c>
      <c r="J57" s="292">
        <f t="shared" si="29"/>
        <v>-669505341.65743256</v>
      </c>
      <c r="K57" s="292">
        <f t="shared" si="29"/>
        <v>-373099792.49425602</v>
      </c>
      <c r="L57" s="292">
        <f t="shared" si="29"/>
        <v>-499289430.79392052</v>
      </c>
      <c r="M57" s="292">
        <f t="shared" si="29"/>
        <v>-584742339.97715092</v>
      </c>
      <c r="N57" s="292">
        <f t="shared" si="29"/>
        <v>-601176176.13571262</v>
      </c>
      <c r="O57" s="292">
        <f t="shared" si="29"/>
        <v>-807409404.46510506</v>
      </c>
      <c r="P57" s="292">
        <f t="shared" si="29"/>
        <v>-943589282.06845093</v>
      </c>
      <c r="Q57" s="292">
        <f t="shared" si="29"/>
        <v>-5838694964.2859325</v>
      </c>
    </row>
    <row r="58" spans="3:17" hidden="1"/>
    <row r="59" spans="3:17" hidden="1">
      <c r="E59" s="292">
        <f>E26</f>
        <v>0</v>
      </c>
      <c r="F59" s="292">
        <f t="shared" ref="F59:Q59" si="30">F26</f>
        <v>0</v>
      </c>
      <c r="G59" s="292">
        <f t="shared" si="30"/>
        <v>0</v>
      </c>
      <c r="H59" s="292">
        <f t="shared" si="30"/>
        <v>0</v>
      </c>
      <c r="I59" s="292">
        <f t="shared" si="30"/>
        <v>0</v>
      </c>
      <c r="J59" s="292">
        <f t="shared" si="30"/>
        <v>0</v>
      </c>
      <c r="K59" s="292">
        <f t="shared" si="30"/>
        <v>0</v>
      </c>
      <c r="L59" s="292">
        <f t="shared" si="30"/>
        <v>0</v>
      </c>
      <c r="M59" s="292">
        <f t="shared" si="30"/>
        <v>0</v>
      </c>
      <c r="N59" s="292">
        <f t="shared" si="30"/>
        <v>0</v>
      </c>
      <c r="O59" s="292">
        <f t="shared" si="30"/>
        <v>0</v>
      </c>
      <c r="P59" s="292">
        <f t="shared" si="30"/>
        <v>0</v>
      </c>
      <c r="Q59" s="292">
        <f t="shared" si="30"/>
        <v>0</v>
      </c>
    </row>
    <row r="60" spans="3:17" hidden="1">
      <c r="E60" s="334">
        <f>SUM(E53:E59)</f>
        <v>3504349524.2280016</v>
      </c>
      <c r="F60" s="334">
        <f>SUM(F53:F59)</f>
        <v>5354599599.7640018</v>
      </c>
      <c r="G60" s="334">
        <f t="shared" ref="G60:Q60" si="31">SUM(G53:G59)</f>
        <v>9202208497.6439991</v>
      </c>
      <c r="H60" s="334">
        <f t="shared" si="31"/>
        <v>8019358506</v>
      </c>
      <c r="I60" s="334">
        <f t="shared" si="31"/>
        <v>8934612647.0590363</v>
      </c>
      <c r="J60" s="334">
        <f t="shared" si="31"/>
        <v>13115063090.936728</v>
      </c>
      <c r="K60" s="334">
        <f t="shared" si="31"/>
        <v>10470512182.442028</v>
      </c>
      <c r="L60" s="334">
        <f t="shared" si="31"/>
        <v>13186592395.187986</v>
      </c>
      <c r="M60" s="334">
        <f t="shared" si="31"/>
        <v>14232993526.710941</v>
      </c>
      <c r="N60" s="334">
        <f t="shared" si="31"/>
        <v>14522447567.009251</v>
      </c>
      <c r="O60" s="334">
        <f t="shared" si="31"/>
        <v>17266398849.727867</v>
      </c>
      <c r="P60" s="334">
        <f t="shared" si="31"/>
        <v>19484889472.794693</v>
      </c>
      <c r="Q60" s="334">
        <f t="shared" si="31"/>
        <v>137291881963.50453</v>
      </c>
    </row>
    <row r="61" spans="3:17" hidden="1"/>
    <row r="62" spans="3:17" ht="16.5" hidden="1">
      <c r="C62" s="427" t="s">
        <v>1714</v>
      </c>
      <c r="D62" s="295" t="s">
        <v>1709</v>
      </c>
      <c r="E62" s="292">
        <f>E17</f>
        <v>2169081861</v>
      </c>
      <c r="F62" s="292">
        <f t="shared" ref="F62:J62" si="32">F17</f>
        <v>2813777342</v>
      </c>
      <c r="G62" s="292">
        <f t="shared" si="32"/>
        <v>3505593416</v>
      </c>
      <c r="H62" s="292">
        <f t="shared" si="32"/>
        <v>3859532675</v>
      </c>
      <c r="I62" s="292">
        <f t="shared" si="32"/>
        <v>4490616688.9969807</v>
      </c>
      <c r="J62" s="292">
        <f t="shared" si="32"/>
        <v>5432165734.2312679</v>
      </c>
      <c r="K62" s="292">
        <f>K64/(1-K29)</f>
        <v>5014669940.2694111</v>
      </c>
      <c r="L62" s="292">
        <f t="shared" ref="L62:P62" si="33">L64/(1-L29)</f>
        <v>6099149040.9899683</v>
      </c>
      <c r="M62" s="292">
        <f t="shared" si="33"/>
        <v>5831582627.0767641</v>
      </c>
      <c r="N62" s="292">
        <f t="shared" si="33"/>
        <v>6022072312.6936741</v>
      </c>
      <c r="O62" s="292">
        <f t="shared" si="33"/>
        <v>5622943219.9708719</v>
      </c>
      <c r="P62" s="292">
        <f t="shared" si="33"/>
        <v>6044944227.3746805</v>
      </c>
      <c r="Q62" s="292">
        <f>SUM(E62:P62)</f>
        <v>56906129085.603615</v>
      </c>
    </row>
    <row r="63" spans="3:17" ht="16.5" hidden="1">
      <c r="C63" s="428"/>
      <c r="D63" s="295" t="s">
        <v>1711</v>
      </c>
      <c r="E63" s="292">
        <f t="shared" ref="E63:J64" si="34">E18</f>
        <v>101330736.77199864</v>
      </c>
      <c r="F63" s="292">
        <f t="shared" si="34"/>
        <v>163199085.83599854</v>
      </c>
      <c r="G63" s="292">
        <f t="shared" si="34"/>
        <v>166508307.63200092</v>
      </c>
      <c r="H63" s="292">
        <f t="shared" si="34"/>
        <v>491159455</v>
      </c>
      <c r="I63" s="292">
        <f t="shared" si="34"/>
        <v>571892213.05919409</v>
      </c>
      <c r="J63" s="292">
        <f t="shared" si="34"/>
        <v>705169784.70264626</v>
      </c>
      <c r="K63" s="292">
        <f>K62-K64</f>
        <v>0</v>
      </c>
      <c r="L63" s="292">
        <f t="shared" ref="L63:P63" si="35">L62-L64</f>
        <v>0</v>
      </c>
      <c r="M63" s="292">
        <f t="shared" si="35"/>
        <v>0</v>
      </c>
      <c r="N63" s="292">
        <f t="shared" si="35"/>
        <v>0</v>
      </c>
      <c r="O63" s="292">
        <f t="shared" si="35"/>
        <v>0</v>
      </c>
      <c r="P63" s="292">
        <f t="shared" si="35"/>
        <v>0</v>
      </c>
      <c r="Q63" s="292">
        <f t="shared" ref="Q63:Q64" si="36">SUM(E63:P63)</f>
        <v>2199259583.0018387</v>
      </c>
    </row>
    <row r="64" spans="3:17" ht="16.5" hidden="1">
      <c r="C64" s="429"/>
      <c r="D64" s="295" t="s">
        <v>1713</v>
      </c>
      <c r="E64" s="292">
        <f t="shared" si="34"/>
        <v>2067751124.2280014</v>
      </c>
      <c r="F64" s="292">
        <f t="shared" si="34"/>
        <v>2650578256.1640015</v>
      </c>
      <c r="G64" s="292">
        <f t="shared" si="34"/>
        <v>3339085108.3679991</v>
      </c>
      <c r="H64" s="292">
        <f t="shared" si="34"/>
        <v>3366229324</v>
      </c>
      <c r="I64" s="292">
        <f t="shared" si="34"/>
        <v>3918724475.9377866</v>
      </c>
      <c r="J64" s="292">
        <f t="shared" si="34"/>
        <v>4726995949.5286217</v>
      </c>
      <c r="K64" s="292">
        <f>K19*1.0046</f>
        <v>5014669940.2694111</v>
      </c>
      <c r="L64" s="292">
        <f t="shared" ref="L64:P64" si="37">L19*1.0046</f>
        <v>6099149040.9899683</v>
      </c>
      <c r="M64" s="292">
        <f t="shared" si="37"/>
        <v>5831582627.0767641</v>
      </c>
      <c r="N64" s="292">
        <f t="shared" si="37"/>
        <v>6022072312.6936741</v>
      </c>
      <c r="O64" s="292">
        <f t="shared" si="37"/>
        <v>5622943219.9708719</v>
      </c>
      <c r="P64" s="292">
        <f t="shared" si="37"/>
        <v>6044944227.3746805</v>
      </c>
      <c r="Q64" s="292">
        <f t="shared" si="36"/>
        <v>54704725606.601776</v>
      </c>
    </row>
    <row r="65" spans="3:29" hidden="1">
      <c r="D65" s="292"/>
    </row>
    <row r="66" spans="3:29" ht="16.5" hidden="1">
      <c r="C66" s="427" t="s">
        <v>1703</v>
      </c>
      <c r="D66" s="295" t="s">
        <v>1709</v>
      </c>
      <c r="E66" s="292">
        <f>E22</f>
        <v>1436598400</v>
      </c>
      <c r="F66" s="292">
        <f t="shared" ref="F66:J66" si="38">F22</f>
        <v>3042567725</v>
      </c>
      <c r="G66" s="292">
        <f t="shared" si="38"/>
        <v>6148037027</v>
      </c>
      <c r="H66" s="292">
        <f t="shared" si="38"/>
        <v>4975223663</v>
      </c>
      <c r="I66" s="292">
        <f t="shared" si="38"/>
        <v>5428072971.6911516</v>
      </c>
      <c r="J66" s="292">
        <f t="shared" si="38"/>
        <v>9057572483.0655384</v>
      </c>
      <c r="K66" s="292">
        <f>K68/(1-K48)</f>
        <v>5860681747.6868477</v>
      </c>
      <c r="L66" s="292">
        <f t="shared" ref="L66:P66" si="39">L68/(1-L48)</f>
        <v>7626082394.1404963</v>
      </c>
      <c r="M66" s="292">
        <f t="shared" si="39"/>
        <v>9026374971.963953</v>
      </c>
      <c r="N66" s="292">
        <f t="shared" si="39"/>
        <v>9142819808.6992435</v>
      </c>
      <c r="O66" s="292">
        <f t="shared" si="39"/>
        <v>12495327054.568661</v>
      </c>
      <c r="P66" s="292">
        <f t="shared" si="39"/>
        <v>14432830766.529438</v>
      </c>
      <c r="Q66" s="292">
        <f t="shared" ref="Q66:Q68" si="40">SUM(E66:P66)</f>
        <v>88672189013.345322</v>
      </c>
    </row>
    <row r="67" spans="3:29" ht="16.5" hidden="1">
      <c r="C67" s="428"/>
      <c r="D67" s="295" t="s">
        <v>1711</v>
      </c>
      <c r="E67" s="292">
        <f t="shared" ref="E67:J68" si="41">E23</f>
        <v>0</v>
      </c>
      <c r="F67" s="292">
        <f t="shared" si="41"/>
        <v>338546381.4000001</v>
      </c>
      <c r="G67" s="292">
        <f t="shared" si="41"/>
        <v>284913637.72400093</v>
      </c>
      <c r="H67" s="292">
        <f t="shared" si="41"/>
        <v>324238377</v>
      </c>
      <c r="I67" s="292">
        <f t="shared" si="41"/>
        <v>412184800.56990337</v>
      </c>
      <c r="J67" s="292">
        <f t="shared" si="41"/>
        <v>669505341.65743256</v>
      </c>
      <c r="K67" s="292">
        <f>K66-K68</f>
        <v>373659442.1829977</v>
      </c>
      <c r="L67" s="292">
        <f t="shared" ref="L67:P67" si="42">L66-L68</f>
        <v>500038364.94011116</v>
      </c>
      <c r="M67" s="292">
        <f t="shared" si="42"/>
        <v>585619453.48711586</v>
      </c>
      <c r="N67" s="292">
        <f t="shared" si="42"/>
        <v>602077940.39991665</v>
      </c>
      <c r="O67" s="292">
        <f t="shared" si="42"/>
        <v>808620518.57180214</v>
      </c>
      <c r="P67" s="292">
        <f t="shared" si="42"/>
        <v>945004665.99155235</v>
      </c>
      <c r="Q67" s="292">
        <f t="shared" si="40"/>
        <v>5844408923.9248333</v>
      </c>
    </row>
    <row r="68" spans="3:29" ht="16.5" hidden="1">
      <c r="C68" s="429"/>
      <c r="D68" s="295" t="s">
        <v>1713</v>
      </c>
      <c r="E68" s="292">
        <f t="shared" si="41"/>
        <v>1436598400</v>
      </c>
      <c r="F68" s="292">
        <f t="shared" si="41"/>
        <v>2704021343.5999999</v>
      </c>
      <c r="G68" s="292">
        <f t="shared" si="41"/>
        <v>5863123389.2759991</v>
      </c>
      <c r="H68" s="292">
        <f t="shared" si="41"/>
        <v>4650985286</v>
      </c>
      <c r="I68" s="292">
        <f t="shared" si="41"/>
        <v>5015888171.1212482</v>
      </c>
      <c r="J68" s="292">
        <f t="shared" si="41"/>
        <v>8388067141.4081059</v>
      </c>
      <c r="K68" s="292">
        <f>K24*1.0015</f>
        <v>5487022305.50385</v>
      </c>
      <c r="L68" s="292">
        <f t="shared" ref="L68:P68" si="43">L24*1.0015</f>
        <v>7126044029.2003851</v>
      </c>
      <c r="M68" s="292">
        <f t="shared" si="43"/>
        <v>8440755518.4768372</v>
      </c>
      <c r="N68" s="292">
        <f t="shared" si="43"/>
        <v>8540741868.2993269</v>
      </c>
      <c r="O68" s="292">
        <f t="shared" si="43"/>
        <v>11686706535.996859</v>
      </c>
      <c r="P68" s="292">
        <f t="shared" si="43"/>
        <v>13487826100.537886</v>
      </c>
      <c r="Q68" s="292">
        <f t="shared" si="40"/>
        <v>82827780089.420486</v>
      </c>
    </row>
    <row r="69" spans="3:29" hidden="1"/>
    <row r="70" spans="3:29" hidden="1"/>
    <row r="71" spans="3:29" hidden="1"/>
    <row r="72" spans="3:29" hidden="1"/>
    <row r="74" spans="3:29" hidden="1"/>
    <row r="75" spans="3:29" hidden="1">
      <c r="C75" s="291" t="s">
        <v>1715</v>
      </c>
      <c r="D75" s="291" t="s">
        <v>1716</v>
      </c>
      <c r="E75" s="292">
        <v>16091</v>
      </c>
      <c r="F75" s="292">
        <v>22633</v>
      </c>
      <c r="G75" s="292">
        <v>26329</v>
      </c>
      <c r="H75" s="292">
        <v>29180</v>
      </c>
      <c r="I75" s="292">
        <v>31700</v>
      </c>
      <c r="J75" s="292">
        <v>41311</v>
      </c>
      <c r="K75" s="292">
        <v>41678</v>
      </c>
      <c r="L75" s="292">
        <v>50165</v>
      </c>
      <c r="M75" s="292">
        <v>48461</v>
      </c>
      <c r="N75" s="292">
        <v>51017</v>
      </c>
      <c r="O75" s="292">
        <v>48287</v>
      </c>
      <c r="P75" s="292">
        <v>52147</v>
      </c>
      <c r="Q75" s="307">
        <f>SUM(E75:P75)</f>
        <v>458999</v>
      </c>
      <c r="AC75" s="293">
        <f>SUM(K75:P75)</f>
        <v>291755</v>
      </c>
    </row>
    <row r="76" spans="3:29" hidden="1">
      <c r="E76" s="293">
        <f>E6/E75</f>
        <v>1.1313777888260519</v>
      </c>
      <c r="F76" s="293">
        <f t="shared" ref="F76:AB76" si="44">F6/F75</f>
        <v>1.1189855520699863</v>
      </c>
      <c r="G76" s="293">
        <f t="shared" si="44"/>
        <v>1.1619886816817957</v>
      </c>
      <c r="H76" s="293">
        <f t="shared" si="44"/>
        <v>1.0822481151473613</v>
      </c>
      <c r="I76" s="293">
        <f t="shared" si="44"/>
        <v>1.0932492113564669</v>
      </c>
      <c r="J76" s="293">
        <f t="shared" si="44"/>
        <v>1.0195589552419453</v>
      </c>
      <c r="K76" s="293">
        <f t="shared" si="44"/>
        <v>1</v>
      </c>
      <c r="L76" s="293">
        <f t="shared" si="44"/>
        <v>1</v>
      </c>
      <c r="M76" s="293">
        <f t="shared" si="44"/>
        <v>1</v>
      </c>
      <c r="N76" s="293">
        <f t="shared" si="44"/>
        <v>1</v>
      </c>
      <c r="O76" s="293">
        <f t="shared" si="44"/>
        <v>1</v>
      </c>
      <c r="P76" s="293">
        <f t="shared" si="44"/>
        <v>1</v>
      </c>
      <c r="Q76" s="293">
        <f t="shared" si="44"/>
        <v>1.0331939721001571</v>
      </c>
      <c r="R76" s="293" t="e">
        <f t="shared" si="44"/>
        <v>#DIV/0!</v>
      </c>
      <c r="S76" s="293" t="e">
        <f t="shared" si="44"/>
        <v>#DIV/0!</v>
      </c>
      <c r="T76" s="293" t="e">
        <f t="shared" si="44"/>
        <v>#DIV/0!</v>
      </c>
      <c r="U76" s="293" t="e">
        <f t="shared" si="44"/>
        <v>#DIV/0!</v>
      </c>
      <c r="V76" s="293" t="e">
        <f t="shared" si="44"/>
        <v>#DIV/0!</v>
      </c>
      <c r="W76" s="293" t="e">
        <f t="shared" si="44"/>
        <v>#DIV/0!</v>
      </c>
      <c r="X76" s="293" t="e">
        <f t="shared" si="44"/>
        <v>#DIV/0!</v>
      </c>
      <c r="Y76" s="293" t="e">
        <f t="shared" si="44"/>
        <v>#DIV/0!</v>
      </c>
      <c r="Z76" s="293" t="e">
        <f t="shared" si="44"/>
        <v>#DIV/0!</v>
      </c>
      <c r="AA76" s="293" t="e">
        <f t="shared" si="44"/>
        <v>#DIV/0!</v>
      </c>
      <c r="AB76" s="293" t="e">
        <f t="shared" si="44"/>
        <v>#DIV/0!</v>
      </c>
    </row>
    <row r="77" spans="3:29" hidden="1">
      <c r="E77" s="292">
        <v>1899115649.7169194</v>
      </c>
      <c r="F77" s="292">
        <v>2605157235.4945397</v>
      </c>
      <c r="G77" s="292">
        <v>3021057538.2818122</v>
      </c>
      <c r="H77" s="292">
        <v>3294928725.4716382</v>
      </c>
      <c r="I77" s="292">
        <v>3608172833.77385</v>
      </c>
      <c r="J77" s="292">
        <v>4788751479.6911764</v>
      </c>
      <c r="K77" s="292">
        <v>4942285230.7794199</v>
      </c>
      <c r="L77" s="292">
        <v>6011110319.2541733</v>
      </c>
      <c r="M77" s="292">
        <v>5747406117.0859241</v>
      </c>
      <c r="N77" s="292">
        <v>5935146162.0049458</v>
      </c>
      <c r="O77" s="292">
        <v>5541778334.4840107</v>
      </c>
      <c r="P77" s="292">
        <v>5957687929.95259</v>
      </c>
      <c r="Q77" s="307">
        <f>SUM(E77:P77)</f>
        <v>53352597555.990997</v>
      </c>
      <c r="AC77" s="293">
        <f>SUM(K77:P77)</f>
        <v>34135414093.561066</v>
      </c>
    </row>
    <row r="78" spans="3:29" hidden="1">
      <c r="E78" s="293">
        <f>E19/E77</f>
        <v>1.0887968431707773</v>
      </c>
      <c r="F78" s="293">
        <f t="shared" ref="F78:Q78" si="45">F19/F77</f>
        <v>1.0174350400239236</v>
      </c>
      <c r="G78" s="293">
        <f t="shared" si="45"/>
        <v>1.1052702790517062</v>
      </c>
      <c r="H78" s="293">
        <f t="shared" si="45"/>
        <v>1.0216394964714011</v>
      </c>
      <c r="I78" s="293">
        <f t="shared" si="45"/>
        <v>1.0860689485983201</v>
      </c>
      <c r="J78" s="293">
        <f t="shared" si="45"/>
        <v>0.98710404362714244</v>
      </c>
      <c r="K78" s="293">
        <f t="shared" si="45"/>
        <v>1.0099999999999993</v>
      </c>
      <c r="L78" s="293">
        <f t="shared" si="45"/>
        <v>1.0099999999999998</v>
      </c>
      <c r="M78" s="293">
        <f t="shared" si="45"/>
        <v>1.01</v>
      </c>
      <c r="N78" s="293">
        <f t="shared" si="45"/>
        <v>1.0100000000000007</v>
      </c>
      <c r="O78" s="293">
        <f t="shared" si="45"/>
        <v>1.0100000000000016</v>
      </c>
      <c r="P78" s="293">
        <f t="shared" si="45"/>
        <v>1.0100000000000009</v>
      </c>
      <c r="Q78" s="293">
        <f t="shared" si="45"/>
        <v>1.0223706992987462</v>
      </c>
    </row>
    <row r="79" spans="3:29" hidden="1">
      <c r="C79" s="291" t="s">
        <v>1715</v>
      </c>
      <c r="D79" s="291" t="s">
        <v>1717</v>
      </c>
      <c r="E79" s="292">
        <v>7693</v>
      </c>
      <c r="F79" s="292">
        <v>11685</v>
      </c>
      <c r="G79" s="292">
        <v>17606</v>
      </c>
      <c r="H79" s="292">
        <v>17771</v>
      </c>
      <c r="I79" s="292">
        <v>19100</v>
      </c>
      <c r="J79" s="292">
        <v>30458</v>
      </c>
      <c r="K79" s="292">
        <v>19027</v>
      </c>
      <c r="L79" s="292">
        <v>24540</v>
      </c>
      <c r="M79" s="292">
        <v>28815</v>
      </c>
      <c r="N79" s="292">
        <v>29310</v>
      </c>
      <c r="O79" s="292">
        <v>39993</v>
      </c>
      <c r="P79" s="292">
        <v>46365</v>
      </c>
      <c r="Q79" s="307">
        <f>SUM(E79:P79)</f>
        <v>292363</v>
      </c>
      <c r="AC79" s="293">
        <f>SUM(K79:P79)</f>
        <v>188050</v>
      </c>
    </row>
    <row r="80" spans="3:29" hidden="1">
      <c r="E80" s="293">
        <f>E9/E79</f>
        <v>0.68022877940985316</v>
      </c>
      <c r="F80" s="293">
        <f t="shared" ref="F80:Q80" si="46">F9/F79</f>
        <v>0.84296106118955927</v>
      </c>
      <c r="G80" s="293">
        <f t="shared" si="46"/>
        <v>1.1731795978643644</v>
      </c>
      <c r="H80" s="293">
        <f t="shared" si="46"/>
        <v>0.90017444150582404</v>
      </c>
      <c r="I80" s="293">
        <f t="shared" si="46"/>
        <v>0.93193717277486909</v>
      </c>
      <c r="J80" s="293">
        <f t="shared" si="46"/>
        <v>0.96959747849497668</v>
      </c>
      <c r="K80" s="293">
        <f t="shared" si="46"/>
        <v>0.9728280864035318</v>
      </c>
      <c r="L80" s="293">
        <f t="shared" si="46"/>
        <v>1</v>
      </c>
      <c r="M80" s="293">
        <f t="shared" si="46"/>
        <v>1</v>
      </c>
      <c r="N80" s="293">
        <f t="shared" si="46"/>
        <v>1</v>
      </c>
      <c r="O80" s="293">
        <f t="shared" si="46"/>
        <v>1</v>
      </c>
      <c r="P80" s="293">
        <f t="shared" si="46"/>
        <v>1</v>
      </c>
      <c r="Q80" s="293">
        <f t="shared" si="46"/>
        <v>0.98028820336362676</v>
      </c>
    </row>
    <row r="81" spans="5:29" hidden="1">
      <c r="E81" s="292">
        <v>2212564419.1174197</v>
      </c>
      <c r="F81" s="292">
        <v>3318505057.9224901</v>
      </c>
      <c r="G81" s="292">
        <v>4893559745.4795704</v>
      </c>
      <c r="H81" s="292">
        <v>5057597985.4033489</v>
      </c>
      <c r="I81" s="292">
        <v>5430186856.14221</v>
      </c>
      <c r="J81" s="292">
        <v>8705082700.1873589</v>
      </c>
      <c r="K81" s="292">
        <v>5424558514.2126894</v>
      </c>
      <c r="L81" s="292">
        <v>7044921755.1893806</v>
      </c>
      <c r="M81" s="292">
        <v>8344666681.6377802</v>
      </c>
      <c r="N81" s="292">
        <v>8443514795.4299507</v>
      </c>
      <c r="O81" s="292">
        <v>11553666071.187147</v>
      </c>
      <c r="P81" s="292">
        <v>13334281845.09165</v>
      </c>
      <c r="Q81" s="307">
        <f>SUM(E81:P81)</f>
        <v>83763106427.000992</v>
      </c>
      <c r="AC81" s="293">
        <f>SUM(K81:P81)</f>
        <v>54145609662.748596</v>
      </c>
    </row>
    <row r="82" spans="5:29" hidden="1">
      <c r="E82" s="293">
        <f>E24/E81</f>
        <v>0.64929110654913791</v>
      </c>
      <c r="F82" s="293">
        <f t="shared" ref="F82:Q82" si="47">F24/F81</f>
        <v>0.8148311653599889</v>
      </c>
      <c r="G82" s="293">
        <f t="shared" si="47"/>
        <v>1.1981305418191868</v>
      </c>
      <c r="H82" s="293">
        <f t="shared" si="47"/>
        <v>0.91960359431950356</v>
      </c>
      <c r="I82" s="293">
        <f t="shared" si="47"/>
        <v>0.92370452509339729</v>
      </c>
      <c r="J82" s="293">
        <f t="shared" si="47"/>
        <v>0.96358270567924298</v>
      </c>
      <c r="K82" s="293">
        <f t="shared" si="47"/>
        <v>1.0100000000000002</v>
      </c>
      <c r="L82" s="293">
        <f t="shared" si="47"/>
        <v>1.0099999999999998</v>
      </c>
      <c r="M82" s="293">
        <f t="shared" si="47"/>
        <v>1.0099999999999998</v>
      </c>
      <c r="N82" s="293">
        <f t="shared" si="47"/>
        <v>1.01</v>
      </c>
      <c r="O82" s="293">
        <f t="shared" si="47"/>
        <v>1.0099999999999991</v>
      </c>
      <c r="P82" s="293">
        <f t="shared" si="47"/>
        <v>1.0100000000000002</v>
      </c>
      <c r="Q82" s="293">
        <f t="shared" si="47"/>
        <v>0.98785435522133869</v>
      </c>
    </row>
    <row r="83" spans="5:29" hidden="1"/>
    <row r="85" spans="5:29" hidden="1">
      <c r="L85" s="333"/>
    </row>
    <row r="86" spans="5:29" hidden="1">
      <c r="H86" s="293"/>
      <c r="I86" s="293"/>
      <c r="J86" s="293"/>
      <c r="L86" s="293"/>
    </row>
    <row r="87" spans="5:29" hidden="1">
      <c r="G87" s="292" t="s">
        <v>1718</v>
      </c>
      <c r="H87" s="335">
        <f>H75+I75+J75</f>
        <v>102191</v>
      </c>
      <c r="I87" s="335">
        <f>H6+I6+J6</f>
        <v>108355</v>
      </c>
      <c r="J87" s="336">
        <f>I87/H87</f>
        <v>1.0603184233445215</v>
      </c>
      <c r="K87" s="337"/>
      <c r="L87" s="293"/>
    </row>
    <row r="88" spans="5:29" hidden="1">
      <c r="H88" s="335">
        <f>H79+I79+J79</f>
        <v>67329</v>
      </c>
      <c r="I88" s="335">
        <f>H9+I9+J9</f>
        <v>63329</v>
      </c>
      <c r="J88" s="336">
        <f>I88/H88</f>
        <v>0.94059023600528746</v>
      </c>
      <c r="K88" s="333"/>
    </row>
    <row r="89" spans="5:29" hidden="1">
      <c r="H89" s="335">
        <f>H77+I77+J77</f>
        <v>11691853038.936665</v>
      </c>
      <c r="I89" s="335">
        <f>H19+I19+J19</f>
        <v>12011949749.466408</v>
      </c>
      <c r="J89" s="336">
        <f>I89/H89</f>
        <v>1.0273777569273019</v>
      </c>
    </row>
    <row r="90" spans="5:29" hidden="1">
      <c r="H90" s="335">
        <f>H81+I81+J81</f>
        <v>19192867541.732918</v>
      </c>
      <c r="I90" s="335">
        <f>H24+I24+J24</f>
        <v>18054940598.529354</v>
      </c>
      <c r="J90" s="336">
        <f>I90/H90</f>
        <v>0.9407109468801752</v>
      </c>
    </row>
    <row r="91" spans="5:29" hidden="1"/>
  </sheetData>
  <mergeCells count="29">
    <mergeCell ref="E4:P4"/>
    <mergeCell ref="Q4:Q5"/>
    <mergeCell ref="X4:X5"/>
    <mergeCell ref="Y4:Y5"/>
    <mergeCell ref="B9:B12"/>
    <mergeCell ref="C9:D9"/>
    <mergeCell ref="C10:C11"/>
    <mergeCell ref="C12:D12"/>
    <mergeCell ref="B6:B8"/>
    <mergeCell ref="C6:D6"/>
    <mergeCell ref="C7:D7"/>
    <mergeCell ref="C8:D8"/>
    <mergeCell ref="B4:D5"/>
    <mergeCell ref="B13:D13"/>
    <mergeCell ref="E15:P15"/>
    <mergeCell ref="Q15:Q16"/>
    <mergeCell ref="X15:X16"/>
    <mergeCell ref="Y15:Y16"/>
    <mergeCell ref="B17:B21"/>
    <mergeCell ref="C17:C19"/>
    <mergeCell ref="C21:D21"/>
    <mergeCell ref="B15:D16"/>
    <mergeCell ref="C66:C68"/>
    <mergeCell ref="B22:B27"/>
    <mergeCell ref="C22:C24"/>
    <mergeCell ref="C25:C26"/>
    <mergeCell ref="C27:D27"/>
    <mergeCell ref="B28:D28"/>
    <mergeCell ref="C62:C64"/>
  </mergeCells>
  <phoneticPr fontId="3" type="noConversion"/>
  <pageMargins left="0.7" right="0.7" top="0.75" bottom="0.75" header="0.3" footer="0.3"/>
  <pageSetup paperSize="8" scale="7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1CD3A-A076-4D52-9A89-CA03896E5F00}">
  <sheetPr>
    <tabColor theme="7" tint="0.79998168889431442"/>
  </sheetPr>
  <dimension ref="A1:AD41"/>
  <sheetViews>
    <sheetView showGridLines="0" topLeftCell="B1" zoomScale="145" zoomScaleNormal="145" zoomScaleSheetLayoutView="160" workbookViewId="0">
      <selection activeCell="H7" sqref="H7:J7"/>
    </sheetView>
  </sheetViews>
  <sheetFormatPr defaultColWidth="9" defaultRowHeight="15"/>
  <cols>
    <col min="1" max="1" width="0" style="104" hidden="1" customWidth="1"/>
    <col min="2" max="2" width="1.375" style="104" customWidth="1"/>
    <col min="3" max="3" width="9.625" style="104" customWidth="1"/>
    <col min="4" max="11" width="8.625" style="104" customWidth="1"/>
    <col min="12" max="13" width="8.625" style="104" hidden="1" customWidth="1"/>
    <col min="14" max="16" width="8.625" style="104" customWidth="1"/>
    <col min="17" max="17" width="8.625" style="104" hidden="1" customWidth="1"/>
    <col min="18" max="20" width="8.625" style="104" customWidth="1"/>
    <col min="21" max="21" width="8.625" style="104" hidden="1" customWidth="1"/>
    <col min="22" max="23" width="8.625" style="104" customWidth="1"/>
    <col min="24" max="24" width="7.625" style="104" customWidth="1"/>
    <col min="25" max="25" width="12.125" style="242" bestFit="1" customWidth="1"/>
    <col min="26" max="26" width="13.125" style="242" customWidth="1"/>
    <col min="27" max="27" width="11.75" style="242" bestFit="1" customWidth="1"/>
    <col min="28" max="28" width="12.125" style="242" bestFit="1" customWidth="1"/>
    <col min="29" max="29" width="11.125" style="244" bestFit="1" customWidth="1"/>
    <col min="30" max="16384" width="9" style="104"/>
  </cols>
  <sheetData>
    <row r="1" spans="1:30" s="100" customFormat="1" ht="13.5" customHeight="1">
      <c r="E1" s="101">
        <f t="shared" ref="E1:W1" si="0">E10/E2</f>
        <v>1.3411669367909238</v>
      </c>
      <c r="F1" s="101">
        <f t="shared" si="0"/>
        <v>1.1084073701256072</v>
      </c>
      <c r="G1" s="101">
        <f t="shared" si="0"/>
        <v>1.1628278221208665</v>
      </c>
      <c r="H1" s="101">
        <f t="shared" si="0"/>
        <v>1.1815950137885962</v>
      </c>
      <c r="I1" s="101">
        <f t="shared" si="0"/>
        <v>1.2192621031726034</v>
      </c>
      <c r="J1" s="101">
        <f t="shared" si="0"/>
        <v>1.2355529292162011</v>
      </c>
      <c r="K1" s="101">
        <f t="shared" si="0"/>
        <v>1.0631428384135406</v>
      </c>
      <c r="L1" s="101">
        <f t="shared" si="0"/>
        <v>1.1588282548009865</v>
      </c>
      <c r="M1" s="101">
        <f t="shared" si="0"/>
        <v>1.1682830181157822</v>
      </c>
      <c r="N1" s="101">
        <f t="shared" si="0"/>
        <v>1.440905163441635</v>
      </c>
      <c r="O1" s="101">
        <f t="shared" si="0"/>
        <v>1.1741434636105292</v>
      </c>
      <c r="P1" s="101">
        <f t="shared" si="0"/>
        <v>1.1114828345661227</v>
      </c>
      <c r="Q1" s="101">
        <f t="shared" si="0"/>
        <v>1.2177585553144241</v>
      </c>
      <c r="R1" s="101">
        <f t="shared" si="0"/>
        <v>1.0390511654087571</v>
      </c>
      <c r="S1" s="101">
        <f t="shared" si="0"/>
        <v>0.91783449160009889</v>
      </c>
      <c r="T1" s="101">
        <f t="shared" si="0"/>
        <v>1.0897498433518868</v>
      </c>
      <c r="U1" s="101">
        <f t="shared" si="0"/>
        <v>1.0121007515037823</v>
      </c>
      <c r="V1" s="101">
        <f t="shared" si="0"/>
        <v>1.1015690277324151</v>
      </c>
      <c r="W1" s="101">
        <f t="shared" si="0"/>
        <v>1.1246462912597224</v>
      </c>
      <c r="X1" s="101"/>
      <c r="Y1" s="102"/>
      <c r="Z1" s="102" t="s">
        <v>1558</v>
      </c>
      <c r="AA1" s="102">
        <v>30000</v>
      </c>
      <c r="AB1" s="102">
        <v>83664.404679836822</v>
      </c>
      <c r="AC1" s="103">
        <f>AB1*AA1</f>
        <v>2509932140.3951049</v>
      </c>
    </row>
    <row r="2" spans="1:30" s="112" customFormat="1">
      <c r="A2" s="104"/>
      <c r="B2" s="104"/>
      <c r="C2" s="441" t="s">
        <v>1559</v>
      </c>
      <c r="D2" s="105" t="s">
        <v>1557</v>
      </c>
      <c r="E2" s="106">
        <v>13574</v>
      </c>
      <c r="F2" s="106">
        <v>22849</v>
      </c>
      <c r="G2" s="106">
        <v>26310</v>
      </c>
      <c r="H2" s="107">
        <f>+E2+F2+G2</f>
        <v>62733</v>
      </c>
      <c r="I2" s="107">
        <v>24788</v>
      </c>
      <c r="J2" s="107">
        <v>26574</v>
      </c>
      <c r="K2" s="107">
        <v>36964</v>
      </c>
      <c r="L2" s="107">
        <f>+I2+J2+K2</f>
        <v>88326</v>
      </c>
      <c r="M2" s="107">
        <f>L2+H2</f>
        <v>151059</v>
      </c>
      <c r="N2" s="107">
        <v>31347</v>
      </c>
      <c r="O2" s="107">
        <v>45956</v>
      </c>
      <c r="P2" s="107">
        <v>46959</v>
      </c>
      <c r="Q2" s="107">
        <f>+N2+O2+P2</f>
        <v>124262</v>
      </c>
      <c r="R2" s="107">
        <v>51299</v>
      </c>
      <c r="S2" s="107">
        <v>57760</v>
      </c>
      <c r="T2" s="108">
        <v>52316</v>
      </c>
      <c r="U2" s="108">
        <f>+R2+S2+T2</f>
        <v>161375</v>
      </c>
      <c r="V2" s="108">
        <f>U2+Q2</f>
        <v>285637</v>
      </c>
      <c r="W2" s="108">
        <f>V2+M2</f>
        <v>436696</v>
      </c>
      <c r="X2" s="109"/>
      <c r="Y2" s="110"/>
      <c r="Z2" s="110" t="s">
        <v>1560</v>
      </c>
      <c r="AA2" s="110">
        <v>-15000</v>
      </c>
      <c r="AB2" s="110">
        <v>123000</v>
      </c>
      <c r="AC2" s="111">
        <f>AB2*AA2</f>
        <v>-1845000000</v>
      </c>
    </row>
    <row r="3" spans="1:30" s="112" customFormat="1">
      <c r="A3" s="104"/>
      <c r="B3" s="104"/>
      <c r="C3" s="441"/>
      <c r="D3" s="113" t="s">
        <v>1561</v>
      </c>
      <c r="E3" s="114">
        <v>1645403036.9279985</v>
      </c>
      <c r="F3" s="114">
        <v>2468614112.5120044</v>
      </c>
      <c r="G3" s="114">
        <v>2799378535.5760007</v>
      </c>
      <c r="H3" s="115">
        <f>+E3+F3+G3</f>
        <v>6913395685.0160036</v>
      </c>
      <c r="I3" s="115">
        <v>2831011324.5120001</v>
      </c>
      <c r="J3" s="115">
        <v>2895841575.0079975</v>
      </c>
      <c r="K3" s="115">
        <v>4347934978.5650024</v>
      </c>
      <c r="L3" s="115">
        <f>+I3+J3+K3</f>
        <v>10074787878.084999</v>
      </c>
      <c r="M3" s="115">
        <f>L3+H3</f>
        <v>16988183563.101002</v>
      </c>
      <c r="N3" s="115">
        <v>3675032548.3759999</v>
      </c>
      <c r="O3" s="115">
        <v>5443482480.6240005</v>
      </c>
      <c r="P3" s="115">
        <v>5058017161.0880003</v>
      </c>
      <c r="Q3" s="115">
        <f>+N3+O3+P3</f>
        <v>14176532190.088001</v>
      </c>
      <c r="R3" s="115">
        <v>5601927719.04</v>
      </c>
      <c r="S3" s="115">
        <v>5693798284.9279995</v>
      </c>
      <c r="T3" s="116">
        <v>6133551912.8959999</v>
      </c>
      <c r="U3" s="117">
        <f>+R3+S3+T3</f>
        <v>17429277916.863998</v>
      </c>
      <c r="V3" s="117">
        <f>U3+Q3</f>
        <v>31605810106.952</v>
      </c>
      <c r="W3" s="118">
        <f>V3+M3</f>
        <v>48593993670.053001</v>
      </c>
      <c r="X3" s="119"/>
      <c r="Y3" s="110">
        <v>17235.536807955767</v>
      </c>
      <c r="Z3" s="110"/>
      <c r="AA3" s="110"/>
      <c r="AB3" s="110"/>
      <c r="AC3" s="111">
        <f>AC2+AC1</f>
        <v>664932140.39510489</v>
      </c>
      <c r="AD3" s="120">
        <f>AC3/15000</f>
        <v>44328.809359673658</v>
      </c>
    </row>
    <row r="4" spans="1:30" s="112" customFormat="1" ht="4.5" customHeight="1" thickBot="1">
      <c r="A4" s="104"/>
      <c r="B4" s="104"/>
      <c r="F4" s="121"/>
      <c r="I4" s="110"/>
      <c r="J4" s="110"/>
      <c r="K4" s="110"/>
      <c r="N4" s="110"/>
      <c r="O4" s="110"/>
      <c r="P4" s="110"/>
      <c r="Q4" s="110"/>
      <c r="R4" s="110"/>
      <c r="S4" s="110"/>
      <c r="T4" s="110"/>
      <c r="Y4" s="110"/>
      <c r="Z4" s="110"/>
      <c r="AA4" s="110"/>
      <c r="AB4" s="110"/>
      <c r="AC4" s="111"/>
    </row>
    <row r="5" spans="1:30" s="112" customFormat="1" ht="16.5">
      <c r="A5" s="104"/>
      <c r="B5" s="104"/>
      <c r="C5" s="442" t="s">
        <v>1562</v>
      </c>
      <c r="D5" s="443"/>
      <c r="E5" s="122" t="s">
        <v>1072</v>
      </c>
      <c r="F5" s="122" t="s">
        <v>1073</v>
      </c>
      <c r="G5" s="122" t="s">
        <v>1563</v>
      </c>
      <c r="H5" s="122" t="s">
        <v>1564</v>
      </c>
      <c r="I5" s="122" t="s">
        <v>1565</v>
      </c>
      <c r="J5" s="122" t="s">
        <v>1566</v>
      </c>
      <c r="K5" s="122" t="s">
        <v>1567</v>
      </c>
      <c r="L5" s="122" t="s">
        <v>1568</v>
      </c>
      <c r="M5" s="122" t="s">
        <v>1569</v>
      </c>
      <c r="N5" s="122" t="s">
        <v>1570</v>
      </c>
      <c r="O5" s="122" t="s">
        <v>1571</v>
      </c>
      <c r="P5" s="122" t="s">
        <v>1572</v>
      </c>
      <c r="Q5" s="122" t="s">
        <v>1573</v>
      </c>
      <c r="R5" s="122" t="s">
        <v>1574</v>
      </c>
      <c r="S5" s="122" t="s">
        <v>1575</v>
      </c>
      <c r="T5" s="122" t="s">
        <v>1576</v>
      </c>
      <c r="U5" s="122" t="s">
        <v>1577</v>
      </c>
      <c r="V5" s="122" t="s">
        <v>1578</v>
      </c>
      <c r="W5" s="123" t="s">
        <v>1579</v>
      </c>
      <c r="Y5" s="123" t="s">
        <v>1580</v>
      </c>
      <c r="Z5" s="124" t="s">
        <v>1581</v>
      </c>
      <c r="AA5" s="123" t="s">
        <v>1582</v>
      </c>
      <c r="AB5" s="123" t="s">
        <v>1583</v>
      </c>
      <c r="AC5" s="111" t="s">
        <v>1584</v>
      </c>
    </row>
    <row r="6" spans="1:30" s="112" customFormat="1">
      <c r="A6" s="104"/>
      <c r="B6" s="104"/>
      <c r="C6" s="125" t="s">
        <v>1585</v>
      </c>
      <c r="D6" s="126" t="s">
        <v>1071</v>
      </c>
      <c r="E6" s="127">
        <v>16091</v>
      </c>
      <c r="F6" s="127">
        <v>22633</v>
      </c>
      <c r="G6" s="128">
        <v>26329</v>
      </c>
      <c r="H6" s="128">
        <f>+E6+F6+G6</f>
        <v>65053</v>
      </c>
      <c r="I6" s="129">
        <v>29180</v>
      </c>
      <c r="J6" s="127">
        <v>31700</v>
      </c>
      <c r="K6" s="127">
        <v>41311</v>
      </c>
      <c r="L6" s="127">
        <f>+I6+J6+K6</f>
        <v>102191</v>
      </c>
      <c r="M6" s="130">
        <f>H6+L6</f>
        <v>167244</v>
      </c>
      <c r="N6" s="127">
        <v>41678</v>
      </c>
      <c r="O6" s="127">
        <v>50165</v>
      </c>
      <c r="P6" s="127">
        <v>48461</v>
      </c>
      <c r="Q6" s="127">
        <f>+N6+O6+P6</f>
        <v>140304</v>
      </c>
      <c r="R6" s="127">
        <v>51017</v>
      </c>
      <c r="S6" s="127">
        <v>48287</v>
      </c>
      <c r="T6" s="127">
        <v>52147</v>
      </c>
      <c r="U6" s="131">
        <f>+R6+S6+T6</f>
        <v>151451</v>
      </c>
      <c r="V6" s="132">
        <f>+Q6+U6</f>
        <v>291755</v>
      </c>
      <c r="W6" s="133">
        <f>V6+M6</f>
        <v>458999</v>
      </c>
      <c r="Y6" s="133">
        <v>458999</v>
      </c>
      <c r="Z6" s="133"/>
      <c r="AA6" s="133"/>
      <c r="AB6" s="133">
        <v>458999</v>
      </c>
      <c r="AC6" s="134"/>
    </row>
    <row r="7" spans="1:30" s="112" customFormat="1">
      <c r="A7" s="104"/>
      <c r="B7" s="104"/>
      <c r="C7" s="135" t="s">
        <v>1586</v>
      </c>
      <c r="D7" s="126" t="s">
        <v>1557</v>
      </c>
      <c r="E7" s="127">
        <v>18205</v>
      </c>
      <c r="F7" s="127">
        <v>25326</v>
      </c>
      <c r="G7" s="128">
        <v>30594</v>
      </c>
      <c r="H7" s="128">
        <f>+E7+F7+G7</f>
        <v>74125</v>
      </c>
      <c r="I7" s="129">
        <v>30055</v>
      </c>
      <c r="J7" s="274">
        <v>32651</v>
      </c>
      <c r="K7" s="274">
        <v>38085</v>
      </c>
      <c r="L7" s="127">
        <f>+I7+J7+K7</f>
        <v>100791</v>
      </c>
      <c r="M7" s="130">
        <f>L7+H7</f>
        <v>174916</v>
      </c>
      <c r="N7" s="127">
        <v>42928</v>
      </c>
      <c r="O7" s="127">
        <v>51670</v>
      </c>
      <c r="P7" s="127">
        <v>49915</v>
      </c>
      <c r="Q7" s="127">
        <f>+N7+O7+P7</f>
        <v>144513</v>
      </c>
      <c r="R7" s="127">
        <v>51017</v>
      </c>
      <c r="S7" s="127">
        <v>49736</v>
      </c>
      <c r="T7" s="127">
        <v>53711</v>
      </c>
      <c r="U7" s="127">
        <f>+R7+S7+T7</f>
        <v>154464</v>
      </c>
      <c r="V7" s="127">
        <f>U7+Q7</f>
        <v>298977</v>
      </c>
      <c r="W7" s="136">
        <f>V7+M7</f>
        <v>473893</v>
      </c>
      <c r="Y7" s="136">
        <v>463305.75375034078</v>
      </c>
      <c r="Z7" s="136"/>
      <c r="AA7" s="136"/>
      <c r="AB7" s="136">
        <v>463305.75375034078</v>
      </c>
      <c r="AC7" s="111"/>
    </row>
    <row r="8" spans="1:30" s="112" customFormat="1">
      <c r="A8" s="104"/>
      <c r="B8" s="104"/>
      <c r="C8" s="135" t="s">
        <v>1587</v>
      </c>
      <c r="D8" s="126" t="s">
        <v>1557</v>
      </c>
      <c r="E8" s="127"/>
      <c r="F8" s="127"/>
      <c r="G8" s="128"/>
      <c r="H8" s="128"/>
      <c r="I8" s="129">
        <v>168.06901344248973</v>
      </c>
      <c r="J8" s="127">
        <v>182.58354099132711</v>
      </c>
      <c r="K8" s="127">
        <v>213.01187911811579</v>
      </c>
      <c r="L8" s="127">
        <f>+I8+J8+K8</f>
        <v>563.66443355193258</v>
      </c>
      <c r="M8" s="130">
        <f>L8+H8</f>
        <v>563.66443355193258</v>
      </c>
      <c r="N8" s="127">
        <v>240.05415840493785</v>
      </c>
      <c r="O8" s="127">
        <v>288.93701368548653</v>
      </c>
      <c r="P8" s="127">
        <v>279.12242839055847</v>
      </c>
      <c r="Q8" s="127">
        <f>+N8+O8+P8</f>
        <v>808.11360048098277</v>
      </c>
      <c r="R8" s="127">
        <v>285.28573430383557</v>
      </c>
      <c r="S8" s="127">
        <v>278.12023482171014</v>
      </c>
      <c r="T8" s="127">
        <v>300.35280479731023</v>
      </c>
      <c r="U8" s="127">
        <f>+R8+S8+T8</f>
        <v>863.75877392285588</v>
      </c>
      <c r="V8" s="127">
        <f>U8+Q8</f>
        <v>1671.8723744038386</v>
      </c>
      <c r="W8" s="136">
        <f>V8+M8</f>
        <v>2235.5368079557711</v>
      </c>
      <c r="Y8" s="136"/>
      <c r="Z8" s="136"/>
      <c r="AA8" s="136"/>
      <c r="AB8" s="136"/>
      <c r="AC8" s="111"/>
    </row>
    <row r="9" spans="1:30" s="112" customFormat="1">
      <c r="A9" s="104"/>
      <c r="B9" s="104"/>
      <c r="C9" s="135" t="s">
        <v>1588</v>
      </c>
      <c r="D9" s="126" t="s">
        <v>1557</v>
      </c>
      <c r="E9" s="127"/>
      <c r="F9" s="127"/>
      <c r="G9" s="128"/>
      <c r="H9" s="128"/>
      <c r="I9" s="129"/>
      <c r="J9" s="127"/>
      <c r="K9" s="127">
        <v>1000</v>
      </c>
      <c r="L9" s="127">
        <f>+I9+J9+K9</f>
        <v>1000</v>
      </c>
      <c r="M9" s="130">
        <f>L9+H9</f>
        <v>1000</v>
      </c>
      <c r="N9" s="127">
        <v>2000</v>
      </c>
      <c r="O9" s="127">
        <v>2000</v>
      </c>
      <c r="P9" s="127">
        <v>2000</v>
      </c>
      <c r="Q9" s="127">
        <f>+N9+O9+P9</f>
        <v>6000</v>
      </c>
      <c r="R9" s="127">
        <v>2000</v>
      </c>
      <c r="S9" s="127">
        <v>3000</v>
      </c>
      <c r="T9" s="127">
        <v>3000</v>
      </c>
      <c r="U9" s="127">
        <f>+R9+S9+T9</f>
        <v>8000</v>
      </c>
      <c r="V9" s="127">
        <f>U9+Q9</f>
        <v>14000</v>
      </c>
      <c r="W9" s="136">
        <f>V9+M9</f>
        <v>15000</v>
      </c>
      <c r="Y9" s="136"/>
      <c r="Z9" s="136"/>
      <c r="AA9" s="136"/>
      <c r="AB9" s="136"/>
      <c r="AC9" s="111"/>
    </row>
    <row r="10" spans="1:30" s="112" customFormat="1">
      <c r="A10" s="104"/>
      <c r="B10" s="104"/>
      <c r="C10" s="444" t="s">
        <v>1589</v>
      </c>
      <c r="D10" s="137" t="s">
        <v>1071</v>
      </c>
      <c r="E10" s="138">
        <f>E7+E8+E9</f>
        <v>18205</v>
      </c>
      <c r="F10" s="138">
        <f t="shared" ref="F10:W10" si="1">F7+F8+F9</f>
        <v>25326</v>
      </c>
      <c r="G10" s="138">
        <f t="shared" si="1"/>
        <v>30594</v>
      </c>
      <c r="H10" s="138">
        <f t="shared" si="1"/>
        <v>74125</v>
      </c>
      <c r="I10" s="139">
        <f t="shared" si="1"/>
        <v>30223.069013442491</v>
      </c>
      <c r="J10" s="138">
        <f t="shared" si="1"/>
        <v>32833.583540991327</v>
      </c>
      <c r="K10" s="138">
        <f t="shared" si="1"/>
        <v>39298.011879118116</v>
      </c>
      <c r="L10" s="138">
        <f t="shared" si="1"/>
        <v>102354.66443355194</v>
      </c>
      <c r="M10" s="138">
        <f t="shared" si="1"/>
        <v>176479.66443355192</v>
      </c>
      <c r="N10" s="138">
        <f t="shared" si="1"/>
        <v>45168.054158404935</v>
      </c>
      <c r="O10" s="138">
        <f t="shared" si="1"/>
        <v>53958.937013685485</v>
      </c>
      <c r="P10" s="138">
        <f t="shared" si="1"/>
        <v>52194.122428390561</v>
      </c>
      <c r="Q10" s="138">
        <f t="shared" si="1"/>
        <v>151321.11360048098</v>
      </c>
      <c r="R10" s="138">
        <f t="shared" si="1"/>
        <v>53302.285734303834</v>
      </c>
      <c r="S10" s="138">
        <f t="shared" si="1"/>
        <v>53014.120234821712</v>
      </c>
      <c r="T10" s="138">
        <f t="shared" si="1"/>
        <v>57011.352804797309</v>
      </c>
      <c r="U10" s="138">
        <f t="shared" si="1"/>
        <v>163327.75877392286</v>
      </c>
      <c r="V10" s="138">
        <f t="shared" si="1"/>
        <v>314648.87237440381</v>
      </c>
      <c r="W10" s="140">
        <f t="shared" si="1"/>
        <v>491128.53680795577</v>
      </c>
      <c r="X10" s="121"/>
      <c r="Y10" s="136">
        <v>473893</v>
      </c>
      <c r="Z10" s="136">
        <v>15000</v>
      </c>
      <c r="AA10" s="136">
        <v>2200</v>
      </c>
      <c r="AB10" s="136">
        <f>Y10+Z10+AA10</f>
        <v>491093</v>
      </c>
      <c r="AC10" s="111">
        <v>13000</v>
      </c>
      <c r="AD10" s="141">
        <f>AC10+AB10</f>
        <v>504093</v>
      </c>
    </row>
    <row r="11" spans="1:30" s="112" customFormat="1" hidden="1">
      <c r="A11" s="104"/>
      <c r="B11" s="104"/>
      <c r="C11" s="445"/>
      <c r="D11" s="142" t="s">
        <v>1590</v>
      </c>
      <c r="E11" s="143">
        <f t="shared" ref="E11:W11" si="2">E10/E7</f>
        <v>1</v>
      </c>
      <c r="F11" s="143">
        <f t="shared" si="2"/>
        <v>1</v>
      </c>
      <c r="G11" s="144">
        <f t="shared" si="2"/>
        <v>1</v>
      </c>
      <c r="H11" s="144">
        <f t="shared" si="2"/>
        <v>1</v>
      </c>
      <c r="I11" s="145">
        <f t="shared" si="2"/>
        <v>1.0055920483594241</v>
      </c>
      <c r="J11" s="143">
        <f t="shared" si="2"/>
        <v>1.005591973936214</v>
      </c>
      <c r="K11" s="143">
        <f t="shared" si="2"/>
        <v>1.0318501215470164</v>
      </c>
      <c r="L11" s="143">
        <f t="shared" si="2"/>
        <v>1.0155139291558963</v>
      </c>
      <c r="M11" s="146">
        <f t="shared" si="2"/>
        <v>1.0089395163024075</v>
      </c>
      <c r="N11" s="143">
        <f t="shared" si="2"/>
        <v>1.052181656690387</v>
      </c>
      <c r="O11" s="143">
        <f t="shared" si="2"/>
        <v>1.0442991487068993</v>
      </c>
      <c r="P11" s="143">
        <f t="shared" si="2"/>
        <v>1.0456600706879808</v>
      </c>
      <c r="Q11" s="143">
        <f t="shared" si="2"/>
        <v>1.0471107346777175</v>
      </c>
      <c r="R11" s="143">
        <f t="shared" si="2"/>
        <v>1.0447945926711455</v>
      </c>
      <c r="S11" s="143">
        <f t="shared" si="2"/>
        <v>1.0659104116700522</v>
      </c>
      <c r="T11" s="143">
        <f t="shared" si="2"/>
        <v>1.0614464970824842</v>
      </c>
      <c r="U11" s="143">
        <f t="shared" si="2"/>
        <v>1.0573839779749512</v>
      </c>
      <c r="V11" s="143">
        <f t="shared" si="2"/>
        <v>1.0524183210561475</v>
      </c>
      <c r="W11" s="147">
        <f t="shared" si="2"/>
        <v>1.0363701021284462</v>
      </c>
      <c r="Y11" s="147">
        <v>1.0228526975198426</v>
      </c>
      <c r="Z11" s="147"/>
      <c r="AA11" s="147"/>
      <c r="AB11" s="147"/>
      <c r="AC11" s="111"/>
    </row>
    <row r="12" spans="1:30" s="156" customFormat="1" ht="17.25" customHeight="1">
      <c r="A12" s="148"/>
      <c r="B12" s="148"/>
      <c r="C12" s="445"/>
      <c r="D12" s="142" t="s">
        <v>1591</v>
      </c>
      <c r="E12" s="149">
        <f t="shared" ref="E12:W12" si="3">E10/E6</f>
        <v>1.1313777888260519</v>
      </c>
      <c r="F12" s="149">
        <f t="shared" si="3"/>
        <v>1.1189855520699863</v>
      </c>
      <c r="G12" s="150">
        <f t="shared" si="3"/>
        <v>1.1619886816817957</v>
      </c>
      <c r="H12" s="150">
        <f t="shared" si="3"/>
        <v>1.1394555208829724</v>
      </c>
      <c r="I12" s="151">
        <f t="shared" si="3"/>
        <v>1.0357460251351094</v>
      </c>
      <c r="J12" s="273">
        <f t="shared" si="3"/>
        <v>1.0357597331543005</v>
      </c>
      <c r="K12" s="149">
        <f t="shared" si="3"/>
        <v>0.95127234584295017</v>
      </c>
      <c r="L12" s="149">
        <f t="shared" si="3"/>
        <v>1.001601554281218</v>
      </c>
      <c r="M12" s="152">
        <f t="shared" si="3"/>
        <v>1.05522269518519</v>
      </c>
      <c r="N12" s="149">
        <f t="shared" si="3"/>
        <v>1.0837385229234833</v>
      </c>
      <c r="O12" s="149">
        <f t="shared" si="3"/>
        <v>1.0756291640324027</v>
      </c>
      <c r="P12" s="149">
        <f t="shared" si="3"/>
        <v>1.0770335409585143</v>
      </c>
      <c r="Q12" s="149">
        <f t="shared" si="3"/>
        <v>1.0785231611392474</v>
      </c>
      <c r="R12" s="149">
        <f t="shared" si="3"/>
        <v>1.0447945926711455</v>
      </c>
      <c r="S12" s="149">
        <f t="shared" si="3"/>
        <v>1.0978963330673206</v>
      </c>
      <c r="T12" s="149">
        <f t="shared" si="3"/>
        <v>1.0932815464896792</v>
      </c>
      <c r="U12" s="149">
        <f t="shared" si="3"/>
        <v>1.0784198108558072</v>
      </c>
      <c r="V12" s="149">
        <f t="shared" si="3"/>
        <v>1.0784695116601388</v>
      </c>
      <c r="W12" s="153">
        <f t="shared" si="3"/>
        <v>1.0699991433705864</v>
      </c>
      <c r="X12" s="112"/>
      <c r="Y12" s="154">
        <v>1.032450048910782</v>
      </c>
      <c r="Z12" s="154"/>
      <c r="AA12" s="154"/>
      <c r="AB12" s="155">
        <f>AB10/AB6</f>
        <v>1.069921720962355</v>
      </c>
      <c r="AC12" s="111"/>
      <c r="AD12" s="155">
        <f>AD10/AB6</f>
        <v>1.0982442227542979</v>
      </c>
    </row>
    <row r="13" spans="1:30" s="112" customFormat="1" ht="16.5" customHeight="1" thickBot="1">
      <c r="A13" s="104"/>
      <c r="B13" s="104"/>
      <c r="C13" s="446"/>
      <c r="D13" s="157" t="s">
        <v>1592</v>
      </c>
      <c r="E13" s="158">
        <f t="shared" ref="E13:Q13" si="4">E10-E6</f>
        <v>2114</v>
      </c>
      <c r="F13" s="158">
        <f t="shared" si="4"/>
        <v>2693</v>
      </c>
      <c r="G13" s="159">
        <f t="shared" si="4"/>
        <v>4265</v>
      </c>
      <c r="H13" s="159">
        <f t="shared" si="4"/>
        <v>9072</v>
      </c>
      <c r="I13" s="160">
        <f t="shared" si="4"/>
        <v>1043.0690134424913</v>
      </c>
      <c r="J13" s="158">
        <f t="shared" si="4"/>
        <v>1133.583540991327</v>
      </c>
      <c r="K13" s="158">
        <f t="shared" si="4"/>
        <v>-2012.9881208818842</v>
      </c>
      <c r="L13" s="158">
        <f t="shared" si="4"/>
        <v>163.66443355193769</v>
      </c>
      <c r="M13" s="161">
        <f t="shared" si="4"/>
        <v>9235.6644335519231</v>
      </c>
      <c r="N13" s="158">
        <f t="shared" si="4"/>
        <v>3490.0541584049352</v>
      </c>
      <c r="O13" s="158">
        <f t="shared" si="4"/>
        <v>3793.937013685485</v>
      </c>
      <c r="P13" s="158">
        <f t="shared" si="4"/>
        <v>3733.1224283905613</v>
      </c>
      <c r="Q13" s="158">
        <f t="shared" si="4"/>
        <v>11017.113600480981</v>
      </c>
      <c r="R13" s="158"/>
      <c r="S13" s="158">
        <f>S10-S6</f>
        <v>4727.1202348217121</v>
      </c>
      <c r="T13" s="158"/>
      <c r="U13" s="158">
        <f>U10-U6</f>
        <v>11876.758773922862</v>
      </c>
      <c r="V13" s="158">
        <f>V10-V6</f>
        <v>22893.872374403814</v>
      </c>
      <c r="W13" s="162">
        <f>W10-W6</f>
        <v>32129.536807955767</v>
      </c>
      <c r="Y13" s="163">
        <v>14894.540000000037</v>
      </c>
      <c r="Z13" s="164"/>
      <c r="AA13" s="164"/>
      <c r="AB13" s="164"/>
      <c r="AC13" s="111"/>
    </row>
    <row r="14" spans="1:30" s="112" customFormat="1" ht="16.5" customHeight="1" thickBot="1">
      <c r="A14" s="104"/>
      <c r="B14" s="104"/>
      <c r="C14" s="165"/>
      <c r="D14" s="166" t="s">
        <v>1593</v>
      </c>
      <c r="E14" s="167">
        <f t="shared" ref="E14:W14" si="5">E10/E2</f>
        <v>1.3411669367909238</v>
      </c>
      <c r="F14" s="167">
        <f t="shared" si="5"/>
        <v>1.1084073701256072</v>
      </c>
      <c r="G14" s="167">
        <f t="shared" si="5"/>
        <v>1.1628278221208665</v>
      </c>
      <c r="H14" s="167">
        <f t="shared" si="5"/>
        <v>1.1815950137885962</v>
      </c>
      <c r="I14" s="167">
        <f t="shared" si="5"/>
        <v>1.2192621031726034</v>
      </c>
      <c r="J14" s="167">
        <f t="shared" si="5"/>
        <v>1.2355529292162011</v>
      </c>
      <c r="K14" s="167">
        <f t="shared" si="5"/>
        <v>1.0631428384135406</v>
      </c>
      <c r="L14" s="167">
        <f t="shared" si="5"/>
        <v>1.1588282548009865</v>
      </c>
      <c r="M14" s="167">
        <f t="shared" si="5"/>
        <v>1.1682830181157822</v>
      </c>
      <c r="N14" s="167">
        <f t="shared" si="5"/>
        <v>1.440905163441635</v>
      </c>
      <c r="O14" s="167">
        <f t="shared" si="5"/>
        <v>1.1741434636105292</v>
      </c>
      <c r="P14" s="167">
        <f t="shared" si="5"/>
        <v>1.1114828345661227</v>
      </c>
      <c r="Q14" s="167">
        <f t="shared" si="5"/>
        <v>1.2177585553144241</v>
      </c>
      <c r="R14" s="167">
        <f t="shared" si="5"/>
        <v>1.0390511654087571</v>
      </c>
      <c r="S14" s="167">
        <f t="shared" si="5"/>
        <v>0.91783449160009889</v>
      </c>
      <c r="T14" s="167">
        <f t="shared" si="5"/>
        <v>1.0897498433518868</v>
      </c>
      <c r="U14" s="167">
        <f t="shared" si="5"/>
        <v>1.0121007515037823</v>
      </c>
      <c r="V14" s="167">
        <f t="shared" si="5"/>
        <v>1.1015690277324151</v>
      </c>
      <c r="W14" s="168">
        <f t="shared" si="5"/>
        <v>1.1246462912597224</v>
      </c>
      <c r="Y14" s="168">
        <v>1.0851794841262572</v>
      </c>
      <c r="Z14" s="168"/>
      <c r="AA14" s="168"/>
      <c r="AB14" s="168"/>
      <c r="AC14" s="111"/>
    </row>
    <row r="15" spans="1:30" s="112" customFormat="1" ht="3" customHeight="1" thickBot="1">
      <c r="A15" s="104"/>
      <c r="B15" s="104"/>
      <c r="C15" s="169"/>
      <c r="D15" s="170"/>
      <c r="E15" s="171"/>
      <c r="F15" s="171"/>
      <c r="G15" s="171"/>
      <c r="H15" s="171"/>
      <c r="I15" s="171"/>
      <c r="J15" s="171"/>
      <c r="K15" s="171"/>
      <c r="L15" s="171"/>
      <c r="M15" s="171"/>
      <c r="N15" s="171"/>
      <c r="O15" s="171"/>
      <c r="P15" s="171"/>
      <c r="Q15" s="171"/>
      <c r="R15" s="171"/>
      <c r="S15" s="172"/>
      <c r="T15" s="172"/>
      <c r="U15" s="171"/>
      <c r="V15" s="171"/>
      <c r="W15" s="171"/>
      <c r="Y15" s="110"/>
      <c r="Z15" s="110"/>
      <c r="AA15" s="110"/>
      <c r="AB15" s="110"/>
      <c r="AC15" s="111"/>
    </row>
    <row r="16" spans="1:30" s="112" customFormat="1">
      <c r="A16" s="104"/>
      <c r="B16" s="104"/>
      <c r="C16" s="442" t="s">
        <v>1594</v>
      </c>
      <c r="D16" s="443"/>
      <c r="E16" s="173" t="s">
        <v>1595</v>
      </c>
      <c r="F16" s="173" t="s">
        <v>1073</v>
      </c>
      <c r="G16" s="173" t="s">
        <v>1563</v>
      </c>
      <c r="H16" s="173" t="s">
        <v>1564</v>
      </c>
      <c r="I16" s="173" t="s">
        <v>1565</v>
      </c>
      <c r="J16" s="173" t="s">
        <v>1566</v>
      </c>
      <c r="K16" s="173" t="s">
        <v>1567</v>
      </c>
      <c r="L16" s="173" t="s">
        <v>1596</v>
      </c>
      <c r="M16" s="173" t="s">
        <v>1569</v>
      </c>
      <c r="N16" s="173" t="s">
        <v>1570</v>
      </c>
      <c r="O16" s="173" t="s">
        <v>1066</v>
      </c>
      <c r="P16" s="173" t="s">
        <v>1067</v>
      </c>
      <c r="Q16" s="173" t="s">
        <v>1597</v>
      </c>
      <c r="R16" s="173" t="s">
        <v>1068</v>
      </c>
      <c r="S16" s="173" t="s">
        <v>1069</v>
      </c>
      <c r="T16" s="173" t="s">
        <v>1070</v>
      </c>
      <c r="U16" s="173" t="s">
        <v>1598</v>
      </c>
      <c r="V16" s="173" t="s">
        <v>1599</v>
      </c>
      <c r="W16" s="174" t="s">
        <v>1580</v>
      </c>
      <c r="Y16" s="174" t="s">
        <v>1580</v>
      </c>
      <c r="Z16" s="174"/>
      <c r="AA16" s="174"/>
      <c r="AB16" s="174"/>
      <c r="AC16" s="111">
        <v>121000</v>
      </c>
    </row>
    <row r="17" spans="1:30" s="112" customFormat="1">
      <c r="A17" s="104"/>
      <c r="B17" s="104"/>
      <c r="C17" s="125" t="s">
        <v>1585</v>
      </c>
      <c r="D17" s="126" t="s">
        <v>1600</v>
      </c>
      <c r="E17" s="175">
        <v>1899115649.7169201</v>
      </c>
      <c r="F17" s="175">
        <v>2605157235.4945397</v>
      </c>
      <c r="G17" s="176">
        <v>3021057538.2818112</v>
      </c>
      <c r="H17" s="176">
        <f>+E17+F17+G17</f>
        <v>7525330423.4932709</v>
      </c>
      <c r="I17" s="177">
        <v>3294928725.4716382</v>
      </c>
      <c r="J17" s="175">
        <v>3608172833.77385</v>
      </c>
      <c r="K17" s="175">
        <v>4788751479.6911764</v>
      </c>
      <c r="L17" s="175">
        <f>+I17+J17+K17</f>
        <v>11691853038.936665</v>
      </c>
      <c r="M17" s="178">
        <f>L17+H17</f>
        <v>19217183462.429935</v>
      </c>
      <c r="N17" s="175">
        <v>4942285230.7794209</v>
      </c>
      <c r="O17" s="175">
        <v>6011110319.2541761</v>
      </c>
      <c r="P17" s="175">
        <v>5747406117.0859251</v>
      </c>
      <c r="Q17" s="175">
        <f>+N17+O17+P17</f>
        <v>16700801667.119522</v>
      </c>
      <c r="R17" s="175">
        <v>5935146162.0049429</v>
      </c>
      <c r="S17" s="179">
        <v>5541778334.4840088</v>
      </c>
      <c r="T17" s="179">
        <v>5957687929.952589</v>
      </c>
      <c r="U17" s="180">
        <f>+R17+S17+T17</f>
        <v>17434612426.441544</v>
      </c>
      <c r="V17" s="181">
        <f>U17+Q17</f>
        <v>34135414093.561066</v>
      </c>
      <c r="W17" s="182">
        <f>V17+M17</f>
        <v>53352597555.990997</v>
      </c>
      <c r="Y17" s="182">
        <v>53352597555.990997</v>
      </c>
      <c r="Z17" s="182"/>
      <c r="AA17" s="182"/>
      <c r="AB17" s="182">
        <v>53352597555.990997</v>
      </c>
      <c r="AC17" s="111"/>
    </row>
    <row r="18" spans="1:30" s="112" customFormat="1">
      <c r="A18" s="104"/>
      <c r="B18" s="104"/>
      <c r="C18" s="135" t="s">
        <v>1586</v>
      </c>
      <c r="D18" s="126" t="s">
        <v>1561</v>
      </c>
      <c r="E18" s="175">
        <v>2067751124.2279999</v>
      </c>
      <c r="F18" s="175">
        <v>2650578256.164</v>
      </c>
      <c r="G18" s="176">
        <v>3339085108.368</v>
      </c>
      <c r="H18" s="176">
        <f>+E18+F18+G18</f>
        <v>8057414488.7600002</v>
      </c>
      <c r="I18" s="177">
        <v>3294928725.4716382</v>
      </c>
      <c r="J18" s="175">
        <v>3608172833.77385</v>
      </c>
      <c r="K18" s="175">
        <v>4256667414.4244456</v>
      </c>
      <c r="L18" s="175">
        <f>+I18+J18+K18</f>
        <v>11159768973.669933</v>
      </c>
      <c r="M18" s="178">
        <f>L18+H18</f>
        <v>19217183462.429932</v>
      </c>
      <c r="N18" s="175">
        <v>4942285230.7794209</v>
      </c>
      <c r="O18" s="175">
        <v>6011110319.2541761</v>
      </c>
      <c r="P18" s="175">
        <v>5747406117.0859251</v>
      </c>
      <c r="Q18" s="175">
        <f>+N18+O18+P18</f>
        <v>16700801667.119522</v>
      </c>
      <c r="R18" s="175">
        <v>5935146162.0049429</v>
      </c>
      <c r="S18" s="183">
        <v>5541778334.4840088</v>
      </c>
      <c r="T18" s="183">
        <v>5957687929.952589</v>
      </c>
      <c r="U18" s="181">
        <f>+R18+S18+T18</f>
        <v>17434612426.441544</v>
      </c>
      <c r="V18" s="181">
        <f>U18+Q18</f>
        <v>34135414093.561066</v>
      </c>
      <c r="W18" s="182">
        <f>V18+M18</f>
        <v>53352597555.990997</v>
      </c>
      <c r="Y18" s="182">
        <v>53352597555.991005</v>
      </c>
      <c r="Z18" s="182"/>
      <c r="AA18" s="182"/>
      <c r="AB18" s="182">
        <v>53352597555.991005</v>
      </c>
      <c r="AC18" s="111"/>
    </row>
    <row r="19" spans="1:30" s="112" customFormat="1">
      <c r="A19" s="104"/>
      <c r="B19" s="104"/>
      <c r="C19" s="135" t="s">
        <v>1587</v>
      </c>
      <c r="D19" s="126" t="s">
        <v>1561</v>
      </c>
      <c r="E19" s="175"/>
      <c r="F19" s="175"/>
      <c r="G19" s="176"/>
      <c r="H19" s="176">
        <f>+E19+F19+G19</f>
        <v>0</v>
      </c>
      <c r="I19" s="177">
        <v>30398673.889248945</v>
      </c>
      <c r="J19" s="175">
        <v>33288631.848702073</v>
      </c>
      <c r="K19" s="175">
        <v>39428254.108730033</v>
      </c>
      <c r="L19" s="175">
        <f>+I19+J19+K19</f>
        <v>103115559.84668106</v>
      </c>
      <c r="M19" s="178">
        <f>L19+H19</f>
        <v>103115559.84668106</v>
      </c>
      <c r="N19" s="175">
        <v>45597015.752323985</v>
      </c>
      <c r="O19" s="175">
        <v>55457886.203942314</v>
      </c>
      <c r="P19" s="175">
        <v>53024978.328586139</v>
      </c>
      <c r="Q19" s="175">
        <f>+N19+O19+P19</f>
        <v>154079880.28485245</v>
      </c>
      <c r="R19" s="175">
        <v>54757048.69397144</v>
      </c>
      <c r="S19" s="183">
        <v>51127877.533184178</v>
      </c>
      <c r="T19" s="183">
        <v>54965016.729040109</v>
      </c>
      <c r="U19" s="181">
        <f>+R19+S19+T19</f>
        <v>160849942.95619574</v>
      </c>
      <c r="V19" s="181">
        <f>U19+Q19</f>
        <v>314929823.24104822</v>
      </c>
      <c r="W19" s="182">
        <f>V19+M19</f>
        <v>418045383.08772928</v>
      </c>
      <c r="Y19" s="182"/>
      <c r="Z19" s="182"/>
      <c r="AA19" s="182"/>
      <c r="AB19" s="182"/>
      <c r="AC19" s="111"/>
    </row>
    <row r="20" spans="1:30" s="112" customFormat="1">
      <c r="A20" s="104"/>
      <c r="B20" s="104"/>
      <c r="C20" s="135" t="s">
        <v>1588</v>
      </c>
      <c r="D20" s="126" t="s">
        <v>1561</v>
      </c>
      <c r="E20" s="175"/>
      <c r="F20" s="175"/>
      <c r="G20" s="176"/>
      <c r="H20" s="176">
        <f>+E20+F20+G20</f>
        <v>0</v>
      </c>
      <c r="I20" s="177"/>
      <c r="J20" s="175"/>
      <c r="K20" s="175">
        <v>44328809.359673657</v>
      </c>
      <c r="L20" s="175">
        <f>+I20+J20+K20</f>
        <v>44328809.359673657</v>
      </c>
      <c r="M20" s="178">
        <f>L20+H20</f>
        <v>44328809.359673657</v>
      </c>
      <c r="N20" s="175">
        <v>88657618.719347313</v>
      </c>
      <c r="O20" s="175">
        <v>88657618.719347313</v>
      </c>
      <c r="P20" s="175">
        <v>88657618.719347313</v>
      </c>
      <c r="Q20" s="175">
        <f>+N20+O20+P20</f>
        <v>265972856.15804195</v>
      </c>
      <c r="R20" s="175">
        <v>88657618.719347313</v>
      </c>
      <c r="S20" s="183">
        <v>132986428.07902098</v>
      </c>
      <c r="T20" s="183">
        <v>132986428.07902098</v>
      </c>
      <c r="U20" s="181">
        <f>+R20+S20+T20</f>
        <v>354630474.87738925</v>
      </c>
      <c r="V20" s="181">
        <f>U20+Q20</f>
        <v>620603331.03543115</v>
      </c>
      <c r="W20" s="182">
        <f>V20+M20</f>
        <v>664932140.39510477</v>
      </c>
      <c r="Y20" s="182"/>
      <c r="Z20" s="182"/>
      <c r="AA20" s="182"/>
      <c r="AB20" s="182"/>
      <c r="AC20" s="111"/>
    </row>
    <row r="21" spans="1:30" s="112" customFormat="1">
      <c r="A21" s="104"/>
      <c r="B21" s="104"/>
      <c r="C21" s="447" t="s">
        <v>1589</v>
      </c>
      <c r="D21" s="137" t="s">
        <v>1561</v>
      </c>
      <c r="E21" s="184">
        <f>E18+E19+E20</f>
        <v>2067751124.2279999</v>
      </c>
      <c r="F21" s="184">
        <f t="shared" ref="F21:W21" si="6">F18+F19+F20</f>
        <v>2650578256.164</v>
      </c>
      <c r="G21" s="184">
        <f t="shared" si="6"/>
        <v>3339085108.368</v>
      </c>
      <c r="H21" s="184">
        <f t="shared" si="6"/>
        <v>8057414488.7600002</v>
      </c>
      <c r="I21" s="185">
        <f t="shared" si="6"/>
        <v>3325327399.3608871</v>
      </c>
      <c r="J21" s="184">
        <f t="shared" si="6"/>
        <v>3641461465.6225519</v>
      </c>
      <c r="K21" s="184">
        <f t="shared" si="6"/>
        <v>4340424477.892849</v>
      </c>
      <c r="L21" s="184">
        <f t="shared" si="6"/>
        <v>11307213342.876289</v>
      </c>
      <c r="M21" s="184">
        <f t="shared" si="6"/>
        <v>19364627831.636284</v>
      </c>
      <c r="N21" s="184">
        <f t="shared" si="6"/>
        <v>5076539865.251092</v>
      </c>
      <c r="O21" s="184">
        <f t="shared" si="6"/>
        <v>6155225824.1774654</v>
      </c>
      <c r="P21" s="184">
        <f t="shared" si="6"/>
        <v>5889088714.1338587</v>
      </c>
      <c r="Q21" s="184">
        <f t="shared" si="6"/>
        <v>17120854403.562416</v>
      </c>
      <c r="R21" s="184">
        <f t="shared" si="6"/>
        <v>6078560829.4182615</v>
      </c>
      <c r="S21" s="184">
        <f t="shared" si="6"/>
        <v>5725892640.0962143</v>
      </c>
      <c r="T21" s="184">
        <f t="shared" si="6"/>
        <v>6145639374.7606506</v>
      </c>
      <c r="U21" s="184">
        <f t="shared" si="6"/>
        <v>17950092844.275127</v>
      </c>
      <c r="V21" s="184">
        <f t="shared" si="6"/>
        <v>35070947247.837547</v>
      </c>
      <c r="W21" s="186">
        <f t="shared" si="6"/>
        <v>54435575079.473831</v>
      </c>
      <c r="Y21" s="182">
        <v>53352597555.990997</v>
      </c>
      <c r="Z21" s="182">
        <f>AC3</f>
        <v>664932140.39510489</v>
      </c>
      <c r="AA21" s="182">
        <v>418000000</v>
      </c>
      <c r="AB21" s="182">
        <f>Y21+Z21+AA21</f>
        <v>54435529696.386101</v>
      </c>
      <c r="AC21" s="187">
        <f>AC10*AC16</f>
        <v>1573000000</v>
      </c>
      <c r="AD21" s="188">
        <f>AB21+AC21</f>
        <v>56008529696.386101</v>
      </c>
    </row>
    <row r="22" spans="1:30" s="112" customFormat="1" hidden="1">
      <c r="A22" s="104"/>
      <c r="B22" s="104"/>
      <c r="C22" s="448"/>
      <c r="D22" s="142" t="s">
        <v>1590</v>
      </c>
      <c r="E22" s="189">
        <f>E21/E18</f>
        <v>1</v>
      </c>
      <c r="F22" s="189">
        <f t="shared" ref="F22:W22" si="7">F21/F18</f>
        <v>1</v>
      </c>
      <c r="G22" s="190">
        <f t="shared" si="7"/>
        <v>1</v>
      </c>
      <c r="H22" s="190">
        <f t="shared" si="7"/>
        <v>1</v>
      </c>
      <c r="I22" s="191">
        <f t="shared" si="7"/>
        <v>1.009225897256669</v>
      </c>
      <c r="J22" s="189">
        <f t="shared" si="7"/>
        <v>1.009225897256669</v>
      </c>
      <c r="K22" s="189">
        <f t="shared" si="7"/>
        <v>1.0196766755101838</v>
      </c>
      <c r="L22" s="189">
        <f t="shared" si="7"/>
        <v>1.0132121345481464</v>
      </c>
      <c r="M22" s="192">
        <f t="shared" si="7"/>
        <v>1.007672527532175</v>
      </c>
      <c r="N22" s="189">
        <f t="shared" si="7"/>
        <v>1.0271644852942854</v>
      </c>
      <c r="O22" s="189">
        <f t="shared" si="7"/>
        <v>1.0239748561029853</v>
      </c>
      <c r="P22" s="189">
        <f t="shared" si="7"/>
        <v>1.0246515722330354</v>
      </c>
      <c r="Q22" s="189">
        <f t="shared" si="7"/>
        <v>1.0251516510892942</v>
      </c>
      <c r="R22" s="189">
        <f t="shared" si="7"/>
        <v>1.0241636285777453</v>
      </c>
      <c r="S22" s="189">
        <f t="shared" si="7"/>
        <v>1.03322296463331</v>
      </c>
      <c r="T22" s="189">
        <f t="shared" si="7"/>
        <v>1.0315477156604873</v>
      </c>
      <c r="U22" s="189">
        <f t="shared" si="7"/>
        <v>1.0295664971050231</v>
      </c>
      <c r="V22" s="189">
        <f t="shared" si="7"/>
        <v>1.0274065271835373</v>
      </c>
      <c r="W22" s="193">
        <f t="shared" si="7"/>
        <v>1.0202984966635655</v>
      </c>
      <c r="Y22" s="193">
        <v>0.99999999999999989</v>
      </c>
      <c r="Z22" s="193"/>
      <c r="AA22" s="193"/>
      <c r="AB22" s="194">
        <f>AB21/AB17</f>
        <v>1.0202976460379201</v>
      </c>
      <c r="AC22" s="111"/>
      <c r="AD22" s="194">
        <f>AD21/AB18</f>
        <v>1.0497807466189031</v>
      </c>
    </row>
    <row r="23" spans="1:30" s="156" customFormat="1" ht="17.25" customHeight="1">
      <c r="A23" s="148"/>
      <c r="B23" s="148"/>
      <c r="C23" s="448"/>
      <c r="D23" s="142" t="s">
        <v>1591</v>
      </c>
      <c r="E23" s="149">
        <f>E21/E17</f>
        <v>1.088796843170776</v>
      </c>
      <c r="F23" s="149">
        <f>F21/F17</f>
        <v>1.0174350400239232</v>
      </c>
      <c r="G23" s="150">
        <f>G21/G17</f>
        <v>1.1052702790517068</v>
      </c>
      <c r="H23" s="150">
        <f>H21/H17</f>
        <v>1.0707057411865424</v>
      </c>
      <c r="I23" s="151">
        <f>I21/I17</f>
        <v>1.009225897256669</v>
      </c>
      <c r="J23" s="273">
        <f t="shared" ref="J23:W23" si="8">J21/J17</f>
        <v>1.009225897256669</v>
      </c>
      <c r="K23" s="149">
        <f t="shared" si="8"/>
        <v>0.90637914627650717</v>
      </c>
      <c r="L23" s="149">
        <f t="shared" si="8"/>
        <v>0.9671019046528011</v>
      </c>
      <c r="M23" s="152">
        <f t="shared" si="8"/>
        <v>1.0076725275321747</v>
      </c>
      <c r="N23" s="149">
        <f t="shared" si="8"/>
        <v>1.0271644852942854</v>
      </c>
      <c r="O23" s="149">
        <f t="shared" si="8"/>
        <v>1.0239748561029853</v>
      </c>
      <c r="P23" s="149">
        <f t="shared" si="8"/>
        <v>1.0246515722330354</v>
      </c>
      <c r="Q23" s="149">
        <f t="shared" si="8"/>
        <v>1.0251516510892942</v>
      </c>
      <c r="R23" s="149">
        <f t="shared" si="8"/>
        <v>1.0241636285777453</v>
      </c>
      <c r="S23" s="149">
        <f t="shared" si="8"/>
        <v>1.03322296463331</v>
      </c>
      <c r="T23" s="149">
        <f t="shared" si="8"/>
        <v>1.0315477156604873</v>
      </c>
      <c r="U23" s="149">
        <f t="shared" si="8"/>
        <v>1.0295664971050231</v>
      </c>
      <c r="V23" s="149">
        <f t="shared" si="8"/>
        <v>1.0274065271835373</v>
      </c>
      <c r="W23" s="153">
        <f t="shared" si="8"/>
        <v>1.0202984966635655</v>
      </c>
      <c r="X23" s="112"/>
      <c r="Y23" s="154">
        <v>1</v>
      </c>
      <c r="Z23" s="154"/>
      <c r="AA23" s="154"/>
      <c r="AB23" s="154"/>
      <c r="AC23" s="111"/>
    </row>
    <row r="24" spans="1:30" s="112" customFormat="1" ht="17.25" customHeight="1">
      <c r="A24" s="104"/>
      <c r="B24" s="104"/>
      <c r="C24" s="449"/>
      <c r="D24" s="126" t="s">
        <v>1592</v>
      </c>
      <c r="E24" s="195">
        <f>E21-E17</f>
        <v>168635474.51107979</v>
      </c>
      <c r="F24" s="195">
        <f t="shared" ref="F24:W24" si="9">F21-F17</f>
        <v>45421020.669460297</v>
      </c>
      <c r="G24" s="196">
        <f t="shared" si="9"/>
        <v>318027570.08618879</v>
      </c>
      <c r="H24" s="196">
        <f t="shared" si="9"/>
        <v>532084065.26672935</v>
      </c>
      <c r="I24" s="197">
        <f t="shared" si="9"/>
        <v>30398673.889248848</v>
      </c>
      <c r="J24" s="195">
        <f t="shared" si="9"/>
        <v>33288631.848701954</v>
      </c>
      <c r="K24" s="195">
        <f t="shared" si="9"/>
        <v>-448327001.79832745</v>
      </c>
      <c r="L24" s="195">
        <f t="shared" si="9"/>
        <v>-384639696.06037521</v>
      </c>
      <c r="M24" s="198">
        <f t="shared" si="9"/>
        <v>147444369.20634842</v>
      </c>
      <c r="N24" s="195">
        <f t="shared" si="9"/>
        <v>134254634.4716711</v>
      </c>
      <c r="O24" s="195">
        <f t="shared" si="9"/>
        <v>144115504.9232893</v>
      </c>
      <c r="P24" s="195">
        <f t="shared" si="9"/>
        <v>141682597.04793358</v>
      </c>
      <c r="Q24" s="195">
        <f t="shared" si="9"/>
        <v>420052736.44289398</v>
      </c>
      <c r="R24" s="195">
        <f t="shared" si="9"/>
        <v>143414667.41331863</v>
      </c>
      <c r="S24" s="195">
        <f t="shared" si="9"/>
        <v>184114305.61220551</v>
      </c>
      <c r="T24" s="195">
        <f t="shared" si="9"/>
        <v>187951444.8080616</v>
      </c>
      <c r="U24" s="195">
        <f t="shared" si="9"/>
        <v>515480417.83358383</v>
      </c>
      <c r="V24" s="195">
        <f t="shared" si="9"/>
        <v>935533154.27648163</v>
      </c>
      <c r="W24" s="199">
        <f t="shared" si="9"/>
        <v>1082977523.4828339</v>
      </c>
      <c r="Y24" s="200">
        <v>0</v>
      </c>
      <c r="Z24" s="200"/>
      <c r="AA24" s="200"/>
      <c r="AB24" s="200"/>
      <c r="AC24" s="111"/>
    </row>
    <row r="25" spans="1:30" s="112" customFormat="1" ht="17.25" hidden="1" customHeight="1">
      <c r="A25" s="104"/>
      <c r="B25" s="104"/>
      <c r="C25" s="201"/>
      <c r="D25" s="157" t="s">
        <v>1593</v>
      </c>
      <c r="E25" s="202">
        <f t="shared" ref="E25:W25" si="10">E21/E3</f>
        <v>1.2566836682692248</v>
      </c>
      <c r="F25" s="202">
        <f t="shared" si="10"/>
        <v>1.0737110521768967</v>
      </c>
      <c r="G25" s="203">
        <f t="shared" si="10"/>
        <v>1.1927951386113451</v>
      </c>
      <c r="H25" s="203">
        <f t="shared" si="10"/>
        <v>1.1654785659417017</v>
      </c>
      <c r="I25" s="204">
        <f t="shared" si="10"/>
        <v>1.1746075936075937</v>
      </c>
      <c r="J25" s="205">
        <f t="shared" si="10"/>
        <v>1.2574795171978617</v>
      </c>
      <c r="K25" s="205">
        <f t="shared" si="10"/>
        <v>0.99827262810755457</v>
      </c>
      <c r="L25" s="205">
        <f t="shared" si="10"/>
        <v>1.1223276836897085</v>
      </c>
      <c r="M25" s="206">
        <f t="shared" si="10"/>
        <v>1.1398880733604158</v>
      </c>
      <c r="N25" s="205">
        <f t="shared" si="10"/>
        <v>1.3813591576200921</v>
      </c>
      <c r="O25" s="205">
        <f t="shared" si="10"/>
        <v>1.1307514713396993</v>
      </c>
      <c r="P25" s="205">
        <f t="shared" si="10"/>
        <v>1.1643077764621683</v>
      </c>
      <c r="Q25" s="205">
        <f t="shared" si="10"/>
        <v>1.207689876056786</v>
      </c>
      <c r="R25" s="205">
        <f t="shared" si="10"/>
        <v>1.0850837665681166</v>
      </c>
      <c r="S25" s="205">
        <f t="shared" si="10"/>
        <v>1.0056367214927813</v>
      </c>
      <c r="T25" s="205">
        <f t="shared" si="10"/>
        <v>1.0019707115935934</v>
      </c>
      <c r="U25" s="205">
        <f t="shared" si="10"/>
        <v>1.0298816124164965</v>
      </c>
      <c r="V25" s="205">
        <f t="shared" si="10"/>
        <v>1.109636080491522</v>
      </c>
      <c r="W25" s="207">
        <f t="shared" si="10"/>
        <v>1.1202120049873741</v>
      </c>
      <c r="Y25" s="207">
        <v>1.0979257625592229</v>
      </c>
      <c r="Z25" s="207"/>
      <c r="AA25" s="207"/>
      <c r="AB25" s="207"/>
      <c r="AC25" s="111"/>
    </row>
    <row r="26" spans="1:30" s="156" customFormat="1" ht="12" customHeight="1">
      <c r="A26" s="148"/>
      <c r="B26" s="148"/>
      <c r="C26" s="439" t="s">
        <v>1601</v>
      </c>
      <c r="D26" s="208" t="s">
        <v>1585</v>
      </c>
      <c r="E26" s="209">
        <f t="shared" ref="E26:W26" si="11">E17/E6</f>
        <v>118023.46962382202</v>
      </c>
      <c r="F26" s="209">
        <f t="shared" si="11"/>
        <v>115104.3712938868</v>
      </c>
      <c r="G26" s="210">
        <f t="shared" si="11"/>
        <v>114742.58567669912</v>
      </c>
      <c r="H26" s="210">
        <f t="shared" si="11"/>
        <v>115679.99052300848</v>
      </c>
      <c r="I26" s="211">
        <f t="shared" si="11"/>
        <v>112917.36550622476</v>
      </c>
      <c r="J26" s="209">
        <f t="shared" si="11"/>
        <v>113822.48686983754</v>
      </c>
      <c r="K26" s="209">
        <f t="shared" si="11"/>
        <v>115919.52457435493</v>
      </c>
      <c r="L26" s="209">
        <f t="shared" si="11"/>
        <v>114411.76854064119</v>
      </c>
      <c r="M26" s="212">
        <f t="shared" si="11"/>
        <v>114905.06961343867</v>
      </c>
      <c r="N26" s="209">
        <f t="shared" si="11"/>
        <v>118582.59107393399</v>
      </c>
      <c r="O26" s="209">
        <f t="shared" si="11"/>
        <v>119826.77801762536</v>
      </c>
      <c r="P26" s="209">
        <f t="shared" si="11"/>
        <v>118598.5868448015</v>
      </c>
      <c r="Q26" s="209">
        <f t="shared" si="11"/>
        <v>119032.9688898358</v>
      </c>
      <c r="R26" s="209">
        <f t="shared" si="11"/>
        <v>116336.63606258587</v>
      </c>
      <c r="S26" s="209">
        <f t="shared" si="11"/>
        <v>114767.5012836583</v>
      </c>
      <c r="T26" s="209">
        <f t="shared" si="11"/>
        <v>114247.95155910387</v>
      </c>
      <c r="U26" s="209">
        <f t="shared" si="11"/>
        <v>115117.18262963957</v>
      </c>
      <c r="V26" s="209">
        <f t="shared" si="11"/>
        <v>117000.27109582035</v>
      </c>
      <c r="W26" s="213">
        <f t="shared" si="11"/>
        <v>116236.84922187412</v>
      </c>
      <c r="X26" s="112"/>
      <c r="Y26" s="213">
        <v>116236.84922187412</v>
      </c>
      <c r="Z26" s="213"/>
      <c r="AA26" s="213"/>
      <c r="AB26" s="213"/>
      <c r="AC26" s="111"/>
    </row>
    <row r="27" spans="1:30" s="156" customFormat="1" ht="12" customHeight="1" thickBot="1">
      <c r="A27" s="148"/>
      <c r="B27" s="148"/>
      <c r="C27" s="440"/>
      <c r="D27" s="214" t="s">
        <v>1602</v>
      </c>
      <c r="E27" s="215">
        <f t="shared" ref="E27:W27" si="12">E21/E10</f>
        <v>113581.49542587201</v>
      </c>
      <c r="F27" s="215">
        <f t="shared" si="12"/>
        <v>104658.38490736793</v>
      </c>
      <c r="G27" s="216">
        <f t="shared" si="12"/>
        <v>109141.82873661502</v>
      </c>
      <c r="H27" s="216">
        <f t="shared" si="12"/>
        <v>108700.36409794267</v>
      </c>
      <c r="I27" s="217">
        <f t="shared" si="12"/>
        <v>110026.13261683854</v>
      </c>
      <c r="J27" s="215">
        <f t="shared" si="12"/>
        <v>110906.61063774361</v>
      </c>
      <c r="K27" s="215">
        <f t="shared" si="12"/>
        <v>110448.9583657343</v>
      </c>
      <c r="L27" s="215">
        <f t="shared" si="12"/>
        <v>110470.91410491476</v>
      </c>
      <c r="M27" s="218">
        <f t="shared" si="12"/>
        <v>109727.24757717027</v>
      </c>
      <c r="N27" s="215">
        <f t="shared" si="12"/>
        <v>112392.26395380245</v>
      </c>
      <c r="O27" s="215">
        <f t="shared" si="12"/>
        <v>114072.40699749754</v>
      </c>
      <c r="P27" s="215">
        <f t="shared" si="12"/>
        <v>112830.49585158918</v>
      </c>
      <c r="Q27" s="215">
        <f t="shared" si="12"/>
        <v>113142.53507785444</v>
      </c>
      <c r="R27" s="215">
        <f t="shared" si="12"/>
        <v>114039.40273252246</v>
      </c>
      <c r="S27" s="215">
        <f t="shared" si="12"/>
        <v>108006.9350341728</v>
      </c>
      <c r="T27" s="215">
        <f t="shared" si="12"/>
        <v>107796.76454622764</v>
      </c>
      <c r="U27" s="215">
        <f t="shared" si="12"/>
        <v>109902.27857789636</v>
      </c>
      <c r="V27" s="215">
        <f t="shared" si="12"/>
        <v>111460.58456585307</v>
      </c>
      <c r="W27" s="219">
        <f t="shared" si="12"/>
        <v>110837.73594846023</v>
      </c>
      <c r="X27" s="112"/>
      <c r="Y27" s="219">
        <v>112583.50885304534</v>
      </c>
      <c r="Z27" s="219"/>
      <c r="AA27" s="219"/>
      <c r="AB27" s="219"/>
      <c r="AC27" s="111"/>
    </row>
    <row r="28" spans="1:30" s="229" customFormat="1" ht="15.75" customHeight="1">
      <c r="A28" s="220"/>
      <c r="B28" s="220"/>
      <c r="C28" s="221"/>
      <c r="D28" s="222"/>
      <c r="E28" s="220"/>
      <c r="F28" s="223"/>
      <c r="G28" s="223"/>
      <c r="H28" s="224"/>
      <c r="I28" s="223"/>
      <c r="J28" s="223"/>
      <c r="K28" s="223"/>
      <c r="L28" s="225"/>
      <c r="M28" s="225"/>
      <c r="N28" s="226"/>
      <c r="O28" s="227"/>
      <c r="P28" s="227"/>
      <c r="Q28" s="227"/>
      <c r="R28" s="227"/>
      <c r="S28" s="227"/>
      <c r="T28" s="227"/>
      <c r="U28" s="227"/>
      <c r="V28" s="227"/>
      <c r="W28" s="228"/>
      <c r="X28" s="112"/>
      <c r="AC28" s="230"/>
    </row>
    <row r="29" spans="1:30" s="234" customFormat="1" ht="18.75" customHeight="1">
      <c r="A29" s="231"/>
      <c r="B29" s="231"/>
      <c r="C29" s="232" t="s">
        <v>1603</v>
      </c>
      <c r="D29" s="231"/>
      <c r="E29" s="231"/>
      <c r="F29" s="233"/>
      <c r="AB29" s="235"/>
      <c r="AC29" s="236"/>
    </row>
    <row r="30" spans="1:30" s="241" customFormat="1" ht="18.75" customHeight="1">
      <c r="A30" s="237"/>
      <c r="B30" s="237"/>
      <c r="C30" s="238" t="s">
        <v>1604</v>
      </c>
      <c r="D30" s="238"/>
      <c r="E30" s="438" t="s">
        <v>1605</v>
      </c>
      <c r="F30" s="438"/>
      <c r="G30" s="438"/>
      <c r="H30" s="438"/>
      <c r="I30" s="438"/>
      <c r="J30" s="438"/>
      <c r="K30" s="438"/>
      <c r="L30" s="438"/>
      <c r="M30" s="438"/>
      <c r="N30" s="438"/>
      <c r="O30" s="438"/>
      <c r="P30" s="438"/>
      <c r="Q30" s="438"/>
      <c r="R30" s="438"/>
      <c r="S30" s="438"/>
      <c r="T30" s="438"/>
      <c r="U30" s="438"/>
      <c r="V30" s="438"/>
      <c r="W30" s="438"/>
      <c r="X30" s="238"/>
      <c r="Y30" s="239"/>
      <c r="Z30" s="239"/>
      <c r="AA30" s="239"/>
      <c r="AB30" s="239"/>
      <c r="AC30" s="240"/>
    </row>
    <row r="31" spans="1:30" s="241" customFormat="1" ht="18.75" customHeight="1">
      <c r="A31" s="237"/>
      <c r="B31" s="237"/>
      <c r="C31" s="238"/>
      <c r="D31" s="238"/>
      <c r="E31" s="438" t="s">
        <v>1606</v>
      </c>
      <c r="F31" s="438"/>
      <c r="G31" s="438"/>
      <c r="H31" s="438"/>
      <c r="I31" s="438"/>
      <c r="J31" s="438"/>
      <c r="K31" s="438"/>
      <c r="L31" s="438"/>
      <c r="M31" s="438"/>
      <c r="N31" s="438"/>
      <c r="O31" s="438"/>
      <c r="P31" s="438"/>
      <c r="Q31" s="438"/>
      <c r="R31" s="438"/>
      <c r="S31" s="438"/>
      <c r="T31" s="438"/>
      <c r="U31" s="438"/>
      <c r="V31" s="438"/>
      <c r="W31" s="438"/>
      <c r="X31" s="438"/>
      <c r="Y31" s="438"/>
      <c r="AB31" s="239"/>
      <c r="AC31" s="240"/>
    </row>
    <row r="32" spans="1:30" s="241" customFormat="1" ht="18.75" customHeight="1">
      <c r="A32" s="237"/>
      <c r="B32" s="237"/>
      <c r="C32" s="238" t="s">
        <v>1607</v>
      </c>
      <c r="D32" s="238"/>
      <c r="E32" s="438" t="s">
        <v>1608</v>
      </c>
      <c r="F32" s="438"/>
      <c r="G32" s="438"/>
      <c r="H32" s="438"/>
      <c r="I32" s="438"/>
      <c r="J32" s="438"/>
      <c r="K32" s="438"/>
      <c r="L32" s="438"/>
      <c r="M32" s="438"/>
      <c r="N32" s="438"/>
      <c r="O32" s="438"/>
      <c r="P32" s="438"/>
      <c r="Q32" s="438"/>
      <c r="R32" s="438"/>
      <c r="S32" s="438"/>
      <c r="T32" s="438"/>
      <c r="U32" s="438"/>
      <c r="V32" s="438"/>
      <c r="W32" s="438"/>
      <c r="X32" s="238"/>
      <c r="Y32" s="239"/>
      <c r="Z32" s="239"/>
      <c r="AA32" s="239"/>
      <c r="AB32" s="239"/>
      <c r="AC32" s="240"/>
    </row>
    <row r="33" spans="1:29" s="241" customFormat="1" ht="18.75" customHeight="1">
      <c r="A33" s="237"/>
      <c r="B33" s="237"/>
      <c r="C33" s="238"/>
      <c r="D33" s="238"/>
      <c r="E33" s="438"/>
      <c r="F33" s="438"/>
      <c r="G33" s="438"/>
      <c r="H33" s="438"/>
      <c r="I33" s="438"/>
      <c r="J33" s="438"/>
      <c r="K33" s="438"/>
      <c r="L33" s="438"/>
      <c r="M33" s="438"/>
      <c r="N33" s="438"/>
      <c r="O33" s="438"/>
      <c r="P33" s="438"/>
      <c r="Q33" s="438"/>
      <c r="R33" s="438"/>
      <c r="S33" s="438"/>
      <c r="T33" s="438"/>
      <c r="U33" s="438"/>
      <c r="V33" s="438"/>
      <c r="W33" s="438"/>
      <c r="X33" s="238"/>
      <c r="Y33" s="239"/>
      <c r="Z33" s="239"/>
      <c r="AA33" s="239"/>
      <c r="AB33" s="239"/>
      <c r="AC33" s="240"/>
    </row>
    <row r="34" spans="1:29" s="241" customFormat="1" ht="15.75" customHeight="1">
      <c r="A34" s="237"/>
      <c r="B34" s="237"/>
      <c r="C34" s="232" t="s">
        <v>1609</v>
      </c>
      <c r="D34" s="104"/>
      <c r="E34" s="104"/>
      <c r="F34" s="242"/>
      <c r="G34" s="242"/>
      <c r="H34" s="242"/>
      <c r="I34" s="242"/>
      <c r="J34" s="242"/>
      <c r="K34" s="243"/>
      <c r="L34" s="104"/>
      <c r="M34" s="104"/>
      <c r="N34" s="104"/>
      <c r="O34" s="104"/>
      <c r="P34" s="104"/>
      <c r="Q34" s="104"/>
      <c r="R34" s="104"/>
      <c r="S34" s="104"/>
      <c r="T34" s="104"/>
      <c r="U34" s="104"/>
      <c r="V34" s="104"/>
      <c r="W34" s="104"/>
      <c r="X34" s="104"/>
      <c r="Y34" s="239"/>
      <c r="Z34" s="239"/>
      <c r="AA34" s="239"/>
      <c r="AB34" s="239"/>
      <c r="AC34" s="240"/>
    </row>
    <row r="35" spans="1:29" ht="17.25">
      <c r="C35" s="238" t="s">
        <v>1610</v>
      </c>
      <c r="D35" s="238"/>
      <c r="E35" s="438" t="s">
        <v>1611</v>
      </c>
      <c r="F35" s="438"/>
      <c r="G35" s="438"/>
      <c r="H35" s="438"/>
      <c r="I35" s="438"/>
      <c r="J35" s="438"/>
      <c r="K35" s="438"/>
      <c r="L35" s="438"/>
      <c r="M35" s="438"/>
      <c r="N35" s="438"/>
      <c r="O35" s="438"/>
      <c r="P35" s="438"/>
      <c r="Q35" s="438"/>
      <c r="R35" s="438"/>
      <c r="S35" s="438"/>
      <c r="T35" s="438"/>
      <c r="U35" s="438"/>
      <c r="V35" s="438"/>
      <c r="W35" s="438"/>
      <c r="X35" s="238"/>
    </row>
    <row r="36" spans="1:29" ht="17.25">
      <c r="C36" s="238"/>
      <c r="D36" s="238"/>
      <c r="E36" s="438" t="s">
        <v>1612</v>
      </c>
      <c r="F36" s="438"/>
      <c r="G36" s="438"/>
      <c r="H36" s="438"/>
      <c r="I36" s="438"/>
      <c r="J36" s="438"/>
      <c r="K36" s="438"/>
      <c r="L36" s="438"/>
      <c r="M36" s="438"/>
      <c r="N36" s="438"/>
      <c r="O36" s="438"/>
      <c r="P36" s="438"/>
      <c r="Q36" s="438"/>
      <c r="R36" s="438"/>
      <c r="S36" s="438"/>
      <c r="T36" s="438"/>
      <c r="U36" s="438"/>
      <c r="V36" s="438"/>
      <c r="W36" s="438"/>
      <c r="X36" s="238"/>
    </row>
    <row r="37" spans="1:29" ht="17.25">
      <c r="C37" s="238" t="s">
        <v>1613</v>
      </c>
      <c r="D37" s="238"/>
      <c r="E37" s="438" t="s">
        <v>1614</v>
      </c>
      <c r="F37" s="438"/>
      <c r="G37" s="438"/>
      <c r="H37" s="438"/>
      <c r="I37" s="438"/>
      <c r="J37" s="438"/>
      <c r="K37" s="438"/>
      <c r="L37" s="438"/>
      <c r="M37" s="438"/>
      <c r="N37" s="438"/>
      <c r="O37" s="438"/>
      <c r="P37" s="438"/>
      <c r="Q37" s="438"/>
      <c r="R37" s="438"/>
      <c r="S37" s="438"/>
      <c r="T37" s="438"/>
      <c r="U37" s="438"/>
      <c r="V37" s="438"/>
      <c r="W37" s="438"/>
      <c r="X37" s="238"/>
    </row>
    <row r="38" spans="1:29" ht="17.25">
      <c r="E38" s="438" t="s">
        <v>1615</v>
      </c>
      <c r="F38" s="438"/>
      <c r="G38" s="438"/>
      <c r="H38" s="438"/>
      <c r="I38" s="438"/>
      <c r="J38" s="438"/>
      <c r="K38" s="438"/>
      <c r="L38" s="438"/>
      <c r="M38" s="438"/>
      <c r="N38" s="438"/>
      <c r="O38" s="438"/>
      <c r="P38" s="438"/>
      <c r="Q38" s="438"/>
      <c r="R38" s="438"/>
      <c r="S38" s="438"/>
      <c r="T38" s="438"/>
      <c r="U38" s="438"/>
      <c r="V38" s="438"/>
      <c r="W38" s="438"/>
      <c r="X38" s="238"/>
    </row>
    <row r="39" spans="1:29">
      <c r="P39" s="245"/>
      <c r="R39" s="245"/>
      <c r="S39" s="245"/>
    </row>
    <row r="41" spans="1:29">
      <c r="N41" s="245"/>
    </row>
  </sheetData>
  <mergeCells count="14">
    <mergeCell ref="C26:C27"/>
    <mergeCell ref="C2:C3"/>
    <mergeCell ref="C5:D5"/>
    <mergeCell ref="C10:C13"/>
    <mergeCell ref="C16:D16"/>
    <mergeCell ref="C21:C24"/>
    <mergeCell ref="E37:W37"/>
    <mergeCell ref="E38:W38"/>
    <mergeCell ref="E30:W30"/>
    <mergeCell ref="E31:Y31"/>
    <mergeCell ref="E32:W32"/>
    <mergeCell ref="E33:W33"/>
    <mergeCell ref="E35:W35"/>
    <mergeCell ref="E36:W36"/>
  </mergeCells>
  <phoneticPr fontId="3" type="noConversion"/>
  <pageMargins left="0.25" right="0.25" top="0.75" bottom="0.75" header="0.3" footer="0.3"/>
  <pageSetup paperSize="9" scale="9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E4D42-1421-400E-947E-1AC34D91E09A}">
  <dimension ref="A1:N2170"/>
  <sheetViews>
    <sheetView workbookViewId="0">
      <selection activeCell="N3" sqref="N3:N5"/>
    </sheetView>
  </sheetViews>
  <sheetFormatPr defaultRowHeight="16.5"/>
  <cols>
    <col min="11" max="11" width="10.875" bestFit="1" customWidth="1"/>
    <col min="16" max="16" width="33.125" bestFit="1" customWidth="1"/>
    <col min="17" max="18" width="33.125" customWidth="1"/>
    <col min="20" max="20" width="51.375" bestFit="1" customWidth="1"/>
    <col min="22" max="22" width="4.5" customWidth="1"/>
    <col min="23" max="23" width="19.375" customWidth="1"/>
    <col min="24" max="24" width="51.375" bestFit="1" customWidth="1"/>
  </cols>
  <sheetData>
    <row r="1" spans="1:14">
      <c r="N1">
        <f>SUBTOTAL(109,N3:N2000)</f>
        <v>33446</v>
      </c>
    </row>
    <row r="2" spans="1:14">
      <c r="A2" s="247" t="s">
        <v>394</v>
      </c>
      <c r="B2" s="247" t="s">
        <v>395</v>
      </c>
      <c r="C2" s="247" t="s">
        <v>396</v>
      </c>
      <c r="D2" s="247" t="s">
        <v>397</v>
      </c>
      <c r="E2" s="247" t="s">
        <v>308</v>
      </c>
      <c r="F2" s="247" t="s">
        <v>398</v>
      </c>
      <c r="G2" s="247" t="s">
        <v>309</v>
      </c>
      <c r="H2" s="247" t="s">
        <v>310</v>
      </c>
      <c r="I2" s="247" t="s">
        <v>399</v>
      </c>
      <c r="J2" s="247" t="s">
        <v>400</v>
      </c>
      <c r="K2" s="247" t="s">
        <v>1955</v>
      </c>
      <c r="L2" s="247" t="s">
        <v>401</v>
      </c>
      <c r="M2" s="247" t="s">
        <v>402</v>
      </c>
      <c r="N2" s="247" t="s">
        <v>403</v>
      </c>
    </row>
    <row r="3" spans="1:14" ht="24">
      <c r="A3" s="364">
        <v>1</v>
      </c>
      <c r="B3" s="365" t="s">
        <v>133</v>
      </c>
      <c r="C3" s="364" t="s">
        <v>1078</v>
      </c>
      <c r="D3" s="364" t="s">
        <v>1079</v>
      </c>
      <c r="E3" s="364" t="s">
        <v>46</v>
      </c>
      <c r="F3" s="364" t="s">
        <v>1129</v>
      </c>
      <c r="G3" s="365" t="s">
        <v>351</v>
      </c>
      <c r="H3" s="364" t="s">
        <v>307</v>
      </c>
      <c r="I3" s="364" t="s">
        <v>1092</v>
      </c>
      <c r="J3" s="366" t="s">
        <v>1130</v>
      </c>
      <c r="K3" s="366">
        <v>212729</v>
      </c>
      <c r="L3" s="366">
        <v>2</v>
      </c>
      <c r="M3" s="366">
        <v>212729</v>
      </c>
      <c r="N3" s="366">
        <v>2</v>
      </c>
    </row>
    <row r="4" spans="1:14" ht="36">
      <c r="A4" s="364">
        <v>2</v>
      </c>
      <c r="B4" s="365" t="s">
        <v>140</v>
      </c>
      <c r="C4" s="364" t="s">
        <v>1078</v>
      </c>
      <c r="D4" s="364" t="s">
        <v>1090</v>
      </c>
      <c r="E4" s="364" t="s">
        <v>242</v>
      </c>
      <c r="F4" s="364" t="s">
        <v>1414</v>
      </c>
      <c r="G4" s="365" t="s">
        <v>360</v>
      </c>
      <c r="H4" s="364" t="s">
        <v>289</v>
      </c>
      <c r="I4" s="364" t="s">
        <v>1092</v>
      </c>
      <c r="J4" s="366" t="s">
        <v>1415</v>
      </c>
      <c r="K4" s="366">
        <v>188953</v>
      </c>
      <c r="L4" s="366">
        <v>1</v>
      </c>
      <c r="M4" s="366">
        <v>188953</v>
      </c>
      <c r="N4" s="366">
        <v>1</v>
      </c>
    </row>
    <row r="5" spans="1:14" ht="36">
      <c r="A5" s="364">
        <v>3</v>
      </c>
      <c r="B5" s="365" t="s">
        <v>143</v>
      </c>
      <c r="C5" s="364" t="s">
        <v>1078</v>
      </c>
      <c r="D5" s="364" t="s">
        <v>1079</v>
      </c>
      <c r="E5" s="364" t="s">
        <v>46</v>
      </c>
      <c r="F5" s="364" t="s">
        <v>1172</v>
      </c>
      <c r="G5" s="365" t="s">
        <v>318</v>
      </c>
      <c r="H5" s="364" t="s">
        <v>293</v>
      </c>
      <c r="I5" s="364" t="s">
        <v>1088</v>
      </c>
      <c r="J5" s="366" t="s">
        <v>1173</v>
      </c>
      <c r="K5" s="366">
        <v>431024</v>
      </c>
      <c r="L5" s="366">
        <v>4</v>
      </c>
      <c r="M5" s="366">
        <v>431024</v>
      </c>
      <c r="N5" s="366">
        <v>4</v>
      </c>
    </row>
    <row r="6" spans="1:14" ht="24">
      <c r="A6" s="364">
        <v>4</v>
      </c>
      <c r="B6" s="365" t="s">
        <v>224</v>
      </c>
      <c r="C6" s="364" t="s">
        <v>1078</v>
      </c>
      <c r="D6" s="364" t="s">
        <v>1102</v>
      </c>
      <c r="E6" s="364" t="s">
        <v>258</v>
      </c>
      <c r="F6" s="364" t="s">
        <v>1358</v>
      </c>
      <c r="G6" s="365" t="s">
        <v>981</v>
      </c>
      <c r="H6" s="364" t="s">
        <v>982</v>
      </c>
      <c r="I6" s="364" t="s">
        <v>1092</v>
      </c>
      <c r="J6" s="366" t="s">
        <v>1359</v>
      </c>
      <c r="K6" s="366">
        <v>886847</v>
      </c>
      <c r="L6" s="366">
        <v>8</v>
      </c>
      <c r="M6" s="366">
        <v>886847</v>
      </c>
      <c r="N6" s="366">
        <v>8</v>
      </c>
    </row>
    <row r="7" spans="1:14" ht="48">
      <c r="A7" s="364">
        <v>5</v>
      </c>
      <c r="B7" s="365" t="s">
        <v>2119</v>
      </c>
      <c r="C7" s="364" t="s">
        <v>1078</v>
      </c>
      <c r="D7" s="364" t="s">
        <v>1079</v>
      </c>
      <c r="E7" s="364" t="s">
        <v>328</v>
      </c>
      <c r="F7" s="364" t="s">
        <v>1190</v>
      </c>
      <c r="G7" s="365" t="s">
        <v>373</v>
      </c>
      <c r="H7" s="364" t="s">
        <v>305</v>
      </c>
      <c r="I7" s="364" t="s">
        <v>1187</v>
      </c>
      <c r="J7" s="366" t="s">
        <v>1191</v>
      </c>
      <c r="K7" s="366">
        <v>763636</v>
      </c>
      <c r="L7" s="366">
        <v>2</v>
      </c>
      <c r="M7" s="366">
        <v>763636</v>
      </c>
      <c r="N7" s="366">
        <v>2</v>
      </c>
    </row>
    <row r="8" spans="1:14" ht="48">
      <c r="A8" s="364">
        <v>6</v>
      </c>
      <c r="B8" s="365" t="s">
        <v>2119</v>
      </c>
      <c r="C8" s="364" t="s">
        <v>1078</v>
      </c>
      <c r="D8" s="364" t="s">
        <v>1079</v>
      </c>
      <c r="E8" s="364" t="s">
        <v>328</v>
      </c>
      <c r="F8" s="364" t="s">
        <v>1192</v>
      </c>
      <c r="G8" s="365" t="s">
        <v>2093</v>
      </c>
      <c r="H8" s="364" t="s">
        <v>305</v>
      </c>
      <c r="I8" s="364" t="s">
        <v>1187</v>
      </c>
      <c r="J8" s="366" t="s">
        <v>1193</v>
      </c>
      <c r="K8" s="366">
        <v>854546</v>
      </c>
      <c r="L8" s="366">
        <v>2</v>
      </c>
      <c r="M8" s="366">
        <v>854546</v>
      </c>
      <c r="N8" s="366">
        <v>2</v>
      </c>
    </row>
    <row r="9" spans="1:14" ht="36">
      <c r="A9" s="364">
        <v>7</v>
      </c>
      <c r="B9" s="365" t="s">
        <v>2119</v>
      </c>
      <c r="C9" s="364" t="s">
        <v>1078</v>
      </c>
      <c r="D9" s="364" t="s">
        <v>1131</v>
      </c>
      <c r="E9" s="364" t="s">
        <v>328</v>
      </c>
      <c r="F9" s="364" t="s">
        <v>1300</v>
      </c>
      <c r="G9" s="365" t="s">
        <v>362</v>
      </c>
      <c r="H9" s="364" t="s">
        <v>283</v>
      </c>
      <c r="I9" s="364" t="s">
        <v>1251</v>
      </c>
      <c r="J9" s="366" t="s">
        <v>1301</v>
      </c>
      <c r="K9" s="366">
        <v>927273</v>
      </c>
      <c r="L9" s="366">
        <v>3</v>
      </c>
      <c r="M9" s="366">
        <v>927273</v>
      </c>
      <c r="N9" s="366">
        <v>3</v>
      </c>
    </row>
    <row r="10" spans="1:14" ht="36">
      <c r="A10" s="364">
        <v>8</v>
      </c>
      <c r="B10" s="365" t="s">
        <v>2064</v>
      </c>
      <c r="C10" s="364" t="s">
        <v>1078</v>
      </c>
      <c r="D10" s="364" t="s">
        <v>1090</v>
      </c>
      <c r="E10" s="364" t="s">
        <v>242</v>
      </c>
      <c r="F10" s="364" t="s">
        <v>1140</v>
      </c>
      <c r="G10" s="365" t="s">
        <v>321</v>
      </c>
      <c r="H10" s="364" t="s">
        <v>287</v>
      </c>
      <c r="I10" s="364" t="s">
        <v>1092</v>
      </c>
      <c r="J10" s="366" t="s">
        <v>1141</v>
      </c>
      <c r="K10" s="366">
        <v>398140</v>
      </c>
      <c r="L10" s="366">
        <v>4</v>
      </c>
      <c r="M10" s="366">
        <v>398140</v>
      </c>
      <c r="N10" s="366">
        <v>4</v>
      </c>
    </row>
    <row r="11" spans="1:14" ht="36">
      <c r="A11" s="364">
        <v>9</v>
      </c>
      <c r="B11" s="365" t="s">
        <v>2064</v>
      </c>
      <c r="C11" s="364" t="s">
        <v>1078</v>
      </c>
      <c r="D11" s="364" t="s">
        <v>1090</v>
      </c>
      <c r="E11" s="364" t="s">
        <v>242</v>
      </c>
      <c r="F11" s="364" t="s">
        <v>1138</v>
      </c>
      <c r="G11" s="365" t="s">
        <v>351</v>
      </c>
      <c r="H11" s="364" t="s">
        <v>287</v>
      </c>
      <c r="I11" s="364" t="s">
        <v>1092</v>
      </c>
      <c r="J11" s="366" t="s">
        <v>1139</v>
      </c>
      <c r="K11" s="366">
        <v>389470</v>
      </c>
      <c r="L11" s="366">
        <v>4</v>
      </c>
      <c r="M11" s="366">
        <v>389470</v>
      </c>
      <c r="N11" s="366">
        <v>4</v>
      </c>
    </row>
    <row r="12" spans="1:14" ht="36">
      <c r="A12" s="364">
        <v>10</v>
      </c>
      <c r="B12" s="365" t="s">
        <v>2064</v>
      </c>
      <c r="C12" s="364" t="s">
        <v>1078</v>
      </c>
      <c r="D12" s="364" t="s">
        <v>1090</v>
      </c>
      <c r="E12" s="364" t="s">
        <v>242</v>
      </c>
      <c r="F12" s="364" t="s">
        <v>1132</v>
      </c>
      <c r="G12" s="365" t="s">
        <v>325</v>
      </c>
      <c r="H12" s="364" t="s">
        <v>287</v>
      </c>
      <c r="I12" s="364" t="s">
        <v>1092</v>
      </c>
      <c r="J12" s="366" t="s">
        <v>1133</v>
      </c>
      <c r="K12" s="366">
        <v>339150</v>
      </c>
      <c r="L12" s="366">
        <v>4</v>
      </c>
      <c r="M12" s="366">
        <v>339150</v>
      </c>
      <c r="N12" s="366">
        <v>4</v>
      </c>
    </row>
    <row r="13" spans="1:14" ht="36">
      <c r="A13" s="364">
        <v>11</v>
      </c>
      <c r="B13" s="365" t="s">
        <v>2064</v>
      </c>
      <c r="C13" s="364" t="s">
        <v>1078</v>
      </c>
      <c r="D13" s="364" t="s">
        <v>1079</v>
      </c>
      <c r="E13" s="364" t="s">
        <v>242</v>
      </c>
      <c r="F13" s="364" t="s">
        <v>1163</v>
      </c>
      <c r="G13" s="365" t="s">
        <v>340</v>
      </c>
      <c r="H13" s="364" t="s">
        <v>298</v>
      </c>
      <c r="I13" s="364" t="s">
        <v>1092</v>
      </c>
      <c r="J13" s="366" t="s">
        <v>1164</v>
      </c>
      <c r="K13" s="366">
        <v>336940</v>
      </c>
      <c r="L13" s="366">
        <v>4</v>
      </c>
      <c r="M13" s="366">
        <v>336940</v>
      </c>
      <c r="N13" s="366">
        <v>4</v>
      </c>
    </row>
    <row r="14" spans="1:14" ht="36">
      <c r="A14" s="364">
        <v>12</v>
      </c>
      <c r="B14" s="365" t="s">
        <v>2064</v>
      </c>
      <c r="C14" s="364" t="s">
        <v>1078</v>
      </c>
      <c r="D14" s="364" t="s">
        <v>1090</v>
      </c>
      <c r="E14" s="364" t="s">
        <v>242</v>
      </c>
      <c r="F14" s="364" t="s">
        <v>1776</v>
      </c>
      <c r="G14" s="365" t="s">
        <v>347</v>
      </c>
      <c r="H14" s="364" t="s">
        <v>287</v>
      </c>
      <c r="I14" s="364" t="s">
        <v>1092</v>
      </c>
      <c r="J14" s="366" t="s">
        <v>1777</v>
      </c>
      <c r="K14" s="366">
        <v>472600</v>
      </c>
      <c r="L14" s="366">
        <v>4</v>
      </c>
      <c r="M14" s="366">
        <v>472600</v>
      </c>
      <c r="N14" s="366">
        <v>4</v>
      </c>
    </row>
    <row r="15" spans="1:14" ht="36">
      <c r="A15" s="364">
        <v>13</v>
      </c>
      <c r="B15" s="365" t="s">
        <v>2064</v>
      </c>
      <c r="C15" s="364" t="s">
        <v>1078</v>
      </c>
      <c r="D15" s="364" t="s">
        <v>1079</v>
      </c>
      <c r="E15" s="364" t="s">
        <v>242</v>
      </c>
      <c r="F15" s="364" t="s">
        <v>1157</v>
      </c>
      <c r="G15" s="365" t="s">
        <v>337</v>
      </c>
      <c r="H15" s="364" t="s">
        <v>298</v>
      </c>
      <c r="I15" s="364" t="s">
        <v>1092</v>
      </c>
      <c r="J15" s="366" t="s">
        <v>1158</v>
      </c>
      <c r="K15" s="366">
        <v>330480</v>
      </c>
      <c r="L15" s="366">
        <v>4</v>
      </c>
      <c r="M15" s="366">
        <v>330480</v>
      </c>
      <c r="N15" s="366">
        <v>4</v>
      </c>
    </row>
    <row r="16" spans="1:14" ht="36">
      <c r="A16" s="364">
        <v>14</v>
      </c>
      <c r="B16" s="365" t="s">
        <v>2064</v>
      </c>
      <c r="C16" s="364" t="s">
        <v>1078</v>
      </c>
      <c r="D16" s="364" t="s">
        <v>1079</v>
      </c>
      <c r="E16" s="364" t="s">
        <v>242</v>
      </c>
      <c r="F16" s="364" t="s">
        <v>1161</v>
      </c>
      <c r="G16" s="365" t="s">
        <v>326</v>
      </c>
      <c r="H16" s="364" t="s">
        <v>298</v>
      </c>
      <c r="I16" s="364" t="s">
        <v>1092</v>
      </c>
      <c r="J16" s="366" t="s">
        <v>1162</v>
      </c>
      <c r="K16" s="366">
        <v>314670</v>
      </c>
      <c r="L16" s="366">
        <v>4</v>
      </c>
      <c r="M16" s="366">
        <v>314670</v>
      </c>
      <c r="N16" s="366">
        <v>4</v>
      </c>
    </row>
    <row r="17" spans="1:14" ht="36">
      <c r="A17" s="364">
        <v>15</v>
      </c>
      <c r="B17" s="365" t="s">
        <v>2064</v>
      </c>
      <c r="C17" s="364" t="s">
        <v>1078</v>
      </c>
      <c r="D17" s="364" t="s">
        <v>1086</v>
      </c>
      <c r="E17" s="364" t="s">
        <v>242</v>
      </c>
      <c r="F17" s="364" t="s">
        <v>1087</v>
      </c>
      <c r="G17" s="365" t="s">
        <v>319</v>
      </c>
      <c r="H17" s="364" t="s">
        <v>298</v>
      </c>
      <c r="I17" s="364" t="s">
        <v>1088</v>
      </c>
      <c r="J17" s="366" t="s">
        <v>1089</v>
      </c>
      <c r="K17" s="366">
        <v>263670</v>
      </c>
      <c r="L17" s="366">
        <v>4</v>
      </c>
      <c r="M17" s="366">
        <v>263670</v>
      </c>
      <c r="N17" s="366">
        <v>4</v>
      </c>
    </row>
    <row r="18" spans="1:14" ht="48">
      <c r="A18" s="364">
        <v>16</v>
      </c>
      <c r="B18" s="365" t="s">
        <v>2064</v>
      </c>
      <c r="C18" s="364" t="s">
        <v>1078</v>
      </c>
      <c r="D18" s="364" t="s">
        <v>1159</v>
      </c>
      <c r="E18" s="364" t="s">
        <v>242</v>
      </c>
      <c r="F18" s="364" t="s">
        <v>1255</v>
      </c>
      <c r="G18" s="365" t="s">
        <v>313</v>
      </c>
      <c r="H18" s="364" t="s">
        <v>298</v>
      </c>
      <c r="I18" s="364" t="s">
        <v>1088</v>
      </c>
      <c r="J18" s="366" t="s">
        <v>1256</v>
      </c>
      <c r="K18" s="366">
        <v>282540</v>
      </c>
      <c r="L18" s="366">
        <v>4</v>
      </c>
      <c r="M18" s="366">
        <v>282540</v>
      </c>
      <c r="N18" s="366">
        <v>4</v>
      </c>
    </row>
    <row r="19" spans="1:14" ht="24">
      <c r="A19" s="364">
        <v>17</v>
      </c>
      <c r="B19" s="365" t="s">
        <v>2062</v>
      </c>
      <c r="C19" s="364" t="s">
        <v>1078</v>
      </c>
      <c r="D19" s="364" t="s">
        <v>1090</v>
      </c>
      <c r="E19" s="364" t="s">
        <v>242</v>
      </c>
      <c r="F19" s="364" t="s">
        <v>1140</v>
      </c>
      <c r="G19" s="365" t="s">
        <v>321</v>
      </c>
      <c r="H19" s="364" t="s">
        <v>287</v>
      </c>
      <c r="I19" s="364" t="s">
        <v>1092</v>
      </c>
      <c r="J19" s="366" t="s">
        <v>1141</v>
      </c>
      <c r="K19" s="366">
        <v>199070</v>
      </c>
      <c r="L19" s="366">
        <v>2</v>
      </c>
      <c r="M19" s="366">
        <v>199070</v>
      </c>
      <c r="N19" s="366">
        <v>2</v>
      </c>
    </row>
    <row r="20" spans="1:14" ht="24">
      <c r="A20" s="364">
        <v>18</v>
      </c>
      <c r="B20" s="365" t="s">
        <v>2062</v>
      </c>
      <c r="C20" s="364" t="s">
        <v>1078</v>
      </c>
      <c r="D20" s="364" t="s">
        <v>1090</v>
      </c>
      <c r="E20" s="364" t="s">
        <v>242</v>
      </c>
      <c r="F20" s="364" t="s">
        <v>1138</v>
      </c>
      <c r="G20" s="365" t="s">
        <v>351</v>
      </c>
      <c r="H20" s="364" t="s">
        <v>287</v>
      </c>
      <c r="I20" s="364" t="s">
        <v>1092</v>
      </c>
      <c r="J20" s="366" t="s">
        <v>1139</v>
      </c>
      <c r="K20" s="366">
        <v>194735</v>
      </c>
      <c r="L20" s="366">
        <v>2</v>
      </c>
      <c r="M20" s="366">
        <v>194735</v>
      </c>
      <c r="N20" s="366">
        <v>2</v>
      </c>
    </row>
    <row r="21" spans="1:14" ht="24">
      <c r="A21" s="364">
        <v>19</v>
      </c>
      <c r="B21" s="365" t="s">
        <v>2062</v>
      </c>
      <c r="C21" s="364" t="s">
        <v>1078</v>
      </c>
      <c r="D21" s="364" t="s">
        <v>1079</v>
      </c>
      <c r="E21" s="364" t="s">
        <v>242</v>
      </c>
      <c r="F21" s="364" t="s">
        <v>1157</v>
      </c>
      <c r="G21" s="365" t="s">
        <v>337</v>
      </c>
      <c r="H21" s="364" t="s">
        <v>298</v>
      </c>
      <c r="I21" s="364" t="s">
        <v>1092</v>
      </c>
      <c r="J21" s="366" t="s">
        <v>1158</v>
      </c>
      <c r="K21" s="366">
        <v>322704</v>
      </c>
      <c r="L21" s="366">
        <v>4</v>
      </c>
      <c r="M21" s="366">
        <v>322704</v>
      </c>
      <c r="N21" s="366">
        <v>4</v>
      </c>
    </row>
    <row r="22" spans="1:14" ht="24">
      <c r="A22" s="364">
        <v>20</v>
      </c>
      <c r="B22" s="365" t="s">
        <v>2062</v>
      </c>
      <c r="C22" s="364" t="s">
        <v>1078</v>
      </c>
      <c r="D22" s="364" t="s">
        <v>1079</v>
      </c>
      <c r="E22" s="364" t="s">
        <v>242</v>
      </c>
      <c r="F22" s="364" t="s">
        <v>1161</v>
      </c>
      <c r="G22" s="365" t="s">
        <v>326</v>
      </c>
      <c r="H22" s="364" t="s">
        <v>298</v>
      </c>
      <c r="I22" s="364" t="s">
        <v>1092</v>
      </c>
      <c r="J22" s="366" t="s">
        <v>1162</v>
      </c>
      <c r="K22" s="366">
        <v>460899</v>
      </c>
      <c r="L22" s="366">
        <v>6</v>
      </c>
      <c r="M22" s="366">
        <v>460899</v>
      </c>
      <c r="N22" s="366">
        <v>6</v>
      </c>
    </row>
    <row r="23" spans="1:14" ht="24">
      <c r="A23" s="364">
        <v>21</v>
      </c>
      <c r="B23" s="365" t="s">
        <v>2062</v>
      </c>
      <c r="C23" s="364" t="s">
        <v>1078</v>
      </c>
      <c r="D23" s="364" t="s">
        <v>1079</v>
      </c>
      <c r="E23" s="364" t="s">
        <v>242</v>
      </c>
      <c r="F23" s="364" t="s">
        <v>1098</v>
      </c>
      <c r="G23" s="365" t="s">
        <v>311</v>
      </c>
      <c r="H23" s="364" t="s">
        <v>294</v>
      </c>
      <c r="I23" s="364" t="s">
        <v>1081</v>
      </c>
      <c r="J23" s="366" t="s">
        <v>1099</v>
      </c>
      <c r="K23" s="366">
        <v>316945</v>
      </c>
      <c r="L23" s="366">
        <v>4</v>
      </c>
      <c r="M23" s="366">
        <v>316945</v>
      </c>
      <c r="N23" s="366">
        <v>4</v>
      </c>
    </row>
    <row r="24" spans="1:14" ht="48">
      <c r="A24" s="364">
        <v>22</v>
      </c>
      <c r="B24" s="365" t="s">
        <v>2062</v>
      </c>
      <c r="C24" s="364" t="s">
        <v>1078</v>
      </c>
      <c r="D24" s="364" t="s">
        <v>1159</v>
      </c>
      <c r="E24" s="364" t="s">
        <v>242</v>
      </c>
      <c r="F24" s="364" t="s">
        <v>1255</v>
      </c>
      <c r="G24" s="365" t="s">
        <v>313</v>
      </c>
      <c r="H24" s="364" t="s">
        <v>298</v>
      </c>
      <c r="I24" s="364" t="s">
        <v>1088</v>
      </c>
      <c r="J24" s="366" t="s">
        <v>1256</v>
      </c>
      <c r="K24" s="366">
        <v>275892</v>
      </c>
      <c r="L24" s="366">
        <v>4</v>
      </c>
      <c r="M24" s="366">
        <v>275892</v>
      </c>
      <c r="N24" s="366">
        <v>4</v>
      </c>
    </row>
    <row r="25" spans="1:14">
      <c r="A25" s="364">
        <v>23</v>
      </c>
      <c r="B25" s="365" t="s">
        <v>1821</v>
      </c>
      <c r="C25" s="364" t="s">
        <v>1078</v>
      </c>
      <c r="D25" s="364" t="s">
        <v>1102</v>
      </c>
      <c r="E25" s="364" t="s">
        <v>6</v>
      </c>
      <c r="F25" s="364" t="s">
        <v>1142</v>
      </c>
      <c r="G25" s="365" t="s">
        <v>354</v>
      </c>
      <c r="H25" s="364" t="s">
        <v>303</v>
      </c>
      <c r="I25" s="364" t="s">
        <v>1081</v>
      </c>
      <c r="J25" s="366" t="s">
        <v>1143</v>
      </c>
      <c r="K25" s="366">
        <v>136728</v>
      </c>
      <c r="L25" s="366">
        <v>2</v>
      </c>
      <c r="M25" s="366">
        <v>136728</v>
      </c>
      <c r="N25" s="366">
        <v>2</v>
      </c>
    </row>
    <row r="26" spans="1:14">
      <c r="A26" s="364">
        <v>24</v>
      </c>
      <c r="B26" s="365" t="s">
        <v>1821</v>
      </c>
      <c r="C26" s="364" t="s">
        <v>1078</v>
      </c>
      <c r="D26" s="364" t="s">
        <v>1102</v>
      </c>
      <c r="E26" s="364" t="s">
        <v>6</v>
      </c>
      <c r="F26" s="364" t="s">
        <v>1103</v>
      </c>
      <c r="G26" s="365" t="s">
        <v>977</v>
      </c>
      <c r="H26" s="364" t="s">
        <v>303</v>
      </c>
      <c r="I26" s="364" t="s">
        <v>1081</v>
      </c>
      <c r="J26" s="366" t="s">
        <v>1104</v>
      </c>
      <c r="K26" s="366">
        <v>253584</v>
      </c>
      <c r="L26" s="366">
        <v>4</v>
      </c>
      <c r="M26" s="366">
        <v>253584</v>
      </c>
      <c r="N26" s="366">
        <v>4</v>
      </c>
    </row>
    <row r="27" spans="1:14">
      <c r="A27" s="364">
        <v>25</v>
      </c>
      <c r="B27" s="365" t="s">
        <v>1821</v>
      </c>
      <c r="C27" s="364" t="s">
        <v>1078</v>
      </c>
      <c r="D27" s="364" t="s">
        <v>1102</v>
      </c>
      <c r="E27" s="364" t="s">
        <v>6</v>
      </c>
      <c r="F27" s="364" t="s">
        <v>1185</v>
      </c>
      <c r="G27" s="365" t="s">
        <v>338</v>
      </c>
      <c r="H27" s="364" t="s">
        <v>303</v>
      </c>
      <c r="I27" s="364" t="s">
        <v>1081</v>
      </c>
      <c r="J27" s="366" t="s">
        <v>1186</v>
      </c>
      <c r="K27" s="366">
        <v>168480</v>
      </c>
      <c r="L27" s="366">
        <v>4</v>
      </c>
      <c r="M27" s="366">
        <v>168480</v>
      </c>
      <c r="N27" s="366">
        <v>4</v>
      </c>
    </row>
    <row r="28" spans="1:14" ht="24">
      <c r="A28" s="364">
        <v>26</v>
      </c>
      <c r="B28" s="365" t="s">
        <v>1821</v>
      </c>
      <c r="C28" s="364" t="s">
        <v>1078</v>
      </c>
      <c r="D28" s="364" t="s">
        <v>1090</v>
      </c>
      <c r="E28" s="364" t="s">
        <v>6</v>
      </c>
      <c r="F28" s="364" t="s">
        <v>1151</v>
      </c>
      <c r="G28" s="365" t="s">
        <v>996</v>
      </c>
      <c r="H28" s="364" t="s">
        <v>287</v>
      </c>
      <c r="I28" s="364" t="s">
        <v>1092</v>
      </c>
      <c r="J28" s="366" t="s">
        <v>1152</v>
      </c>
      <c r="K28" s="366">
        <v>540579</v>
      </c>
      <c r="L28" s="366">
        <v>6</v>
      </c>
      <c r="M28" s="366">
        <v>540579</v>
      </c>
      <c r="N28" s="366">
        <v>6</v>
      </c>
    </row>
    <row r="29" spans="1:14" ht="24">
      <c r="A29" s="364">
        <v>27</v>
      </c>
      <c r="B29" s="365" t="s">
        <v>1821</v>
      </c>
      <c r="C29" s="364" t="s">
        <v>1078</v>
      </c>
      <c r="D29" s="364" t="s">
        <v>1090</v>
      </c>
      <c r="E29" s="364" t="s">
        <v>6</v>
      </c>
      <c r="F29" s="364" t="s">
        <v>1140</v>
      </c>
      <c r="G29" s="365" t="s">
        <v>321</v>
      </c>
      <c r="H29" s="364" t="s">
        <v>287</v>
      </c>
      <c r="I29" s="364" t="s">
        <v>1092</v>
      </c>
      <c r="J29" s="366" t="s">
        <v>1141</v>
      </c>
      <c r="K29" s="366">
        <v>777544</v>
      </c>
      <c r="L29" s="366">
        <v>8</v>
      </c>
      <c r="M29" s="366">
        <v>777544</v>
      </c>
      <c r="N29" s="366">
        <v>8</v>
      </c>
    </row>
    <row r="30" spans="1:14" ht="24">
      <c r="A30" s="364">
        <v>28</v>
      </c>
      <c r="B30" s="365" t="s">
        <v>1821</v>
      </c>
      <c r="C30" s="364" t="s">
        <v>1078</v>
      </c>
      <c r="D30" s="364" t="s">
        <v>1090</v>
      </c>
      <c r="E30" s="364" t="s">
        <v>6</v>
      </c>
      <c r="F30" s="364" t="s">
        <v>1138</v>
      </c>
      <c r="G30" s="365" t="s">
        <v>351</v>
      </c>
      <c r="H30" s="364" t="s">
        <v>287</v>
      </c>
      <c r="I30" s="364" t="s">
        <v>1092</v>
      </c>
      <c r="J30" s="366" t="s">
        <v>1139</v>
      </c>
      <c r="K30" s="366">
        <v>380306</v>
      </c>
      <c r="L30" s="366">
        <v>4</v>
      </c>
      <c r="M30" s="366">
        <v>380306</v>
      </c>
      <c r="N30" s="366">
        <v>4</v>
      </c>
    </row>
    <row r="31" spans="1:14" ht="24">
      <c r="A31" s="364">
        <v>29</v>
      </c>
      <c r="B31" s="365" t="s">
        <v>1821</v>
      </c>
      <c r="C31" s="364" t="s">
        <v>1078</v>
      </c>
      <c r="D31" s="364" t="s">
        <v>1090</v>
      </c>
      <c r="E31" s="364" t="s">
        <v>6</v>
      </c>
      <c r="F31" s="364" t="s">
        <v>1106</v>
      </c>
      <c r="G31" s="365" t="s">
        <v>1011</v>
      </c>
      <c r="H31" s="364" t="s">
        <v>287</v>
      </c>
      <c r="I31" s="364" t="s">
        <v>1092</v>
      </c>
      <c r="J31" s="366" t="s">
        <v>1107</v>
      </c>
      <c r="K31" s="366">
        <v>421640</v>
      </c>
      <c r="L31" s="366">
        <v>4</v>
      </c>
      <c r="M31" s="366">
        <v>421640</v>
      </c>
      <c r="N31" s="366">
        <v>4</v>
      </c>
    </row>
    <row r="32" spans="1:14" ht="24">
      <c r="A32" s="364">
        <v>30</v>
      </c>
      <c r="B32" s="365" t="s">
        <v>1821</v>
      </c>
      <c r="C32" s="364" t="s">
        <v>1078</v>
      </c>
      <c r="D32" s="364" t="s">
        <v>1090</v>
      </c>
      <c r="E32" s="364" t="s">
        <v>6</v>
      </c>
      <c r="F32" s="364" t="s">
        <v>1214</v>
      </c>
      <c r="G32" s="365" t="s">
        <v>1010</v>
      </c>
      <c r="H32" s="364" t="s">
        <v>287</v>
      </c>
      <c r="I32" s="364" t="s">
        <v>1092</v>
      </c>
      <c r="J32" s="366" t="s">
        <v>1215</v>
      </c>
      <c r="K32" s="366">
        <v>355572</v>
      </c>
      <c r="L32" s="366">
        <v>4</v>
      </c>
      <c r="M32" s="366">
        <v>355572</v>
      </c>
      <c r="N32" s="366">
        <v>4</v>
      </c>
    </row>
    <row r="33" spans="1:14" ht="24">
      <c r="A33" s="364">
        <v>31</v>
      </c>
      <c r="B33" s="365" t="s">
        <v>1821</v>
      </c>
      <c r="C33" s="364" t="s">
        <v>1078</v>
      </c>
      <c r="D33" s="364" t="s">
        <v>1090</v>
      </c>
      <c r="E33" s="364" t="s">
        <v>6</v>
      </c>
      <c r="F33" s="364" t="s">
        <v>1776</v>
      </c>
      <c r="G33" s="365" t="s">
        <v>347</v>
      </c>
      <c r="H33" s="364" t="s">
        <v>287</v>
      </c>
      <c r="I33" s="364" t="s">
        <v>1092</v>
      </c>
      <c r="J33" s="366" t="s">
        <v>1777</v>
      </c>
      <c r="K33" s="366">
        <v>461480</v>
      </c>
      <c r="L33" s="366">
        <v>4</v>
      </c>
      <c r="M33" s="366">
        <v>461480</v>
      </c>
      <c r="N33" s="366">
        <v>4</v>
      </c>
    </row>
    <row r="34" spans="1:14" ht="24">
      <c r="A34" s="364">
        <v>32</v>
      </c>
      <c r="B34" s="365" t="s">
        <v>1821</v>
      </c>
      <c r="C34" s="364" t="s">
        <v>1078</v>
      </c>
      <c r="D34" s="364" t="s">
        <v>1079</v>
      </c>
      <c r="E34" s="364" t="s">
        <v>6</v>
      </c>
      <c r="F34" s="364" t="s">
        <v>1100</v>
      </c>
      <c r="G34" s="365" t="s">
        <v>324</v>
      </c>
      <c r="H34" s="364" t="s">
        <v>298</v>
      </c>
      <c r="I34" s="364" t="s">
        <v>1092</v>
      </c>
      <c r="J34" s="366" t="s">
        <v>1101</v>
      </c>
      <c r="K34" s="366">
        <v>145200</v>
      </c>
      <c r="L34" s="366">
        <v>2</v>
      </c>
      <c r="M34" s="366">
        <v>145200</v>
      </c>
      <c r="N34" s="366">
        <v>2</v>
      </c>
    </row>
    <row r="35" spans="1:14" ht="24">
      <c r="A35" s="364">
        <v>33</v>
      </c>
      <c r="B35" s="365" t="s">
        <v>1821</v>
      </c>
      <c r="C35" s="364" t="s">
        <v>1078</v>
      </c>
      <c r="D35" s="364" t="s">
        <v>1079</v>
      </c>
      <c r="E35" s="364" t="s">
        <v>6</v>
      </c>
      <c r="F35" s="364" t="s">
        <v>1157</v>
      </c>
      <c r="G35" s="365" t="s">
        <v>337</v>
      </c>
      <c r="H35" s="364" t="s">
        <v>298</v>
      </c>
      <c r="I35" s="364" t="s">
        <v>1092</v>
      </c>
      <c r="J35" s="366" t="s">
        <v>1158</v>
      </c>
      <c r="K35" s="366">
        <v>466560</v>
      </c>
      <c r="L35" s="366">
        <v>6</v>
      </c>
      <c r="M35" s="366">
        <v>466560</v>
      </c>
      <c r="N35" s="366">
        <v>6</v>
      </c>
    </row>
    <row r="36" spans="1:14" ht="24">
      <c r="A36" s="364">
        <v>34</v>
      </c>
      <c r="B36" s="365" t="s">
        <v>1821</v>
      </c>
      <c r="C36" s="364" t="s">
        <v>1078</v>
      </c>
      <c r="D36" s="364" t="s">
        <v>1079</v>
      </c>
      <c r="E36" s="364" t="s">
        <v>6</v>
      </c>
      <c r="F36" s="364" t="s">
        <v>1161</v>
      </c>
      <c r="G36" s="365" t="s">
        <v>326</v>
      </c>
      <c r="H36" s="364" t="s">
        <v>298</v>
      </c>
      <c r="I36" s="364" t="s">
        <v>1092</v>
      </c>
      <c r="J36" s="366" t="s">
        <v>1162</v>
      </c>
      <c r="K36" s="366">
        <v>296160</v>
      </c>
      <c r="L36" s="366">
        <v>4</v>
      </c>
      <c r="M36" s="366">
        <v>296160</v>
      </c>
      <c r="N36" s="366">
        <v>4</v>
      </c>
    </row>
    <row r="37" spans="1:14" ht="36">
      <c r="A37" s="364">
        <v>35</v>
      </c>
      <c r="B37" s="365" t="s">
        <v>1821</v>
      </c>
      <c r="C37" s="364" t="s">
        <v>1078</v>
      </c>
      <c r="D37" s="364" t="s">
        <v>1079</v>
      </c>
      <c r="E37" s="364" t="s">
        <v>6</v>
      </c>
      <c r="F37" s="364" t="s">
        <v>1180</v>
      </c>
      <c r="G37" s="365" t="s">
        <v>417</v>
      </c>
      <c r="H37" s="364" t="s">
        <v>293</v>
      </c>
      <c r="I37" s="364" t="s">
        <v>1084</v>
      </c>
      <c r="J37" s="366" t="s">
        <v>1181</v>
      </c>
      <c r="K37" s="366">
        <v>351622</v>
      </c>
      <c r="L37" s="366">
        <v>4</v>
      </c>
      <c r="M37" s="366">
        <v>351622</v>
      </c>
      <c r="N37" s="366">
        <v>4</v>
      </c>
    </row>
    <row r="38" spans="1:14">
      <c r="A38" s="364">
        <v>36</v>
      </c>
      <c r="B38" s="365" t="s">
        <v>1821</v>
      </c>
      <c r="C38" s="364" t="s">
        <v>1078</v>
      </c>
      <c r="D38" s="364" t="s">
        <v>1090</v>
      </c>
      <c r="E38" s="364" t="s">
        <v>6</v>
      </c>
      <c r="F38" s="364" t="s">
        <v>1136</v>
      </c>
      <c r="G38" s="365" t="s">
        <v>333</v>
      </c>
      <c r="H38" s="364" t="s">
        <v>289</v>
      </c>
      <c r="I38" s="364" t="s">
        <v>1088</v>
      </c>
      <c r="J38" s="366" t="s">
        <v>1137</v>
      </c>
      <c r="K38" s="366">
        <v>0</v>
      </c>
      <c r="L38" s="366">
        <v>0</v>
      </c>
      <c r="M38" s="366">
        <v>0</v>
      </c>
      <c r="N38" s="366">
        <v>0</v>
      </c>
    </row>
    <row r="39" spans="1:14">
      <c r="A39" s="364">
        <v>37</v>
      </c>
      <c r="B39" s="365" t="s">
        <v>1821</v>
      </c>
      <c r="C39" s="364" t="s">
        <v>1078</v>
      </c>
      <c r="D39" s="364" t="s">
        <v>1090</v>
      </c>
      <c r="E39" s="364" t="s">
        <v>6</v>
      </c>
      <c r="F39" s="364" t="s">
        <v>1176</v>
      </c>
      <c r="G39" s="365" t="s">
        <v>351</v>
      </c>
      <c r="H39" s="364" t="s">
        <v>361</v>
      </c>
      <c r="I39" s="364" t="s">
        <v>1148</v>
      </c>
      <c r="J39" s="366" t="s">
        <v>1177</v>
      </c>
      <c r="K39" s="366">
        <v>339990</v>
      </c>
      <c r="L39" s="366">
        <v>4</v>
      </c>
      <c r="M39" s="366">
        <v>339990</v>
      </c>
      <c r="N39" s="366">
        <v>4</v>
      </c>
    </row>
    <row r="40" spans="1:14" ht="24">
      <c r="A40" s="364">
        <v>38</v>
      </c>
      <c r="B40" s="365" t="s">
        <v>1723</v>
      </c>
      <c r="C40" s="364" t="s">
        <v>1078</v>
      </c>
      <c r="D40" s="364" t="s">
        <v>1079</v>
      </c>
      <c r="E40" s="364" t="s">
        <v>115</v>
      </c>
      <c r="F40" s="364" t="s">
        <v>1633</v>
      </c>
      <c r="G40" s="365" t="s">
        <v>996</v>
      </c>
      <c r="H40" s="364" t="s">
        <v>307</v>
      </c>
      <c r="I40" s="364" t="s">
        <v>1092</v>
      </c>
      <c r="J40" s="366" t="s">
        <v>1634</v>
      </c>
      <c r="K40" s="366">
        <v>1032000</v>
      </c>
      <c r="L40" s="366">
        <v>12</v>
      </c>
      <c r="M40" s="366">
        <v>1032000</v>
      </c>
      <c r="N40" s="366">
        <v>12</v>
      </c>
    </row>
    <row r="41" spans="1:14" ht="24">
      <c r="A41" s="364">
        <v>39</v>
      </c>
      <c r="B41" s="365" t="s">
        <v>1723</v>
      </c>
      <c r="C41" s="364" t="s">
        <v>1078</v>
      </c>
      <c r="D41" s="364" t="s">
        <v>1079</v>
      </c>
      <c r="E41" s="364" t="s">
        <v>115</v>
      </c>
      <c r="F41" s="364" t="s">
        <v>1862</v>
      </c>
      <c r="G41" s="365" t="s">
        <v>966</v>
      </c>
      <c r="H41" s="364" t="s">
        <v>307</v>
      </c>
      <c r="I41" s="364" t="s">
        <v>1092</v>
      </c>
      <c r="J41" s="366" t="s">
        <v>1863</v>
      </c>
      <c r="K41" s="366">
        <v>345200</v>
      </c>
      <c r="L41" s="366">
        <v>4</v>
      </c>
      <c r="M41" s="366">
        <v>345200</v>
      </c>
      <c r="N41" s="366">
        <v>4</v>
      </c>
    </row>
    <row r="42" spans="1:14" ht="24">
      <c r="A42" s="364">
        <v>40</v>
      </c>
      <c r="B42" s="365" t="s">
        <v>1723</v>
      </c>
      <c r="C42" s="364" t="s">
        <v>1078</v>
      </c>
      <c r="D42" s="364" t="s">
        <v>1090</v>
      </c>
      <c r="E42" s="364" t="s">
        <v>115</v>
      </c>
      <c r="F42" s="364" t="s">
        <v>1202</v>
      </c>
      <c r="G42" s="365" t="s">
        <v>975</v>
      </c>
      <c r="H42" s="364" t="s">
        <v>289</v>
      </c>
      <c r="I42" s="364" t="s">
        <v>1115</v>
      </c>
      <c r="J42" s="366" t="s">
        <v>1203</v>
      </c>
      <c r="K42" s="366">
        <v>354476</v>
      </c>
      <c r="L42" s="366">
        <v>3</v>
      </c>
      <c r="M42" s="366">
        <v>354476</v>
      </c>
      <c r="N42" s="366">
        <v>3</v>
      </c>
    </row>
    <row r="43" spans="1:14" ht="48">
      <c r="A43" s="364">
        <v>41</v>
      </c>
      <c r="B43" s="365" t="s">
        <v>1723</v>
      </c>
      <c r="C43" s="364" t="s">
        <v>1078</v>
      </c>
      <c r="D43" s="364" t="s">
        <v>1159</v>
      </c>
      <c r="E43" s="364" t="s">
        <v>115</v>
      </c>
      <c r="F43" s="364" t="s">
        <v>1465</v>
      </c>
      <c r="G43" s="365" t="s">
        <v>314</v>
      </c>
      <c r="H43" s="364" t="s">
        <v>1039</v>
      </c>
      <c r="I43" s="364" t="s">
        <v>1081</v>
      </c>
      <c r="J43" s="366" t="s">
        <v>1466</v>
      </c>
      <c r="K43" s="366">
        <v>160195</v>
      </c>
      <c r="L43" s="366">
        <v>2</v>
      </c>
      <c r="M43" s="366">
        <v>160195</v>
      </c>
      <c r="N43" s="366">
        <v>2</v>
      </c>
    </row>
    <row r="44" spans="1:14" ht="24">
      <c r="A44" s="364">
        <v>42</v>
      </c>
      <c r="B44" s="365" t="s">
        <v>1723</v>
      </c>
      <c r="C44" s="364" t="s">
        <v>1078</v>
      </c>
      <c r="D44" s="364" t="s">
        <v>1079</v>
      </c>
      <c r="E44" s="364" t="s">
        <v>115</v>
      </c>
      <c r="F44" s="364" t="s">
        <v>1372</v>
      </c>
      <c r="G44" s="365" t="s">
        <v>1046</v>
      </c>
      <c r="H44" s="364" t="s">
        <v>1039</v>
      </c>
      <c r="I44" s="364" t="s">
        <v>1081</v>
      </c>
      <c r="J44" s="366" t="s">
        <v>1373</v>
      </c>
      <c r="K44" s="366">
        <v>528031</v>
      </c>
      <c r="L44" s="366">
        <v>4</v>
      </c>
      <c r="M44" s="366">
        <v>528031</v>
      </c>
      <c r="N44" s="366">
        <v>4</v>
      </c>
    </row>
    <row r="45" spans="1:14" ht="36">
      <c r="A45" s="364">
        <v>43</v>
      </c>
      <c r="B45" s="365" t="s">
        <v>1723</v>
      </c>
      <c r="C45" s="364" t="s">
        <v>1078</v>
      </c>
      <c r="D45" s="364" t="s">
        <v>1086</v>
      </c>
      <c r="E45" s="364" t="s">
        <v>115</v>
      </c>
      <c r="F45" s="364" t="s">
        <v>1350</v>
      </c>
      <c r="G45" s="365" t="s">
        <v>319</v>
      </c>
      <c r="H45" s="364" t="s">
        <v>294</v>
      </c>
      <c r="I45" s="364" t="s">
        <v>1081</v>
      </c>
      <c r="J45" s="366" t="s">
        <v>1351</v>
      </c>
      <c r="K45" s="366">
        <v>124238</v>
      </c>
      <c r="L45" s="366">
        <v>2</v>
      </c>
      <c r="M45" s="366">
        <v>124238</v>
      </c>
      <c r="N45" s="366">
        <v>2</v>
      </c>
    </row>
    <row r="46" spans="1:14" ht="48">
      <c r="A46" s="364">
        <v>44</v>
      </c>
      <c r="B46" s="365" t="s">
        <v>1723</v>
      </c>
      <c r="C46" s="364" t="s">
        <v>1078</v>
      </c>
      <c r="D46" s="364" t="s">
        <v>1159</v>
      </c>
      <c r="E46" s="364" t="s">
        <v>115</v>
      </c>
      <c r="F46" s="364" t="s">
        <v>1294</v>
      </c>
      <c r="G46" s="365" t="s">
        <v>314</v>
      </c>
      <c r="H46" s="364" t="s">
        <v>294</v>
      </c>
      <c r="I46" s="364" t="s">
        <v>1081</v>
      </c>
      <c r="J46" s="366" t="s">
        <v>1295</v>
      </c>
      <c r="K46" s="366">
        <v>64865</v>
      </c>
      <c r="L46" s="366">
        <v>1</v>
      </c>
      <c r="M46" s="366">
        <v>64865</v>
      </c>
      <c r="N46" s="366">
        <v>1</v>
      </c>
    </row>
    <row r="47" spans="1:14" ht="36">
      <c r="A47" s="364">
        <v>45</v>
      </c>
      <c r="B47" s="365" t="s">
        <v>1723</v>
      </c>
      <c r="C47" s="364" t="s">
        <v>1078</v>
      </c>
      <c r="D47" s="364" t="s">
        <v>1079</v>
      </c>
      <c r="E47" s="364" t="s">
        <v>115</v>
      </c>
      <c r="F47" s="364" t="s">
        <v>1243</v>
      </c>
      <c r="G47" s="365" t="s">
        <v>320</v>
      </c>
      <c r="H47" s="364" t="s">
        <v>293</v>
      </c>
      <c r="I47" s="364" t="s">
        <v>1081</v>
      </c>
      <c r="J47" s="366" t="s">
        <v>1244</v>
      </c>
      <c r="K47" s="366">
        <v>240434</v>
      </c>
      <c r="L47" s="366">
        <v>2</v>
      </c>
      <c r="M47" s="366">
        <v>240434</v>
      </c>
      <c r="N47" s="366">
        <v>2</v>
      </c>
    </row>
    <row r="48" spans="1:14" ht="24">
      <c r="A48" s="364">
        <v>46</v>
      </c>
      <c r="B48" s="365" t="s">
        <v>1723</v>
      </c>
      <c r="C48" s="364" t="s">
        <v>1078</v>
      </c>
      <c r="D48" s="364" t="s">
        <v>1079</v>
      </c>
      <c r="E48" s="364" t="s">
        <v>115</v>
      </c>
      <c r="F48" s="364" t="s">
        <v>1346</v>
      </c>
      <c r="G48" s="365" t="s">
        <v>348</v>
      </c>
      <c r="H48" s="364" t="s">
        <v>1039</v>
      </c>
      <c r="I48" s="364" t="s">
        <v>1081</v>
      </c>
      <c r="J48" s="366" t="s">
        <v>1347</v>
      </c>
      <c r="K48" s="366">
        <v>316602</v>
      </c>
      <c r="L48" s="366">
        <v>2</v>
      </c>
      <c r="M48" s="366">
        <v>316602</v>
      </c>
      <c r="N48" s="366">
        <v>2</v>
      </c>
    </row>
    <row r="49" spans="1:14" ht="24">
      <c r="A49" s="364">
        <v>47</v>
      </c>
      <c r="B49" s="365" t="s">
        <v>1723</v>
      </c>
      <c r="C49" s="364" t="s">
        <v>1078</v>
      </c>
      <c r="D49" s="364" t="s">
        <v>1079</v>
      </c>
      <c r="E49" s="364" t="s">
        <v>115</v>
      </c>
      <c r="F49" s="364" t="s">
        <v>1323</v>
      </c>
      <c r="G49" s="365" t="s">
        <v>372</v>
      </c>
      <c r="H49" s="364" t="s">
        <v>1039</v>
      </c>
      <c r="I49" s="364" t="s">
        <v>1081</v>
      </c>
      <c r="J49" s="366" t="s">
        <v>1324</v>
      </c>
      <c r="K49" s="366">
        <v>313265</v>
      </c>
      <c r="L49" s="366">
        <v>2</v>
      </c>
      <c r="M49" s="366">
        <v>313265</v>
      </c>
      <c r="N49" s="366">
        <v>2</v>
      </c>
    </row>
    <row r="50" spans="1:14" ht="36">
      <c r="A50" s="364">
        <v>48</v>
      </c>
      <c r="B50" s="365" t="s">
        <v>1723</v>
      </c>
      <c r="C50" s="364" t="s">
        <v>1078</v>
      </c>
      <c r="D50" s="364" t="s">
        <v>1079</v>
      </c>
      <c r="E50" s="364" t="s">
        <v>115</v>
      </c>
      <c r="F50" s="364" t="s">
        <v>1222</v>
      </c>
      <c r="G50" s="365" t="s">
        <v>968</v>
      </c>
      <c r="H50" s="364" t="s">
        <v>293</v>
      </c>
      <c r="I50" s="364" t="s">
        <v>1084</v>
      </c>
      <c r="J50" s="366" t="s">
        <v>1223</v>
      </c>
      <c r="K50" s="366">
        <v>227811</v>
      </c>
      <c r="L50" s="366">
        <v>2</v>
      </c>
      <c r="M50" s="366">
        <v>227811</v>
      </c>
      <c r="N50" s="366">
        <v>2</v>
      </c>
    </row>
    <row r="51" spans="1:14" ht="36">
      <c r="A51" s="364">
        <v>49</v>
      </c>
      <c r="B51" s="365" t="s">
        <v>1726</v>
      </c>
      <c r="C51" s="364" t="s">
        <v>1078</v>
      </c>
      <c r="D51" s="364" t="s">
        <v>1079</v>
      </c>
      <c r="E51" s="364" t="s">
        <v>88</v>
      </c>
      <c r="F51" s="364" t="s">
        <v>1094</v>
      </c>
      <c r="G51" s="365" t="s">
        <v>336</v>
      </c>
      <c r="H51" s="364" t="s">
        <v>293</v>
      </c>
      <c r="I51" s="364" t="s">
        <v>1084</v>
      </c>
      <c r="J51" s="366" t="s">
        <v>1095</v>
      </c>
      <c r="K51" s="366">
        <v>298756</v>
      </c>
      <c r="L51" s="366">
        <v>2</v>
      </c>
      <c r="M51" s="366">
        <v>298756</v>
      </c>
      <c r="N51" s="366">
        <v>2</v>
      </c>
    </row>
    <row r="52" spans="1:14" ht="36">
      <c r="A52" s="364">
        <v>50</v>
      </c>
      <c r="B52" s="365" t="s">
        <v>1726</v>
      </c>
      <c r="C52" s="364" t="s">
        <v>1078</v>
      </c>
      <c r="D52" s="364" t="s">
        <v>1079</v>
      </c>
      <c r="E52" s="364" t="s">
        <v>88</v>
      </c>
      <c r="F52" s="364" t="s">
        <v>1083</v>
      </c>
      <c r="G52" s="365" t="s">
        <v>312</v>
      </c>
      <c r="H52" s="364" t="s">
        <v>293</v>
      </c>
      <c r="I52" s="364" t="s">
        <v>1084</v>
      </c>
      <c r="J52" s="366" t="s">
        <v>1085</v>
      </c>
      <c r="K52" s="366">
        <v>277906</v>
      </c>
      <c r="L52" s="366">
        <v>2</v>
      </c>
      <c r="M52" s="366">
        <v>277906</v>
      </c>
      <c r="N52" s="366">
        <v>2</v>
      </c>
    </row>
    <row r="53" spans="1:14" ht="24">
      <c r="A53" s="364">
        <v>51</v>
      </c>
      <c r="B53" s="365" t="s">
        <v>1507</v>
      </c>
      <c r="C53" s="364" t="s">
        <v>1078</v>
      </c>
      <c r="D53" s="364" t="s">
        <v>1090</v>
      </c>
      <c r="E53" s="364" t="s">
        <v>22</v>
      </c>
      <c r="F53" s="364" t="s">
        <v>1140</v>
      </c>
      <c r="G53" s="365" t="s">
        <v>321</v>
      </c>
      <c r="H53" s="364" t="s">
        <v>287</v>
      </c>
      <c r="I53" s="364" t="s">
        <v>1092</v>
      </c>
      <c r="J53" s="366" t="s">
        <v>1141</v>
      </c>
      <c r="K53" s="366">
        <v>1208472</v>
      </c>
      <c r="L53" s="366">
        <v>12</v>
      </c>
      <c r="M53" s="366">
        <v>1208472</v>
      </c>
      <c r="N53" s="366">
        <v>12</v>
      </c>
    </row>
    <row r="54" spans="1:14" ht="24">
      <c r="A54" s="364">
        <v>52</v>
      </c>
      <c r="B54" s="365" t="s">
        <v>1507</v>
      </c>
      <c r="C54" s="364" t="s">
        <v>1078</v>
      </c>
      <c r="D54" s="364" t="s">
        <v>1090</v>
      </c>
      <c r="E54" s="364" t="s">
        <v>22</v>
      </c>
      <c r="F54" s="364" t="s">
        <v>1138</v>
      </c>
      <c r="G54" s="365" t="s">
        <v>351</v>
      </c>
      <c r="H54" s="364" t="s">
        <v>287</v>
      </c>
      <c r="I54" s="364" t="s">
        <v>1092</v>
      </c>
      <c r="J54" s="366" t="s">
        <v>1139</v>
      </c>
      <c r="K54" s="366">
        <v>394052</v>
      </c>
      <c r="L54" s="366">
        <v>4</v>
      </c>
      <c r="M54" s="366">
        <v>394052</v>
      </c>
      <c r="N54" s="366">
        <v>4</v>
      </c>
    </row>
    <row r="55" spans="1:14" ht="24">
      <c r="A55" s="364">
        <v>53</v>
      </c>
      <c r="B55" s="365" t="s">
        <v>1507</v>
      </c>
      <c r="C55" s="364" t="s">
        <v>1078</v>
      </c>
      <c r="D55" s="364" t="s">
        <v>1090</v>
      </c>
      <c r="E55" s="364" t="s">
        <v>22</v>
      </c>
      <c r="F55" s="364" t="s">
        <v>1132</v>
      </c>
      <c r="G55" s="365" t="s">
        <v>325</v>
      </c>
      <c r="H55" s="364" t="s">
        <v>287</v>
      </c>
      <c r="I55" s="364" t="s">
        <v>1092</v>
      </c>
      <c r="J55" s="366" t="s">
        <v>1133</v>
      </c>
      <c r="K55" s="366">
        <v>514710</v>
      </c>
      <c r="L55" s="366">
        <v>6</v>
      </c>
      <c r="M55" s="366">
        <v>514710</v>
      </c>
      <c r="N55" s="366">
        <v>6</v>
      </c>
    </row>
    <row r="56" spans="1:14" ht="24">
      <c r="A56" s="364">
        <v>54</v>
      </c>
      <c r="B56" s="365" t="s">
        <v>1507</v>
      </c>
      <c r="C56" s="364" t="s">
        <v>1078</v>
      </c>
      <c r="D56" s="364" t="s">
        <v>1079</v>
      </c>
      <c r="E56" s="364" t="s">
        <v>22</v>
      </c>
      <c r="F56" s="364" t="s">
        <v>1157</v>
      </c>
      <c r="G56" s="365" t="s">
        <v>337</v>
      </c>
      <c r="H56" s="364" t="s">
        <v>298</v>
      </c>
      <c r="I56" s="364" t="s">
        <v>1092</v>
      </c>
      <c r="J56" s="366" t="s">
        <v>1158</v>
      </c>
      <c r="K56" s="366">
        <v>501552</v>
      </c>
      <c r="L56" s="366">
        <v>6</v>
      </c>
      <c r="M56" s="366">
        <v>501552</v>
      </c>
      <c r="N56" s="366">
        <v>6</v>
      </c>
    </row>
    <row r="57" spans="1:14" ht="24">
      <c r="A57" s="364">
        <v>55</v>
      </c>
      <c r="B57" s="365" t="s">
        <v>1507</v>
      </c>
      <c r="C57" s="364" t="s">
        <v>1078</v>
      </c>
      <c r="D57" s="364" t="s">
        <v>1079</v>
      </c>
      <c r="E57" s="364" t="s">
        <v>22</v>
      </c>
      <c r="F57" s="364" t="s">
        <v>1161</v>
      </c>
      <c r="G57" s="365" t="s">
        <v>326</v>
      </c>
      <c r="H57" s="364" t="s">
        <v>298</v>
      </c>
      <c r="I57" s="364" t="s">
        <v>1092</v>
      </c>
      <c r="J57" s="366" t="s">
        <v>1162</v>
      </c>
      <c r="K57" s="366">
        <v>318372</v>
      </c>
      <c r="L57" s="366">
        <v>4</v>
      </c>
      <c r="M57" s="366">
        <v>318372</v>
      </c>
      <c r="N57" s="366">
        <v>4</v>
      </c>
    </row>
    <row r="58" spans="1:14" ht="48">
      <c r="A58" s="364">
        <v>56</v>
      </c>
      <c r="B58" s="365" t="s">
        <v>1507</v>
      </c>
      <c r="C58" s="364" t="s">
        <v>1078</v>
      </c>
      <c r="D58" s="364" t="s">
        <v>1159</v>
      </c>
      <c r="E58" s="364" t="s">
        <v>22</v>
      </c>
      <c r="F58" s="364" t="s">
        <v>1465</v>
      </c>
      <c r="G58" s="365" t="s">
        <v>314</v>
      </c>
      <c r="H58" s="364" t="s">
        <v>1039</v>
      </c>
      <c r="I58" s="364" t="s">
        <v>1081</v>
      </c>
      <c r="J58" s="366" t="s">
        <v>1466</v>
      </c>
      <c r="K58" s="366">
        <v>160195</v>
      </c>
      <c r="L58" s="366">
        <v>2</v>
      </c>
      <c r="M58" s="366">
        <v>160195</v>
      </c>
      <c r="N58" s="366">
        <v>2</v>
      </c>
    </row>
    <row r="59" spans="1:14" ht="24">
      <c r="A59" s="364">
        <v>57</v>
      </c>
      <c r="B59" s="365" t="s">
        <v>1507</v>
      </c>
      <c r="C59" s="364" t="s">
        <v>1078</v>
      </c>
      <c r="D59" s="364" t="s">
        <v>1079</v>
      </c>
      <c r="E59" s="364" t="s">
        <v>22</v>
      </c>
      <c r="F59" s="364" t="s">
        <v>1656</v>
      </c>
      <c r="G59" s="365" t="s">
        <v>375</v>
      </c>
      <c r="H59" s="364" t="s">
        <v>1039</v>
      </c>
      <c r="I59" s="364" t="s">
        <v>1081</v>
      </c>
      <c r="J59" s="366" t="s">
        <v>1657</v>
      </c>
      <c r="K59" s="366">
        <v>196816</v>
      </c>
      <c r="L59" s="366">
        <v>2</v>
      </c>
      <c r="M59" s="366">
        <v>196816</v>
      </c>
      <c r="N59" s="366">
        <v>2</v>
      </c>
    </row>
    <row r="60" spans="1:14" ht="24">
      <c r="A60" s="364">
        <v>58</v>
      </c>
      <c r="B60" s="365" t="s">
        <v>1507</v>
      </c>
      <c r="C60" s="364" t="s">
        <v>1078</v>
      </c>
      <c r="D60" s="364" t="s">
        <v>1079</v>
      </c>
      <c r="E60" s="364" t="s">
        <v>22</v>
      </c>
      <c r="F60" s="364" t="s">
        <v>1327</v>
      </c>
      <c r="G60" s="365" t="s">
        <v>1012</v>
      </c>
      <c r="H60" s="364" t="s">
        <v>1039</v>
      </c>
      <c r="I60" s="364" t="s">
        <v>1081</v>
      </c>
      <c r="J60" s="366" t="s">
        <v>1328</v>
      </c>
      <c r="K60" s="366">
        <v>629055</v>
      </c>
      <c r="L60" s="366">
        <v>4</v>
      </c>
      <c r="M60" s="366">
        <v>629055</v>
      </c>
      <c r="N60" s="366">
        <v>4</v>
      </c>
    </row>
    <row r="61" spans="1:14" ht="36">
      <c r="A61" s="364">
        <v>59</v>
      </c>
      <c r="B61" s="365" t="s">
        <v>1507</v>
      </c>
      <c r="C61" s="364" t="s">
        <v>1078</v>
      </c>
      <c r="D61" s="364" t="s">
        <v>1086</v>
      </c>
      <c r="E61" s="364" t="s">
        <v>22</v>
      </c>
      <c r="F61" s="364" t="s">
        <v>1087</v>
      </c>
      <c r="G61" s="365" t="s">
        <v>319</v>
      </c>
      <c r="H61" s="364" t="s">
        <v>298</v>
      </c>
      <c r="I61" s="364" t="s">
        <v>1088</v>
      </c>
      <c r="J61" s="366" t="s">
        <v>1089</v>
      </c>
      <c r="K61" s="366">
        <v>533544</v>
      </c>
      <c r="L61" s="366">
        <v>8</v>
      </c>
      <c r="M61" s="366">
        <v>533544</v>
      </c>
      <c r="N61" s="366">
        <v>8</v>
      </c>
    </row>
    <row r="62" spans="1:14" ht="48">
      <c r="A62" s="364">
        <v>60</v>
      </c>
      <c r="B62" s="365" t="s">
        <v>1507</v>
      </c>
      <c r="C62" s="364" t="s">
        <v>1078</v>
      </c>
      <c r="D62" s="364" t="s">
        <v>1159</v>
      </c>
      <c r="E62" s="364" t="s">
        <v>22</v>
      </c>
      <c r="F62" s="364" t="s">
        <v>1255</v>
      </c>
      <c r="G62" s="365" t="s">
        <v>313</v>
      </c>
      <c r="H62" s="364" t="s">
        <v>298</v>
      </c>
      <c r="I62" s="364" t="s">
        <v>1088</v>
      </c>
      <c r="J62" s="366" t="s">
        <v>1256</v>
      </c>
      <c r="K62" s="366">
        <v>142932</v>
      </c>
      <c r="L62" s="366">
        <v>2</v>
      </c>
      <c r="M62" s="366">
        <v>142932</v>
      </c>
      <c r="N62" s="366">
        <v>2</v>
      </c>
    </row>
    <row r="63" spans="1:14" ht="36">
      <c r="A63" s="364">
        <v>61</v>
      </c>
      <c r="B63" s="365" t="s">
        <v>1679</v>
      </c>
      <c r="C63" s="364" t="s">
        <v>1078</v>
      </c>
      <c r="D63" s="364" t="s">
        <v>1086</v>
      </c>
      <c r="E63" s="364" t="s">
        <v>437</v>
      </c>
      <c r="F63" s="364" t="s">
        <v>1683</v>
      </c>
      <c r="G63" s="365" t="s">
        <v>319</v>
      </c>
      <c r="H63" s="364" t="s">
        <v>307</v>
      </c>
      <c r="I63" s="364" t="s">
        <v>1092</v>
      </c>
      <c r="J63" s="366" t="s">
        <v>1684</v>
      </c>
      <c r="K63" s="366">
        <v>3058600</v>
      </c>
      <c r="L63" s="366">
        <v>40</v>
      </c>
      <c r="M63" s="366">
        <v>3058600</v>
      </c>
      <c r="N63" s="366">
        <v>40</v>
      </c>
    </row>
    <row r="64" spans="1:14" ht="24">
      <c r="A64" s="364">
        <v>62</v>
      </c>
      <c r="B64" s="365" t="s">
        <v>1679</v>
      </c>
      <c r="C64" s="364" t="s">
        <v>1078</v>
      </c>
      <c r="D64" s="364" t="s">
        <v>1079</v>
      </c>
      <c r="E64" s="364" t="s">
        <v>437</v>
      </c>
      <c r="F64" s="364" t="s">
        <v>1633</v>
      </c>
      <c r="G64" s="365" t="s">
        <v>996</v>
      </c>
      <c r="H64" s="364" t="s">
        <v>307</v>
      </c>
      <c r="I64" s="364" t="s">
        <v>1092</v>
      </c>
      <c r="J64" s="366" t="s">
        <v>1634</v>
      </c>
      <c r="K64" s="366">
        <v>1926180</v>
      </c>
      <c r="L64" s="366">
        <v>20</v>
      </c>
      <c r="M64" s="366">
        <v>1926180</v>
      </c>
      <c r="N64" s="366">
        <v>20</v>
      </c>
    </row>
    <row r="65" spans="1:14" ht="24">
      <c r="A65" s="364">
        <v>63</v>
      </c>
      <c r="B65" s="365" t="s">
        <v>1679</v>
      </c>
      <c r="C65" s="364" t="s">
        <v>1078</v>
      </c>
      <c r="D65" s="364" t="s">
        <v>1079</v>
      </c>
      <c r="E65" s="364" t="s">
        <v>437</v>
      </c>
      <c r="F65" s="364" t="s">
        <v>1129</v>
      </c>
      <c r="G65" s="365" t="s">
        <v>351</v>
      </c>
      <c r="H65" s="364" t="s">
        <v>307</v>
      </c>
      <c r="I65" s="364" t="s">
        <v>1092</v>
      </c>
      <c r="J65" s="366" t="s">
        <v>1130</v>
      </c>
      <c r="K65" s="366">
        <v>2101660</v>
      </c>
      <c r="L65" s="366">
        <v>20</v>
      </c>
      <c r="M65" s="366">
        <v>2101660</v>
      </c>
      <c r="N65" s="366">
        <v>20</v>
      </c>
    </row>
    <row r="66" spans="1:14" ht="24">
      <c r="A66" s="364">
        <v>64</v>
      </c>
      <c r="B66" s="365" t="s">
        <v>1679</v>
      </c>
      <c r="C66" s="364" t="s">
        <v>1078</v>
      </c>
      <c r="D66" s="364" t="s">
        <v>1079</v>
      </c>
      <c r="E66" s="364" t="s">
        <v>437</v>
      </c>
      <c r="F66" s="364" t="s">
        <v>1110</v>
      </c>
      <c r="G66" s="365" t="s">
        <v>315</v>
      </c>
      <c r="H66" s="364" t="s">
        <v>307</v>
      </c>
      <c r="I66" s="364" t="s">
        <v>1092</v>
      </c>
      <c r="J66" s="366" t="s">
        <v>1111</v>
      </c>
      <c r="K66" s="366">
        <v>1945040</v>
      </c>
      <c r="L66" s="366">
        <v>20</v>
      </c>
      <c r="M66" s="366">
        <v>1945040</v>
      </c>
      <c r="N66" s="366">
        <v>20</v>
      </c>
    </row>
    <row r="67" spans="1:14" ht="24">
      <c r="A67" s="364">
        <v>65</v>
      </c>
      <c r="B67" s="365" t="s">
        <v>1679</v>
      </c>
      <c r="C67" s="364" t="s">
        <v>1078</v>
      </c>
      <c r="D67" s="364" t="s">
        <v>1079</v>
      </c>
      <c r="E67" s="364" t="s">
        <v>437</v>
      </c>
      <c r="F67" s="364" t="s">
        <v>1862</v>
      </c>
      <c r="G67" s="365" t="s">
        <v>966</v>
      </c>
      <c r="H67" s="364" t="s">
        <v>307</v>
      </c>
      <c r="I67" s="364" t="s">
        <v>1092</v>
      </c>
      <c r="J67" s="366" t="s">
        <v>1863</v>
      </c>
      <c r="K67" s="366">
        <v>4359120</v>
      </c>
      <c r="L67" s="366">
        <v>48</v>
      </c>
      <c r="M67" s="366">
        <v>4359120</v>
      </c>
      <c r="N67" s="366">
        <v>48</v>
      </c>
    </row>
    <row r="68" spans="1:14" ht="24">
      <c r="A68" s="364">
        <v>66</v>
      </c>
      <c r="B68" s="365" t="s">
        <v>1679</v>
      </c>
      <c r="C68" s="364" t="s">
        <v>1078</v>
      </c>
      <c r="D68" s="364" t="s">
        <v>1090</v>
      </c>
      <c r="E68" s="364" t="s">
        <v>437</v>
      </c>
      <c r="F68" s="364" t="s">
        <v>1151</v>
      </c>
      <c r="G68" s="365" t="s">
        <v>996</v>
      </c>
      <c r="H68" s="364" t="s">
        <v>287</v>
      </c>
      <c r="I68" s="364" t="s">
        <v>1092</v>
      </c>
      <c r="J68" s="366" t="s">
        <v>1152</v>
      </c>
      <c r="K68" s="366">
        <v>3560440</v>
      </c>
      <c r="L68" s="366">
        <v>40</v>
      </c>
      <c r="M68" s="366">
        <v>3560440</v>
      </c>
      <c r="N68" s="366">
        <v>40</v>
      </c>
    </row>
    <row r="69" spans="1:14" ht="24">
      <c r="A69" s="364">
        <v>67</v>
      </c>
      <c r="B69" s="365" t="s">
        <v>1679</v>
      </c>
      <c r="C69" s="364" t="s">
        <v>1078</v>
      </c>
      <c r="D69" s="364" t="s">
        <v>1090</v>
      </c>
      <c r="E69" s="364" t="s">
        <v>437</v>
      </c>
      <c r="F69" s="364" t="s">
        <v>1123</v>
      </c>
      <c r="G69" s="365" t="s">
        <v>966</v>
      </c>
      <c r="H69" s="364" t="s">
        <v>287</v>
      </c>
      <c r="I69" s="364" t="s">
        <v>1092</v>
      </c>
      <c r="J69" s="366" t="s">
        <v>1124</v>
      </c>
      <c r="K69" s="366">
        <v>3977328</v>
      </c>
      <c r="L69" s="366">
        <v>48</v>
      </c>
      <c r="M69" s="366">
        <v>3977328</v>
      </c>
      <c r="N69" s="366">
        <v>48</v>
      </c>
    </row>
    <row r="70" spans="1:14" ht="24">
      <c r="A70" s="364">
        <v>68</v>
      </c>
      <c r="B70" s="365" t="s">
        <v>1679</v>
      </c>
      <c r="C70" s="364" t="s">
        <v>1078</v>
      </c>
      <c r="D70" s="364" t="s">
        <v>1090</v>
      </c>
      <c r="E70" s="364" t="s">
        <v>437</v>
      </c>
      <c r="F70" s="364" t="s">
        <v>1214</v>
      </c>
      <c r="G70" s="365" t="s">
        <v>1010</v>
      </c>
      <c r="H70" s="364" t="s">
        <v>287</v>
      </c>
      <c r="I70" s="364" t="s">
        <v>1092</v>
      </c>
      <c r="J70" s="366" t="s">
        <v>1215</v>
      </c>
      <c r="K70" s="366">
        <v>3512880</v>
      </c>
      <c r="L70" s="366">
        <v>40</v>
      </c>
      <c r="M70" s="366">
        <v>3512880</v>
      </c>
      <c r="N70" s="366">
        <v>40</v>
      </c>
    </row>
    <row r="71" spans="1:14" ht="24">
      <c r="A71" s="364">
        <v>69</v>
      </c>
      <c r="B71" s="365" t="s">
        <v>1679</v>
      </c>
      <c r="C71" s="364" t="s">
        <v>1078</v>
      </c>
      <c r="D71" s="364" t="s">
        <v>1079</v>
      </c>
      <c r="E71" s="364" t="s">
        <v>437</v>
      </c>
      <c r="F71" s="364" t="s">
        <v>1724</v>
      </c>
      <c r="G71" s="365" t="s">
        <v>366</v>
      </c>
      <c r="H71" s="364" t="s">
        <v>307</v>
      </c>
      <c r="I71" s="364" t="s">
        <v>1092</v>
      </c>
      <c r="J71" s="366" t="s">
        <v>1169</v>
      </c>
      <c r="K71" s="366">
        <v>2050000</v>
      </c>
      <c r="L71" s="366">
        <v>20</v>
      </c>
      <c r="M71" s="366">
        <v>2050000</v>
      </c>
      <c r="N71" s="366">
        <v>20</v>
      </c>
    </row>
    <row r="72" spans="1:14" ht="24">
      <c r="A72" s="364">
        <v>70</v>
      </c>
      <c r="B72" s="365" t="s">
        <v>1679</v>
      </c>
      <c r="C72" s="364" t="s">
        <v>1078</v>
      </c>
      <c r="D72" s="364" t="s">
        <v>1079</v>
      </c>
      <c r="E72" s="364" t="s">
        <v>437</v>
      </c>
      <c r="F72" s="364" t="s">
        <v>1161</v>
      </c>
      <c r="G72" s="365" t="s">
        <v>326</v>
      </c>
      <c r="H72" s="364" t="s">
        <v>298</v>
      </c>
      <c r="I72" s="364" t="s">
        <v>1092</v>
      </c>
      <c r="J72" s="366" t="s">
        <v>1162</v>
      </c>
      <c r="K72" s="366">
        <v>3035640</v>
      </c>
      <c r="L72" s="366">
        <v>40</v>
      </c>
      <c r="M72" s="366">
        <v>3035640</v>
      </c>
      <c r="N72" s="366">
        <v>40</v>
      </c>
    </row>
    <row r="73" spans="1:14" ht="36">
      <c r="A73" s="364">
        <v>71</v>
      </c>
      <c r="B73" s="365" t="s">
        <v>1679</v>
      </c>
      <c r="C73" s="364" t="s">
        <v>1078</v>
      </c>
      <c r="D73" s="364" t="s">
        <v>1086</v>
      </c>
      <c r="E73" s="364" t="s">
        <v>437</v>
      </c>
      <c r="F73" s="364" t="s">
        <v>1267</v>
      </c>
      <c r="G73" s="365" t="s">
        <v>1013</v>
      </c>
      <c r="H73" s="364" t="s">
        <v>298</v>
      </c>
      <c r="I73" s="364" t="s">
        <v>1088</v>
      </c>
      <c r="J73" s="366" t="s">
        <v>1268</v>
      </c>
      <c r="K73" s="366">
        <v>2494440</v>
      </c>
      <c r="L73" s="366">
        <v>40</v>
      </c>
      <c r="M73" s="366">
        <v>2494440</v>
      </c>
      <c r="N73" s="366">
        <v>40</v>
      </c>
    </row>
    <row r="74" spans="1:14" ht="36">
      <c r="A74" s="364">
        <v>72</v>
      </c>
      <c r="B74" s="365" t="s">
        <v>543</v>
      </c>
      <c r="C74" s="364" t="s">
        <v>1078</v>
      </c>
      <c r="D74" s="364" t="s">
        <v>1090</v>
      </c>
      <c r="E74" s="364" t="s">
        <v>242</v>
      </c>
      <c r="F74" s="364" t="s">
        <v>1140</v>
      </c>
      <c r="G74" s="365" t="s">
        <v>321</v>
      </c>
      <c r="H74" s="364" t="s">
        <v>287</v>
      </c>
      <c r="I74" s="364" t="s">
        <v>1092</v>
      </c>
      <c r="J74" s="366" t="s">
        <v>1141</v>
      </c>
      <c r="K74" s="366">
        <v>199070</v>
      </c>
      <c r="L74" s="366">
        <v>2</v>
      </c>
      <c r="M74" s="366">
        <v>199070</v>
      </c>
      <c r="N74" s="366">
        <v>2</v>
      </c>
    </row>
    <row r="75" spans="1:14" ht="36">
      <c r="A75" s="364">
        <v>73</v>
      </c>
      <c r="B75" s="365" t="s">
        <v>543</v>
      </c>
      <c r="C75" s="364" t="s">
        <v>1078</v>
      </c>
      <c r="D75" s="364" t="s">
        <v>1090</v>
      </c>
      <c r="E75" s="364" t="s">
        <v>242</v>
      </c>
      <c r="F75" s="364" t="s">
        <v>1138</v>
      </c>
      <c r="G75" s="365" t="s">
        <v>351</v>
      </c>
      <c r="H75" s="364" t="s">
        <v>287</v>
      </c>
      <c r="I75" s="364" t="s">
        <v>1092</v>
      </c>
      <c r="J75" s="366" t="s">
        <v>1139</v>
      </c>
      <c r="K75" s="366">
        <v>584205</v>
      </c>
      <c r="L75" s="366">
        <v>6</v>
      </c>
      <c r="M75" s="366">
        <v>584205</v>
      </c>
      <c r="N75" s="366">
        <v>6</v>
      </c>
    </row>
    <row r="76" spans="1:14" ht="36">
      <c r="A76" s="364">
        <v>74</v>
      </c>
      <c r="B76" s="365" t="s">
        <v>543</v>
      </c>
      <c r="C76" s="364" t="s">
        <v>1078</v>
      </c>
      <c r="D76" s="364" t="s">
        <v>1090</v>
      </c>
      <c r="E76" s="364" t="s">
        <v>242</v>
      </c>
      <c r="F76" s="364" t="s">
        <v>1127</v>
      </c>
      <c r="G76" s="365" t="s">
        <v>315</v>
      </c>
      <c r="H76" s="364" t="s">
        <v>287</v>
      </c>
      <c r="I76" s="364" t="s">
        <v>1092</v>
      </c>
      <c r="J76" s="366" t="s">
        <v>1128</v>
      </c>
      <c r="K76" s="366">
        <v>189295</v>
      </c>
      <c r="L76" s="366">
        <v>2</v>
      </c>
      <c r="M76" s="366">
        <v>189295</v>
      </c>
      <c r="N76" s="366">
        <v>2</v>
      </c>
    </row>
    <row r="77" spans="1:14" ht="36">
      <c r="A77" s="364">
        <v>75</v>
      </c>
      <c r="B77" s="365" t="s">
        <v>543</v>
      </c>
      <c r="C77" s="364" t="s">
        <v>1078</v>
      </c>
      <c r="D77" s="364" t="s">
        <v>1079</v>
      </c>
      <c r="E77" s="364" t="s">
        <v>242</v>
      </c>
      <c r="F77" s="364" t="s">
        <v>1182</v>
      </c>
      <c r="G77" s="365" t="s">
        <v>372</v>
      </c>
      <c r="H77" s="364" t="s">
        <v>302</v>
      </c>
      <c r="I77" s="364" t="s">
        <v>1183</v>
      </c>
      <c r="J77" s="366" t="s">
        <v>1184</v>
      </c>
      <c r="K77" s="366">
        <v>338415</v>
      </c>
      <c r="L77" s="366">
        <v>2</v>
      </c>
      <c r="M77" s="366">
        <v>338415</v>
      </c>
      <c r="N77" s="366">
        <v>2</v>
      </c>
    </row>
    <row r="78" spans="1:14" ht="36">
      <c r="A78" s="364">
        <v>76</v>
      </c>
      <c r="B78" s="365" t="s">
        <v>543</v>
      </c>
      <c r="C78" s="364" t="s">
        <v>1078</v>
      </c>
      <c r="D78" s="364" t="s">
        <v>1090</v>
      </c>
      <c r="E78" s="364" t="s">
        <v>242</v>
      </c>
      <c r="F78" s="364" t="s">
        <v>1224</v>
      </c>
      <c r="G78" s="365" t="s">
        <v>331</v>
      </c>
      <c r="H78" s="364" t="s">
        <v>285</v>
      </c>
      <c r="I78" s="364" t="s">
        <v>1092</v>
      </c>
      <c r="J78" s="366" t="s">
        <v>1225</v>
      </c>
      <c r="K78" s="366">
        <v>-1178094</v>
      </c>
      <c r="L78" s="366">
        <v>-4</v>
      </c>
      <c r="M78" s="366">
        <v>-1178094</v>
      </c>
      <c r="N78" s="366">
        <v>-4</v>
      </c>
    </row>
    <row r="79" spans="1:14" ht="24">
      <c r="A79" s="364">
        <v>77</v>
      </c>
      <c r="B79" s="365" t="s">
        <v>1775</v>
      </c>
      <c r="C79" s="364" t="s">
        <v>1078</v>
      </c>
      <c r="D79" s="364" t="s">
        <v>1079</v>
      </c>
      <c r="E79" s="364" t="s">
        <v>258</v>
      </c>
      <c r="F79" s="364" t="s">
        <v>1108</v>
      </c>
      <c r="G79" s="365" t="s">
        <v>333</v>
      </c>
      <c r="H79" s="364" t="s">
        <v>299</v>
      </c>
      <c r="I79" s="364" t="s">
        <v>1092</v>
      </c>
      <c r="J79" s="366" t="s">
        <v>1109</v>
      </c>
      <c r="K79" s="366">
        <v>1014499</v>
      </c>
      <c r="L79" s="366">
        <v>8</v>
      </c>
      <c r="M79" s="366">
        <v>1014499</v>
      </c>
      <c r="N79" s="366">
        <v>8</v>
      </c>
    </row>
    <row r="80" spans="1:14" ht="24">
      <c r="A80" s="364">
        <v>78</v>
      </c>
      <c r="B80" s="365" t="s">
        <v>1728</v>
      </c>
      <c r="C80" s="364" t="s">
        <v>1078</v>
      </c>
      <c r="D80" s="364" t="s">
        <v>1090</v>
      </c>
      <c r="E80" s="364" t="s">
        <v>258</v>
      </c>
      <c r="F80" s="364" t="s">
        <v>1132</v>
      </c>
      <c r="G80" s="365" t="s">
        <v>325</v>
      </c>
      <c r="H80" s="364" t="s">
        <v>287</v>
      </c>
      <c r="I80" s="364" t="s">
        <v>1092</v>
      </c>
      <c r="J80" s="366" t="s">
        <v>1133</v>
      </c>
      <c r="K80" s="366">
        <v>339150</v>
      </c>
      <c r="L80" s="366">
        <v>4</v>
      </c>
      <c r="M80" s="366">
        <v>339150</v>
      </c>
      <c r="N80" s="366">
        <v>4</v>
      </c>
    </row>
    <row r="81" spans="1:14" ht="24">
      <c r="A81" s="364">
        <v>79</v>
      </c>
      <c r="B81" s="365" t="s">
        <v>1728</v>
      </c>
      <c r="C81" s="364" t="s">
        <v>1078</v>
      </c>
      <c r="D81" s="364" t="s">
        <v>1090</v>
      </c>
      <c r="E81" s="364" t="s">
        <v>258</v>
      </c>
      <c r="F81" s="364" t="s">
        <v>1106</v>
      </c>
      <c r="G81" s="365" t="s">
        <v>1011</v>
      </c>
      <c r="H81" s="364" t="s">
        <v>287</v>
      </c>
      <c r="I81" s="364" t="s">
        <v>1092</v>
      </c>
      <c r="J81" s="366" t="s">
        <v>1107</v>
      </c>
      <c r="K81" s="366">
        <v>421640</v>
      </c>
      <c r="L81" s="366">
        <v>4</v>
      </c>
      <c r="M81" s="366">
        <v>421640</v>
      </c>
      <c r="N81" s="366">
        <v>4</v>
      </c>
    </row>
    <row r="82" spans="1:14" ht="24">
      <c r="A82" s="364">
        <v>80</v>
      </c>
      <c r="B82" s="365" t="s">
        <v>1728</v>
      </c>
      <c r="C82" s="364" t="s">
        <v>1078</v>
      </c>
      <c r="D82" s="364" t="s">
        <v>1079</v>
      </c>
      <c r="E82" s="364" t="s">
        <v>258</v>
      </c>
      <c r="F82" s="364" t="s">
        <v>1161</v>
      </c>
      <c r="G82" s="365" t="s">
        <v>326</v>
      </c>
      <c r="H82" s="364" t="s">
        <v>298</v>
      </c>
      <c r="I82" s="364" t="s">
        <v>1092</v>
      </c>
      <c r="J82" s="366" t="s">
        <v>1162</v>
      </c>
      <c r="K82" s="366">
        <v>314670</v>
      </c>
      <c r="L82" s="366">
        <v>4</v>
      </c>
      <c r="M82" s="366">
        <v>314670</v>
      </c>
      <c r="N82" s="366">
        <v>4</v>
      </c>
    </row>
    <row r="83" spans="1:14" ht="48">
      <c r="A83" s="364">
        <v>81</v>
      </c>
      <c r="B83" s="365" t="s">
        <v>1728</v>
      </c>
      <c r="C83" s="364" t="s">
        <v>1078</v>
      </c>
      <c r="D83" s="364" t="s">
        <v>1159</v>
      </c>
      <c r="E83" s="364" t="s">
        <v>258</v>
      </c>
      <c r="F83" s="364" t="s">
        <v>1160</v>
      </c>
      <c r="G83" s="365" t="s">
        <v>314</v>
      </c>
      <c r="H83" s="364" t="s">
        <v>298</v>
      </c>
      <c r="I83" s="364" t="s">
        <v>1088</v>
      </c>
      <c r="J83" s="366" t="s">
        <v>1120</v>
      </c>
      <c r="K83" s="366">
        <v>260640</v>
      </c>
      <c r="L83" s="366">
        <v>4</v>
      </c>
      <c r="M83" s="366">
        <v>260640</v>
      </c>
      <c r="N83" s="366">
        <v>4</v>
      </c>
    </row>
    <row r="84" spans="1:14" ht="48">
      <c r="A84" s="364">
        <v>82</v>
      </c>
      <c r="B84" s="365" t="s">
        <v>59</v>
      </c>
      <c r="C84" s="364" t="s">
        <v>1078</v>
      </c>
      <c r="D84" s="364" t="s">
        <v>1159</v>
      </c>
      <c r="E84" s="364" t="s">
        <v>46</v>
      </c>
      <c r="F84" s="364" t="s">
        <v>1664</v>
      </c>
      <c r="G84" s="365" t="s">
        <v>1008</v>
      </c>
      <c r="H84" s="364" t="s">
        <v>293</v>
      </c>
      <c r="I84" s="364" t="s">
        <v>1081</v>
      </c>
      <c r="J84" s="366" t="s">
        <v>1489</v>
      </c>
      <c r="K84" s="366">
        <v>1653696</v>
      </c>
      <c r="L84" s="366">
        <v>36</v>
      </c>
      <c r="M84" s="366">
        <v>1653696</v>
      </c>
      <c r="N84" s="366">
        <v>36</v>
      </c>
    </row>
    <row r="85" spans="1:14" ht="24">
      <c r="A85" s="364">
        <v>83</v>
      </c>
      <c r="B85" s="365" t="s">
        <v>275</v>
      </c>
      <c r="C85" s="364" t="s">
        <v>1078</v>
      </c>
      <c r="D85" s="364" t="s">
        <v>1090</v>
      </c>
      <c r="E85" s="364" t="s">
        <v>115</v>
      </c>
      <c r="F85" s="364" t="s">
        <v>1230</v>
      </c>
      <c r="G85" s="365" t="s">
        <v>994</v>
      </c>
      <c r="H85" s="364" t="s">
        <v>300</v>
      </c>
      <c r="I85" s="364" t="s">
        <v>1081</v>
      </c>
      <c r="J85" s="366" t="s">
        <v>1231</v>
      </c>
      <c r="K85" s="366">
        <v>230820</v>
      </c>
      <c r="L85" s="366">
        <v>2</v>
      </c>
      <c r="M85" s="366">
        <v>230820</v>
      </c>
      <c r="N85" s="366">
        <v>2</v>
      </c>
    </row>
    <row r="86" spans="1:14" ht="36">
      <c r="A86" s="364">
        <v>84</v>
      </c>
      <c r="B86" s="365" t="s">
        <v>275</v>
      </c>
      <c r="C86" s="364" t="s">
        <v>1078</v>
      </c>
      <c r="D86" s="364" t="s">
        <v>1079</v>
      </c>
      <c r="E86" s="364" t="s">
        <v>115</v>
      </c>
      <c r="F86" s="364" t="s">
        <v>1269</v>
      </c>
      <c r="G86" s="365" t="s">
        <v>358</v>
      </c>
      <c r="H86" s="364" t="s">
        <v>293</v>
      </c>
      <c r="I86" s="364" t="s">
        <v>1081</v>
      </c>
      <c r="J86" s="366" t="s">
        <v>1270</v>
      </c>
      <c r="K86" s="366">
        <v>193032</v>
      </c>
      <c r="L86" s="366">
        <v>2</v>
      </c>
      <c r="M86" s="366">
        <v>193032</v>
      </c>
      <c r="N86" s="366">
        <v>2</v>
      </c>
    </row>
    <row r="87" spans="1:14" ht="48">
      <c r="A87" s="364">
        <v>85</v>
      </c>
      <c r="B87" s="365" t="s">
        <v>275</v>
      </c>
      <c r="C87" s="364" t="s">
        <v>1078</v>
      </c>
      <c r="D87" s="364" t="s">
        <v>1159</v>
      </c>
      <c r="E87" s="364" t="s">
        <v>115</v>
      </c>
      <c r="F87" s="364" t="s">
        <v>1206</v>
      </c>
      <c r="G87" s="365" t="s">
        <v>335</v>
      </c>
      <c r="H87" s="364" t="s">
        <v>293</v>
      </c>
      <c r="I87" s="364" t="s">
        <v>1081</v>
      </c>
      <c r="J87" s="366" t="s">
        <v>1207</v>
      </c>
      <c r="K87" s="366">
        <v>144461</v>
      </c>
      <c r="L87" s="366">
        <v>2</v>
      </c>
      <c r="M87" s="366">
        <v>144461</v>
      </c>
      <c r="N87" s="366">
        <v>2</v>
      </c>
    </row>
    <row r="88" spans="1:14" ht="36">
      <c r="A88" s="364">
        <v>86</v>
      </c>
      <c r="B88" s="365" t="s">
        <v>275</v>
      </c>
      <c r="C88" s="364" t="s">
        <v>1078</v>
      </c>
      <c r="D88" s="364" t="s">
        <v>1086</v>
      </c>
      <c r="E88" s="364" t="s">
        <v>115</v>
      </c>
      <c r="F88" s="364" t="s">
        <v>1208</v>
      </c>
      <c r="G88" s="365" t="s">
        <v>415</v>
      </c>
      <c r="H88" s="364" t="s">
        <v>293</v>
      </c>
      <c r="I88" s="364" t="s">
        <v>1081</v>
      </c>
      <c r="J88" s="366" t="s">
        <v>1209</v>
      </c>
      <c r="K88" s="366">
        <v>135683</v>
      </c>
      <c r="L88" s="366">
        <v>2</v>
      </c>
      <c r="M88" s="366">
        <v>135683</v>
      </c>
      <c r="N88" s="366">
        <v>2</v>
      </c>
    </row>
    <row r="89" spans="1:14" ht="36">
      <c r="A89" s="364">
        <v>87</v>
      </c>
      <c r="B89" s="365" t="s">
        <v>275</v>
      </c>
      <c r="C89" s="364" t="s">
        <v>1078</v>
      </c>
      <c r="D89" s="364" t="s">
        <v>1079</v>
      </c>
      <c r="E89" s="364" t="s">
        <v>115</v>
      </c>
      <c r="F89" s="364" t="s">
        <v>1080</v>
      </c>
      <c r="G89" s="365" t="s">
        <v>316</v>
      </c>
      <c r="H89" s="364" t="s">
        <v>293</v>
      </c>
      <c r="I89" s="364" t="s">
        <v>1081</v>
      </c>
      <c r="J89" s="366" t="s">
        <v>1082</v>
      </c>
      <c r="K89" s="366">
        <v>180434</v>
      </c>
      <c r="L89" s="366">
        <v>2</v>
      </c>
      <c r="M89" s="366">
        <v>180434</v>
      </c>
      <c r="N89" s="366">
        <v>2</v>
      </c>
    </row>
    <row r="90" spans="1:14" ht="36">
      <c r="A90" s="364">
        <v>88</v>
      </c>
      <c r="B90" s="365" t="s">
        <v>275</v>
      </c>
      <c r="C90" s="364" t="s">
        <v>1078</v>
      </c>
      <c r="D90" s="364" t="s">
        <v>1079</v>
      </c>
      <c r="E90" s="364" t="s">
        <v>115</v>
      </c>
      <c r="F90" s="364" t="s">
        <v>1222</v>
      </c>
      <c r="G90" s="365" t="s">
        <v>968</v>
      </c>
      <c r="H90" s="364" t="s">
        <v>293</v>
      </c>
      <c r="I90" s="364" t="s">
        <v>1084</v>
      </c>
      <c r="J90" s="366" t="s">
        <v>1223</v>
      </c>
      <c r="K90" s="366">
        <v>3417167</v>
      </c>
      <c r="L90" s="366">
        <v>30</v>
      </c>
      <c r="M90" s="366">
        <v>3417167</v>
      </c>
      <c r="N90" s="366">
        <v>30</v>
      </c>
    </row>
    <row r="91" spans="1:14" ht="36">
      <c r="A91" s="364">
        <v>89</v>
      </c>
      <c r="B91" s="365" t="s">
        <v>275</v>
      </c>
      <c r="C91" s="364" t="s">
        <v>1078</v>
      </c>
      <c r="D91" s="364" t="s">
        <v>1079</v>
      </c>
      <c r="E91" s="364" t="s">
        <v>115</v>
      </c>
      <c r="F91" s="364" t="s">
        <v>1094</v>
      </c>
      <c r="G91" s="365" t="s">
        <v>336</v>
      </c>
      <c r="H91" s="364" t="s">
        <v>293</v>
      </c>
      <c r="I91" s="364" t="s">
        <v>1084</v>
      </c>
      <c r="J91" s="366" t="s">
        <v>1095</v>
      </c>
      <c r="K91" s="366">
        <v>1677628</v>
      </c>
      <c r="L91" s="366">
        <v>12</v>
      </c>
      <c r="M91" s="366">
        <v>1677628</v>
      </c>
      <c r="N91" s="366">
        <v>12</v>
      </c>
    </row>
    <row r="92" spans="1:14" ht="36">
      <c r="A92" s="364">
        <v>90</v>
      </c>
      <c r="B92" s="365" t="s">
        <v>275</v>
      </c>
      <c r="C92" s="364" t="s">
        <v>1078</v>
      </c>
      <c r="D92" s="364" t="s">
        <v>1079</v>
      </c>
      <c r="E92" s="364" t="s">
        <v>115</v>
      </c>
      <c r="F92" s="364" t="s">
        <v>1083</v>
      </c>
      <c r="G92" s="365" t="s">
        <v>312</v>
      </c>
      <c r="H92" s="364" t="s">
        <v>293</v>
      </c>
      <c r="I92" s="364" t="s">
        <v>1084</v>
      </c>
      <c r="J92" s="366" t="s">
        <v>1085</v>
      </c>
      <c r="K92" s="366">
        <v>2470871</v>
      </c>
      <c r="L92" s="366">
        <v>19</v>
      </c>
      <c r="M92" s="366">
        <v>2470871</v>
      </c>
      <c r="N92" s="366">
        <v>19</v>
      </c>
    </row>
    <row r="93" spans="1:14" ht="24">
      <c r="A93" s="364">
        <v>91</v>
      </c>
      <c r="B93" s="365" t="s">
        <v>275</v>
      </c>
      <c r="C93" s="364" t="s">
        <v>1078</v>
      </c>
      <c r="D93" s="364" t="s">
        <v>1090</v>
      </c>
      <c r="E93" s="364" t="s">
        <v>115</v>
      </c>
      <c r="F93" s="364" t="s">
        <v>1176</v>
      </c>
      <c r="G93" s="365" t="s">
        <v>351</v>
      </c>
      <c r="H93" s="364" t="s">
        <v>361</v>
      </c>
      <c r="I93" s="364" t="s">
        <v>1148</v>
      </c>
      <c r="J93" s="366" t="s">
        <v>1177</v>
      </c>
      <c r="K93" s="366">
        <v>88491</v>
      </c>
      <c r="L93" s="366">
        <v>1</v>
      </c>
      <c r="M93" s="366">
        <v>88491</v>
      </c>
      <c r="N93" s="366">
        <v>1</v>
      </c>
    </row>
    <row r="94" spans="1:14" ht="24">
      <c r="A94" s="364">
        <v>92</v>
      </c>
      <c r="B94" s="365" t="s">
        <v>577</v>
      </c>
      <c r="C94" s="364" t="s">
        <v>1078</v>
      </c>
      <c r="D94" s="364" t="s">
        <v>1090</v>
      </c>
      <c r="E94" s="364" t="s">
        <v>67</v>
      </c>
      <c r="F94" s="364" t="s">
        <v>1125</v>
      </c>
      <c r="G94" s="365" t="s">
        <v>340</v>
      </c>
      <c r="H94" s="364" t="s">
        <v>287</v>
      </c>
      <c r="I94" s="364" t="s">
        <v>1092</v>
      </c>
      <c r="J94" s="366" t="s">
        <v>1126</v>
      </c>
      <c r="K94" s="366">
        <v>399500</v>
      </c>
      <c r="L94" s="366">
        <v>4</v>
      </c>
      <c r="M94" s="366">
        <v>399500</v>
      </c>
      <c r="N94" s="366">
        <v>4</v>
      </c>
    </row>
    <row r="95" spans="1:14" ht="36">
      <c r="A95" s="364">
        <v>93</v>
      </c>
      <c r="B95" s="365" t="s">
        <v>577</v>
      </c>
      <c r="C95" s="364" t="s">
        <v>1078</v>
      </c>
      <c r="D95" s="364" t="s">
        <v>1131</v>
      </c>
      <c r="E95" s="364" t="s">
        <v>67</v>
      </c>
      <c r="F95" s="364" t="s">
        <v>1370</v>
      </c>
      <c r="G95" s="365" t="s">
        <v>1024</v>
      </c>
      <c r="H95" s="364" t="s">
        <v>283</v>
      </c>
      <c r="I95" s="364" t="s">
        <v>1187</v>
      </c>
      <c r="J95" s="366" t="s">
        <v>1371</v>
      </c>
      <c r="K95" s="366">
        <v>626989</v>
      </c>
      <c r="L95" s="366">
        <v>2</v>
      </c>
      <c r="M95" s="366">
        <v>626989</v>
      </c>
      <c r="N95" s="366">
        <v>2</v>
      </c>
    </row>
    <row r="96" spans="1:14" ht="36">
      <c r="A96" s="364">
        <v>94</v>
      </c>
      <c r="B96" s="365" t="s">
        <v>577</v>
      </c>
      <c r="C96" s="364" t="s">
        <v>1078</v>
      </c>
      <c r="D96" s="364" t="s">
        <v>1131</v>
      </c>
      <c r="E96" s="364" t="s">
        <v>67</v>
      </c>
      <c r="F96" s="364" t="s">
        <v>1378</v>
      </c>
      <c r="G96" s="365" t="s">
        <v>1021</v>
      </c>
      <c r="H96" s="364" t="s">
        <v>283</v>
      </c>
      <c r="I96" s="364" t="s">
        <v>1187</v>
      </c>
      <c r="J96" s="366" t="s">
        <v>1379</v>
      </c>
      <c r="K96" s="366">
        <v>850262</v>
      </c>
      <c r="L96" s="366">
        <v>2</v>
      </c>
      <c r="M96" s="366">
        <v>850262</v>
      </c>
      <c r="N96" s="366">
        <v>2</v>
      </c>
    </row>
    <row r="97" spans="1:14" ht="36">
      <c r="A97" s="364">
        <v>95</v>
      </c>
      <c r="B97" s="365" t="s">
        <v>577</v>
      </c>
      <c r="C97" s="364" t="s">
        <v>1078</v>
      </c>
      <c r="D97" s="364" t="s">
        <v>1090</v>
      </c>
      <c r="E97" s="364" t="s">
        <v>67</v>
      </c>
      <c r="F97" s="364" t="s">
        <v>1879</v>
      </c>
      <c r="G97" s="365" t="s">
        <v>1880</v>
      </c>
      <c r="H97" s="364" t="s">
        <v>283</v>
      </c>
      <c r="I97" s="364" t="s">
        <v>1187</v>
      </c>
      <c r="J97" s="366" t="s">
        <v>1881</v>
      </c>
      <c r="K97" s="366">
        <v>1365957</v>
      </c>
      <c r="L97" s="366">
        <v>4</v>
      </c>
      <c r="M97" s="366">
        <v>1365957</v>
      </c>
      <c r="N97" s="366">
        <v>4</v>
      </c>
    </row>
    <row r="98" spans="1:14" ht="36">
      <c r="A98" s="364">
        <v>96</v>
      </c>
      <c r="B98" s="365" t="s">
        <v>577</v>
      </c>
      <c r="C98" s="364" t="s">
        <v>1078</v>
      </c>
      <c r="D98" s="364" t="s">
        <v>1079</v>
      </c>
      <c r="E98" s="364" t="s">
        <v>67</v>
      </c>
      <c r="F98" s="364" t="s">
        <v>1153</v>
      </c>
      <c r="G98" s="365" t="s">
        <v>969</v>
      </c>
      <c r="H98" s="364" t="s">
        <v>293</v>
      </c>
      <c r="I98" s="364" t="s">
        <v>1084</v>
      </c>
      <c r="J98" s="366" t="s">
        <v>1154</v>
      </c>
      <c r="K98" s="366">
        <v>460020</v>
      </c>
      <c r="L98" s="366">
        <v>4</v>
      </c>
      <c r="M98" s="366">
        <v>460020</v>
      </c>
      <c r="N98" s="366">
        <v>4</v>
      </c>
    </row>
    <row r="99" spans="1:14" ht="24">
      <c r="A99" s="364">
        <v>97</v>
      </c>
      <c r="B99" s="365" t="s">
        <v>467</v>
      </c>
      <c r="C99" s="364" t="s">
        <v>1078</v>
      </c>
      <c r="D99" s="364" t="s">
        <v>1102</v>
      </c>
      <c r="E99" s="364" t="s">
        <v>88</v>
      </c>
      <c r="F99" s="364" t="s">
        <v>1103</v>
      </c>
      <c r="G99" s="365" t="s">
        <v>977</v>
      </c>
      <c r="H99" s="364" t="s">
        <v>303</v>
      </c>
      <c r="I99" s="364" t="s">
        <v>1081</v>
      </c>
      <c r="J99" s="366" t="s">
        <v>1104</v>
      </c>
      <c r="K99" s="366">
        <v>130314</v>
      </c>
      <c r="L99" s="366">
        <v>2</v>
      </c>
      <c r="M99" s="366">
        <v>130314</v>
      </c>
      <c r="N99" s="366">
        <v>2</v>
      </c>
    </row>
    <row r="100" spans="1:14" ht="24">
      <c r="A100" s="364">
        <v>98</v>
      </c>
      <c r="B100" s="365" t="s">
        <v>467</v>
      </c>
      <c r="C100" s="364" t="s">
        <v>1078</v>
      </c>
      <c r="D100" s="364" t="s">
        <v>1102</v>
      </c>
      <c r="E100" s="364" t="s">
        <v>88</v>
      </c>
      <c r="F100" s="364" t="s">
        <v>1185</v>
      </c>
      <c r="G100" s="365" t="s">
        <v>338</v>
      </c>
      <c r="H100" s="364" t="s">
        <v>303</v>
      </c>
      <c r="I100" s="364" t="s">
        <v>1081</v>
      </c>
      <c r="J100" s="366" t="s">
        <v>1186</v>
      </c>
      <c r="K100" s="366">
        <v>216450</v>
      </c>
      <c r="L100" s="366">
        <v>5</v>
      </c>
      <c r="M100" s="366">
        <v>216450</v>
      </c>
      <c r="N100" s="366">
        <v>5</v>
      </c>
    </row>
    <row r="101" spans="1:14" ht="24">
      <c r="A101" s="364">
        <v>99</v>
      </c>
      <c r="B101" s="365" t="s">
        <v>467</v>
      </c>
      <c r="C101" s="364" t="s">
        <v>1078</v>
      </c>
      <c r="D101" s="364" t="s">
        <v>1090</v>
      </c>
      <c r="E101" s="364" t="s">
        <v>88</v>
      </c>
      <c r="F101" s="364" t="s">
        <v>1140</v>
      </c>
      <c r="G101" s="365" t="s">
        <v>321</v>
      </c>
      <c r="H101" s="364" t="s">
        <v>287</v>
      </c>
      <c r="I101" s="364" t="s">
        <v>1092</v>
      </c>
      <c r="J101" s="366" t="s">
        <v>1141</v>
      </c>
      <c r="K101" s="366">
        <v>995350</v>
      </c>
      <c r="L101" s="366">
        <v>10</v>
      </c>
      <c r="M101" s="366">
        <v>995350</v>
      </c>
      <c r="N101" s="366">
        <v>10</v>
      </c>
    </row>
    <row r="102" spans="1:14" ht="24">
      <c r="A102" s="364">
        <v>100</v>
      </c>
      <c r="B102" s="365" t="s">
        <v>467</v>
      </c>
      <c r="C102" s="364" t="s">
        <v>1078</v>
      </c>
      <c r="D102" s="364" t="s">
        <v>1090</v>
      </c>
      <c r="E102" s="364" t="s">
        <v>88</v>
      </c>
      <c r="F102" s="364" t="s">
        <v>1138</v>
      </c>
      <c r="G102" s="365" t="s">
        <v>351</v>
      </c>
      <c r="H102" s="364" t="s">
        <v>287</v>
      </c>
      <c r="I102" s="364" t="s">
        <v>1092</v>
      </c>
      <c r="J102" s="366" t="s">
        <v>1139</v>
      </c>
      <c r="K102" s="366">
        <v>584205</v>
      </c>
      <c r="L102" s="366">
        <v>6</v>
      </c>
      <c r="M102" s="366">
        <v>584205</v>
      </c>
      <c r="N102" s="366">
        <v>6</v>
      </c>
    </row>
    <row r="103" spans="1:14" ht="24">
      <c r="A103" s="364">
        <v>101</v>
      </c>
      <c r="B103" s="365" t="s">
        <v>467</v>
      </c>
      <c r="C103" s="364" t="s">
        <v>1078</v>
      </c>
      <c r="D103" s="364" t="s">
        <v>1090</v>
      </c>
      <c r="E103" s="364" t="s">
        <v>88</v>
      </c>
      <c r="F103" s="364" t="s">
        <v>1125</v>
      </c>
      <c r="G103" s="365" t="s">
        <v>340</v>
      </c>
      <c r="H103" s="364" t="s">
        <v>287</v>
      </c>
      <c r="I103" s="364" t="s">
        <v>1092</v>
      </c>
      <c r="J103" s="366" t="s">
        <v>1126</v>
      </c>
      <c r="K103" s="366">
        <v>199750</v>
      </c>
      <c r="L103" s="366">
        <v>2</v>
      </c>
      <c r="M103" s="366">
        <v>199750</v>
      </c>
      <c r="N103" s="366">
        <v>2</v>
      </c>
    </row>
    <row r="104" spans="1:14" ht="36">
      <c r="A104" s="364">
        <v>102</v>
      </c>
      <c r="B104" s="365" t="s">
        <v>467</v>
      </c>
      <c r="C104" s="364" t="s">
        <v>1078</v>
      </c>
      <c r="D104" s="364" t="s">
        <v>1079</v>
      </c>
      <c r="E104" s="364" t="s">
        <v>88</v>
      </c>
      <c r="F104" s="364" t="s">
        <v>1144</v>
      </c>
      <c r="G104" s="365" t="s">
        <v>332</v>
      </c>
      <c r="H104" s="364" t="s">
        <v>293</v>
      </c>
      <c r="I104" s="364" t="s">
        <v>1081</v>
      </c>
      <c r="J104" s="366" t="s">
        <v>1145</v>
      </c>
      <c r="K104" s="366">
        <v>183183</v>
      </c>
      <c r="L104" s="366">
        <v>2</v>
      </c>
      <c r="M104" s="366">
        <v>183183</v>
      </c>
      <c r="N104" s="366">
        <v>2</v>
      </c>
    </row>
    <row r="105" spans="1:14" ht="48">
      <c r="A105" s="364">
        <v>103</v>
      </c>
      <c r="B105" s="365" t="s">
        <v>467</v>
      </c>
      <c r="C105" s="364" t="s">
        <v>1078</v>
      </c>
      <c r="D105" s="364" t="s">
        <v>1159</v>
      </c>
      <c r="E105" s="364" t="s">
        <v>88</v>
      </c>
      <c r="F105" s="364" t="s">
        <v>1165</v>
      </c>
      <c r="G105" s="365" t="s">
        <v>416</v>
      </c>
      <c r="H105" s="364" t="s">
        <v>293</v>
      </c>
      <c r="I105" s="364" t="s">
        <v>1081</v>
      </c>
      <c r="J105" s="366" t="s">
        <v>1166</v>
      </c>
      <c r="K105" s="366">
        <v>309910</v>
      </c>
      <c r="L105" s="366">
        <v>4</v>
      </c>
      <c r="M105" s="366">
        <v>309910</v>
      </c>
      <c r="N105" s="366">
        <v>4</v>
      </c>
    </row>
    <row r="106" spans="1:14" ht="36">
      <c r="A106" s="364">
        <v>104</v>
      </c>
      <c r="B106" s="365" t="s">
        <v>467</v>
      </c>
      <c r="C106" s="364" t="s">
        <v>1078</v>
      </c>
      <c r="D106" s="364" t="s">
        <v>1079</v>
      </c>
      <c r="E106" s="364" t="s">
        <v>88</v>
      </c>
      <c r="F106" s="364" t="s">
        <v>1222</v>
      </c>
      <c r="G106" s="365" t="s">
        <v>968</v>
      </c>
      <c r="H106" s="364" t="s">
        <v>293</v>
      </c>
      <c r="I106" s="364" t="s">
        <v>1084</v>
      </c>
      <c r="J106" s="366" t="s">
        <v>1223</v>
      </c>
      <c r="K106" s="366">
        <v>243415</v>
      </c>
      <c r="L106" s="366">
        <v>2</v>
      </c>
      <c r="M106" s="366">
        <v>243415</v>
      </c>
      <c r="N106" s="366">
        <v>2</v>
      </c>
    </row>
    <row r="107" spans="1:14" ht="36">
      <c r="A107" s="364">
        <v>105</v>
      </c>
      <c r="B107" s="365" t="s">
        <v>551</v>
      </c>
      <c r="C107" s="364" t="s">
        <v>1078</v>
      </c>
      <c r="D107" s="364" t="s">
        <v>1090</v>
      </c>
      <c r="E107" s="364" t="s">
        <v>108</v>
      </c>
      <c r="F107" s="364" t="s">
        <v>1140</v>
      </c>
      <c r="G107" s="365" t="s">
        <v>321</v>
      </c>
      <c r="H107" s="364" t="s">
        <v>287</v>
      </c>
      <c r="I107" s="364" t="s">
        <v>1092</v>
      </c>
      <c r="J107" s="366" t="s">
        <v>1141</v>
      </c>
      <c r="K107" s="366">
        <v>4702500</v>
      </c>
      <c r="L107" s="366">
        <v>57</v>
      </c>
      <c r="M107" s="366">
        <v>4702500</v>
      </c>
      <c r="N107" s="366">
        <v>57</v>
      </c>
    </row>
    <row r="108" spans="1:14" ht="36">
      <c r="A108" s="364">
        <v>106</v>
      </c>
      <c r="B108" s="365" t="s">
        <v>551</v>
      </c>
      <c r="C108" s="364" t="s">
        <v>1078</v>
      </c>
      <c r="D108" s="364" t="s">
        <v>1090</v>
      </c>
      <c r="E108" s="364" t="s">
        <v>108</v>
      </c>
      <c r="F108" s="364" t="s">
        <v>1138</v>
      </c>
      <c r="G108" s="365" t="s">
        <v>351</v>
      </c>
      <c r="H108" s="364" t="s">
        <v>287</v>
      </c>
      <c r="I108" s="364" t="s">
        <v>1092</v>
      </c>
      <c r="J108" s="366" t="s">
        <v>1139</v>
      </c>
      <c r="K108" s="366">
        <v>807000</v>
      </c>
      <c r="L108" s="366">
        <v>10</v>
      </c>
      <c r="M108" s="366">
        <v>807000</v>
      </c>
      <c r="N108" s="366">
        <v>10</v>
      </c>
    </row>
    <row r="109" spans="1:14" ht="36">
      <c r="A109" s="364">
        <v>107</v>
      </c>
      <c r="B109" s="365" t="s">
        <v>551</v>
      </c>
      <c r="C109" s="364" t="s">
        <v>1078</v>
      </c>
      <c r="D109" s="364" t="s">
        <v>1090</v>
      </c>
      <c r="E109" s="364" t="s">
        <v>108</v>
      </c>
      <c r="F109" s="364" t="s">
        <v>1132</v>
      </c>
      <c r="G109" s="365" t="s">
        <v>325</v>
      </c>
      <c r="H109" s="364" t="s">
        <v>287</v>
      </c>
      <c r="I109" s="364" t="s">
        <v>1092</v>
      </c>
      <c r="J109" s="366" t="s">
        <v>1133</v>
      </c>
      <c r="K109" s="366">
        <v>281200</v>
      </c>
      <c r="L109" s="366">
        <v>4</v>
      </c>
      <c r="M109" s="366">
        <v>281200</v>
      </c>
      <c r="N109" s="366">
        <v>4</v>
      </c>
    </row>
    <row r="110" spans="1:14" ht="36">
      <c r="A110" s="364">
        <v>108</v>
      </c>
      <c r="B110" s="365" t="s">
        <v>551</v>
      </c>
      <c r="C110" s="364" t="s">
        <v>1078</v>
      </c>
      <c r="D110" s="364" t="s">
        <v>1090</v>
      </c>
      <c r="E110" s="364" t="s">
        <v>108</v>
      </c>
      <c r="F110" s="364" t="s">
        <v>1106</v>
      </c>
      <c r="G110" s="365" t="s">
        <v>1011</v>
      </c>
      <c r="H110" s="364" t="s">
        <v>287</v>
      </c>
      <c r="I110" s="364" t="s">
        <v>1092</v>
      </c>
      <c r="J110" s="366" t="s">
        <v>1107</v>
      </c>
      <c r="K110" s="366">
        <v>1102800</v>
      </c>
      <c r="L110" s="366">
        <v>12</v>
      </c>
      <c r="M110" s="366">
        <v>1102800</v>
      </c>
      <c r="N110" s="366">
        <v>12</v>
      </c>
    </row>
    <row r="111" spans="1:14" ht="60">
      <c r="A111" s="364">
        <v>109</v>
      </c>
      <c r="B111" s="365" t="s">
        <v>270</v>
      </c>
      <c r="C111" s="364" t="s">
        <v>1078</v>
      </c>
      <c r="D111" s="364" t="s">
        <v>1090</v>
      </c>
      <c r="E111" s="364" t="s">
        <v>88</v>
      </c>
      <c r="F111" s="364" t="s">
        <v>1151</v>
      </c>
      <c r="G111" s="365" t="s">
        <v>996</v>
      </c>
      <c r="H111" s="364" t="s">
        <v>287</v>
      </c>
      <c r="I111" s="364" t="s">
        <v>1092</v>
      </c>
      <c r="J111" s="366" t="s">
        <v>1152</v>
      </c>
      <c r="K111" s="366">
        <v>356044</v>
      </c>
      <c r="L111" s="366">
        <v>4</v>
      </c>
      <c r="M111" s="366">
        <v>356044</v>
      </c>
      <c r="N111" s="366">
        <v>4</v>
      </c>
    </row>
    <row r="112" spans="1:14" ht="60">
      <c r="A112" s="364">
        <v>110</v>
      </c>
      <c r="B112" s="365" t="s">
        <v>270</v>
      </c>
      <c r="C112" s="364" t="s">
        <v>1078</v>
      </c>
      <c r="D112" s="364" t="s">
        <v>1090</v>
      </c>
      <c r="E112" s="364" t="s">
        <v>88</v>
      </c>
      <c r="F112" s="364" t="s">
        <v>1776</v>
      </c>
      <c r="G112" s="365" t="s">
        <v>347</v>
      </c>
      <c r="H112" s="364" t="s">
        <v>287</v>
      </c>
      <c r="I112" s="364" t="s">
        <v>1092</v>
      </c>
      <c r="J112" s="366" t="s">
        <v>1777</v>
      </c>
      <c r="K112" s="366">
        <v>455920</v>
      </c>
      <c r="L112" s="366">
        <v>4</v>
      </c>
      <c r="M112" s="366">
        <v>455920</v>
      </c>
      <c r="N112" s="366">
        <v>4</v>
      </c>
    </row>
    <row r="113" spans="1:14" ht="60">
      <c r="A113" s="364">
        <v>111</v>
      </c>
      <c r="B113" s="365" t="s">
        <v>270</v>
      </c>
      <c r="C113" s="364" t="s">
        <v>1078</v>
      </c>
      <c r="D113" s="364" t="s">
        <v>1079</v>
      </c>
      <c r="E113" s="364" t="s">
        <v>88</v>
      </c>
      <c r="F113" s="364" t="s">
        <v>1188</v>
      </c>
      <c r="G113" s="365" t="s">
        <v>329</v>
      </c>
      <c r="H113" s="364" t="s">
        <v>304</v>
      </c>
      <c r="I113" s="364" t="s">
        <v>1187</v>
      </c>
      <c r="J113" s="366" t="s">
        <v>1189</v>
      </c>
      <c r="K113" s="366">
        <v>694397</v>
      </c>
      <c r="L113" s="366">
        <v>2</v>
      </c>
      <c r="M113" s="366">
        <v>694397</v>
      </c>
      <c r="N113" s="366">
        <v>2</v>
      </c>
    </row>
    <row r="114" spans="1:14" ht="60">
      <c r="A114" s="364">
        <v>112</v>
      </c>
      <c r="B114" s="365" t="s">
        <v>270</v>
      </c>
      <c r="C114" s="364" t="s">
        <v>1078</v>
      </c>
      <c r="D114" s="364" t="s">
        <v>1079</v>
      </c>
      <c r="E114" s="364" t="s">
        <v>88</v>
      </c>
      <c r="F114" s="364" t="s">
        <v>1366</v>
      </c>
      <c r="G114" s="365" t="s">
        <v>353</v>
      </c>
      <c r="H114" s="364" t="s">
        <v>305</v>
      </c>
      <c r="I114" s="364" t="s">
        <v>1187</v>
      </c>
      <c r="J114" s="366" t="s">
        <v>1367</v>
      </c>
      <c r="K114" s="366">
        <v>1918517</v>
      </c>
      <c r="L114" s="366">
        <v>6</v>
      </c>
      <c r="M114" s="366">
        <v>1918517</v>
      </c>
      <c r="N114" s="366">
        <v>6</v>
      </c>
    </row>
    <row r="115" spans="1:14" ht="60">
      <c r="A115" s="364">
        <v>113</v>
      </c>
      <c r="B115" s="365" t="s">
        <v>270</v>
      </c>
      <c r="C115" s="364" t="s">
        <v>1078</v>
      </c>
      <c r="D115" s="364" t="s">
        <v>1090</v>
      </c>
      <c r="E115" s="364" t="s">
        <v>88</v>
      </c>
      <c r="F115" s="364" t="s">
        <v>1616</v>
      </c>
      <c r="G115" s="365" t="s">
        <v>1617</v>
      </c>
      <c r="H115" s="364" t="s">
        <v>285</v>
      </c>
      <c r="I115" s="364" t="s">
        <v>1187</v>
      </c>
      <c r="J115" s="366" t="s">
        <v>1618</v>
      </c>
      <c r="K115" s="366">
        <v>1072991</v>
      </c>
      <c r="L115" s="366">
        <v>3</v>
      </c>
      <c r="M115" s="366">
        <v>1072991</v>
      </c>
      <c r="N115" s="366">
        <v>3</v>
      </c>
    </row>
    <row r="116" spans="1:14" ht="60">
      <c r="A116" s="364">
        <v>114</v>
      </c>
      <c r="B116" s="365" t="s">
        <v>270</v>
      </c>
      <c r="C116" s="364" t="s">
        <v>1078</v>
      </c>
      <c r="D116" s="364" t="s">
        <v>1079</v>
      </c>
      <c r="E116" s="364" t="s">
        <v>88</v>
      </c>
      <c r="F116" s="364" t="s">
        <v>1144</v>
      </c>
      <c r="G116" s="365" t="s">
        <v>332</v>
      </c>
      <c r="H116" s="364" t="s">
        <v>293</v>
      </c>
      <c r="I116" s="364" t="s">
        <v>1081</v>
      </c>
      <c r="J116" s="366" t="s">
        <v>1145</v>
      </c>
      <c r="K116" s="366">
        <v>342881</v>
      </c>
      <c r="L116" s="366">
        <v>4</v>
      </c>
      <c r="M116" s="366">
        <v>342881</v>
      </c>
      <c r="N116" s="366">
        <v>4</v>
      </c>
    </row>
    <row r="117" spans="1:14" ht="60">
      <c r="A117" s="364">
        <v>115</v>
      </c>
      <c r="B117" s="365" t="s">
        <v>270</v>
      </c>
      <c r="C117" s="364" t="s">
        <v>1078</v>
      </c>
      <c r="D117" s="364" t="s">
        <v>1159</v>
      </c>
      <c r="E117" s="364" t="s">
        <v>88</v>
      </c>
      <c r="F117" s="364" t="s">
        <v>1206</v>
      </c>
      <c r="G117" s="365" t="s">
        <v>335</v>
      </c>
      <c r="H117" s="364" t="s">
        <v>293</v>
      </c>
      <c r="I117" s="364" t="s">
        <v>1081</v>
      </c>
      <c r="J117" s="366" t="s">
        <v>1207</v>
      </c>
      <c r="K117" s="366">
        <v>277517</v>
      </c>
      <c r="L117" s="366">
        <v>4</v>
      </c>
      <c r="M117" s="366">
        <v>277517</v>
      </c>
      <c r="N117" s="366">
        <v>4</v>
      </c>
    </row>
    <row r="118" spans="1:14" ht="60">
      <c r="A118" s="364">
        <v>116</v>
      </c>
      <c r="B118" s="365" t="s">
        <v>270</v>
      </c>
      <c r="C118" s="364" t="s">
        <v>1078</v>
      </c>
      <c r="D118" s="364" t="s">
        <v>1079</v>
      </c>
      <c r="E118" s="364" t="s">
        <v>88</v>
      </c>
      <c r="F118" s="364" t="s">
        <v>1174</v>
      </c>
      <c r="G118" s="365" t="s">
        <v>345</v>
      </c>
      <c r="H118" s="364" t="s">
        <v>293</v>
      </c>
      <c r="I118" s="364" t="s">
        <v>1084</v>
      </c>
      <c r="J118" s="366" t="s">
        <v>1175</v>
      </c>
      <c r="K118" s="366">
        <v>457389</v>
      </c>
      <c r="L118" s="366">
        <v>4</v>
      </c>
      <c r="M118" s="366">
        <v>457389</v>
      </c>
      <c r="N118" s="366">
        <v>4</v>
      </c>
    </row>
    <row r="119" spans="1:14" ht="60">
      <c r="A119" s="364">
        <v>117</v>
      </c>
      <c r="B119" s="365" t="s">
        <v>270</v>
      </c>
      <c r="C119" s="364" t="s">
        <v>1078</v>
      </c>
      <c r="D119" s="364" t="s">
        <v>1079</v>
      </c>
      <c r="E119" s="364" t="s">
        <v>88</v>
      </c>
      <c r="F119" s="364" t="s">
        <v>1094</v>
      </c>
      <c r="G119" s="365" t="s">
        <v>336</v>
      </c>
      <c r="H119" s="364" t="s">
        <v>293</v>
      </c>
      <c r="I119" s="364" t="s">
        <v>1084</v>
      </c>
      <c r="J119" s="366" t="s">
        <v>1095</v>
      </c>
      <c r="K119" s="366">
        <v>838814</v>
      </c>
      <c r="L119" s="366">
        <v>6</v>
      </c>
      <c r="M119" s="366">
        <v>838814</v>
      </c>
      <c r="N119" s="366">
        <v>6</v>
      </c>
    </row>
    <row r="120" spans="1:14" ht="60">
      <c r="A120" s="364">
        <v>118</v>
      </c>
      <c r="B120" s="365" t="s">
        <v>270</v>
      </c>
      <c r="C120" s="364" t="s">
        <v>1078</v>
      </c>
      <c r="D120" s="364" t="s">
        <v>1079</v>
      </c>
      <c r="E120" s="364" t="s">
        <v>88</v>
      </c>
      <c r="F120" s="364" t="s">
        <v>1083</v>
      </c>
      <c r="G120" s="365" t="s">
        <v>312</v>
      </c>
      <c r="H120" s="364" t="s">
        <v>293</v>
      </c>
      <c r="I120" s="364" t="s">
        <v>1084</v>
      </c>
      <c r="J120" s="366" t="s">
        <v>1085</v>
      </c>
      <c r="K120" s="366">
        <v>1560550</v>
      </c>
      <c r="L120" s="366">
        <v>12</v>
      </c>
      <c r="M120" s="366">
        <v>1560550</v>
      </c>
      <c r="N120" s="366">
        <v>12</v>
      </c>
    </row>
    <row r="121" spans="1:14" ht="60">
      <c r="A121" s="364">
        <v>119</v>
      </c>
      <c r="B121" s="365" t="s">
        <v>270</v>
      </c>
      <c r="C121" s="364" t="s">
        <v>1078</v>
      </c>
      <c r="D121" s="364" t="s">
        <v>1079</v>
      </c>
      <c r="E121" s="364" t="s">
        <v>88</v>
      </c>
      <c r="F121" s="364" t="s">
        <v>1180</v>
      </c>
      <c r="G121" s="365" t="s">
        <v>417</v>
      </c>
      <c r="H121" s="364" t="s">
        <v>293</v>
      </c>
      <c r="I121" s="364" t="s">
        <v>1084</v>
      </c>
      <c r="J121" s="366" t="s">
        <v>1181</v>
      </c>
      <c r="K121" s="366">
        <v>168871</v>
      </c>
      <c r="L121" s="366">
        <v>2</v>
      </c>
      <c r="M121" s="366">
        <v>168871</v>
      </c>
      <c r="N121" s="366">
        <v>2</v>
      </c>
    </row>
    <row r="122" spans="1:14" ht="60">
      <c r="A122" s="364">
        <v>120</v>
      </c>
      <c r="B122" s="365" t="s">
        <v>270</v>
      </c>
      <c r="C122" s="364" t="s">
        <v>1078</v>
      </c>
      <c r="D122" s="364" t="s">
        <v>1079</v>
      </c>
      <c r="E122" s="364" t="s">
        <v>88</v>
      </c>
      <c r="F122" s="364" t="s">
        <v>1172</v>
      </c>
      <c r="G122" s="365" t="s">
        <v>318</v>
      </c>
      <c r="H122" s="364" t="s">
        <v>293</v>
      </c>
      <c r="I122" s="364" t="s">
        <v>1088</v>
      </c>
      <c r="J122" s="366" t="s">
        <v>1173</v>
      </c>
      <c r="K122" s="366">
        <v>196655</v>
      </c>
      <c r="L122" s="366">
        <v>2</v>
      </c>
      <c r="M122" s="366">
        <v>196655</v>
      </c>
      <c r="N122" s="366">
        <v>2</v>
      </c>
    </row>
    <row r="123" spans="1:14" ht="24">
      <c r="A123" s="364">
        <v>121</v>
      </c>
      <c r="B123" s="365" t="s">
        <v>244</v>
      </c>
      <c r="C123" s="364" t="s">
        <v>1078</v>
      </c>
      <c r="D123" s="364" t="s">
        <v>1090</v>
      </c>
      <c r="E123" s="364" t="s">
        <v>67</v>
      </c>
      <c r="F123" s="364" t="s">
        <v>1140</v>
      </c>
      <c r="G123" s="365" t="s">
        <v>321</v>
      </c>
      <c r="H123" s="364" t="s">
        <v>287</v>
      </c>
      <c r="I123" s="364" t="s">
        <v>1092</v>
      </c>
      <c r="J123" s="366" t="s">
        <v>1141</v>
      </c>
      <c r="K123" s="366">
        <v>4976750</v>
      </c>
      <c r="L123" s="366">
        <v>50</v>
      </c>
      <c r="M123" s="366">
        <v>4976750</v>
      </c>
      <c r="N123" s="366">
        <v>50</v>
      </c>
    </row>
    <row r="124" spans="1:14" ht="24">
      <c r="A124" s="364">
        <v>122</v>
      </c>
      <c r="B124" s="365" t="s">
        <v>244</v>
      </c>
      <c r="C124" s="364" t="s">
        <v>1078</v>
      </c>
      <c r="D124" s="364" t="s">
        <v>1090</v>
      </c>
      <c r="E124" s="364" t="s">
        <v>67</v>
      </c>
      <c r="F124" s="364" t="s">
        <v>1132</v>
      </c>
      <c r="G124" s="365" t="s">
        <v>325</v>
      </c>
      <c r="H124" s="364" t="s">
        <v>287</v>
      </c>
      <c r="I124" s="364" t="s">
        <v>1092</v>
      </c>
      <c r="J124" s="366" t="s">
        <v>1133</v>
      </c>
      <c r="K124" s="366">
        <v>1695750</v>
      </c>
      <c r="L124" s="366">
        <v>20</v>
      </c>
      <c r="M124" s="366">
        <v>1695750</v>
      </c>
      <c r="N124" s="366">
        <v>20</v>
      </c>
    </row>
    <row r="125" spans="1:14" ht="24">
      <c r="A125" s="364">
        <v>123</v>
      </c>
      <c r="B125" s="365" t="s">
        <v>244</v>
      </c>
      <c r="C125" s="364" t="s">
        <v>1078</v>
      </c>
      <c r="D125" s="364" t="s">
        <v>1090</v>
      </c>
      <c r="E125" s="364" t="s">
        <v>67</v>
      </c>
      <c r="F125" s="364" t="s">
        <v>1125</v>
      </c>
      <c r="G125" s="365" t="s">
        <v>340</v>
      </c>
      <c r="H125" s="364" t="s">
        <v>287</v>
      </c>
      <c r="I125" s="364" t="s">
        <v>1092</v>
      </c>
      <c r="J125" s="366" t="s">
        <v>1126</v>
      </c>
      <c r="K125" s="366">
        <v>1997500</v>
      </c>
      <c r="L125" s="366">
        <v>20</v>
      </c>
      <c r="M125" s="366">
        <v>1997500</v>
      </c>
      <c r="N125" s="366">
        <v>20</v>
      </c>
    </row>
    <row r="126" spans="1:14" ht="36">
      <c r="A126" s="364">
        <v>124</v>
      </c>
      <c r="B126" s="365" t="s">
        <v>571</v>
      </c>
      <c r="C126" s="364" t="s">
        <v>1078</v>
      </c>
      <c r="D126" s="364" t="s">
        <v>1086</v>
      </c>
      <c r="E126" s="364" t="s">
        <v>6</v>
      </c>
      <c r="F126" s="364" t="s">
        <v>1267</v>
      </c>
      <c r="G126" s="365" t="s">
        <v>1013</v>
      </c>
      <c r="H126" s="364" t="s">
        <v>298</v>
      </c>
      <c r="I126" s="364" t="s">
        <v>1088</v>
      </c>
      <c r="J126" s="366" t="s">
        <v>1268</v>
      </c>
      <c r="K126" s="366">
        <v>252486</v>
      </c>
      <c r="L126" s="366">
        <v>4</v>
      </c>
      <c r="M126" s="366">
        <v>252486</v>
      </c>
      <c r="N126" s="366">
        <v>4</v>
      </c>
    </row>
    <row r="127" spans="1:14" ht="48">
      <c r="A127" s="364">
        <v>125</v>
      </c>
      <c r="B127" s="365" t="s">
        <v>571</v>
      </c>
      <c r="C127" s="364" t="s">
        <v>1078</v>
      </c>
      <c r="D127" s="364" t="s">
        <v>1079</v>
      </c>
      <c r="E127" s="364" t="s">
        <v>6</v>
      </c>
      <c r="F127" s="364" t="s">
        <v>1275</v>
      </c>
      <c r="G127" s="365" t="s">
        <v>413</v>
      </c>
      <c r="H127" s="364" t="s">
        <v>414</v>
      </c>
      <c r="I127" s="364" t="s">
        <v>1092</v>
      </c>
      <c r="J127" s="366" t="s">
        <v>1276</v>
      </c>
      <c r="K127" s="366">
        <v>578518</v>
      </c>
      <c r="L127" s="366">
        <v>4</v>
      </c>
      <c r="M127" s="366">
        <v>578518</v>
      </c>
      <c r="N127" s="366">
        <v>4</v>
      </c>
    </row>
    <row r="128" spans="1:14" ht="24">
      <c r="A128" s="364">
        <v>126</v>
      </c>
      <c r="B128" s="365" t="s">
        <v>465</v>
      </c>
      <c r="C128" s="364" t="s">
        <v>1078</v>
      </c>
      <c r="D128" s="364" t="s">
        <v>1090</v>
      </c>
      <c r="E128" s="364" t="s">
        <v>67</v>
      </c>
      <c r="F128" s="364" t="s">
        <v>1140</v>
      </c>
      <c r="G128" s="365" t="s">
        <v>321</v>
      </c>
      <c r="H128" s="364" t="s">
        <v>287</v>
      </c>
      <c r="I128" s="364" t="s">
        <v>1092</v>
      </c>
      <c r="J128" s="366" t="s">
        <v>1141</v>
      </c>
      <c r="K128" s="366">
        <v>2623040</v>
      </c>
      <c r="L128" s="366">
        <v>26</v>
      </c>
      <c r="M128" s="366">
        <v>2623040</v>
      </c>
      <c r="N128" s="366">
        <v>26</v>
      </c>
    </row>
    <row r="129" spans="1:14" ht="24">
      <c r="A129" s="364">
        <v>127</v>
      </c>
      <c r="B129" s="365" t="s">
        <v>465</v>
      </c>
      <c r="C129" s="364" t="s">
        <v>1078</v>
      </c>
      <c r="D129" s="364" t="s">
        <v>1090</v>
      </c>
      <c r="E129" s="364" t="s">
        <v>67</v>
      </c>
      <c r="F129" s="364" t="s">
        <v>1138</v>
      </c>
      <c r="G129" s="365" t="s">
        <v>351</v>
      </c>
      <c r="H129" s="364" t="s">
        <v>287</v>
      </c>
      <c r="I129" s="364" t="s">
        <v>1092</v>
      </c>
      <c r="J129" s="366" t="s">
        <v>1139</v>
      </c>
      <c r="K129" s="366">
        <v>1786980</v>
      </c>
      <c r="L129" s="366">
        <v>18</v>
      </c>
      <c r="M129" s="366">
        <v>1786980</v>
      </c>
      <c r="N129" s="366">
        <v>18</v>
      </c>
    </row>
    <row r="130" spans="1:14" ht="24">
      <c r="A130" s="364">
        <v>128</v>
      </c>
      <c r="B130" s="365" t="s">
        <v>465</v>
      </c>
      <c r="C130" s="364" t="s">
        <v>1078</v>
      </c>
      <c r="D130" s="364" t="s">
        <v>1090</v>
      </c>
      <c r="E130" s="364" t="s">
        <v>67</v>
      </c>
      <c r="F130" s="364" t="s">
        <v>1776</v>
      </c>
      <c r="G130" s="365" t="s">
        <v>347</v>
      </c>
      <c r="H130" s="364" t="s">
        <v>287</v>
      </c>
      <c r="I130" s="364" t="s">
        <v>1092</v>
      </c>
      <c r="J130" s="366" t="s">
        <v>1777</v>
      </c>
      <c r="K130" s="366">
        <v>1890400</v>
      </c>
      <c r="L130" s="366">
        <v>16</v>
      </c>
      <c r="M130" s="366">
        <v>1890400</v>
      </c>
      <c r="N130" s="366">
        <v>16</v>
      </c>
    </row>
    <row r="131" spans="1:14" ht="24">
      <c r="A131" s="364">
        <v>129</v>
      </c>
      <c r="B131" s="365" t="s">
        <v>465</v>
      </c>
      <c r="C131" s="364" t="s">
        <v>1078</v>
      </c>
      <c r="D131" s="364" t="s">
        <v>1079</v>
      </c>
      <c r="E131" s="364" t="s">
        <v>67</v>
      </c>
      <c r="F131" s="364" t="s">
        <v>1161</v>
      </c>
      <c r="G131" s="365" t="s">
        <v>326</v>
      </c>
      <c r="H131" s="364" t="s">
        <v>298</v>
      </c>
      <c r="I131" s="364" t="s">
        <v>1092</v>
      </c>
      <c r="J131" s="366" t="s">
        <v>1162</v>
      </c>
      <c r="K131" s="366">
        <v>185100</v>
      </c>
      <c r="L131" s="366">
        <v>2</v>
      </c>
      <c r="M131" s="366">
        <v>185100</v>
      </c>
      <c r="N131" s="366">
        <v>2</v>
      </c>
    </row>
    <row r="132" spans="1:14" ht="48">
      <c r="A132" s="364">
        <v>130</v>
      </c>
      <c r="B132" s="365" t="s">
        <v>465</v>
      </c>
      <c r="C132" s="364" t="s">
        <v>1078</v>
      </c>
      <c r="D132" s="364" t="s">
        <v>1159</v>
      </c>
      <c r="E132" s="364" t="s">
        <v>67</v>
      </c>
      <c r="F132" s="364" t="s">
        <v>1160</v>
      </c>
      <c r="G132" s="365" t="s">
        <v>314</v>
      </c>
      <c r="H132" s="364" t="s">
        <v>298</v>
      </c>
      <c r="I132" s="364" t="s">
        <v>1088</v>
      </c>
      <c r="J132" s="366" t="s">
        <v>1120</v>
      </c>
      <c r="K132" s="366">
        <v>276930</v>
      </c>
      <c r="L132" s="366">
        <v>4</v>
      </c>
      <c r="M132" s="366">
        <v>276930</v>
      </c>
      <c r="N132" s="366">
        <v>4</v>
      </c>
    </row>
    <row r="133" spans="1:14" ht="60">
      <c r="A133" s="364">
        <v>131</v>
      </c>
      <c r="B133" s="365" t="s">
        <v>544</v>
      </c>
      <c r="C133" s="364" t="s">
        <v>1078</v>
      </c>
      <c r="D133" s="364" t="s">
        <v>1090</v>
      </c>
      <c r="E133" s="364" t="s">
        <v>88</v>
      </c>
      <c r="F133" s="364" t="s">
        <v>1151</v>
      </c>
      <c r="G133" s="365" t="s">
        <v>996</v>
      </c>
      <c r="H133" s="364" t="s">
        <v>287</v>
      </c>
      <c r="I133" s="364" t="s">
        <v>1092</v>
      </c>
      <c r="J133" s="366" t="s">
        <v>1152</v>
      </c>
      <c r="K133" s="366">
        <v>1157143</v>
      </c>
      <c r="L133" s="366">
        <v>13</v>
      </c>
      <c r="M133" s="366">
        <v>1157143</v>
      </c>
      <c r="N133" s="366">
        <v>13</v>
      </c>
    </row>
    <row r="134" spans="1:14" ht="60">
      <c r="A134" s="364">
        <v>132</v>
      </c>
      <c r="B134" s="365" t="s">
        <v>544</v>
      </c>
      <c r="C134" s="364" t="s">
        <v>1078</v>
      </c>
      <c r="D134" s="364" t="s">
        <v>1090</v>
      </c>
      <c r="E134" s="364" t="s">
        <v>88</v>
      </c>
      <c r="F134" s="364" t="s">
        <v>1138</v>
      </c>
      <c r="G134" s="365" t="s">
        <v>351</v>
      </c>
      <c r="H134" s="364" t="s">
        <v>287</v>
      </c>
      <c r="I134" s="364" t="s">
        <v>1092</v>
      </c>
      <c r="J134" s="366" t="s">
        <v>1139</v>
      </c>
      <c r="K134" s="366">
        <v>1221103</v>
      </c>
      <c r="L134" s="366">
        <v>13</v>
      </c>
      <c r="M134" s="366">
        <v>1221103</v>
      </c>
      <c r="N134" s="366">
        <v>13</v>
      </c>
    </row>
    <row r="135" spans="1:14" ht="60">
      <c r="A135" s="364">
        <v>133</v>
      </c>
      <c r="B135" s="365" t="s">
        <v>544</v>
      </c>
      <c r="C135" s="364" t="s">
        <v>1078</v>
      </c>
      <c r="D135" s="364" t="s">
        <v>1090</v>
      </c>
      <c r="E135" s="364" t="s">
        <v>88</v>
      </c>
      <c r="F135" s="364" t="s">
        <v>1125</v>
      </c>
      <c r="G135" s="365" t="s">
        <v>340</v>
      </c>
      <c r="H135" s="364" t="s">
        <v>287</v>
      </c>
      <c r="I135" s="364" t="s">
        <v>1092</v>
      </c>
      <c r="J135" s="366" t="s">
        <v>1126</v>
      </c>
      <c r="K135" s="366">
        <v>96350</v>
      </c>
      <c r="L135" s="366">
        <v>1</v>
      </c>
      <c r="M135" s="366">
        <v>96350</v>
      </c>
      <c r="N135" s="366">
        <v>1</v>
      </c>
    </row>
    <row r="136" spans="1:14" ht="60">
      <c r="A136" s="364">
        <v>134</v>
      </c>
      <c r="B136" s="365" t="s">
        <v>544</v>
      </c>
      <c r="C136" s="364" t="s">
        <v>1078</v>
      </c>
      <c r="D136" s="364" t="s">
        <v>1090</v>
      </c>
      <c r="E136" s="364" t="s">
        <v>88</v>
      </c>
      <c r="F136" s="364" t="s">
        <v>1106</v>
      </c>
      <c r="G136" s="365" t="s">
        <v>1011</v>
      </c>
      <c r="H136" s="364" t="s">
        <v>287</v>
      </c>
      <c r="I136" s="364" t="s">
        <v>1092</v>
      </c>
      <c r="J136" s="366" t="s">
        <v>1107</v>
      </c>
      <c r="K136" s="366">
        <v>833120</v>
      </c>
      <c r="L136" s="366">
        <v>8</v>
      </c>
      <c r="M136" s="366">
        <v>833120</v>
      </c>
      <c r="N136" s="366">
        <v>8</v>
      </c>
    </row>
    <row r="137" spans="1:14" ht="60">
      <c r="A137" s="364">
        <v>135</v>
      </c>
      <c r="B137" s="365" t="s">
        <v>544</v>
      </c>
      <c r="C137" s="364" t="s">
        <v>1078</v>
      </c>
      <c r="D137" s="364" t="s">
        <v>1090</v>
      </c>
      <c r="E137" s="364" t="s">
        <v>88</v>
      </c>
      <c r="F137" s="364" t="s">
        <v>1214</v>
      </c>
      <c r="G137" s="365" t="s">
        <v>1010</v>
      </c>
      <c r="H137" s="364" t="s">
        <v>287</v>
      </c>
      <c r="I137" s="364" t="s">
        <v>1092</v>
      </c>
      <c r="J137" s="366" t="s">
        <v>1215</v>
      </c>
      <c r="K137" s="366">
        <v>702576</v>
      </c>
      <c r="L137" s="366">
        <v>8</v>
      </c>
      <c r="M137" s="366">
        <v>702576</v>
      </c>
      <c r="N137" s="366">
        <v>8</v>
      </c>
    </row>
    <row r="138" spans="1:14" ht="60">
      <c r="A138" s="364">
        <v>136</v>
      </c>
      <c r="B138" s="365" t="s">
        <v>544</v>
      </c>
      <c r="C138" s="364" t="s">
        <v>1078</v>
      </c>
      <c r="D138" s="364" t="s">
        <v>1090</v>
      </c>
      <c r="E138" s="364" t="s">
        <v>88</v>
      </c>
      <c r="F138" s="364" t="s">
        <v>1210</v>
      </c>
      <c r="G138" s="365" t="s">
        <v>420</v>
      </c>
      <c r="H138" s="364" t="s">
        <v>287</v>
      </c>
      <c r="I138" s="364" t="s">
        <v>1092</v>
      </c>
      <c r="J138" s="366" t="s">
        <v>1211</v>
      </c>
      <c r="K138" s="366">
        <v>357028</v>
      </c>
      <c r="L138" s="366">
        <v>4</v>
      </c>
      <c r="M138" s="366">
        <v>357028</v>
      </c>
      <c r="N138" s="366">
        <v>4</v>
      </c>
    </row>
    <row r="139" spans="1:14" ht="60">
      <c r="A139" s="364">
        <v>137</v>
      </c>
      <c r="B139" s="365" t="s">
        <v>544</v>
      </c>
      <c r="C139" s="364" t="s">
        <v>1078</v>
      </c>
      <c r="D139" s="364" t="s">
        <v>1079</v>
      </c>
      <c r="E139" s="364" t="s">
        <v>88</v>
      </c>
      <c r="F139" s="364" t="s">
        <v>1144</v>
      </c>
      <c r="G139" s="365" t="s">
        <v>332</v>
      </c>
      <c r="H139" s="364" t="s">
        <v>293</v>
      </c>
      <c r="I139" s="364" t="s">
        <v>1081</v>
      </c>
      <c r="J139" s="366" t="s">
        <v>1145</v>
      </c>
      <c r="K139" s="366">
        <v>342881</v>
      </c>
      <c r="L139" s="366">
        <v>4</v>
      </c>
      <c r="M139" s="366">
        <v>342881</v>
      </c>
      <c r="N139" s="366">
        <v>4</v>
      </c>
    </row>
    <row r="140" spans="1:14" ht="60">
      <c r="A140" s="364">
        <v>138</v>
      </c>
      <c r="B140" s="365" t="s">
        <v>544</v>
      </c>
      <c r="C140" s="364" t="s">
        <v>1078</v>
      </c>
      <c r="D140" s="364" t="s">
        <v>1079</v>
      </c>
      <c r="E140" s="364" t="s">
        <v>88</v>
      </c>
      <c r="F140" s="364" t="s">
        <v>1167</v>
      </c>
      <c r="G140" s="365" t="s">
        <v>322</v>
      </c>
      <c r="H140" s="364" t="s">
        <v>293</v>
      </c>
      <c r="I140" s="364" t="s">
        <v>1084</v>
      </c>
      <c r="J140" s="366" t="s">
        <v>1168</v>
      </c>
      <c r="K140" s="366">
        <v>675323</v>
      </c>
      <c r="L140" s="366">
        <v>5</v>
      </c>
      <c r="M140" s="366">
        <v>675323</v>
      </c>
      <c r="N140" s="366">
        <v>5</v>
      </c>
    </row>
    <row r="141" spans="1:14" ht="60">
      <c r="A141" s="364">
        <v>139</v>
      </c>
      <c r="B141" s="365" t="s">
        <v>544</v>
      </c>
      <c r="C141" s="364" t="s">
        <v>1078</v>
      </c>
      <c r="D141" s="364" t="s">
        <v>1079</v>
      </c>
      <c r="E141" s="364" t="s">
        <v>88</v>
      </c>
      <c r="F141" s="364" t="s">
        <v>1083</v>
      </c>
      <c r="G141" s="365" t="s">
        <v>312</v>
      </c>
      <c r="H141" s="364" t="s">
        <v>293</v>
      </c>
      <c r="I141" s="364" t="s">
        <v>1084</v>
      </c>
      <c r="J141" s="366" t="s">
        <v>1085</v>
      </c>
      <c r="K141" s="366">
        <v>1300459</v>
      </c>
      <c r="L141" s="366">
        <v>10</v>
      </c>
      <c r="M141" s="366">
        <v>1300459</v>
      </c>
      <c r="N141" s="366">
        <v>10</v>
      </c>
    </row>
    <row r="142" spans="1:14" ht="60">
      <c r="A142" s="364">
        <v>140</v>
      </c>
      <c r="B142" s="365" t="s">
        <v>544</v>
      </c>
      <c r="C142" s="364" t="s">
        <v>1078</v>
      </c>
      <c r="D142" s="364" t="s">
        <v>1079</v>
      </c>
      <c r="E142" s="364" t="s">
        <v>88</v>
      </c>
      <c r="F142" s="364" t="s">
        <v>1196</v>
      </c>
      <c r="G142" s="365" t="s">
        <v>334</v>
      </c>
      <c r="H142" s="364" t="s">
        <v>293</v>
      </c>
      <c r="I142" s="364" t="s">
        <v>1084</v>
      </c>
      <c r="J142" s="366" t="s">
        <v>1197</v>
      </c>
      <c r="K142" s="366">
        <v>388170</v>
      </c>
      <c r="L142" s="366">
        <v>4</v>
      </c>
      <c r="M142" s="366">
        <v>388170</v>
      </c>
      <c r="N142" s="366">
        <v>4</v>
      </c>
    </row>
    <row r="143" spans="1:14" ht="60">
      <c r="A143" s="364">
        <v>141</v>
      </c>
      <c r="B143" s="365" t="s">
        <v>544</v>
      </c>
      <c r="C143" s="364" t="s">
        <v>1078</v>
      </c>
      <c r="D143" s="364" t="s">
        <v>1079</v>
      </c>
      <c r="E143" s="364" t="s">
        <v>88</v>
      </c>
      <c r="F143" s="364" t="s">
        <v>1180</v>
      </c>
      <c r="G143" s="365" t="s">
        <v>417</v>
      </c>
      <c r="H143" s="364" t="s">
        <v>293</v>
      </c>
      <c r="I143" s="364" t="s">
        <v>1084</v>
      </c>
      <c r="J143" s="366" t="s">
        <v>1181</v>
      </c>
      <c r="K143" s="366">
        <v>506613</v>
      </c>
      <c r="L143" s="366">
        <v>6</v>
      </c>
      <c r="M143" s="366">
        <v>506613</v>
      </c>
      <c r="N143" s="366">
        <v>6</v>
      </c>
    </row>
    <row r="144" spans="1:14" ht="24">
      <c r="A144" s="364">
        <v>142</v>
      </c>
      <c r="B144" s="365" t="s">
        <v>466</v>
      </c>
      <c r="C144" s="364" t="s">
        <v>1078</v>
      </c>
      <c r="D144" s="364" t="s">
        <v>1102</v>
      </c>
      <c r="E144" s="364" t="s">
        <v>88</v>
      </c>
      <c r="F144" s="364" t="s">
        <v>1142</v>
      </c>
      <c r="G144" s="365" t="s">
        <v>354</v>
      </c>
      <c r="H144" s="364" t="s">
        <v>303</v>
      </c>
      <c r="I144" s="364" t="s">
        <v>1081</v>
      </c>
      <c r="J144" s="366" t="s">
        <v>1143</v>
      </c>
      <c r="K144" s="366">
        <v>144324</v>
      </c>
      <c r="L144" s="366">
        <v>2</v>
      </c>
      <c r="M144" s="366">
        <v>144324</v>
      </c>
      <c r="N144" s="366">
        <v>2</v>
      </c>
    </row>
    <row r="145" spans="1:14" ht="24">
      <c r="A145" s="364">
        <v>143</v>
      </c>
      <c r="B145" s="365" t="s">
        <v>466</v>
      </c>
      <c r="C145" s="364" t="s">
        <v>1078</v>
      </c>
      <c r="D145" s="364" t="s">
        <v>1102</v>
      </c>
      <c r="E145" s="364" t="s">
        <v>88</v>
      </c>
      <c r="F145" s="364" t="s">
        <v>1508</v>
      </c>
      <c r="G145" s="365" t="s">
        <v>1509</v>
      </c>
      <c r="H145" s="364" t="s">
        <v>303</v>
      </c>
      <c r="I145" s="364" t="s">
        <v>1081</v>
      </c>
      <c r="J145" s="366" t="s">
        <v>1510</v>
      </c>
      <c r="K145" s="366">
        <v>84284</v>
      </c>
      <c r="L145" s="366">
        <v>1</v>
      </c>
      <c r="M145" s="366">
        <v>84284</v>
      </c>
      <c r="N145" s="366">
        <v>1</v>
      </c>
    </row>
    <row r="146" spans="1:14" ht="24">
      <c r="A146" s="364">
        <v>144</v>
      </c>
      <c r="B146" s="365" t="s">
        <v>466</v>
      </c>
      <c r="C146" s="364" t="s">
        <v>1078</v>
      </c>
      <c r="D146" s="364" t="s">
        <v>1090</v>
      </c>
      <c r="E146" s="364" t="s">
        <v>88</v>
      </c>
      <c r="F146" s="364" t="s">
        <v>1140</v>
      </c>
      <c r="G146" s="365" t="s">
        <v>321</v>
      </c>
      <c r="H146" s="364" t="s">
        <v>287</v>
      </c>
      <c r="I146" s="364" t="s">
        <v>1092</v>
      </c>
      <c r="J146" s="366" t="s">
        <v>1141</v>
      </c>
      <c r="K146" s="366">
        <v>576132</v>
      </c>
      <c r="L146" s="366">
        <v>6</v>
      </c>
      <c r="M146" s="366">
        <v>576132</v>
      </c>
      <c r="N146" s="366">
        <v>6</v>
      </c>
    </row>
    <row r="147" spans="1:14" ht="24">
      <c r="A147" s="364">
        <v>145</v>
      </c>
      <c r="B147" s="365" t="s">
        <v>466</v>
      </c>
      <c r="C147" s="364" t="s">
        <v>1078</v>
      </c>
      <c r="D147" s="364" t="s">
        <v>1090</v>
      </c>
      <c r="E147" s="364" t="s">
        <v>88</v>
      </c>
      <c r="F147" s="364" t="s">
        <v>1138</v>
      </c>
      <c r="G147" s="365" t="s">
        <v>351</v>
      </c>
      <c r="H147" s="364" t="s">
        <v>287</v>
      </c>
      <c r="I147" s="364" t="s">
        <v>1092</v>
      </c>
      <c r="J147" s="366" t="s">
        <v>1139</v>
      </c>
      <c r="K147" s="366">
        <v>751448</v>
      </c>
      <c r="L147" s="366">
        <v>8</v>
      </c>
      <c r="M147" s="366">
        <v>751448</v>
      </c>
      <c r="N147" s="366">
        <v>8</v>
      </c>
    </row>
    <row r="148" spans="1:14" ht="24">
      <c r="A148" s="364">
        <v>146</v>
      </c>
      <c r="B148" s="365" t="s">
        <v>466</v>
      </c>
      <c r="C148" s="364" t="s">
        <v>1078</v>
      </c>
      <c r="D148" s="364" t="s">
        <v>1090</v>
      </c>
      <c r="E148" s="364" t="s">
        <v>88</v>
      </c>
      <c r="F148" s="364" t="s">
        <v>1132</v>
      </c>
      <c r="G148" s="365" t="s">
        <v>325</v>
      </c>
      <c r="H148" s="364" t="s">
        <v>287</v>
      </c>
      <c r="I148" s="364" t="s">
        <v>1092</v>
      </c>
      <c r="J148" s="366" t="s">
        <v>1133</v>
      </c>
      <c r="K148" s="366">
        <v>169575</v>
      </c>
      <c r="L148" s="366">
        <v>2</v>
      </c>
      <c r="M148" s="366">
        <v>169575</v>
      </c>
      <c r="N148" s="366">
        <v>2</v>
      </c>
    </row>
    <row r="149" spans="1:14">
      <c r="A149" s="364">
        <v>147</v>
      </c>
      <c r="B149" s="365" t="s">
        <v>341</v>
      </c>
      <c r="C149" s="364" t="s">
        <v>1078</v>
      </c>
      <c r="D149" s="364" t="s">
        <v>1102</v>
      </c>
      <c r="E149" s="364" t="s">
        <v>437</v>
      </c>
      <c r="F149" s="364" t="s">
        <v>1142</v>
      </c>
      <c r="G149" s="365" t="s">
        <v>354</v>
      </c>
      <c r="H149" s="364" t="s">
        <v>303</v>
      </c>
      <c r="I149" s="364" t="s">
        <v>1081</v>
      </c>
      <c r="J149" s="366" t="s">
        <v>1143</v>
      </c>
      <c r="K149" s="366">
        <v>303840</v>
      </c>
      <c r="L149" s="366">
        <v>4</v>
      </c>
      <c r="M149" s="366">
        <v>303840</v>
      </c>
      <c r="N149" s="366">
        <v>4</v>
      </c>
    </row>
    <row r="150" spans="1:14">
      <c r="A150" s="364">
        <v>148</v>
      </c>
      <c r="B150" s="365" t="s">
        <v>341</v>
      </c>
      <c r="C150" s="364" t="s">
        <v>1078</v>
      </c>
      <c r="D150" s="364" t="s">
        <v>1102</v>
      </c>
      <c r="E150" s="364" t="s">
        <v>437</v>
      </c>
      <c r="F150" s="364" t="s">
        <v>1103</v>
      </c>
      <c r="G150" s="365" t="s">
        <v>977</v>
      </c>
      <c r="H150" s="364" t="s">
        <v>303</v>
      </c>
      <c r="I150" s="364" t="s">
        <v>1081</v>
      </c>
      <c r="J150" s="366" t="s">
        <v>1104</v>
      </c>
      <c r="K150" s="366">
        <v>408552</v>
      </c>
      <c r="L150" s="366">
        <v>6</v>
      </c>
      <c r="M150" s="366">
        <v>408552</v>
      </c>
      <c r="N150" s="366">
        <v>6</v>
      </c>
    </row>
    <row r="151" spans="1:14" ht="24">
      <c r="A151" s="364">
        <v>149</v>
      </c>
      <c r="B151" s="365" t="s">
        <v>341</v>
      </c>
      <c r="C151" s="364" t="s">
        <v>1078</v>
      </c>
      <c r="D151" s="364" t="s">
        <v>1079</v>
      </c>
      <c r="E151" s="364" t="s">
        <v>437</v>
      </c>
      <c r="F151" s="364" t="s">
        <v>1110</v>
      </c>
      <c r="G151" s="365" t="s">
        <v>315</v>
      </c>
      <c r="H151" s="364" t="s">
        <v>307</v>
      </c>
      <c r="I151" s="364" t="s">
        <v>1092</v>
      </c>
      <c r="J151" s="366" t="s">
        <v>1111</v>
      </c>
      <c r="K151" s="366">
        <v>389008</v>
      </c>
      <c r="L151" s="366">
        <v>4</v>
      </c>
      <c r="M151" s="366">
        <v>389008</v>
      </c>
      <c r="N151" s="366">
        <v>4</v>
      </c>
    </row>
    <row r="152" spans="1:14" ht="24">
      <c r="A152" s="364">
        <v>150</v>
      </c>
      <c r="B152" s="365" t="s">
        <v>341</v>
      </c>
      <c r="C152" s="364" t="s">
        <v>1078</v>
      </c>
      <c r="D152" s="364" t="s">
        <v>1079</v>
      </c>
      <c r="E152" s="364" t="s">
        <v>437</v>
      </c>
      <c r="F152" s="364" t="s">
        <v>1121</v>
      </c>
      <c r="G152" s="365" t="s">
        <v>337</v>
      </c>
      <c r="H152" s="364" t="s">
        <v>307</v>
      </c>
      <c r="I152" s="364" t="s">
        <v>1092</v>
      </c>
      <c r="J152" s="366" t="s">
        <v>1122</v>
      </c>
      <c r="K152" s="366">
        <v>928240</v>
      </c>
      <c r="L152" s="366">
        <v>8</v>
      </c>
      <c r="M152" s="366">
        <v>928240</v>
      </c>
      <c r="N152" s="366">
        <v>8</v>
      </c>
    </row>
    <row r="153" spans="1:14" ht="24">
      <c r="A153" s="364">
        <v>151</v>
      </c>
      <c r="B153" s="365" t="s">
        <v>341</v>
      </c>
      <c r="C153" s="364" t="s">
        <v>1078</v>
      </c>
      <c r="D153" s="364" t="s">
        <v>1090</v>
      </c>
      <c r="E153" s="364" t="s">
        <v>437</v>
      </c>
      <c r="F153" s="364" t="s">
        <v>1140</v>
      </c>
      <c r="G153" s="365" t="s">
        <v>321</v>
      </c>
      <c r="H153" s="364" t="s">
        <v>287</v>
      </c>
      <c r="I153" s="364" t="s">
        <v>1092</v>
      </c>
      <c r="J153" s="366" t="s">
        <v>1141</v>
      </c>
      <c r="K153" s="366">
        <v>192044</v>
      </c>
      <c r="L153" s="366">
        <v>2</v>
      </c>
      <c r="M153" s="366">
        <v>192044</v>
      </c>
      <c r="N153" s="366">
        <v>2</v>
      </c>
    </row>
    <row r="154" spans="1:14" ht="24">
      <c r="A154" s="364">
        <v>152</v>
      </c>
      <c r="B154" s="365" t="s">
        <v>341</v>
      </c>
      <c r="C154" s="364" t="s">
        <v>1078</v>
      </c>
      <c r="D154" s="364" t="s">
        <v>1090</v>
      </c>
      <c r="E154" s="364" t="s">
        <v>437</v>
      </c>
      <c r="F154" s="364" t="s">
        <v>1127</v>
      </c>
      <c r="G154" s="365" t="s">
        <v>315</v>
      </c>
      <c r="H154" s="364" t="s">
        <v>287</v>
      </c>
      <c r="I154" s="364" t="s">
        <v>1092</v>
      </c>
      <c r="J154" s="366" t="s">
        <v>1128</v>
      </c>
      <c r="K154" s="366">
        <v>-1826140</v>
      </c>
      <c r="L154" s="366">
        <v>-20</v>
      </c>
      <c r="M154" s="366">
        <v>-1826140</v>
      </c>
      <c r="N154" s="366">
        <v>-20</v>
      </c>
    </row>
    <row r="155" spans="1:14" ht="24">
      <c r="A155" s="364">
        <v>153</v>
      </c>
      <c r="B155" s="365" t="s">
        <v>341</v>
      </c>
      <c r="C155" s="364" t="s">
        <v>1078</v>
      </c>
      <c r="D155" s="364" t="s">
        <v>1090</v>
      </c>
      <c r="E155" s="364" t="s">
        <v>437</v>
      </c>
      <c r="F155" s="364" t="s">
        <v>1112</v>
      </c>
      <c r="G155" s="365" t="s">
        <v>352</v>
      </c>
      <c r="H155" s="364" t="s">
        <v>287</v>
      </c>
      <c r="I155" s="364" t="s">
        <v>1092</v>
      </c>
      <c r="J155" s="366" t="s">
        <v>1113</v>
      </c>
      <c r="K155" s="366">
        <v>219186</v>
      </c>
      <c r="L155" s="366">
        <v>2</v>
      </c>
      <c r="M155" s="366">
        <v>219186</v>
      </c>
      <c r="N155" s="366">
        <v>2</v>
      </c>
    </row>
    <row r="156" spans="1:14" ht="24">
      <c r="A156" s="364">
        <v>154</v>
      </c>
      <c r="B156" s="365" t="s">
        <v>341</v>
      </c>
      <c r="C156" s="364" t="s">
        <v>1078</v>
      </c>
      <c r="D156" s="364" t="s">
        <v>1090</v>
      </c>
      <c r="E156" s="364" t="s">
        <v>437</v>
      </c>
      <c r="F156" s="364" t="s">
        <v>1125</v>
      </c>
      <c r="G156" s="365" t="s">
        <v>340</v>
      </c>
      <c r="H156" s="364" t="s">
        <v>287</v>
      </c>
      <c r="I156" s="364" t="s">
        <v>1092</v>
      </c>
      <c r="J156" s="366" t="s">
        <v>1126</v>
      </c>
      <c r="K156" s="366">
        <v>0</v>
      </c>
      <c r="L156" s="366">
        <v>0</v>
      </c>
      <c r="M156" s="366">
        <v>0</v>
      </c>
      <c r="N156" s="366">
        <v>0</v>
      </c>
    </row>
    <row r="157" spans="1:14" ht="24">
      <c r="A157" s="364">
        <v>155</v>
      </c>
      <c r="B157" s="365" t="s">
        <v>341</v>
      </c>
      <c r="C157" s="364" t="s">
        <v>1078</v>
      </c>
      <c r="D157" s="364" t="s">
        <v>1079</v>
      </c>
      <c r="E157" s="364" t="s">
        <v>437</v>
      </c>
      <c r="F157" s="364" t="s">
        <v>1822</v>
      </c>
      <c r="G157" s="365" t="s">
        <v>340</v>
      </c>
      <c r="H157" s="364" t="s">
        <v>307</v>
      </c>
      <c r="I157" s="364" t="s">
        <v>1092</v>
      </c>
      <c r="J157" s="366" t="s">
        <v>1823</v>
      </c>
      <c r="K157" s="366">
        <v>462644</v>
      </c>
      <c r="L157" s="366">
        <v>4</v>
      </c>
      <c r="M157" s="366">
        <v>462644</v>
      </c>
      <c r="N157" s="366">
        <v>4</v>
      </c>
    </row>
    <row r="158" spans="1:14" ht="24">
      <c r="A158" s="364">
        <v>156</v>
      </c>
      <c r="B158" s="365" t="s">
        <v>341</v>
      </c>
      <c r="C158" s="364" t="s">
        <v>1078</v>
      </c>
      <c r="D158" s="364" t="s">
        <v>1079</v>
      </c>
      <c r="E158" s="364" t="s">
        <v>437</v>
      </c>
      <c r="F158" s="364" t="s">
        <v>1163</v>
      </c>
      <c r="G158" s="365" t="s">
        <v>340</v>
      </c>
      <c r="H158" s="364" t="s">
        <v>298</v>
      </c>
      <c r="I158" s="364" t="s">
        <v>1092</v>
      </c>
      <c r="J158" s="366" t="s">
        <v>1164</v>
      </c>
      <c r="K158" s="366">
        <v>5688340</v>
      </c>
      <c r="L158" s="366">
        <v>70</v>
      </c>
      <c r="M158" s="366">
        <v>5688340</v>
      </c>
      <c r="N158" s="366">
        <v>70</v>
      </c>
    </row>
    <row r="159" spans="1:14" ht="24">
      <c r="A159" s="364">
        <v>157</v>
      </c>
      <c r="B159" s="365" t="s">
        <v>341</v>
      </c>
      <c r="C159" s="364" t="s">
        <v>1078</v>
      </c>
      <c r="D159" s="364" t="s">
        <v>1079</v>
      </c>
      <c r="E159" s="364" t="s">
        <v>437</v>
      </c>
      <c r="F159" s="364" t="s">
        <v>1161</v>
      </c>
      <c r="G159" s="365" t="s">
        <v>326</v>
      </c>
      <c r="H159" s="364" t="s">
        <v>298</v>
      </c>
      <c r="I159" s="364" t="s">
        <v>1092</v>
      </c>
      <c r="J159" s="366" t="s">
        <v>1162</v>
      </c>
      <c r="K159" s="366">
        <v>296160</v>
      </c>
      <c r="L159" s="366">
        <v>4</v>
      </c>
      <c r="M159" s="366">
        <v>296160</v>
      </c>
      <c r="N159" s="366">
        <v>4</v>
      </c>
    </row>
    <row r="160" spans="1:14" ht="24">
      <c r="A160" s="364">
        <v>158</v>
      </c>
      <c r="B160" s="365" t="s">
        <v>341</v>
      </c>
      <c r="C160" s="364" t="s">
        <v>1078</v>
      </c>
      <c r="D160" s="364" t="s">
        <v>1079</v>
      </c>
      <c r="E160" s="364" t="s">
        <v>437</v>
      </c>
      <c r="F160" s="364" t="s">
        <v>1956</v>
      </c>
      <c r="G160" s="365" t="s">
        <v>1957</v>
      </c>
      <c r="H160" s="364" t="s">
        <v>306</v>
      </c>
      <c r="I160" s="364" t="s">
        <v>1183</v>
      </c>
      <c r="J160" s="366" t="s">
        <v>1958</v>
      </c>
      <c r="K160" s="366">
        <v>636482</v>
      </c>
      <c r="L160" s="366">
        <v>4</v>
      </c>
      <c r="M160" s="366">
        <v>636482</v>
      </c>
      <c r="N160" s="366">
        <v>4</v>
      </c>
    </row>
    <row r="161" spans="1:14" ht="36">
      <c r="A161" s="364">
        <v>159</v>
      </c>
      <c r="B161" s="365" t="s">
        <v>341</v>
      </c>
      <c r="C161" s="364" t="s">
        <v>1078</v>
      </c>
      <c r="D161" s="364" t="s">
        <v>1131</v>
      </c>
      <c r="E161" s="364" t="s">
        <v>437</v>
      </c>
      <c r="F161" s="364" t="s">
        <v>1370</v>
      </c>
      <c r="G161" s="365" t="s">
        <v>1024</v>
      </c>
      <c r="H161" s="364" t="s">
        <v>283</v>
      </c>
      <c r="I161" s="364" t="s">
        <v>1187</v>
      </c>
      <c r="J161" s="366" t="s">
        <v>1371</v>
      </c>
      <c r="K161" s="366">
        <v>788214</v>
      </c>
      <c r="L161" s="366">
        <v>2</v>
      </c>
      <c r="M161" s="366">
        <v>788214</v>
      </c>
      <c r="N161" s="366">
        <v>2</v>
      </c>
    </row>
    <row r="162" spans="1:14" ht="48">
      <c r="A162" s="364">
        <v>160</v>
      </c>
      <c r="B162" s="365" t="s">
        <v>341</v>
      </c>
      <c r="C162" s="364" t="s">
        <v>1078</v>
      </c>
      <c r="D162" s="364" t="s">
        <v>1090</v>
      </c>
      <c r="E162" s="364" t="s">
        <v>437</v>
      </c>
      <c r="F162" s="364" t="s">
        <v>1640</v>
      </c>
      <c r="G162" s="365" t="s">
        <v>1641</v>
      </c>
      <c r="H162" s="364" t="s">
        <v>285</v>
      </c>
      <c r="I162" s="364" t="s">
        <v>1187</v>
      </c>
      <c r="J162" s="366" t="s">
        <v>1642</v>
      </c>
      <c r="K162" s="366">
        <v>2202426</v>
      </c>
      <c r="L162" s="366">
        <v>6</v>
      </c>
      <c r="M162" s="366">
        <v>2202426</v>
      </c>
      <c r="N162" s="366">
        <v>6</v>
      </c>
    </row>
    <row r="163" spans="1:14">
      <c r="A163" s="364">
        <v>161</v>
      </c>
      <c r="B163" s="365" t="s">
        <v>341</v>
      </c>
      <c r="C163" s="364" t="s">
        <v>1078</v>
      </c>
      <c r="D163" s="364" t="s">
        <v>1090</v>
      </c>
      <c r="E163" s="364" t="s">
        <v>437</v>
      </c>
      <c r="F163" s="364" t="s">
        <v>1628</v>
      </c>
      <c r="G163" s="365" t="s">
        <v>1629</v>
      </c>
      <c r="H163" s="364" t="s">
        <v>300</v>
      </c>
      <c r="I163" s="364" t="s">
        <v>1081</v>
      </c>
      <c r="J163" s="366" t="s">
        <v>1630</v>
      </c>
      <c r="K163" s="366">
        <v>476256</v>
      </c>
      <c r="L163" s="366">
        <v>4</v>
      </c>
      <c r="M163" s="366">
        <v>476256</v>
      </c>
      <c r="N163" s="366">
        <v>4</v>
      </c>
    </row>
    <row r="164" spans="1:14" ht="36">
      <c r="A164" s="364">
        <v>162</v>
      </c>
      <c r="B164" s="365" t="s">
        <v>341</v>
      </c>
      <c r="C164" s="364" t="s">
        <v>1078</v>
      </c>
      <c r="D164" s="364" t="s">
        <v>1079</v>
      </c>
      <c r="E164" s="364" t="s">
        <v>437</v>
      </c>
      <c r="F164" s="364" t="s">
        <v>1144</v>
      </c>
      <c r="G164" s="365" t="s">
        <v>332</v>
      </c>
      <c r="H164" s="364" t="s">
        <v>293</v>
      </c>
      <c r="I164" s="364" t="s">
        <v>1081</v>
      </c>
      <c r="J164" s="366" t="s">
        <v>1145</v>
      </c>
      <c r="K164" s="366">
        <v>732732</v>
      </c>
      <c r="L164" s="366">
        <v>8</v>
      </c>
      <c r="M164" s="366">
        <v>732732</v>
      </c>
      <c r="N164" s="366">
        <v>8</v>
      </c>
    </row>
    <row r="165" spans="1:14" ht="36">
      <c r="A165" s="364">
        <v>163</v>
      </c>
      <c r="B165" s="365" t="s">
        <v>341</v>
      </c>
      <c r="C165" s="364" t="s">
        <v>1078</v>
      </c>
      <c r="D165" s="364" t="s">
        <v>1079</v>
      </c>
      <c r="E165" s="364" t="s">
        <v>437</v>
      </c>
      <c r="F165" s="364" t="s">
        <v>1243</v>
      </c>
      <c r="G165" s="365" t="s">
        <v>320</v>
      </c>
      <c r="H165" s="364" t="s">
        <v>293</v>
      </c>
      <c r="I165" s="364" t="s">
        <v>1081</v>
      </c>
      <c r="J165" s="366" t="s">
        <v>1244</v>
      </c>
      <c r="K165" s="366">
        <v>632720</v>
      </c>
      <c r="L165" s="366">
        <v>5</v>
      </c>
      <c r="M165" s="366">
        <v>632720</v>
      </c>
      <c r="N165" s="366">
        <v>5</v>
      </c>
    </row>
    <row r="166" spans="1:14" ht="36">
      <c r="A166" s="364">
        <v>164</v>
      </c>
      <c r="B166" s="365" t="s">
        <v>341</v>
      </c>
      <c r="C166" s="364" t="s">
        <v>1078</v>
      </c>
      <c r="D166" s="364" t="s">
        <v>1079</v>
      </c>
      <c r="E166" s="364" t="s">
        <v>437</v>
      </c>
      <c r="F166" s="364" t="s">
        <v>1080</v>
      </c>
      <c r="G166" s="365" t="s">
        <v>316</v>
      </c>
      <c r="H166" s="364" t="s">
        <v>293</v>
      </c>
      <c r="I166" s="364" t="s">
        <v>1081</v>
      </c>
      <c r="J166" s="366" t="s">
        <v>1082</v>
      </c>
      <c r="K166" s="366">
        <v>988680</v>
      </c>
      <c r="L166" s="366">
        <v>10</v>
      </c>
      <c r="M166" s="366">
        <v>988680</v>
      </c>
      <c r="N166" s="366">
        <v>10</v>
      </c>
    </row>
    <row r="167" spans="1:14" ht="36">
      <c r="A167" s="364">
        <v>165</v>
      </c>
      <c r="B167" s="365" t="s">
        <v>341</v>
      </c>
      <c r="C167" s="364" t="s">
        <v>1078</v>
      </c>
      <c r="D167" s="364" t="s">
        <v>1079</v>
      </c>
      <c r="E167" s="364" t="s">
        <v>437</v>
      </c>
      <c r="F167" s="364" t="s">
        <v>1222</v>
      </c>
      <c r="G167" s="365" t="s">
        <v>968</v>
      </c>
      <c r="H167" s="364" t="s">
        <v>293</v>
      </c>
      <c r="I167" s="364" t="s">
        <v>1084</v>
      </c>
      <c r="J167" s="366" t="s">
        <v>1223</v>
      </c>
      <c r="K167" s="366">
        <v>374484</v>
      </c>
      <c r="L167" s="366">
        <v>3</v>
      </c>
      <c r="M167" s="366">
        <v>374484</v>
      </c>
      <c r="N167" s="366">
        <v>3</v>
      </c>
    </row>
    <row r="168" spans="1:14" ht="36">
      <c r="A168" s="364">
        <v>166</v>
      </c>
      <c r="B168" s="365" t="s">
        <v>341</v>
      </c>
      <c r="C168" s="364" t="s">
        <v>1078</v>
      </c>
      <c r="D168" s="364" t="s">
        <v>1079</v>
      </c>
      <c r="E168" s="364" t="s">
        <v>437</v>
      </c>
      <c r="F168" s="364" t="s">
        <v>1174</v>
      </c>
      <c r="G168" s="365" t="s">
        <v>345</v>
      </c>
      <c r="H168" s="364" t="s">
        <v>293</v>
      </c>
      <c r="I168" s="364" t="s">
        <v>1084</v>
      </c>
      <c r="J168" s="366" t="s">
        <v>1175</v>
      </c>
      <c r="K168" s="366">
        <v>238093</v>
      </c>
      <c r="L168" s="366">
        <v>2</v>
      </c>
      <c r="M168" s="366">
        <v>238093</v>
      </c>
      <c r="N168" s="366">
        <v>2</v>
      </c>
    </row>
    <row r="169" spans="1:14" ht="36">
      <c r="A169" s="364">
        <v>167</v>
      </c>
      <c r="B169" s="365" t="s">
        <v>341</v>
      </c>
      <c r="C169" s="364" t="s">
        <v>1078</v>
      </c>
      <c r="D169" s="364" t="s">
        <v>1079</v>
      </c>
      <c r="E169" s="364" t="s">
        <v>437</v>
      </c>
      <c r="F169" s="364" t="s">
        <v>1153</v>
      </c>
      <c r="G169" s="365" t="s">
        <v>969</v>
      </c>
      <c r="H169" s="364" t="s">
        <v>293</v>
      </c>
      <c r="I169" s="364" t="s">
        <v>1084</v>
      </c>
      <c r="J169" s="366" t="s">
        <v>1154</v>
      </c>
      <c r="K169" s="366">
        <v>216480</v>
      </c>
      <c r="L169" s="366">
        <v>2</v>
      </c>
      <c r="M169" s="366">
        <v>216480</v>
      </c>
      <c r="N169" s="366">
        <v>2</v>
      </c>
    </row>
    <row r="170" spans="1:14" ht="36">
      <c r="A170" s="364">
        <v>168</v>
      </c>
      <c r="B170" s="365" t="s">
        <v>341</v>
      </c>
      <c r="C170" s="364" t="s">
        <v>1078</v>
      </c>
      <c r="D170" s="364" t="s">
        <v>1079</v>
      </c>
      <c r="E170" s="364" t="s">
        <v>437</v>
      </c>
      <c r="F170" s="364" t="s">
        <v>1094</v>
      </c>
      <c r="G170" s="365" t="s">
        <v>336</v>
      </c>
      <c r="H170" s="364" t="s">
        <v>293</v>
      </c>
      <c r="I170" s="364" t="s">
        <v>1084</v>
      </c>
      <c r="J170" s="366" t="s">
        <v>1095</v>
      </c>
      <c r="K170" s="366">
        <v>459624</v>
      </c>
      <c r="L170" s="366">
        <v>3</v>
      </c>
      <c r="M170" s="366">
        <v>459624</v>
      </c>
      <c r="N170" s="366">
        <v>3</v>
      </c>
    </row>
    <row r="171" spans="1:14" ht="36">
      <c r="A171" s="364">
        <v>169</v>
      </c>
      <c r="B171" s="365" t="s">
        <v>341</v>
      </c>
      <c r="C171" s="364" t="s">
        <v>1078</v>
      </c>
      <c r="D171" s="364" t="s">
        <v>1079</v>
      </c>
      <c r="E171" s="364" t="s">
        <v>437</v>
      </c>
      <c r="F171" s="364" t="s">
        <v>1083</v>
      </c>
      <c r="G171" s="365" t="s">
        <v>312</v>
      </c>
      <c r="H171" s="364" t="s">
        <v>293</v>
      </c>
      <c r="I171" s="364" t="s">
        <v>1084</v>
      </c>
      <c r="J171" s="366" t="s">
        <v>1085</v>
      </c>
      <c r="K171" s="366">
        <v>1710192</v>
      </c>
      <c r="L171" s="366">
        <v>12</v>
      </c>
      <c r="M171" s="366">
        <v>1710192</v>
      </c>
      <c r="N171" s="366">
        <v>12</v>
      </c>
    </row>
    <row r="172" spans="1:14" ht="36">
      <c r="A172" s="364">
        <v>170</v>
      </c>
      <c r="B172" s="365" t="s">
        <v>341</v>
      </c>
      <c r="C172" s="364" t="s">
        <v>1078</v>
      </c>
      <c r="D172" s="364" t="s">
        <v>1079</v>
      </c>
      <c r="E172" s="364" t="s">
        <v>437</v>
      </c>
      <c r="F172" s="364" t="s">
        <v>1180</v>
      </c>
      <c r="G172" s="365" t="s">
        <v>417</v>
      </c>
      <c r="H172" s="364" t="s">
        <v>293</v>
      </c>
      <c r="I172" s="364" t="s">
        <v>1084</v>
      </c>
      <c r="J172" s="366" t="s">
        <v>1181</v>
      </c>
      <c r="K172" s="366">
        <v>370128</v>
      </c>
      <c r="L172" s="366">
        <v>4</v>
      </c>
      <c r="M172" s="366">
        <v>370128</v>
      </c>
      <c r="N172" s="366">
        <v>4</v>
      </c>
    </row>
    <row r="173" spans="1:14" ht="24">
      <c r="A173" s="364">
        <v>171</v>
      </c>
      <c r="B173" s="365" t="s">
        <v>341</v>
      </c>
      <c r="C173" s="364" t="s">
        <v>1078</v>
      </c>
      <c r="D173" s="364" t="s">
        <v>1079</v>
      </c>
      <c r="E173" s="364" t="s">
        <v>437</v>
      </c>
      <c r="F173" s="364" t="s">
        <v>1281</v>
      </c>
      <c r="G173" s="365" t="s">
        <v>368</v>
      </c>
      <c r="H173" s="364" t="s">
        <v>296</v>
      </c>
      <c r="I173" s="364" t="s">
        <v>1282</v>
      </c>
      <c r="J173" s="366" t="s">
        <v>1283</v>
      </c>
      <c r="K173" s="366">
        <v>379912</v>
      </c>
      <c r="L173" s="366">
        <v>2</v>
      </c>
      <c r="M173" s="366">
        <v>379912</v>
      </c>
      <c r="N173" s="366">
        <v>2</v>
      </c>
    </row>
    <row r="174" spans="1:14" ht="24">
      <c r="A174" s="364">
        <v>172</v>
      </c>
      <c r="B174" s="365" t="s">
        <v>341</v>
      </c>
      <c r="C174" s="364" t="s">
        <v>1078</v>
      </c>
      <c r="D174" s="364" t="s">
        <v>1079</v>
      </c>
      <c r="E174" s="364" t="s">
        <v>437</v>
      </c>
      <c r="F174" s="364" t="s">
        <v>1279</v>
      </c>
      <c r="G174" s="365" t="s">
        <v>369</v>
      </c>
      <c r="H174" s="364" t="s">
        <v>296</v>
      </c>
      <c r="I174" s="364" t="s">
        <v>1187</v>
      </c>
      <c r="J174" s="366" t="s">
        <v>1280</v>
      </c>
      <c r="K174" s="366">
        <v>398571</v>
      </c>
      <c r="L174" s="366">
        <v>2</v>
      </c>
      <c r="M174" s="366">
        <v>398571</v>
      </c>
      <c r="N174" s="366">
        <v>2</v>
      </c>
    </row>
    <row r="175" spans="1:14" ht="24">
      <c r="A175" s="364">
        <v>173</v>
      </c>
      <c r="B175" s="365" t="s">
        <v>341</v>
      </c>
      <c r="C175" s="364" t="s">
        <v>1078</v>
      </c>
      <c r="D175" s="364" t="s">
        <v>1079</v>
      </c>
      <c r="E175" s="364" t="s">
        <v>437</v>
      </c>
      <c r="F175" s="364" t="s">
        <v>1993</v>
      </c>
      <c r="G175" s="365" t="s">
        <v>1994</v>
      </c>
      <c r="H175" s="364" t="s">
        <v>302</v>
      </c>
      <c r="I175" s="364" t="s">
        <v>1183</v>
      </c>
      <c r="J175" s="366" t="s">
        <v>1995</v>
      </c>
      <c r="K175" s="366">
        <v>861168</v>
      </c>
      <c r="L175" s="366">
        <v>4</v>
      </c>
      <c r="M175" s="366">
        <v>861168</v>
      </c>
      <c r="N175" s="366">
        <v>4</v>
      </c>
    </row>
    <row r="176" spans="1:14" ht="36">
      <c r="A176" s="364">
        <v>174</v>
      </c>
      <c r="B176" s="365" t="s">
        <v>341</v>
      </c>
      <c r="C176" s="364" t="s">
        <v>1078</v>
      </c>
      <c r="D176" s="364" t="s">
        <v>1079</v>
      </c>
      <c r="E176" s="364" t="s">
        <v>437</v>
      </c>
      <c r="F176" s="364" t="s">
        <v>1172</v>
      </c>
      <c r="G176" s="365" t="s">
        <v>318</v>
      </c>
      <c r="H176" s="364" t="s">
        <v>293</v>
      </c>
      <c r="I176" s="364" t="s">
        <v>1088</v>
      </c>
      <c r="J176" s="366" t="s">
        <v>1173</v>
      </c>
      <c r="K176" s="366">
        <v>431024</v>
      </c>
      <c r="L176" s="366">
        <v>4</v>
      </c>
      <c r="M176" s="366">
        <v>431024</v>
      </c>
      <c r="N176" s="366">
        <v>4</v>
      </c>
    </row>
    <row r="177" spans="1:14" ht="36">
      <c r="A177" s="364">
        <v>175</v>
      </c>
      <c r="B177" s="365" t="s">
        <v>341</v>
      </c>
      <c r="C177" s="364" t="s">
        <v>1078</v>
      </c>
      <c r="D177" s="364" t="s">
        <v>1086</v>
      </c>
      <c r="E177" s="364" t="s">
        <v>437</v>
      </c>
      <c r="F177" s="364" t="s">
        <v>1087</v>
      </c>
      <c r="G177" s="365" t="s">
        <v>319</v>
      </c>
      <c r="H177" s="364" t="s">
        <v>298</v>
      </c>
      <c r="I177" s="364" t="s">
        <v>1088</v>
      </c>
      <c r="J177" s="366" t="s">
        <v>1089</v>
      </c>
      <c r="K177" s="366">
        <v>127182</v>
      </c>
      <c r="L177" s="366">
        <v>2</v>
      </c>
      <c r="M177" s="366">
        <v>127182</v>
      </c>
      <c r="N177" s="366">
        <v>2</v>
      </c>
    </row>
    <row r="178" spans="1:14" ht="36">
      <c r="A178" s="364">
        <v>176</v>
      </c>
      <c r="B178" s="365" t="s">
        <v>341</v>
      </c>
      <c r="C178" s="364" t="s">
        <v>1078</v>
      </c>
      <c r="D178" s="364" t="s">
        <v>1079</v>
      </c>
      <c r="E178" s="364" t="s">
        <v>437</v>
      </c>
      <c r="F178" s="364" t="s">
        <v>1348</v>
      </c>
      <c r="G178" s="365" t="s">
        <v>970</v>
      </c>
      <c r="H178" s="364" t="s">
        <v>971</v>
      </c>
      <c r="I178" s="364" t="s">
        <v>1092</v>
      </c>
      <c r="J178" s="366" t="s">
        <v>1349</v>
      </c>
      <c r="K178" s="366">
        <v>0</v>
      </c>
      <c r="L178" s="366">
        <v>0</v>
      </c>
      <c r="M178" s="366">
        <v>0</v>
      </c>
      <c r="N178" s="366">
        <v>0</v>
      </c>
    </row>
    <row r="179" spans="1:14" ht="36">
      <c r="A179" s="364">
        <v>177</v>
      </c>
      <c r="B179" s="365" t="s">
        <v>341</v>
      </c>
      <c r="C179" s="364" t="s">
        <v>1078</v>
      </c>
      <c r="D179" s="364" t="s">
        <v>1086</v>
      </c>
      <c r="E179" s="364" t="s">
        <v>437</v>
      </c>
      <c r="F179" s="364" t="s">
        <v>1232</v>
      </c>
      <c r="G179" s="365" t="s">
        <v>972</v>
      </c>
      <c r="H179" s="364" t="s">
        <v>295</v>
      </c>
      <c r="I179" s="364" t="s">
        <v>1092</v>
      </c>
      <c r="J179" s="366" t="s">
        <v>1233</v>
      </c>
      <c r="K179" s="366">
        <v>374995</v>
      </c>
      <c r="L179" s="366">
        <v>4</v>
      </c>
      <c r="M179" s="366">
        <v>374995</v>
      </c>
      <c r="N179" s="366">
        <v>4</v>
      </c>
    </row>
    <row r="180" spans="1:14" ht="24">
      <c r="A180" s="364">
        <v>178</v>
      </c>
      <c r="B180" s="365" t="s">
        <v>341</v>
      </c>
      <c r="C180" s="364" t="s">
        <v>1078</v>
      </c>
      <c r="D180" s="364" t="s">
        <v>1090</v>
      </c>
      <c r="E180" s="364" t="s">
        <v>437</v>
      </c>
      <c r="F180" s="364" t="s">
        <v>1224</v>
      </c>
      <c r="G180" s="365" t="s">
        <v>331</v>
      </c>
      <c r="H180" s="364" t="s">
        <v>285</v>
      </c>
      <c r="I180" s="364" t="s">
        <v>1092</v>
      </c>
      <c r="J180" s="366" t="s">
        <v>1225</v>
      </c>
      <c r="K180" s="366">
        <v>-5016401</v>
      </c>
      <c r="L180" s="366">
        <v>-18</v>
      </c>
      <c r="M180" s="366">
        <v>-5016401</v>
      </c>
      <c r="N180" s="366">
        <v>-18</v>
      </c>
    </row>
    <row r="181" spans="1:14" ht="24">
      <c r="A181" s="364">
        <v>179</v>
      </c>
      <c r="B181" s="365" t="s">
        <v>341</v>
      </c>
      <c r="C181" s="364" t="s">
        <v>1078</v>
      </c>
      <c r="D181" s="364" t="s">
        <v>1079</v>
      </c>
      <c r="E181" s="364" t="s">
        <v>437</v>
      </c>
      <c r="F181" s="364" t="s">
        <v>1108</v>
      </c>
      <c r="G181" s="365" t="s">
        <v>333</v>
      </c>
      <c r="H181" s="364" t="s">
        <v>299</v>
      </c>
      <c r="I181" s="364" t="s">
        <v>1092</v>
      </c>
      <c r="J181" s="366" t="s">
        <v>1109</v>
      </c>
      <c r="K181" s="366">
        <v>988487</v>
      </c>
      <c r="L181" s="366">
        <v>7</v>
      </c>
      <c r="M181" s="366">
        <v>988487</v>
      </c>
      <c r="N181" s="366">
        <v>7</v>
      </c>
    </row>
    <row r="182" spans="1:14" ht="24">
      <c r="A182" s="364">
        <v>180</v>
      </c>
      <c r="B182" s="365" t="s">
        <v>341</v>
      </c>
      <c r="C182" s="364" t="s">
        <v>1078</v>
      </c>
      <c r="D182" s="364" t="s">
        <v>1131</v>
      </c>
      <c r="E182" s="364" t="s">
        <v>437</v>
      </c>
      <c r="F182" s="364" t="s">
        <v>1828</v>
      </c>
      <c r="G182" s="365" t="s">
        <v>1829</v>
      </c>
      <c r="H182" s="364" t="s">
        <v>290</v>
      </c>
      <c r="I182" s="364" t="s">
        <v>1092</v>
      </c>
      <c r="J182" s="366" t="s">
        <v>1830</v>
      </c>
      <c r="K182" s="366">
        <v>2691040</v>
      </c>
      <c r="L182" s="366">
        <v>20</v>
      </c>
      <c r="M182" s="366">
        <v>2691040</v>
      </c>
      <c r="N182" s="366">
        <v>20</v>
      </c>
    </row>
    <row r="183" spans="1:14" ht="36">
      <c r="A183" s="364">
        <v>181</v>
      </c>
      <c r="B183" s="365" t="s">
        <v>341</v>
      </c>
      <c r="C183" s="364" t="s">
        <v>1078</v>
      </c>
      <c r="D183" s="364" t="s">
        <v>1079</v>
      </c>
      <c r="E183" s="364" t="s">
        <v>437</v>
      </c>
      <c r="F183" s="364" t="s">
        <v>1831</v>
      </c>
      <c r="G183" s="365" t="s">
        <v>1832</v>
      </c>
      <c r="H183" s="364" t="s">
        <v>299</v>
      </c>
      <c r="I183" s="364" t="s">
        <v>1092</v>
      </c>
      <c r="J183" s="366" t="s">
        <v>1833</v>
      </c>
      <c r="K183" s="366">
        <v>0</v>
      </c>
      <c r="L183" s="366">
        <v>0</v>
      </c>
      <c r="M183" s="366">
        <v>0</v>
      </c>
      <c r="N183" s="366">
        <v>0</v>
      </c>
    </row>
    <row r="184" spans="1:14" ht="24">
      <c r="A184" s="364">
        <v>182</v>
      </c>
      <c r="B184" s="365" t="s">
        <v>341</v>
      </c>
      <c r="C184" s="364" t="s">
        <v>1078</v>
      </c>
      <c r="D184" s="364" t="s">
        <v>1079</v>
      </c>
      <c r="E184" s="364" t="s">
        <v>437</v>
      </c>
      <c r="F184" s="364" t="s">
        <v>2120</v>
      </c>
      <c r="G184" s="365" t="s">
        <v>2121</v>
      </c>
      <c r="H184" s="364" t="s">
        <v>292</v>
      </c>
      <c r="I184" s="364" t="s">
        <v>1092</v>
      </c>
      <c r="J184" s="366" t="s">
        <v>2122</v>
      </c>
      <c r="K184" s="366">
        <v>278662</v>
      </c>
      <c r="L184" s="366">
        <v>2</v>
      </c>
      <c r="M184" s="366">
        <v>278662</v>
      </c>
      <c r="N184" s="366">
        <v>2</v>
      </c>
    </row>
    <row r="185" spans="1:14" ht="36">
      <c r="A185" s="364">
        <v>183</v>
      </c>
      <c r="B185" s="365" t="s">
        <v>341</v>
      </c>
      <c r="C185" s="364" t="s">
        <v>1078</v>
      </c>
      <c r="D185" s="364" t="s">
        <v>1131</v>
      </c>
      <c r="E185" s="364" t="s">
        <v>437</v>
      </c>
      <c r="F185" s="364" t="s">
        <v>1305</v>
      </c>
      <c r="G185" s="365" t="s">
        <v>350</v>
      </c>
      <c r="H185" s="364" t="s">
        <v>284</v>
      </c>
      <c r="I185" s="364" t="s">
        <v>1092</v>
      </c>
      <c r="J185" s="366" t="s">
        <v>1306</v>
      </c>
      <c r="K185" s="366">
        <v>643553</v>
      </c>
      <c r="L185" s="366">
        <v>2</v>
      </c>
      <c r="M185" s="366">
        <v>643553</v>
      </c>
      <c r="N185" s="366">
        <v>2</v>
      </c>
    </row>
    <row r="186" spans="1:14" ht="36">
      <c r="A186" s="364">
        <v>184</v>
      </c>
      <c r="B186" s="365" t="s">
        <v>341</v>
      </c>
      <c r="C186" s="364" t="s">
        <v>1078</v>
      </c>
      <c r="D186" s="364" t="s">
        <v>1079</v>
      </c>
      <c r="E186" s="364" t="s">
        <v>437</v>
      </c>
      <c r="F186" s="364" t="s">
        <v>1149</v>
      </c>
      <c r="G186" s="365" t="s">
        <v>976</v>
      </c>
      <c r="H186" s="364" t="s">
        <v>292</v>
      </c>
      <c r="I186" s="364" t="s">
        <v>1092</v>
      </c>
      <c r="J186" s="366" t="s">
        <v>1150</v>
      </c>
      <c r="K186" s="366">
        <v>0</v>
      </c>
      <c r="L186" s="366">
        <v>0</v>
      </c>
      <c r="M186" s="366">
        <v>0</v>
      </c>
      <c r="N186" s="366">
        <v>0</v>
      </c>
    </row>
    <row r="187" spans="1:14" ht="48">
      <c r="A187" s="364">
        <v>185</v>
      </c>
      <c r="B187" s="365" t="s">
        <v>341</v>
      </c>
      <c r="C187" s="364" t="s">
        <v>1078</v>
      </c>
      <c r="D187" s="364" t="s">
        <v>1131</v>
      </c>
      <c r="E187" s="364" t="s">
        <v>437</v>
      </c>
      <c r="F187" s="364" t="s">
        <v>1660</v>
      </c>
      <c r="G187" s="365" t="s">
        <v>1661</v>
      </c>
      <c r="H187" s="364" t="s">
        <v>292</v>
      </c>
      <c r="I187" s="364" t="s">
        <v>1092</v>
      </c>
      <c r="J187" s="366" t="s">
        <v>1289</v>
      </c>
      <c r="K187" s="366">
        <v>-456255</v>
      </c>
      <c r="L187" s="366">
        <v>-2</v>
      </c>
      <c r="M187" s="366">
        <v>-456255</v>
      </c>
      <c r="N187" s="366">
        <v>-2</v>
      </c>
    </row>
    <row r="188" spans="1:14" ht="48">
      <c r="A188" s="364">
        <v>186</v>
      </c>
      <c r="B188" s="365" t="s">
        <v>341</v>
      </c>
      <c r="C188" s="364" t="s">
        <v>1078</v>
      </c>
      <c r="D188" s="364" t="s">
        <v>1079</v>
      </c>
      <c r="E188" s="364" t="s">
        <v>437</v>
      </c>
      <c r="F188" s="364" t="s">
        <v>1246</v>
      </c>
      <c r="G188" s="365" t="s">
        <v>959</v>
      </c>
      <c r="H188" s="364" t="s">
        <v>960</v>
      </c>
      <c r="I188" s="364" t="s">
        <v>1092</v>
      </c>
      <c r="J188" s="366" t="s">
        <v>1247</v>
      </c>
      <c r="K188" s="366">
        <v>-2492902</v>
      </c>
      <c r="L188" s="366">
        <v>-13</v>
      </c>
      <c r="M188" s="366">
        <v>-2492902</v>
      </c>
      <c r="N188" s="366">
        <v>-13</v>
      </c>
    </row>
    <row r="189" spans="1:14" ht="60">
      <c r="A189" s="364">
        <v>187</v>
      </c>
      <c r="B189" s="365" t="s">
        <v>341</v>
      </c>
      <c r="C189" s="364" t="s">
        <v>1078</v>
      </c>
      <c r="D189" s="364" t="s">
        <v>1079</v>
      </c>
      <c r="E189" s="364" t="s">
        <v>437</v>
      </c>
      <c r="F189" s="364" t="s">
        <v>1631</v>
      </c>
      <c r="G189" s="365" t="s">
        <v>1632</v>
      </c>
      <c r="H189" s="364" t="s">
        <v>292</v>
      </c>
      <c r="I189" s="364" t="s">
        <v>1092</v>
      </c>
      <c r="J189" s="366" t="s">
        <v>1242</v>
      </c>
      <c r="K189" s="366">
        <v>-179523</v>
      </c>
      <c r="L189" s="366">
        <v>-1</v>
      </c>
      <c r="M189" s="366">
        <v>-179523</v>
      </c>
      <c r="N189" s="366">
        <v>-1</v>
      </c>
    </row>
    <row r="190" spans="1:14">
      <c r="A190" s="364">
        <v>188</v>
      </c>
      <c r="B190" s="365" t="s">
        <v>341</v>
      </c>
      <c r="C190" s="364" t="s">
        <v>1078</v>
      </c>
      <c r="D190" s="364" t="s">
        <v>1090</v>
      </c>
      <c r="E190" s="364" t="s">
        <v>437</v>
      </c>
      <c r="F190" s="364" t="s">
        <v>1091</v>
      </c>
      <c r="G190" s="365" t="s">
        <v>321</v>
      </c>
      <c r="H190" s="364" t="s">
        <v>361</v>
      </c>
      <c r="I190" s="364" t="s">
        <v>1092</v>
      </c>
      <c r="J190" s="366" t="s">
        <v>1093</v>
      </c>
      <c r="K190" s="366">
        <v>476062</v>
      </c>
      <c r="L190" s="366">
        <v>4</v>
      </c>
      <c r="M190" s="366">
        <v>476062</v>
      </c>
      <c r="N190" s="366">
        <v>4</v>
      </c>
    </row>
    <row r="191" spans="1:14" ht="24">
      <c r="A191" s="364">
        <v>189</v>
      </c>
      <c r="B191" s="365" t="s">
        <v>30</v>
      </c>
      <c r="C191" s="364" t="s">
        <v>1078</v>
      </c>
      <c r="D191" s="364" t="s">
        <v>1090</v>
      </c>
      <c r="E191" s="364" t="s">
        <v>22</v>
      </c>
      <c r="F191" s="364" t="s">
        <v>1151</v>
      </c>
      <c r="G191" s="365" t="s">
        <v>996</v>
      </c>
      <c r="H191" s="364" t="s">
        <v>287</v>
      </c>
      <c r="I191" s="364" t="s">
        <v>1092</v>
      </c>
      <c r="J191" s="366" t="s">
        <v>1152</v>
      </c>
      <c r="K191" s="366">
        <v>738140</v>
      </c>
      <c r="L191" s="366">
        <v>8</v>
      </c>
      <c r="M191" s="366">
        <v>738140</v>
      </c>
      <c r="N191" s="366">
        <v>8</v>
      </c>
    </row>
    <row r="192" spans="1:14" ht="24">
      <c r="A192" s="364">
        <v>190</v>
      </c>
      <c r="B192" s="365" t="s">
        <v>30</v>
      </c>
      <c r="C192" s="364" t="s">
        <v>1078</v>
      </c>
      <c r="D192" s="364" t="s">
        <v>1090</v>
      </c>
      <c r="E192" s="364" t="s">
        <v>22</v>
      </c>
      <c r="F192" s="364" t="s">
        <v>1140</v>
      </c>
      <c r="G192" s="365" t="s">
        <v>321</v>
      </c>
      <c r="H192" s="364" t="s">
        <v>287</v>
      </c>
      <c r="I192" s="364" t="s">
        <v>1092</v>
      </c>
      <c r="J192" s="366" t="s">
        <v>1141</v>
      </c>
      <c r="K192" s="366">
        <v>4578610</v>
      </c>
      <c r="L192" s="366">
        <v>46</v>
      </c>
      <c r="M192" s="366">
        <v>4578610</v>
      </c>
      <c r="N192" s="366">
        <v>46</v>
      </c>
    </row>
    <row r="193" spans="1:14" ht="24">
      <c r="A193" s="364">
        <v>191</v>
      </c>
      <c r="B193" s="365" t="s">
        <v>30</v>
      </c>
      <c r="C193" s="364" t="s">
        <v>1078</v>
      </c>
      <c r="D193" s="364" t="s">
        <v>1090</v>
      </c>
      <c r="E193" s="364" t="s">
        <v>22</v>
      </c>
      <c r="F193" s="364" t="s">
        <v>1138</v>
      </c>
      <c r="G193" s="365" t="s">
        <v>351</v>
      </c>
      <c r="H193" s="364" t="s">
        <v>287</v>
      </c>
      <c r="I193" s="364" t="s">
        <v>1092</v>
      </c>
      <c r="J193" s="366" t="s">
        <v>1139</v>
      </c>
      <c r="K193" s="366">
        <v>3407863</v>
      </c>
      <c r="L193" s="366">
        <v>35</v>
      </c>
      <c r="M193" s="366">
        <v>3407863</v>
      </c>
      <c r="N193" s="366">
        <v>35</v>
      </c>
    </row>
    <row r="194" spans="1:14" ht="24">
      <c r="A194" s="364">
        <v>192</v>
      </c>
      <c r="B194" s="365" t="s">
        <v>30</v>
      </c>
      <c r="C194" s="364" t="s">
        <v>1078</v>
      </c>
      <c r="D194" s="364" t="s">
        <v>1090</v>
      </c>
      <c r="E194" s="364" t="s">
        <v>22</v>
      </c>
      <c r="F194" s="364" t="s">
        <v>1132</v>
      </c>
      <c r="G194" s="365" t="s">
        <v>325</v>
      </c>
      <c r="H194" s="364" t="s">
        <v>287</v>
      </c>
      <c r="I194" s="364" t="s">
        <v>1092</v>
      </c>
      <c r="J194" s="366" t="s">
        <v>1133</v>
      </c>
      <c r="K194" s="366">
        <v>1017450</v>
      </c>
      <c r="L194" s="366">
        <v>12</v>
      </c>
      <c r="M194" s="366">
        <v>1017450</v>
      </c>
      <c r="N194" s="366">
        <v>12</v>
      </c>
    </row>
    <row r="195" spans="1:14" ht="24">
      <c r="A195" s="364">
        <v>193</v>
      </c>
      <c r="B195" s="365" t="s">
        <v>30</v>
      </c>
      <c r="C195" s="364" t="s">
        <v>1078</v>
      </c>
      <c r="D195" s="364" t="s">
        <v>1090</v>
      </c>
      <c r="E195" s="364" t="s">
        <v>22</v>
      </c>
      <c r="F195" s="364" t="s">
        <v>1125</v>
      </c>
      <c r="G195" s="365" t="s">
        <v>340</v>
      </c>
      <c r="H195" s="364" t="s">
        <v>287</v>
      </c>
      <c r="I195" s="364" t="s">
        <v>1092</v>
      </c>
      <c r="J195" s="366" t="s">
        <v>1126</v>
      </c>
      <c r="K195" s="366">
        <v>898875</v>
      </c>
      <c r="L195" s="366">
        <v>9</v>
      </c>
      <c r="M195" s="366">
        <v>898875</v>
      </c>
      <c r="N195" s="366">
        <v>9</v>
      </c>
    </row>
    <row r="196" spans="1:14" ht="24">
      <c r="A196" s="364">
        <v>194</v>
      </c>
      <c r="B196" s="365" t="s">
        <v>30</v>
      </c>
      <c r="C196" s="364" t="s">
        <v>1078</v>
      </c>
      <c r="D196" s="364" t="s">
        <v>1090</v>
      </c>
      <c r="E196" s="364" t="s">
        <v>22</v>
      </c>
      <c r="F196" s="364" t="s">
        <v>1106</v>
      </c>
      <c r="G196" s="365" t="s">
        <v>1011</v>
      </c>
      <c r="H196" s="364" t="s">
        <v>287</v>
      </c>
      <c r="I196" s="364" t="s">
        <v>1092</v>
      </c>
      <c r="J196" s="366" t="s">
        <v>1107</v>
      </c>
      <c r="K196" s="366">
        <v>1295400</v>
      </c>
      <c r="L196" s="366">
        <v>12</v>
      </c>
      <c r="M196" s="366">
        <v>1295400</v>
      </c>
      <c r="N196" s="366">
        <v>12</v>
      </c>
    </row>
    <row r="197" spans="1:14" ht="24">
      <c r="A197" s="364">
        <v>195</v>
      </c>
      <c r="B197" s="365" t="s">
        <v>30</v>
      </c>
      <c r="C197" s="364" t="s">
        <v>1078</v>
      </c>
      <c r="D197" s="364" t="s">
        <v>1090</v>
      </c>
      <c r="E197" s="364" t="s">
        <v>22</v>
      </c>
      <c r="F197" s="364" t="s">
        <v>1214</v>
      </c>
      <c r="G197" s="365" t="s">
        <v>1010</v>
      </c>
      <c r="H197" s="364" t="s">
        <v>287</v>
      </c>
      <c r="I197" s="364" t="s">
        <v>1092</v>
      </c>
      <c r="J197" s="366" t="s">
        <v>1215</v>
      </c>
      <c r="K197" s="366">
        <v>1274490</v>
      </c>
      <c r="L197" s="366">
        <v>14</v>
      </c>
      <c r="M197" s="366">
        <v>1274490</v>
      </c>
      <c r="N197" s="366">
        <v>14</v>
      </c>
    </row>
    <row r="198" spans="1:14" ht="24">
      <c r="A198" s="364">
        <v>196</v>
      </c>
      <c r="B198" s="365" t="s">
        <v>30</v>
      </c>
      <c r="C198" s="364" t="s">
        <v>1078</v>
      </c>
      <c r="D198" s="364" t="s">
        <v>1090</v>
      </c>
      <c r="E198" s="364" t="s">
        <v>22</v>
      </c>
      <c r="F198" s="364" t="s">
        <v>1210</v>
      </c>
      <c r="G198" s="365" t="s">
        <v>420</v>
      </c>
      <c r="H198" s="364" t="s">
        <v>287</v>
      </c>
      <c r="I198" s="364" t="s">
        <v>1092</v>
      </c>
      <c r="J198" s="366" t="s">
        <v>1211</v>
      </c>
      <c r="K198" s="366">
        <v>462613</v>
      </c>
      <c r="L198" s="366">
        <v>5</v>
      </c>
      <c r="M198" s="366">
        <v>462613</v>
      </c>
      <c r="N198" s="366">
        <v>5</v>
      </c>
    </row>
    <row r="199" spans="1:14" ht="24">
      <c r="A199" s="364">
        <v>197</v>
      </c>
      <c r="B199" s="365" t="s">
        <v>30</v>
      </c>
      <c r="C199" s="364" t="s">
        <v>1078</v>
      </c>
      <c r="D199" s="364" t="s">
        <v>1090</v>
      </c>
      <c r="E199" s="364" t="s">
        <v>22</v>
      </c>
      <c r="F199" s="364" t="s">
        <v>1776</v>
      </c>
      <c r="G199" s="365" t="s">
        <v>347</v>
      </c>
      <c r="H199" s="364" t="s">
        <v>287</v>
      </c>
      <c r="I199" s="364" t="s">
        <v>1092</v>
      </c>
      <c r="J199" s="366" t="s">
        <v>1777</v>
      </c>
      <c r="K199" s="366">
        <v>2363000</v>
      </c>
      <c r="L199" s="366">
        <v>20</v>
      </c>
      <c r="M199" s="366">
        <v>2363000</v>
      </c>
      <c r="N199" s="366">
        <v>20</v>
      </c>
    </row>
    <row r="200" spans="1:14" ht="24">
      <c r="A200" s="364">
        <v>198</v>
      </c>
      <c r="B200" s="365" t="s">
        <v>30</v>
      </c>
      <c r="C200" s="364" t="s">
        <v>1078</v>
      </c>
      <c r="D200" s="364" t="s">
        <v>1079</v>
      </c>
      <c r="E200" s="364" t="s">
        <v>22</v>
      </c>
      <c r="F200" s="364" t="s">
        <v>1157</v>
      </c>
      <c r="G200" s="365" t="s">
        <v>337</v>
      </c>
      <c r="H200" s="364" t="s">
        <v>298</v>
      </c>
      <c r="I200" s="364" t="s">
        <v>1092</v>
      </c>
      <c r="J200" s="366" t="s">
        <v>1158</v>
      </c>
      <c r="K200" s="366">
        <v>1129464</v>
      </c>
      <c r="L200" s="366">
        <v>14</v>
      </c>
      <c r="M200" s="366">
        <v>1129464</v>
      </c>
      <c r="N200" s="366">
        <v>14</v>
      </c>
    </row>
    <row r="201" spans="1:14" ht="24">
      <c r="A201" s="364">
        <v>199</v>
      </c>
      <c r="B201" s="365" t="s">
        <v>30</v>
      </c>
      <c r="C201" s="364" t="s">
        <v>1078</v>
      </c>
      <c r="D201" s="364" t="s">
        <v>1079</v>
      </c>
      <c r="E201" s="364" t="s">
        <v>22</v>
      </c>
      <c r="F201" s="364" t="s">
        <v>1161</v>
      </c>
      <c r="G201" s="365" t="s">
        <v>326</v>
      </c>
      <c r="H201" s="364" t="s">
        <v>298</v>
      </c>
      <c r="I201" s="364" t="s">
        <v>1092</v>
      </c>
      <c r="J201" s="366" t="s">
        <v>1162</v>
      </c>
      <c r="K201" s="366">
        <v>1843596</v>
      </c>
      <c r="L201" s="366">
        <v>24</v>
      </c>
      <c r="M201" s="366">
        <v>1843596</v>
      </c>
      <c r="N201" s="366">
        <v>24</v>
      </c>
    </row>
    <row r="202" spans="1:14" ht="24">
      <c r="A202" s="364">
        <v>200</v>
      </c>
      <c r="B202" s="365" t="s">
        <v>30</v>
      </c>
      <c r="C202" s="364" t="s">
        <v>1078</v>
      </c>
      <c r="D202" s="364" t="s">
        <v>1079</v>
      </c>
      <c r="E202" s="364" t="s">
        <v>22</v>
      </c>
      <c r="F202" s="364" t="s">
        <v>1956</v>
      </c>
      <c r="G202" s="365" t="s">
        <v>1957</v>
      </c>
      <c r="H202" s="364" t="s">
        <v>306</v>
      </c>
      <c r="I202" s="364" t="s">
        <v>1183</v>
      </c>
      <c r="J202" s="366" t="s">
        <v>1958</v>
      </c>
      <c r="K202" s="366">
        <v>691038</v>
      </c>
      <c r="L202" s="366">
        <v>4</v>
      </c>
      <c r="M202" s="366">
        <v>691038</v>
      </c>
      <c r="N202" s="366">
        <v>4</v>
      </c>
    </row>
    <row r="203" spans="1:14" ht="36">
      <c r="A203" s="364">
        <v>201</v>
      </c>
      <c r="B203" s="365" t="s">
        <v>30</v>
      </c>
      <c r="C203" s="364" t="s">
        <v>1078</v>
      </c>
      <c r="D203" s="364" t="s">
        <v>1079</v>
      </c>
      <c r="E203" s="364" t="s">
        <v>22</v>
      </c>
      <c r="F203" s="364" t="s">
        <v>1144</v>
      </c>
      <c r="G203" s="365" t="s">
        <v>332</v>
      </c>
      <c r="H203" s="364" t="s">
        <v>293</v>
      </c>
      <c r="I203" s="364" t="s">
        <v>1081</v>
      </c>
      <c r="J203" s="366" t="s">
        <v>1145</v>
      </c>
      <c r="K203" s="366">
        <v>1784860</v>
      </c>
      <c r="L203" s="366">
        <v>20</v>
      </c>
      <c r="M203" s="366">
        <v>1784860</v>
      </c>
      <c r="N203" s="366">
        <v>20</v>
      </c>
    </row>
    <row r="204" spans="1:14" ht="48">
      <c r="A204" s="364">
        <v>202</v>
      </c>
      <c r="B204" s="365" t="s">
        <v>30</v>
      </c>
      <c r="C204" s="364" t="s">
        <v>1078</v>
      </c>
      <c r="D204" s="364" t="s">
        <v>1159</v>
      </c>
      <c r="E204" s="364" t="s">
        <v>22</v>
      </c>
      <c r="F204" s="364" t="s">
        <v>1165</v>
      </c>
      <c r="G204" s="365" t="s">
        <v>416</v>
      </c>
      <c r="H204" s="364" t="s">
        <v>293</v>
      </c>
      <c r="I204" s="364" t="s">
        <v>1081</v>
      </c>
      <c r="J204" s="366" t="s">
        <v>1166</v>
      </c>
      <c r="K204" s="366">
        <v>301963</v>
      </c>
      <c r="L204" s="366">
        <v>4</v>
      </c>
      <c r="M204" s="366">
        <v>301963</v>
      </c>
      <c r="N204" s="366">
        <v>4</v>
      </c>
    </row>
    <row r="205" spans="1:14" ht="36">
      <c r="A205" s="364">
        <v>203</v>
      </c>
      <c r="B205" s="365" t="s">
        <v>30</v>
      </c>
      <c r="C205" s="364" t="s">
        <v>1078</v>
      </c>
      <c r="D205" s="364" t="s">
        <v>1079</v>
      </c>
      <c r="E205" s="364" t="s">
        <v>22</v>
      </c>
      <c r="F205" s="364" t="s">
        <v>1243</v>
      </c>
      <c r="G205" s="365" t="s">
        <v>320</v>
      </c>
      <c r="H205" s="364" t="s">
        <v>293</v>
      </c>
      <c r="I205" s="364" t="s">
        <v>1081</v>
      </c>
      <c r="J205" s="366" t="s">
        <v>1244</v>
      </c>
      <c r="K205" s="366">
        <v>480867</v>
      </c>
      <c r="L205" s="366">
        <v>4</v>
      </c>
      <c r="M205" s="366">
        <v>480867</v>
      </c>
      <c r="N205" s="366">
        <v>4</v>
      </c>
    </row>
    <row r="206" spans="1:14" ht="36">
      <c r="A206" s="364">
        <v>204</v>
      </c>
      <c r="B206" s="365" t="s">
        <v>30</v>
      </c>
      <c r="C206" s="364" t="s">
        <v>1078</v>
      </c>
      <c r="D206" s="364" t="s">
        <v>1079</v>
      </c>
      <c r="E206" s="364" t="s">
        <v>22</v>
      </c>
      <c r="F206" s="364" t="s">
        <v>1080</v>
      </c>
      <c r="G206" s="365" t="s">
        <v>316</v>
      </c>
      <c r="H206" s="364" t="s">
        <v>293</v>
      </c>
      <c r="I206" s="364" t="s">
        <v>1081</v>
      </c>
      <c r="J206" s="366" t="s">
        <v>1082</v>
      </c>
      <c r="K206" s="366">
        <v>1314943</v>
      </c>
      <c r="L206" s="366">
        <v>14</v>
      </c>
      <c r="M206" s="366">
        <v>1314943</v>
      </c>
      <c r="N206" s="366">
        <v>14</v>
      </c>
    </row>
    <row r="207" spans="1:14" ht="36">
      <c r="A207" s="364">
        <v>205</v>
      </c>
      <c r="B207" s="365" t="s">
        <v>30</v>
      </c>
      <c r="C207" s="364" t="s">
        <v>1078</v>
      </c>
      <c r="D207" s="364" t="s">
        <v>1079</v>
      </c>
      <c r="E207" s="364" t="s">
        <v>22</v>
      </c>
      <c r="F207" s="364" t="s">
        <v>1222</v>
      </c>
      <c r="G207" s="365" t="s">
        <v>968</v>
      </c>
      <c r="H207" s="364" t="s">
        <v>293</v>
      </c>
      <c r="I207" s="364" t="s">
        <v>1084</v>
      </c>
      <c r="J207" s="366" t="s">
        <v>1223</v>
      </c>
      <c r="K207" s="366">
        <v>3083249</v>
      </c>
      <c r="L207" s="366">
        <v>26</v>
      </c>
      <c r="M207" s="366">
        <v>3083249</v>
      </c>
      <c r="N207" s="366">
        <v>26</v>
      </c>
    </row>
    <row r="208" spans="1:14" ht="36">
      <c r="A208" s="364">
        <v>206</v>
      </c>
      <c r="B208" s="365" t="s">
        <v>30</v>
      </c>
      <c r="C208" s="364" t="s">
        <v>1078</v>
      </c>
      <c r="D208" s="364" t="s">
        <v>1079</v>
      </c>
      <c r="E208" s="364" t="s">
        <v>22</v>
      </c>
      <c r="F208" s="364" t="s">
        <v>1167</v>
      </c>
      <c r="G208" s="365" t="s">
        <v>322</v>
      </c>
      <c r="H208" s="364" t="s">
        <v>293</v>
      </c>
      <c r="I208" s="364" t="s">
        <v>1084</v>
      </c>
      <c r="J208" s="366" t="s">
        <v>1168</v>
      </c>
      <c r="K208" s="366">
        <v>562461</v>
      </c>
      <c r="L208" s="366">
        <v>4</v>
      </c>
      <c r="M208" s="366">
        <v>562461</v>
      </c>
      <c r="N208" s="366">
        <v>4</v>
      </c>
    </row>
    <row r="209" spans="1:14" ht="36">
      <c r="A209" s="364">
        <v>207</v>
      </c>
      <c r="B209" s="365" t="s">
        <v>30</v>
      </c>
      <c r="C209" s="364" t="s">
        <v>1078</v>
      </c>
      <c r="D209" s="364" t="s">
        <v>1079</v>
      </c>
      <c r="E209" s="364" t="s">
        <v>22</v>
      </c>
      <c r="F209" s="364" t="s">
        <v>1153</v>
      </c>
      <c r="G209" s="365" t="s">
        <v>969</v>
      </c>
      <c r="H209" s="364" t="s">
        <v>293</v>
      </c>
      <c r="I209" s="364" t="s">
        <v>1084</v>
      </c>
      <c r="J209" s="366" t="s">
        <v>1154</v>
      </c>
      <c r="K209" s="366">
        <v>411312</v>
      </c>
      <c r="L209" s="366">
        <v>4</v>
      </c>
      <c r="M209" s="366">
        <v>411312</v>
      </c>
      <c r="N209" s="366">
        <v>4</v>
      </c>
    </row>
    <row r="210" spans="1:14" ht="36">
      <c r="A210" s="364">
        <v>208</v>
      </c>
      <c r="B210" s="365" t="s">
        <v>30</v>
      </c>
      <c r="C210" s="364" t="s">
        <v>1078</v>
      </c>
      <c r="D210" s="364" t="s">
        <v>1079</v>
      </c>
      <c r="E210" s="364" t="s">
        <v>22</v>
      </c>
      <c r="F210" s="364" t="s">
        <v>1094</v>
      </c>
      <c r="G210" s="365" t="s">
        <v>336</v>
      </c>
      <c r="H210" s="364" t="s">
        <v>293</v>
      </c>
      <c r="I210" s="364" t="s">
        <v>1084</v>
      </c>
      <c r="J210" s="366" t="s">
        <v>1095</v>
      </c>
      <c r="K210" s="366">
        <v>291095</v>
      </c>
      <c r="L210" s="366">
        <v>2</v>
      </c>
      <c r="M210" s="366">
        <v>291095</v>
      </c>
      <c r="N210" s="366">
        <v>2</v>
      </c>
    </row>
    <row r="211" spans="1:14" ht="36">
      <c r="A211" s="364">
        <v>209</v>
      </c>
      <c r="B211" s="365" t="s">
        <v>30</v>
      </c>
      <c r="C211" s="364" t="s">
        <v>1078</v>
      </c>
      <c r="D211" s="364" t="s">
        <v>1079</v>
      </c>
      <c r="E211" s="364" t="s">
        <v>22</v>
      </c>
      <c r="F211" s="364" t="s">
        <v>1083</v>
      </c>
      <c r="G211" s="365" t="s">
        <v>312</v>
      </c>
      <c r="H211" s="364" t="s">
        <v>293</v>
      </c>
      <c r="I211" s="364" t="s">
        <v>1084</v>
      </c>
      <c r="J211" s="366" t="s">
        <v>1085</v>
      </c>
      <c r="K211" s="366">
        <v>2166243</v>
      </c>
      <c r="L211" s="366">
        <v>16</v>
      </c>
      <c r="M211" s="366">
        <v>2166243</v>
      </c>
      <c r="N211" s="366">
        <v>16</v>
      </c>
    </row>
    <row r="212" spans="1:14" ht="36">
      <c r="A212" s="364">
        <v>210</v>
      </c>
      <c r="B212" s="365" t="s">
        <v>30</v>
      </c>
      <c r="C212" s="364" t="s">
        <v>1078</v>
      </c>
      <c r="D212" s="364" t="s">
        <v>1079</v>
      </c>
      <c r="E212" s="364" t="s">
        <v>22</v>
      </c>
      <c r="F212" s="364" t="s">
        <v>1180</v>
      </c>
      <c r="G212" s="365" t="s">
        <v>417</v>
      </c>
      <c r="H212" s="364" t="s">
        <v>293</v>
      </c>
      <c r="I212" s="364" t="s">
        <v>1084</v>
      </c>
      <c r="J212" s="366" t="s">
        <v>1181</v>
      </c>
      <c r="K212" s="366">
        <v>879055</v>
      </c>
      <c r="L212" s="366">
        <v>10</v>
      </c>
      <c r="M212" s="366">
        <v>879055</v>
      </c>
      <c r="N212" s="366">
        <v>10</v>
      </c>
    </row>
    <row r="213" spans="1:14" ht="24">
      <c r="A213" s="364">
        <v>211</v>
      </c>
      <c r="B213" s="365" t="s">
        <v>30</v>
      </c>
      <c r="C213" s="364" t="s">
        <v>1078</v>
      </c>
      <c r="D213" s="364" t="s">
        <v>1079</v>
      </c>
      <c r="E213" s="364" t="s">
        <v>22</v>
      </c>
      <c r="F213" s="364" t="s">
        <v>1290</v>
      </c>
      <c r="G213" s="365" t="s">
        <v>337</v>
      </c>
      <c r="H213" s="364" t="s">
        <v>302</v>
      </c>
      <c r="I213" s="364" t="s">
        <v>1183</v>
      </c>
      <c r="J213" s="366" t="s">
        <v>1291</v>
      </c>
      <c r="K213" s="366">
        <v>965894</v>
      </c>
      <c r="L213" s="366">
        <v>9</v>
      </c>
      <c r="M213" s="366">
        <v>965894</v>
      </c>
      <c r="N213" s="366">
        <v>9</v>
      </c>
    </row>
    <row r="214" spans="1:14" ht="24">
      <c r="A214" s="364">
        <v>212</v>
      </c>
      <c r="B214" s="365" t="s">
        <v>30</v>
      </c>
      <c r="C214" s="364" t="s">
        <v>1078</v>
      </c>
      <c r="D214" s="364" t="s">
        <v>1079</v>
      </c>
      <c r="E214" s="364" t="s">
        <v>22</v>
      </c>
      <c r="F214" s="364" t="s">
        <v>1245</v>
      </c>
      <c r="G214" s="365" t="s">
        <v>1012</v>
      </c>
      <c r="H214" s="364" t="s">
        <v>302</v>
      </c>
      <c r="I214" s="364" t="s">
        <v>1183</v>
      </c>
      <c r="J214" s="366" t="s">
        <v>1105</v>
      </c>
      <c r="K214" s="366">
        <v>595881</v>
      </c>
      <c r="L214" s="366">
        <v>4</v>
      </c>
      <c r="M214" s="366">
        <v>595881</v>
      </c>
      <c r="N214" s="366">
        <v>4</v>
      </c>
    </row>
    <row r="215" spans="1:14" ht="24">
      <c r="A215" s="364">
        <v>213</v>
      </c>
      <c r="B215" s="365" t="s">
        <v>30</v>
      </c>
      <c r="C215" s="364" t="s">
        <v>1078</v>
      </c>
      <c r="D215" s="364" t="s">
        <v>1079</v>
      </c>
      <c r="E215" s="364" t="s">
        <v>22</v>
      </c>
      <c r="F215" s="364" t="s">
        <v>1516</v>
      </c>
      <c r="G215" s="365" t="s">
        <v>980</v>
      </c>
      <c r="H215" s="364" t="s">
        <v>302</v>
      </c>
      <c r="I215" s="364" t="s">
        <v>1183</v>
      </c>
      <c r="J215" s="366" t="s">
        <v>1517</v>
      </c>
      <c r="K215" s="366">
        <v>660088</v>
      </c>
      <c r="L215" s="366">
        <v>4</v>
      </c>
      <c r="M215" s="366">
        <v>660088</v>
      </c>
      <c r="N215" s="366">
        <v>4</v>
      </c>
    </row>
    <row r="216" spans="1:14" ht="24">
      <c r="A216" s="364">
        <v>214</v>
      </c>
      <c r="B216" s="365" t="s">
        <v>30</v>
      </c>
      <c r="C216" s="364" t="s">
        <v>1078</v>
      </c>
      <c r="D216" s="364" t="s">
        <v>1079</v>
      </c>
      <c r="E216" s="364" t="s">
        <v>22</v>
      </c>
      <c r="F216" s="364" t="s">
        <v>1340</v>
      </c>
      <c r="G216" s="365" t="s">
        <v>311</v>
      </c>
      <c r="H216" s="364" t="s">
        <v>302</v>
      </c>
      <c r="I216" s="364" t="s">
        <v>1183</v>
      </c>
      <c r="J216" s="366" t="s">
        <v>1341</v>
      </c>
      <c r="K216" s="366">
        <v>462176</v>
      </c>
      <c r="L216" s="366">
        <v>4</v>
      </c>
      <c r="M216" s="366">
        <v>462176</v>
      </c>
      <c r="N216" s="366">
        <v>4</v>
      </c>
    </row>
    <row r="217" spans="1:14" ht="24">
      <c r="A217" s="364">
        <v>215</v>
      </c>
      <c r="B217" s="365" t="s">
        <v>30</v>
      </c>
      <c r="C217" s="364" t="s">
        <v>1078</v>
      </c>
      <c r="D217" s="364" t="s">
        <v>1079</v>
      </c>
      <c r="E217" s="364" t="s">
        <v>22</v>
      </c>
      <c r="F217" s="364" t="s">
        <v>1298</v>
      </c>
      <c r="G217" s="365" t="s">
        <v>973</v>
      </c>
      <c r="H217" s="364" t="s">
        <v>302</v>
      </c>
      <c r="I217" s="364" t="s">
        <v>1183</v>
      </c>
      <c r="J217" s="366" t="s">
        <v>1299</v>
      </c>
      <c r="K217" s="366">
        <v>680680</v>
      </c>
      <c r="L217" s="366">
        <v>4</v>
      </c>
      <c r="M217" s="366">
        <v>680680</v>
      </c>
      <c r="N217" s="366">
        <v>4</v>
      </c>
    </row>
    <row r="218" spans="1:14" ht="24">
      <c r="A218" s="364">
        <v>216</v>
      </c>
      <c r="B218" s="365" t="s">
        <v>30</v>
      </c>
      <c r="C218" s="364" t="s">
        <v>1078</v>
      </c>
      <c r="D218" s="364" t="s">
        <v>1079</v>
      </c>
      <c r="E218" s="364" t="s">
        <v>22</v>
      </c>
      <c r="F218" s="364" t="s">
        <v>1284</v>
      </c>
      <c r="G218" s="365" t="s">
        <v>327</v>
      </c>
      <c r="H218" s="364" t="s">
        <v>302</v>
      </c>
      <c r="I218" s="364" t="s">
        <v>1183</v>
      </c>
      <c r="J218" s="366" t="s">
        <v>1285</v>
      </c>
      <c r="K218" s="366">
        <v>775918</v>
      </c>
      <c r="L218" s="366">
        <v>4</v>
      </c>
      <c r="M218" s="366">
        <v>775918</v>
      </c>
      <c r="N218" s="366">
        <v>4</v>
      </c>
    </row>
    <row r="219" spans="1:14" ht="24">
      <c r="A219" s="364">
        <v>217</v>
      </c>
      <c r="B219" s="365" t="s">
        <v>30</v>
      </c>
      <c r="C219" s="364" t="s">
        <v>1078</v>
      </c>
      <c r="D219" s="364" t="s">
        <v>1079</v>
      </c>
      <c r="E219" s="364" t="s">
        <v>22</v>
      </c>
      <c r="F219" s="364" t="s">
        <v>1824</v>
      </c>
      <c r="G219" s="365" t="s">
        <v>1825</v>
      </c>
      <c r="H219" s="364" t="s">
        <v>302</v>
      </c>
      <c r="I219" s="364" t="s">
        <v>1183</v>
      </c>
      <c r="J219" s="366" t="s">
        <v>1826</v>
      </c>
      <c r="K219" s="366">
        <v>1027455</v>
      </c>
      <c r="L219" s="366">
        <v>6</v>
      </c>
      <c r="M219" s="366">
        <v>1027455</v>
      </c>
      <c r="N219" s="366">
        <v>6</v>
      </c>
    </row>
    <row r="220" spans="1:14" ht="36">
      <c r="A220" s="364">
        <v>218</v>
      </c>
      <c r="B220" s="365" t="s">
        <v>30</v>
      </c>
      <c r="C220" s="364" t="s">
        <v>1078</v>
      </c>
      <c r="D220" s="364" t="s">
        <v>1079</v>
      </c>
      <c r="E220" s="364" t="s">
        <v>22</v>
      </c>
      <c r="F220" s="364" t="s">
        <v>1172</v>
      </c>
      <c r="G220" s="365" t="s">
        <v>318</v>
      </c>
      <c r="H220" s="364" t="s">
        <v>293</v>
      </c>
      <c r="I220" s="364" t="s">
        <v>1088</v>
      </c>
      <c r="J220" s="366" t="s">
        <v>1173</v>
      </c>
      <c r="K220" s="366">
        <v>409473</v>
      </c>
      <c r="L220" s="366">
        <v>4</v>
      </c>
      <c r="M220" s="366">
        <v>409473</v>
      </c>
      <c r="N220" s="366">
        <v>4</v>
      </c>
    </row>
    <row r="221" spans="1:14" ht="24">
      <c r="A221" s="364">
        <v>219</v>
      </c>
      <c r="B221" s="365" t="s">
        <v>30</v>
      </c>
      <c r="C221" s="364" t="s">
        <v>1078</v>
      </c>
      <c r="D221" s="364" t="s">
        <v>1090</v>
      </c>
      <c r="E221" s="364" t="s">
        <v>22</v>
      </c>
      <c r="F221" s="364" t="s">
        <v>1389</v>
      </c>
      <c r="G221" s="365" t="s">
        <v>1022</v>
      </c>
      <c r="H221" s="364" t="s">
        <v>289</v>
      </c>
      <c r="I221" s="364" t="s">
        <v>1088</v>
      </c>
      <c r="J221" s="366" t="s">
        <v>1390</v>
      </c>
      <c r="K221" s="366">
        <v>657914</v>
      </c>
      <c r="L221" s="366">
        <v>4</v>
      </c>
      <c r="M221" s="366">
        <v>657914</v>
      </c>
      <c r="N221" s="366">
        <v>4</v>
      </c>
    </row>
    <row r="222" spans="1:14" ht="36">
      <c r="A222" s="364">
        <v>220</v>
      </c>
      <c r="B222" s="365" t="s">
        <v>30</v>
      </c>
      <c r="C222" s="364" t="s">
        <v>1078</v>
      </c>
      <c r="D222" s="364" t="s">
        <v>1086</v>
      </c>
      <c r="E222" s="364" t="s">
        <v>22</v>
      </c>
      <c r="F222" s="364" t="s">
        <v>1087</v>
      </c>
      <c r="G222" s="365" t="s">
        <v>319</v>
      </c>
      <c r="H222" s="364" t="s">
        <v>298</v>
      </c>
      <c r="I222" s="364" t="s">
        <v>1088</v>
      </c>
      <c r="J222" s="366" t="s">
        <v>1089</v>
      </c>
      <c r="K222" s="366">
        <v>772398</v>
      </c>
      <c r="L222" s="366">
        <v>12</v>
      </c>
      <c r="M222" s="366">
        <v>772398</v>
      </c>
      <c r="N222" s="366">
        <v>12</v>
      </c>
    </row>
    <row r="223" spans="1:14" ht="48">
      <c r="A223" s="364">
        <v>221</v>
      </c>
      <c r="B223" s="365" t="s">
        <v>30</v>
      </c>
      <c r="C223" s="364" t="s">
        <v>1078</v>
      </c>
      <c r="D223" s="364" t="s">
        <v>1159</v>
      </c>
      <c r="E223" s="364" t="s">
        <v>22</v>
      </c>
      <c r="F223" s="364" t="s">
        <v>1160</v>
      </c>
      <c r="G223" s="365" t="s">
        <v>314</v>
      </c>
      <c r="H223" s="364" t="s">
        <v>298</v>
      </c>
      <c r="I223" s="364" t="s">
        <v>1088</v>
      </c>
      <c r="J223" s="366" t="s">
        <v>1120</v>
      </c>
      <c r="K223" s="366">
        <v>2028105</v>
      </c>
      <c r="L223" s="366">
        <v>30</v>
      </c>
      <c r="M223" s="366">
        <v>2028105</v>
      </c>
      <c r="N223" s="366">
        <v>30</v>
      </c>
    </row>
    <row r="224" spans="1:14" ht="48">
      <c r="A224" s="364">
        <v>222</v>
      </c>
      <c r="B224" s="365" t="s">
        <v>30</v>
      </c>
      <c r="C224" s="364" t="s">
        <v>1078</v>
      </c>
      <c r="D224" s="364" t="s">
        <v>1159</v>
      </c>
      <c r="E224" s="364" t="s">
        <v>22</v>
      </c>
      <c r="F224" s="364" t="s">
        <v>1255</v>
      </c>
      <c r="G224" s="365" t="s">
        <v>313</v>
      </c>
      <c r="H224" s="364" t="s">
        <v>298</v>
      </c>
      <c r="I224" s="364" t="s">
        <v>1088</v>
      </c>
      <c r="J224" s="366" t="s">
        <v>1256</v>
      </c>
      <c r="K224" s="366">
        <v>275892</v>
      </c>
      <c r="L224" s="366">
        <v>4</v>
      </c>
      <c r="M224" s="366">
        <v>275892</v>
      </c>
      <c r="N224" s="366">
        <v>4</v>
      </c>
    </row>
    <row r="225" spans="1:14" ht="24">
      <c r="A225" s="364">
        <v>223</v>
      </c>
      <c r="B225" s="365" t="s">
        <v>30</v>
      </c>
      <c r="C225" s="364" t="s">
        <v>1078</v>
      </c>
      <c r="D225" s="364" t="s">
        <v>1079</v>
      </c>
      <c r="E225" s="364" t="s">
        <v>22</v>
      </c>
      <c r="F225" s="364" t="s">
        <v>1108</v>
      </c>
      <c r="G225" s="365" t="s">
        <v>333</v>
      </c>
      <c r="H225" s="364" t="s">
        <v>299</v>
      </c>
      <c r="I225" s="364" t="s">
        <v>1092</v>
      </c>
      <c r="J225" s="366" t="s">
        <v>1109</v>
      </c>
      <c r="K225" s="366">
        <v>1381930</v>
      </c>
      <c r="L225" s="366">
        <v>10</v>
      </c>
      <c r="M225" s="366">
        <v>1381930</v>
      </c>
      <c r="N225" s="366">
        <v>10</v>
      </c>
    </row>
    <row r="226" spans="1:14" ht="48">
      <c r="A226" s="364">
        <v>224</v>
      </c>
      <c r="B226" s="365" t="s">
        <v>84</v>
      </c>
      <c r="C226" s="364" t="s">
        <v>1078</v>
      </c>
      <c r="D226" s="364" t="s">
        <v>1102</v>
      </c>
      <c r="E226" s="364" t="s">
        <v>242</v>
      </c>
      <c r="F226" s="364" t="s">
        <v>1142</v>
      </c>
      <c r="G226" s="365" t="s">
        <v>354</v>
      </c>
      <c r="H226" s="364" t="s">
        <v>303</v>
      </c>
      <c r="I226" s="364" t="s">
        <v>1081</v>
      </c>
      <c r="J226" s="366" t="s">
        <v>1143</v>
      </c>
      <c r="K226" s="366">
        <v>645660</v>
      </c>
      <c r="L226" s="366">
        <v>8</v>
      </c>
      <c r="M226" s="366">
        <v>645660</v>
      </c>
      <c r="N226" s="366">
        <v>8</v>
      </c>
    </row>
    <row r="227" spans="1:14" ht="48">
      <c r="A227" s="364">
        <v>225</v>
      </c>
      <c r="B227" s="365" t="s">
        <v>84</v>
      </c>
      <c r="C227" s="364" t="s">
        <v>1078</v>
      </c>
      <c r="D227" s="364" t="s">
        <v>1102</v>
      </c>
      <c r="E227" s="364" t="s">
        <v>242</v>
      </c>
      <c r="F227" s="364" t="s">
        <v>1103</v>
      </c>
      <c r="G227" s="365" t="s">
        <v>977</v>
      </c>
      <c r="H227" s="364" t="s">
        <v>303</v>
      </c>
      <c r="I227" s="364" t="s">
        <v>1081</v>
      </c>
      <c r="J227" s="366" t="s">
        <v>1104</v>
      </c>
      <c r="K227" s="366">
        <v>267672</v>
      </c>
      <c r="L227" s="366">
        <v>4</v>
      </c>
      <c r="M227" s="366">
        <v>267672</v>
      </c>
      <c r="N227" s="366">
        <v>4</v>
      </c>
    </row>
    <row r="228" spans="1:14" ht="48">
      <c r="A228" s="364">
        <v>226</v>
      </c>
      <c r="B228" s="365" t="s">
        <v>84</v>
      </c>
      <c r="C228" s="364" t="s">
        <v>1078</v>
      </c>
      <c r="D228" s="364" t="s">
        <v>1090</v>
      </c>
      <c r="E228" s="364" t="s">
        <v>242</v>
      </c>
      <c r="F228" s="364" t="s">
        <v>1140</v>
      </c>
      <c r="G228" s="365" t="s">
        <v>321</v>
      </c>
      <c r="H228" s="364" t="s">
        <v>287</v>
      </c>
      <c r="I228" s="364" t="s">
        <v>1092</v>
      </c>
      <c r="J228" s="366" t="s">
        <v>1141</v>
      </c>
      <c r="K228" s="366">
        <v>597210</v>
      </c>
      <c r="L228" s="366">
        <v>6</v>
      </c>
      <c r="M228" s="366">
        <v>597210</v>
      </c>
      <c r="N228" s="366">
        <v>6</v>
      </c>
    </row>
    <row r="229" spans="1:14" ht="48">
      <c r="A229" s="364">
        <v>227</v>
      </c>
      <c r="B229" s="365" t="s">
        <v>84</v>
      </c>
      <c r="C229" s="364" t="s">
        <v>1078</v>
      </c>
      <c r="D229" s="364" t="s">
        <v>1090</v>
      </c>
      <c r="E229" s="364" t="s">
        <v>242</v>
      </c>
      <c r="F229" s="364" t="s">
        <v>1138</v>
      </c>
      <c r="G229" s="365" t="s">
        <v>351</v>
      </c>
      <c r="H229" s="364" t="s">
        <v>287</v>
      </c>
      <c r="I229" s="364" t="s">
        <v>1092</v>
      </c>
      <c r="J229" s="366" t="s">
        <v>1139</v>
      </c>
      <c r="K229" s="366">
        <v>194735</v>
      </c>
      <c r="L229" s="366">
        <v>2</v>
      </c>
      <c r="M229" s="366">
        <v>194735</v>
      </c>
      <c r="N229" s="366">
        <v>2</v>
      </c>
    </row>
    <row r="230" spans="1:14" ht="48">
      <c r="A230" s="364">
        <v>228</v>
      </c>
      <c r="B230" s="365" t="s">
        <v>84</v>
      </c>
      <c r="C230" s="364" t="s">
        <v>1078</v>
      </c>
      <c r="D230" s="364" t="s">
        <v>1090</v>
      </c>
      <c r="E230" s="364" t="s">
        <v>242</v>
      </c>
      <c r="F230" s="364" t="s">
        <v>1106</v>
      </c>
      <c r="G230" s="365" t="s">
        <v>1011</v>
      </c>
      <c r="H230" s="364" t="s">
        <v>287</v>
      </c>
      <c r="I230" s="364" t="s">
        <v>1092</v>
      </c>
      <c r="J230" s="366" t="s">
        <v>1107</v>
      </c>
      <c r="K230" s="366">
        <v>431800</v>
      </c>
      <c r="L230" s="366">
        <v>4</v>
      </c>
      <c r="M230" s="366">
        <v>431800</v>
      </c>
      <c r="N230" s="366">
        <v>4</v>
      </c>
    </row>
    <row r="231" spans="1:14" ht="48">
      <c r="A231" s="364">
        <v>229</v>
      </c>
      <c r="B231" s="365" t="s">
        <v>84</v>
      </c>
      <c r="C231" s="364" t="s">
        <v>1078</v>
      </c>
      <c r="D231" s="364" t="s">
        <v>1090</v>
      </c>
      <c r="E231" s="364" t="s">
        <v>242</v>
      </c>
      <c r="F231" s="364" t="s">
        <v>1214</v>
      </c>
      <c r="G231" s="365" t="s">
        <v>1010</v>
      </c>
      <c r="H231" s="364" t="s">
        <v>287</v>
      </c>
      <c r="I231" s="364" t="s">
        <v>1092</v>
      </c>
      <c r="J231" s="366" t="s">
        <v>1215</v>
      </c>
      <c r="K231" s="366">
        <v>546210</v>
      </c>
      <c r="L231" s="366">
        <v>6</v>
      </c>
      <c r="M231" s="366">
        <v>546210</v>
      </c>
      <c r="N231" s="366">
        <v>6</v>
      </c>
    </row>
    <row r="232" spans="1:14" ht="48">
      <c r="A232" s="364">
        <v>230</v>
      </c>
      <c r="B232" s="365" t="s">
        <v>84</v>
      </c>
      <c r="C232" s="364" t="s">
        <v>1078</v>
      </c>
      <c r="D232" s="364" t="s">
        <v>1079</v>
      </c>
      <c r="E232" s="364" t="s">
        <v>242</v>
      </c>
      <c r="F232" s="364" t="s">
        <v>1161</v>
      </c>
      <c r="G232" s="365" t="s">
        <v>326</v>
      </c>
      <c r="H232" s="364" t="s">
        <v>298</v>
      </c>
      <c r="I232" s="364" t="s">
        <v>1092</v>
      </c>
      <c r="J232" s="366" t="s">
        <v>1162</v>
      </c>
      <c r="K232" s="366">
        <v>310968</v>
      </c>
      <c r="L232" s="366">
        <v>4</v>
      </c>
      <c r="M232" s="366">
        <v>310968</v>
      </c>
      <c r="N232" s="366">
        <v>4</v>
      </c>
    </row>
    <row r="233" spans="1:14" ht="48">
      <c r="A233" s="364">
        <v>231</v>
      </c>
      <c r="B233" s="365" t="s">
        <v>84</v>
      </c>
      <c r="C233" s="364" t="s">
        <v>1078</v>
      </c>
      <c r="D233" s="364" t="s">
        <v>1079</v>
      </c>
      <c r="E233" s="364" t="s">
        <v>242</v>
      </c>
      <c r="F233" s="364" t="s">
        <v>1098</v>
      </c>
      <c r="G233" s="365" t="s">
        <v>311</v>
      </c>
      <c r="H233" s="364" t="s">
        <v>294</v>
      </c>
      <c r="I233" s="364" t="s">
        <v>1081</v>
      </c>
      <c r="J233" s="366" t="s">
        <v>1099</v>
      </c>
      <c r="K233" s="366">
        <v>487608</v>
      </c>
      <c r="L233" s="366">
        <v>6</v>
      </c>
      <c r="M233" s="366">
        <v>487608</v>
      </c>
      <c r="N233" s="366">
        <v>6</v>
      </c>
    </row>
    <row r="234" spans="1:14" ht="48">
      <c r="A234" s="364">
        <v>232</v>
      </c>
      <c r="B234" s="365" t="s">
        <v>84</v>
      </c>
      <c r="C234" s="364" t="s">
        <v>1078</v>
      </c>
      <c r="D234" s="364" t="s">
        <v>1079</v>
      </c>
      <c r="E234" s="364" t="s">
        <v>242</v>
      </c>
      <c r="F234" s="364" t="s">
        <v>1094</v>
      </c>
      <c r="G234" s="365" t="s">
        <v>336</v>
      </c>
      <c r="H234" s="364" t="s">
        <v>293</v>
      </c>
      <c r="I234" s="364" t="s">
        <v>1084</v>
      </c>
      <c r="J234" s="366" t="s">
        <v>1095</v>
      </c>
      <c r="K234" s="366">
        <v>149378</v>
      </c>
      <c r="L234" s="366">
        <v>1</v>
      </c>
      <c r="M234" s="366">
        <v>149378</v>
      </c>
      <c r="N234" s="366">
        <v>1</v>
      </c>
    </row>
    <row r="235" spans="1:14" ht="48">
      <c r="A235" s="364">
        <v>233</v>
      </c>
      <c r="B235" s="365" t="s">
        <v>84</v>
      </c>
      <c r="C235" s="364" t="s">
        <v>1078</v>
      </c>
      <c r="D235" s="364" t="s">
        <v>1079</v>
      </c>
      <c r="E235" s="364" t="s">
        <v>242</v>
      </c>
      <c r="F235" s="364" t="s">
        <v>1117</v>
      </c>
      <c r="G235" s="365" t="s">
        <v>347</v>
      </c>
      <c r="H235" s="364" t="s">
        <v>299</v>
      </c>
      <c r="I235" s="364" t="s">
        <v>1092</v>
      </c>
      <c r="J235" s="366" t="s">
        <v>1118</v>
      </c>
      <c r="K235" s="366">
        <v>259048</v>
      </c>
      <c r="L235" s="366">
        <v>2</v>
      </c>
      <c r="M235" s="366">
        <v>259048</v>
      </c>
      <c r="N235" s="366">
        <v>2</v>
      </c>
    </row>
    <row r="236" spans="1:14" ht="48">
      <c r="A236" s="364">
        <v>234</v>
      </c>
      <c r="B236" s="365" t="s">
        <v>84</v>
      </c>
      <c r="C236" s="364" t="s">
        <v>1078</v>
      </c>
      <c r="D236" s="364" t="s">
        <v>1090</v>
      </c>
      <c r="E236" s="364" t="s">
        <v>242</v>
      </c>
      <c r="F236" s="364" t="s">
        <v>1091</v>
      </c>
      <c r="G236" s="365" t="s">
        <v>321</v>
      </c>
      <c r="H236" s="364" t="s">
        <v>361</v>
      </c>
      <c r="I236" s="364" t="s">
        <v>1092</v>
      </c>
      <c r="J236" s="366" t="s">
        <v>1093</v>
      </c>
      <c r="K236" s="366">
        <v>789831</v>
      </c>
      <c r="L236" s="366">
        <v>8</v>
      </c>
      <c r="M236" s="366">
        <v>789831</v>
      </c>
      <c r="N236" s="366">
        <v>8</v>
      </c>
    </row>
    <row r="237" spans="1:14" ht="24">
      <c r="A237" s="364">
        <v>235</v>
      </c>
      <c r="B237" s="365" t="s">
        <v>96</v>
      </c>
      <c r="C237" s="364" t="s">
        <v>1078</v>
      </c>
      <c r="D237" s="364" t="s">
        <v>1090</v>
      </c>
      <c r="E237" s="364" t="s">
        <v>88</v>
      </c>
      <c r="F237" s="364" t="s">
        <v>1151</v>
      </c>
      <c r="G237" s="365" t="s">
        <v>996</v>
      </c>
      <c r="H237" s="364" t="s">
        <v>287</v>
      </c>
      <c r="I237" s="364" t="s">
        <v>1092</v>
      </c>
      <c r="J237" s="366" t="s">
        <v>1152</v>
      </c>
      <c r="K237" s="366">
        <v>369070</v>
      </c>
      <c r="L237" s="366">
        <v>4</v>
      </c>
      <c r="M237" s="366">
        <v>369070</v>
      </c>
      <c r="N237" s="366">
        <v>4</v>
      </c>
    </row>
    <row r="238" spans="1:14" ht="24">
      <c r="A238" s="364">
        <v>236</v>
      </c>
      <c r="B238" s="365" t="s">
        <v>96</v>
      </c>
      <c r="C238" s="364" t="s">
        <v>1078</v>
      </c>
      <c r="D238" s="364" t="s">
        <v>1090</v>
      </c>
      <c r="E238" s="364" t="s">
        <v>88</v>
      </c>
      <c r="F238" s="364" t="s">
        <v>1140</v>
      </c>
      <c r="G238" s="365" t="s">
        <v>321</v>
      </c>
      <c r="H238" s="364" t="s">
        <v>287</v>
      </c>
      <c r="I238" s="364" t="s">
        <v>1092</v>
      </c>
      <c r="J238" s="366" t="s">
        <v>1141</v>
      </c>
      <c r="K238" s="366">
        <v>1344308</v>
      </c>
      <c r="L238" s="366">
        <v>14</v>
      </c>
      <c r="M238" s="366">
        <v>1344308</v>
      </c>
      <c r="N238" s="366">
        <v>14</v>
      </c>
    </row>
    <row r="239" spans="1:14" ht="24">
      <c r="A239" s="364">
        <v>237</v>
      </c>
      <c r="B239" s="365" t="s">
        <v>96</v>
      </c>
      <c r="C239" s="364" t="s">
        <v>1078</v>
      </c>
      <c r="D239" s="364" t="s">
        <v>1090</v>
      </c>
      <c r="E239" s="364" t="s">
        <v>88</v>
      </c>
      <c r="F239" s="364" t="s">
        <v>1138</v>
      </c>
      <c r="G239" s="365" t="s">
        <v>351</v>
      </c>
      <c r="H239" s="364" t="s">
        <v>287</v>
      </c>
      <c r="I239" s="364" t="s">
        <v>1092</v>
      </c>
      <c r="J239" s="366" t="s">
        <v>1139</v>
      </c>
      <c r="K239" s="366">
        <v>1315034</v>
      </c>
      <c r="L239" s="366">
        <v>14</v>
      </c>
      <c r="M239" s="366">
        <v>1315034</v>
      </c>
      <c r="N239" s="366">
        <v>14</v>
      </c>
    </row>
    <row r="240" spans="1:14" ht="24">
      <c r="A240" s="364">
        <v>238</v>
      </c>
      <c r="B240" s="365" t="s">
        <v>96</v>
      </c>
      <c r="C240" s="364" t="s">
        <v>1078</v>
      </c>
      <c r="D240" s="364" t="s">
        <v>1090</v>
      </c>
      <c r="E240" s="364" t="s">
        <v>88</v>
      </c>
      <c r="F240" s="364" t="s">
        <v>1132</v>
      </c>
      <c r="G240" s="365" t="s">
        <v>325</v>
      </c>
      <c r="H240" s="364" t="s">
        <v>287</v>
      </c>
      <c r="I240" s="364" t="s">
        <v>1092</v>
      </c>
      <c r="J240" s="366" t="s">
        <v>1133</v>
      </c>
      <c r="K240" s="366">
        <v>339150</v>
      </c>
      <c r="L240" s="366">
        <v>4</v>
      </c>
      <c r="M240" s="366">
        <v>339150</v>
      </c>
      <c r="N240" s="366">
        <v>4</v>
      </c>
    </row>
    <row r="241" spans="1:14" ht="24">
      <c r="A241" s="364">
        <v>239</v>
      </c>
      <c r="B241" s="365" t="s">
        <v>96</v>
      </c>
      <c r="C241" s="364" t="s">
        <v>1078</v>
      </c>
      <c r="D241" s="364" t="s">
        <v>1079</v>
      </c>
      <c r="E241" s="364" t="s">
        <v>88</v>
      </c>
      <c r="F241" s="364" t="s">
        <v>1161</v>
      </c>
      <c r="G241" s="365" t="s">
        <v>326</v>
      </c>
      <c r="H241" s="364" t="s">
        <v>298</v>
      </c>
      <c r="I241" s="364" t="s">
        <v>1092</v>
      </c>
      <c r="J241" s="366" t="s">
        <v>1162</v>
      </c>
      <c r="K241" s="366">
        <v>307266</v>
      </c>
      <c r="L241" s="366">
        <v>4</v>
      </c>
      <c r="M241" s="366">
        <v>307266</v>
      </c>
      <c r="N241" s="366">
        <v>4</v>
      </c>
    </row>
    <row r="242" spans="1:14" ht="24">
      <c r="A242" s="364">
        <v>240</v>
      </c>
      <c r="B242" s="365" t="s">
        <v>96</v>
      </c>
      <c r="C242" s="364" t="s">
        <v>1078</v>
      </c>
      <c r="D242" s="364" t="s">
        <v>1079</v>
      </c>
      <c r="E242" s="364" t="s">
        <v>88</v>
      </c>
      <c r="F242" s="364" t="s">
        <v>1261</v>
      </c>
      <c r="G242" s="365" t="s">
        <v>324</v>
      </c>
      <c r="H242" s="364" t="s">
        <v>294</v>
      </c>
      <c r="I242" s="364" t="s">
        <v>1081</v>
      </c>
      <c r="J242" s="366" t="s">
        <v>1262</v>
      </c>
      <c r="K242" s="366">
        <v>289318</v>
      </c>
      <c r="L242" s="366">
        <v>4</v>
      </c>
      <c r="M242" s="366">
        <v>289318</v>
      </c>
      <c r="N242" s="366">
        <v>4</v>
      </c>
    </row>
    <row r="243" spans="1:14" ht="24">
      <c r="A243" s="364">
        <v>241</v>
      </c>
      <c r="B243" s="365" t="s">
        <v>96</v>
      </c>
      <c r="C243" s="364" t="s">
        <v>1078</v>
      </c>
      <c r="D243" s="364" t="s">
        <v>1079</v>
      </c>
      <c r="E243" s="364" t="s">
        <v>88</v>
      </c>
      <c r="F243" s="364" t="s">
        <v>1096</v>
      </c>
      <c r="G243" s="365" t="s">
        <v>366</v>
      </c>
      <c r="H243" s="364" t="s">
        <v>294</v>
      </c>
      <c r="I243" s="364" t="s">
        <v>1081</v>
      </c>
      <c r="J243" s="366" t="s">
        <v>1097</v>
      </c>
      <c r="K243" s="366">
        <v>151609</v>
      </c>
      <c r="L243" s="366">
        <v>2</v>
      </c>
      <c r="M243" s="366">
        <v>151609</v>
      </c>
      <c r="N243" s="366">
        <v>2</v>
      </c>
    </row>
    <row r="244" spans="1:14" ht="24">
      <c r="A244" s="364">
        <v>242</v>
      </c>
      <c r="B244" s="365" t="s">
        <v>96</v>
      </c>
      <c r="C244" s="364" t="s">
        <v>1078</v>
      </c>
      <c r="D244" s="364" t="s">
        <v>1079</v>
      </c>
      <c r="E244" s="364" t="s">
        <v>88</v>
      </c>
      <c r="F244" s="364" t="s">
        <v>1098</v>
      </c>
      <c r="G244" s="365" t="s">
        <v>311</v>
      </c>
      <c r="H244" s="364" t="s">
        <v>294</v>
      </c>
      <c r="I244" s="364" t="s">
        <v>1081</v>
      </c>
      <c r="J244" s="366" t="s">
        <v>1099</v>
      </c>
      <c r="K244" s="366">
        <v>316945</v>
      </c>
      <c r="L244" s="366">
        <v>4</v>
      </c>
      <c r="M244" s="366">
        <v>316945</v>
      </c>
      <c r="N244" s="366">
        <v>4</v>
      </c>
    </row>
    <row r="245" spans="1:14" ht="24">
      <c r="A245" s="364">
        <v>243</v>
      </c>
      <c r="B245" s="365" t="s">
        <v>96</v>
      </c>
      <c r="C245" s="364" t="s">
        <v>1078</v>
      </c>
      <c r="D245" s="364" t="s">
        <v>1079</v>
      </c>
      <c r="E245" s="364" t="s">
        <v>88</v>
      </c>
      <c r="F245" s="364" t="s">
        <v>1134</v>
      </c>
      <c r="G245" s="365" t="s">
        <v>337</v>
      </c>
      <c r="H245" s="364" t="s">
        <v>294</v>
      </c>
      <c r="I245" s="364" t="s">
        <v>1081</v>
      </c>
      <c r="J245" s="366" t="s">
        <v>1135</v>
      </c>
      <c r="K245" s="366">
        <v>316259</v>
      </c>
      <c r="L245" s="366">
        <v>4</v>
      </c>
      <c r="M245" s="366">
        <v>316259</v>
      </c>
      <c r="N245" s="366">
        <v>4</v>
      </c>
    </row>
    <row r="246" spans="1:14" ht="24">
      <c r="A246" s="364">
        <v>244</v>
      </c>
      <c r="B246" s="365" t="s">
        <v>28</v>
      </c>
      <c r="C246" s="364" t="s">
        <v>1078</v>
      </c>
      <c r="D246" s="364" t="s">
        <v>1090</v>
      </c>
      <c r="E246" s="364" t="s">
        <v>22</v>
      </c>
      <c r="F246" s="364" t="s">
        <v>1151</v>
      </c>
      <c r="G246" s="365" t="s">
        <v>996</v>
      </c>
      <c r="H246" s="364" t="s">
        <v>287</v>
      </c>
      <c r="I246" s="364" t="s">
        <v>1092</v>
      </c>
      <c r="J246" s="366" t="s">
        <v>1152</v>
      </c>
      <c r="K246" s="366">
        <v>5946369</v>
      </c>
      <c r="L246" s="366">
        <v>66</v>
      </c>
      <c r="M246" s="366">
        <v>5946369</v>
      </c>
      <c r="N246" s="366">
        <v>66</v>
      </c>
    </row>
    <row r="247" spans="1:14" ht="24">
      <c r="A247" s="364">
        <v>245</v>
      </c>
      <c r="B247" s="365" t="s">
        <v>28</v>
      </c>
      <c r="C247" s="364" t="s">
        <v>1078</v>
      </c>
      <c r="D247" s="364" t="s">
        <v>1090</v>
      </c>
      <c r="E247" s="364" t="s">
        <v>22</v>
      </c>
      <c r="F247" s="364" t="s">
        <v>1140</v>
      </c>
      <c r="G247" s="365" t="s">
        <v>321</v>
      </c>
      <c r="H247" s="364" t="s">
        <v>287</v>
      </c>
      <c r="I247" s="364" t="s">
        <v>1092</v>
      </c>
      <c r="J247" s="366" t="s">
        <v>1141</v>
      </c>
      <c r="K247" s="366">
        <v>3498948</v>
      </c>
      <c r="L247" s="366">
        <v>36</v>
      </c>
      <c r="M247" s="366">
        <v>3498948</v>
      </c>
      <c r="N247" s="366">
        <v>36</v>
      </c>
    </row>
    <row r="248" spans="1:14" ht="24">
      <c r="A248" s="364">
        <v>246</v>
      </c>
      <c r="B248" s="365" t="s">
        <v>28</v>
      </c>
      <c r="C248" s="364" t="s">
        <v>1078</v>
      </c>
      <c r="D248" s="364" t="s">
        <v>1090</v>
      </c>
      <c r="E248" s="364" t="s">
        <v>22</v>
      </c>
      <c r="F248" s="364" t="s">
        <v>1138</v>
      </c>
      <c r="G248" s="365" t="s">
        <v>351</v>
      </c>
      <c r="H248" s="364" t="s">
        <v>287</v>
      </c>
      <c r="I248" s="364" t="s">
        <v>1092</v>
      </c>
      <c r="J248" s="366" t="s">
        <v>1139</v>
      </c>
      <c r="K248" s="366">
        <v>9317498</v>
      </c>
      <c r="L248" s="366">
        <v>98</v>
      </c>
      <c r="M248" s="366">
        <v>9317498</v>
      </c>
      <c r="N248" s="366">
        <v>98</v>
      </c>
    </row>
    <row r="249" spans="1:14" ht="24">
      <c r="A249" s="364">
        <v>247</v>
      </c>
      <c r="B249" s="365" t="s">
        <v>28</v>
      </c>
      <c r="C249" s="364" t="s">
        <v>1078</v>
      </c>
      <c r="D249" s="364" t="s">
        <v>1090</v>
      </c>
      <c r="E249" s="364" t="s">
        <v>22</v>
      </c>
      <c r="F249" s="364" t="s">
        <v>1127</v>
      </c>
      <c r="G249" s="365" t="s">
        <v>315</v>
      </c>
      <c r="H249" s="364" t="s">
        <v>287</v>
      </c>
      <c r="I249" s="364" t="s">
        <v>1092</v>
      </c>
      <c r="J249" s="366" t="s">
        <v>1128</v>
      </c>
      <c r="K249" s="366">
        <v>462103</v>
      </c>
      <c r="L249" s="366">
        <v>5</v>
      </c>
      <c r="M249" s="366">
        <v>462103</v>
      </c>
      <c r="N249" s="366">
        <v>5</v>
      </c>
    </row>
    <row r="250" spans="1:14" ht="24">
      <c r="A250" s="364">
        <v>248</v>
      </c>
      <c r="B250" s="365" t="s">
        <v>28</v>
      </c>
      <c r="C250" s="364" t="s">
        <v>1078</v>
      </c>
      <c r="D250" s="364" t="s">
        <v>1090</v>
      </c>
      <c r="E250" s="364" t="s">
        <v>22</v>
      </c>
      <c r="F250" s="364" t="s">
        <v>1132</v>
      </c>
      <c r="G250" s="365" t="s">
        <v>325</v>
      </c>
      <c r="H250" s="364" t="s">
        <v>287</v>
      </c>
      <c r="I250" s="364" t="s">
        <v>1092</v>
      </c>
      <c r="J250" s="366" t="s">
        <v>1133</v>
      </c>
      <c r="K250" s="366">
        <v>1904228</v>
      </c>
      <c r="L250" s="366">
        <v>23</v>
      </c>
      <c r="M250" s="366">
        <v>1904228</v>
      </c>
      <c r="N250" s="366">
        <v>23</v>
      </c>
    </row>
    <row r="251" spans="1:14" ht="24">
      <c r="A251" s="364">
        <v>249</v>
      </c>
      <c r="B251" s="365" t="s">
        <v>28</v>
      </c>
      <c r="C251" s="364" t="s">
        <v>1078</v>
      </c>
      <c r="D251" s="364" t="s">
        <v>1090</v>
      </c>
      <c r="E251" s="364" t="s">
        <v>22</v>
      </c>
      <c r="F251" s="364" t="s">
        <v>1125</v>
      </c>
      <c r="G251" s="365" t="s">
        <v>340</v>
      </c>
      <c r="H251" s="364" t="s">
        <v>287</v>
      </c>
      <c r="I251" s="364" t="s">
        <v>1092</v>
      </c>
      <c r="J251" s="366" t="s">
        <v>1126</v>
      </c>
      <c r="K251" s="366">
        <v>2243075</v>
      </c>
      <c r="L251" s="366">
        <v>23</v>
      </c>
      <c r="M251" s="366">
        <v>2243075</v>
      </c>
      <c r="N251" s="366">
        <v>23</v>
      </c>
    </row>
    <row r="252" spans="1:14" ht="24">
      <c r="A252" s="364">
        <v>250</v>
      </c>
      <c r="B252" s="365" t="s">
        <v>28</v>
      </c>
      <c r="C252" s="364" t="s">
        <v>1078</v>
      </c>
      <c r="D252" s="364" t="s">
        <v>1079</v>
      </c>
      <c r="E252" s="364" t="s">
        <v>22</v>
      </c>
      <c r="F252" s="364" t="s">
        <v>1163</v>
      </c>
      <c r="G252" s="365" t="s">
        <v>340</v>
      </c>
      <c r="H252" s="364" t="s">
        <v>298</v>
      </c>
      <c r="I252" s="364" t="s">
        <v>1092</v>
      </c>
      <c r="J252" s="366" t="s">
        <v>1164</v>
      </c>
      <c r="K252" s="366">
        <v>658024</v>
      </c>
      <c r="L252" s="366">
        <v>8</v>
      </c>
      <c r="M252" s="366">
        <v>658024</v>
      </c>
      <c r="N252" s="366">
        <v>8</v>
      </c>
    </row>
    <row r="253" spans="1:14" ht="24">
      <c r="A253" s="364">
        <v>251</v>
      </c>
      <c r="B253" s="365" t="s">
        <v>28</v>
      </c>
      <c r="C253" s="364" t="s">
        <v>1078</v>
      </c>
      <c r="D253" s="364" t="s">
        <v>1090</v>
      </c>
      <c r="E253" s="364" t="s">
        <v>22</v>
      </c>
      <c r="F253" s="364" t="s">
        <v>1106</v>
      </c>
      <c r="G253" s="365" t="s">
        <v>1011</v>
      </c>
      <c r="H253" s="364" t="s">
        <v>287</v>
      </c>
      <c r="I253" s="364" t="s">
        <v>1092</v>
      </c>
      <c r="J253" s="366" t="s">
        <v>1107</v>
      </c>
      <c r="K253" s="366">
        <v>843280</v>
      </c>
      <c r="L253" s="366">
        <v>8</v>
      </c>
      <c r="M253" s="366">
        <v>843280</v>
      </c>
      <c r="N253" s="366">
        <v>8</v>
      </c>
    </row>
    <row r="254" spans="1:14" ht="24">
      <c r="A254" s="364">
        <v>252</v>
      </c>
      <c r="B254" s="365" t="s">
        <v>28</v>
      </c>
      <c r="C254" s="364" t="s">
        <v>1078</v>
      </c>
      <c r="D254" s="364" t="s">
        <v>1090</v>
      </c>
      <c r="E254" s="364" t="s">
        <v>22</v>
      </c>
      <c r="F254" s="364" t="s">
        <v>1214</v>
      </c>
      <c r="G254" s="365" t="s">
        <v>1010</v>
      </c>
      <c r="H254" s="364" t="s">
        <v>287</v>
      </c>
      <c r="I254" s="364" t="s">
        <v>1092</v>
      </c>
      <c r="J254" s="366" t="s">
        <v>1215</v>
      </c>
      <c r="K254" s="366">
        <v>3822399</v>
      </c>
      <c r="L254" s="366">
        <v>43</v>
      </c>
      <c r="M254" s="366">
        <v>3822399</v>
      </c>
      <c r="N254" s="366">
        <v>43</v>
      </c>
    </row>
    <row r="255" spans="1:14" ht="24">
      <c r="A255" s="364">
        <v>253</v>
      </c>
      <c r="B255" s="365" t="s">
        <v>28</v>
      </c>
      <c r="C255" s="364" t="s">
        <v>1078</v>
      </c>
      <c r="D255" s="364" t="s">
        <v>1090</v>
      </c>
      <c r="E255" s="364" t="s">
        <v>22</v>
      </c>
      <c r="F255" s="364" t="s">
        <v>1210</v>
      </c>
      <c r="G255" s="365" t="s">
        <v>420</v>
      </c>
      <c r="H255" s="364" t="s">
        <v>287</v>
      </c>
      <c r="I255" s="364" t="s">
        <v>1092</v>
      </c>
      <c r="J255" s="366" t="s">
        <v>1211</v>
      </c>
      <c r="K255" s="366">
        <v>1535874</v>
      </c>
      <c r="L255" s="366">
        <v>17</v>
      </c>
      <c r="M255" s="366">
        <v>1535874</v>
      </c>
      <c r="N255" s="366">
        <v>17</v>
      </c>
    </row>
    <row r="256" spans="1:14" ht="24">
      <c r="A256" s="364">
        <v>254</v>
      </c>
      <c r="B256" s="365" t="s">
        <v>28</v>
      </c>
      <c r="C256" s="364" t="s">
        <v>1078</v>
      </c>
      <c r="D256" s="364" t="s">
        <v>1090</v>
      </c>
      <c r="E256" s="364" t="s">
        <v>22</v>
      </c>
      <c r="F256" s="364" t="s">
        <v>1776</v>
      </c>
      <c r="G256" s="365" t="s">
        <v>347</v>
      </c>
      <c r="H256" s="364" t="s">
        <v>287</v>
      </c>
      <c r="I256" s="364" t="s">
        <v>1092</v>
      </c>
      <c r="J256" s="366" t="s">
        <v>1777</v>
      </c>
      <c r="K256" s="366">
        <v>5999240</v>
      </c>
      <c r="L256" s="366">
        <v>52</v>
      </c>
      <c r="M256" s="366">
        <v>5999240</v>
      </c>
      <c r="N256" s="366">
        <v>52</v>
      </c>
    </row>
    <row r="257" spans="1:14" ht="24">
      <c r="A257" s="364">
        <v>255</v>
      </c>
      <c r="B257" s="365" t="s">
        <v>28</v>
      </c>
      <c r="C257" s="364" t="s">
        <v>1078</v>
      </c>
      <c r="D257" s="364" t="s">
        <v>1079</v>
      </c>
      <c r="E257" s="364" t="s">
        <v>22</v>
      </c>
      <c r="F257" s="364" t="s">
        <v>1157</v>
      </c>
      <c r="G257" s="365" t="s">
        <v>337</v>
      </c>
      <c r="H257" s="364" t="s">
        <v>298</v>
      </c>
      <c r="I257" s="364" t="s">
        <v>1092</v>
      </c>
      <c r="J257" s="366" t="s">
        <v>1158</v>
      </c>
      <c r="K257" s="366">
        <v>4517856</v>
      </c>
      <c r="L257" s="366">
        <v>56</v>
      </c>
      <c r="M257" s="366">
        <v>4517856</v>
      </c>
      <c r="N257" s="366">
        <v>56</v>
      </c>
    </row>
    <row r="258" spans="1:14" ht="36">
      <c r="A258" s="364">
        <v>256</v>
      </c>
      <c r="B258" s="365" t="s">
        <v>28</v>
      </c>
      <c r="C258" s="364" t="s">
        <v>1078</v>
      </c>
      <c r="D258" s="364" t="s">
        <v>1090</v>
      </c>
      <c r="E258" s="364" t="s">
        <v>22</v>
      </c>
      <c r="F258" s="364" t="s">
        <v>2101</v>
      </c>
      <c r="G258" s="365" t="s">
        <v>2102</v>
      </c>
      <c r="H258" s="364" t="s">
        <v>2103</v>
      </c>
      <c r="I258" s="364" t="s">
        <v>1187</v>
      </c>
      <c r="J258" s="366" t="s">
        <v>2104</v>
      </c>
      <c r="K258" s="366">
        <v>784993</v>
      </c>
      <c r="L258" s="366">
        <v>2</v>
      </c>
      <c r="M258" s="366">
        <v>784993</v>
      </c>
      <c r="N258" s="366">
        <v>2</v>
      </c>
    </row>
    <row r="259" spans="1:14" ht="36">
      <c r="A259" s="364">
        <v>257</v>
      </c>
      <c r="B259" s="365" t="s">
        <v>28</v>
      </c>
      <c r="C259" s="364" t="s">
        <v>1078</v>
      </c>
      <c r="D259" s="364" t="s">
        <v>1090</v>
      </c>
      <c r="E259" s="364" t="s">
        <v>22</v>
      </c>
      <c r="F259" s="364" t="s">
        <v>1978</v>
      </c>
      <c r="G259" s="365" t="s">
        <v>1979</v>
      </c>
      <c r="H259" s="364" t="s">
        <v>288</v>
      </c>
      <c r="I259" s="364" t="s">
        <v>1282</v>
      </c>
      <c r="J259" s="366" t="s">
        <v>1980</v>
      </c>
      <c r="K259" s="366">
        <v>736771</v>
      </c>
      <c r="L259" s="366">
        <v>2</v>
      </c>
      <c r="M259" s="366">
        <v>736771</v>
      </c>
      <c r="N259" s="366">
        <v>2</v>
      </c>
    </row>
    <row r="260" spans="1:14" ht="60">
      <c r="A260" s="364">
        <v>258</v>
      </c>
      <c r="B260" s="365" t="s">
        <v>28</v>
      </c>
      <c r="C260" s="364" t="s">
        <v>1078</v>
      </c>
      <c r="D260" s="364" t="s">
        <v>1079</v>
      </c>
      <c r="E260" s="364" t="s">
        <v>22</v>
      </c>
      <c r="F260" s="364" t="s">
        <v>1188</v>
      </c>
      <c r="G260" s="365" t="s">
        <v>329</v>
      </c>
      <c r="H260" s="364" t="s">
        <v>304</v>
      </c>
      <c r="I260" s="364" t="s">
        <v>1187</v>
      </c>
      <c r="J260" s="366" t="s">
        <v>1189</v>
      </c>
      <c r="K260" s="366">
        <v>1311638</v>
      </c>
      <c r="L260" s="366">
        <v>4</v>
      </c>
      <c r="M260" s="366">
        <v>1311638</v>
      </c>
      <c r="N260" s="366">
        <v>4</v>
      </c>
    </row>
    <row r="261" spans="1:14" ht="48">
      <c r="A261" s="364">
        <v>259</v>
      </c>
      <c r="B261" s="365" t="s">
        <v>28</v>
      </c>
      <c r="C261" s="364" t="s">
        <v>1078</v>
      </c>
      <c r="D261" s="364" t="s">
        <v>1079</v>
      </c>
      <c r="E261" s="364" t="s">
        <v>22</v>
      </c>
      <c r="F261" s="364" t="s">
        <v>1366</v>
      </c>
      <c r="G261" s="365" t="s">
        <v>353</v>
      </c>
      <c r="H261" s="364" t="s">
        <v>305</v>
      </c>
      <c r="I261" s="364" t="s">
        <v>1187</v>
      </c>
      <c r="J261" s="366" t="s">
        <v>1367</v>
      </c>
      <c r="K261" s="366">
        <v>1279012</v>
      </c>
      <c r="L261" s="366">
        <v>4</v>
      </c>
      <c r="M261" s="366">
        <v>1279012</v>
      </c>
      <c r="N261" s="366">
        <v>4</v>
      </c>
    </row>
    <row r="262" spans="1:14" ht="60">
      <c r="A262" s="364">
        <v>260</v>
      </c>
      <c r="B262" s="365" t="s">
        <v>28</v>
      </c>
      <c r="C262" s="364" t="s">
        <v>1078</v>
      </c>
      <c r="D262" s="364" t="s">
        <v>1079</v>
      </c>
      <c r="E262" s="364" t="s">
        <v>22</v>
      </c>
      <c r="F262" s="364" t="s">
        <v>2123</v>
      </c>
      <c r="G262" s="365" t="s">
        <v>2124</v>
      </c>
      <c r="H262" s="364" t="s">
        <v>301</v>
      </c>
      <c r="I262" s="364" t="s">
        <v>1187</v>
      </c>
      <c r="J262" s="366" t="s">
        <v>2125</v>
      </c>
      <c r="K262" s="366">
        <v>613548</v>
      </c>
      <c r="L262" s="366">
        <v>2</v>
      </c>
      <c r="M262" s="366">
        <v>613548</v>
      </c>
      <c r="N262" s="366">
        <v>2</v>
      </c>
    </row>
    <row r="263" spans="1:14" ht="60">
      <c r="A263" s="364">
        <v>261</v>
      </c>
      <c r="B263" s="365" t="s">
        <v>28</v>
      </c>
      <c r="C263" s="364" t="s">
        <v>1078</v>
      </c>
      <c r="D263" s="364" t="s">
        <v>1079</v>
      </c>
      <c r="E263" s="364" t="s">
        <v>22</v>
      </c>
      <c r="F263" s="364" t="s">
        <v>1755</v>
      </c>
      <c r="G263" s="365" t="s">
        <v>1756</v>
      </c>
      <c r="H263" s="364" t="s">
        <v>301</v>
      </c>
      <c r="I263" s="364" t="s">
        <v>1187</v>
      </c>
      <c r="J263" s="366" t="s">
        <v>1757</v>
      </c>
      <c r="K263" s="366">
        <v>682598</v>
      </c>
      <c r="L263" s="366">
        <v>2</v>
      </c>
      <c r="M263" s="366">
        <v>682598</v>
      </c>
      <c r="N263" s="366">
        <v>2</v>
      </c>
    </row>
    <row r="264" spans="1:14" ht="36">
      <c r="A264" s="364">
        <v>262</v>
      </c>
      <c r="B264" s="365" t="s">
        <v>28</v>
      </c>
      <c r="C264" s="364" t="s">
        <v>1078</v>
      </c>
      <c r="D264" s="364" t="s">
        <v>1079</v>
      </c>
      <c r="E264" s="364" t="s">
        <v>22</v>
      </c>
      <c r="F264" s="364" t="s">
        <v>1144</v>
      </c>
      <c r="G264" s="365" t="s">
        <v>332</v>
      </c>
      <c r="H264" s="364" t="s">
        <v>293</v>
      </c>
      <c r="I264" s="364" t="s">
        <v>1081</v>
      </c>
      <c r="J264" s="366" t="s">
        <v>1145</v>
      </c>
      <c r="K264" s="366">
        <v>342881</v>
      </c>
      <c r="L264" s="366">
        <v>4</v>
      </c>
      <c r="M264" s="366">
        <v>342881</v>
      </c>
      <c r="N264" s="366">
        <v>4</v>
      </c>
    </row>
    <row r="265" spans="1:14" ht="48">
      <c r="A265" s="364">
        <v>263</v>
      </c>
      <c r="B265" s="365" t="s">
        <v>28</v>
      </c>
      <c r="C265" s="364" t="s">
        <v>1078</v>
      </c>
      <c r="D265" s="364" t="s">
        <v>1159</v>
      </c>
      <c r="E265" s="364" t="s">
        <v>22</v>
      </c>
      <c r="F265" s="364" t="s">
        <v>1178</v>
      </c>
      <c r="G265" s="365" t="s">
        <v>344</v>
      </c>
      <c r="H265" s="364" t="s">
        <v>293</v>
      </c>
      <c r="I265" s="364" t="s">
        <v>1081</v>
      </c>
      <c r="J265" s="366" t="s">
        <v>1179</v>
      </c>
      <c r="K265" s="366">
        <v>321039</v>
      </c>
      <c r="L265" s="366">
        <v>4</v>
      </c>
      <c r="M265" s="366">
        <v>321039</v>
      </c>
      <c r="N265" s="366">
        <v>4</v>
      </c>
    </row>
    <row r="266" spans="1:14" ht="48">
      <c r="A266" s="364">
        <v>264</v>
      </c>
      <c r="B266" s="365" t="s">
        <v>28</v>
      </c>
      <c r="C266" s="364" t="s">
        <v>1078</v>
      </c>
      <c r="D266" s="364" t="s">
        <v>1159</v>
      </c>
      <c r="E266" s="364" t="s">
        <v>22</v>
      </c>
      <c r="F266" s="364" t="s">
        <v>1165</v>
      </c>
      <c r="G266" s="365" t="s">
        <v>416</v>
      </c>
      <c r="H266" s="364" t="s">
        <v>293</v>
      </c>
      <c r="I266" s="364" t="s">
        <v>1081</v>
      </c>
      <c r="J266" s="366" t="s">
        <v>1166</v>
      </c>
      <c r="K266" s="366">
        <v>1377709</v>
      </c>
      <c r="L266" s="366">
        <v>19</v>
      </c>
      <c r="M266" s="366">
        <v>1377709</v>
      </c>
      <c r="N266" s="366">
        <v>19</v>
      </c>
    </row>
    <row r="267" spans="1:14" ht="36">
      <c r="A267" s="364">
        <v>265</v>
      </c>
      <c r="B267" s="365" t="s">
        <v>28</v>
      </c>
      <c r="C267" s="364" t="s">
        <v>1078</v>
      </c>
      <c r="D267" s="364" t="s">
        <v>1079</v>
      </c>
      <c r="E267" s="364" t="s">
        <v>22</v>
      </c>
      <c r="F267" s="364" t="s">
        <v>1243</v>
      </c>
      <c r="G267" s="365" t="s">
        <v>320</v>
      </c>
      <c r="H267" s="364" t="s">
        <v>293</v>
      </c>
      <c r="I267" s="364" t="s">
        <v>1081</v>
      </c>
      <c r="J267" s="366" t="s">
        <v>1244</v>
      </c>
      <c r="K267" s="366">
        <v>808300</v>
      </c>
      <c r="L267" s="366">
        <v>7</v>
      </c>
      <c r="M267" s="366">
        <v>808300</v>
      </c>
      <c r="N267" s="366">
        <v>7</v>
      </c>
    </row>
    <row r="268" spans="1:14" ht="36">
      <c r="A268" s="364">
        <v>266</v>
      </c>
      <c r="B268" s="365" t="s">
        <v>28</v>
      </c>
      <c r="C268" s="364" t="s">
        <v>1078</v>
      </c>
      <c r="D268" s="364" t="s">
        <v>1079</v>
      </c>
      <c r="E268" s="364" t="s">
        <v>22</v>
      </c>
      <c r="F268" s="364" t="s">
        <v>1263</v>
      </c>
      <c r="G268" s="365" t="s">
        <v>330</v>
      </c>
      <c r="H268" s="364" t="s">
        <v>293</v>
      </c>
      <c r="I268" s="364" t="s">
        <v>1081</v>
      </c>
      <c r="J268" s="366" t="s">
        <v>1264</v>
      </c>
      <c r="K268" s="366">
        <v>418845</v>
      </c>
      <c r="L268" s="366">
        <v>4</v>
      </c>
      <c r="M268" s="366">
        <v>418845</v>
      </c>
      <c r="N268" s="366">
        <v>4</v>
      </c>
    </row>
    <row r="269" spans="1:14" ht="36">
      <c r="A269" s="364">
        <v>267</v>
      </c>
      <c r="B269" s="365" t="s">
        <v>28</v>
      </c>
      <c r="C269" s="364" t="s">
        <v>1078</v>
      </c>
      <c r="D269" s="364" t="s">
        <v>1079</v>
      </c>
      <c r="E269" s="364" t="s">
        <v>22</v>
      </c>
      <c r="F269" s="364" t="s">
        <v>1080</v>
      </c>
      <c r="G269" s="365" t="s">
        <v>316</v>
      </c>
      <c r="H269" s="364" t="s">
        <v>293</v>
      </c>
      <c r="I269" s="364" t="s">
        <v>1081</v>
      </c>
      <c r="J269" s="366" t="s">
        <v>1082</v>
      </c>
      <c r="K269" s="366">
        <v>811953</v>
      </c>
      <c r="L269" s="366">
        <v>9</v>
      </c>
      <c r="M269" s="366">
        <v>811953</v>
      </c>
      <c r="N269" s="366">
        <v>9</v>
      </c>
    </row>
    <row r="270" spans="1:14" ht="24">
      <c r="A270" s="364">
        <v>268</v>
      </c>
      <c r="B270" s="365" t="s">
        <v>28</v>
      </c>
      <c r="C270" s="364" t="s">
        <v>1078</v>
      </c>
      <c r="D270" s="364" t="s">
        <v>1079</v>
      </c>
      <c r="E270" s="364" t="s">
        <v>22</v>
      </c>
      <c r="F270" s="364" t="s">
        <v>1333</v>
      </c>
      <c r="G270" s="365" t="s">
        <v>1041</v>
      </c>
      <c r="H270" s="364" t="s">
        <v>1039</v>
      </c>
      <c r="I270" s="364" t="s">
        <v>1081</v>
      </c>
      <c r="J270" s="366" t="s">
        <v>1334</v>
      </c>
      <c r="K270" s="366">
        <v>315282</v>
      </c>
      <c r="L270" s="366">
        <v>2</v>
      </c>
      <c r="M270" s="366">
        <v>315282</v>
      </c>
      <c r="N270" s="366">
        <v>2</v>
      </c>
    </row>
    <row r="271" spans="1:14" ht="24">
      <c r="A271" s="364">
        <v>269</v>
      </c>
      <c r="B271" s="365" t="s">
        <v>28</v>
      </c>
      <c r="C271" s="364" t="s">
        <v>1078</v>
      </c>
      <c r="D271" s="364" t="s">
        <v>1079</v>
      </c>
      <c r="E271" s="364" t="s">
        <v>22</v>
      </c>
      <c r="F271" s="364" t="s">
        <v>1319</v>
      </c>
      <c r="G271" s="365" t="s">
        <v>1044</v>
      </c>
      <c r="H271" s="364" t="s">
        <v>1039</v>
      </c>
      <c r="I271" s="364" t="s">
        <v>1081</v>
      </c>
      <c r="J271" s="366" t="s">
        <v>1320</v>
      </c>
      <c r="K271" s="366">
        <v>330897</v>
      </c>
      <c r="L271" s="366">
        <v>2</v>
      </c>
      <c r="M271" s="366">
        <v>330897</v>
      </c>
      <c r="N271" s="366">
        <v>2</v>
      </c>
    </row>
    <row r="272" spans="1:14" ht="36">
      <c r="A272" s="364">
        <v>270</v>
      </c>
      <c r="B272" s="365" t="s">
        <v>28</v>
      </c>
      <c r="C272" s="364" t="s">
        <v>1078</v>
      </c>
      <c r="D272" s="364" t="s">
        <v>1079</v>
      </c>
      <c r="E272" s="364" t="s">
        <v>22</v>
      </c>
      <c r="F272" s="364" t="s">
        <v>1265</v>
      </c>
      <c r="G272" s="365" t="s">
        <v>317</v>
      </c>
      <c r="H272" s="364" t="s">
        <v>293</v>
      </c>
      <c r="I272" s="364" t="s">
        <v>1084</v>
      </c>
      <c r="J272" s="366" t="s">
        <v>1266</v>
      </c>
      <c r="K272" s="366">
        <v>1741705</v>
      </c>
      <c r="L272" s="366">
        <v>20</v>
      </c>
      <c r="M272" s="366">
        <v>1741705</v>
      </c>
      <c r="N272" s="366">
        <v>20</v>
      </c>
    </row>
    <row r="273" spans="1:14" ht="36">
      <c r="A273" s="364">
        <v>271</v>
      </c>
      <c r="B273" s="365" t="s">
        <v>28</v>
      </c>
      <c r="C273" s="364" t="s">
        <v>1078</v>
      </c>
      <c r="D273" s="364" t="s">
        <v>1079</v>
      </c>
      <c r="E273" s="364" t="s">
        <v>22</v>
      </c>
      <c r="F273" s="364" t="s">
        <v>1167</v>
      </c>
      <c r="G273" s="365" t="s">
        <v>322</v>
      </c>
      <c r="H273" s="364" t="s">
        <v>293</v>
      </c>
      <c r="I273" s="364" t="s">
        <v>1084</v>
      </c>
      <c r="J273" s="366" t="s">
        <v>1168</v>
      </c>
      <c r="K273" s="366">
        <v>540258</v>
      </c>
      <c r="L273" s="366">
        <v>4</v>
      </c>
      <c r="M273" s="366">
        <v>540258</v>
      </c>
      <c r="N273" s="366">
        <v>4</v>
      </c>
    </row>
    <row r="274" spans="1:14" ht="36">
      <c r="A274" s="364">
        <v>272</v>
      </c>
      <c r="B274" s="365" t="s">
        <v>28</v>
      </c>
      <c r="C274" s="364" t="s">
        <v>1078</v>
      </c>
      <c r="D274" s="364" t="s">
        <v>1079</v>
      </c>
      <c r="E274" s="364" t="s">
        <v>22</v>
      </c>
      <c r="F274" s="364" t="s">
        <v>1174</v>
      </c>
      <c r="G274" s="365" t="s">
        <v>345</v>
      </c>
      <c r="H274" s="364" t="s">
        <v>293</v>
      </c>
      <c r="I274" s="364" t="s">
        <v>1084</v>
      </c>
      <c r="J274" s="366" t="s">
        <v>1175</v>
      </c>
      <c r="K274" s="366">
        <v>114347</v>
      </c>
      <c r="L274" s="366">
        <v>1</v>
      </c>
      <c r="M274" s="366">
        <v>114347</v>
      </c>
      <c r="N274" s="366">
        <v>1</v>
      </c>
    </row>
    <row r="275" spans="1:14" ht="36">
      <c r="A275" s="364">
        <v>273</v>
      </c>
      <c r="B275" s="365" t="s">
        <v>28</v>
      </c>
      <c r="C275" s="364" t="s">
        <v>1078</v>
      </c>
      <c r="D275" s="364" t="s">
        <v>1079</v>
      </c>
      <c r="E275" s="364" t="s">
        <v>22</v>
      </c>
      <c r="F275" s="364" t="s">
        <v>1153</v>
      </c>
      <c r="G275" s="365" t="s">
        <v>969</v>
      </c>
      <c r="H275" s="364" t="s">
        <v>293</v>
      </c>
      <c r="I275" s="364" t="s">
        <v>1084</v>
      </c>
      <c r="J275" s="366" t="s">
        <v>1154</v>
      </c>
      <c r="K275" s="366">
        <v>395076</v>
      </c>
      <c r="L275" s="366">
        <v>4</v>
      </c>
      <c r="M275" s="366">
        <v>395076</v>
      </c>
      <c r="N275" s="366">
        <v>4</v>
      </c>
    </row>
    <row r="276" spans="1:14" ht="36">
      <c r="A276" s="364">
        <v>274</v>
      </c>
      <c r="B276" s="365" t="s">
        <v>28</v>
      </c>
      <c r="C276" s="364" t="s">
        <v>1078</v>
      </c>
      <c r="D276" s="364" t="s">
        <v>1079</v>
      </c>
      <c r="E276" s="364" t="s">
        <v>22</v>
      </c>
      <c r="F276" s="364" t="s">
        <v>1094</v>
      </c>
      <c r="G276" s="365" t="s">
        <v>336</v>
      </c>
      <c r="H276" s="364" t="s">
        <v>293</v>
      </c>
      <c r="I276" s="364" t="s">
        <v>1084</v>
      </c>
      <c r="J276" s="366" t="s">
        <v>1095</v>
      </c>
      <c r="K276" s="366">
        <v>2097035</v>
      </c>
      <c r="L276" s="366">
        <v>15</v>
      </c>
      <c r="M276" s="366">
        <v>2097035</v>
      </c>
      <c r="N276" s="366">
        <v>15</v>
      </c>
    </row>
    <row r="277" spans="1:14" ht="36">
      <c r="A277" s="364">
        <v>275</v>
      </c>
      <c r="B277" s="365" t="s">
        <v>28</v>
      </c>
      <c r="C277" s="364" t="s">
        <v>1078</v>
      </c>
      <c r="D277" s="364" t="s">
        <v>1079</v>
      </c>
      <c r="E277" s="364" t="s">
        <v>22</v>
      </c>
      <c r="F277" s="364" t="s">
        <v>1083</v>
      </c>
      <c r="G277" s="365" t="s">
        <v>312</v>
      </c>
      <c r="H277" s="364" t="s">
        <v>293</v>
      </c>
      <c r="I277" s="364" t="s">
        <v>1084</v>
      </c>
      <c r="J277" s="366" t="s">
        <v>1085</v>
      </c>
      <c r="K277" s="366">
        <v>5461926</v>
      </c>
      <c r="L277" s="366">
        <v>42</v>
      </c>
      <c r="M277" s="366">
        <v>5461926</v>
      </c>
      <c r="N277" s="366">
        <v>42</v>
      </c>
    </row>
    <row r="278" spans="1:14" ht="36">
      <c r="A278" s="364">
        <v>276</v>
      </c>
      <c r="B278" s="365" t="s">
        <v>28</v>
      </c>
      <c r="C278" s="364" t="s">
        <v>1078</v>
      </c>
      <c r="D278" s="364" t="s">
        <v>1079</v>
      </c>
      <c r="E278" s="364" t="s">
        <v>22</v>
      </c>
      <c r="F278" s="364" t="s">
        <v>1196</v>
      </c>
      <c r="G278" s="365" t="s">
        <v>334</v>
      </c>
      <c r="H278" s="364" t="s">
        <v>293</v>
      </c>
      <c r="I278" s="364" t="s">
        <v>1084</v>
      </c>
      <c r="J278" s="366" t="s">
        <v>1197</v>
      </c>
      <c r="K278" s="366">
        <v>1358595</v>
      </c>
      <c r="L278" s="366">
        <v>14</v>
      </c>
      <c r="M278" s="366">
        <v>1358595</v>
      </c>
      <c r="N278" s="366">
        <v>14</v>
      </c>
    </row>
    <row r="279" spans="1:14" ht="36">
      <c r="A279" s="364">
        <v>277</v>
      </c>
      <c r="B279" s="365" t="s">
        <v>28</v>
      </c>
      <c r="C279" s="364" t="s">
        <v>1078</v>
      </c>
      <c r="D279" s="364" t="s">
        <v>1079</v>
      </c>
      <c r="E279" s="364" t="s">
        <v>22</v>
      </c>
      <c r="F279" s="364" t="s">
        <v>1180</v>
      </c>
      <c r="G279" s="365" t="s">
        <v>417</v>
      </c>
      <c r="H279" s="364" t="s">
        <v>293</v>
      </c>
      <c r="I279" s="364" t="s">
        <v>1084</v>
      </c>
      <c r="J279" s="366" t="s">
        <v>1181</v>
      </c>
      <c r="K279" s="366">
        <v>3039678</v>
      </c>
      <c r="L279" s="366">
        <v>36</v>
      </c>
      <c r="M279" s="366">
        <v>3039678</v>
      </c>
      <c r="N279" s="366">
        <v>36</v>
      </c>
    </row>
    <row r="280" spans="1:14" ht="36">
      <c r="A280" s="364">
        <v>278</v>
      </c>
      <c r="B280" s="365" t="s">
        <v>28</v>
      </c>
      <c r="C280" s="364" t="s">
        <v>1078</v>
      </c>
      <c r="D280" s="364" t="s">
        <v>1079</v>
      </c>
      <c r="E280" s="364" t="s">
        <v>22</v>
      </c>
      <c r="F280" s="364" t="s">
        <v>1172</v>
      </c>
      <c r="G280" s="365" t="s">
        <v>318</v>
      </c>
      <c r="H280" s="364" t="s">
        <v>293</v>
      </c>
      <c r="I280" s="364" t="s">
        <v>1088</v>
      </c>
      <c r="J280" s="366" t="s">
        <v>1173</v>
      </c>
      <c r="K280" s="366">
        <v>1573237</v>
      </c>
      <c r="L280" s="366">
        <v>16</v>
      </c>
      <c r="M280" s="366">
        <v>1573237</v>
      </c>
      <c r="N280" s="366">
        <v>16</v>
      </c>
    </row>
    <row r="281" spans="1:14" ht="36">
      <c r="A281" s="364">
        <v>279</v>
      </c>
      <c r="B281" s="365" t="s">
        <v>28</v>
      </c>
      <c r="C281" s="364" t="s">
        <v>1078</v>
      </c>
      <c r="D281" s="364" t="s">
        <v>1086</v>
      </c>
      <c r="E281" s="364" t="s">
        <v>22</v>
      </c>
      <c r="F281" s="364" t="s">
        <v>1087</v>
      </c>
      <c r="G281" s="365" t="s">
        <v>319</v>
      </c>
      <c r="H281" s="364" t="s">
        <v>298</v>
      </c>
      <c r="I281" s="364" t="s">
        <v>1088</v>
      </c>
      <c r="J281" s="366" t="s">
        <v>1089</v>
      </c>
      <c r="K281" s="366">
        <v>643665</v>
      </c>
      <c r="L281" s="366">
        <v>10</v>
      </c>
      <c r="M281" s="366">
        <v>643665</v>
      </c>
      <c r="N281" s="366">
        <v>10</v>
      </c>
    </row>
    <row r="282" spans="1:14" ht="48">
      <c r="A282" s="364">
        <v>280</v>
      </c>
      <c r="B282" s="365" t="s">
        <v>28</v>
      </c>
      <c r="C282" s="364" t="s">
        <v>1078</v>
      </c>
      <c r="D282" s="364" t="s">
        <v>1159</v>
      </c>
      <c r="E282" s="364" t="s">
        <v>22</v>
      </c>
      <c r="F282" s="364" t="s">
        <v>1160</v>
      </c>
      <c r="G282" s="365" t="s">
        <v>314</v>
      </c>
      <c r="H282" s="364" t="s">
        <v>298</v>
      </c>
      <c r="I282" s="364" t="s">
        <v>1088</v>
      </c>
      <c r="J282" s="366" t="s">
        <v>1120</v>
      </c>
      <c r="K282" s="366">
        <v>540828</v>
      </c>
      <c r="L282" s="366">
        <v>8</v>
      </c>
      <c r="M282" s="366">
        <v>540828</v>
      </c>
      <c r="N282" s="366">
        <v>8</v>
      </c>
    </row>
    <row r="283" spans="1:14" ht="48">
      <c r="A283" s="364">
        <v>281</v>
      </c>
      <c r="B283" s="365" t="s">
        <v>28</v>
      </c>
      <c r="C283" s="364" t="s">
        <v>1078</v>
      </c>
      <c r="D283" s="364" t="s">
        <v>1159</v>
      </c>
      <c r="E283" s="364" t="s">
        <v>22</v>
      </c>
      <c r="F283" s="364" t="s">
        <v>1253</v>
      </c>
      <c r="G283" s="365" t="s">
        <v>364</v>
      </c>
      <c r="H283" s="364" t="s">
        <v>298</v>
      </c>
      <c r="I283" s="364" t="s">
        <v>1088</v>
      </c>
      <c r="J283" s="366" t="s">
        <v>1254</v>
      </c>
      <c r="K283" s="366">
        <v>557096</v>
      </c>
      <c r="L283" s="366">
        <v>8</v>
      </c>
      <c r="M283" s="366">
        <v>557096</v>
      </c>
      <c r="N283" s="366">
        <v>8</v>
      </c>
    </row>
    <row r="284" spans="1:14" ht="48">
      <c r="A284" s="364">
        <v>282</v>
      </c>
      <c r="B284" s="365" t="s">
        <v>28</v>
      </c>
      <c r="C284" s="364" t="s">
        <v>1078</v>
      </c>
      <c r="D284" s="364" t="s">
        <v>1159</v>
      </c>
      <c r="E284" s="364" t="s">
        <v>22</v>
      </c>
      <c r="F284" s="364" t="s">
        <v>1255</v>
      </c>
      <c r="G284" s="365" t="s">
        <v>313</v>
      </c>
      <c r="H284" s="364" t="s">
        <v>298</v>
      </c>
      <c r="I284" s="364" t="s">
        <v>1088</v>
      </c>
      <c r="J284" s="366" t="s">
        <v>1256</v>
      </c>
      <c r="K284" s="366">
        <v>275892</v>
      </c>
      <c r="L284" s="366">
        <v>4</v>
      </c>
      <c r="M284" s="366">
        <v>275892</v>
      </c>
      <c r="N284" s="366">
        <v>4</v>
      </c>
    </row>
    <row r="285" spans="1:14" ht="24">
      <c r="A285" s="364">
        <v>283</v>
      </c>
      <c r="B285" s="365" t="s">
        <v>28</v>
      </c>
      <c r="C285" s="364" t="s">
        <v>1078</v>
      </c>
      <c r="D285" s="364" t="s">
        <v>1079</v>
      </c>
      <c r="E285" s="364" t="s">
        <v>22</v>
      </c>
      <c r="F285" s="364" t="s">
        <v>1108</v>
      </c>
      <c r="G285" s="365" t="s">
        <v>333</v>
      </c>
      <c r="H285" s="364" t="s">
        <v>299</v>
      </c>
      <c r="I285" s="364" t="s">
        <v>1092</v>
      </c>
      <c r="J285" s="366" t="s">
        <v>1109</v>
      </c>
      <c r="K285" s="366">
        <v>8982545</v>
      </c>
      <c r="L285" s="366">
        <v>65</v>
      </c>
      <c r="M285" s="366">
        <v>8982545</v>
      </c>
      <c r="N285" s="366">
        <v>65</v>
      </c>
    </row>
    <row r="286" spans="1:14" ht="24">
      <c r="A286" s="364">
        <v>284</v>
      </c>
      <c r="B286" s="365" t="s">
        <v>359</v>
      </c>
      <c r="C286" s="364" t="s">
        <v>1078</v>
      </c>
      <c r="D286" s="364" t="s">
        <v>1090</v>
      </c>
      <c r="E286" s="364" t="s">
        <v>328</v>
      </c>
      <c r="F286" s="364" t="s">
        <v>1125</v>
      </c>
      <c r="G286" s="365" t="s">
        <v>340</v>
      </c>
      <c r="H286" s="364" t="s">
        <v>287</v>
      </c>
      <c r="I286" s="364" t="s">
        <v>1092</v>
      </c>
      <c r="J286" s="366" t="s">
        <v>1126</v>
      </c>
      <c r="K286" s="366">
        <v>940000</v>
      </c>
      <c r="L286" s="366">
        <v>8</v>
      </c>
      <c r="M286" s="366">
        <v>940000</v>
      </c>
      <c r="N286" s="366">
        <v>8</v>
      </c>
    </row>
    <row r="287" spans="1:14" ht="24">
      <c r="A287" s="364">
        <v>285</v>
      </c>
      <c r="B287" s="365" t="s">
        <v>359</v>
      </c>
      <c r="C287" s="364" t="s">
        <v>1078</v>
      </c>
      <c r="D287" s="364" t="s">
        <v>1079</v>
      </c>
      <c r="E287" s="364" t="s">
        <v>328</v>
      </c>
      <c r="F287" s="364" t="s">
        <v>1956</v>
      </c>
      <c r="G287" s="365" t="s">
        <v>1957</v>
      </c>
      <c r="H287" s="364" t="s">
        <v>306</v>
      </c>
      <c r="I287" s="364" t="s">
        <v>1183</v>
      </c>
      <c r="J287" s="366" t="s">
        <v>1958</v>
      </c>
      <c r="K287" s="366">
        <v>1199600</v>
      </c>
      <c r="L287" s="366">
        <v>4</v>
      </c>
      <c r="M287" s="366">
        <v>1199600</v>
      </c>
      <c r="N287" s="366">
        <v>4</v>
      </c>
    </row>
    <row r="288" spans="1:14" ht="24">
      <c r="A288" s="364">
        <v>286</v>
      </c>
      <c r="B288" s="365" t="s">
        <v>359</v>
      </c>
      <c r="C288" s="364" t="s">
        <v>1078</v>
      </c>
      <c r="D288" s="364" t="s">
        <v>1079</v>
      </c>
      <c r="E288" s="364" t="s">
        <v>328</v>
      </c>
      <c r="F288" s="364" t="s">
        <v>1494</v>
      </c>
      <c r="G288" s="365" t="s">
        <v>1035</v>
      </c>
      <c r="H288" s="364" t="s">
        <v>306</v>
      </c>
      <c r="I288" s="364" t="s">
        <v>1251</v>
      </c>
      <c r="J288" s="366" t="s">
        <v>1495</v>
      </c>
      <c r="K288" s="366">
        <v>1076880</v>
      </c>
      <c r="L288" s="366">
        <v>4</v>
      </c>
      <c r="M288" s="366">
        <v>1076880</v>
      </c>
      <c r="N288" s="366">
        <v>4</v>
      </c>
    </row>
    <row r="289" spans="1:14" ht="24">
      <c r="A289" s="364">
        <v>287</v>
      </c>
      <c r="B289" s="365" t="s">
        <v>359</v>
      </c>
      <c r="C289" s="364" t="s">
        <v>1078</v>
      </c>
      <c r="D289" s="364" t="s">
        <v>1090</v>
      </c>
      <c r="E289" s="364" t="s">
        <v>328</v>
      </c>
      <c r="F289" s="364" t="s">
        <v>1202</v>
      </c>
      <c r="G289" s="365" t="s">
        <v>975</v>
      </c>
      <c r="H289" s="364" t="s">
        <v>289</v>
      </c>
      <c r="I289" s="364" t="s">
        <v>1115</v>
      </c>
      <c r="J289" s="366" t="s">
        <v>1203</v>
      </c>
      <c r="K289" s="366">
        <v>689680</v>
      </c>
      <c r="L289" s="366">
        <v>4</v>
      </c>
      <c r="M289" s="366">
        <v>689680</v>
      </c>
      <c r="N289" s="366">
        <v>4</v>
      </c>
    </row>
    <row r="290" spans="1:14" ht="36">
      <c r="A290" s="364">
        <v>288</v>
      </c>
      <c r="B290" s="365" t="s">
        <v>359</v>
      </c>
      <c r="C290" s="364" t="s">
        <v>1078</v>
      </c>
      <c r="D290" s="364" t="s">
        <v>1079</v>
      </c>
      <c r="E290" s="364" t="s">
        <v>328</v>
      </c>
      <c r="F290" s="364" t="s">
        <v>1535</v>
      </c>
      <c r="G290" s="365" t="s">
        <v>1536</v>
      </c>
      <c r="H290" s="364" t="s">
        <v>304</v>
      </c>
      <c r="I290" s="364" t="s">
        <v>1187</v>
      </c>
      <c r="J290" s="366" t="s">
        <v>1537</v>
      </c>
      <c r="K290" s="366">
        <v>956400</v>
      </c>
      <c r="L290" s="366">
        <v>4</v>
      </c>
      <c r="M290" s="366">
        <v>956400</v>
      </c>
      <c r="N290" s="366">
        <v>4</v>
      </c>
    </row>
    <row r="291" spans="1:14" ht="60">
      <c r="A291" s="364">
        <v>289</v>
      </c>
      <c r="B291" s="365" t="s">
        <v>359</v>
      </c>
      <c r="C291" s="364" t="s">
        <v>1078</v>
      </c>
      <c r="D291" s="364" t="s">
        <v>1131</v>
      </c>
      <c r="E291" s="364" t="s">
        <v>328</v>
      </c>
      <c r="F291" s="364" t="s">
        <v>1440</v>
      </c>
      <c r="G291" s="365" t="s">
        <v>1033</v>
      </c>
      <c r="H291" s="364" t="s">
        <v>304</v>
      </c>
      <c r="I291" s="364" t="s">
        <v>1187</v>
      </c>
      <c r="J291" s="366" t="s">
        <v>1441</v>
      </c>
      <c r="K291" s="366">
        <v>678528</v>
      </c>
      <c r="L291" s="366">
        <v>2</v>
      </c>
      <c r="M291" s="366">
        <v>678528</v>
      </c>
      <c r="N291" s="366">
        <v>2</v>
      </c>
    </row>
    <row r="292" spans="1:14" ht="60">
      <c r="A292" s="364">
        <v>290</v>
      </c>
      <c r="B292" s="365" t="s">
        <v>359</v>
      </c>
      <c r="C292" s="364" t="s">
        <v>1078</v>
      </c>
      <c r="D292" s="364" t="s">
        <v>1131</v>
      </c>
      <c r="E292" s="364" t="s">
        <v>328</v>
      </c>
      <c r="F292" s="364" t="s">
        <v>1545</v>
      </c>
      <c r="G292" s="365" t="s">
        <v>1546</v>
      </c>
      <c r="H292" s="364" t="s">
        <v>304</v>
      </c>
      <c r="I292" s="364" t="s">
        <v>1187</v>
      </c>
      <c r="J292" s="366" t="s">
        <v>1547</v>
      </c>
      <c r="K292" s="366">
        <v>808146</v>
      </c>
      <c r="L292" s="366">
        <v>2</v>
      </c>
      <c r="M292" s="366">
        <v>808146</v>
      </c>
      <c r="N292" s="366">
        <v>2</v>
      </c>
    </row>
    <row r="293" spans="1:14" ht="60">
      <c r="A293" s="364">
        <v>291</v>
      </c>
      <c r="B293" s="365" t="s">
        <v>359</v>
      </c>
      <c r="C293" s="364" t="s">
        <v>1078</v>
      </c>
      <c r="D293" s="364" t="s">
        <v>1079</v>
      </c>
      <c r="E293" s="364" t="s">
        <v>328</v>
      </c>
      <c r="F293" s="364" t="s">
        <v>1416</v>
      </c>
      <c r="G293" s="365" t="s">
        <v>978</v>
      </c>
      <c r="H293" s="364" t="s">
        <v>304</v>
      </c>
      <c r="I293" s="364" t="s">
        <v>1187</v>
      </c>
      <c r="J293" s="366" t="s">
        <v>1417</v>
      </c>
      <c r="K293" s="366">
        <v>2020000</v>
      </c>
      <c r="L293" s="366">
        <v>4</v>
      </c>
      <c r="M293" s="366">
        <v>2020000</v>
      </c>
      <c r="N293" s="366">
        <v>4</v>
      </c>
    </row>
    <row r="294" spans="1:14" ht="48">
      <c r="A294" s="364">
        <v>292</v>
      </c>
      <c r="B294" s="365" t="s">
        <v>359</v>
      </c>
      <c r="C294" s="364" t="s">
        <v>1078</v>
      </c>
      <c r="D294" s="364" t="s">
        <v>1079</v>
      </c>
      <c r="E294" s="364" t="s">
        <v>328</v>
      </c>
      <c r="F294" s="364" t="s">
        <v>1478</v>
      </c>
      <c r="G294" s="365" t="s">
        <v>1027</v>
      </c>
      <c r="H294" s="364" t="s">
        <v>304</v>
      </c>
      <c r="I294" s="364" t="s">
        <v>1187</v>
      </c>
      <c r="J294" s="366" t="s">
        <v>1479</v>
      </c>
      <c r="K294" s="366">
        <v>0</v>
      </c>
      <c r="L294" s="366">
        <v>0</v>
      </c>
      <c r="M294" s="366">
        <v>0</v>
      </c>
      <c r="N294" s="366">
        <v>0</v>
      </c>
    </row>
    <row r="295" spans="1:14" ht="24">
      <c r="A295" s="364">
        <v>293</v>
      </c>
      <c r="B295" s="365" t="s">
        <v>359</v>
      </c>
      <c r="C295" s="364" t="s">
        <v>1078</v>
      </c>
      <c r="D295" s="364" t="s">
        <v>1079</v>
      </c>
      <c r="E295" s="364" t="s">
        <v>328</v>
      </c>
      <c r="F295" s="364" t="s">
        <v>1788</v>
      </c>
      <c r="G295" s="365" t="s">
        <v>1789</v>
      </c>
      <c r="H295" s="364" t="s">
        <v>304</v>
      </c>
      <c r="I295" s="364" t="s">
        <v>1187</v>
      </c>
      <c r="J295" s="366" t="s">
        <v>1790</v>
      </c>
      <c r="K295" s="366">
        <v>1630400</v>
      </c>
      <c r="L295" s="366">
        <v>4</v>
      </c>
      <c r="M295" s="366">
        <v>1630400</v>
      </c>
      <c r="N295" s="366">
        <v>4</v>
      </c>
    </row>
    <row r="296" spans="1:14" ht="60">
      <c r="A296" s="364">
        <v>294</v>
      </c>
      <c r="B296" s="365" t="s">
        <v>359</v>
      </c>
      <c r="C296" s="364" t="s">
        <v>1078</v>
      </c>
      <c r="D296" s="364" t="s">
        <v>1079</v>
      </c>
      <c r="E296" s="364" t="s">
        <v>328</v>
      </c>
      <c r="F296" s="364" t="s">
        <v>1188</v>
      </c>
      <c r="G296" s="365" t="s">
        <v>329</v>
      </c>
      <c r="H296" s="364" t="s">
        <v>304</v>
      </c>
      <c r="I296" s="364" t="s">
        <v>1187</v>
      </c>
      <c r="J296" s="366" t="s">
        <v>1189</v>
      </c>
      <c r="K296" s="366">
        <v>3086208</v>
      </c>
      <c r="L296" s="366">
        <v>8</v>
      </c>
      <c r="M296" s="366">
        <v>3086208</v>
      </c>
      <c r="N296" s="366">
        <v>8</v>
      </c>
    </row>
    <row r="297" spans="1:14" ht="60">
      <c r="A297" s="364">
        <v>295</v>
      </c>
      <c r="B297" s="365" t="s">
        <v>359</v>
      </c>
      <c r="C297" s="364" t="s">
        <v>1078</v>
      </c>
      <c r="D297" s="364" t="s">
        <v>1079</v>
      </c>
      <c r="E297" s="364" t="s">
        <v>328</v>
      </c>
      <c r="F297" s="364" t="s">
        <v>1200</v>
      </c>
      <c r="G297" s="365" t="s">
        <v>965</v>
      </c>
      <c r="H297" s="364" t="s">
        <v>304</v>
      </c>
      <c r="I297" s="364" t="s">
        <v>1187</v>
      </c>
      <c r="J297" s="366" t="s">
        <v>1201</v>
      </c>
      <c r="K297" s="366">
        <v>1105800</v>
      </c>
      <c r="L297" s="366">
        <v>2</v>
      </c>
      <c r="M297" s="366">
        <v>1105800</v>
      </c>
      <c r="N297" s="366">
        <v>2</v>
      </c>
    </row>
    <row r="298" spans="1:14" ht="48">
      <c r="A298" s="364">
        <v>296</v>
      </c>
      <c r="B298" s="365" t="s">
        <v>359</v>
      </c>
      <c r="C298" s="364" t="s">
        <v>1078</v>
      </c>
      <c r="D298" s="364" t="s">
        <v>1079</v>
      </c>
      <c r="E298" s="364" t="s">
        <v>328</v>
      </c>
      <c r="F298" s="364" t="s">
        <v>1190</v>
      </c>
      <c r="G298" s="365" t="s">
        <v>373</v>
      </c>
      <c r="H298" s="364" t="s">
        <v>305</v>
      </c>
      <c r="I298" s="364" t="s">
        <v>1187</v>
      </c>
      <c r="J298" s="366" t="s">
        <v>1191</v>
      </c>
      <c r="K298" s="366">
        <v>0</v>
      </c>
      <c r="L298" s="366">
        <v>0</v>
      </c>
      <c r="M298" s="366">
        <v>0</v>
      </c>
      <c r="N298" s="366">
        <v>0</v>
      </c>
    </row>
    <row r="299" spans="1:14" ht="48">
      <c r="A299" s="364">
        <v>297</v>
      </c>
      <c r="B299" s="365" t="s">
        <v>359</v>
      </c>
      <c r="C299" s="364" t="s">
        <v>1078</v>
      </c>
      <c r="D299" s="364" t="s">
        <v>1079</v>
      </c>
      <c r="E299" s="364" t="s">
        <v>328</v>
      </c>
      <c r="F299" s="364" t="s">
        <v>1192</v>
      </c>
      <c r="G299" s="365" t="s">
        <v>2093</v>
      </c>
      <c r="H299" s="364" t="s">
        <v>305</v>
      </c>
      <c r="I299" s="364" t="s">
        <v>1187</v>
      </c>
      <c r="J299" s="366" t="s">
        <v>1193</v>
      </c>
      <c r="K299" s="366">
        <v>0</v>
      </c>
      <c r="L299" s="366">
        <v>0</v>
      </c>
      <c r="M299" s="366">
        <v>0</v>
      </c>
      <c r="N299" s="366">
        <v>0</v>
      </c>
    </row>
    <row r="300" spans="1:14" ht="48">
      <c r="A300" s="364">
        <v>298</v>
      </c>
      <c r="B300" s="365" t="s">
        <v>359</v>
      </c>
      <c r="C300" s="364" t="s">
        <v>1078</v>
      </c>
      <c r="D300" s="364" t="s">
        <v>1159</v>
      </c>
      <c r="E300" s="364" t="s">
        <v>328</v>
      </c>
      <c r="F300" s="364" t="s">
        <v>1165</v>
      </c>
      <c r="G300" s="365" t="s">
        <v>416</v>
      </c>
      <c r="H300" s="364" t="s">
        <v>293</v>
      </c>
      <c r="I300" s="364" t="s">
        <v>1081</v>
      </c>
      <c r="J300" s="366" t="s">
        <v>1166</v>
      </c>
      <c r="K300" s="366">
        <v>293000</v>
      </c>
      <c r="L300" s="366">
        <v>2</v>
      </c>
      <c r="M300" s="366">
        <v>293000</v>
      </c>
      <c r="N300" s="366">
        <v>2</v>
      </c>
    </row>
    <row r="301" spans="1:14" ht="36">
      <c r="A301" s="364">
        <v>299</v>
      </c>
      <c r="B301" s="365" t="s">
        <v>359</v>
      </c>
      <c r="C301" s="364" t="s">
        <v>1078</v>
      </c>
      <c r="D301" s="364" t="s">
        <v>1079</v>
      </c>
      <c r="E301" s="364" t="s">
        <v>328</v>
      </c>
      <c r="F301" s="364" t="s">
        <v>1265</v>
      </c>
      <c r="G301" s="365" t="s">
        <v>317</v>
      </c>
      <c r="H301" s="364" t="s">
        <v>293</v>
      </c>
      <c r="I301" s="364" t="s">
        <v>1084</v>
      </c>
      <c r="J301" s="366" t="s">
        <v>1266</v>
      </c>
      <c r="K301" s="366">
        <v>329800</v>
      </c>
      <c r="L301" s="366">
        <v>2</v>
      </c>
      <c r="M301" s="366">
        <v>329800</v>
      </c>
      <c r="N301" s="366">
        <v>2</v>
      </c>
    </row>
    <row r="302" spans="1:14" ht="36">
      <c r="A302" s="364">
        <v>300</v>
      </c>
      <c r="B302" s="365" t="s">
        <v>359</v>
      </c>
      <c r="C302" s="364" t="s">
        <v>1078</v>
      </c>
      <c r="D302" s="364" t="s">
        <v>1131</v>
      </c>
      <c r="E302" s="364" t="s">
        <v>328</v>
      </c>
      <c r="F302" s="364" t="s">
        <v>1300</v>
      </c>
      <c r="G302" s="365" t="s">
        <v>362</v>
      </c>
      <c r="H302" s="364" t="s">
        <v>283</v>
      </c>
      <c r="I302" s="364" t="s">
        <v>1251</v>
      </c>
      <c r="J302" s="366" t="s">
        <v>1301</v>
      </c>
      <c r="K302" s="366">
        <v>1551600</v>
      </c>
      <c r="L302" s="366">
        <v>4</v>
      </c>
      <c r="M302" s="366">
        <v>1551600</v>
      </c>
      <c r="N302" s="366">
        <v>4</v>
      </c>
    </row>
    <row r="303" spans="1:14" ht="24">
      <c r="A303" s="364">
        <v>301</v>
      </c>
      <c r="B303" s="365" t="s">
        <v>359</v>
      </c>
      <c r="C303" s="364" t="s">
        <v>1078</v>
      </c>
      <c r="D303" s="364" t="s">
        <v>1079</v>
      </c>
      <c r="E303" s="364" t="s">
        <v>328</v>
      </c>
      <c r="F303" s="364" t="s">
        <v>1288</v>
      </c>
      <c r="G303" s="365" t="s">
        <v>1006</v>
      </c>
      <c r="H303" s="364" t="s">
        <v>302</v>
      </c>
      <c r="I303" s="364" t="s">
        <v>1183</v>
      </c>
      <c r="J303" s="366" t="s">
        <v>1289</v>
      </c>
      <c r="K303" s="366">
        <v>659800</v>
      </c>
      <c r="L303" s="366">
        <v>2</v>
      </c>
      <c r="M303" s="366">
        <v>659800</v>
      </c>
      <c r="N303" s="366">
        <v>2</v>
      </c>
    </row>
    <row r="304" spans="1:14" ht="24">
      <c r="A304" s="364">
        <v>302</v>
      </c>
      <c r="B304" s="365" t="s">
        <v>359</v>
      </c>
      <c r="C304" s="364" t="s">
        <v>1078</v>
      </c>
      <c r="D304" s="364" t="s">
        <v>1079</v>
      </c>
      <c r="E304" s="364" t="s">
        <v>328</v>
      </c>
      <c r="F304" s="364" t="s">
        <v>1273</v>
      </c>
      <c r="G304" s="365" t="s">
        <v>1007</v>
      </c>
      <c r="H304" s="364" t="s">
        <v>302</v>
      </c>
      <c r="I304" s="364" t="s">
        <v>1183</v>
      </c>
      <c r="J304" s="366" t="s">
        <v>1274</v>
      </c>
      <c r="K304" s="366">
        <v>679800</v>
      </c>
      <c r="L304" s="366">
        <v>2</v>
      </c>
      <c r="M304" s="366">
        <v>679800</v>
      </c>
      <c r="N304" s="366">
        <v>2</v>
      </c>
    </row>
    <row r="305" spans="1:14" ht="24">
      <c r="A305" s="364">
        <v>303</v>
      </c>
      <c r="B305" s="365" t="s">
        <v>359</v>
      </c>
      <c r="C305" s="364" t="s">
        <v>1078</v>
      </c>
      <c r="D305" s="364" t="s">
        <v>1131</v>
      </c>
      <c r="E305" s="364" t="s">
        <v>328</v>
      </c>
      <c r="F305" s="364" t="s">
        <v>1828</v>
      </c>
      <c r="G305" s="365" t="s">
        <v>1829</v>
      </c>
      <c r="H305" s="364" t="s">
        <v>290</v>
      </c>
      <c r="I305" s="364" t="s">
        <v>1092</v>
      </c>
      <c r="J305" s="366" t="s">
        <v>1830</v>
      </c>
      <c r="K305" s="366">
        <v>336380</v>
      </c>
      <c r="L305" s="366">
        <v>2</v>
      </c>
      <c r="M305" s="366">
        <v>336380</v>
      </c>
      <c r="N305" s="366">
        <v>2</v>
      </c>
    </row>
    <row r="306" spans="1:14" ht="24">
      <c r="A306" s="364">
        <v>304</v>
      </c>
      <c r="B306" s="365" t="s">
        <v>359</v>
      </c>
      <c r="C306" s="364" t="s">
        <v>1078</v>
      </c>
      <c r="D306" s="364" t="s">
        <v>1131</v>
      </c>
      <c r="E306" s="364" t="s">
        <v>328</v>
      </c>
      <c r="F306" s="364" t="s">
        <v>1800</v>
      </c>
      <c r="G306" s="365" t="s">
        <v>1801</v>
      </c>
      <c r="H306" s="364" t="s">
        <v>290</v>
      </c>
      <c r="I306" s="364" t="s">
        <v>1092</v>
      </c>
      <c r="J306" s="366" t="s">
        <v>1802</v>
      </c>
      <c r="K306" s="366">
        <v>823600</v>
      </c>
      <c r="L306" s="366">
        <v>4</v>
      </c>
      <c r="M306" s="366">
        <v>823600</v>
      </c>
      <c r="N306" s="366">
        <v>4</v>
      </c>
    </row>
    <row r="307" spans="1:14" ht="24">
      <c r="A307" s="364">
        <v>305</v>
      </c>
      <c r="B307" s="365" t="s">
        <v>359</v>
      </c>
      <c r="C307" s="364" t="s">
        <v>1078</v>
      </c>
      <c r="D307" s="364" t="s">
        <v>1131</v>
      </c>
      <c r="E307" s="364" t="s">
        <v>328</v>
      </c>
      <c r="F307" s="364" t="s">
        <v>1959</v>
      </c>
      <c r="G307" s="365" t="s">
        <v>1960</v>
      </c>
      <c r="H307" s="364" t="s">
        <v>290</v>
      </c>
      <c r="I307" s="364" t="s">
        <v>1092</v>
      </c>
      <c r="J307" s="366" t="s">
        <v>1961</v>
      </c>
      <c r="K307" s="366">
        <v>500720</v>
      </c>
      <c r="L307" s="366">
        <v>4</v>
      </c>
      <c r="M307" s="366">
        <v>500720</v>
      </c>
      <c r="N307" s="366">
        <v>4</v>
      </c>
    </row>
    <row r="308" spans="1:14" ht="36">
      <c r="A308" s="364">
        <v>306</v>
      </c>
      <c r="B308" s="365" t="s">
        <v>359</v>
      </c>
      <c r="C308" s="364" t="s">
        <v>1078</v>
      </c>
      <c r="D308" s="364" t="s">
        <v>1131</v>
      </c>
      <c r="E308" s="364" t="s">
        <v>328</v>
      </c>
      <c r="F308" s="364" t="s">
        <v>1305</v>
      </c>
      <c r="G308" s="365" t="s">
        <v>350</v>
      </c>
      <c r="H308" s="364" t="s">
        <v>284</v>
      </c>
      <c r="I308" s="364" t="s">
        <v>1092</v>
      </c>
      <c r="J308" s="366" t="s">
        <v>1306</v>
      </c>
      <c r="K308" s="366">
        <v>1858800</v>
      </c>
      <c r="L308" s="366">
        <v>4</v>
      </c>
      <c r="M308" s="366">
        <v>1858800</v>
      </c>
      <c r="N308" s="366">
        <v>4</v>
      </c>
    </row>
    <row r="309" spans="1:14" ht="36">
      <c r="A309" s="364">
        <v>307</v>
      </c>
      <c r="B309" s="365" t="s">
        <v>359</v>
      </c>
      <c r="C309" s="364" t="s">
        <v>1078</v>
      </c>
      <c r="D309" s="364" t="s">
        <v>1090</v>
      </c>
      <c r="E309" s="364" t="s">
        <v>328</v>
      </c>
      <c r="F309" s="364" t="s">
        <v>1331</v>
      </c>
      <c r="G309" s="365" t="s">
        <v>957</v>
      </c>
      <c r="H309" s="364" t="s">
        <v>289</v>
      </c>
      <c r="I309" s="364" t="s">
        <v>1092</v>
      </c>
      <c r="J309" s="366" t="s">
        <v>1332</v>
      </c>
      <c r="K309" s="366">
        <v>512800</v>
      </c>
      <c r="L309" s="366">
        <v>2</v>
      </c>
      <c r="M309" s="366">
        <v>512800</v>
      </c>
      <c r="N309" s="366">
        <v>2</v>
      </c>
    </row>
    <row r="310" spans="1:14" ht="24">
      <c r="A310" s="364">
        <v>308</v>
      </c>
      <c r="B310" s="365" t="s">
        <v>359</v>
      </c>
      <c r="C310" s="364" t="s">
        <v>1078</v>
      </c>
      <c r="D310" s="364" t="s">
        <v>1131</v>
      </c>
      <c r="E310" s="364" t="s">
        <v>328</v>
      </c>
      <c r="F310" s="364" t="s">
        <v>1511</v>
      </c>
      <c r="G310" s="365" t="s">
        <v>1512</v>
      </c>
      <c r="H310" s="364" t="s">
        <v>290</v>
      </c>
      <c r="I310" s="364" t="s">
        <v>1092</v>
      </c>
      <c r="J310" s="366" t="s">
        <v>1513</v>
      </c>
      <c r="K310" s="366">
        <v>265900</v>
      </c>
      <c r="L310" s="366">
        <v>1</v>
      </c>
      <c r="M310" s="366">
        <v>265900</v>
      </c>
      <c r="N310" s="366">
        <v>1</v>
      </c>
    </row>
    <row r="311" spans="1:14" ht="36">
      <c r="A311" s="364">
        <v>309</v>
      </c>
      <c r="B311" s="365" t="s">
        <v>243</v>
      </c>
      <c r="C311" s="364" t="s">
        <v>1078</v>
      </c>
      <c r="D311" s="364" t="s">
        <v>1090</v>
      </c>
      <c r="E311" s="364" t="s">
        <v>242</v>
      </c>
      <c r="F311" s="364" t="s">
        <v>1140</v>
      </c>
      <c r="G311" s="365" t="s">
        <v>321</v>
      </c>
      <c r="H311" s="364" t="s">
        <v>287</v>
      </c>
      <c r="I311" s="364" t="s">
        <v>1092</v>
      </c>
      <c r="J311" s="366" t="s">
        <v>1141</v>
      </c>
      <c r="K311" s="366">
        <v>199070</v>
      </c>
      <c r="L311" s="366">
        <v>2</v>
      </c>
      <c r="M311" s="366">
        <v>199070</v>
      </c>
      <c r="N311" s="366">
        <v>2</v>
      </c>
    </row>
    <row r="312" spans="1:14" ht="36">
      <c r="A312" s="364">
        <v>310</v>
      </c>
      <c r="B312" s="365" t="s">
        <v>243</v>
      </c>
      <c r="C312" s="364" t="s">
        <v>1078</v>
      </c>
      <c r="D312" s="364" t="s">
        <v>1079</v>
      </c>
      <c r="E312" s="364" t="s">
        <v>242</v>
      </c>
      <c r="F312" s="364" t="s">
        <v>1163</v>
      </c>
      <c r="G312" s="365" t="s">
        <v>340</v>
      </c>
      <c r="H312" s="364" t="s">
        <v>298</v>
      </c>
      <c r="I312" s="364" t="s">
        <v>1092</v>
      </c>
      <c r="J312" s="366" t="s">
        <v>1164</v>
      </c>
      <c r="K312" s="366">
        <v>329012</v>
      </c>
      <c r="L312" s="366">
        <v>4</v>
      </c>
      <c r="M312" s="366">
        <v>329012</v>
      </c>
      <c r="N312" s="366">
        <v>4</v>
      </c>
    </row>
    <row r="313" spans="1:14" ht="36">
      <c r="A313" s="364">
        <v>311</v>
      </c>
      <c r="B313" s="365" t="s">
        <v>243</v>
      </c>
      <c r="C313" s="364" t="s">
        <v>1078</v>
      </c>
      <c r="D313" s="364" t="s">
        <v>1079</v>
      </c>
      <c r="E313" s="364" t="s">
        <v>242</v>
      </c>
      <c r="F313" s="364" t="s">
        <v>1157</v>
      </c>
      <c r="G313" s="365" t="s">
        <v>337</v>
      </c>
      <c r="H313" s="364" t="s">
        <v>298</v>
      </c>
      <c r="I313" s="364" t="s">
        <v>1092</v>
      </c>
      <c r="J313" s="366" t="s">
        <v>1158</v>
      </c>
      <c r="K313" s="366">
        <v>484056</v>
      </c>
      <c r="L313" s="366">
        <v>6</v>
      </c>
      <c r="M313" s="366">
        <v>484056</v>
      </c>
      <c r="N313" s="366">
        <v>6</v>
      </c>
    </row>
    <row r="314" spans="1:14" ht="36">
      <c r="A314" s="364">
        <v>312</v>
      </c>
      <c r="B314" s="365" t="s">
        <v>243</v>
      </c>
      <c r="C314" s="364" t="s">
        <v>1078</v>
      </c>
      <c r="D314" s="364" t="s">
        <v>1079</v>
      </c>
      <c r="E314" s="364" t="s">
        <v>242</v>
      </c>
      <c r="F314" s="364" t="s">
        <v>1161</v>
      </c>
      <c r="G314" s="365" t="s">
        <v>326</v>
      </c>
      <c r="H314" s="364" t="s">
        <v>298</v>
      </c>
      <c r="I314" s="364" t="s">
        <v>1092</v>
      </c>
      <c r="J314" s="366" t="s">
        <v>1162</v>
      </c>
      <c r="K314" s="366">
        <v>153633</v>
      </c>
      <c r="L314" s="366">
        <v>2</v>
      </c>
      <c r="M314" s="366">
        <v>153633</v>
      </c>
      <c r="N314" s="366">
        <v>2</v>
      </c>
    </row>
    <row r="315" spans="1:14" ht="48">
      <c r="A315" s="364">
        <v>313</v>
      </c>
      <c r="B315" s="365" t="s">
        <v>243</v>
      </c>
      <c r="C315" s="364" t="s">
        <v>1078</v>
      </c>
      <c r="D315" s="364" t="s">
        <v>1090</v>
      </c>
      <c r="E315" s="364" t="s">
        <v>242</v>
      </c>
      <c r="F315" s="364" t="s">
        <v>1616</v>
      </c>
      <c r="G315" s="365" t="s">
        <v>1617</v>
      </c>
      <c r="H315" s="364" t="s">
        <v>285</v>
      </c>
      <c r="I315" s="364" t="s">
        <v>1187</v>
      </c>
      <c r="J315" s="366" t="s">
        <v>1618</v>
      </c>
      <c r="K315" s="366">
        <v>739171</v>
      </c>
      <c r="L315" s="366">
        <v>2</v>
      </c>
      <c r="M315" s="366">
        <v>739171</v>
      </c>
      <c r="N315" s="366">
        <v>2</v>
      </c>
    </row>
    <row r="316" spans="1:14" ht="48">
      <c r="A316" s="364">
        <v>314</v>
      </c>
      <c r="B316" s="365" t="s">
        <v>75</v>
      </c>
      <c r="C316" s="364" t="s">
        <v>1078</v>
      </c>
      <c r="D316" s="364" t="s">
        <v>1079</v>
      </c>
      <c r="E316" s="364" t="s">
        <v>67</v>
      </c>
      <c r="F316" s="364" t="s">
        <v>1366</v>
      </c>
      <c r="G316" s="365" t="s">
        <v>353</v>
      </c>
      <c r="H316" s="364" t="s">
        <v>305</v>
      </c>
      <c r="I316" s="364" t="s">
        <v>1187</v>
      </c>
      <c r="J316" s="366" t="s">
        <v>1367</v>
      </c>
      <c r="K316" s="366">
        <v>653717</v>
      </c>
      <c r="L316" s="366">
        <v>2</v>
      </c>
      <c r="M316" s="366">
        <v>653717</v>
      </c>
      <c r="N316" s="366">
        <v>2</v>
      </c>
    </row>
    <row r="317" spans="1:14" ht="48">
      <c r="A317" s="364">
        <v>315</v>
      </c>
      <c r="B317" s="365" t="s">
        <v>75</v>
      </c>
      <c r="C317" s="364" t="s">
        <v>1078</v>
      </c>
      <c r="D317" s="364" t="s">
        <v>1079</v>
      </c>
      <c r="E317" s="364" t="s">
        <v>67</v>
      </c>
      <c r="F317" s="364" t="s">
        <v>1194</v>
      </c>
      <c r="G317" s="365" t="s">
        <v>997</v>
      </c>
      <c r="H317" s="364" t="s">
        <v>305</v>
      </c>
      <c r="I317" s="364" t="s">
        <v>1187</v>
      </c>
      <c r="J317" s="366" t="s">
        <v>1195</v>
      </c>
      <c r="K317" s="366">
        <v>726294</v>
      </c>
      <c r="L317" s="366">
        <v>2</v>
      </c>
      <c r="M317" s="366">
        <v>726294</v>
      </c>
      <c r="N317" s="366">
        <v>2</v>
      </c>
    </row>
    <row r="318" spans="1:14" ht="48">
      <c r="A318" s="364">
        <v>316</v>
      </c>
      <c r="B318" s="365" t="s">
        <v>75</v>
      </c>
      <c r="C318" s="364" t="s">
        <v>1078</v>
      </c>
      <c r="D318" s="364" t="s">
        <v>1090</v>
      </c>
      <c r="E318" s="364" t="s">
        <v>67</v>
      </c>
      <c r="F318" s="364" t="s">
        <v>1616</v>
      </c>
      <c r="G318" s="365" t="s">
        <v>1617</v>
      </c>
      <c r="H318" s="364" t="s">
        <v>285</v>
      </c>
      <c r="I318" s="364" t="s">
        <v>1187</v>
      </c>
      <c r="J318" s="366" t="s">
        <v>1618</v>
      </c>
      <c r="K318" s="366">
        <v>731223</v>
      </c>
      <c r="L318" s="366">
        <v>2</v>
      </c>
      <c r="M318" s="366">
        <v>731223</v>
      </c>
      <c r="N318" s="366">
        <v>2</v>
      </c>
    </row>
    <row r="319" spans="1:14" ht="48">
      <c r="A319" s="364">
        <v>317</v>
      </c>
      <c r="B319" s="365" t="s">
        <v>75</v>
      </c>
      <c r="C319" s="364" t="s">
        <v>1078</v>
      </c>
      <c r="D319" s="364" t="s">
        <v>1090</v>
      </c>
      <c r="E319" s="364" t="s">
        <v>67</v>
      </c>
      <c r="F319" s="364" t="s">
        <v>1640</v>
      </c>
      <c r="G319" s="365" t="s">
        <v>1641</v>
      </c>
      <c r="H319" s="364" t="s">
        <v>285</v>
      </c>
      <c r="I319" s="364" t="s">
        <v>1187</v>
      </c>
      <c r="J319" s="366" t="s">
        <v>1642</v>
      </c>
      <c r="K319" s="366">
        <v>767512</v>
      </c>
      <c r="L319" s="366">
        <v>2</v>
      </c>
      <c r="M319" s="366">
        <v>767512</v>
      </c>
      <c r="N319" s="366">
        <v>2</v>
      </c>
    </row>
    <row r="320" spans="1:14" ht="36">
      <c r="A320" s="364">
        <v>318</v>
      </c>
      <c r="B320" s="365" t="s">
        <v>75</v>
      </c>
      <c r="C320" s="364" t="s">
        <v>1078</v>
      </c>
      <c r="D320" s="364" t="s">
        <v>1079</v>
      </c>
      <c r="E320" s="364" t="s">
        <v>67</v>
      </c>
      <c r="F320" s="364" t="s">
        <v>1222</v>
      </c>
      <c r="G320" s="365" t="s">
        <v>968</v>
      </c>
      <c r="H320" s="364" t="s">
        <v>293</v>
      </c>
      <c r="I320" s="364" t="s">
        <v>1084</v>
      </c>
      <c r="J320" s="366" t="s">
        <v>1223</v>
      </c>
      <c r="K320" s="366">
        <v>530519</v>
      </c>
      <c r="L320" s="366">
        <v>4</v>
      </c>
      <c r="M320" s="366">
        <v>530519</v>
      </c>
      <c r="N320" s="366">
        <v>4</v>
      </c>
    </row>
    <row r="321" spans="1:14" ht="36">
      <c r="A321" s="364">
        <v>319</v>
      </c>
      <c r="B321" s="365" t="s">
        <v>75</v>
      </c>
      <c r="C321" s="364" t="s">
        <v>1078</v>
      </c>
      <c r="D321" s="364" t="s">
        <v>1079</v>
      </c>
      <c r="E321" s="364" t="s">
        <v>67</v>
      </c>
      <c r="F321" s="364" t="s">
        <v>1094</v>
      </c>
      <c r="G321" s="365" t="s">
        <v>336</v>
      </c>
      <c r="H321" s="364" t="s">
        <v>293</v>
      </c>
      <c r="I321" s="364" t="s">
        <v>1084</v>
      </c>
      <c r="J321" s="366" t="s">
        <v>1095</v>
      </c>
      <c r="K321" s="366">
        <v>651134</v>
      </c>
      <c r="L321" s="366">
        <v>4</v>
      </c>
      <c r="M321" s="366">
        <v>651134</v>
      </c>
      <c r="N321" s="366">
        <v>4</v>
      </c>
    </row>
    <row r="322" spans="1:14" ht="36">
      <c r="A322" s="364">
        <v>320</v>
      </c>
      <c r="B322" s="365" t="s">
        <v>75</v>
      </c>
      <c r="C322" s="364" t="s">
        <v>1078</v>
      </c>
      <c r="D322" s="364" t="s">
        <v>1079</v>
      </c>
      <c r="E322" s="364" t="s">
        <v>67</v>
      </c>
      <c r="F322" s="364" t="s">
        <v>1083</v>
      </c>
      <c r="G322" s="365" t="s">
        <v>312</v>
      </c>
      <c r="H322" s="364" t="s">
        <v>293</v>
      </c>
      <c r="I322" s="364" t="s">
        <v>1084</v>
      </c>
      <c r="J322" s="366" t="s">
        <v>1085</v>
      </c>
      <c r="K322" s="366">
        <v>605694</v>
      </c>
      <c r="L322" s="366">
        <v>4</v>
      </c>
      <c r="M322" s="366">
        <v>605694</v>
      </c>
      <c r="N322" s="366">
        <v>4</v>
      </c>
    </row>
    <row r="323" spans="1:14" ht="24">
      <c r="A323" s="364">
        <v>321</v>
      </c>
      <c r="B323" s="365" t="s">
        <v>103</v>
      </c>
      <c r="C323" s="364" t="s">
        <v>1078</v>
      </c>
      <c r="D323" s="364" t="s">
        <v>1102</v>
      </c>
      <c r="E323" s="364" t="s">
        <v>88</v>
      </c>
      <c r="F323" s="364" t="s">
        <v>1142</v>
      </c>
      <c r="G323" s="365" t="s">
        <v>354</v>
      </c>
      <c r="H323" s="364" t="s">
        <v>303</v>
      </c>
      <c r="I323" s="364" t="s">
        <v>1081</v>
      </c>
      <c r="J323" s="366" t="s">
        <v>1143</v>
      </c>
      <c r="K323" s="366">
        <v>281052</v>
      </c>
      <c r="L323" s="366">
        <v>4</v>
      </c>
      <c r="M323" s="366">
        <v>281052</v>
      </c>
      <c r="N323" s="366">
        <v>4</v>
      </c>
    </row>
    <row r="324" spans="1:14" ht="24">
      <c r="A324" s="364">
        <v>322</v>
      </c>
      <c r="B324" s="365" t="s">
        <v>103</v>
      </c>
      <c r="C324" s="364" t="s">
        <v>1078</v>
      </c>
      <c r="D324" s="364" t="s">
        <v>1102</v>
      </c>
      <c r="E324" s="364" t="s">
        <v>88</v>
      </c>
      <c r="F324" s="364" t="s">
        <v>1103</v>
      </c>
      <c r="G324" s="365" t="s">
        <v>977</v>
      </c>
      <c r="H324" s="364" t="s">
        <v>303</v>
      </c>
      <c r="I324" s="364" t="s">
        <v>1081</v>
      </c>
      <c r="J324" s="366" t="s">
        <v>1104</v>
      </c>
      <c r="K324" s="366">
        <v>260628</v>
      </c>
      <c r="L324" s="366">
        <v>4</v>
      </c>
      <c r="M324" s="366">
        <v>260628</v>
      </c>
      <c r="N324" s="366">
        <v>4</v>
      </c>
    </row>
    <row r="325" spans="1:14" ht="24">
      <c r="A325" s="364">
        <v>323</v>
      </c>
      <c r="B325" s="365" t="s">
        <v>103</v>
      </c>
      <c r="C325" s="364" t="s">
        <v>1078</v>
      </c>
      <c r="D325" s="364" t="s">
        <v>1090</v>
      </c>
      <c r="E325" s="364" t="s">
        <v>88</v>
      </c>
      <c r="F325" s="364" t="s">
        <v>1151</v>
      </c>
      <c r="G325" s="365" t="s">
        <v>996</v>
      </c>
      <c r="H325" s="364" t="s">
        <v>287</v>
      </c>
      <c r="I325" s="364" t="s">
        <v>1092</v>
      </c>
      <c r="J325" s="366" t="s">
        <v>1152</v>
      </c>
      <c r="K325" s="366">
        <v>905307</v>
      </c>
      <c r="L325" s="366">
        <v>10</v>
      </c>
      <c r="M325" s="366">
        <v>905307</v>
      </c>
      <c r="N325" s="366">
        <v>10</v>
      </c>
    </row>
    <row r="326" spans="1:14" ht="24">
      <c r="A326" s="364">
        <v>324</v>
      </c>
      <c r="B326" s="365" t="s">
        <v>103</v>
      </c>
      <c r="C326" s="364" t="s">
        <v>1078</v>
      </c>
      <c r="D326" s="364" t="s">
        <v>1090</v>
      </c>
      <c r="E326" s="364" t="s">
        <v>88</v>
      </c>
      <c r="F326" s="364" t="s">
        <v>1138</v>
      </c>
      <c r="G326" s="365" t="s">
        <v>351</v>
      </c>
      <c r="H326" s="364" t="s">
        <v>287</v>
      </c>
      <c r="I326" s="364" t="s">
        <v>1092</v>
      </c>
      <c r="J326" s="366" t="s">
        <v>1139</v>
      </c>
      <c r="K326" s="366">
        <v>380306</v>
      </c>
      <c r="L326" s="366">
        <v>4</v>
      </c>
      <c r="M326" s="366">
        <v>380306</v>
      </c>
      <c r="N326" s="366">
        <v>4</v>
      </c>
    </row>
    <row r="327" spans="1:14" ht="24">
      <c r="A327" s="364">
        <v>325</v>
      </c>
      <c r="B327" s="365" t="s">
        <v>103</v>
      </c>
      <c r="C327" s="364" t="s">
        <v>1078</v>
      </c>
      <c r="D327" s="364" t="s">
        <v>1090</v>
      </c>
      <c r="E327" s="364" t="s">
        <v>88</v>
      </c>
      <c r="F327" s="364" t="s">
        <v>1214</v>
      </c>
      <c r="G327" s="365" t="s">
        <v>1010</v>
      </c>
      <c r="H327" s="364" t="s">
        <v>287</v>
      </c>
      <c r="I327" s="364" t="s">
        <v>1092</v>
      </c>
      <c r="J327" s="366" t="s">
        <v>1215</v>
      </c>
      <c r="K327" s="366">
        <v>355572</v>
      </c>
      <c r="L327" s="366">
        <v>4</v>
      </c>
      <c r="M327" s="366">
        <v>355572</v>
      </c>
      <c r="N327" s="366">
        <v>4</v>
      </c>
    </row>
    <row r="328" spans="1:14" ht="24">
      <c r="A328" s="364">
        <v>326</v>
      </c>
      <c r="B328" s="365" t="s">
        <v>103</v>
      </c>
      <c r="C328" s="364" t="s">
        <v>1078</v>
      </c>
      <c r="D328" s="364" t="s">
        <v>1079</v>
      </c>
      <c r="E328" s="364" t="s">
        <v>88</v>
      </c>
      <c r="F328" s="364" t="s">
        <v>1157</v>
      </c>
      <c r="G328" s="365" t="s">
        <v>337</v>
      </c>
      <c r="H328" s="364" t="s">
        <v>298</v>
      </c>
      <c r="I328" s="364" t="s">
        <v>1092</v>
      </c>
      <c r="J328" s="366" t="s">
        <v>1158</v>
      </c>
      <c r="K328" s="366">
        <v>645408</v>
      </c>
      <c r="L328" s="366">
        <v>8</v>
      </c>
      <c r="M328" s="366">
        <v>645408</v>
      </c>
      <c r="N328" s="366">
        <v>8</v>
      </c>
    </row>
    <row r="329" spans="1:14" ht="24">
      <c r="A329" s="364">
        <v>327</v>
      </c>
      <c r="B329" s="365" t="s">
        <v>103</v>
      </c>
      <c r="C329" s="364" t="s">
        <v>1078</v>
      </c>
      <c r="D329" s="364" t="s">
        <v>1090</v>
      </c>
      <c r="E329" s="364" t="s">
        <v>88</v>
      </c>
      <c r="F329" s="364" t="s">
        <v>1136</v>
      </c>
      <c r="G329" s="365" t="s">
        <v>333</v>
      </c>
      <c r="H329" s="364" t="s">
        <v>289</v>
      </c>
      <c r="I329" s="364" t="s">
        <v>1088</v>
      </c>
      <c r="J329" s="366" t="s">
        <v>1137</v>
      </c>
      <c r="K329" s="366">
        <v>262086</v>
      </c>
      <c r="L329" s="366">
        <v>2</v>
      </c>
      <c r="M329" s="366">
        <v>262086</v>
      </c>
      <c r="N329" s="366">
        <v>2</v>
      </c>
    </row>
    <row r="330" spans="1:14" ht="48">
      <c r="A330" s="364">
        <v>328</v>
      </c>
      <c r="B330" s="365" t="s">
        <v>103</v>
      </c>
      <c r="C330" s="364" t="s">
        <v>1078</v>
      </c>
      <c r="D330" s="364" t="s">
        <v>1159</v>
      </c>
      <c r="E330" s="364" t="s">
        <v>88</v>
      </c>
      <c r="F330" s="364" t="s">
        <v>1253</v>
      </c>
      <c r="G330" s="365" t="s">
        <v>364</v>
      </c>
      <c r="H330" s="364" t="s">
        <v>298</v>
      </c>
      <c r="I330" s="364" t="s">
        <v>1088</v>
      </c>
      <c r="J330" s="366" t="s">
        <v>1254</v>
      </c>
      <c r="K330" s="366">
        <v>278548</v>
      </c>
      <c r="L330" s="366">
        <v>4</v>
      </c>
      <c r="M330" s="366">
        <v>278548</v>
      </c>
      <c r="N330" s="366">
        <v>4</v>
      </c>
    </row>
    <row r="331" spans="1:14" ht="24">
      <c r="A331" s="364">
        <v>329</v>
      </c>
      <c r="B331" s="365" t="s">
        <v>103</v>
      </c>
      <c r="C331" s="364" t="s">
        <v>1078</v>
      </c>
      <c r="D331" s="364" t="s">
        <v>1090</v>
      </c>
      <c r="E331" s="364" t="s">
        <v>88</v>
      </c>
      <c r="F331" s="364" t="s">
        <v>1176</v>
      </c>
      <c r="G331" s="365" t="s">
        <v>351</v>
      </c>
      <c r="H331" s="364" t="s">
        <v>361</v>
      </c>
      <c r="I331" s="364" t="s">
        <v>1148</v>
      </c>
      <c r="J331" s="366" t="s">
        <v>1177</v>
      </c>
      <c r="K331" s="366">
        <v>353962</v>
      </c>
      <c r="L331" s="366">
        <v>4</v>
      </c>
      <c r="M331" s="366">
        <v>353962</v>
      </c>
      <c r="N331" s="366">
        <v>4</v>
      </c>
    </row>
    <row r="332" spans="1:14" ht="48">
      <c r="A332" s="364">
        <v>330</v>
      </c>
      <c r="B332" s="365" t="s">
        <v>103</v>
      </c>
      <c r="C332" s="364" t="s">
        <v>1078</v>
      </c>
      <c r="D332" s="364" t="s">
        <v>1079</v>
      </c>
      <c r="E332" s="364" t="s">
        <v>88</v>
      </c>
      <c r="F332" s="364" t="s">
        <v>1426</v>
      </c>
      <c r="G332" s="365" t="s">
        <v>963</v>
      </c>
      <c r="H332" s="364" t="s">
        <v>305</v>
      </c>
      <c r="I332" s="364" t="s">
        <v>1148</v>
      </c>
      <c r="J332" s="366" t="s">
        <v>1427</v>
      </c>
      <c r="K332" s="366">
        <v>373813</v>
      </c>
      <c r="L332" s="366">
        <v>2</v>
      </c>
      <c r="M332" s="366">
        <v>373813</v>
      </c>
      <c r="N332" s="366">
        <v>2</v>
      </c>
    </row>
    <row r="333" spans="1:14" ht="48">
      <c r="A333" s="364">
        <v>331</v>
      </c>
      <c r="B333" s="365" t="s">
        <v>103</v>
      </c>
      <c r="C333" s="364" t="s">
        <v>1078</v>
      </c>
      <c r="D333" s="364" t="s">
        <v>1079</v>
      </c>
      <c r="E333" s="364" t="s">
        <v>88</v>
      </c>
      <c r="F333" s="364" t="s">
        <v>1362</v>
      </c>
      <c r="G333" s="365" t="s">
        <v>964</v>
      </c>
      <c r="H333" s="364" t="s">
        <v>305</v>
      </c>
      <c r="I333" s="364" t="s">
        <v>1148</v>
      </c>
      <c r="J333" s="366" t="s">
        <v>1363</v>
      </c>
      <c r="K333" s="366">
        <v>394290</v>
      </c>
      <c r="L333" s="366">
        <v>2</v>
      </c>
      <c r="M333" s="366">
        <v>394290</v>
      </c>
      <c r="N333" s="366">
        <v>2</v>
      </c>
    </row>
    <row r="334" spans="1:14" ht="24">
      <c r="A334" s="364">
        <v>332</v>
      </c>
      <c r="B334" s="365" t="s">
        <v>103</v>
      </c>
      <c r="C334" s="364" t="s">
        <v>1078</v>
      </c>
      <c r="D334" s="364" t="s">
        <v>1079</v>
      </c>
      <c r="E334" s="364" t="s">
        <v>88</v>
      </c>
      <c r="F334" s="364" t="s">
        <v>1117</v>
      </c>
      <c r="G334" s="365" t="s">
        <v>347</v>
      </c>
      <c r="H334" s="364" t="s">
        <v>299</v>
      </c>
      <c r="I334" s="364" t="s">
        <v>1092</v>
      </c>
      <c r="J334" s="366" t="s">
        <v>1118</v>
      </c>
      <c r="K334" s="366">
        <v>269694</v>
      </c>
      <c r="L334" s="366">
        <v>2</v>
      </c>
      <c r="M334" s="366">
        <v>269694</v>
      </c>
      <c r="N334" s="366">
        <v>2</v>
      </c>
    </row>
    <row r="335" spans="1:14" ht="24">
      <c r="A335" s="364">
        <v>333</v>
      </c>
      <c r="B335" s="365" t="s">
        <v>103</v>
      </c>
      <c r="C335" s="364" t="s">
        <v>1078</v>
      </c>
      <c r="D335" s="364" t="s">
        <v>1090</v>
      </c>
      <c r="E335" s="364" t="s">
        <v>88</v>
      </c>
      <c r="F335" s="364" t="s">
        <v>1091</v>
      </c>
      <c r="G335" s="365" t="s">
        <v>321</v>
      </c>
      <c r="H335" s="364" t="s">
        <v>361</v>
      </c>
      <c r="I335" s="364" t="s">
        <v>1092</v>
      </c>
      <c r="J335" s="366" t="s">
        <v>1093</v>
      </c>
      <c r="K335" s="366">
        <v>513931</v>
      </c>
      <c r="L335" s="366">
        <v>5</v>
      </c>
      <c r="M335" s="366">
        <v>513931</v>
      </c>
      <c r="N335" s="366">
        <v>5</v>
      </c>
    </row>
    <row r="336" spans="1:14" ht="24">
      <c r="A336" s="364">
        <v>334</v>
      </c>
      <c r="B336" s="365" t="s">
        <v>363</v>
      </c>
      <c r="C336" s="364" t="s">
        <v>1078</v>
      </c>
      <c r="D336" s="364" t="s">
        <v>1102</v>
      </c>
      <c r="E336" s="364" t="s">
        <v>242</v>
      </c>
      <c r="F336" s="364" t="s">
        <v>1142</v>
      </c>
      <c r="G336" s="365" t="s">
        <v>354</v>
      </c>
      <c r="H336" s="364" t="s">
        <v>303</v>
      </c>
      <c r="I336" s="364" t="s">
        <v>1081</v>
      </c>
      <c r="J336" s="366" t="s">
        <v>1143</v>
      </c>
      <c r="K336" s="366">
        <v>1443240</v>
      </c>
      <c r="L336" s="366">
        <v>20</v>
      </c>
      <c r="M336" s="366">
        <v>1443240</v>
      </c>
      <c r="N336" s="366">
        <v>20</v>
      </c>
    </row>
    <row r="337" spans="1:14" ht="24">
      <c r="A337" s="364">
        <v>335</v>
      </c>
      <c r="B337" s="365" t="s">
        <v>363</v>
      </c>
      <c r="C337" s="364" t="s">
        <v>1078</v>
      </c>
      <c r="D337" s="364" t="s">
        <v>1102</v>
      </c>
      <c r="E337" s="364" t="s">
        <v>242</v>
      </c>
      <c r="F337" s="364" t="s">
        <v>1103</v>
      </c>
      <c r="G337" s="365" t="s">
        <v>977</v>
      </c>
      <c r="H337" s="364" t="s">
        <v>303</v>
      </c>
      <c r="I337" s="364" t="s">
        <v>1081</v>
      </c>
      <c r="J337" s="366" t="s">
        <v>1104</v>
      </c>
      <c r="K337" s="366">
        <v>267672</v>
      </c>
      <c r="L337" s="366">
        <v>4</v>
      </c>
      <c r="M337" s="366">
        <v>267672</v>
      </c>
      <c r="N337" s="366">
        <v>4</v>
      </c>
    </row>
    <row r="338" spans="1:14" ht="24">
      <c r="A338" s="364">
        <v>336</v>
      </c>
      <c r="B338" s="365" t="s">
        <v>363</v>
      </c>
      <c r="C338" s="364" t="s">
        <v>1078</v>
      </c>
      <c r="D338" s="364" t="s">
        <v>1102</v>
      </c>
      <c r="E338" s="364" t="s">
        <v>242</v>
      </c>
      <c r="F338" s="364" t="s">
        <v>1185</v>
      </c>
      <c r="G338" s="365" t="s">
        <v>338</v>
      </c>
      <c r="H338" s="364" t="s">
        <v>303</v>
      </c>
      <c r="I338" s="364" t="s">
        <v>1081</v>
      </c>
      <c r="J338" s="366" t="s">
        <v>1186</v>
      </c>
      <c r="K338" s="366">
        <v>355680</v>
      </c>
      <c r="L338" s="366">
        <v>8</v>
      </c>
      <c r="M338" s="366">
        <v>355680</v>
      </c>
      <c r="N338" s="366">
        <v>8</v>
      </c>
    </row>
    <row r="339" spans="1:14" ht="24">
      <c r="A339" s="364">
        <v>337</v>
      </c>
      <c r="B339" s="365" t="s">
        <v>363</v>
      </c>
      <c r="C339" s="364" t="s">
        <v>1078</v>
      </c>
      <c r="D339" s="364" t="s">
        <v>1079</v>
      </c>
      <c r="E339" s="364" t="s">
        <v>242</v>
      </c>
      <c r="F339" s="364" t="s">
        <v>1129</v>
      </c>
      <c r="G339" s="365" t="s">
        <v>351</v>
      </c>
      <c r="H339" s="364" t="s">
        <v>307</v>
      </c>
      <c r="I339" s="364" t="s">
        <v>1092</v>
      </c>
      <c r="J339" s="366" t="s">
        <v>1130</v>
      </c>
      <c r="K339" s="366">
        <v>389576</v>
      </c>
      <c r="L339" s="366">
        <v>4</v>
      </c>
      <c r="M339" s="366">
        <v>389576</v>
      </c>
      <c r="N339" s="366">
        <v>4</v>
      </c>
    </row>
    <row r="340" spans="1:14" ht="24">
      <c r="A340" s="364">
        <v>338</v>
      </c>
      <c r="B340" s="365" t="s">
        <v>363</v>
      </c>
      <c r="C340" s="364" t="s">
        <v>1078</v>
      </c>
      <c r="D340" s="364" t="s">
        <v>1090</v>
      </c>
      <c r="E340" s="364" t="s">
        <v>242</v>
      </c>
      <c r="F340" s="364" t="s">
        <v>1140</v>
      </c>
      <c r="G340" s="365" t="s">
        <v>321</v>
      </c>
      <c r="H340" s="364" t="s">
        <v>287</v>
      </c>
      <c r="I340" s="364" t="s">
        <v>1092</v>
      </c>
      <c r="J340" s="366" t="s">
        <v>1141</v>
      </c>
      <c r="K340" s="366">
        <v>8958150</v>
      </c>
      <c r="L340" s="366">
        <v>90</v>
      </c>
      <c r="M340" s="366">
        <v>8958150</v>
      </c>
      <c r="N340" s="366">
        <v>90</v>
      </c>
    </row>
    <row r="341" spans="1:14" ht="24">
      <c r="A341" s="364">
        <v>339</v>
      </c>
      <c r="B341" s="365" t="s">
        <v>363</v>
      </c>
      <c r="C341" s="364" t="s">
        <v>1078</v>
      </c>
      <c r="D341" s="364" t="s">
        <v>1090</v>
      </c>
      <c r="E341" s="364" t="s">
        <v>242</v>
      </c>
      <c r="F341" s="364" t="s">
        <v>1138</v>
      </c>
      <c r="G341" s="365" t="s">
        <v>351</v>
      </c>
      <c r="H341" s="364" t="s">
        <v>287</v>
      </c>
      <c r="I341" s="364" t="s">
        <v>1092</v>
      </c>
      <c r="J341" s="366" t="s">
        <v>1139</v>
      </c>
      <c r="K341" s="366">
        <v>2336820</v>
      </c>
      <c r="L341" s="366">
        <v>24</v>
      </c>
      <c r="M341" s="366">
        <v>2336820</v>
      </c>
      <c r="N341" s="366">
        <v>24</v>
      </c>
    </row>
    <row r="342" spans="1:14" ht="24">
      <c r="A342" s="364">
        <v>340</v>
      </c>
      <c r="B342" s="365" t="s">
        <v>363</v>
      </c>
      <c r="C342" s="364" t="s">
        <v>1078</v>
      </c>
      <c r="D342" s="364" t="s">
        <v>1090</v>
      </c>
      <c r="E342" s="364" t="s">
        <v>242</v>
      </c>
      <c r="F342" s="364" t="s">
        <v>1125</v>
      </c>
      <c r="G342" s="365" t="s">
        <v>340</v>
      </c>
      <c r="H342" s="364" t="s">
        <v>287</v>
      </c>
      <c r="I342" s="364" t="s">
        <v>1092</v>
      </c>
      <c r="J342" s="366" t="s">
        <v>1126</v>
      </c>
      <c r="K342" s="366">
        <v>1198500</v>
      </c>
      <c r="L342" s="366">
        <v>12</v>
      </c>
      <c r="M342" s="366">
        <v>1198500</v>
      </c>
      <c r="N342" s="366">
        <v>12</v>
      </c>
    </row>
    <row r="343" spans="1:14" ht="24">
      <c r="A343" s="364">
        <v>341</v>
      </c>
      <c r="B343" s="365" t="s">
        <v>363</v>
      </c>
      <c r="C343" s="364" t="s">
        <v>1078</v>
      </c>
      <c r="D343" s="364" t="s">
        <v>1090</v>
      </c>
      <c r="E343" s="364" t="s">
        <v>242</v>
      </c>
      <c r="F343" s="364" t="s">
        <v>1214</v>
      </c>
      <c r="G343" s="365" t="s">
        <v>1010</v>
      </c>
      <c r="H343" s="364" t="s">
        <v>287</v>
      </c>
      <c r="I343" s="364" t="s">
        <v>1092</v>
      </c>
      <c r="J343" s="366" t="s">
        <v>1215</v>
      </c>
      <c r="K343" s="366">
        <v>364140</v>
      </c>
      <c r="L343" s="366">
        <v>4</v>
      </c>
      <c r="M343" s="366">
        <v>364140</v>
      </c>
      <c r="N343" s="366">
        <v>4</v>
      </c>
    </row>
    <row r="344" spans="1:14" ht="24">
      <c r="A344" s="364">
        <v>342</v>
      </c>
      <c r="B344" s="365" t="s">
        <v>363</v>
      </c>
      <c r="C344" s="364" t="s">
        <v>1078</v>
      </c>
      <c r="D344" s="364" t="s">
        <v>1090</v>
      </c>
      <c r="E344" s="364" t="s">
        <v>242</v>
      </c>
      <c r="F344" s="364" t="s">
        <v>1776</v>
      </c>
      <c r="G344" s="365" t="s">
        <v>347</v>
      </c>
      <c r="H344" s="364" t="s">
        <v>287</v>
      </c>
      <c r="I344" s="364" t="s">
        <v>1092</v>
      </c>
      <c r="J344" s="366" t="s">
        <v>1777</v>
      </c>
      <c r="K344" s="366">
        <v>2835600</v>
      </c>
      <c r="L344" s="366">
        <v>24</v>
      </c>
      <c r="M344" s="366">
        <v>2835600</v>
      </c>
      <c r="N344" s="366">
        <v>24</v>
      </c>
    </row>
    <row r="345" spans="1:14" ht="24">
      <c r="A345" s="364">
        <v>343</v>
      </c>
      <c r="B345" s="365" t="s">
        <v>363</v>
      </c>
      <c r="C345" s="364" t="s">
        <v>1078</v>
      </c>
      <c r="D345" s="364" t="s">
        <v>1079</v>
      </c>
      <c r="E345" s="364" t="s">
        <v>242</v>
      </c>
      <c r="F345" s="364" t="s">
        <v>1100</v>
      </c>
      <c r="G345" s="365" t="s">
        <v>324</v>
      </c>
      <c r="H345" s="364" t="s">
        <v>298</v>
      </c>
      <c r="I345" s="364" t="s">
        <v>1092</v>
      </c>
      <c r="J345" s="366" t="s">
        <v>1101</v>
      </c>
      <c r="K345" s="366">
        <v>301290</v>
      </c>
      <c r="L345" s="366">
        <v>4</v>
      </c>
      <c r="M345" s="366">
        <v>301290</v>
      </c>
      <c r="N345" s="366">
        <v>4</v>
      </c>
    </row>
    <row r="346" spans="1:14" ht="24">
      <c r="A346" s="364">
        <v>344</v>
      </c>
      <c r="B346" s="365" t="s">
        <v>363</v>
      </c>
      <c r="C346" s="364" t="s">
        <v>1078</v>
      </c>
      <c r="D346" s="364" t="s">
        <v>1079</v>
      </c>
      <c r="E346" s="364" t="s">
        <v>242</v>
      </c>
      <c r="F346" s="364" t="s">
        <v>1157</v>
      </c>
      <c r="G346" s="365" t="s">
        <v>337</v>
      </c>
      <c r="H346" s="364" t="s">
        <v>298</v>
      </c>
      <c r="I346" s="364" t="s">
        <v>1092</v>
      </c>
      <c r="J346" s="366" t="s">
        <v>1158</v>
      </c>
      <c r="K346" s="366">
        <v>2904336</v>
      </c>
      <c r="L346" s="366">
        <v>36</v>
      </c>
      <c r="M346" s="366">
        <v>2904336</v>
      </c>
      <c r="N346" s="366">
        <v>36</v>
      </c>
    </row>
    <row r="347" spans="1:14" ht="24">
      <c r="A347" s="364">
        <v>345</v>
      </c>
      <c r="B347" s="365" t="s">
        <v>363</v>
      </c>
      <c r="C347" s="364" t="s">
        <v>1078</v>
      </c>
      <c r="D347" s="364" t="s">
        <v>1079</v>
      </c>
      <c r="E347" s="364" t="s">
        <v>242</v>
      </c>
      <c r="F347" s="364" t="s">
        <v>1161</v>
      </c>
      <c r="G347" s="365" t="s">
        <v>326</v>
      </c>
      <c r="H347" s="364" t="s">
        <v>298</v>
      </c>
      <c r="I347" s="364" t="s">
        <v>1092</v>
      </c>
      <c r="J347" s="366" t="s">
        <v>1162</v>
      </c>
      <c r="K347" s="366">
        <v>1229064</v>
      </c>
      <c r="L347" s="366">
        <v>16</v>
      </c>
      <c r="M347" s="366">
        <v>1229064</v>
      </c>
      <c r="N347" s="366">
        <v>16</v>
      </c>
    </row>
    <row r="348" spans="1:14" ht="36">
      <c r="A348" s="364">
        <v>346</v>
      </c>
      <c r="B348" s="365" t="s">
        <v>363</v>
      </c>
      <c r="C348" s="364" t="s">
        <v>1078</v>
      </c>
      <c r="D348" s="364" t="s">
        <v>1086</v>
      </c>
      <c r="E348" s="364" t="s">
        <v>242</v>
      </c>
      <c r="F348" s="364" t="s">
        <v>1087</v>
      </c>
      <c r="G348" s="365" t="s">
        <v>319</v>
      </c>
      <c r="H348" s="364" t="s">
        <v>298</v>
      </c>
      <c r="I348" s="364" t="s">
        <v>1088</v>
      </c>
      <c r="J348" s="366" t="s">
        <v>1089</v>
      </c>
      <c r="K348" s="366">
        <v>1029864</v>
      </c>
      <c r="L348" s="366">
        <v>16</v>
      </c>
      <c r="M348" s="366">
        <v>1029864</v>
      </c>
      <c r="N348" s="366">
        <v>16</v>
      </c>
    </row>
    <row r="349" spans="1:14" ht="48">
      <c r="A349" s="364">
        <v>347</v>
      </c>
      <c r="B349" s="365" t="s">
        <v>363</v>
      </c>
      <c r="C349" s="364" t="s">
        <v>1078</v>
      </c>
      <c r="D349" s="364" t="s">
        <v>1159</v>
      </c>
      <c r="E349" s="364" t="s">
        <v>242</v>
      </c>
      <c r="F349" s="364" t="s">
        <v>1160</v>
      </c>
      <c r="G349" s="365" t="s">
        <v>314</v>
      </c>
      <c r="H349" s="364" t="s">
        <v>298</v>
      </c>
      <c r="I349" s="364" t="s">
        <v>1088</v>
      </c>
      <c r="J349" s="366" t="s">
        <v>1120</v>
      </c>
      <c r="K349" s="366">
        <v>811242</v>
      </c>
      <c r="L349" s="366">
        <v>12</v>
      </c>
      <c r="M349" s="366">
        <v>811242</v>
      </c>
      <c r="N349" s="366">
        <v>12</v>
      </c>
    </row>
    <row r="350" spans="1:14" ht="24">
      <c r="A350" s="364">
        <v>348</v>
      </c>
      <c r="B350" s="365" t="s">
        <v>86</v>
      </c>
      <c r="C350" s="364" t="s">
        <v>1078</v>
      </c>
      <c r="D350" s="364" t="s">
        <v>1102</v>
      </c>
      <c r="E350" s="364" t="s">
        <v>67</v>
      </c>
      <c r="F350" s="364" t="s">
        <v>1142</v>
      </c>
      <c r="G350" s="365" t="s">
        <v>354</v>
      </c>
      <c r="H350" s="364" t="s">
        <v>303</v>
      </c>
      <c r="I350" s="364" t="s">
        <v>1081</v>
      </c>
      <c r="J350" s="366" t="s">
        <v>1143</v>
      </c>
      <c r="K350" s="366">
        <v>624771</v>
      </c>
      <c r="L350" s="366">
        <v>8</v>
      </c>
      <c r="M350" s="366">
        <v>624771</v>
      </c>
      <c r="N350" s="366">
        <v>8</v>
      </c>
    </row>
    <row r="351" spans="1:14" ht="24">
      <c r="A351" s="364">
        <v>349</v>
      </c>
      <c r="B351" s="365" t="s">
        <v>86</v>
      </c>
      <c r="C351" s="364" t="s">
        <v>1078</v>
      </c>
      <c r="D351" s="364" t="s">
        <v>1102</v>
      </c>
      <c r="E351" s="364" t="s">
        <v>67</v>
      </c>
      <c r="F351" s="364" t="s">
        <v>1103</v>
      </c>
      <c r="G351" s="365" t="s">
        <v>977</v>
      </c>
      <c r="H351" s="364" t="s">
        <v>303</v>
      </c>
      <c r="I351" s="364" t="s">
        <v>1081</v>
      </c>
      <c r="J351" s="366" t="s">
        <v>1104</v>
      </c>
      <c r="K351" s="366">
        <v>862890</v>
      </c>
      <c r="L351" s="366">
        <v>12</v>
      </c>
      <c r="M351" s="366">
        <v>862890</v>
      </c>
      <c r="N351" s="366">
        <v>12</v>
      </c>
    </row>
    <row r="352" spans="1:14" ht="24">
      <c r="A352" s="364">
        <v>350</v>
      </c>
      <c r="B352" s="365" t="s">
        <v>86</v>
      </c>
      <c r="C352" s="364" t="s">
        <v>1078</v>
      </c>
      <c r="D352" s="364" t="s">
        <v>1090</v>
      </c>
      <c r="E352" s="364" t="s">
        <v>67</v>
      </c>
      <c r="F352" s="364" t="s">
        <v>1151</v>
      </c>
      <c r="G352" s="365" t="s">
        <v>996</v>
      </c>
      <c r="H352" s="364" t="s">
        <v>287</v>
      </c>
      <c r="I352" s="364" t="s">
        <v>1092</v>
      </c>
      <c r="J352" s="366" t="s">
        <v>1152</v>
      </c>
      <c r="K352" s="366">
        <v>738140</v>
      </c>
      <c r="L352" s="366">
        <v>8</v>
      </c>
      <c r="M352" s="366">
        <v>738140</v>
      </c>
      <c r="N352" s="366">
        <v>8</v>
      </c>
    </row>
    <row r="353" spans="1:14" ht="24">
      <c r="A353" s="364">
        <v>351</v>
      </c>
      <c r="B353" s="365" t="s">
        <v>86</v>
      </c>
      <c r="C353" s="364" t="s">
        <v>1078</v>
      </c>
      <c r="D353" s="364" t="s">
        <v>1090</v>
      </c>
      <c r="E353" s="364" t="s">
        <v>67</v>
      </c>
      <c r="F353" s="364" t="s">
        <v>1140</v>
      </c>
      <c r="G353" s="365" t="s">
        <v>321</v>
      </c>
      <c r="H353" s="364" t="s">
        <v>287</v>
      </c>
      <c r="I353" s="364" t="s">
        <v>1092</v>
      </c>
      <c r="J353" s="366" t="s">
        <v>1141</v>
      </c>
      <c r="K353" s="366">
        <v>1194420</v>
      </c>
      <c r="L353" s="366">
        <v>12</v>
      </c>
      <c r="M353" s="366">
        <v>1194420</v>
      </c>
      <c r="N353" s="366">
        <v>12</v>
      </c>
    </row>
    <row r="354" spans="1:14" ht="24">
      <c r="A354" s="364">
        <v>352</v>
      </c>
      <c r="B354" s="365" t="s">
        <v>86</v>
      </c>
      <c r="C354" s="364" t="s">
        <v>1078</v>
      </c>
      <c r="D354" s="364" t="s">
        <v>1090</v>
      </c>
      <c r="E354" s="364" t="s">
        <v>67</v>
      </c>
      <c r="F354" s="364" t="s">
        <v>1138</v>
      </c>
      <c r="G354" s="365" t="s">
        <v>351</v>
      </c>
      <c r="H354" s="364" t="s">
        <v>287</v>
      </c>
      <c r="I354" s="364" t="s">
        <v>1092</v>
      </c>
      <c r="J354" s="366" t="s">
        <v>1139</v>
      </c>
      <c r="K354" s="366">
        <v>1557880</v>
      </c>
      <c r="L354" s="366">
        <v>16</v>
      </c>
      <c r="M354" s="366">
        <v>1557880</v>
      </c>
      <c r="N354" s="366">
        <v>16</v>
      </c>
    </row>
    <row r="355" spans="1:14" ht="24">
      <c r="A355" s="364">
        <v>353</v>
      </c>
      <c r="B355" s="365" t="s">
        <v>86</v>
      </c>
      <c r="C355" s="364" t="s">
        <v>1078</v>
      </c>
      <c r="D355" s="364" t="s">
        <v>1090</v>
      </c>
      <c r="E355" s="364" t="s">
        <v>67</v>
      </c>
      <c r="F355" s="364" t="s">
        <v>1132</v>
      </c>
      <c r="G355" s="365" t="s">
        <v>325</v>
      </c>
      <c r="H355" s="364" t="s">
        <v>287</v>
      </c>
      <c r="I355" s="364" t="s">
        <v>1092</v>
      </c>
      <c r="J355" s="366" t="s">
        <v>1133</v>
      </c>
      <c r="K355" s="366">
        <v>847875</v>
      </c>
      <c r="L355" s="366">
        <v>10</v>
      </c>
      <c r="M355" s="366">
        <v>847875</v>
      </c>
      <c r="N355" s="366">
        <v>10</v>
      </c>
    </row>
    <row r="356" spans="1:14" ht="24">
      <c r="A356" s="364">
        <v>354</v>
      </c>
      <c r="B356" s="365" t="s">
        <v>86</v>
      </c>
      <c r="C356" s="364" t="s">
        <v>1078</v>
      </c>
      <c r="D356" s="364" t="s">
        <v>1090</v>
      </c>
      <c r="E356" s="364" t="s">
        <v>67</v>
      </c>
      <c r="F356" s="364" t="s">
        <v>1125</v>
      </c>
      <c r="G356" s="365" t="s">
        <v>340</v>
      </c>
      <c r="H356" s="364" t="s">
        <v>287</v>
      </c>
      <c r="I356" s="364" t="s">
        <v>1092</v>
      </c>
      <c r="J356" s="366" t="s">
        <v>1126</v>
      </c>
      <c r="K356" s="366">
        <v>799000</v>
      </c>
      <c r="L356" s="366">
        <v>8</v>
      </c>
      <c r="M356" s="366">
        <v>799000</v>
      </c>
      <c r="N356" s="366">
        <v>8</v>
      </c>
    </row>
    <row r="357" spans="1:14" ht="24">
      <c r="A357" s="364">
        <v>355</v>
      </c>
      <c r="B357" s="365" t="s">
        <v>86</v>
      </c>
      <c r="C357" s="364" t="s">
        <v>1078</v>
      </c>
      <c r="D357" s="364" t="s">
        <v>1090</v>
      </c>
      <c r="E357" s="364" t="s">
        <v>67</v>
      </c>
      <c r="F357" s="364" t="s">
        <v>1106</v>
      </c>
      <c r="G357" s="365" t="s">
        <v>1011</v>
      </c>
      <c r="H357" s="364" t="s">
        <v>287</v>
      </c>
      <c r="I357" s="364" t="s">
        <v>1092</v>
      </c>
      <c r="J357" s="366" t="s">
        <v>1107</v>
      </c>
      <c r="K357" s="366">
        <v>215900</v>
      </c>
      <c r="L357" s="366">
        <v>2</v>
      </c>
      <c r="M357" s="366">
        <v>215900</v>
      </c>
      <c r="N357" s="366">
        <v>2</v>
      </c>
    </row>
    <row r="358" spans="1:14" ht="24">
      <c r="A358" s="364">
        <v>356</v>
      </c>
      <c r="B358" s="365" t="s">
        <v>86</v>
      </c>
      <c r="C358" s="364" t="s">
        <v>1078</v>
      </c>
      <c r="D358" s="364" t="s">
        <v>1090</v>
      </c>
      <c r="E358" s="364" t="s">
        <v>67</v>
      </c>
      <c r="F358" s="364" t="s">
        <v>1214</v>
      </c>
      <c r="G358" s="365" t="s">
        <v>1010</v>
      </c>
      <c r="H358" s="364" t="s">
        <v>287</v>
      </c>
      <c r="I358" s="364" t="s">
        <v>1092</v>
      </c>
      <c r="J358" s="366" t="s">
        <v>1215</v>
      </c>
      <c r="K358" s="366">
        <v>364140</v>
      </c>
      <c r="L358" s="366">
        <v>4</v>
      </c>
      <c r="M358" s="366">
        <v>364140</v>
      </c>
      <c r="N358" s="366">
        <v>4</v>
      </c>
    </row>
    <row r="359" spans="1:14" ht="24">
      <c r="A359" s="364">
        <v>357</v>
      </c>
      <c r="B359" s="365" t="s">
        <v>86</v>
      </c>
      <c r="C359" s="364" t="s">
        <v>1078</v>
      </c>
      <c r="D359" s="364" t="s">
        <v>1090</v>
      </c>
      <c r="E359" s="364" t="s">
        <v>67</v>
      </c>
      <c r="F359" s="364" t="s">
        <v>1210</v>
      </c>
      <c r="G359" s="365" t="s">
        <v>420</v>
      </c>
      <c r="H359" s="364" t="s">
        <v>287</v>
      </c>
      <c r="I359" s="364" t="s">
        <v>1092</v>
      </c>
      <c r="J359" s="366" t="s">
        <v>1211</v>
      </c>
      <c r="K359" s="366">
        <v>370090</v>
      </c>
      <c r="L359" s="366">
        <v>4</v>
      </c>
      <c r="M359" s="366">
        <v>370090</v>
      </c>
      <c r="N359" s="366">
        <v>4</v>
      </c>
    </row>
    <row r="360" spans="1:14" ht="24">
      <c r="A360" s="364">
        <v>358</v>
      </c>
      <c r="B360" s="365" t="s">
        <v>86</v>
      </c>
      <c r="C360" s="364" t="s">
        <v>1078</v>
      </c>
      <c r="D360" s="364" t="s">
        <v>1090</v>
      </c>
      <c r="E360" s="364" t="s">
        <v>67</v>
      </c>
      <c r="F360" s="364" t="s">
        <v>1776</v>
      </c>
      <c r="G360" s="365" t="s">
        <v>347</v>
      </c>
      <c r="H360" s="364" t="s">
        <v>287</v>
      </c>
      <c r="I360" s="364" t="s">
        <v>1092</v>
      </c>
      <c r="J360" s="366" t="s">
        <v>1777</v>
      </c>
      <c r="K360" s="366">
        <v>945200</v>
      </c>
      <c r="L360" s="366">
        <v>8</v>
      </c>
      <c r="M360" s="366">
        <v>945200</v>
      </c>
      <c r="N360" s="366">
        <v>8</v>
      </c>
    </row>
    <row r="361" spans="1:14" ht="48">
      <c r="A361" s="364">
        <v>359</v>
      </c>
      <c r="B361" s="365" t="s">
        <v>86</v>
      </c>
      <c r="C361" s="364" t="s">
        <v>1078</v>
      </c>
      <c r="D361" s="364" t="s">
        <v>1159</v>
      </c>
      <c r="E361" s="364" t="s">
        <v>67</v>
      </c>
      <c r="F361" s="364" t="s">
        <v>1178</v>
      </c>
      <c r="G361" s="365" t="s">
        <v>344</v>
      </c>
      <c r="H361" s="364" t="s">
        <v>293</v>
      </c>
      <c r="I361" s="364" t="s">
        <v>1081</v>
      </c>
      <c r="J361" s="366" t="s">
        <v>1179</v>
      </c>
      <c r="K361" s="366">
        <v>373813</v>
      </c>
      <c r="L361" s="366">
        <v>4</v>
      </c>
      <c r="M361" s="366">
        <v>373813</v>
      </c>
      <c r="N361" s="366">
        <v>4</v>
      </c>
    </row>
    <row r="362" spans="1:14" ht="36">
      <c r="A362" s="364">
        <v>360</v>
      </c>
      <c r="B362" s="365" t="s">
        <v>86</v>
      </c>
      <c r="C362" s="364" t="s">
        <v>1078</v>
      </c>
      <c r="D362" s="364" t="s">
        <v>1086</v>
      </c>
      <c r="E362" s="364" t="s">
        <v>67</v>
      </c>
      <c r="F362" s="364" t="s">
        <v>1208</v>
      </c>
      <c r="G362" s="365" t="s">
        <v>415</v>
      </c>
      <c r="H362" s="364" t="s">
        <v>293</v>
      </c>
      <c r="I362" s="364" t="s">
        <v>1081</v>
      </c>
      <c r="J362" s="366" t="s">
        <v>1209</v>
      </c>
      <c r="K362" s="366">
        <v>303501</v>
      </c>
      <c r="L362" s="366">
        <v>4</v>
      </c>
      <c r="M362" s="366">
        <v>303501</v>
      </c>
      <c r="N362" s="366">
        <v>4</v>
      </c>
    </row>
    <row r="363" spans="1:14" ht="36">
      <c r="A363" s="364">
        <v>361</v>
      </c>
      <c r="B363" s="365" t="s">
        <v>86</v>
      </c>
      <c r="C363" s="364" t="s">
        <v>1078</v>
      </c>
      <c r="D363" s="364" t="s">
        <v>1079</v>
      </c>
      <c r="E363" s="364" t="s">
        <v>67</v>
      </c>
      <c r="F363" s="364" t="s">
        <v>1080</v>
      </c>
      <c r="G363" s="365" t="s">
        <v>316</v>
      </c>
      <c r="H363" s="364" t="s">
        <v>293</v>
      </c>
      <c r="I363" s="364" t="s">
        <v>1081</v>
      </c>
      <c r="J363" s="366" t="s">
        <v>1082</v>
      </c>
      <c r="K363" s="366">
        <v>420189</v>
      </c>
      <c r="L363" s="366">
        <v>4</v>
      </c>
      <c r="M363" s="366">
        <v>420189</v>
      </c>
      <c r="N363" s="366">
        <v>4</v>
      </c>
    </row>
    <row r="364" spans="1:14" ht="36">
      <c r="A364" s="364">
        <v>362</v>
      </c>
      <c r="B364" s="365" t="s">
        <v>86</v>
      </c>
      <c r="C364" s="364" t="s">
        <v>1078</v>
      </c>
      <c r="D364" s="364" t="s">
        <v>1079</v>
      </c>
      <c r="E364" s="364" t="s">
        <v>67</v>
      </c>
      <c r="F364" s="364" t="s">
        <v>1167</v>
      </c>
      <c r="G364" s="365" t="s">
        <v>322</v>
      </c>
      <c r="H364" s="364" t="s">
        <v>293</v>
      </c>
      <c r="I364" s="364" t="s">
        <v>1084</v>
      </c>
      <c r="J364" s="366" t="s">
        <v>1168</v>
      </c>
      <c r="K364" s="366">
        <v>629068</v>
      </c>
      <c r="L364" s="366">
        <v>4</v>
      </c>
      <c r="M364" s="366">
        <v>629068</v>
      </c>
      <c r="N364" s="366">
        <v>4</v>
      </c>
    </row>
    <row r="365" spans="1:14" ht="36">
      <c r="A365" s="364">
        <v>363</v>
      </c>
      <c r="B365" s="365" t="s">
        <v>86</v>
      </c>
      <c r="C365" s="364" t="s">
        <v>1078</v>
      </c>
      <c r="D365" s="364" t="s">
        <v>1079</v>
      </c>
      <c r="E365" s="364" t="s">
        <v>67</v>
      </c>
      <c r="F365" s="364" t="s">
        <v>1094</v>
      </c>
      <c r="G365" s="365" t="s">
        <v>336</v>
      </c>
      <c r="H365" s="364" t="s">
        <v>293</v>
      </c>
      <c r="I365" s="364" t="s">
        <v>1084</v>
      </c>
      <c r="J365" s="366" t="s">
        <v>1095</v>
      </c>
      <c r="K365" s="366">
        <v>651134</v>
      </c>
      <c r="L365" s="366">
        <v>4</v>
      </c>
      <c r="M365" s="366">
        <v>651134</v>
      </c>
      <c r="N365" s="366">
        <v>4</v>
      </c>
    </row>
    <row r="366" spans="1:14" ht="36">
      <c r="A366" s="364">
        <v>364</v>
      </c>
      <c r="B366" s="365" t="s">
        <v>86</v>
      </c>
      <c r="C366" s="364" t="s">
        <v>1078</v>
      </c>
      <c r="D366" s="364" t="s">
        <v>1079</v>
      </c>
      <c r="E366" s="364" t="s">
        <v>67</v>
      </c>
      <c r="F366" s="364" t="s">
        <v>1083</v>
      </c>
      <c r="G366" s="365" t="s">
        <v>312</v>
      </c>
      <c r="H366" s="364" t="s">
        <v>293</v>
      </c>
      <c r="I366" s="364" t="s">
        <v>1084</v>
      </c>
      <c r="J366" s="366" t="s">
        <v>1085</v>
      </c>
      <c r="K366" s="366">
        <v>1968504</v>
      </c>
      <c r="L366" s="366">
        <v>13</v>
      </c>
      <c r="M366" s="366">
        <v>1968504</v>
      </c>
      <c r="N366" s="366">
        <v>13</v>
      </c>
    </row>
    <row r="367" spans="1:14" ht="36">
      <c r="A367" s="364">
        <v>365</v>
      </c>
      <c r="B367" s="365" t="s">
        <v>86</v>
      </c>
      <c r="C367" s="364" t="s">
        <v>1078</v>
      </c>
      <c r="D367" s="364" t="s">
        <v>1079</v>
      </c>
      <c r="E367" s="364" t="s">
        <v>67</v>
      </c>
      <c r="F367" s="364" t="s">
        <v>1172</v>
      </c>
      <c r="G367" s="365" t="s">
        <v>318</v>
      </c>
      <c r="H367" s="364" t="s">
        <v>293</v>
      </c>
      <c r="I367" s="364" t="s">
        <v>1088</v>
      </c>
      <c r="J367" s="366" t="s">
        <v>1173</v>
      </c>
      <c r="K367" s="366">
        <v>915926</v>
      </c>
      <c r="L367" s="366">
        <v>8</v>
      </c>
      <c r="M367" s="366">
        <v>915926</v>
      </c>
      <c r="N367" s="366">
        <v>8</v>
      </c>
    </row>
    <row r="368" spans="1:14" ht="36">
      <c r="A368" s="364">
        <v>366</v>
      </c>
      <c r="B368" s="365" t="s">
        <v>15</v>
      </c>
      <c r="C368" s="364" t="s">
        <v>1078</v>
      </c>
      <c r="D368" s="364" t="s">
        <v>1102</v>
      </c>
      <c r="E368" s="364" t="s">
        <v>6</v>
      </c>
      <c r="F368" s="364" t="s">
        <v>1142</v>
      </c>
      <c r="G368" s="365" t="s">
        <v>354</v>
      </c>
      <c r="H368" s="364" t="s">
        <v>303</v>
      </c>
      <c r="I368" s="364" t="s">
        <v>1081</v>
      </c>
      <c r="J368" s="366" t="s">
        <v>1143</v>
      </c>
      <c r="K368" s="366">
        <v>1154592</v>
      </c>
      <c r="L368" s="366">
        <v>16</v>
      </c>
      <c r="M368" s="366">
        <v>1154592</v>
      </c>
      <c r="N368" s="366">
        <v>16</v>
      </c>
    </row>
    <row r="369" spans="1:14" ht="36">
      <c r="A369" s="364">
        <v>367</v>
      </c>
      <c r="B369" s="365" t="s">
        <v>15</v>
      </c>
      <c r="C369" s="364" t="s">
        <v>1078</v>
      </c>
      <c r="D369" s="364" t="s">
        <v>1090</v>
      </c>
      <c r="E369" s="364" t="s">
        <v>6</v>
      </c>
      <c r="F369" s="364" t="s">
        <v>1151</v>
      </c>
      <c r="G369" s="365" t="s">
        <v>996</v>
      </c>
      <c r="H369" s="364" t="s">
        <v>287</v>
      </c>
      <c r="I369" s="364" t="s">
        <v>1092</v>
      </c>
      <c r="J369" s="366" t="s">
        <v>1152</v>
      </c>
      <c r="K369" s="366">
        <v>738140</v>
      </c>
      <c r="L369" s="366">
        <v>8</v>
      </c>
      <c r="M369" s="366">
        <v>738140</v>
      </c>
      <c r="N369" s="366">
        <v>8</v>
      </c>
    </row>
    <row r="370" spans="1:14" ht="36">
      <c r="A370" s="364">
        <v>368</v>
      </c>
      <c r="B370" s="365" t="s">
        <v>15</v>
      </c>
      <c r="C370" s="364" t="s">
        <v>1078</v>
      </c>
      <c r="D370" s="364" t="s">
        <v>1090</v>
      </c>
      <c r="E370" s="364" t="s">
        <v>6</v>
      </c>
      <c r="F370" s="364" t="s">
        <v>1140</v>
      </c>
      <c r="G370" s="365" t="s">
        <v>321</v>
      </c>
      <c r="H370" s="364" t="s">
        <v>287</v>
      </c>
      <c r="I370" s="364" t="s">
        <v>1092</v>
      </c>
      <c r="J370" s="366" t="s">
        <v>1141</v>
      </c>
      <c r="K370" s="366">
        <v>2986050</v>
      </c>
      <c r="L370" s="366">
        <v>30</v>
      </c>
      <c r="M370" s="366">
        <v>2986050</v>
      </c>
      <c r="N370" s="366">
        <v>30</v>
      </c>
    </row>
    <row r="371" spans="1:14" ht="36">
      <c r="A371" s="364">
        <v>369</v>
      </c>
      <c r="B371" s="365" t="s">
        <v>15</v>
      </c>
      <c r="C371" s="364" t="s">
        <v>1078</v>
      </c>
      <c r="D371" s="364" t="s">
        <v>1090</v>
      </c>
      <c r="E371" s="364" t="s">
        <v>6</v>
      </c>
      <c r="F371" s="364" t="s">
        <v>1138</v>
      </c>
      <c r="G371" s="365" t="s">
        <v>351</v>
      </c>
      <c r="H371" s="364" t="s">
        <v>287</v>
      </c>
      <c r="I371" s="364" t="s">
        <v>1092</v>
      </c>
      <c r="J371" s="366" t="s">
        <v>1139</v>
      </c>
      <c r="K371" s="366">
        <v>778940</v>
      </c>
      <c r="L371" s="366">
        <v>8</v>
      </c>
      <c r="M371" s="366">
        <v>778940</v>
      </c>
      <c r="N371" s="366">
        <v>8</v>
      </c>
    </row>
    <row r="372" spans="1:14" ht="36">
      <c r="A372" s="364">
        <v>370</v>
      </c>
      <c r="B372" s="365" t="s">
        <v>15</v>
      </c>
      <c r="C372" s="364" t="s">
        <v>1078</v>
      </c>
      <c r="D372" s="364" t="s">
        <v>1090</v>
      </c>
      <c r="E372" s="364" t="s">
        <v>6</v>
      </c>
      <c r="F372" s="364" t="s">
        <v>1106</v>
      </c>
      <c r="G372" s="365" t="s">
        <v>1011</v>
      </c>
      <c r="H372" s="364" t="s">
        <v>287</v>
      </c>
      <c r="I372" s="364" t="s">
        <v>1092</v>
      </c>
      <c r="J372" s="366" t="s">
        <v>1107</v>
      </c>
      <c r="K372" s="366">
        <v>863600</v>
      </c>
      <c r="L372" s="366">
        <v>8</v>
      </c>
      <c r="M372" s="366">
        <v>863600</v>
      </c>
      <c r="N372" s="366">
        <v>8</v>
      </c>
    </row>
    <row r="373" spans="1:14" ht="36">
      <c r="A373" s="364">
        <v>371</v>
      </c>
      <c r="B373" s="365" t="s">
        <v>15</v>
      </c>
      <c r="C373" s="364" t="s">
        <v>1078</v>
      </c>
      <c r="D373" s="364" t="s">
        <v>1090</v>
      </c>
      <c r="E373" s="364" t="s">
        <v>6</v>
      </c>
      <c r="F373" s="364" t="s">
        <v>1214</v>
      </c>
      <c r="G373" s="365" t="s">
        <v>1010</v>
      </c>
      <c r="H373" s="364" t="s">
        <v>287</v>
      </c>
      <c r="I373" s="364" t="s">
        <v>1092</v>
      </c>
      <c r="J373" s="366" t="s">
        <v>1215</v>
      </c>
      <c r="K373" s="366">
        <v>364140</v>
      </c>
      <c r="L373" s="366">
        <v>4</v>
      </c>
      <c r="M373" s="366">
        <v>364140</v>
      </c>
      <c r="N373" s="366">
        <v>4</v>
      </c>
    </row>
    <row r="374" spans="1:14" ht="36">
      <c r="A374" s="364">
        <v>372</v>
      </c>
      <c r="B374" s="365" t="s">
        <v>15</v>
      </c>
      <c r="C374" s="364" t="s">
        <v>1078</v>
      </c>
      <c r="D374" s="364" t="s">
        <v>1090</v>
      </c>
      <c r="E374" s="364" t="s">
        <v>6</v>
      </c>
      <c r="F374" s="364" t="s">
        <v>1202</v>
      </c>
      <c r="G374" s="365" t="s">
        <v>975</v>
      </c>
      <c r="H374" s="364" t="s">
        <v>289</v>
      </c>
      <c r="I374" s="364" t="s">
        <v>1115</v>
      </c>
      <c r="J374" s="366" t="s">
        <v>1203</v>
      </c>
      <c r="K374" s="366">
        <v>461107</v>
      </c>
      <c r="L374" s="366">
        <v>4</v>
      </c>
      <c r="M374" s="366">
        <v>461107</v>
      </c>
      <c r="N374" s="366">
        <v>4</v>
      </c>
    </row>
    <row r="375" spans="1:14" ht="36">
      <c r="A375" s="364">
        <v>373</v>
      </c>
      <c r="B375" s="365" t="s">
        <v>15</v>
      </c>
      <c r="C375" s="364" t="s">
        <v>1078</v>
      </c>
      <c r="D375" s="364" t="s">
        <v>1079</v>
      </c>
      <c r="E375" s="364" t="s">
        <v>6</v>
      </c>
      <c r="F375" s="364" t="s">
        <v>1372</v>
      </c>
      <c r="G375" s="365" t="s">
        <v>1046</v>
      </c>
      <c r="H375" s="364" t="s">
        <v>1039</v>
      </c>
      <c r="I375" s="364" t="s">
        <v>1081</v>
      </c>
      <c r="J375" s="366" t="s">
        <v>1373</v>
      </c>
      <c r="K375" s="366">
        <v>528031</v>
      </c>
      <c r="L375" s="366">
        <v>4</v>
      </c>
      <c r="M375" s="366">
        <v>528031</v>
      </c>
      <c r="N375" s="366">
        <v>4</v>
      </c>
    </row>
    <row r="376" spans="1:14" ht="36">
      <c r="A376" s="364">
        <v>374</v>
      </c>
      <c r="B376" s="365" t="s">
        <v>15</v>
      </c>
      <c r="C376" s="364" t="s">
        <v>1078</v>
      </c>
      <c r="D376" s="364" t="s">
        <v>1079</v>
      </c>
      <c r="E376" s="364" t="s">
        <v>6</v>
      </c>
      <c r="F376" s="364" t="s">
        <v>1096</v>
      </c>
      <c r="G376" s="365" t="s">
        <v>366</v>
      </c>
      <c r="H376" s="364" t="s">
        <v>294</v>
      </c>
      <c r="I376" s="364" t="s">
        <v>1081</v>
      </c>
      <c r="J376" s="366" t="s">
        <v>1097</v>
      </c>
      <c r="K376" s="366">
        <v>70945</v>
      </c>
      <c r="L376" s="366">
        <v>1</v>
      </c>
      <c r="M376" s="366">
        <v>70945</v>
      </c>
      <c r="N376" s="366">
        <v>1</v>
      </c>
    </row>
    <row r="377" spans="1:14" ht="36">
      <c r="A377" s="364">
        <v>375</v>
      </c>
      <c r="B377" s="365" t="s">
        <v>15</v>
      </c>
      <c r="C377" s="364" t="s">
        <v>1078</v>
      </c>
      <c r="D377" s="364" t="s">
        <v>1079</v>
      </c>
      <c r="E377" s="364" t="s">
        <v>6</v>
      </c>
      <c r="F377" s="364" t="s">
        <v>1222</v>
      </c>
      <c r="G377" s="365" t="s">
        <v>968</v>
      </c>
      <c r="H377" s="364" t="s">
        <v>293</v>
      </c>
      <c r="I377" s="364" t="s">
        <v>1084</v>
      </c>
      <c r="J377" s="366" t="s">
        <v>1223</v>
      </c>
      <c r="K377" s="366">
        <v>499312</v>
      </c>
      <c r="L377" s="366">
        <v>4</v>
      </c>
      <c r="M377" s="366">
        <v>499312</v>
      </c>
      <c r="N377" s="366">
        <v>4</v>
      </c>
    </row>
    <row r="378" spans="1:14" ht="36">
      <c r="A378" s="364">
        <v>376</v>
      </c>
      <c r="B378" s="365" t="s">
        <v>15</v>
      </c>
      <c r="C378" s="364" t="s">
        <v>1078</v>
      </c>
      <c r="D378" s="364" t="s">
        <v>1090</v>
      </c>
      <c r="E378" s="364" t="s">
        <v>6</v>
      </c>
      <c r="F378" s="364" t="s">
        <v>1240</v>
      </c>
      <c r="G378" s="365" t="s">
        <v>423</v>
      </c>
      <c r="H378" s="364" t="s">
        <v>283</v>
      </c>
      <c r="I378" s="364" t="s">
        <v>1092</v>
      </c>
      <c r="J378" s="366" t="s">
        <v>1241</v>
      </c>
      <c r="K378" s="366">
        <v>658646</v>
      </c>
      <c r="L378" s="366">
        <v>4</v>
      </c>
      <c r="M378" s="366">
        <v>658646</v>
      </c>
      <c r="N378" s="366">
        <v>4</v>
      </c>
    </row>
    <row r="379" spans="1:14" ht="48">
      <c r="A379" s="364">
        <v>377</v>
      </c>
      <c r="B379" s="365" t="s">
        <v>15</v>
      </c>
      <c r="C379" s="364" t="s">
        <v>1078</v>
      </c>
      <c r="D379" s="364" t="s">
        <v>1079</v>
      </c>
      <c r="E379" s="364" t="s">
        <v>6</v>
      </c>
      <c r="F379" s="364" t="s">
        <v>1246</v>
      </c>
      <c r="G379" s="365" t="s">
        <v>959</v>
      </c>
      <c r="H379" s="364" t="s">
        <v>960</v>
      </c>
      <c r="I379" s="364" t="s">
        <v>1092</v>
      </c>
      <c r="J379" s="366" t="s">
        <v>1247</v>
      </c>
      <c r="K379" s="366">
        <v>200478</v>
      </c>
      <c r="L379" s="366">
        <v>1</v>
      </c>
      <c r="M379" s="366">
        <v>200478</v>
      </c>
      <c r="N379" s="366">
        <v>1</v>
      </c>
    </row>
    <row r="380" spans="1:14" ht="24">
      <c r="A380" s="364">
        <v>378</v>
      </c>
      <c r="B380" s="365" t="s">
        <v>365</v>
      </c>
      <c r="C380" s="364" t="s">
        <v>1078</v>
      </c>
      <c r="D380" s="364" t="s">
        <v>1090</v>
      </c>
      <c r="E380" s="364" t="s">
        <v>22</v>
      </c>
      <c r="F380" s="364" t="s">
        <v>1151</v>
      </c>
      <c r="G380" s="365" t="s">
        <v>996</v>
      </c>
      <c r="H380" s="364" t="s">
        <v>287</v>
      </c>
      <c r="I380" s="364" t="s">
        <v>1092</v>
      </c>
      <c r="J380" s="366" t="s">
        <v>1152</v>
      </c>
      <c r="K380" s="366">
        <v>369070</v>
      </c>
      <c r="L380" s="366">
        <v>4</v>
      </c>
      <c r="M380" s="366">
        <v>369070</v>
      </c>
      <c r="N380" s="366">
        <v>4</v>
      </c>
    </row>
    <row r="381" spans="1:14" ht="24">
      <c r="A381" s="364">
        <v>379</v>
      </c>
      <c r="B381" s="365" t="s">
        <v>365</v>
      </c>
      <c r="C381" s="364" t="s">
        <v>1078</v>
      </c>
      <c r="D381" s="364" t="s">
        <v>1090</v>
      </c>
      <c r="E381" s="364" t="s">
        <v>22</v>
      </c>
      <c r="F381" s="364" t="s">
        <v>1140</v>
      </c>
      <c r="G381" s="365" t="s">
        <v>321</v>
      </c>
      <c r="H381" s="364" t="s">
        <v>287</v>
      </c>
      <c r="I381" s="364" t="s">
        <v>1092</v>
      </c>
      <c r="J381" s="366" t="s">
        <v>1141</v>
      </c>
      <c r="K381" s="366">
        <v>1791630</v>
      </c>
      <c r="L381" s="366">
        <v>18</v>
      </c>
      <c r="M381" s="366">
        <v>1791630</v>
      </c>
      <c r="N381" s="366">
        <v>18</v>
      </c>
    </row>
    <row r="382" spans="1:14" ht="24">
      <c r="A382" s="364">
        <v>380</v>
      </c>
      <c r="B382" s="365" t="s">
        <v>365</v>
      </c>
      <c r="C382" s="364" t="s">
        <v>1078</v>
      </c>
      <c r="D382" s="364" t="s">
        <v>1090</v>
      </c>
      <c r="E382" s="364" t="s">
        <v>22</v>
      </c>
      <c r="F382" s="364" t="s">
        <v>1138</v>
      </c>
      <c r="G382" s="365" t="s">
        <v>351</v>
      </c>
      <c r="H382" s="364" t="s">
        <v>287</v>
      </c>
      <c r="I382" s="364" t="s">
        <v>1092</v>
      </c>
      <c r="J382" s="366" t="s">
        <v>1139</v>
      </c>
      <c r="K382" s="366">
        <v>389470</v>
      </c>
      <c r="L382" s="366">
        <v>4</v>
      </c>
      <c r="M382" s="366">
        <v>389470</v>
      </c>
      <c r="N382" s="366">
        <v>4</v>
      </c>
    </row>
    <row r="383" spans="1:14" ht="24">
      <c r="A383" s="364">
        <v>381</v>
      </c>
      <c r="B383" s="365" t="s">
        <v>365</v>
      </c>
      <c r="C383" s="364" t="s">
        <v>1078</v>
      </c>
      <c r="D383" s="364" t="s">
        <v>1079</v>
      </c>
      <c r="E383" s="364" t="s">
        <v>22</v>
      </c>
      <c r="F383" s="364" t="s">
        <v>1163</v>
      </c>
      <c r="G383" s="365" t="s">
        <v>340</v>
      </c>
      <c r="H383" s="364" t="s">
        <v>298</v>
      </c>
      <c r="I383" s="364" t="s">
        <v>1092</v>
      </c>
      <c r="J383" s="366" t="s">
        <v>1164</v>
      </c>
      <c r="K383" s="366">
        <v>336940</v>
      </c>
      <c r="L383" s="366">
        <v>4</v>
      </c>
      <c r="M383" s="366">
        <v>336940</v>
      </c>
      <c r="N383" s="366">
        <v>4</v>
      </c>
    </row>
    <row r="384" spans="1:14" ht="24">
      <c r="A384" s="364">
        <v>382</v>
      </c>
      <c r="B384" s="365" t="s">
        <v>365</v>
      </c>
      <c r="C384" s="364" t="s">
        <v>1078</v>
      </c>
      <c r="D384" s="364" t="s">
        <v>1090</v>
      </c>
      <c r="E384" s="364" t="s">
        <v>22</v>
      </c>
      <c r="F384" s="364" t="s">
        <v>1106</v>
      </c>
      <c r="G384" s="365" t="s">
        <v>1011</v>
      </c>
      <c r="H384" s="364" t="s">
        <v>287</v>
      </c>
      <c r="I384" s="364" t="s">
        <v>1092</v>
      </c>
      <c r="J384" s="366" t="s">
        <v>1107</v>
      </c>
      <c r="K384" s="366">
        <v>431800</v>
      </c>
      <c r="L384" s="366">
        <v>4</v>
      </c>
      <c r="M384" s="366">
        <v>431800</v>
      </c>
      <c r="N384" s="366">
        <v>4</v>
      </c>
    </row>
    <row r="385" spans="1:14" ht="24">
      <c r="A385" s="364">
        <v>383</v>
      </c>
      <c r="B385" s="365" t="s">
        <v>365</v>
      </c>
      <c r="C385" s="364" t="s">
        <v>1078</v>
      </c>
      <c r="D385" s="364" t="s">
        <v>1090</v>
      </c>
      <c r="E385" s="364" t="s">
        <v>22</v>
      </c>
      <c r="F385" s="364" t="s">
        <v>1776</v>
      </c>
      <c r="G385" s="365" t="s">
        <v>347</v>
      </c>
      <c r="H385" s="364" t="s">
        <v>287</v>
      </c>
      <c r="I385" s="364" t="s">
        <v>1092</v>
      </c>
      <c r="J385" s="366" t="s">
        <v>1777</v>
      </c>
      <c r="K385" s="366">
        <v>945200</v>
      </c>
      <c r="L385" s="366">
        <v>8</v>
      </c>
      <c r="M385" s="366">
        <v>945200</v>
      </c>
      <c r="N385" s="366">
        <v>8</v>
      </c>
    </row>
    <row r="386" spans="1:14" ht="24">
      <c r="A386" s="364">
        <v>384</v>
      </c>
      <c r="B386" s="365" t="s">
        <v>365</v>
      </c>
      <c r="C386" s="364" t="s">
        <v>1078</v>
      </c>
      <c r="D386" s="364" t="s">
        <v>1079</v>
      </c>
      <c r="E386" s="364" t="s">
        <v>22</v>
      </c>
      <c r="F386" s="364" t="s">
        <v>1157</v>
      </c>
      <c r="G386" s="365" t="s">
        <v>337</v>
      </c>
      <c r="H386" s="364" t="s">
        <v>298</v>
      </c>
      <c r="I386" s="364" t="s">
        <v>1092</v>
      </c>
      <c r="J386" s="366" t="s">
        <v>1158</v>
      </c>
      <c r="K386" s="366">
        <v>495720</v>
      </c>
      <c r="L386" s="366">
        <v>6</v>
      </c>
      <c r="M386" s="366">
        <v>495720</v>
      </c>
      <c r="N386" s="366">
        <v>6</v>
      </c>
    </row>
    <row r="387" spans="1:14" ht="24">
      <c r="A387" s="364">
        <v>385</v>
      </c>
      <c r="B387" s="365" t="s">
        <v>365</v>
      </c>
      <c r="C387" s="364" t="s">
        <v>1078</v>
      </c>
      <c r="D387" s="364" t="s">
        <v>1079</v>
      </c>
      <c r="E387" s="364" t="s">
        <v>22</v>
      </c>
      <c r="F387" s="364" t="s">
        <v>1161</v>
      </c>
      <c r="G387" s="365" t="s">
        <v>326</v>
      </c>
      <c r="H387" s="364" t="s">
        <v>298</v>
      </c>
      <c r="I387" s="364" t="s">
        <v>1092</v>
      </c>
      <c r="J387" s="366" t="s">
        <v>1162</v>
      </c>
      <c r="K387" s="366">
        <v>786676</v>
      </c>
      <c r="L387" s="366">
        <v>10</v>
      </c>
      <c r="M387" s="366">
        <v>786676</v>
      </c>
      <c r="N387" s="366">
        <v>10</v>
      </c>
    </row>
    <row r="388" spans="1:14" ht="36">
      <c r="A388" s="364">
        <v>386</v>
      </c>
      <c r="B388" s="365" t="s">
        <v>365</v>
      </c>
      <c r="C388" s="364" t="s">
        <v>1078</v>
      </c>
      <c r="D388" s="364" t="s">
        <v>1079</v>
      </c>
      <c r="E388" s="364" t="s">
        <v>22</v>
      </c>
      <c r="F388" s="364" t="s">
        <v>1144</v>
      </c>
      <c r="G388" s="365" t="s">
        <v>332</v>
      </c>
      <c r="H388" s="364" t="s">
        <v>293</v>
      </c>
      <c r="I388" s="364" t="s">
        <v>1081</v>
      </c>
      <c r="J388" s="366" t="s">
        <v>1145</v>
      </c>
      <c r="K388" s="366">
        <v>385154</v>
      </c>
      <c r="L388" s="366">
        <v>4</v>
      </c>
      <c r="M388" s="366">
        <v>385154</v>
      </c>
      <c r="N388" s="366">
        <v>4</v>
      </c>
    </row>
    <row r="389" spans="1:14" ht="36">
      <c r="A389" s="364">
        <v>387</v>
      </c>
      <c r="B389" s="365" t="s">
        <v>365</v>
      </c>
      <c r="C389" s="364" t="s">
        <v>1078</v>
      </c>
      <c r="D389" s="364" t="s">
        <v>1079</v>
      </c>
      <c r="E389" s="364" t="s">
        <v>22</v>
      </c>
      <c r="F389" s="364" t="s">
        <v>1222</v>
      </c>
      <c r="G389" s="365" t="s">
        <v>968</v>
      </c>
      <c r="H389" s="364" t="s">
        <v>293</v>
      </c>
      <c r="I389" s="364" t="s">
        <v>1084</v>
      </c>
      <c r="J389" s="366" t="s">
        <v>1223</v>
      </c>
      <c r="K389" s="366">
        <v>767692</v>
      </c>
      <c r="L389" s="366">
        <v>6</v>
      </c>
      <c r="M389" s="366">
        <v>767692</v>
      </c>
      <c r="N389" s="366">
        <v>6</v>
      </c>
    </row>
    <row r="390" spans="1:14" ht="36">
      <c r="A390" s="364">
        <v>388</v>
      </c>
      <c r="B390" s="365" t="s">
        <v>365</v>
      </c>
      <c r="C390" s="364" t="s">
        <v>1078</v>
      </c>
      <c r="D390" s="364" t="s">
        <v>1079</v>
      </c>
      <c r="E390" s="364" t="s">
        <v>22</v>
      </c>
      <c r="F390" s="364" t="s">
        <v>1167</v>
      </c>
      <c r="G390" s="365" t="s">
        <v>322</v>
      </c>
      <c r="H390" s="364" t="s">
        <v>293</v>
      </c>
      <c r="I390" s="364" t="s">
        <v>1084</v>
      </c>
      <c r="J390" s="366" t="s">
        <v>1168</v>
      </c>
      <c r="K390" s="366">
        <v>606866</v>
      </c>
      <c r="L390" s="366">
        <v>4</v>
      </c>
      <c r="M390" s="366">
        <v>606866</v>
      </c>
      <c r="N390" s="366">
        <v>4</v>
      </c>
    </row>
    <row r="391" spans="1:14" ht="36">
      <c r="A391" s="364">
        <v>389</v>
      </c>
      <c r="B391" s="365" t="s">
        <v>365</v>
      </c>
      <c r="C391" s="364" t="s">
        <v>1078</v>
      </c>
      <c r="D391" s="364" t="s">
        <v>1079</v>
      </c>
      <c r="E391" s="364" t="s">
        <v>22</v>
      </c>
      <c r="F391" s="364" t="s">
        <v>1083</v>
      </c>
      <c r="G391" s="365" t="s">
        <v>312</v>
      </c>
      <c r="H391" s="364" t="s">
        <v>293</v>
      </c>
      <c r="I391" s="364" t="s">
        <v>1084</v>
      </c>
      <c r="J391" s="366" t="s">
        <v>1085</v>
      </c>
      <c r="K391" s="366">
        <v>292158</v>
      </c>
      <c r="L391" s="366">
        <v>2</v>
      </c>
      <c r="M391" s="366">
        <v>292158</v>
      </c>
      <c r="N391" s="366">
        <v>2</v>
      </c>
    </row>
    <row r="392" spans="1:14" ht="48">
      <c r="A392" s="364">
        <v>390</v>
      </c>
      <c r="B392" s="365" t="s">
        <v>365</v>
      </c>
      <c r="C392" s="364" t="s">
        <v>1078</v>
      </c>
      <c r="D392" s="364" t="s">
        <v>1159</v>
      </c>
      <c r="E392" s="364" t="s">
        <v>22</v>
      </c>
      <c r="F392" s="364" t="s">
        <v>1160</v>
      </c>
      <c r="G392" s="365" t="s">
        <v>314</v>
      </c>
      <c r="H392" s="364" t="s">
        <v>298</v>
      </c>
      <c r="I392" s="364" t="s">
        <v>1088</v>
      </c>
      <c r="J392" s="366" t="s">
        <v>1120</v>
      </c>
      <c r="K392" s="366">
        <v>276930</v>
      </c>
      <c r="L392" s="366">
        <v>4</v>
      </c>
      <c r="M392" s="366">
        <v>276930</v>
      </c>
      <c r="N392" s="366">
        <v>4</v>
      </c>
    </row>
    <row r="393" spans="1:14" ht="48">
      <c r="A393" s="364">
        <v>391</v>
      </c>
      <c r="B393" s="365" t="s">
        <v>40</v>
      </c>
      <c r="C393" s="364" t="s">
        <v>1078</v>
      </c>
      <c r="D393" s="364" t="s">
        <v>1086</v>
      </c>
      <c r="E393" s="364" t="s">
        <v>258</v>
      </c>
      <c r="F393" s="364" t="s">
        <v>1087</v>
      </c>
      <c r="G393" s="365" t="s">
        <v>319</v>
      </c>
      <c r="H393" s="364" t="s">
        <v>298</v>
      </c>
      <c r="I393" s="364" t="s">
        <v>1088</v>
      </c>
      <c r="J393" s="366" t="s">
        <v>1089</v>
      </c>
      <c r="K393" s="366">
        <v>248160</v>
      </c>
      <c r="L393" s="366">
        <v>4</v>
      </c>
      <c r="M393" s="366">
        <v>248160</v>
      </c>
      <c r="N393" s="366">
        <v>4</v>
      </c>
    </row>
    <row r="394" spans="1:14" ht="48">
      <c r="A394" s="364">
        <v>392</v>
      </c>
      <c r="B394" s="365" t="s">
        <v>40</v>
      </c>
      <c r="C394" s="364" t="s">
        <v>1078</v>
      </c>
      <c r="D394" s="364" t="s">
        <v>1159</v>
      </c>
      <c r="E394" s="364" t="s">
        <v>258</v>
      </c>
      <c r="F394" s="364" t="s">
        <v>1160</v>
      </c>
      <c r="G394" s="365" t="s">
        <v>314</v>
      </c>
      <c r="H394" s="364" t="s">
        <v>298</v>
      </c>
      <c r="I394" s="364" t="s">
        <v>1088</v>
      </c>
      <c r="J394" s="366" t="s">
        <v>1120</v>
      </c>
      <c r="K394" s="366">
        <v>260640</v>
      </c>
      <c r="L394" s="366">
        <v>4</v>
      </c>
      <c r="M394" s="366">
        <v>260640</v>
      </c>
      <c r="N394" s="366">
        <v>4</v>
      </c>
    </row>
    <row r="395" spans="1:14" ht="48">
      <c r="A395" s="364">
        <v>393</v>
      </c>
      <c r="B395" s="365" t="s">
        <v>40</v>
      </c>
      <c r="C395" s="364" t="s">
        <v>1078</v>
      </c>
      <c r="D395" s="364" t="s">
        <v>1159</v>
      </c>
      <c r="E395" s="364" t="s">
        <v>258</v>
      </c>
      <c r="F395" s="364" t="s">
        <v>1253</v>
      </c>
      <c r="G395" s="365" t="s">
        <v>364</v>
      </c>
      <c r="H395" s="364" t="s">
        <v>298</v>
      </c>
      <c r="I395" s="364" t="s">
        <v>1088</v>
      </c>
      <c r="J395" s="366" t="s">
        <v>1254</v>
      </c>
      <c r="K395" s="366">
        <v>268480</v>
      </c>
      <c r="L395" s="366">
        <v>4</v>
      </c>
      <c r="M395" s="366">
        <v>268480</v>
      </c>
      <c r="N395" s="366">
        <v>4</v>
      </c>
    </row>
    <row r="396" spans="1:14" ht="48">
      <c r="A396" s="364">
        <v>394</v>
      </c>
      <c r="B396" s="365" t="s">
        <v>40</v>
      </c>
      <c r="C396" s="364" t="s">
        <v>1078</v>
      </c>
      <c r="D396" s="364" t="s">
        <v>1159</v>
      </c>
      <c r="E396" s="364" t="s">
        <v>258</v>
      </c>
      <c r="F396" s="364" t="s">
        <v>1255</v>
      </c>
      <c r="G396" s="365" t="s">
        <v>313</v>
      </c>
      <c r="H396" s="364" t="s">
        <v>298</v>
      </c>
      <c r="I396" s="364" t="s">
        <v>1088</v>
      </c>
      <c r="J396" s="366" t="s">
        <v>1256</v>
      </c>
      <c r="K396" s="366">
        <v>265920</v>
      </c>
      <c r="L396" s="366">
        <v>4</v>
      </c>
      <c r="M396" s="366">
        <v>265920</v>
      </c>
      <c r="N396" s="366">
        <v>4</v>
      </c>
    </row>
    <row r="397" spans="1:14" ht="48">
      <c r="A397" s="364">
        <v>395</v>
      </c>
      <c r="B397" s="365" t="s">
        <v>40</v>
      </c>
      <c r="C397" s="364" t="s">
        <v>1078</v>
      </c>
      <c r="D397" s="364" t="s">
        <v>1086</v>
      </c>
      <c r="E397" s="364" t="s">
        <v>258</v>
      </c>
      <c r="F397" s="364" t="s">
        <v>1267</v>
      </c>
      <c r="G397" s="365" t="s">
        <v>1013</v>
      </c>
      <c r="H397" s="364" t="s">
        <v>298</v>
      </c>
      <c r="I397" s="364" t="s">
        <v>1088</v>
      </c>
      <c r="J397" s="366" t="s">
        <v>1268</v>
      </c>
      <c r="K397" s="366">
        <v>243360</v>
      </c>
      <c r="L397" s="366">
        <v>4</v>
      </c>
      <c r="M397" s="366">
        <v>243360</v>
      </c>
      <c r="N397" s="366">
        <v>4</v>
      </c>
    </row>
    <row r="398" spans="1:14" ht="24">
      <c r="A398" s="364">
        <v>396</v>
      </c>
      <c r="B398" s="365" t="s">
        <v>1962</v>
      </c>
      <c r="C398" s="364" t="s">
        <v>1078</v>
      </c>
      <c r="D398" s="364" t="s">
        <v>1079</v>
      </c>
      <c r="E398" s="364" t="s">
        <v>343</v>
      </c>
      <c r="F398" s="364" t="s">
        <v>1319</v>
      </c>
      <c r="G398" s="365" t="s">
        <v>1044</v>
      </c>
      <c r="H398" s="364" t="s">
        <v>1039</v>
      </c>
      <c r="I398" s="364" t="s">
        <v>1081</v>
      </c>
      <c r="J398" s="366" t="s">
        <v>1320</v>
      </c>
      <c r="K398" s="366">
        <v>224000</v>
      </c>
      <c r="L398" s="366">
        <v>2</v>
      </c>
      <c r="M398" s="366">
        <v>224000</v>
      </c>
      <c r="N398" s="366">
        <v>2</v>
      </c>
    </row>
    <row r="399" spans="1:14" ht="36">
      <c r="A399" s="364">
        <v>397</v>
      </c>
      <c r="B399" s="365" t="s">
        <v>567</v>
      </c>
      <c r="C399" s="364" t="s">
        <v>1078</v>
      </c>
      <c r="D399" s="364" t="s">
        <v>1090</v>
      </c>
      <c r="E399" s="364" t="s">
        <v>242</v>
      </c>
      <c r="F399" s="364" t="s">
        <v>1132</v>
      </c>
      <c r="G399" s="365" t="s">
        <v>325</v>
      </c>
      <c r="H399" s="364" t="s">
        <v>287</v>
      </c>
      <c r="I399" s="364" t="s">
        <v>1092</v>
      </c>
      <c r="J399" s="366" t="s">
        <v>1133</v>
      </c>
      <c r="K399" s="366">
        <v>678300</v>
      </c>
      <c r="L399" s="366">
        <v>8</v>
      </c>
      <c r="M399" s="366">
        <v>678300</v>
      </c>
      <c r="N399" s="366">
        <v>8</v>
      </c>
    </row>
    <row r="400" spans="1:14" ht="36">
      <c r="A400" s="364">
        <v>398</v>
      </c>
      <c r="B400" s="365" t="s">
        <v>567</v>
      </c>
      <c r="C400" s="364" t="s">
        <v>1078</v>
      </c>
      <c r="D400" s="364" t="s">
        <v>1090</v>
      </c>
      <c r="E400" s="364" t="s">
        <v>242</v>
      </c>
      <c r="F400" s="364" t="s">
        <v>1106</v>
      </c>
      <c r="G400" s="365" t="s">
        <v>1011</v>
      </c>
      <c r="H400" s="364" t="s">
        <v>287</v>
      </c>
      <c r="I400" s="364" t="s">
        <v>1092</v>
      </c>
      <c r="J400" s="366" t="s">
        <v>1107</v>
      </c>
      <c r="K400" s="366">
        <v>647700</v>
      </c>
      <c r="L400" s="366">
        <v>6</v>
      </c>
      <c r="M400" s="366">
        <v>647700</v>
      </c>
      <c r="N400" s="366">
        <v>6</v>
      </c>
    </row>
    <row r="401" spans="1:14" ht="48">
      <c r="A401" s="364">
        <v>399</v>
      </c>
      <c r="B401" s="365" t="s">
        <v>567</v>
      </c>
      <c r="C401" s="364" t="s">
        <v>1078</v>
      </c>
      <c r="D401" s="364" t="s">
        <v>1131</v>
      </c>
      <c r="E401" s="364" t="s">
        <v>242</v>
      </c>
      <c r="F401" s="364" t="s">
        <v>1635</v>
      </c>
      <c r="G401" s="365" t="s">
        <v>1636</v>
      </c>
      <c r="H401" s="364" t="s">
        <v>292</v>
      </c>
      <c r="I401" s="364" t="s">
        <v>1092</v>
      </c>
      <c r="J401" s="366" t="s">
        <v>1637</v>
      </c>
      <c r="K401" s="366">
        <v>0</v>
      </c>
      <c r="L401" s="366">
        <v>0</v>
      </c>
      <c r="M401" s="366">
        <v>0</v>
      </c>
      <c r="N401" s="366">
        <v>0</v>
      </c>
    </row>
    <row r="402" spans="1:14" ht="36">
      <c r="A402" s="364">
        <v>400</v>
      </c>
      <c r="B402" s="365" t="s">
        <v>102</v>
      </c>
      <c r="C402" s="364" t="s">
        <v>1078</v>
      </c>
      <c r="D402" s="364" t="s">
        <v>1090</v>
      </c>
      <c r="E402" s="364" t="s">
        <v>88</v>
      </c>
      <c r="F402" s="364" t="s">
        <v>1140</v>
      </c>
      <c r="G402" s="365" t="s">
        <v>321</v>
      </c>
      <c r="H402" s="364" t="s">
        <v>287</v>
      </c>
      <c r="I402" s="364" t="s">
        <v>1092</v>
      </c>
      <c r="J402" s="366" t="s">
        <v>1141</v>
      </c>
      <c r="K402" s="366">
        <v>388772</v>
      </c>
      <c r="L402" s="366">
        <v>4</v>
      </c>
      <c r="M402" s="366">
        <v>388772</v>
      </c>
      <c r="N402" s="366">
        <v>4</v>
      </c>
    </row>
    <row r="403" spans="1:14" ht="36">
      <c r="A403" s="364">
        <v>401</v>
      </c>
      <c r="B403" s="365" t="s">
        <v>102</v>
      </c>
      <c r="C403" s="364" t="s">
        <v>1078</v>
      </c>
      <c r="D403" s="364" t="s">
        <v>1090</v>
      </c>
      <c r="E403" s="364" t="s">
        <v>88</v>
      </c>
      <c r="F403" s="364" t="s">
        <v>1138</v>
      </c>
      <c r="G403" s="365" t="s">
        <v>351</v>
      </c>
      <c r="H403" s="364" t="s">
        <v>287</v>
      </c>
      <c r="I403" s="364" t="s">
        <v>1092</v>
      </c>
      <c r="J403" s="366" t="s">
        <v>1139</v>
      </c>
      <c r="K403" s="366">
        <v>95077</v>
      </c>
      <c r="L403" s="366">
        <v>1</v>
      </c>
      <c r="M403" s="366">
        <v>95077</v>
      </c>
      <c r="N403" s="366">
        <v>1</v>
      </c>
    </row>
    <row r="404" spans="1:14" ht="36">
      <c r="A404" s="364">
        <v>402</v>
      </c>
      <c r="B404" s="365" t="s">
        <v>102</v>
      </c>
      <c r="C404" s="364" t="s">
        <v>1078</v>
      </c>
      <c r="D404" s="364" t="s">
        <v>1090</v>
      </c>
      <c r="E404" s="364" t="s">
        <v>88</v>
      </c>
      <c r="F404" s="364" t="s">
        <v>1132</v>
      </c>
      <c r="G404" s="365" t="s">
        <v>325</v>
      </c>
      <c r="H404" s="364" t="s">
        <v>287</v>
      </c>
      <c r="I404" s="364" t="s">
        <v>1092</v>
      </c>
      <c r="J404" s="366" t="s">
        <v>1133</v>
      </c>
      <c r="K404" s="366">
        <v>82793</v>
      </c>
      <c r="L404" s="366">
        <v>1</v>
      </c>
      <c r="M404" s="366">
        <v>82793</v>
      </c>
      <c r="N404" s="366">
        <v>1</v>
      </c>
    </row>
    <row r="405" spans="1:14" ht="36">
      <c r="A405" s="364">
        <v>403</v>
      </c>
      <c r="B405" s="365" t="s">
        <v>102</v>
      </c>
      <c r="C405" s="364" t="s">
        <v>1078</v>
      </c>
      <c r="D405" s="364" t="s">
        <v>1090</v>
      </c>
      <c r="E405" s="364" t="s">
        <v>88</v>
      </c>
      <c r="F405" s="364" t="s">
        <v>1214</v>
      </c>
      <c r="G405" s="365" t="s">
        <v>1010</v>
      </c>
      <c r="H405" s="364" t="s">
        <v>287</v>
      </c>
      <c r="I405" s="364" t="s">
        <v>1092</v>
      </c>
      <c r="J405" s="366" t="s">
        <v>1215</v>
      </c>
      <c r="K405" s="366">
        <v>355572</v>
      </c>
      <c r="L405" s="366">
        <v>4</v>
      </c>
      <c r="M405" s="366">
        <v>355572</v>
      </c>
      <c r="N405" s="366">
        <v>4</v>
      </c>
    </row>
    <row r="406" spans="1:14" ht="36">
      <c r="A406" s="364">
        <v>404</v>
      </c>
      <c r="B406" s="365" t="s">
        <v>102</v>
      </c>
      <c r="C406" s="364" t="s">
        <v>1078</v>
      </c>
      <c r="D406" s="364" t="s">
        <v>1090</v>
      </c>
      <c r="E406" s="364" t="s">
        <v>88</v>
      </c>
      <c r="F406" s="364" t="s">
        <v>1776</v>
      </c>
      <c r="G406" s="365" t="s">
        <v>347</v>
      </c>
      <c r="H406" s="364" t="s">
        <v>287</v>
      </c>
      <c r="I406" s="364" t="s">
        <v>1092</v>
      </c>
      <c r="J406" s="366" t="s">
        <v>1777</v>
      </c>
      <c r="K406" s="366">
        <v>576850</v>
      </c>
      <c r="L406" s="366">
        <v>5</v>
      </c>
      <c r="M406" s="366">
        <v>576850</v>
      </c>
      <c r="N406" s="366">
        <v>5</v>
      </c>
    </row>
    <row r="407" spans="1:14" ht="48">
      <c r="A407" s="364">
        <v>405</v>
      </c>
      <c r="B407" s="365" t="s">
        <v>102</v>
      </c>
      <c r="C407" s="364" t="s">
        <v>1078</v>
      </c>
      <c r="D407" s="364" t="s">
        <v>1090</v>
      </c>
      <c r="E407" s="364" t="s">
        <v>88</v>
      </c>
      <c r="F407" s="364" t="s">
        <v>1643</v>
      </c>
      <c r="G407" s="365" t="s">
        <v>1644</v>
      </c>
      <c r="H407" s="364" t="s">
        <v>1038</v>
      </c>
      <c r="I407" s="364" t="s">
        <v>1481</v>
      </c>
      <c r="J407" s="366" t="s">
        <v>1645</v>
      </c>
      <c r="K407" s="366">
        <v>382812</v>
      </c>
      <c r="L407" s="366">
        <v>2</v>
      </c>
      <c r="M407" s="366">
        <v>382812</v>
      </c>
      <c r="N407" s="366">
        <v>2</v>
      </c>
    </row>
    <row r="408" spans="1:14" ht="36">
      <c r="A408" s="364">
        <v>406</v>
      </c>
      <c r="B408" s="365" t="s">
        <v>102</v>
      </c>
      <c r="C408" s="364" t="s">
        <v>1078</v>
      </c>
      <c r="D408" s="364" t="s">
        <v>1131</v>
      </c>
      <c r="E408" s="364" t="s">
        <v>88</v>
      </c>
      <c r="F408" s="364" t="s">
        <v>1451</v>
      </c>
      <c r="G408" s="365" t="s">
        <v>1026</v>
      </c>
      <c r="H408" s="364" t="s">
        <v>304</v>
      </c>
      <c r="I408" s="364" t="s">
        <v>1187</v>
      </c>
      <c r="J408" s="366" t="s">
        <v>1452</v>
      </c>
      <c r="K408" s="366">
        <v>602221</v>
      </c>
      <c r="L408" s="366">
        <v>2</v>
      </c>
      <c r="M408" s="366">
        <v>602221</v>
      </c>
      <c r="N408" s="366">
        <v>2</v>
      </c>
    </row>
    <row r="409" spans="1:14" ht="48">
      <c r="A409" s="364">
        <v>407</v>
      </c>
      <c r="B409" s="365" t="s">
        <v>102</v>
      </c>
      <c r="C409" s="364" t="s">
        <v>1078</v>
      </c>
      <c r="D409" s="364" t="s">
        <v>1159</v>
      </c>
      <c r="E409" s="364" t="s">
        <v>88</v>
      </c>
      <c r="F409" s="364" t="s">
        <v>1533</v>
      </c>
      <c r="G409" s="365" t="s">
        <v>364</v>
      </c>
      <c r="H409" s="364" t="s">
        <v>294</v>
      </c>
      <c r="I409" s="364" t="s">
        <v>1081</v>
      </c>
      <c r="J409" s="366" t="s">
        <v>1534</v>
      </c>
      <c r="K409" s="366">
        <v>460680</v>
      </c>
      <c r="L409" s="366">
        <v>6</v>
      </c>
      <c r="M409" s="366">
        <v>460680</v>
      </c>
      <c r="N409" s="366">
        <v>6</v>
      </c>
    </row>
    <row r="410" spans="1:14" ht="36">
      <c r="A410" s="364">
        <v>408</v>
      </c>
      <c r="B410" s="365" t="s">
        <v>102</v>
      </c>
      <c r="C410" s="364" t="s">
        <v>1078</v>
      </c>
      <c r="D410" s="364" t="s">
        <v>1079</v>
      </c>
      <c r="E410" s="364" t="s">
        <v>88</v>
      </c>
      <c r="F410" s="364" t="s">
        <v>1261</v>
      </c>
      <c r="G410" s="365" t="s">
        <v>324</v>
      </c>
      <c r="H410" s="364" t="s">
        <v>294</v>
      </c>
      <c r="I410" s="364" t="s">
        <v>1081</v>
      </c>
      <c r="J410" s="366" t="s">
        <v>1262</v>
      </c>
      <c r="K410" s="366">
        <v>296736</v>
      </c>
      <c r="L410" s="366">
        <v>4</v>
      </c>
      <c r="M410" s="366">
        <v>296736</v>
      </c>
      <c r="N410" s="366">
        <v>4</v>
      </c>
    </row>
    <row r="411" spans="1:14" ht="36">
      <c r="A411" s="364">
        <v>409</v>
      </c>
      <c r="B411" s="365" t="s">
        <v>102</v>
      </c>
      <c r="C411" s="364" t="s">
        <v>1078</v>
      </c>
      <c r="D411" s="364" t="s">
        <v>1079</v>
      </c>
      <c r="E411" s="364" t="s">
        <v>88</v>
      </c>
      <c r="F411" s="364" t="s">
        <v>1098</v>
      </c>
      <c r="G411" s="365" t="s">
        <v>311</v>
      </c>
      <c r="H411" s="364" t="s">
        <v>294</v>
      </c>
      <c r="I411" s="364" t="s">
        <v>1081</v>
      </c>
      <c r="J411" s="366" t="s">
        <v>1099</v>
      </c>
      <c r="K411" s="366">
        <v>325072</v>
      </c>
      <c r="L411" s="366">
        <v>4</v>
      </c>
      <c r="M411" s="366">
        <v>325072</v>
      </c>
      <c r="N411" s="366">
        <v>4</v>
      </c>
    </row>
    <row r="412" spans="1:14" ht="36">
      <c r="A412" s="364">
        <v>410</v>
      </c>
      <c r="B412" s="365" t="s">
        <v>102</v>
      </c>
      <c r="C412" s="364" t="s">
        <v>1078</v>
      </c>
      <c r="D412" s="364" t="s">
        <v>1079</v>
      </c>
      <c r="E412" s="364" t="s">
        <v>88</v>
      </c>
      <c r="F412" s="364" t="s">
        <v>1144</v>
      </c>
      <c r="G412" s="365" t="s">
        <v>332</v>
      </c>
      <c r="H412" s="364" t="s">
        <v>293</v>
      </c>
      <c r="I412" s="364" t="s">
        <v>1081</v>
      </c>
      <c r="J412" s="366" t="s">
        <v>1145</v>
      </c>
      <c r="K412" s="366">
        <v>624701</v>
      </c>
      <c r="L412" s="366">
        <v>7</v>
      </c>
      <c r="M412" s="366">
        <v>624701</v>
      </c>
      <c r="N412" s="366">
        <v>7</v>
      </c>
    </row>
    <row r="413" spans="1:14" ht="36">
      <c r="A413" s="364">
        <v>411</v>
      </c>
      <c r="B413" s="365" t="s">
        <v>102</v>
      </c>
      <c r="C413" s="364" t="s">
        <v>1078</v>
      </c>
      <c r="D413" s="364" t="s">
        <v>1079</v>
      </c>
      <c r="E413" s="364" t="s">
        <v>88</v>
      </c>
      <c r="F413" s="364" t="s">
        <v>1327</v>
      </c>
      <c r="G413" s="365" t="s">
        <v>1012</v>
      </c>
      <c r="H413" s="364" t="s">
        <v>1039</v>
      </c>
      <c r="I413" s="364" t="s">
        <v>1081</v>
      </c>
      <c r="J413" s="366" t="s">
        <v>1328</v>
      </c>
      <c r="K413" s="366">
        <v>318363</v>
      </c>
      <c r="L413" s="366">
        <v>2</v>
      </c>
      <c r="M413" s="366">
        <v>318363</v>
      </c>
      <c r="N413" s="366">
        <v>2</v>
      </c>
    </row>
    <row r="414" spans="1:14" ht="36">
      <c r="A414" s="364">
        <v>412</v>
      </c>
      <c r="B414" s="365" t="s">
        <v>102</v>
      </c>
      <c r="C414" s="364" t="s">
        <v>1078</v>
      </c>
      <c r="D414" s="364" t="s">
        <v>1079</v>
      </c>
      <c r="E414" s="364" t="s">
        <v>88</v>
      </c>
      <c r="F414" s="364" t="s">
        <v>1323</v>
      </c>
      <c r="G414" s="365" t="s">
        <v>372</v>
      </c>
      <c r="H414" s="364" t="s">
        <v>1039</v>
      </c>
      <c r="I414" s="364" t="s">
        <v>1081</v>
      </c>
      <c r="J414" s="366" t="s">
        <v>1324</v>
      </c>
      <c r="K414" s="366">
        <v>317085</v>
      </c>
      <c r="L414" s="366">
        <v>2</v>
      </c>
      <c r="M414" s="366">
        <v>317085</v>
      </c>
      <c r="N414" s="366">
        <v>2</v>
      </c>
    </row>
    <row r="415" spans="1:14" ht="36">
      <c r="A415" s="364">
        <v>413</v>
      </c>
      <c r="B415" s="365" t="s">
        <v>102</v>
      </c>
      <c r="C415" s="364" t="s">
        <v>1078</v>
      </c>
      <c r="D415" s="364" t="s">
        <v>1079</v>
      </c>
      <c r="E415" s="364" t="s">
        <v>88</v>
      </c>
      <c r="F415" s="364" t="s">
        <v>1153</v>
      </c>
      <c r="G415" s="365" t="s">
        <v>969</v>
      </c>
      <c r="H415" s="364" t="s">
        <v>293</v>
      </c>
      <c r="I415" s="364" t="s">
        <v>1084</v>
      </c>
      <c r="J415" s="366" t="s">
        <v>1154</v>
      </c>
      <c r="K415" s="366">
        <v>411312</v>
      </c>
      <c r="L415" s="366">
        <v>4</v>
      </c>
      <c r="M415" s="366">
        <v>411312</v>
      </c>
      <c r="N415" s="366">
        <v>4</v>
      </c>
    </row>
    <row r="416" spans="1:14" ht="36">
      <c r="A416" s="364">
        <v>414</v>
      </c>
      <c r="B416" s="365" t="s">
        <v>102</v>
      </c>
      <c r="C416" s="364" t="s">
        <v>1078</v>
      </c>
      <c r="D416" s="364" t="s">
        <v>1079</v>
      </c>
      <c r="E416" s="364" t="s">
        <v>88</v>
      </c>
      <c r="F416" s="364" t="s">
        <v>1180</v>
      </c>
      <c r="G416" s="365" t="s">
        <v>417</v>
      </c>
      <c r="H416" s="364" t="s">
        <v>293</v>
      </c>
      <c r="I416" s="364" t="s">
        <v>1084</v>
      </c>
      <c r="J416" s="366" t="s">
        <v>1181</v>
      </c>
      <c r="K416" s="366">
        <v>703244</v>
      </c>
      <c r="L416" s="366">
        <v>8</v>
      </c>
      <c r="M416" s="366">
        <v>703244</v>
      </c>
      <c r="N416" s="366">
        <v>8</v>
      </c>
    </row>
    <row r="417" spans="1:14" ht="36">
      <c r="A417" s="364">
        <v>415</v>
      </c>
      <c r="B417" s="365" t="s">
        <v>102</v>
      </c>
      <c r="C417" s="364" t="s">
        <v>1078</v>
      </c>
      <c r="D417" s="364" t="s">
        <v>1079</v>
      </c>
      <c r="E417" s="364" t="s">
        <v>88</v>
      </c>
      <c r="F417" s="364" t="s">
        <v>1298</v>
      </c>
      <c r="G417" s="365" t="s">
        <v>973</v>
      </c>
      <c r="H417" s="364" t="s">
        <v>302</v>
      </c>
      <c r="I417" s="364" t="s">
        <v>1183</v>
      </c>
      <c r="J417" s="366" t="s">
        <v>1299</v>
      </c>
      <c r="K417" s="366">
        <v>366520</v>
      </c>
      <c r="L417" s="366">
        <v>2</v>
      </c>
      <c r="M417" s="366">
        <v>366520</v>
      </c>
      <c r="N417" s="366">
        <v>2</v>
      </c>
    </row>
    <row r="418" spans="1:14" ht="36">
      <c r="A418" s="364">
        <v>416</v>
      </c>
      <c r="B418" s="365" t="s">
        <v>102</v>
      </c>
      <c r="C418" s="364" t="s">
        <v>1078</v>
      </c>
      <c r="D418" s="364" t="s">
        <v>1079</v>
      </c>
      <c r="E418" s="364" t="s">
        <v>88</v>
      </c>
      <c r="F418" s="364" t="s">
        <v>1172</v>
      </c>
      <c r="G418" s="365" t="s">
        <v>318</v>
      </c>
      <c r="H418" s="364" t="s">
        <v>293</v>
      </c>
      <c r="I418" s="364" t="s">
        <v>1088</v>
      </c>
      <c r="J418" s="366" t="s">
        <v>1173</v>
      </c>
      <c r="K418" s="366">
        <v>204736</v>
      </c>
      <c r="L418" s="366">
        <v>2</v>
      </c>
      <c r="M418" s="366">
        <v>204736</v>
      </c>
      <c r="N418" s="366">
        <v>2</v>
      </c>
    </row>
    <row r="419" spans="1:14" ht="48">
      <c r="A419" s="364">
        <v>417</v>
      </c>
      <c r="B419" s="365" t="s">
        <v>102</v>
      </c>
      <c r="C419" s="364" t="s">
        <v>1078</v>
      </c>
      <c r="D419" s="364" t="s">
        <v>1159</v>
      </c>
      <c r="E419" s="364" t="s">
        <v>88</v>
      </c>
      <c r="F419" s="364" t="s">
        <v>1160</v>
      </c>
      <c r="G419" s="365" t="s">
        <v>314</v>
      </c>
      <c r="H419" s="364" t="s">
        <v>298</v>
      </c>
      <c r="I419" s="364" t="s">
        <v>1088</v>
      </c>
      <c r="J419" s="366" t="s">
        <v>1120</v>
      </c>
      <c r="K419" s="366">
        <v>270414</v>
      </c>
      <c r="L419" s="366">
        <v>4</v>
      </c>
      <c r="M419" s="366">
        <v>270414</v>
      </c>
      <c r="N419" s="366">
        <v>4</v>
      </c>
    </row>
    <row r="420" spans="1:14" ht="36">
      <c r="A420" s="364">
        <v>418</v>
      </c>
      <c r="B420" s="365" t="s">
        <v>102</v>
      </c>
      <c r="C420" s="364" t="s">
        <v>1078</v>
      </c>
      <c r="D420" s="364" t="s">
        <v>1131</v>
      </c>
      <c r="E420" s="364" t="s">
        <v>88</v>
      </c>
      <c r="F420" s="364" t="s">
        <v>1315</v>
      </c>
      <c r="G420" s="365" t="s">
        <v>425</v>
      </c>
      <c r="H420" s="364" t="s">
        <v>290</v>
      </c>
      <c r="I420" s="364" t="s">
        <v>1092</v>
      </c>
      <c r="J420" s="366" t="s">
        <v>1316</v>
      </c>
      <c r="K420" s="366">
        <v>276947</v>
      </c>
      <c r="L420" s="366">
        <v>2</v>
      </c>
      <c r="M420" s="366">
        <v>276947</v>
      </c>
      <c r="N420" s="366">
        <v>2</v>
      </c>
    </row>
    <row r="421" spans="1:14" ht="24">
      <c r="A421" s="364">
        <v>419</v>
      </c>
      <c r="B421" s="365" t="s">
        <v>575</v>
      </c>
      <c r="C421" s="364" t="s">
        <v>1078</v>
      </c>
      <c r="D421" s="364" t="s">
        <v>1090</v>
      </c>
      <c r="E421" s="364" t="s">
        <v>46</v>
      </c>
      <c r="F421" s="364" t="s">
        <v>1202</v>
      </c>
      <c r="G421" s="365" t="s">
        <v>975</v>
      </c>
      <c r="H421" s="364" t="s">
        <v>289</v>
      </c>
      <c r="I421" s="364" t="s">
        <v>1115</v>
      </c>
      <c r="J421" s="366" t="s">
        <v>1203</v>
      </c>
      <c r="K421" s="366">
        <v>3198932</v>
      </c>
      <c r="L421" s="366">
        <v>30</v>
      </c>
      <c r="M421" s="366">
        <v>3198932</v>
      </c>
      <c r="N421" s="366">
        <v>30</v>
      </c>
    </row>
    <row r="422" spans="1:14" ht="24">
      <c r="A422" s="364">
        <v>420</v>
      </c>
      <c r="B422" s="365" t="s">
        <v>575</v>
      </c>
      <c r="C422" s="364" t="s">
        <v>1078</v>
      </c>
      <c r="D422" s="364" t="s">
        <v>1090</v>
      </c>
      <c r="E422" s="364" t="s">
        <v>46</v>
      </c>
      <c r="F422" s="364" t="s">
        <v>1114</v>
      </c>
      <c r="G422" s="365" t="s">
        <v>321</v>
      </c>
      <c r="H422" s="364" t="s">
        <v>289</v>
      </c>
      <c r="I422" s="364" t="s">
        <v>1115</v>
      </c>
      <c r="J422" s="366" t="s">
        <v>1116</v>
      </c>
      <c r="K422" s="366">
        <v>1188039</v>
      </c>
      <c r="L422" s="366">
        <v>10</v>
      </c>
      <c r="M422" s="366">
        <v>1188039</v>
      </c>
      <c r="N422" s="366">
        <v>10</v>
      </c>
    </row>
    <row r="423" spans="1:14" ht="48">
      <c r="A423" s="364">
        <v>421</v>
      </c>
      <c r="B423" s="365" t="s">
        <v>550</v>
      </c>
      <c r="C423" s="364" t="s">
        <v>1078</v>
      </c>
      <c r="D423" s="364" t="s">
        <v>1079</v>
      </c>
      <c r="E423" s="364" t="s">
        <v>88</v>
      </c>
      <c r="F423" s="364" t="s">
        <v>1216</v>
      </c>
      <c r="G423" s="365" t="s">
        <v>339</v>
      </c>
      <c r="H423" s="364" t="s">
        <v>293</v>
      </c>
      <c r="I423" s="364" t="s">
        <v>1081</v>
      </c>
      <c r="J423" s="366" t="s">
        <v>1217</v>
      </c>
      <c r="K423" s="366">
        <v>170896</v>
      </c>
      <c r="L423" s="366">
        <v>2</v>
      </c>
      <c r="M423" s="366">
        <v>170896</v>
      </c>
      <c r="N423" s="366">
        <v>2</v>
      </c>
    </row>
    <row r="424" spans="1:14" ht="24">
      <c r="A424" s="364">
        <v>422</v>
      </c>
      <c r="B424" s="365" t="s">
        <v>112</v>
      </c>
      <c r="C424" s="364" t="s">
        <v>1078</v>
      </c>
      <c r="D424" s="364" t="s">
        <v>1090</v>
      </c>
      <c r="E424" s="364" t="s">
        <v>108</v>
      </c>
      <c r="F424" s="364" t="s">
        <v>1202</v>
      </c>
      <c r="G424" s="365" t="s">
        <v>975</v>
      </c>
      <c r="H424" s="364" t="s">
        <v>289</v>
      </c>
      <c r="I424" s="364" t="s">
        <v>1115</v>
      </c>
      <c r="J424" s="366" t="s">
        <v>1203</v>
      </c>
      <c r="K424" s="366">
        <v>887631</v>
      </c>
      <c r="L424" s="366">
        <v>7</v>
      </c>
      <c r="M424" s="366">
        <v>887631</v>
      </c>
      <c r="N424" s="366">
        <v>7</v>
      </c>
    </row>
    <row r="425" spans="1:14" ht="36">
      <c r="A425" s="364">
        <v>423</v>
      </c>
      <c r="B425" s="365" t="s">
        <v>112</v>
      </c>
      <c r="C425" s="364" t="s">
        <v>1078</v>
      </c>
      <c r="D425" s="364" t="s">
        <v>1079</v>
      </c>
      <c r="E425" s="364" t="s">
        <v>108</v>
      </c>
      <c r="F425" s="364" t="s">
        <v>1198</v>
      </c>
      <c r="G425" s="365" t="s">
        <v>346</v>
      </c>
      <c r="H425" s="364" t="s">
        <v>304</v>
      </c>
      <c r="I425" s="364" t="s">
        <v>1187</v>
      </c>
      <c r="J425" s="366" t="s">
        <v>1199</v>
      </c>
      <c r="K425" s="366">
        <v>1267151</v>
      </c>
      <c r="L425" s="366">
        <v>4</v>
      </c>
      <c r="M425" s="366">
        <v>1267151</v>
      </c>
      <c r="N425" s="366">
        <v>4</v>
      </c>
    </row>
    <row r="426" spans="1:14" ht="24">
      <c r="A426" s="364">
        <v>424</v>
      </c>
      <c r="B426" s="365" t="s">
        <v>112</v>
      </c>
      <c r="C426" s="364" t="s">
        <v>1078</v>
      </c>
      <c r="D426" s="364" t="s">
        <v>1079</v>
      </c>
      <c r="E426" s="364" t="s">
        <v>108</v>
      </c>
      <c r="F426" s="364" t="s">
        <v>1788</v>
      </c>
      <c r="G426" s="365" t="s">
        <v>1789</v>
      </c>
      <c r="H426" s="364" t="s">
        <v>304</v>
      </c>
      <c r="I426" s="364" t="s">
        <v>1187</v>
      </c>
      <c r="J426" s="366" t="s">
        <v>1790</v>
      </c>
      <c r="K426" s="366">
        <v>557579</v>
      </c>
      <c r="L426" s="366">
        <v>2</v>
      </c>
      <c r="M426" s="366">
        <v>557579</v>
      </c>
      <c r="N426" s="366">
        <v>2</v>
      </c>
    </row>
    <row r="427" spans="1:14" ht="60">
      <c r="A427" s="364">
        <v>425</v>
      </c>
      <c r="B427" s="365" t="s">
        <v>112</v>
      </c>
      <c r="C427" s="364" t="s">
        <v>1078</v>
      </c>
      <c r="D427" s="364" t="s">
        <v>1079</v>
      </c>
      <c r="E427" s="364" t="s">
        <v>108</v>
      </c>
      <c r="F427" s="364" t="s">
        <v>1188</v>
      </c>
      <c r="G427" s="365" t="s">
        <v>329</v>
      </c>
      <c r="H427" s="364" t="s">
        <v>304</v>
      </c>
      <c r="I427" s="364" t="s">
        <v>1187</v>
      </c>
      <c r="J427" s="366" t="s">
        <v>1189</v>
      </c>
      <c r="K427" s="366">
        <v>3703450</v>
      </c>
      <c r="L427" s="366">
        <v>12</v>
      </c>
      <c r="M427" s="366">
        <v>3703450</v>
      </c>
      <c r="N427" s="366">
        <v>12</v>
      </c>
    </row>
    <row r="428" spans="1:14" ht="72">
      <c r="A428" s="364">
        <v>426</v>
      </c>
      <c r="B428" s="365" t="s">
        <v>112</v>
      </c>
      <c r="C428" s="364" t="s">
        <v>1078</v>
      </c>
      <c r="D428" s="364" t="s">
        <v>1079</v>
      </c>
      <c r="E428" s="364" t="s">
        <v>108</v>
      </c>
      <c r="F428" s="364" t="s">
        <v>1236</v>
      </c>
      <c r="G428" s="365" t="s">
        <v>383</v>
      </c>
      <c r="H428" s="364" t="s">
        <v>305</v>
      </c>
      <c r="I428" s="364" t="s">
        <v>1187</v>
      </c>
      <c r="J428" s="366" t="s">
        <v>1237</v>
      </c>
      <c r="K428" s="366">
        <v>902479</v>
      </c>
      <c r="L428" s="366">
        <v>4</v>
      </c>
      <c r="M428" s="366">
        <v>902479</v>
      </c>
      <c r="N428" s="366">
        <v>4</v>
      </c>
    </row>
    <row r="429" spans="1:14" ht="60">
      <c r="A429" s="364">
        <v>427</v>
      </c>
      <c r="B429" s="365" t="s">
        <v>112</v>
      </c>
      <c r="C429" s="364" t="s">
        <v>1078</v>
      </c>
      <c r="D429" s="364" t="s">
        <v>1079</v>
      </c>
      <c r="E429" s="364" t="s">
        <v>108</v>
      </c>
      <c r="F429" s="364" t="s">
        <v>1434</v>
      </c>
      <c r="G429" s="365" t="s">
        <v>1023</v>
      </c>
      <c r="H429" s="364" t="s">
        <v>305</v>
      </c>
      <c r="I429" s="364" t="s">
        <v>1187</v>
      </c>
      <c r="J429" s="366" t="s">
        <v>1435</v>
      </c>
      <c r="K429" s="366">
        <v>543734</v>
      </c>
      <c r="L429" s="366">
        <v>2</v>
      </c>
      <c r="M429" s="366">
        <v>543734</v>
      </c>
      <c r="N429" s="366">
        <v>2</v>
      </c>
    </row>
    <row r="430" spans="1:14" ht="60">
      <c r="A430" s="364">
        <v>428</v>
      </c>
      <c r="B430" s="365" t="s">
        <v>112</v>
      </c>
      <c r="C430" s="364" t="s">
        <v>1078</v>
      </c>
      <c r="D430" s="364" t="s">
        <v>1079</v>
      </c>
      <c r="E430" s="364" t="s">
        <v>108</v>
      </c>
      <c r="F430" s="364" t="s">
        <v>2108</v>
      </c>
      <c r="G430" s="365" t="s">
        <v>2109</v>
      </c>
      <c r="H430" s="364" t="s">
        <v>305</v>
      </c>
      <c r="I430" s="364" t="s">
        <v>1187</v>
      </c>
      <c r="J430" s="366" t="s">
        <v>1235</v>
      </c>
      <c r="K430" s="366">
        <v>406898</v>
      </c>
      <c r="L430" s="366">
        <v>2</v>
      </c>
      <c r="M430" s="366">
        <v>406898</v>
      </c>
      <c r="N430" s="366">
        <v>2</v>
      </c>
    </row>
    <row r="431" spans="1:14" ht="36">
      <c r="A431" s="364">
        <v>429</v>
      </c>
      <c r="B431" s="365" t="s">
        <v>112</v>
      </c>
      <c r="C431" s="364" t="s">
        <v>1078</v>
      </c>
      <c r="D431" s="364" t="s">
        <v>1079</v>
      </c>
      <c r="E431" s="364" t="s">
        <v>108</v>
      </c>
      <c r="F431" s="364" t="s">
        <v>1144</v>
      </c>
      <c r="G431" s="365" t="s">
        <v>332</v>
      </c>
      <c r="H431" s="364" t="s">
        <v>293</v>
      </c>
      <c r="I431" s="364" t="s">
        <v>1081</v>
      </c>
      <c r="J431" s="366" t="s">
        <v>1145</v>
      </c>
      <c r="K431" s="366">
        <v>4499726</v>
      </c>
      <c r="L431" s="366">
        <v>52</v>
      </c>
      <c r="M431" s="366">
        <v>4499726</v>
      </c>
      <c r="N431" s="366">
        <v>52</v>
      </c>
    </row>
    <row r="432" spans="1:14" ht="48">
      <c r="A432" s="364">
        <v>430</v>
      </c>
      <c r="B432" s="365" t="s">
        <v>112</v>
      </c>
      <c r="C432" s="364" t="s">
        <v>1078</v>
      </c>
      <c r="D432" s="364" t="s">
        <v>1159</v>
      </c>
      <c r="E432" s="364" t="s">
        <v>108</v>
      </c>
      <c r="F432" s="364" t="s">
        <v>1165</v>
      </c>
      <c r="G432" s="365" t="s">
        <v>416</v>
      </c>
      <c r="H432" s="364" t="s">
        <v>293</v>
      </c>
      <c r="I432" s="364" t="s">
        <v>1081</v>
      </c>
      <c r="J432" s="366" t="s">
        <v>1166</v>
      </c>
      <c r="K432" s="366">
        <v>754908</v>
      </c>
      <c r="L432" s="366">
        <v>10</v>
      </c>
      <c r="M432" s="366">
        <v>754908</v>
      </c>
      <c r="N432" s="366">
        <v>10</v>
      </c>
    </row>
    <row r="433" spans="1:14" ht="36">
      <c r="A433" s="364">
        <v>431</v>
      </c>
      <c r="B433" s="365" t="s">
        <v>112</v>
      </c>
      <c r="C433" s="364" t="s">
        <v>1078</v>
      </c>
      <c r="D433" s="364" t="s">
        <v>1079</v>
      </c>
      <c r="E433" s="364" t="s">
        <v>108</v>
      </c>
      <c r="F433" s="364" t="s">
        <v>1243</v>
      </c>
      <c r="G433" s="365" t="s">
        <v>320</v>
      </c>
      <c r="H433" s="364" t="s">
        <v>293</v>
      </c>
      <c r="I433" s="364" t="s">
        <v>1081</v>
      </c>
      <c r="J433" s="366" t="s">
        <v>1244</v>
      </c>
      <c r="K433" s="366">
        <v>2163902</v>
      </c>
      <c r="L433" s="366">
        <v>18</v>
      </c>
      <c r="M433" s="366">
        <v>2163902</v>
      </c>
      <c r="N433" s="366">
        <v>18</v>
      </c>
    </row>
    <row r="434" spans="1:14" ht="36">
      <c r="A434" s="364">
        <v>432</v>
      </c>
      <c r="B434" s="365" t="s">
        <v>112</v>
      </c>
      <c r="C434" s="364" t="s">
        <v>1078</v>
      </c>
      <c r="D434" s="364" t="s">
        <v>1079</v>
      </c>
      <c r="E434" s="364" t="s">
        <v>108</v>
      </c>
      <c r="F434" s="364" t="s">
        <v>1269</v>
      </c>
      <c r="G434" s="365" t="s">
        <v>358</v>
      </c>
      <c r="H434" s="364" t="s">
        <v>293</v>
      </c>
      <c r="I434" s="364" t="s">
        <v>1081</v>
      </c>
      <c r="J434" s="366" t="s">
        <v>1270</v>
      </c>
      <c r="K434" s="366">
        <v>1112476</v>
      </c>
      <c r="L434" s="366">
        <v>12</v>
      </c>
      <c r="M434" s="366">
        <v>1112476</v>
      </c>
      <c r="N434" s="366">
        <v>12</v>
      </c>
    </row>
    <row r="435" spans="1:14" ht="48">
      <c r="A435" s="364">
        <v>433</v>
      </c>
      <c r="B435" s="365" t="s">
        <v>112</v>
      </c>
      <c r="C435" s="364" t="s">
        <v>1078</v>
      </c>
      <c r="D435" s="364" t="s">
        <v>1159</v>
      </c>
      <c r="E435" s="364" t="s">
        <v>108</v>
      </c>
      <c r="F435" s="364" t="s">
        <v>1206</v>
      </c>
      <c r="G435" s="365" t="s">
        <v>335</v>
      </c>
      <c r="H435" s="364" t="s">
        <v>293</v>
      </c>
      <c r="I435" s="364" t="s">
        <v>1081</v>
      </c>
      <c r="J435" s="366" t="s">
        <v>1207</v>
      </c>
      <c r="K435" s="366">
        <v>577843</v>
      </c>
      <c r="L435" s="366">
        <v>8</v>
      </c>
      <c r="M435" s="366">
        <v>577843</v>
      </c>
      <c r="N435" s="366">
        <v>8</v>
      </c>
    </row>
    <row r="436" spans="1:14" ht="36">
      <c r="A436" s="364">
        <v>434</v>
      </c>
      <c r="B436" s="365" t="s">
        <v>112</v>
      </c>
      <c r="C436" s="364" t="s">
        <v>1078</v>
      </c>
      <c r="D436" s="364" t="s">
        <v>1086</v>
      </c>
      <c r="E436" s="364" t="s">
        <v>108</v>
      </c>
      <c r="F436" s="364" t="s">
        <v>1208</v>
      </c>
      <c r="G436" s="365" t="s">
        <v>415</v>
      </c>
      <c r="H436" s="364" t="s">
        <v>293</v>
      </c>
      <c r="I436" s="364" t="s">
        <v>1081</v>
      </c>
      <c r="J436" s="366" t="s">
        <v>1209</v>
      </c>
      <c r="K436" s="366">
        <v>1831718</v>
      </c>
      <c r="L436" s="366">
        <v>27</v>
      </c>
      <c r="M436" s="366">
        <v>1831718</v>
      </c>
      <c r="N436" s="366">
        <v>27</v>
      </c>
    </row>
    <row r="437" spans="1:14" ht="36">
      <c r="A437" s="364">
        <v>435</v>
      </c>
      <c r="B437" s="365" t="s">
        <v>112</v>
      </c>
      <c r="C437" s="364" t="s">
        <v>1078</v>
      </c>
      <c r="D437" s="364" t="s">
        <v>1079</v>
      </c>
      <c r="E437" s="364" t="s">
        <v>108</v>
      </c>
      <c r="F437" s="364" t="s">
        <v>1080</v>
      </c>
      <c r="G437" s="365" t="s">
        <v>316</v>
      </c>
      <c r="H437" s="364" t="s">
        <v>293</v>
      </c>
      <c r="I437" s="364" t="s">
        <v>1081</v>
      </c>
      <c r="J437" s="366" t="s">
        <v>1082</v>
      </c>
      <c r="K437" s="366">
        <v>3833607</v>
      </c>
      <c r="L437" s="366">
        <v>42</v>
      </c>
      <c r="M437" s="366">
        <v>3833607</v>
      </c>
      <c r="N437" s="366">
        <v>42</v>
      </c>
    </row>
    <row r="438" spans="1:14" ht="36">
      <c r="A438" s="364">
        <v>436</v>
      </c>
      <c r="B438" s="365" t="s">
        <v>112</v>
      </c>
      <c r="C438" s="364" t="s">
        <v>1078</v>
      </c>
      <c r="D438" s="364" t="s">
        <v>1079</v>
      </c>
      <c r="E438" s="364" t="s">
        <v>108</v>
      </c>
      <c r="F438" s="364" t="s">
        <v>1265</v>
      </c>
      <c r="G438" s="365" t="s">
        <v>317</v>
      </c>
      <c r="H438" s="364" t="s">
        <v>293</v>
      </c>
      <c r="I438" s="364" t="s">
        <v>1084</v>
      </c>
      <c r="J438" s="366" t="s">
        <v>1266</v>
      </c>
      <c r="K438" s="366">
        <v>1813284</v>
      </c>
      <c r="L438" s="366">
        <v>20</v>
      </c>
      <c r="M438" s="366">
        <v>1813284</v>
      </c>
      <c r="N438" s="366">
        <v>20</v>
      </c>
    </row>
    <row r="439" spans="1:14" ht="36">
      <c r="A439" s="364">
        <v>437</v>
      </c>
      <c r="B439" s="365" t="s">
        <v>112</v>
      </c>
      <c r="C439" s="364" t="s">
        <v>1078</v>
      </c>
      <c r="D439" s="364" t="s">
        <v>1079</v>
      </c>
      <c r="E439" s="364" t="s">
        <v>108</v>
      </c>
      <c r="F439" s="364" t="s">
        <v>1222</v>
      </c>
      <c r="G439" s="365" t="s">
        <v>968</v>
      </c>
      <c r="H439" s="364" t="s">
        <v>293</v>
      </c>
      <c r="I439" s="364" t="s">
        <v>1084</v>
      </c>
      <c r="J439" s="366" t="s">
        <v>1223</v>
      </c>
      <c r="K439" s="366">
        <v>8160631</v>
      </c>
      <c r="L439" s="366">
        <v>70</v>
      </c>
      <c r="M439" s="366">
        <v>8160631</v>
      </c>
      <c r="N439" s="366">
        <v>70</v>
      </c>
    </row>
    <row r="440" spans="1:14" ht="36">
      <c r="A440" s="364">
        <v>438</v>
      </c>
      <c r="B440" s="365" t="s">
        <v>112</v>
      </c>
      <c r="C440" s="364" t="s">
        <v>1078</v>
      </c>
      <c r="D440" s="364" t="s">
        <v>1079</v>
      </c>
      <c r="E440" s="364" t="s">
        <v>108</v>
      </c>
      <c r="F440" s="364" t="s">
        <v>1167</v>
      </c>
      <c r="G440" s="365" t="s">
        <v>322</v>
      </c>
      <c r="H440" s="364" t="s">
        <v>293</v>
      </c>
      <c r="I440" s="364" t="s">
        <v>1084</v>
      </c>
      <c r="J440" s="366" t="s">
        <v>1168</v>
      </c>
      <c r="K440" s="366">
        <v>3722603</v>
      </c>
      <c r="L440" s="366">
        <v>26</v>
      </c>
      <c r="M440" s="366">
        <v>3722603</v>
      </c>
      <c r="N440" s="366">
        <v>26</v>
      </c>
    </row>
    <row r="441" spans="1:14" ht="36">
      <c r="A441" s="364">
        <v>439</v>
      </c>
      <c r="B441" s="365" t="s">
        <v>112</v>
      </c>
      <c r="C441" s="364" t="s">
        <v>1078</v>
      </c>
      <c r="D441" s="364" t="s">
        <v>1079</v>
      </c>
      <c r="E441" s="364" t="s">
        <v>108</v>
      </c>
      <c r="F441" s="364" t="s">
        <v>1153</v>
      </c>
      <c r="G441" s="365" t="s">
        <v>969</v>
      </c>
      <c r="H441" s="364" t="s">
        <v>293</v>
      </c>
      <c r="I441" s="364" t="s">
        <v>1084</v>
      </c>
      <c r="J441" s="366" t="s">
        <v>1154</v>
      </c>
      <c r="K441" s="366">
        <v>7035600</v>
      </c>
      <c r="L441" s="366">
        <v>70</v>
      </c>
      <c r="M441" s="366">
        <v>7035600</v>
      </c>
      <c r="N441" s="366">
        <v>70</v>
      </c>
    </row>
    <row r="442" spans="1:14" ht="36">
      <c r="A442" s="364">
        <v>440</v>
      </c>
      <c r="B442" s="365" t="s">
        <v>112</v>
      </c>
      <c r="C442" s="364" t="s">
        <v>1078</v>
      </c>
      <c r="D442" s="364" t="s">
        <v>1079</v>
      </c>
      <c r="E442" s="364" t="s">
        <v>108</v>
      </c>
      <c r="F442" s="364" t="s">
        <v>1083</v>
      </c>
      <c r="G442" s="365" t="s">
        <v>312</v>
      </c>
      <c r="H442" s="364" t="s">
        <v>293</v>
      </c>
      <c r="I442" s="364" t="s">
        <v>1084</v>
      </c>
      <c r="J442" s="366" t="s">
        <v>1085</v>
      </c>
      <c r="K442" s="366">
        <v>6067619</v>
      </c>
      <c r="L442" s="366">
        <v>46</v>
      </c>
      <c r="M442" s="366">
        <v>6067619</v>
      </c>
      <c r="N442" s="366">
        <v>46</v>
      </c>
    </row>
    <row r="443" spans="1:14" ht="36">
      <c r="A443" s="364">
        <v>441</v>
      </c>
      <c r="B443" s="365" t="s">
        <v>112</v>
      </c>
      <c r="C443" s="364" t="s">
        <v>1078</v>
      </c>
      <c r="D443" s="364" t="s">
        <v>1079</v>
      </c>
      <c r="E443" s="364" t="s">
        <v>108</v>
      </c>
      <c r="F443" s="364" t="s">
        <v>1180</v>
      </c>
      <c r="G443" s="365" t="s">
        <v>417</v>
      </c>
      <c r="H443" s="364" t="s">
        <v>293</v>
      </c>
      <c r="I443" s="364" t="s">
        <v>1084</v>
      </c>
      <c r="J443" s="366" t="s">
        <v>1181</v>
      </c>
      <c r="K443" s="366">
        <v>1688709</v>
      </c>
      <c r="L443" s="366">
        <v>20</v>
      </c>
      <c r="M443" s="366">
        <v>1688709</v>
      </c>
      <c r="N443" s="366">
        <v>20</v>
      </c>
    </row>
    <row r="444" spans="1:14" ht="24">
      <c r="A444" s="364">
        <v>442</v>
      </c>
      <c r="B444" s="365" t="s">
        <v>112</v>
      </c>
      <c r="C444" s="364" t="s">
        <v>1078</v>
      </c>
      <c r="D444" s="364" t="s">
        <v>1079</v>
      </c>
      <c r="E444" s="364" t="s">
        <v>108</v>
      </c>
      <c r="F444" s="364" t="s">
        <v>1279</v>
      </c>
      <c r="G444" s="365" t="s">
        <v>369</v>
      </c>
      <c r="H444" s="364" t="s">
        <v>296</v>
      </c>
      <c r="I444" s="364" t="s">
        <v>1187</v>
      </c>
      <c r="J444" s="366" t="s">
        <v>1280</v>
      </c>
      <c r="K444" s="366">
        <v>398571</v>
      </c>
      <c r="L444" s="366">
        <v>2</v>
      </c>
      <c r="M444" s="366">
        <v>398571</v>
      </c>
      <c r="N444" s="366">
        <v>2</v>
      </c>
    </row>
    <row r="445" spans="1:14" ht="36">
      <c r="A445" s="364">
        <v>443</v>
      </c>
      <c r="B445" s="365" t="s">
        <v>112</v>
      </c>
      <c r="C445" s="364" t="s">
        <v>1078</v>
      </c>
      <c r="D445" s="364" t="s">
        <v>1079</v>
      </c>
      <c r="E445" s="364" t="s">
        <v>108</v>
      </c>
      <c r="F445" s="364" t="s">
        <v>1172</v>
      </c>
      <c r="G445" s="365" t="s">
        <v>318</v>
      </c>
      <c r="H445" s="364" t="s">
        <v>293</v>
      </c>
      <c r="I445" s="364" t="s">
        <v>1088</v>
      </c>
      <c r="J445" s="366" t="s">
        <v>1173</v>
      </c>
      <c r="K445" s="366">
        <v>983274</v>
      </c>
      <c r="L445" s="366">
        <v>10</v>
      </c>
      <c r="M445" s="366">
        <v>983274</v>
      </c>
      <c r="N445" s="366">
        <v>10</v>
      </c>
    </row>
    <row r="446" spans="1:14" ht="48">
      <c r="A446" s="364">
        <v>444</v>
      </c>
      <c r="B446" s="365" t="s">
        <v>112</v>
      </c>
      <c r="C446" s="364" t="s">
        <v>1078</v>
      </c>
      <c r="D446" s="364" t="s">
        <v>1079</v>
      </c>
      <c r="E446" s="364" t="s">
        <v>108</v>
      </c>
      <c r="F446" s="364" t="s">
        <v>1362</v>
      </c>
      <c r="G446" s="365" t="s">
        <v>964</v>
      </c>
      <c r="H446" s="364" t="s">
        <v>305</v>
      </c>
      <c r="I446" s="364" t="s">
        <v>1148</v>
      </c>
      <c r="J446" s="366" t="s">
        <v>1363</v>
      </c>
      <c r="K446" s="366">
        <v>204103</v>
      </c>
      <c r="L446" s="366">
        <v>1</v>
      </c>
      <c r="M446" s="366">
        <v>204103</v>
      </c>
      <c r="N446" s="366">
        <v>1</v>
      </c>
    </row>
    <row r="447" spans="1:14" ht="36">
      <c r="A447" s="364">
        <v>445</v>
      </c>
      <c r="B447" s="365" t="s">
        <v>112</v>
      </c>
      <c r="C447" s="364" t="s">
        <v>1078</v>
      </c>
      <c r="D447" s="364" t="s">
        <v>1090</v>
      </c>
      <c r="E447" s="364" t="s">
        <v>108</v>
      </c>
      <c r="F447" s="364" t="s">
        <v>1331</v>
      </c>
      <c r="G447" s="365" t="s">
        <v>957</v>
      </c>
      <c r="H447" s="364" t="s">
        <v>289</v>
      </c>
      <c r="I447" s="364" t="s">
        <v>1092</v>
      </c>
      <c r="J447" s="366" t="s">
        <v>1332</v>
      </c>
      <c r="K447" s="366">
        <v>175961</v>
      </c>
      <c r="L447" s="366">
        <v>1</v>
      </c>
      <c r="M447" s="366">
        <v>175961</v>
      </c>
      <c r="N447" s="366">
        <v>1</v>
      </c>
    </row>
    <row r="448" spans="1:14" ht="24">
      <c r="A448" s="364">
        <v>446</v>
      </c>
      <c r="B448" s="365" t="s">
        <v>112</v>
      </c>
      <c r="C448" s="364" t="s">
        <v>1078</v>
      </c>
      <c r="D448" s="364" t="s">
        <v>1090</v>
      </c>
      <c r="E448" s="364" t="s">
        <v>108</v>
      </c>
      <c r="F448" s="364" t="s">
        <v>1091</v>
      </c>
      <c r="G448" s="365" t="s">
        <v>321</v>
      </c>
      <c r="H448" s="364" t="s">
        <v>361</v>
      </c>
      <c r="I448" s="364" t="s">
        <v>1092</v>
      </c>
      <c r="J448" s="366" t="s">
        <v>1093</v>
      </c>
      <c r="K448" s="366">
        <v>1233434</v>
      </c>
      <c r="L448" s="366">
        <v>12</v>
      </c>
      <c r="M448" s="366">
        <v>1233434</v>
      </c>
      <c r="N448" s="366">
        <v>12</v>
      </c>
    </row>
    <row r="449" spans="1:14" ht="24">
      <c r="A449" s="364">
        <v>447</v>
      </c>
      <c r="B449" s="365" t="s">
        <v>72</v>
      </c>
      <c r="C449" s="364" t="s">
        <v>1078</v>
      </c>
      <c r="D449" s="364" t="s">
        <v>1079</v>
      </c>
      <c r="E449" s="364" t="s">
        <v>67</v>
      </c>
      <c r="F449" s="364" t="s">
        <v>1248</v>
      </c>
      <c r="G449" s="365" t="s">
        <v>324</v>
      </c>
      <c r="H449" s="364" t="s">
        <v>307</v>
      </c>
      <c r="I449" s="364" t="s">
        <v>1092</v>
      </c>
      <c r="J449" s="366" t="s">
        <v>1249</v>
      </c>
      <c r="K449" s="366">
        <v>104253</v>
      </c>
      <c r="L449" s="366">
        <v>1</v>
      </c>
      <c r="M449" s="366">
        <v>104253</v>
      </c>
      <c r="N449" s="366">
        <v>1</v>
      </c>
    </row>
    <row r="450" spans="1:14" ht="24">
      <c r="A450" s="364">
        <v>448</v>
      </c>
      <c r="B450" s="365" t="s">
        <v>72</v>
      </c>
      <c r="C450" s="364" t="s">
        <v>1078</v>
      </c>
      <c r="D450" s="364" t="s">
        <v>1090</v>
      </c>
      <c r="E450" s="364" t="s">
        <v>67</v>
      </c>
      <c r="F450" s="364" t="s">
        <v>1138</v>
      </c>
      <c r="G450" s="365" t="s">
        <v>351</v>
      </c>
      <c r="H450" s="364" t="s">
        <v>287</v>
      </c>
      <c r="I450" s="364" t="s">
        <v>1092</v>
      </c>
      <c r="J450" s="366" t="s">
        <v>1139</v>
      </c>
      <c r="K450" s="366">
        <v>-389470</v>
      </c>
      <c r="L450" s="366">
        <v>-4</v>
      </c>
      <c r="M450" s="366">
        <v>-389470</v>
      </c>
      <c r="N450" s="366">
        <v>-4</v>
      </c>
    </row>
    <row r="451" spans="1:14" ht="24">
      <c r="A451" s="364">
        <v>449</v>
      </c>
      <c r="B451" s="365" t="s">
        <v>72</v>
      </c>
      <c r="C451" s="364" t="s">
        <v>1078</v>
      </c>
      <c r="D451" s="364" t="s">
        <v>1090</v>
      </c>
      <c r="E451" s="364" t="s">
        <v>67</v>
      </c>
      <c r="F451" s="364" t="s">
        <v>1127</v>
      </c>
      <c r="G451" s="365" t="s">
        <v>315</v>
      </c>
      <c r="H451" s="364" t="s">
        <v>287</v>
      </c>
      <c r="I451" s="364" t="s">
        <v>1092</v>
      </c>
      <c r="J451" s="366" t="s">
        <v>1128</v>
      </c>
      <c r="K451" s="366">
        <v>5489555</v>
      </c>
      <c r="L451" s="366">
        <v>58</v>
      </c>
      <c r="M451" s="366">
        <v>5489555</v>
      </c>
      <c r="N451" s="366">
        <v>58</v>
      </c>
    </row>
    <row r="452" spans="1:14" ht="24">
      <c r="A452" s="364">
        <v>450</v>
      </c>
      <c r="B452" s="365" t="s">
        <v>72</v>
      </c>
      <c r="C452" s="364" t="s">
        <v>1078</v>
      </c>
      <c r="D452" s="364" t="s">
        <v>1090</v>
      </c>
      <c r="E452" s="364" t="s">
        <v>67</v>
      </c>
      <c r="F452" s="364" t="s">
        <v>1112</v>
      </c>
      <c r="G452" s="365" t="s">
        <v>352</v>
      </c>
      <c r="H452" s="364" t="s">
        <v>287</v>
      </c>
      <c r="I452" s="364" t="s">
        <v>1092</v>
      </c>
      <c r="J452" s="366" t="s">
        <v>1113</v>
      </c>
      <c r="K452" s="366">
        <v>-454410</v>
      </c>
      <c r="L452" s="366">
        <v>-4</v>
      </c>
      <c r="M452" s="366">
        <v>-454410</v>
      </c>
      <c r="N452" s="366">
        <v>-4</v>
      </c>
    </row>
    <row r="453" spans="1:14" ht="24">
      <c r="A453" s="364">
        <v>451</v>
      </c>
      <c r="B453" s="365" t="s">
        <v>72</v>
      </c>
      <c r="C453" s="364" t="s">
        <v>1078</v>
      </c>
      <c r="D453" s="364" t="s">
        <v>1090</v>
      </c>
      <c r="E453" s="364" t="s">
        <v>67</v>
      </c>
      <c r="F453" s="364" t="s">
        <v>1132</v>
      </c>
      <c r="G453" s="365" t="s">
        <v>325</v>
      </c>
      <c r="H453" s="364" t="s">
        <v>287</v>
      </c>
      <c r="I453" s="364" t="s">
        <v>1092</v>
      </c>
      <c r="J453" s="366" t="s">
        <v>1133</v>
      </c>
      <c r="K453" s="366">
        <v>678300</v>
      </c>
      <c r="L453" s="366">
        <v>8</v>
      </c>
      <c r="M453" s="366">
        <v>678300</v>
      </c>
      <c r="N453" s="366">
        <v>8</v>
      </c>
    </row>
    <row r="454" spans="1:14" ht="24">
      <c r="A454" s="364">
        <v>452</v>
      </c>
      <c r="B454" s="365" t="s">
        <v>72</v>
      </c>
      <c r="C454" s="364" t="s">
        <v>1078</v>
      </c>
      <c r="D454" s="364" t="s">
        <v>1090</v>
      </c>
      <c r="E454" s="364" t="s">
        <v>67</v>
      </c>
      <c r="F454" s="364" t="s">
        <v>1125</v>
      </c>
      <c r="G454" s="365" t="s">
        <v>340</v>
      </c>
      <c r="H454" s="364" t="s">
        <v>287</v>
      </c>
      <c r="I454" s="364" t="s">
        <v>1092</v>
      </c>
      <c r="J454" s="366" t="s">
        <v>1126</v>
      </c>
      <c r="K454" s="366">
        <v>-199750</v>
      </c>
      <c r="L454" s="366">
        <v>-2</v>
      </c>
      <c r="M454" s="366">
        <v>-199750</v>
      </c>
      <c r="N454" s="366">
        <v>-2</v>
      </c>
    </row>
    <row r="455" spans="1:14" ht="24">
      <c r="A455" s="364">
        <v>453</v>
      </c>
      <c r="B455" s="365" t="s">
        <v>72</v>
      </c>
      <c r="C455" s="364" t="s">
        <v>1078</v>
      </c>
      <c r="D455" s="364" t="s">
        <v>1090</v>
      </c>
      <c r="E455" s="364" t="s">
        <v>67</v>
      </c>
      <c r="F455" s="364" t="s">
        <v>1106</v>
      </c>
      <c r="G455" s="365" t="s">
        <v>1011</v>
      </c>
      <c r="H455" s="364" t="s">
        <v>287</v>
      </c>
      <c r="I455" s="364" t="s">
        <v>1092</v>
      </c>
      <c r="J455" s="366" t="s">
        <v>1107</v>
      </c>
      <c r="K455" s="366">
        <v>431800</v>
      </c>
      <c r="L455" s="366">
        <v>4</v>
      </c>
      <c r="M455" s="366">
        <v>431800</v>
      </c>
      <c r="N455" s="366">
        <v>4</v>
      </c>
    </row>
    <row r="456" spans="1:14" ht="24">
      <c r="A456" s="364">
        <v>454</v>
      </c>
      <c r="B456" s="365" t="s">
        <v>72</v>
      </c>
      <c r="C456" s="364" t="s">
        <v>1078</v>
      </c>
      <c r="D456" s="364" t="s">
        <v>1079</v>
      </c>
      <c r="E456" s="364" t="s">
        <v>67</v>
      </c>
      <c r="F456" s="364" t="s">
        <v>1157</v>
      </c>
      <c r="G456" s="365" t="s">
        <v>337</v>
      </c>
      <c r="H456" s="364" t="s">
        <v>298</v>
      </c>
      <c r="I456" s="364" t="s">
        <v>1092</v>
      </c>
      <c r="J456" s="366" t="s">
        <v>1158</v>
      </c>
      <c r="K456" s="366">
        <v>165240</v>
      </c>
      <c r="L456" s="366">
        <v>2</v>
      </c>
      <c r="M456" s="366">
        <v>165240</v>
      </c>
      <c r="N456" s="366">
        <v>2</v>
      </c>
    </row>
    <row r="457" spans="1:14" ht="48">
      <c r="A457" s="364">
        <v>455</v>
      </c>
      <c r="B457" s="365" t="s">
        <v>72</v>
      </c>
      <c r="C457" s="364" t="s">
        <v>1078</v>
      </c>
      <c r="D457" s="364" t="s">
        <v>1090</v>
      </c>
      <c r="E457" s="364" t="s">
        <v>67</v>
      </c>
      <c r="F457" s="364" t="s">
        <v>1643</v>
      </c>
      <c r="G457" s="365" t="s">
        <v>1644</v>
      </c>
      <c r="H457" s="364" t="s">
        <v>1038</v>
      </c>
      <c r="I457" s="364" t="s">
        <v>1481</v>
      </c>
      <c r="J457" s="366" t="s">
        <v>1645</v>
      </c>
      <c r="K457" s="366">
        <v>382812</v>
      </c>
      <c r="L457" s="366">
        <v>2</v>
      </c>
      <c r="M457" s="366">
        <v>382812</v>
      </c>
      <c r="N457" s="366">
        <v>2</v>
      </c>
    </row>
    <row r="458" spans="1:14" ht="48">
      <c r="A458" s="364">
        <v>456</v>
      </c>
      <c r="B458" s="365" t="s">
        <v>72</v>
      </c>
      <c r="C458" s="364" t="s">
        <v>1078</v>
      </c>
      <c r="D458" s="364" t="s">
        <v>1090</v>
      </c>
      <c r="E458" s="364" t="s">
        <v>67</v>
      </c>
      <c r="F458" s="364" t="s">
        <v>1480</v>
      </c>
      <c r="G458" s="365" t="s">
        <v>1058</v>
      </c>
      <c r="H458" s="364" t="s">
        <v>1059</v>
      </c>
      <c r="I458" s="364" t="s">
        <v>1481</v>
      </c>
      <c r="J458" s="366" t="s">
        <v>1482</v>
      </c>
      <c r="K458" s="366">
        <v>217922</v>
      </c>
      <c r="L458" s="366">
        <v>1</v>
      </c>
      <c r="M458" s="366">
        <v>217922</v>
      </c>
      <c r="N458" s="366">
        <v>1</v>
      </c>
    </row>
    <row r="459" spans="1:14" ht="24">
      <c r="A459" s="364">
        <v>457</v>
      </c>
      <c r="B459" s="365" t="s">
        <v>72</v>
      </c>
      <c r="C459" s="364" t="s">
        <v>1078</v>
      </c>
      <c r="D459" s="364" t="s">
        <v>1090</v>
      </c>
      <c r="E459" s="364" t="s">
        <v>67</v>
      </c>
      <c r="F459" s="364" t="s">
        <v>1519</v>
      </c>
      <c r="G459" s="365" t="s">
        <v>1520</v>
      </c>
      <c r="H459" s="364" t="s">
        <v>284</v>
      </c>
      <c r="I459" s="364" t="s">
        <v>1481</v>
      </c>
      <c r="J459" s="366" t="s">
        <v>1521</v>
      </c>
      <c r="K459" s="366">
        <v>1412943</v>
      </c>
      <c r="L459" s="366">
        <v>4</v>
      </c>
      <c r="M459" s="366">
        <v>1412943</v>
      </c>
      <c r="N459" s="366">
        <v>4</v>
      </c>
    </row>
    <row r="460" spans="1:14" ht="36">
      <c r="A460" s="364">
        <v>458</v>
      </c>
      <c r="B460" s="365" t="s">
        <v>72</v>
      </c>
      <c r="C460" s="364" t="s">
        <v>1078</v>
      </c>
      <c r="D460" s="364" t="s">
        <v>1079</v>
      </c>
      <c r="E460" s="364" t="s">
        <v>67</v>
      </c>
      <c r="F460" s="364" t="s">
        <v>1198</v>
      </c>
      <c r="G460" s="365" t="s">
        <v>346</v>
      </c>
      <c r="H460" s="364" t="s">
        <v>304</v>
      </c>
      <c r="I460" s="364" t="s">
        <v>1187</v>
      </c>
      <c r="J460" s="366" t="s">
        <v>1199</v>
      </c>
      <c r="K460" s="366">
        <v>292944</v>
      </c>
      <c r="L460" s="366">
        <v>1</v>
      </c>
      <c r="M460" s="366">
        <v>292944</v>
      </c>
      <c r="N460" s="366">
        <v>1</v>
      </c>
    </row>
    <row r="461" spans="1:14" ht="60">
      <c r="A461" s="364">
        <v>459</v>
      </c>
      <c r="B461" s="365" t="s">
        <v>72</v>
      </c>
      <c r="C461" s="364" t="s">
        <v>1078</v>
      </c>
      <c r="D461" s="364" t="s">
        <v>1079</v>
      </c>
      <c r="E461" s="364" t="s">
        <v>67</v>
      </c>
      <c r="F461" s="364" t="s">
        <v>1188</v>
      </c>
      <c r="G461" s="365" t="s">
        <v>329</v>
      </c>
      <c r="H461" s="364" t="s">
        <v>304</v>
      </c>
      <c r="I461" s="364" t="s">
        <v>1187</v>
      </c>
      <c r="J461" s="366" t="s">
        <v>1189</v>
      </c>
      <c r="K461" s="366">
        <v>2422674</v>
      </c>
      <c r="L461" s="366">
        <v>7</v>
      </c>
      <c r="M461" s="366">
        <v>2422674</v>
      </c>
      <c r="N461" s="366">
        <v>7</v>
      </c>
    </row>
    <row r="462" spans="1:14" ht="48">
      <c r="A462" s="364">
        <v>460</v>
      </c>
      <c r="B462" s="365" t="s">
        <v>72</v>
      </c>
      <c r="C462" s="364" t="s">
        <v>1078</v>
      </c>
      <c r="D462" s="364" t="s">
        <v>1090</v>
      </c>
      <c r="E462" s="364" t="s">
        <v>67</v>
      </c>
      <c r="F462" s="364" t="s">
        <v>1616</v>
      </c>
      <c r="G462" s="365" t="s">
        <v>1617</v>
      </c>
      <c r="H462" s="364" t="s">
        <v>285</v>
      </c>
      <c r="I462" s="364" t="s">
        <v>1187</v>
      </c>
      <c r="J462" s="366" t="s">
        <v>1618</v>
      </c>
      <c r="K462" s="366">
        <v>5722617</v>
      </c>
      <c r="L462" s="366">
        <v>16</v>
      </c>
      <c r="M462" s="366">
        <v>5722617</v>
      </c>
      <c r="N462" s="366">
        <v>16</v>
      </c>
    </row>
    <row r="463" spans="1:14" ht="48">
      <c r="A463" s="364">
        <v>461</v>
      </c>
      <c r="B463" s="365" t="s">
        <v>72</v>
      </c>
      <c r="C463" s="364" t="s">
        <v>1078</v>
      </c>
      <c r="D463" s="364" t="s">
        <v>1090</v>
      </c>
      <c r="E463" s="364" t="s">
        <v>67</v>
      </c>
      <c r="F463" s="364" t="s">
        <v>1640</v>
      </c>
      <c r="G463" s="365" t="s">
        <v>1641</v>
      </c>
      <c r="H463" s="364" t="s">
        <v>285</v>
      </c>
      <c r="I463" s="364" t="s">
        <v>1187</v>
      </c>
      <c r="J463" s="366" t="s">
        <v>1642</v>
      </c>
      <c r="K463" s="366">
        <v>6039985</v>
      </c>
      <c r="L463" s="366">
        <v>16</v>
      </c>
      <c r="M463" s="366">
        <v>6039985</v>
      </c>
      <c r="N463" s="366">
        <v>16</v>
      </c>
    </row>
    <row r="464" spans="1:14" ht="24">
      <c r="A464" s="364">
        <v>462</v>
      </c>
      <c r="B464" s="365" t="s">
        <v>72</v>
      </c>
      <c r="C464" s="364" t="s">
        <v>1078</v>
      </c>
      <c r="D464" s="364" t="s">
        <v>1079</v>
      </c>
      <c r="E464" s="364" t="s">
        <v>67</v>
      </c>
      <c r="F464" s="364" t="s">
        <v>1372</v>
      </c>
      <c r="G464" s="365" t="s">
        <v>1046</v>
      </c>
      <c r="H464" s="364" t="s">
        <v>1039</v>
      </c>
      <c r="I464" s="364" t="s">
        <v>1081</v>
      </c>
      <c r="J464" s="366" t="s">
        <v>1373</v>
      </c>
      <c r="K464" s="366">
        <v>273675</v>
      </c>
      <c r="L464" s="366">
        <v>2</v>
      </c>
      <c r="M464" s="366">
        <v>273675</v>
      </c>
      <c r="N464" s="366">
        <v>2</v>
      </c>
    </row>
    <row r="465" spans="1:14" ht="24">
      <c r="A465" s="364">
        <v>463</v>
      </c>
      <c r="B465" s="365" t="s">
        <v>72</v>
      </c>
      <c r="C465" s="364" t="s">
        <v>1078</v>
      </c>
      <c r="D465" s="364" t="s">
        <v>1079</v>
      </c>
      <c r="E465" s="364" t="s">
        <v>67</v>
      </c>
      <c r="F465" s="364" t="s">
        <v>1098</v>
      </c>
      <c r="G465" s="365" t="s">
        <v>311</v>
      </c>
      <c r="H465" s="364" t="s">
        <v>294</v>
      </c>
      <c r="I465" s="364" t="s">
        <v>1081</v>
      </c>
      <c r="J465" s="366" t="s">
        <v>1099</v>
      </c>
      <c r="K465" s="366">
        <v>308818</v>
      </c>
      <c r="L465" s="366">
        <v>4</v>
      </c>
      <c r="M465" s="366">
        <v>308818</v>
      </c>
      <c r="N465" s="366">
        <v>4</v>
      </c>
    </row>
    <row r="466" spans="1:14" ht="36">
      <c r="A466" s="364">
        <v>464</v>
      </c>
      <c r="B466" s="365" t="s">
        <v>72</v>
      </c>
      <c r="C466" s="364" t="s">
        <v>1078</v>
      </c>
      <c r="D466" s="364" t="s">
        <v>1086</v>
      </c>
      <c r="E466" s="364" t="s">
        <v>67</v>
      </c>
      <c r="F466" s="364" t="s">
        <v>1867</v>
      </c>
      <c r="G466" s="365" t="s">
        <v>415</v>
      </c>
      <c r="H466" s="364" t="s">
        <v>293</v>
      </c>
      <c r="I466" s="364" t="s">
        <v>1081</v>
      </c>
      <c r="J466" s="366" t="s">
        <v>1209</v>
      </c>
      <c r="K466" s="366">
        <v>-303501</v>
      </c>
      <c r="L466" s="366">
        <v>-4</v>
      </c>
      <c r="M466" s="366">
        <v>-303501</v>
      </c>
      <c r="N466" s="366">
        <v>-4</v>
      </c>
    </row>
    <row r="467" spans="1:14" ht="24">
      <c r="A467" s="364">
        <v>465</v>
      </c>
      <c r="B467" s="365" t="s">
        <v>72</v>
      </c>
      <c r="C467" s="364" t="s">
        <v>1078</v>
      </c>
      <c r="D467" s="364" t="s">
        <v>1079</v>
      </c>
      <c r="E467" s="364" t="s">
        <v>67</v>
      </c>
      <c r="F467" s="364" t="s">
        <v>1134</v>
      </c>
      <c r="G467" s="365" t="s">
        <v>337</v>
      </c>
      <c r="H467" s="364" t="s">
        <v>294</v>
      </c>
      <c r="I467" s="364" t="s">
        <v>1081</v>
      </c>
      <c r="J467" s="366" t="s">
        <v>1135</v>
      </c>
      <c r="K467" s="366">
        <v>258481</v>
      </c>
      <c r="L467" s="366">
        <v>3</v>
      </c>
      <c r="M467" s="366">
        <v>258481</v>
      </c>
      <c r="N467" s="366">
        <v>3</v>
      </c>
    </row>
    <row r="468" spans="1:14" ht="36">
      <c r="A468" s="364">
        <v>466</v>
      </c>
      <c r="B468" s="365" t="s">
        <v>72</v>
      </c>
      <c r="C468" s="364" t="s">
        <v>1078</v>
      </c>
      <c r="D468" s="364" t="s">
        <v>1079</v>
      </c>
      <c r="E468" s="364" t="s">
        <v>67</v>
      </c>
      <c r="F468" s="364" t="s">
        <v>1144</v>
      </c>
      <c r="G468" s="365" t="s">
        <v>332</v>
      </c>
      <c r="H468" s="364" t="s">
        <v>293</v>
      </c>
      <c r="I468" s="364" t="s">
        <v>1081</v>
      </c>
      <c r="J468" s="366" t="s">
        <v>1145</v>
      </c>
      <c r="K468" s="366">
        <v>2867519</v>
      </c>
      <c r="L468" s="366">
        <v>30</v>
      </c>
      <c r="M468" s="366">
        <v>2867519</v>
      </c>
      <c r="N468" s="366">
        <v>30</v>
      </c>
    </row>
    <row r="469" spans="1:14" ht="48">
      <c r="A469" s="364">
        <v>467</v>
      </c>
      <c r="B469" s="365" t="s">
        <v>72</v>
      </c>
      <c r="C469" s="364" t="s">
        <v>1078</v>
      </c>
      <c r="D469" s="364" t="s">
        <v>1159</v>
      </c>
      <c r="E469" s="364" t="s">
        <v>67</v>
      </c>
      <c r="F469" s="364" t="s">
        <v>1165</v>
      </c>
      <c r="G469" s="365" t="s">
        <v>416</v>
      </c>
      <c r="H469" s="364" t="s">
        <v>293</v>
      </c>
      <c r="I469" s="364" t="s">
        <v>1081</v>
      </c>
      <c r="J469" s="366" t="s">
        <v>1166</v>
      </c>
      <c r="K469" s="366">
        <v>808546</v>
      </c>
      <c r="L469" s="366">
        <v>10</v>
      </c>
      <c r="M469" s="366">
        <v>808546</v>
      </c>
      <c r="N469" s="366">
        <v>10</v>
      </c>
    </row>
    <row r="470" spans="1:14" ht="36">
      <c r="A470" s="364">
        <v>468</v>
      </c>
      <c r="B470" s="365" t="s">
        <v>72</v>
      </c>
      <c r="C470" s="364" t="s">
        <v>1078</v>
      </c>
      <c r="D470" s="364" t="s">
        <v>1079</v>
      </c>
      <c r="E470" s="364" t="s">
        <v>67</v>
      </c>
      <c r="F470" s="364" t="s">
        <v>1243</v>
      </c>
      <c r="G470" s="365" t="s">
        <v>320</v>
      </c>
      <c r="H470" s="364" t="s">
        <v>293</v>
      </c>
      <c r="I470" s="364" t="s">
        <v>1081</v>
      </c>
      <c r="J470" s="366" t="s">
        <v>1244</v>
      </c>
      <c r="K470" s="366">
        <v>509340</v>
      </c>
      <c r="L470" s="366">
        <v>4</v>
      </c>
      <c r="M470" s="366">
        <v>509340</v>
      </c>
      <c r="N470" s="366">
        <v>4</v>
      </c>
    </row>
    <row r="471" spans="1:14" ht="36">
      <c r="A471" s="364">
        <v>469</v>
      </c>
      <c r="B471" s="365" t="s">
        <v>72</v>
      </c>
      <c r="C471" s="364" t="s">
        <v>1078</v>
      </c>
      <c r="D471" s="364" t="s">
        <v>1079</v>
      </c>
      <c r="E471" s="364" t="s">
        <v>67</v>
      </c>
      <c r="F471" s="364" t="s">
        <v>1216</v>
      </c>
      <c r="G471" s="365" t="s">
        <v>339</v>
      </c>
      <c r="H471" s="364" t="s">
        <v>293</v>
      </c>
      <c r="I471" s="364" t="s">
        <v>1081</v>
      </c>
      <c r="J471" s="366" t="s">
        <v>1217</v>
      </c>
      <c r="K471" s="366">
        <v>324702</v>
      </c>
      <c r="L471" s="366">
        <v>4</v>
      </c>
      <c r="M471" s="366">
        <v>324702</v>
      </c>
      <c r="N471" s="366">
        <v>4</v>
      </c>
    </row>
    <row r="472" spans="1:14" ht="48">
      <c r="A472" s="364">
        <v>470</v>
      </c>
      <c r="B472" s="365" t="s">
        <v>72</v>
      </c>
      <c r="C472" s="364" t="s">
        <v>1078</v>
      </c>
      <c r="D472" s="364" t="s">
        <v>1159</v>
      </c>
      <c r="E472" s="364" t="s">
        <v>67</v>
      </c>
      <c r="F472" s="364" t="s">
        <v>1206</v>
      </c>
      <c r="G472" s="365" t="s">
        <v>335</v>
      </c>
      <c r="H472" s="364" t="s">
        <v>293</v>
      </c>
      <c r="I472" s="364" t="s">
        <v>1081</v>
      </c>
      <c r="J472" s="366" t="s">
        <v>1207</v>
      </c>
      <c r="K472" s="366">
        <v>467597</v>
      </c>
      <c r="L472" s="366">
        <v>6</v>
      </c>
      <c r="M472" s="366">
        <v>467597</v>
      </c>
      <c r="N472" s="366">
        <v>6</v>
      </c>
    </row>
    <row r="473" spans="1:14" ht="36">
      <c r="A473" s="364">
        <v>471</v>
      </c>
      <c r="B473" s="365" t="s">
        <v>72</v>
      </c>
      <c r="C473" s="364" t="s">
        <v>1078</v>
      </c>
      <c r="D473" s="364" t="s">
        <v>1086</v>
      </c>
      <c r="E473" s="364" t="s">
        <v>67</v>
      </c>
      <c r="F473" s="364" t="s">
        <v>1208</v>
      </c>
      <c r="G473" s="365" t="s">
        <v>415</v>
      </c>
      <c r="H473" s="364" t="s">
        <v>293</v>
      </c>
      <c r="I473" s="364" t="s">
        <v>1081</v>
      </c>
      <c r="J473" s="366" t="s">
        <v>1209</v>
      </c>
      <c r="K473" s="366">
        <v>1030119</v>
      </c>
      <c r="L473" s="366">
        <v>14</v>
      </c>
      <c r="M473" s="366">
        <v>1030119</v>
      </c>
      <c r="N473" s="366">
        <v>14</v>
      </c>
    </row>
    <row r="474" spans="1:14" ht="36">
      <c r="A474" s="364">
        <v>472</v>
      </c>
      <c r="B474" s="365" t="s">
        <v>72</v>
      </c>
      <c r="C474" s="364" t="s">
        <v>1078</v>
      </c>
      <c r="D474" s="364" t="s">
        <v>1079</v>
      </c>
      <c r="E474" s="364" t="s">
        <v>67</v>
      </c>
      <c r="F474" s="364" t="s">
        <v>1080</v>
      </c>
      <c r="G474" s="365" t="s">
        <v>316</v>
      </c>
      <c r="H474" s="364" t="s">
        <v>293</v>
      </c>
      <c r="I474" s="364" t="s">
        <v>1081</v>
      </c>
      <c r="J474" s="366" t="s">
        <v>1082</v>
      </c>
      <c r="K474" s="366">
        <v>541302</v>
      </c>
      <c r="L474" s="366">
        <v>6</v>
      </c>
      <c r="M474" s="366">
        <v>541302</v>
      </c>
      <c r="N474" s="366">
        <v>6</v>
      </c>
    </row>
    <row r="475" spans="1:14" ht="24">
      <c r="A475" s="364">
        <v>473</v>
      </c>
      <c r="B475" s="365" t="s">
        <v>72</v>
      </c>
      <c r="C475" s="364" t="s">
        <v>1078</v>
      </c>
      <c r="D475" s="364" t="s">
        <v>1079</v>
      </c>
      <c r="E475" s="364" t="s">
        <v>67</v>
      </c>
      <c r="F475" s="364" t="s">
        <v>1333</v>
      </c>
      <c r="G475" s="365" t="s">
        <v>1041</v>
      </c>
      <c r="H475" s="364" t="s">
        <v>1039</v>
      </c>
      <c r="I475" s="364" t="s">
        <v>1081</v>
      </c>
      <c r="J475" s="366" t="s">
        <v>1334</v>
      </c>
      <c r="K475" s="366">
        <v>304154</v>
      </c>
      <c r="L475" s="366">
        <v>2</v>
      </c>
      <c r="M475" s="366">
        <v>304154</v>
      </c>
      <c r="N475" s="366">
        <v>2</v>
      </c>
    </row>
    <row r="476" spans="1:14" ht="24">
      <c r="A476" s="364">
        <v>474</v>
      </c>
      <c r="B476" s="365" t="s">
        <v>72</v>
      </c>
      <c r="C476" s="364" t="s">
        <v>1078</v>
      </c>
      <c r="D476" s="364" t="s">
        <v>1079</v>
      </c>
      <c r="E476" s="364" t="s">
        <v>67</v>
      </c>
      <c r="F476" s="364" t="s">
        <v>1346</v>
      </c>
      <c r="G476" s="365" t="s">
        <v>348</v>
      </c>
      <c r="H476" s="364" t="s">
        <v>1039</v>
      </c>
      <c r="I476" s="364" t="s">
        <v>1081</v>
      </c>
      <c r="J476" s="366" t="s">
        <v>1347</v>
      </c>
      <c r="K476" s="366">
        <v>316602</v>
      </c>
      <c r="L476" s="366">
        <v>2</v>
      </c>
      <c r="M476" s="366">
        <v>316602</v>
      </c>
      <c r="N476" s="366">
        <v>2</v>
      </c>
    </row>
    <row r="477" spans="1:14" ht="36">
      <c r="A477" s="364">
        <v>475</v>
      </c>
      <c r="B477" s="365" t="s">
        <v>72</v>
      </c>
      <c r="C477" s="364" t="s">
        <v>1078</v>
      </c>
      <c r="D477" s="364" t="s">
        <v>1079</v>
      </c>
      <c r="E477" s="364" t="s">
        <v>67</v>
      </c>
      <c r="F477" s="364" t="s">
        <v>1222</v>
      </c>
      <c r="G477" s="365" t="s">
        <v>968</v>
      </c>
      <c r="H477" s="364" t="s">
        <v>293</v>
      </c>
      <c r="I477" s="364" t="s">
        <v>1084</v>
      </c>
      <c r="J477" s="366" t="s">
        <v>1223</v>
      </c>
      <c r="K477" s="366">
        <v>2257826</v>
      </c>
      <c r="L477" s="366">
        <v>19</v>
      </c>
      <c r="M477" s="366">
        <v>2257826</v>
      </c>
      <c r="N477" s="366">
        <v>19</v>
      </c>
    </row>
    <row r="478" spans="1:14" ht="36">
      <c r="A478" s="364">
        <v>476</v>
      </c>
      <c r="B478" s="365" t="s">
        <v>72</v>
      </c>
      <c r="C478" s="364" t="s">
        <v>1078</v>
      </c>
      <c r="D478" s="364" t="s">
        <v>1079</v>
      </c>
      <c r="E478" s="364" t="s">
        <v>67</v>
      </c>
      <c r="F478" s="364" t="s">
        <v>1167</v>
      </c>
      <c r="G478" s="365" t="s">
        <v>322</v>
      </c>
      <c r="H478" s="364" t="s">
        <v>293</v>
      </c>
      <c r="I478" s="364" t="s">
        <v>1084</v>
      </c>
      <c r="J478" s="366" t="s">
        <v>1168</v>
      </c>
      <c r="K478" s="366">
        <v>675323</v>
      </c>
      <c r="L478" s="366">
        <v>5</v>
      </c>
      <c r="M478" s="366">
        <v>675323</v>
      </c>
      <c r="N478" s="366">
        <v>5</v>
      </c>
    </row>
    <row r="479" spans="1:14" ht="36">
      <c r="A479" s="364">
        <v>477</v>
      </c>
      <c r="B479" s="365" t="s">
        <v>72</v>
      </c>
      <c r="C479" s="364" t="s">
        <v>1078</v>
      </c>
      <c r="D479" s="364" t="s">
        <v>1079</v>
      </c>
      <c r="E479" s="364" t="s">
        <v>67</v>
      </c>
      <c r="F479" s="364" t="s">
        <v>1153</v>
      </c>
      <c r="G479" s="365" t="s">
        <v>969</v>
      </c>
      <c r="H479" s="364" t="s">
        <v>293</v>
      </c>
      <c r="I479" s="364" t="s">
        <v>1084</v>
      </c>
      <c r="J479" s="366" t="s">
        <v>1154</v>
      </c>
      <c r="K479" s="366">
        <v>5311878</v>
      </c>
      <c r="L479" s="366">
        <v>50</v>
      </c>
      <c r="M479" s="366">
        <v>5311878</v>
      </c>
      <c r="N479" s="366">
        <v>50</v>
      </c>
    </row>
    <row r="480" spans="1:14" ht="36">
      <c r="A480" s="364">
        <v>478</v>
      </c>
      <c r="B480" s="365" t="s">
        <v>72</v>
      </c>
      <c r="C480" s="364" t="s">
        <v>1078</v>
      </c>
      <c r="D480" s="364" t="s">
        <v>1079</v>
      </c>
      <c r="E480" s="364" t="s">
        <v>67</v>
      </c>
      <c r="F480" s="364" t="s">
        <v>1094</v>
      </c>
      <c r="G480" s="365" t="s">
        <v>336</v>
      </c>
      <c r="H480" s="364" t="s">
        <v>293</v>
      </c>
      <c r="I480" s="364" t="s">
        <v>1084</v>
      </c>
      <c r="J480" s="366" t="s">
        <v>1095</v>
      </c>
      <c r="K480" s="366">
        <v>930739</v>
      </c>
      <c r="L480" s="366">
        <v>6</v>
      </c>
      <c r="M480" s="366">
        <v>930739</v>
      </c>
      <c r="N480" s="366">
        <v>6</v>
      </c>
    </row>
    <row r="481" spans="1:14" ht="36">
      <c r="A481" s="364">
        <v>479</v>
      </c>
      <c r="B481" s="365" t="s">
        <v>72</v>
      </c>
      <c r="C481" s="364" t="s">
        <v>1078</v>
      </c>
      <c r="D481" s="364" t="s">
        <v>1079</v>
      </c>
      <c r="E481" s="364" t="s">
        <v>67</v>
      </c>
      <c r="F481" s="364" t="s">
        <v>1083</v>
      </c>
      <c r="G481" s="365" t="s">
        <v>312</v>
      </c>
      <c r="H481" s="364" t="s">
        <v>293</v>
      </c>
      <c r="I481" s="364" t="s">
        <v>1084</v>
      </c>
      <c r="J481" s="366" t="s">
        <v>1085</v>
      </c>
      <c r="K481" s="366">
        <v>1494636</v>
      </c>
      <c r="L481" s="366">
        <v>11</v>
      </c>
      <c r="M481" s="366">
        <v>1494636</v>
      </c>
      <c r="N481" s="366">
        <v>11</v>
      </c>
    </row>
    <row r="482" spans="1:14" ht="36">
      <c r="A482" s="364">
        <v>480</v>
      </c>
      <c r="B482" s="365" t="s">
        <v>72</v>
      </c>
      <c r="C482" s="364" t="s">
        <v>1078</v>
      </c>
      <c r="D482" s="364" t="s">
        <v>1079</v>
      </c>
      <c r="E482" s="364" t="s">
        <v>67</v>
      </c>
      <c r="F482" s="364" t="s">
        <v>1196</v>
      </c>
      <c r="G482" s="365" t="s">
        <v>334</v>
      </c>
      <c r="H482" s="364" t="s">
        <v>293</v>
      </c>
      <c r="I482" s="364" t="s">
        <v>1084</v>
      </c>
      <c r="J482" s="366" t="s">
        <v>1197</v>
      </c>
      <c r="K482" s="366">
        <v>451979</v>
      </c>
      <c r="L482" s="366">
        <v>4</v>
      </c>
      <c r="M482" s="366">
        <v>451979</v>
      </c>
      <c r="N482" s="366">
        <v>4</v>
      </c>
    </row>
    <row r="483" spans="1:14" ht="36">
      <c r="A483" s="364">
        <v>481</v>
      </c>
      <c r="B483" s="365" t="s">
        <v>72</v>
      </c>
      <c r="C483" s="364" t="s">
        <v>1078</v>
      </c>
      <c r="D483" s="364" t="s">
        <v>1079</v>
      </c>
      <c r="E483" s="364" t="s">
        <v>67</v>
      </c>
      <c r="F483" s="364" t="s">
        <v>1180</v>
      </c>
      <c r="G483" s="365" t="s">
        <v>417</v>
      </c>
      <c r="H483" s="364" t="s">
        <v>293</v>
      </c>
      <c r="I483" s="364" t="s">
        <v>1084</v>
      </c>
      <c r="J483" s="366" t="s">
        <v>1181</v>
      </c>
      <c r="K483" s="366">
        <v>1230676</v>
      </c>
      <c r="L483" s="366">
        <v>14</v>
      </c>
      <c r="M483" s="366">
        <v>1230676</v>
      </c>
      <c r="N483" s="366">
        <v>14</v>
      </c>
    </row>
    <row r="484" spans="1:14" ht="24">
      <c r="A484" s="364">
        <v>482</v>
      </c>
      <c r="B484" s="365" t="s">
        <v>72</v>
      </c>
      <c r="C484" s="364" t="s">
        <v>1078</v>
      </c>
      <c r="D484" s="364" t="s">
        <v>1079</v>
      </c>
      <c r="E484" s="364" t="s">
        <v>67</v>
      </c>
      <c r="F484" s="364" t="s">
        <v>1279</v>
      </c>
      <c r="G484" s="365" t="s">
        <v>369</v>
      </c>
      <c r="H484" s="364" t="s">
        <v>296</v>
      </c>
      <c r="I484" s="364" t="s">
        <v>1187</v>
      </c>
      <c r="J484" s="366" t="s">
        <v>1280</v>
      </c>
      <c r="K484" s="366">
        <v>194756</v>
      </c>
      <c r="L484" s="366">
        <v>1</v>
      </c>
      <c r="M484" s="366">
        <v>194756</v>
      </c>
      <c r="N484" s="366">
        <v>1</v>
      </c>
    </row>
    <row r="485" spans="1:14" ht="36">
      <c r="A485" s="364">
        <v>483</v>
      </c>
      <c r="B485" s="365" t="s">
        <v>72</v>
      </c>
      <c r="C485" s="364" t="s">
        <v>1078</v>
      </c>
      <c r="D485" s="364" t="s">
        <v>1090</v>
      </c>
      <c r="E485" s="364" t="s">
        <v>67</v>
      </c>
      <c r="F485" s="364" t="s">
        <v>1672</v>
      </c>
      <c r="G485" s="365" t="s">
        <v>1673</v>
      </c>
      <c r="H485" s="364" t="s">
        <v>284</v>
      </c>
      <c r="I485" s="364" t="s">
        <v>1251</v>
      </c>
      <c r="J485" s="366" t="s">
        <v>1493</v>
      </c>
      <c r="K485" s="366">
        <v>301952</v>
      </c>
      <c r="L485" s="366">
        <v>1</v>
      </c>
      <c r="M485" s="366">
        <v>301952</v>
      </c>
      <c r="N485" s="366">
        <v>1</v>
      </c>
    </row>
    <row r="486" spans="1:14" ht="48">
      <c r="A486" s="364">
        <v>484</v>
      </c>
      <c r="B486" s="365" t="s">
        <v>72</v>
      </c>
      <c r="C486" s="364" t="s">
        <v>1078</v>
      </c>
      <c r="D486" s="364" t="s">
        <v>1090</v>
      </c>
      <c r="E486" s="364" t="s">
        <v>67</v>
      </c>
      <c r="F486" s="364" t="s">
        <v>1492</v>
      </c>
      <c r="G486" s="365" t="s">
        <v>1064</v>
      </c>
      <c r="H486" s="364" t="s">
        <v>284</v>
      </c>
      <c r="I486" s="364" t="s">
        <v>1251</v>
      </c>
      <c r="J486" s="366" t="s">
        <v>1493</v>
      </c>
      <c r="K486" s="366">
        <v>1207807</v>
      </c>
      <c r="L486" s="366">
        <v>4</v>
      </c>
      <c r="M486" s="366">
        <v>1207807</v>
      </c>
      <c r="N486" s="366">
        <v>4</v>
      </c>
    </row>
    <row r="487" spans="1:14" ht="36">
      <c r="A487" s="364">
        <v>485</v>
      </c>
      <c r="B487" s="365" t="s">
        <v>72</v>
      </c>
      <c r="C487" s="364" t="s">
        <v>1078</v>
      </c>
      <c r="D487" s="364" t="s">
        <v>1079</v>
      </c>
      <c r="E487" s="364" t="s">
        <v>67</v>
      </c>
      <c r="F487" s="364" t="s">
        <v>1172</v>
      </c>
      <c r="G487" s="365" t="s">
        <v>318</v>
      </c>
      <c r="H487" s="364" t="s">
        <v>293</v>
      </c>
      <c r="I487" s="364" t="s">
        <v>1088</v>
      </c>
      <c r="J487" s="366" t="s">
        <v>1173</v>
      </c>
      <c r="K487" s="366">
        <v>228982</v>
      </c>
      <c r="L487" s="366">
        <v>2</v>
      </c>
      <c r="M487" s="366">
        <v>228982</v>
      </c>
      <c r="N487" s="366">
        <v>2</v>
      </c>
    </row>
    <row r="488" spans="1:14">
      <c r="A488" s="364">
        <v>486</v>
      </c>
      <c r="B488" s="365" t="s">
        <v>72</v>
      </c>
      <c r="C488" s="364" t="s">
        <v>1078</v>
      </c>
      <c r="D488" s="364" t="s">
        <v>1090</v>
      </c>
      <c r="E488" s="364" t="s">
        <v>67</v>
      </c>
      <c r="F488" s="364" t="s">
        <v>1176</v>
      </c>
      <c r="G488" s="365" t="s">
        <v>351</v>
      </c>
      <c r="H488" s="364" t="s">
        <v>361</v>
      </c>
      <c r="I488" s="364" t="s">
        <v>1148</v>
      </c>
      <c r="J488" s="366" t="s">
        <v>1177</v>
      </c>
      <c r="K488" s="366">
        <v>884905</v>
      </c>
      <c r="L488" s="366">
        <v>10</v>
      </c>
      <c r="M488" s="366">
        <v>884905</v>
      </c>
      <c r="N488" s="366">
        <v>10</v>
      </c>
    </row>
    <row r="489" spans="1:14" ht="48">
      <c r="A489" s="364">
        <v>487</v>
      </c>
      <c r="B489" s="365" t="s">
        <v>72</v>
      </c>
      <c r="C489" s="364" t="s">
        <v>1078</v>
      </c>
      <c r="D489" s="364" t="s">
        <v>1079</v>
      </c>
      <c r="E489" s="364" t="s">
        <v>67</v>
      </c>
      <c r="F489" s="364" t="s">
        <v>1411</v>
      </c>
      <c r="G489" s="365" t="s">
        <v>1030</v>
      </c>
      <c r="H489" s="364" t="s">
        <v>304</v>
      </c>
      <c r="I489" s="364" t="s">
        <v>1412</v>
      </c>
      <c r="J489" s="366" t="s">
        <v>1413</v>
      </c>
      <c r="K489" s="366">
        <v>493916</v>
      </c>
      <c r="L489" s="366">
        <v>2</v>
      </c>
      <c r="M489" s="366">
        <v>493916</v>
      </c>
      <c r="N489" s="366">
        <v>2</v>
      </c>
    </row>
    <row r="490" spans="1:14" ht="36">
      <c r="A490" s="364">
        <v>488</v>
      </c>
      <c r="B490" s="365" t="s">
        <v>72</v>
      </c>
      <c r="C490" s="364" t="s">
        <v>1078</v>
      </c>
      <c r="D490" s="364" t="s">
        <v>1079</v>
      </c>
      <c r="E490" s="364" t="s">
        <v>67</v>
      </c>
      <c r="F490" s="364" t="s">
        <v>1348</v>
      </c>
      <c r="G490" s="365" t="s">
        <v>970</v>
      </c>
      <c r="H490" s="364" t="s">
        <v>971</v>
      </c>
      <c r="I490" s="364" t="s">
        <v>1092</v>
      </c>
      <c r="J490" s="366" t="s">
        <v>1349</v>
      </c>
      <c r="K490" s="366">
        <v>0</v>
      </c>
      <c r="L490" s="366">
        <v>0</v>
      </c>
      <c r="M490" s="366">
        <v>0</v>
      </c>
      <c r="N490" s="366">
        <v>0</v>
      </c>
    </row>
    <row r="491" spans="1:14" ht="36">
      <c r="A491" s="364">
        <v>489</v>
      </c>
      <c r="B491" s="365" t="s">
        <v>72</v>
      </c>
      <c r="C491" s="364" t="s">
        <v>1078</v>
      </c>
      <c r="D491" s="364" t="s">
        <v>1086</v>
      </c>
      <c r="E491" s="364" t="s">
        <v>67</v>
      </c>
      <c r="F491" s="364" t="s">
        <v>1232</v>
      </c>
      <c r="G491" s="365" t="s">
        <v>972</v>
      </c>
      <c r="H491" s="364" t="s">
        <v>295</v>
      </c>
      <c r="I491" s="364" t="s">
        <v>1092</v>
      </c>
      <c r="J491" s="366" t="s">
        <v>1233</v>
      </c>
      <c r="K491" s="366">
        <v>-178976</v>
      </c>
      <c r="L491" s="366">
        <v>-2</v>
      </c>
      <c r="M491" s="366">
        <v>-178976</v>
      </c>
      <c r="N491" s="366">
        <v>-2</v>
      </c>
    </row>
    <row r="492" spans="1:14" ht="24">
      <c r="A492" s="364">
        <v>490</v>
      </c>
      <c r="B492" s="365" t="s">
        <v>72</v>
      </c>
      <c r="C492" s="364" t="s">
        <v>1078</v>
      </c>
      <c r="D492" s="364" t="s">
        <v>1090</v>
      </c>
      <c r="E492" s="364" t="s">
        <v>67</v>
      </c>
      <c r="F492" s="364" t="s">
        <v>1224</v>
      </c>
      <c r="G492" s="365" t="s">
        <v>331</v>
      </c>
      <c r="H492" s="364" t="s">
        <v>285</v>
      </c>
      <c r="I492" s="364" t="s">
        <v>1092</v>
      </c>
      <c r="J492" s="366" t="s">
        <v>1225</v>
      </c>
      <c r="K492" s="366">
        <v>-2280182</v>
      </c>
      <c r="L492" s="366">
        <v>-8</v>
      </c>
      <c r="M492" s="366">
        <v>-2280182</v>
      </c>
      <c r="N492" s="366">
        <v>-8</v>
      </c>
    </row>
    <row r="493" spans="1:14" ht="48">
      <c r="A493" s="364">
        <v>491</v>
      </c>
      <c r="B493" s="365" t="s">
        <v>72</v>
      </c>
      <c r="C493" s="364" t="s">
        <v>1078</v>
      </c>
      <c r="D493" s="364" t="s">
        <v>1079</v>
      </c>
      <c r="E493" s="364" t="s">
        <v>67</v>
      </c>
      <c r="F493" s="364" t="s">
        <v>1275</v>
      </c>
      <c r="G493" s="365" t="s">
        <v>413</v>
      </c>
      <c r="H493" s="364" t="s">
        <v>414</v>
      </c>
      <c r="I493" s="364" t="s">
        <v>1092</v>
      </c>
      <c r="J493" s="366" t="s">
        <v>1276</v>
      </c>
      <c r="K493" s="366">
        <v>141485</v>
      </c>
      <c r="L493" s="366">
        <v>1</v>
      </c>
      <c r="M493" s="366">
        <v>141485</v>
      </c>
      <c r="N493" s="366">
        <v>1</v>
      </c>
    </row>
    <row r="494" spans="1:14" ht="36">
      <c r="A494" s="364">
        <v>492</v>
      </c>
      <c r="B494" s="365" t="s">
        <v>72</v>
      </c>
      <c r="C494" s="364" t="s">
        <v>1078</v>
      </c>
      <c r="D494" s="364" t="s">
        <v>1131</v>
      </c>
      <c r="E494" s="364" t="s">
        <v>67</v>
      </c>
      <c r="F494" s="364" t="s">
        <v>1430</v>
      </c>
      <c r="G494" s="365" t="s">
        <v>1031</v>
      </c>
      <c r="H494" s="364" t="s">
        <v>284</v>
      </c>
      <c r="I494" s="364" t="s">
        <v>1092</v>
      </c>
      <c r="J494" s="366" t="s">
        <v>1431</v>
      </c>
      <c r="K494" s="366">
        <v>0</v>
      </c>
      <c r="L494" s="366">
        <v>0</v>
      </c>
      <c r="M494" s="366">
        <v>0</v>
      </c>
      <c r="N494" s="366">
        <v>0</v>
      </c>
    </row>
    <row r="495" spans="1:14" ht="36">
      <c r="A495" s="364">
        <v>493</v>
      </c>
      <c r="B495" s="365" t="s">
        <v>72</v>
      </c>
      <c r="C495" s="364" t="s">
        <v>1078</v>
      </c>
      <c r="D495" s="364" t="s">
        <v>1131</v>
      </c>
      <c r="E495" s="364" t="s">
        <v>67</v>
      </c>
      <c r="F495" s="364" t="s">
        <v>1305</v>
      </c>
      <c r="G495" s="365" t="s">
        <v>350</v>
      </c>
      <c r="H495" s="364" t="s">
        <v>284</v>
      </c>
      <c r="I495" s="364" t="s">
        <v>1092</v>
      </c>
      <c r="J495" s="366" t="s">
        <v>1306</v>
      </c>
      <c r="K495" s="366">
        <v>0</v>
      </c>
      <c r="L495" s="366">
        <v>0</v>
      </c>
      <c r="M495" s="366">
        <v>0</v>
      </c>
      <c r="N495" s="366">
        <v>0</v>
      </c>
    </row>
    <row r="496" spans="1:14" ht="36">
      <c r="A496" s="364">
        <v>494</v>
      </c>
      <c r="B496" s="365" t="s">
        <v>72</v>
      </c>
      <c r="C496" s="364" t="s">
        <v>1078</v>
      </c>
      <c r="D496" s="364" t="s">
        <v>1090</v>
      </c>
      <c r="E496" s="364" t="s">
        <v>67</v>
      </c>
      <c r="F496" s="364" t="s">
        <v>1414</v>
      </c>
      <c r="G496" s="365" t="s">
        <v>360</v>
      </c>
      <c r="H496" s="364" t="s">
        <v>289</v>
      </c>
      <c r="I496" s="364" t="s">
        <v>1092</v>
      </c>
      <c r="J496" s="366" t="s">
        <v>1415</v>
      </c>
      <c r="K496" s="366">
        <v>386494</v>
      </c>
      <c r="L496" s="366">
        <v>2</v>
      </c>
      <c r="M496" s="366">
        <v>386494</v>
      </c>
      <c r="N496" s="366">
        <v>2</v>
      </c>
    </row>
    <row r="497" spans="1:14" ht="48">
      <c r="A497" s="364">
        <v>495</v>
      </c>
      <c r="B497" s="365" t="s">
        <v>72</v>
      </c>
      <c r="C497" s="364" t="s">
        <v>1078</v>
      </c>
      <c r="D497" s="364" t="s">
        <v>1079</v>
      </c>
      <c r="E497" s="364" t="s">
        <v>67</v>
      </c>
      <c r="F497" s="364" t="s">
        <v>1246</v>
      </c>
      <c r="G497" s="365" t="s">
        <v>959</v>
      </c>
      <c r="H497" s="364" t="s">
        <v>960</v>
      </c>
      <c r="I497" s="364" t="s">
        <v>1092</v>
      </c>
      <c r="J497" s="366" t="s">
        <v>1247</v>
      </c>
      <c r="K497" s="366">
        <v>7844797</v>
      </c>
      <c r="L497" s="366">
        <v>40</v>
      </c>
      <c r="M497" s="366">
        <v>7844797</v>
      </c>
      <c r="N497" s="366">
        <v>40</v>
      </c>
    </row>
    <row r="498" spans="1:14" ht="60">
      <c r="A498" s="364">
        <v>496</v>
      </c>
      <c r="B498" s="365" t="s">
        <v>72</v>
      </c>
      <c r="C498" s="364" t="s">
        <v>1078</v>
      </c>
      <c r="D498" s="364" t="s">
        <v>1079</v>
      </c>
      <c r="E498" s="364" t="s">
        <v>67</v>
      </c>
      <c r="F498" s="364" t="s">
        <v>1631</v>
      </c>
      <c r="G498" s="365" t="s">
        <v>1632</v>
      </c>
      <c r="H498" s="364" t="s">
        <v>292</v>
      </c>
      <c r="I498" s="364" t="s">
        <v>1092</v>
      </c>
      <c r="J498" s="366" t="s">
        <v>1242</v>
      </c>
      <c r="K498" s="366">
        <v>0</v>
      </c>
      <c r="L498" s="366">
        <v>0</v>
      </c>
      <c r="M498" s="366">
        <v>0</v>
      </c>
      <c r="N498" s="366">
        <v>0</v>
      </c>
    </row>
    <row r="499" spans="1:14">
      <c r="A499" s="364">
        <v>497</v>
      </c>
      <c r="B499" s="365" t="s">
        <v>72</v>
      </c>
      <c r="C499" s="364" t="s">
        <v>1078</v>
      </c>
      <c r="D499" s="364" t="s">
        <v>1090</v>
      </c>
      <c r="E499" s="364" t="s">
        <v>67</v>
      </c>
      <c r="F499" s="364" t="s">
        <v>1091</v>
      </c>
      <c r="G499" s="365" t="s">
        <v>321</v>
      </c>
      <c r="H499" s="364" t="s">
        <v>361</v>
      </c>
      <c r="I499" s="364" t="s">
        <v>1092</v>
      </c>
      <c r="J499" s="366" t="s">
        <v>1093</v>
      </c>
      <c r="K499" s="366">
        <v>2466870</v>
      </c>
      <c r="L499" s="366">
        <v>24</v>
      </c>
      <c r="M499" s="366">
        <v>2466870</v>
      </c>
      <c r="N499" s="366">
        <v>24</v>
      </c>
    </row>
    <row r="500" spans="1:14" ht="24">
      <c r="A500" s="364">
        <v>498</v>
      </c>
      <c r="B500" s="365" t="s">
        <v>1518</v>
      </c>
      <c r="C500" s="364" t="s">
        <v>1078</v>
      </c>
      <c r="D500" s="364" t="s">
        <v>1079</v>
      </c>
      <c r="E500" s="364" t="s">
        <v>437</v>
      </c>
      <c r="F500" s="364" t="s">
        <v>1323</v>
      </c>
      <c r="G500" s="365" t="s">
        <v>372</v>
      </c>
      <c r="H500" s="364" t="s">
        <v>1039</v>
      </c>
      <c r="I500" s="364" t="s">
        <v>1081</v>
      </c>
      <c r="J500" s="366" t="s">
        <v>1324</v>
      </c>
      <c r="K500" s="366">
        <v>313265</v>
      </c>
      <c r="L500" s="366">
        <v>2</v>
      </c>
      <c r="M500" s="366">
        <v>313265</v>
      </c>
      <c r="N500" s="366">
        <v>2</v>
      </c>
    </row>
    <row r="501" spans="1:14" ht="24">
      <c r="A501" s="364">
        <v>499</v>
      </c>
      <c r="B501" s="365" t="s">
        <v>1518</v>
      </c>
      <c r="C501" s="364" t="s">
        <v>1078</v>
      </c>
      <c r="D501" s="364" t="s">
        <v>1079</v>
      </c>
      <c r="E501" s="364" t="s">
        <v>437</v>
      </c>
      <c r="F501" s="364" t="s">
        <v>1319</v>
      </c>
      <c r="G501" s="365" t="s">
        <v>1044</v>
      </c>
      <c r="H501" s="364" t="s">
        <v>1039</v>
      </c>
      <c r="I501" s="364" t="s">
        <v>1081</v>
      </c>
      <c r="J501" s="366" t="s">
        <v>1320</v>
      </c>
      <c r="K501" s="366">
        <v>319218</v>
      </c>
      <c r="L501" s="366">
        <v>2</v>
      </c>
      <c r="M501" s="366">
        <v>319218</v>
      </c>
      <c r="N501" s="366">
        <v>2</v>
      </c>
    </row>
    <row r="502" spans="1:14" ht="48">
      <c r="A502" s="364">
        <v>500</v>
      </c>
      <c r="B502" s="365" t="s">
        <v>74</v>
      </c>
      <c r="C502" s="364" t="s">
        <v>1078</v>
      </c>
      <c r="D502" s="364" t="s">
        <v>1090</v>
      </c>
      <c r="E502" s="364" t="s">
        <v>67</v>
      </c>
      <c r="F502" s="364" t="s">
        <v>1776</v>
      </c>
      <c r="G502" s="365" t="s">
        <v>347</v>
      </c>
      <c r="H502" s="364" t="s">
        <v>287</v>
      </c>
      <c r="I502" s="364" t="s">
        <v>1092</v>
      </c>
      <c r="J502" s="366" t="s">
        <v>1777</v>
      </c>
      <c r="K502" s="366">
        <v>236300</v>
      </c>
      <c r="L502" s="366">
        <v>2</v>
      </c>
      <c r="M502" s="366">
        <v>236300</v>
      </c>
      <c r="N502" s="366">
        <v>2</v>
      </c>
    </row>
    <row r="503" spans="1:14" ht="48">
      <c r="A503" s="364">
        <v>501</v>
      </c>
      <c r="B503" s="365" t="s">
        <v>74</v>
      </c>
      <c r="C503" s="364" t="s">
        <v>1078</v>
      </c>
      <c r="D503" s="364" t="s">
        <v>1090</v>
      </c>
      <c r="E503" s="364" t="s">
        <v>67</v>
      </c>
      <c r="F503" s="364" t="s">
        <v>1202</v>
      </c>
      <c r="G503" s="365" t="s">
        <v>975</v>
      </c>
      <c r="H503" s="364" t="s">
        <v>289</v>
      </c>
      <c r="I503" s="364" t="s">
        <v>1115</v>
      </c>
      <c r="J503" s="366" t="s">
        <v>1203</v>
      </c>
      <c r="K503" s="366">
        <v>244963</v>
      </c>
      <c r="L503" s="366">
        <v>2</v>
      </c>
      <c r="M503" s="366">
        <v>244963</v>
      </c>
      <c r="N503" s="366">
        <v>2</v>
      </c>
    </row>
    <row r="504" spans="1:14" ht="48">
      <c r="A504" s="364">
        <v>502</v>
      </c>
      <c r="B504" s="365" t="s">
        <v>74</v>
      </c>
      <c r="C504" s="364" t="s">
        <v>1078</v>
      </c>
      <c r="D504" s="364" t="s">
        <v>1131</v>
      </c>
      <c r="E504" s="364" t="s">
        <v>67</v>
      </c>
      <c r="F504" s="364" t="s">
        <v>1451</v>
      </c>
      <c r="G504" s="365" t="s">
        <v>1026</v>
      </c>
      <c r="H504" s="364" t="s">
        <v>304</v>
      </c>
      <c r="I504" s="364" t="s">
        <v>1187</v>
      </c>
      <c r="J504" s="366" t="s">
        <v>1452</v>
      </c>
      <c r="K504" s="366">
        <v>458212</v>
      </c>
      <c r="L504" s="366">
        <v>2</v>
      </c>
      <c r="M504" s="366">
        <v>458212</v>
      </c>
      <c r="N504" s="366">
        <v>2</v>
      </c>
    </row>
    <row r="505" spans="1:14" ht="48">
      <c r="A505" s="364">
        <v>503</v>
      </c>
      <c r="B505" s="365" t="s">
        <v>74</v>
      </c>
      <c r="C505" s="364" t="s">
        <v>1078</v>
      </c>
      <c r="D505" s="364" t="s">
        <v>1079</v>
      </c>
      <c r="E505" s="364" t="s">
        <v>67</v>
      </c>
      <c r="F505" s="364" t="s">
        <v>1234</v>
      </c>
      <c r="G505" s="365" t="s">
        <v>471</v>
      </c>
      <c r="H505" s="364" t="s">
        <v>305</v>
      </c>
      <c r="I505" s="364" t="s">
        <v>1187</v>
      </c>
      <c r="J505" s="366" t="s">
        <v>1235</v>
      </c>
      <c r="K505" s="366">
        <v>323669</v>
      </c>
      <c r="L505" s="366">
        <v>2</v>
      </c>
      <c r="M505" s="366">
        <v>323669</v>
      </c>
      <c r="N505" s="366">
        <v>2</v>
      </c>
    </row>
    <row r="506" spans="1:14" ht="48">
      <c r="A506" s="364">
        <v>504</v>
      </c>
      <c r="B506" s="365" t="s">
        <v>74</v>
      </c>
      <c r="C506" s="364" t="s">
        <v>1078</v>
      </c>
      <c r="D506" s="364" t="s">
        <v>1079</v>
      </c>
      <c r="E506" s="364" t="s">
        <v>67</v>
      </c>
      <c r="F506" s="364" t="s">
        <v>1344</v>
      </c>
      <c r="G506" s="365" t="s">
        <v>1042</v>
      </c>
      <c r="H506" s="364" t="s">
        <v>1039</v>
      </c>
      <c r="I506" s="364" t="s">
        <v>1081</v>
      </c>
      <c r="J506" s="366" t="s">
        <v>1345</v>
      </c>
      <c r="K506" s="366">
        <v>329027</v>
      </c>
      <c r="L506" s="366">
        <v>2</v>
      </c>
      <c r="M506" s="366">
        <v>329027</v>
      </c>
      <c r="N506" s="366">
        <v>2</v>
      </c>
    </row>
    <row r="507" spans="1:14" ht="48">
      <c r="A507" s="364">
        <v>505</v>
      </c>
      <c r="B507" s="365" t="s">
        <v>74</v>
      </c>
      <c r="C507" s="364" t="s">
        <v>1078</v>
      </c>
      <c r="D507" s="364" t="s">
        <v>1079</v>
      </c>
      <c r="E507" s="364" t="s">
        <v>67</v>
      </c>
      <c r="F507" s="364" t="s">
        <v>1338</v>
      </c>
      <c r="G507" s="365" t="s">
        <v>1045</v>
      </c>
      <c r="H507" s="364" t="s">
        <v>1039</v>
      </c>
      <c r="I507" s="364" t="s">
        <v>1081</v>
      </c>
      <c r="J507" s="366" t="s">
        <v>1339</v>
      </c>
      <c r="K507" s="366">
        <v>327437</v>
      </c>
      <c r="L507" s="366">
        <v>2</v>
      </c>
      <c r="M507" s="366">
        <v>327437</v>
      </c>
      <c r="N507" s="366">
        <v>2</v>
      </c>
    </row>
    <row r="508" spans="1:14" ht="48">
      <c r="A508" s="364">
        <v>506</v>
      </c>
      <c r="B508" s="365" t="s">
        <v>74</v>
      </c>
      <c r="C508" s="364" t="s">
        <v>1078</v>
      </c>
      <c r="D508" s="364" t="s">
        <v>1079</v>
      </c>
      <c r="E508" s="364" t="s">
        <v>67</v>
      </c>
      <c r="F508" s="364" t="s">
        <v>1222</v>
      </c>
      <c r="G508" s="365" t="s">
        <v>968</v>
      </c>
      <c r="H508" s="364" t="s">
        <v>293</v>
      </c>
      <c r="I508" s="364" t="s">
        <v>1084</v>
      </c>
      <c r="J508" s="366" t="s">
        <v>1223</v>
      </c>
      <c r="K508" s="366">
        <v>265260</v>
      </c>
      <c r="L508" s="366">
        <v>2</v>
      </c>
      <c r="M508" s="366">
        <v>265260</v>
      </c>
      <c r="N508" s="366">
        <v>2</v>
      </c>
    </row>
    <row r="509" spans="1:14" ht="48">
      <c r="A509" s="364">
        <v>507</v>
      </c>
      <c r="B509" s="365" t="s">
        <v>74</v>
      </c>
      <c r="C509" s="364" t="s">
        <v>1078</v>
      </c>
      <c r="D509" s="364" t="s">
        <v>1079</v>
      </c>
      <c r="E509" s="364" t="s">
        <v>67</v>
      </c>
      <c r="F509" s="364" t="s">
        <v>1153</v>
      </c>
      <c r="G509" s="365" t="s">
        <v>969</v>
      </c>
      <c r="H509" s="364" t="s">
        <v>293</v>
      </c>
      <c r="I509" s="364" t="s">
        <v>1084</v>
      </c>
      <c r="J509" s="366" t="s">
        <v>1154</v>
      </c>
      <c r="K509" s="366">
        <v>460020</v>
      </c>
      <c r="L509" s="366">
        <v>4</v>
      </c>
      <c r="M509" s="366">
        <v>460020</v>
      </c>
      <c r="N509" s="366">
        <v>4</v>
      </c>
    </row>
    <row r="510" spans="1:14" ht="48">
      <c r="A510" s="364">
        <v>508</v>
      </c>
      <c r="B510" s="365" t="s">
        <v>74</v>
      </c>
      <c r="C510" s="364" t="s">
        <v>1078</v>
      </c>
      <c r="D510" s="364" t="s">
        <v>1079</v>
      </c>
      <c r="E510" s="364" t="s">
        <v>67</v>
      </c>
      <c r="F510" s="364" t="s">
        <v>1290</v>
      </c>
      <c r="G510" s="365" t="s">
        <v>337</v>
      </c>
      <c r="H510" s="364" t="s">
        <v>302</v>
      </c>
      <c r="I510" s="364" t="s">
        <v>1183</v>
      </c>
      <c r="J510" s="366" t="s">
        <v>1291</v>
      </c>
      <c r="K510" s="366">
        <v>140344</v>
      </c>
      <c r="L510" s="366">
        <v>1</v>
      </c>
      <c r="M510" s="366">
        <v>140344</v>
      </c>
      <c r="N510" s="366">
        <v>1</v>
      </c>
    </row>
    <row r="511" spans="1:14" ht="24">
      <c r="A511" s="364">
        <v>509</v>
      </c>
      <c r="B511" s="365" t="s">
        <v>144</v>
      </c>
      <c r="C511" s="364" t="s">
        <v>1078</v>
      </c>
      <c r="D511" s="364" t="s">
        <v>1102</v>
      </c>
      <c r="E511" s="364" t="s">
        <v>46</v>
      </c>
      <c r="F511" s="364" t="s">
        <v>1142</v>
      </c>
      <c r="G511" s="365" t="s">
        <v>354</v>
      </c>
      <c r="H511" s="364" t="s">
        <v>303</v>
      </c>
      <c r="I511" s="364" t="s">
        <v>1081</v>
      </c>
      <c r="J511" s="366" t="s">
        <v>1143</v>
      </c>
      <c r="K511" s="366">
        <v>3513150</v>
      </c>
      <c r="L511" s="366">
        <v>50</v>
      </c>
      <c r="M511" s="366">
        <v>3513150</v>
      </c>
      <c r="N511" s="366">
        <v>50</v>
      </c>
    </row>
    <row r="512" spans="1:14" ht="24">
      <c r="A512" s="364">
        <v>510</v>
      </c>
      <c r="B512" s="365" t="s">
        <v>144</v>
      </c>
      <c r="C512" s="364" t="s">
        <v>1078</v>
      </c>
      <c r="D512" s="364" t="s">
        <v>1102</v>
      </c>
      <c r="E512" s="364" t="s">
        <v>46</v>
      </c>
      <c r="F512" s="364" t="s">
        <v>1747</v>
      </c>
      <c r="G512" s="365" t="s">
        <v>1748</v>
      </c>
      <c r="H512" s="364" t="s">
        <v>303</v>
      </c>
      <c r="I512" s="364" t="s">
        <v>1081</v>
      </c>
      <c r="J512" s="366" t="s">
        <v>1749</v>
      </c>
      <c r="K512" s="366">
        <v>383135</v>
      </c>
      <c r="L512" s="366">
        <v>5</v>
      </c>
      <c r="M512" s="366">
        <v>383135</v>
      </c>
      <c r="N512" s="366">
        <v>5</v>
      </c>
    </row>
    <row r="513" spans="1:14" ht="24">
      <c r="A513" s="364">
        <v>511</v>
      </c>
      <c r="B513" s="365" t="s">
        <v>144</v>
      </c>
      <c r="C513" s="364" t="s">
        <v>1078</v>
      </c>
      <c r="D513" s="364" t="s">
        <v>1102</v>
      </c>
      <c r="E513" s="364" t="s">
        <v>46</v>
      </c>
      <c r="F513" s="364" t="s">
        <v>1103</v>
      </c>
      <c r="G513" s="365" t="s">
        <v>977</v>
      </c>
      <c r="H513" s="364" t="s">
        <v>303</v>
      </c>
      <c r="I513" s="364" t="s">
        <v>1081</v>
      </c>
      <c r="J513" s="366" t="s">
        <v>1104</v>
      </c>
      <c r="K513" s="366">
        <v>1954710</v>
      </c>
      <c r="L513" s="366">
        <v>30</v>
      </c>
      <c r="M513" s="366">
        <v>1954710</v>
      </c>
      <c r="N513" s="366">
        <v>30</v>
      </c>
    </row>
    <row r="514" spans="1:14" ht="24">
      <c r="A514" s="364">
        <v>512</v>
      </c>
      <c r="B514" s="365" t="s">
        <v>144</v>
      </c>
      <c r="C514" s="364" t="s">
        <v>1078</v>
      </c>
      <c r="D514" s="364" t="s">
        <v>1102</v>
      </c>
      <c r="E514" s="364" t="s">
        <v>46</v>
      </c>
      <c r="F514" s="364" t="s">
        <v>1321</v>
      </c>
      <c r="G514" s="365" t="s">
        <v>1020</v>
      </c>
      <c r="H514" s="364" t="s">
        <v>303</v>
      </c>
      <c r="I514" s="364" t="s">
        <v>1081</v>
      </c>
      <c r="J514" s="366" t="s">
        <v>1322</v>
      </c>
      <c r="K514" s="366">
        <v>1652568</v>
      </c>
      <c r="L514" s="366">
        <v>24</v>
      </c>
      <c r="M514" s="366">
        <v>1652568</v>
      </c>
      <c r="N514" s="366">
        <v>24</v>
      </c>
    </row>
    <row r="515" spans="1:14" ht="24">
      <c r="A515" s="364">
        <v>513</v>
      </c>
      <c r="B515" s="365" t="s">
        <v>144</v>
      </c>
      <c r="C515" s="364" t="s">
        <v>1078</v>
      </c>
      <c r="D515" s="364" t="s">
        <v>1090</v>
      </c>
      <c r="E515" s="364" t="s">
        <v>46</v>
      </c>
      <c r="F515" s="364" t="s">
        <v>1151</v>
      </c>
      <c r="G515" s="365" t="s">
        <v>996</v>
      </c>
      <c r="H515" s="364" t="s">
        <v>287</v>
      </c>
      <c r="I515" s="364" t="s">
        <v>1092</v>
      </c>
      <c r="J515" s="366" t="s">
        <v>1152</v>
      </c>
      <c r="K515" s="366">
        <v>1351448</v>
      </c>
      <c r="L515" s="366">
        <v>15</v>
      </c>
      <c r="M515" s="366">
        <v>1351448</v>
      </c>
      <c r="N515" s="366">
        <v>15</v>
      </c>
    </row>
    <row r="516" spans="1:14" ht="24">
      <c r="A516" s="364">
        <v>514</v>
      </c>
      <c r="B516" s="365" t="s">
        <v>144</v>
      </c>
      <c r="C516" s="364" t="s">
        <v>1078</v>
      </c>
      <c r="D516" s="364" t="s">
        <v>1090</v>
      </c>
      <c r="E516" s="364" t="s">
        <v>46</v>
      </c>
      <c r="F516" s="364" t="s">
        <v>1140</v>
      </c>
      <c r="G516" s="365" t="s">
        <v>321</v>
      </c>
      <c r="H516" s="364" t="s">
        <v>287</v>
      </c>
      <c r="I516" s="364" t="s">
        <v>1092</v>
      </c>
      <c r="J516" s="366" t="s">
        <v>1141</v>
      </c>
      <c r="K516" s="366">
        <v>2624211</v>
      </c>
      <c r="L516" s="366">
        <v>27</v>
      </c>
      <c r="M516" s="366">
        <v>2624211</v>
      </c>
      <c r="N516" s="366">
        <v>27</v>
      </c>
    </row>
    <row r="517" spans="1:14" ht="24">
      <c r="A517" s="364">
        <v>515</v>
      </c>
      <c r="B517" s="365" t="s">
        <v>144</v>
      </c>
      <c r="C517" s="364" t="s">
        <v>1078</v>
      </c>
      <c r="D517" s="364" t="s">
        <v>1090</v>
      </c>
      <c r="E517" s="364" t="s">
        <v>46</v>
      </c>
      <c r="F517" s="364" t="s">
        <v>1138</v>
      </c>
      <c r="G517" s="365" t="s">
        <v>351</v>
      </c>
      <c r="H517" s="364" t="s">
        <v>287</v>
      </c>
      <c r="I517" s="364" t="s">
        <v>1092</v>
      </c>
      <c r="J517" s="366" t="s">
        <v>1139</v>
      </c>
      <c r="K517" s="366">
        <v>2947372</v>
      </c>
      <c r="L517" s="366">
        <v>31</v>
      </c>
      <c r="M517" s="366">
        <v>2947372</v>
      </c>
      <c r="N517" s="366">
        <v>31</v>
      </c>
    </row>
    <row r="518" spans="1:14" ht="24">
      <c r="A518" s="364">
        <v>516</v>
      </c>
      <c r="B518" s="365" t="s">
        <v>144</v>
      </c>
      <c r="C518" s="364" t="s">
        <v>1078</v>
      </c>
      <c r="D518" s="364" t="s">
        <v>1090</v>
      </c>
      <c r="E518" s="364" t="s">
        <v>46</v>
      </c>
      <c r="F518" s="364" t="s">
        <v>1112</v>
      </c>
      <c r="G518" s="365" t="s">
        <v>352</v>
      </c>
      <c r="H518" s="364" t="s">
        <v>287</v>
      </c>
      <c r="I518" s="364" t="s">
        <v>1092</v>
      </c>
      <c r="J518" s="366" t="s">
        <v>1113</v>
      </c>
      <c r="K518" s="366">
        <v>443718</v>
      </c>
      <c r="L518" s="366">
        <v>4</v>
      </c>
      <c r="M518" s="366">
        <v>443718</v>
      </c>
      <c r="N518" s="366">
        <v>4</v>
      </c>
    </row>
    <row r="519" spans="1:14" ht="24">
      <c r="A519" s="364">
        <v>517</v>
      </c>
      <c r="B519" s="365" t="s">
        <v>144</v>
      </c>
      <c r="C519" s="364" t="s">
        <v>1078</v>
      </c>
      <c r="D519" s="364" t="s">
        <v>1090</v>
      </c>
      <c r="E519" s="364" t="s">
        <v>46</v>
      </c>
      <c r="F519" s="364" t="s">
        <v>1132</v>
      </c>
      <c r="G519" s="365" t="s">
        <v>325</v>
      </c>
      <c r="H519" s="364" t="s">
        <v>287</v>
      </c>
      <c r="I519" s="364" t="s">
        <v>1092</v>
      </c>
      <c r="J519" s="366" t="s">
        <v>1133</v>
      </c>
      <c r="K519" s="366">
        <v>662340</v>
      </c>
      <c r="L519" s="366">
        <v>8</v>
      </c>
      <c r="M519" s="366">
        <v>662340</v>
      </c>
      <c r="N519" s="366">
        <v>8</v>
      </c>
    </row>
    <row r="520" spans="1:14" ht="24">
      <c r="A520" s="364">
        <v>518</v>
      </c>
      <c r="B520" s="365" t="s">
        <v>144</v>
      </c>
      <c r="C520" s="364" t="s">
        <v>1078</v>
      </c>
      <c r="D520" s="364" t="s">
        <v>1090</v>
      </c>
      <c r="E520" s="364" t="s">
        <v>46</v>
      </c>
      <c r="F520" s="364" t="s">
        <v>1214</v>
      </c>
      <c r="G520" s="365" t="s">
        <v>1010</v>
      </c>
      <c r="H520" s="364" t="s">
        <v>287</v>
      </c>
      <c r="I520" s="364" t="s">
        <v>1092</v>
      </c>
      <c r="J520" s="366" t="s">
        <v>1215</v>
      </c>
      <c r="K520" s="366">
        <v>355572</v>
      </c>
      <c r="L520" s="366">
        <v>4</v>
      </c>
      <c r="M520" s="366">
        <v>355572</v>
      </c>
      <c r="N520" s="366">
        <v>4</v>
      </c>
    </row>
    <row r="521" spans="1:14" ht="36">
      <c r="A521" s="364">
        <v>519</v>
      </c>
      <c r="B521" s="365" t="s">
        <v>144</v>
      </c>
      <c r="C521" s="364" t="s">
        <v>1078</v>
      </c>
      <c r="D521" s="364" t="s">
        <v>1079</v>
      </c>
      <c r="E521" s="364" t="s">
        <v>46</v>
      </c>
      <c r="F521" s="364" t="s">
        <v>1286</v>
      </c>
      <c r="G521" s="365" t="s">
        <v>428</v>
      </c>
      <c r="H521" s="364" t="s">
        <v>296</v>
      </c>
      <c r="I521" s="364" t="s">
        <v>1187</v>
      </c>
      <c r="J521" s="366" t="s">
        <v>1287</v>
      </c>
      <c r="K521" s="366">
        <v>348965</v>
      </c>
      <c r="L521" s="366">
        <v>2</v>
      </c>
      <c r="M521" s="366">
        <v>348965</v>
      </c>
      <c r="N521" s="366">
        <v>2</v>
      </c>
    </row>
    <row r="522" spans="1:14" ht="24">
      <c r="A522" s="364">
        <v>520</v>
      </c>
      <c r="B522" s="365" t="s">
        <v>144</v>
      </c>
      <c r="C522" s="364" t="s">
        <v>1078</v>
      </c>
      <c r="D522" s="364" t="s">
        <v>1079</v>
      </c>
      <c r="E522" s="364" t="s">
        <v>46</v>
      </c>
      <c r="F522" s="364" t="s">
        <v>1342</v>
      </c>
      <c r="G522" s="365" t="s">
        <v>407</v>
      </c>
      <c r="H522" s="364" t="s">
        <v>1039</v>
      </c>
      <c r="I522" s="364" t="s">
        <v>1081</v>
      </c>
      <c r="J522" s="366" t="s">
        <v>1343</v>
      </c>
      <c r="K522" s="366">
        <v>238128</v>
      </c>
      <c r="L522" s="366">
        <v>2</v>
      </c>
      <c r="M522" s="366">
        <v>238128</v>
      </c>
      <c r="N522" s="366">
        <v>2</v>
      </c>
    </row>
    <row r="523" spans="1:14" ht="36">
      <c r="A523" s="364">
        <v>521</v>
      </c>
      <c r="B523" s="365" t="s">
        <v>144</v>
      </c>
      <c r="C523" s="364" t="s">
        <v>1078</v>
      </c>
      <c r="D523" s="364" t="s">
        <v>1079</v>
      </c>
      <c r="E523" s="364" t="s">
        <v>46</v>
      </c>
      <c r="F523" s="364" t="s">
        <v>1144</v>
      </c>
      <c r="G523" s="365" t="s">
        <v>332</v>
      </c>
      <c r="H523" s="364" t="s">
        <v>293</v>
      </c>
      <c r="I523" s="364" t="s">
        <v>1081</v>
      </c>
      <c r="J523" s="366" t="s">
        <v>1145</v>
      </c>
      <c r="K523" s="366">
        <v>375760</v>
      </c>
      <c r="L523" s="366">
        <v>4</v>
      </c>
      <c r="M523" s="366">
        <v>375760</v>
      </c>
      <c r="N523" s="366">
        <v>4</v>
      </c>
    </row>
    <row r="524" spans="1:14" ht="48">
      <c r="A524" s="364">
        <v>522</v>
      </c>
      <c r="B524" s="365" t="s">
        <v>144</v>
      </c>
      <c r="C524" s="364" t="s">
        <v>1078</v>
      </c>
      <c r="D524" s="364" t="s">
        <v>1159</v>
      </c>
      <c r="E524" s="364" t="s">
        <v>46</v>
      </c>
      <c r="F524" s="364" t="s">
        <v>1165</v>
      </c>
      <c r="G524" s="365" t="s">
        <v>416</v>
      </c>
      <c r="H524" s="364" t="s">
        <v>293</v>
      </c>
      <c r="I524" s="364" t="s">
        <v>1081</v>
      </c>
      <c r="J524" s="366" t="s">
        <v>1166</v>
      </c>
      <c r="K524" s="366">
        <v>754908</v>
      </c>
      <c r="L524" s="366">
        <v>10</v>
      </c>
      <c r="M524" s="366">
        <v>754908</v>
      </c>
      <c r="N524" s="366">
        <v>10</v>
      </c>
    </row>
    <row r="525" spans="1:14" ht="36">
      <c r="A525" s="364">
        <v>523</v>
      </c>
      <c r="B525" s="365" t="s">
        <v>144</v>
      </c>
      <c r="C525" s="364" t="s">
        <v>1078</v>
      </c>
      <c r="D525" s="364" t="s">
        <v>1079</v>
      </c>
      <c r="E525" s="364" t="s">
        <v>46</v>
      </c>
      <c r="F525" s="364" t="s">
        <v>1243</v>
      </c>
      <c r="G525" s="365" t="s">
        <v>320</v>
      </c>
      <c r="H525" s="364" t="s">
        <v>293</v>
      </c>
      <c r="I525" s="364" t="s">
        <v>1081</v>
      </c>
      <c r="J525" s="366" t="s">
        <v>1244</v>
      </c>
      <c r="K525" s="366">
        <v>253088</v>
      </c>
      <c r="L525" s="366">
        <v>2</v>
      </c>
      <c r="M525" s="366">
        <v>253088</v>
      </c>
      <c r="N525" s="366">
        <v>2</v>
      </c>
    </row>
    <row r="526" spans="1:14" ht="24">
      <c r="A526" s="364">
        <v>524</v>
      </c>
      <c r="B526" s="365" t="s">
        <v>144</v>
      </c>
      <c r="C526" s="364" t="s">
        <v>1078</v>
      </c>
      <c r="D526" s="364" t="s">
        <v>1079</v>
      </c>
      <c r="E526" s="364" t="s">
        <v>46</v>
      </c>
      <c r="F526" s="364" t="s">
        <v>1336</v>
      </c>
      <c r="G526" s="365" t="s">
        <v>1043</v>
      </c>
      <c r="H526" s="364" t="s">
        <v>1039</v>
      </c>
      <c r="I526" s="364" t="s">
        <v>1081</v>
      </c>
      <c r="J526" s="366" t="s">
        <v>1337</v>
      </c>
      <c r="K526" s="366">
        <v>255086</v>
      </c>
      <c r="L526" s="366">
        <v>2</v>
      </c>
      <c r="M526" s="366">
        <v>255086</v>
      </c>
      <c r="N526" s="366">
        <v>2</v>
      </c>
    </row>
    <row r="527" spans="1:14" ht="36">
      <c r="A527" s="364">
        <v>525</v>
      </c>
      <c r="B527" s="365" t="s">
        <v>144</v>
      </c>
      <c r="C527" s="364" t="s">
        <v>1078</v>
      </c>
      <c r="D527" s="364" t="s">
        <v>1079</v>
      </c>
      <c r="E527" s="364" t="s">
        <v>46</v>
      </c>
      <c r="F527" s="364" t="s">
        <v>1222</v>
      </c>
      <c r="G527" s="365" t="s">
        <v>968</v>
      </c>
      <c r="H527" s="364" t="s">
        <v>293</v>
      </c>
      <c r="I527" s="364" t="s">
        <v>1084</v>
      </c>
      <c r="J527" s="366" t="s">
        <v>1223</v>
      </c>
      <c r="K527" s="366">
        <v>499312</v>
      </c>
      <c r="L527" s="366">
        <v>4</v>
      </c>
      <c r="M527" s="366">
        <v>499312</v>
      </c>
      <c r="N527" s="366">
        <v>4</v>
      </c>
    </row>
    <row r="528" spans="1:14" ht="36">
      <c r="A528" s="364">
        <v>526</v>
      </c>
      <c r="B528" s="365" t="s">
        <v>144</v>
      </c>
      <c r="C528" s="364" t="s">
        <v>1078</v>
      </c>
      <c r="D528" s="364" t="s">
        <v>1079</v>
      </c>
      <c r="E528" s="364" t="s">
        <v>46</v>
      </c>
      <c r="F528" s="364" t="s">
        <v>1083</v>
      </c>
      <c r="G528" s="365" t="s">
        <v>312</v>
      </c>
      <c r="H528" s="364" t="s">
        <v>293</v>
      </c>
      <c r="I528" s="364" t="s">
        <v>1084</v>
      </c>
      <c r="J528" s="366" t="s">
        <v>1085</v>
      </c>
      <c r="K528" s="366">
        <v>570064</v>
      </c>
      <c r="L528" s="366">
        <v>4</v>
      </c>
      <c r="M528" s="366">
        <v>570064</v>
      </c>
      <c r="N528" s="366">
        <v>4</v>
      </c>
    </row>
    <row r="529" spans="1:14" ht="36">
      <c r="A529" s="364">
        <v>527</v>
      </c>
      <c r="B529" s="365" t="s">
        <v>144</v>
      </c>
      <c r="C529" s="364" t="s">
        <v>1078</v>
      </c>
      <c r="D529" s="364" t="s">
        <v>1079</v>
      </c>
      <c r="E529" s="364" t="s">
        <v>46</v>
      </c>
      <c r="F529" s="364" t="s">
        <v>1180</v>
      </c>
      <c r="G529" s="365" t="s">
        <v>417</v>
      </c>
      <c r="H529" s="364" t="s">
        <v>293</v>
      </c>
      <c r="I529" s="364" t="s">
        <v>1084</v>
      </c>
      <c r="J529" s="366" t="s">
        <v>1181</v>
      </c>
      <c r="K529" s="366">
        <v>1989438</v>
      </c>
      <c r="L529" s="366">
        <v>22</v>
      </c>
      <c r="M529" s="366">
        <v>1989438</v>
      </c>
      <c r="N529" s="366">
        <v>22</v>
      </c>
    </row>
    <row r="530" spans="1:14" ht="24">
      <c r="A530" s="364">
        <v>528</v>
      </c>
      <c r="B530" s="365" t="s">
        <v>144</v>
      </c>
      <c r="C530" s="364" t="s">
        <v>1078</v>
      </c>
      <c r="D530" s="364" t="s">
        <v>1079</v>
      </c>
      <c r="E530" s="364" t="s">
        <v>46</v>
      </c>
      <c r="F530" s="364" t="s">
        <v>1731</v>
      </c>
      <c r="G530" s="365" t="s">
        <v>1732</v>
      </c>
      <c r="H530" s="364" t="s">
        <v>296</v>
      </c>
      <c r="I530" s="364" t="s">
        <v>1282</v>
      </c>
      <c r="J530" s="366" t="s">
        <v>1733</v>
      </c>
      <c r="K530" s="366">
        <v>440916</v>
      </c>
      <c r="L530" s="366">
        <v>2</v>
      </c>
      <c r="M530" s="366">
        <v>440916</v>
      </c>
      <c r="N530" s="366">
        <v>2</v>
      </c>
    </row>
    <row r="531" spans="1:14" ht="48">
      <c r="A531" s="364">
        <v>529</v>
      </c>
      <c r="B531" s="365" t="s">
        <v>144</v>
      </c>
      <c r="C531" s="364" t="s">
        <v>1078</v>
      </c>
      <c r="D531" s="364" t="s">
        <v>1090</v>
      </c>
      <c r="E531" s="364" t="s">
        <v>46</v>
      </c>
      <c r="F531" s="364" t="s">
        <v>1492</v>
      </c>
      <c r="G531" s="365" t="s">
        <v>1064</v>
      </c>
      <c r="H531" s="364" t="s">
        <v>284</v>
      </c>
      <c r="I531" s="364" t="s">
        <v>1251</v>
      </c>
      <c r="J531" s="366" t="s">
        <v>1493</v>
      </c>
      <c r="K531" s="366">
        <v>1234647</v>
      </c>
      <c r="L531" s="366">
        <v>4</v>
      </c>
      <c r="M531" s="366">
        <v>1234647</v>
      </c>
      <c r="N531" s="366">
        <v>4</v>
      </c>
    </row>
    <row r="532" spans="1:14" ht="24">
      <c r="A532" s="364">
        <v>530</v>
      </c>
      <c r="B532" s="365" t="s">
        <v>144</v>
      </c>
      <c r="C532" s="364" t="s">
        <v>1078</v>
      </c>
      <c r="D532" s="364" t="s">
        <v>1079</v>
      </c>
      <c r="E532" s="364" t="s">
        <v>46</v>
      </c>
      <c r="F532" s="364" t="s">
        <v>1516</v>
      </c>
      <c r="G532" s="365" t="s">
        <v>980</v>
      </c>
      <c r="H532" s="364" t="s">
        <v>302</v>
      </c>
      <c r="I532" s="364" t="s">
        <v>1183</v>
      </c>
      <c r="J532" s="366" t="s">
        <v>1517</v>
      </c>
      <c r="K532" s="366">
        <v>710864</v>
      </c>
      <c r="L532" s="366">
        <v>4</v>
      </c>
      <c r="M532" s="366">
        <v>710864</v>
      </c>
      <c r="N532" s="366">
        <v>4</v>
      </c>
    </row>
    <row r="533" spans="1:14" ht="24">
      <c r="A533" s="364">
        <v>531</v>
      </c>
      <c r="B533" s="365" t="s">
        <v>144</v>
      </c>
      <c r="C533" s="364" t="s">
        <v>1078</v>
      </c>
      <c r="D533" s="364" t="s">
        <v>1079</v>
      </c>
      <c r="E533" s="364" t="s">
        <v>46</v>
      </c>
      <c r="F533" s="364" t="s">
        <v>1288</v>
      </c>
      <c r="G533" s="365" t="s">
        <v>1006</v>
      </c>
      <c r="H533" s="364" t="s">
        <v>302</v>
      </c>
      <c r="I533" s="364" t="s">
        <v>1183</v>
      </c>
      <c r="J533" s="366" t="s">
        <v>1289</v>
      </c>
      <c r="K533" s="366">
        <v>700392</v>
      </c>
      <c r="L533" s="366">
        <v>4</v>
      </c>
      <c r="M533" s="366">
        <v>700392</v>
      </c>
      <c r="N533" s="366">
        <v>4</v>
      </c>
    </row>
    <row r="534" spans="1:14" ht="24">
      <c r="A534" s="364">
        <v>532</v>
      </c>
      <c r="B534" s="365" t="s">
        <v>144</v>
      </c>
      <c r="C534" s="364" t="s">
        <v>1078</v>
      </c>
      <c r="D534" s="364" t="s">
        <v>1079</v>
      </c>
      <c r="E534" s="364" t="s">
        <v>46</v>
      </c>
      <c r="F534" s="364" t="s">
        <v>1824</v>
      </c>
      <c r="G534" s="365" t="s">
        <v>1825</v>
      </c>
      <c r="H534" s="364" t="s">
        <v>302</v>
      </c>
      <c r="I534" s="364" t="s">
        <v>1183</v>
      </c>
      <c r="J534" s="366" t="s">
        <v>1826</v>
      </c>
      <c r="K534" s="366">
        <v>737660</v>
      </c>
      <c r="L534" s="366">
        <v>4</v>
      </c>
      <c r="M534" s="366">
        <v>737660</v>
      </c>
      <c r="N534" s="366">
        <v>4</v>
      </c>
    </row>
    <row r="535" spans="1:14" ht="24">
      <c r="A535" s="364">
        <v>533</v>
      </c>
      <c r="B535" s="365" t="s">
        <v>144</v>
      </c>
      <c r="C535" s="364" t="s">
        <v>1078</v>
      </c>
      <c r="D535" s="364" t="s">
        <v>1079</v>
      </c>
      <c r="E535" s="364" t="s">
        <v>46</v>
      </c>
      <c r="F535" s="364" t="s">
        <v>1273</v>
      </c>
      <c r="G535" s="365" t="s">
        <v>1007</v>
      </c>
      <c r="H535" s="364" t="s">
        <v>302</v>
      </c>
      <c r="I535" s="364" t="s">
        <v>1183</v>
      </c>
      <c r="J535" s="366" t="s">
        <v>1274</v>
      </c>
      <c r="K535" s="366">
        <v>724108</v>
      </c>
      <c r="L535" s="366">
        <v>4</v>
      </c>
      <c r="M535" s="366">
        <v>724108</v>
      </c>
      <c r="N535" s="366">
        <v>4</v>
      </c>
    </row>
    <row r="536" spans="1:14" ht="36">
      <c r="A536" s="364">
        <v>534</v>
      </c>
      <c r="B536" s="365" t="s">
        <v>144</v>
      </c>
      <c r="C536" s="364" t="s">
        <v>1078</v>
      </c>
      <c r="D536" s="364" t="s">
        <v>1079</v>
      </c>
      <c r="E536" s="364" t="s">
        <v>46</v>
      </c>
      <c r="F536" s="364" t="s">
        <v>1172</v>
      </c>
      <c r="G536" s="365" t="s">
        <v>318</v>
      </c>
      <c r="H536" s="364" t="s">
        <v>293</v>
      </c>
      <c r="I536" s="364" t="s">
        <v>1088</v>
      </c>
      <c r="J536" s="366" t="s">
        <v>1173</v>
      </c>
      <c r="K536" s="366">
        <v>1023682</v>
      </c>
      <c r="L536" s="366">
        <v>10</v>
      </c>
      <c r="M536" s="366">
        <v>1023682</v>
      </c>
      <c r="N536" s="366">
        <v>10</v>
      </c>
    </row>
    <row r="537" spans="1:14" ht="24">
      <c r="A537" s="364">
        <v>535</v>
      </c>
      <c r="B537" s="365" t="s">
        <v>52</v>
      </c>
      <c r="C537" s="364" t="s">
        <v>1078</v>
      </c>
      <c r="D537" s="364" t="s">
        <v>1102</v>
      </c>
      <c r="E537" s="364" t="s">
        <v>46</v>
      </c>
      <c r="F537" s="364" t="s">
        <v>1142</v>
      </c>
      <c r="G537" s="365" t="s">
        <v>354</v>
      </c>
      <c r="H537" s="364" t="s">
        <v>303</v>
      </c>
      <c r="I537" s="364" t="s">
        <v>1081</v>
      </c>
      <c r="J537" s="366" t="s">
        <v>1143</v>
      </c>
      <c r="K537" s="366">
        <v>9707688</v>
      </c>
      <c r="L537" s="366">
        <v>142</v>
      </c>
      <c r="M537" s="366">
        <v>9707688</v>
      </c>
      <c r="N537" s="366">
        <v>142</v>
      </c>
    </row>
    <row r="538" spans="1:14" ht="24">
      <c r="A538" s="364">
        <v>536</v>
      </c>
      <c r="B538" s="365" t="s">
        <v>52</v>
      </c>
      <c r="C538" s="364" t="s">
        <v>1078</v>
      </c>
      <c r="D538" s="364" t="s">
        <v>1102</v>
      </c>
      <c r="E538" s="364" t="s">
        <v>46</v>
      </c>
      <c r="F538" s="364" t="s">
        <v>1103</v>
      </c>
      <c r="G538" s="365" t="s">
        <v>977</v>
      </c>
      <c r="H538" s="364" t="s">
        <v>303</v>
      </c>
      <c r="I538" s="364" t="s">
        <v>1081</v>
      </c>
      <c r="J538" s="366" t="s">
        <v>1104</v>
      </c>
      <c r="K538" s="366">
        <v>19082196</v>
      </c>
      <c r="L538" s="366">
        <v>301</v>
      </c>
      <c r="M538" s="366">
        <v>19082196</v>
      </c>
      <c r="N538" s="366">
        <v>301</v>
      </c>
    </row>
    <row r="539" spans="1:14" ht="24">
      <c r="A539" s="364">
        <v>537</v>
      </c>
      <c r="B539" s="365" t="s">
        <v>52</v>
      </c>
      <c r="C539" s="364" t="s">
        <v>1078</v>
      </c>
      <c r="D539" s="364" t="s">
        <v>1090</v>
      </c>
      <c r="E539" s="364" t="s">
        <v>46</v>
      </c>
      <c r="F539" s="364" t="s">
        <v>1138</v>
      </c>
      <c r="G539" s="365" t="s">
        <v>351</v>
      </c>
      <c r="H539" s="364" t="s">
        <v>287</v>
      </c>
      <c r="I539" s="364" t="s">
        <v>1092</v>
      </c>
      <c r="J539" s="366" t="s">
        <v>1139</v>
      </c>
      <c r="K539" s="366">
        <v>950765</v>
      </c>
      <c r="L539" s="366">
        <v>10</v>
      </c>
      <c r="M539" s="366">
        <v>950765</v>
      </c>
      <c r="N539" s="366">
        <v>10</v>
      </c>
    </row>
    <row r="540" spans="1:14" ht="24">
      <c r="A540" s="364">
        <v>538</v>
      </c>
      <c r="B540" s="365" t="s">
        <v>52</v>
      </c>
      <c r="C540" s="364" t="s">
        <v>1078</v>
      </c>
      <c r="D540" s="364" t="s">
        <v>1090</v>
      </c>
      <c r="E540" s="364" t="s">
        <v>46</v>
      </c>
      <c r="F540" s="364" t="s">
        <v>1776</v>
      </c>
      <c r="G540" s="365" t="s">
        <v>347</v>
      </c>
      <c r="H540" s="364" t="s">
        <v>287</v>
      </c>
      <c r="I540" s="364" t="s">
        <v>1092</v>
      </c>
      <c r="J540" s="366" t="s">
        <v>1777</v>
      </c>
      <c r="K540" s="366">
        <v>236300</v>
      </c>
      <c r="L540" s="366">
        <v>2</v>
      </c>
      <c r="M540" s="366">
        <v>236300</v>
      </c>
      <c r="N540" s="366">
        <v>2</v>
      </c>
    </row>
    <row r="541" spans="1:14" ht="48">
      <c r="A541" s="364">
        <v>539</v>
      </c>
      <c r="B541" s="365" t="s">
        <v>52</v>
      </c>
      <c r="C541" s="364" t="s">
        <v>1078</v>
      </c>
      <c r="D541" s="364" t="s">
        <v>1090</v>
      </c>
      <c r="E541" s="364" t="s">
        <v>46</v>
      </c>
      <c r="F541" s="364" t="s">
        <v>1480</v>
      </c>
      <c r="G541" s="365" t="s">
        <v>1058</v>
      </c>
      <c r="H541" s="364" t="s">
        <v>1059</v>
      </c>
      <c r="I541" s="364" t="s">
        <v>1481</v>
      </c>
      <c r="J541" s="366" t="s">
        <v>1482</v>
      </c>
      <c r="K541" s="366">
        <v>1782120</v>
      </c>
      <c r="L541" s="366">
        <v>8</v>
      </c>
      <c r="M541" s="366">
        <v>1782120</v>
      </c>
      <c r="N541" s="366">
        <v>8</v>
      </c>
    </row>
    <row r="542" spans="1:14" ht="24">
      <c r="A542" s="364">
        <v>540</v>
      </c>
      <c r="B542" s="365" t="s">
        <v>52</v>
      </c>
      <c r="C542" s="364" t="s">
        <v>1078</v>
      </c>
      <c r="D542" s="364" t="s">
        <v>1090</v>
      </c>
      <c r="E542" s="364" t="s">
        <v>46</v>
      </c>
      <c r="F542" s="364" t="s">
        <v>1202</v>
      </c>
      <c r="G542" s="365" t="s">
        <v>975</v>
      </c>
      <c r="H542" s="364" t="s">
        <v>289</v>
      </c>
      <c r="I542" s="364" t="s">
        <v>1115</v>
      </c>
      <c r="J542" s="366" t="s">
        <v>1203</v>
      </c>
      <c r="K542" s="366">
        <v>1861720</v>
      </c>
      <c r="L542" s="366">
        <v>17</v>
      </c>
      <c r="M542" s="366">
        <v>1861720</v>
      </c>
      <c r="N542" s="366">
        <v>17</v>
      </c>
    </row>
    <row r="543" spans="1:14" ht="60">
      <c r="A543" s="364">
        <v>541</v>
      </c>
      <c r="B543" s="365" t="s">
        <v>52</v>
      </c>
      <c r="C543" s="364" t="s">
        <v>1078</v>
      </c>
      <c r="D543" s="364" t="s">
        <v>1079</v>
      </c>
      <c r="E543" s="364" t="s">
        <v>46</v>
      </c>
      <c r="F543" s="364" t="s">
        <v>1188</v>
      </c>
      <c r="G543" s="365" t="s">
        <v>329</v>
      </c>
      <c r="H543" s="364" t="s">
        <v>304</v>
      </c>
      <c r="I543" s="364" t="s">
        <v>1187</v>
      </c>
      <c r="J543" s="366" t="s">
        <v>1189</v>
      </c>
      <c r="K543" s="366">
        <v>7082848</v>
      </c>
      <c r="L543" s="366">
        <v>21</v>
      </c>
      <c r="M543" s="366">
        <v>7082848</v>
      </c>
      <c r="N543" s="366">
        <v>21</v>
      </c>
    </row>
    <row r="544" spans="1:14" ht="48">
      <c r="A544" s="364">
        <v>542</v>
      </c>
      <c r="B544" s="365" t="s">
        <v>52</v>
      </c>
      <c r="C544" s="364" t="s">
        <v>1078</v>
      </c>
      <c r="D544" s="364" t="s">
        <v>1079</v>
      </c>
      <c r="E544" s="364" t="s">
        <v>46</v>
      </c>
      <c r="F544" s="364" t="s">
        <v>1194</v>
      </c>
      <c r="G544" s="365" t="s">
        <v>997</v>
      </c>
      <c r="H544" s="364" t="s">
        <v>305</v>
      </c>
      <c r="I544" s="364" t="s">
        <v>1187</v>
      </c>
      <c r="J544" s="366" t="s">
        <v>1195</v>
      </c>
      <c r="K544" s="366">
        <v>726294</v>
      </c>
      <c r="L544" s="366">
        <v>2</v>
      </c>
      <c r="M544" s="366">
        <v>726294</v>
      </c>
      <c r="N544" s="366">
        <v>2</v>
      </c>
    </row>
    <row r="545" spans="1:14" ht="48">
      <c r="A545" s="364">
        <v>543</v>
      </c>
      <c r="B545" s="365" t="s">
        <v>52</v>
      </c>
      <c r="C545" s="364" t="s">
        <v>1078</v>
      </c>
      <c r="D545" s="364" t="s">
        <v>1090</v>
      </c>
      <c r="E545" s="364" t="s">
        <v>46</v>
      </c>
      <c r="F545" s="364" t="s">
        <v>1616</v>
      </c>
      <c r="G545" s="365" t="s">
        <v>1617</v>
      </c>
      <c r="H545" s="364" t="s">
        <v>285</v>
      </c>
      <c r="I545" s="364" t="s">
        <v>1187</v>
      </c>
      <c r="J545" s="366" t="s">
        <v>1618</v>
      </c>
      <c r="K545" s="366">
        <v>5118563</v>
      </c>
      <c r="L545" s="366">
        <v>14</v>
      </c>
      <c r="M545" s="366">
        <v>5118563</v>
      </c>
      <c r="N545" s="366">
        <v>14</v>
      </c>
    </row>
    <row r="546" spans="1:14" ht="48">
      <c r="A546" s="364">
        <v>544</v>
      </c>
      <c r="B546" s="365" t="s">
        <v>52</v>
      </c>
      <c r="C546" s="364" t="s">
        <v>1078</v>
      </c>
      <c r="D546" s="364" t="s">
        <v>1090</v>
      </c>
      <c r="E546" s="364" t="s">
        <v>46</v>
      </c>
      <c r="F546" s="364" t="s">
        <v>1640</v>
      </c>
      <c r="G546" s="365" t="s">
        <v>1641</v>
      </c>
      <c r="H546" s="364" t="s">
        <v>285</v>
      </c>
      <c r="I546" s="364" t="s">
        <v>1187</v>
      </c>
      <c r="J546" s="366" t="s">
        <v>1642</v>
      </c>
      <c r="K546" s="366">
        <v>1535024</v>
      </c>
      <c r="L546" s="366">
        <v>4</v>
      </c>
      <c r="M546" s="366">
        <v>1535024</v>
      </c>
      <c r="N546" s="366">
        <v>4</v>
      </c>
    </row>
    <row r="547" spans="1:14" ht="60">
      <c r="A547" s="364">
        <v>545</v>
      </c>
      <c r="B547" s="365" t="s">
        <v>52</v>
      </c>
      <c r="C547" s="364" t="s">
        <v>1078</v>
      </c>
      <c r="D547" s="364" t="s">
        <v>1079</v>
      </c>
      <c r="E547" s="364" t="s">
        <v>46</v>
      </c>
      <c r="F547" s="364" t="s">
        <v>2065</v>
      </c>
      <c r="G547" s="365" t="s">
        <v>2066</v>
      </c>
      <c r="H547" s="364" t="s">
        <v>301</v>
      </c>
      <c r="I547" s="364" t="s">
        <v>1187</v>
      </c>
      <c r="J547" s="366" t="s">
        <v>2067</v>
      </c>
      <c r="K547" s="366">
        <v>890536</v>
      </c>
      <c r="L547" s="366">
        <v>2</v>
      </c>
      <c r="M547" s="366">
        <v>890536</v>
      </c>
      <c r="N547" s="366">
        <v>2</v>
      </c>
    </row>
    <row r="548" spans="1:14" ht="24">
      <c r="A548" s="364">
        <v>546</v>
      </c>
      <c r="B548" s="365" t="s">
        <v>52</v>
      </c>
      <c r="C548" s="364" t="s">
        <v>1078</v>
      </c>
      <c r="D548" s="364" t="s">
        <v>1079</v>
      </c>
      <c r="E548" s="364" t="s">
        <v>46</v>
      </c>
      <c r="F548" s="364" t="s">
        <v>1098</v>
      </c>
      <c r="G548" s="365" t="s">
        <v>311</v>
      </c>
      <c r="H548" s="364" t="s">
        <v>294</v>
      </c>
      <c r="I548" s="364" t="s">
        <v>1081</v>
      </c>
      <c r="J548" s="366" t="s">
        <v>1099</v>
      </c>
      <c r="K548" s="366">
        <v>325072</v>
      </c>
      <c r="L548" s="366">
        <v>4</v>
      </c>
      <c r="M548" s="366">
        <v>325072</v>
      </c>
      <c r="N548" s="366">
        <v>4</v>
      </c>
    </row>
    <row r="549" spans="1:14" ht="36">
      <c r="A549" s="364">
        <v>547</v>
      </c>
      <c r="B549" s="365" t="s">
        <v>52</v>
      </c>
      <c r="C549" s="364" t="s">
        <v>1078</v>
      </c>
      <c r="D549" s="364" t="s">
        <v>1079</v>
      </c>
      <c r="E549" s="364" t="s">
        <v>46</v>
      </c>
      <c r="F549" s="364" t="s">
        <v>1144</v>
      </c>
      <c r="G549" s="365" t="s">
        <v>332</v>
      </c>
      <c r="H549" s="364" t="s">
        <v>293</v>
      </c>
      <c r="I549" s="364" t="s">
        <v>1081</v>
      </c>
      <c r="J549" s="366" t="s">
        <v>1145</v>
      </c>
      <c r="K549" s="366">
        <v>469700</v>
      </c>
      <c r="L549" s="366">
        <v>5</v>
      </c>
      <c r="M549" s="366">
        <v>469700</v>
      </c>
      <c r="N549" s="366">
        <v>5</v>
      </c>
    </row>
    <row r="550" spans="1:14" ht="36">
      <c r="A550" s="364">
        <v>548</v>
      </c>
      <c r="B550" s="365" t="s">
        <v>52</v>
      </c>
      <c r="C550" s="364" t="s">
        <v>1078</v>
      </c>
      <c r="D550" s="364" t="s">
        <v>1079</v>
      </c>
      <c r="E550" s="364" t="s">
        <v>46</v>
      </c>
      <c r="F550" s="364" t="s">
        <v>1265</v>
      </c>
      <c r="G550" s="365" t="s">
        <v>317</v>
      </c>
      <c r="H550" s="364" t="s">
        <v>293</v>
      </c>
      <c r="I550" s="364" t="s">
        <v>1084</v>
      </c>
      <c r="J550" s="366" t="s">
        <v>1266</v>
      </c>
      <c r="K550" s="366">
        <v>381744</v>
      </c>
      <c r="L550" s="366">
        <v>4</v>
      </c>
      <c r="M550" s="366">
        <v>381744</v>
      </c>
      <c r="N550" s="366">
        <v>4</v>
      </c>
    </row>
    <row r="551" spans="1:14" ht="48">
      <c r="A551" s="364">
        <v>549</v>
      </c>
      <c r="B551" s="365" t="s">
        <v>52</v>
      </c>
      <c r="C551" s="364" t="s">
        <v>1078</v>
      </c>
      <c r="D551" s="364" t="s">
        <v>1090</v>
      </c>
      <c r="E551" s="364" t="s">
        <v>46</v>
      </c>
      <c r="F551" s="364" t="s">
        <v>1492</v>
      </c>
      <c r="G551" s="365" t="s">
        <v>1064</v>
      </c>
      <c r="H551" s="364" t="s">
        <v>284</v>
      </c>
      <c r="I551" s="364" t="s">
        <v>1251</v>
      </c>
      <c r="J551" s="366" t="s">
        <v>1493</v>
      </c>
      <c r="K551" s="366">
        <v>4321266</v>
      </c>
      <c r="L551" s="366">
        <v>14</v>
      </c>
      <c r="M551" s="366">
        <v>4321266</v>
      </c>
      <c r="N551" s="366">
        <v>14</v>
      </c>
    </row>
    <row r="552" spans="1:14" ht="24">
      <c r="A552" s="364">
        <v>550</v>
      </c>
      <c r="B552" s="365" t="s">
        <v>52</v>
      </c>
      <c r="C552" s="364" t="s">
        <v>1078</v>
      </c>
      <c r="D552" s="364" t="s">
        <v>1090</v>
      </c>
      <c r="E552" s="364" t="s">
        <v>46</v>
      </c>
      <c r="F552" s="364" t="s">
        <v>1224</v>
      </c>
      <c r="G552" s="365" t="s">
        <v>331</v>
      </c>
      <c r="H552" s="364" t="s">
        <v>285</v>
      </c>
      <c r="I552" s="364" t="s">
        <v>1092</v>
      </c>
      <c r="J552" s="366" t="s">
        <v>1225</v>
      </c>
      <c r="K552" s="366">
        <v>-633384</v>
      </c>
      <c r="L552" s="366">
        <v>-2</v>
      </c>
      <c r="M552" s="366">
        <v>-633384</v>
      </c>
      <c r="N552" s="366">
        <v>-2</v>
      </c>
    </row>
    <row r="553" spans="1:14" ht="36">
      <c r="A553" s="364">
        <v>551</v>
      </c>
      <c r="B553" s="365" t="s">
        <v>52</v>
      </c>
      <c r="C553" s="364" t="s">
        <v>1078</v>
      </c>
      <c r="D553" s="364" t="s">
        <v>1090</v>
      </c>
      <c r="E553" s="364" t="s">
        <v>46</v>
      </c>
      <c r="F553" s="364" t="s">
        <v>1360</v>
      </c>
      <c r="G553" s="365" t="s">
        <v>371</v>
      </c>
      <c r="H553" s="364" t="s">
        <v>286</v>
      </c>
      <c r="I553" s="364" t="s">
        <v>1092</v>
      </c>
      <c r="J553" s="366" t="s">
        <v>1361</v>
      </c>
      <c r="K553" s="366">
        <v>5174255</v>
      </c>
      <c r="L553" s="366">
        <v>15</v>
      </c>
      <c r="M553" s="366">
        <v>5174255</v>
      </c>
      <c r="N553" s="366">
        <v>15</v>
      </c>
    </row>
    <row r="554" spans="1:14" ht="48">
      <c r="A554" s="364">
        <v>552</v>
      </c>
      <c r="B554" s="365" t="s">
        <v>52</v>
      </c>
      <c r="C554" s="364" t="s">
        <v>1078</v>
      </c>
      <c r="D554" s="364" t="s">
        <v>1079</v>
      </c>
      <c r="E554" s="364" t="s">
        <v>46</v>
      </c>
      <c r="F554" s="364" t="s">
        <v>1246</v>
      </c>
      <c r="G554" s="365" t="s">
        <v>959</v>
      </c>
      <c r="H554" s="364" t="s">
        <v>960</v>
      </c>
      <c r="I554" s="364" t="s">
        <v>1092</v>
      </c>
      <c r="J554" s="366" t="s">
        <v>1247</v>
      </c>
      <c r="K554" s="366">
        <v>0</v>
      </c>
      <c r="L554" s="366">
        <v>0</v>
      </c>
      <c r="M554" s="366">
        <v>0</v>
      </c>
      <c r="N554" s="366">
        <v>0</v>
      </c>
    </row>
    <row r="555" spans="1:14" ht="36">
      <c r="A555" s="364">
        <v>553</v>
      </c>
      <c r="B555" s="365" t="s">
        <v>52</v>
      </c>
      <c r="C555" s="364" t="s">
        <v>1078</v>
      </c>
      <c r="D555" s="364" t="s">
        <v>1090</v>
      </c>
      <c r="E555" s="364" t="s">
        <v>46</v>
      </c>
      <c r="F555" s="364" t="s">
        <v>1860</v>
      </c>
      <c r="G555" s="365" t="s">
        <v>1861</v>
      </c>
      <c r="H555" s="364" t="s">
        <v>289</v>
      </c>
      <c r="I555" s="364" t="s">
        <v>1092</v>
      </c>
      <c r="J555" s="366" t="s">
        <v>1332</v>
      </c>
      <c r="K555" s="366">
        <v>509888</v>
      </c>
      <c r="L555" s="366">
        <v>3</v>
      </c>
      <c r="M555" s="366">
        <v>509888</v>
      </c>
      <c r="N555" s="366">
        <v>3</v>
      </c>
    </row>
    <row r="556" spans="1:14" ht="48">
      <c r="A556" s="364">
        <v>554</v>
      </c>
      <c r="B556" s="365" t="s">
        <v>271</v>
      </c>
      <c r="C556" s="364" t="s">
        <v>1078</v>
      </c>
      <c r="D556" s="364" t="s">
        <v>1102</v>
      </c>
      <c r="E556" s="364" t="s">
        <v>88</v>
      </c>
      <c r="F556" s="364" t="s">
        <v>1142</v>
      </c>
      <c r="G556" s="365" t="s">
        <v>354</v>
      </c>
      <c r="H556" s="364" t="s">
        <v>303</v>
      </c>
      <c r="I556" s="364" t="s">
        <v>1081</v>
      </c>
      <c r="J556" s="366" t="s">
        <v>1143</v>
      </c>
      <c r="K556" s="366">
        <v>288648</v>
      </c>
      <c r="L556" s="366">
        <v>4</v>
      </c>
      <c r="M556" s="366">
        <v>288648</v>
      </c>
      <c r="N556" s="366">
        <v>4</v>
      </c>
    </row>
    <row r="557" spans="1:14" ht="48">
      <c r="A557" s="364">
        <v>555</v>
      </c>
      <c r="B557" s="365" t="s">
        <v>271</v>
      </c>
      <c r="C557" s="364" t="s">
        <v>1078</v>
      </c>
      <c r="D557" s="364" t="s">
        <v>1102</v>
      </c>
      <c r="E557" s="364" t="s">
        <v>88</v>
      </c>
      <c r="F557" s="364" t="s">
        <v>1212</v>
      </c>
      <c r="G557" s="365" t="s">
        <v>940</v>
      </c>
      <c r="H557" s="364" t="s">
        <v>303</v>
      </c>
      <c r="I557" s="364" t="s">
        <v>1081</v>
      </c>
      <c r="J557" s="366" t="s">
        <v>1213</v>
      </c>
      <c r="K557" s="366">
        <v>342152</v>
      </c>
      <c r="L557" s="366">
        <v>4</v>
      </c>
      <c r="M557" s="366">
        <v>342152</v>
      </c>
      <c r="N557" s="366">
        <v>4</v>
      </c>
    </row>
    <row r="558" spans="1:14" ht="48">
      <c r="A558" s="364">
        <v>556</v>
      </c>
      <c r="B558" s="365" t="s">
        <v>271</v>
      </c>
      <c r="C558" s="364" t="s">
        <v>1078</v>
      </c>
      <c r="D558" s="364" t="s">
        <v>1090</v>
      </c>
      <c r="E558" s="364" t="s">
        <v>88</v>
      </c>
      <c r="F558" s="364" t="s">
        <v>1151</v>
      </c>
      <c r="G558" s="365" t="s">
        <v>996</v>
      </c>
      <c r="H558" s="364" t="s">
        <v>287</v>
      </c>
      <c r="I558" s="364" t="s">
        <v>1092</v>
      </c>
      <c r="J558" s="366" t="s">
        <v>1152</v>
      </c>
      <c r="K558" s="366">
        <v>89011</v>
      </c>
      <c r="L558" s="366">
        <v>1</v>
      </c>
      <c r="M558" s="366">
        <v>89011</v>
      </c>
      <c r="N558" s="366">
        <v>1</v>
      </c>
    </row>
    <row r="559" spans="1:14" ht="48">
      <c r="A559" s="364">
        <v>557</v>
      </c>
      <c r="B559" s="365" t="s">
        <v>271</v>
      </c>
      <c r="C559" s="364" t="s">
        <v>1078</v>
      </c>
      <c r="D559" s="364" t="s">
        <v>1079</v>
      </c>
      <c r="E559" s="364" t="s">
        <v>88</v>
      </c>
      <c r="F559" s="364" t="s">
        <v>1144</v>
      </c>
      <c r="G559" s="365" t="s">
        <v>332</v>
      </c>
      <c r="H559" s="364" t="s">
        <v>293</v>
      </c>
      <c r="I559" s="364" t="s">
        <v>1081</v>
      </c>
      <c r="J559" s="366" t="s">
        <v>1145</v>
      </c>
      <c r="K559" s="366">
        <v>428601</v>
      </c>
      <c r="L559" s="366">
        <v>5</v>
      </c>
      <c r="M559" s="366">
        <v>428601</v>
      </c>
      <c r="N559" s="366">
        <v>5</v>
      </c>
    </row>
    <row r="560" spans="1:14" ht="48">
      <c r="A560" s="364">
        <v>558</v>
      </c>
      <c r="B560" s="365" t="s">
        <v>271</v>
      </c>
      <c r="C560" s="364" t="s">
        <v>1078</v>
      </c>
      <c r="D560" s="364" t="s">
        <v>1079</v>
      </c>
      <c r="E560" s="364" t="s">
        <v>88</v>
      </c>
      <c r="F560" s="364" t="s">
        <v>1269</v>
      </c>
      <c r="G560" s="365" t="s">
        <v>358</v>
      </c>
      <c r="H560" s="364" t="s">
        <v>293</v>
      </c>
      <c r="I560" s="364" t="s">
        <v>1081</v>
      </c>
      <c r="J560" s="366" t="s">
        <v>1270</v>
      </c>
      <c r="K560" s="366">
        <v>370825</v>
      </c>
      <c r="L560" s="366">
        <v>4</v>
      </c>
      <c r="M560" s="366">
        <v>370825</v>
      </c>
      <c r="N560" s="366">
        <v>4</v>
      </c>
    </row>
    <row r="561" spans="1:14" ht="48">
      <c r="A561" s="364">
        <v>559</v>
      </c>
      <c r="B561" s="365" t="s">
        <v>271</v>
      </c>
      <c r="C561" s="364" t="s">
        <v>1078</v>
      </c>
      <c r="D561" s="364" t="s">
        <v>1079</v>
      </c>
      <c r="E561" s="364" t="s">
        <v>88</v>
      </c>
      <c r="F561" s="364" t="s">
        <v>1094</v>
      </c>
      <c r="G561" s="365" t="s">
        <v>336</v>
      </c>
      <c r="H561" s="364" t="s">
        <v>293</v>
      </c>
      <c r="I561" s="364" t="s">
        <v>1084</v>
      </c>
      <c r="J561" s="366" t="s">
        <v>1095</v>
      </c>
      <c r="K561" s="366">
        <v>279605</v>
      </c>
      <c r="L561" s="366">
        <v>2</v>
      </c>
      <c r="M561" s="366">
        <v>279605</v>
      </c>
      <c r="N561" s="366">
        <v>2</v>
      </c>
    </row>
    <row r="562" spans="1:14" ht="36">
      <c r="A562" s="364">
        <v>560</v>
      </c>
      <c r="B562" s="365" t="s">
        <v>170</v>
      </c>
      <c r="C562" s="364" t="s">
        <v>1078</v>
      </c>
      <c r="D562" s="364" t="s">
        <v>1079</v>
      </c>
      <c r="E562" s="364" t="s">
        <v>22</v>
      </c>
      <c r="F562" s="364" t="s">
        <v>1167</v>
      </c>
      <c r="G562" s="365" t="s">
        <v>322</v>
      </c>
      <c r="H562" s="364" t="s">
        <v>293</v>
      </c>
      <c r="I562" s="364" t="s">
        <v>1084</v>
      </c>
      <c r="J562" s="366" t="s">
        <v>1168</v>
      </c>
      <c r="K562" s="366">
        <v>643870</v>
      </c>
      <c r="L562" s="366">
        <v>4</v>
      </c>
      <c r="M562" s="366">
        <v>643870</v>
      </c>
      <c r="N562" s="366">
        <v>4</v>
      </c>
    </row>
    <row r="563" spans="1:14" ht="24">
      <c r="A563" s="364">
        <v>561</v>
      </c>
      <c r="B563" s="365" t="s">
        <v>85</v>
      </c>
      <c r="C563" s="364" t="s">
        <v>1078</v>
      </c>
      <c r="D563" s="364" t="s">
        <v>1102</v>
      </c>
      <c r="E563" s="364" t="s">
        <v>242</v>
      </c>
      <c r="F563" s="364" t="s">
        <v>1142</v>
      </c>
      <c r="G563" s="365" t="s">
        <v>354</v>
      </c>
      <c r="H563" s="364" t="s">
        <v>303</v>
      </c>
      <c r="I563" s="364" t="s">
        <v>1081</v>
      </c>
      <c r="J563" s="366" t="s">
        <v>1143</v>
      </c>
      <c r="K563" s="366">
        <v>144324</v>
      </c>
      <c r="L563" s="366">
        <v>2</v>
      </c>
      <c r="M563" s="366">
        <v>144324</v>
      </c>
      <c r="N563" s="366">
        <v>2</v>
      </c>
    </row>
    <row r="564" spans="1:14" ht="24">
      <c r="A564" s="364">
        <v>562</v>
      </c>
      <c r="B564" s="365" t="s">
        <v>85</v>
      </c>
      <c r="C564" s="364" t="s">
        <v>1078</v>
      </c>
      <c r="D564" s="364" t="s">
        <v>1090</v>
      </c>
      <c r="E564" s="364" t="s">
        <v>242</v>
      </c>
      <c r="F564" s="364" t="s">
        <v>1132</v>
      </c>
      <c r="G564" s="365" t="s">
        <v>325</v>
      </c>
      <c r="H564" s="364" t="s">
        <v>287</v>
      </c>
      <c r="I564" s="364" t="s">
        <v>1092</v>
      </c>
      <c r="J564" s="366" t="s">
        <v>1133</v>
      </c>
      <c r="K564" s="366">
        <v>339150</v>
      </c>
      <c r="L564" s="366">
        <v>4</v>
      </c>
      <c r="M564" s="366">
        <v>339150</v>
      </c>
      <c r="N564" s="366">
        <v>4</v>
      </c>
    </row>
    <row r="565" spans="1:14" ht="24">
      <c r="A565" s="364">
        <v>563</v>
      </c>
      <c r="B565" s="365" t="s">
        <v>85</v>
      </c>
      <c r="C565" s="364" t="s">
        <v>1078</v>
      </c>
      <c r="D565" s="364" t="s">
        <v>1090</v>
      </c>
      <c r="E565" s="364" t="s">
        <v>242</v>
      </c>
      <c r="F565" s="364" t="s">
        <v>1125</v>
      </c>
      <c r="G565" s="365" t="s">
        <v>340</v>
      </c>
      <c r="H565" s="364" t="s">
        <v>287</v>
      </c>
      <c r="I565" s="364" t="s">
        <v>1092</v>
      </c>
      <c r="J565" s="366" t="s">
        <v>1126</v>
      </c>
      <c r="K565" s="366">
        <v>399500</v>
      </c>
      <c r="L565" s="366">
        <v>4</v>
      </c>
      <c r="M565" s="366">
        <v>399500</v>
      </c>
      <c r="N565" s="366">
        <v>4</v>
      </c>
    </row>
    <row r="566" spans="1:14" ht="36">
      <c r="A566" s="364">
        <v>564</v>
      </c>
      <c r="B566" s="365" t="s">
        <v>85</v>
      </c>
      <c r="C566" s="364" t="s">
        <v>1078</v>
      </c>
      <c r="D566" s="364" t="s">
        <v>1079</v>
      </c>
      <c r="E566" s="364" t="s">
        <v>242</v>
      </c>
      <c r="F566" s="364" t="s">
        <v>1080</v>
      </c>
      <c r="G566" s="365" t="s">
        <v>316</v>
      </c>
      <c r="H566" s="364" t="s">
        <v>293</v>
      </c>
      <c r="I566" s="364" t="s">
        <v>1081</v>
      </c>
      <c r="J566" s="366" t="s">
        <v>1082</v>
      </c>
      <c r="K566" s="366">
        <v>197736</v>
      </c>
      <c r="L566" s="366">
        <v>2</v>
      </c>
      <c r="M566" s="366">
        <v>197736</v>
      </c>
      <c r="N566" s="366">
        <v>2</v>
      </c>
    </row>
    <row r="567" spans="1:14" ht="24">
      <c r="A567" s="364">
        <v>565</v>
      </c>
      <c r="B567" s="365" t="s">
        <v>35</v>
      </c>
      <c r="C567" s="364" t="s">
        <v>1078</v>
      </c>
      <c r="D567" s="364" t="s">
        <v>1090</v>
      </c>
      <c r="E567" s="364" t="s">
        <v>6</v>
      </c>
      <c r="F567" s="364" t="s">
        <v>1140</v>
      </c>
      <c r="G567" s="365" t="s">
        <v>321</v>
      </c>
      <c r="H567" s="364" t="s">
        <v>287</v>
      </c>
      <c r="I567" s="364" t="s">
        <v>1092</v>
      </c>
      <c r="J567" s="366" t="s">
        <v>1141</v>
      </c>
      <c r="K567" s="366">
        <v>199070</v>
      </c>
      <c r="L567" s="366">
        <v>2</v>
      </c>
      <c r="M567" s="366">
        <v>199070</v>
      </c>
      <c r="N567" s="366">
        <v>2</v>
      </c>
    </row>
    <row r="568" spans="1:14" ht="24">
      <c r="A568" s="364">
        <v>566</v>
      </c>
      <c r="B568" s="365" t="s">
        <v>8</v>
      </c>
      <c r="C568" s="364" t="s">
        <v>1078</v>
      </c>
      <c r="D568" s="364" t="s">
        <v>1102</v>
      </c>
      <c r="E568" s="364" t="s">
        <v>6</v>
      </c>
      <c r="F568" s="364" t="s">
        <v>1103</v>
      </c>
      <c r="G568" s="365" t="s">
        <v>977</v>
      </c>
      <c r="H568" s="364" t="s">
        <v>303</v>
      </c>
      <c r="I568" s="364" t="s">
        <v>1081</v>
      </c>
      <c r="J568" s="366" t="s">
        <v>1104</v>
      </c>
      <c r="K568" s="366">
        <v>12679200</v>
      </c>
      <c r="L568" s="366">
        <v>200</v>
      </c>
      <c r="M568" s="366">
        <v>12679200</v>
      </c>
      <c r="N568" s="366">
        <v>200</v>
      </c>
    </row>
    <row r="569" spans="1:14" ht="24">
      <c r="A569" s="364">
        <v>567</v>
      </c>
      <c r="B569" s="365" t="s">
        <v>8</v>
      </c>
      <c r="C569" s="364" t="s">
        <v>1078</v>
      </c>
      <c r="D569" s="364" t="s">
        <v>1090</v>
      </c>
      <c r="E569" s="364" t="s">
        <v>6</v>
      </c>
      <c r="F569" s="364" t="s">
        <v>1519</v>
      </c>
      <c r="G569" s="365" t="s">
        <v>1520</v>
      </c>
      <c r="H569" s="364" t="s">
        <v>284</v>
      </c>
      <c r="I569" s="364" t="s">
        <v>1481</v>
      </c>
      <c r="J569" s="366" t="s">
        <v>1521</v>
      </c>
      <c r="K569" s="366">
        <v>1412943</v>
      </c>
      <c r="L569" s="366">
        <v>4</v>
      </c>
      <c r="M569" s="366">
        <v>1412943</v>
      </c>
      <c r="N569" s="366">
        <v>4</v>
      </c>
    </row>
    <row r="570" spans="1:14" ht="48">
      <c r="A570" s="364">
        <v>568</v>
      </c>
      <c r="B570" s="365" t="s">
        <v>8</v>
      </c>
      <c r="C570" s="364" t="s">
        <v>1078</v>
      </c>
      <c r="D570" s="364" t="s">
        <v>1079</v>
      </c>
      <c r="E570" s="364" t="s">
        <v>6</v>
      </c>
      <c r="F570" s="364" t="s">
        <v>1366</v>
      </c>
      <c r="G570" s="365" t="s">
        <v>353</v>
      </c>
      <c r="H570" s="364" t="s">
        <v>305</v>
      </c>
      <c r="I570" s="364" t="s">
        <v>1187</v>
      </c>
      <c r="J570" s="366" t="s">
        <v>1367</v>
      </c>
      <c r="K570" s="366">
        <v>653717</v>
      </c>
      <c r="L570" s="366">
        <v>2</v>
      </c>
      <c r="M570" s="366">
        <v>653717</v>
      </c>
      <c r="N570" s="366">
        <v>2</v>
      </c>
    </row>
    <row r="571" spans="1:14" ht="48">
      <c r="A571" s="364">
        <v>569</v>
      </c>
      <c r="B571" s="365" t="s">
        <v>8</v>
      </c>
      <c r="C571" s="364" t="s">
        <v>1078</v>
      </c>
      <c r="D571" s="364" t="s">
        <v>1090</v>
      </c>
      <c r="E571" s="364" t="s">
        <v>6</v>
      </c>
      <c r="F571" s="364" t="s">
        <v>1640</v>
      </c>
      <c r="G571" s="365" t="s">
        <v>1641</v>
      </c>
      <c r="H571" s="364" t="s">
        <v>285</v>
      </c>
      <c r="I571" s="364" t="s">
        <v>1187</v>
      </c>
      <c r="J571" s="366" t="s">
        <v>1642</v>
      </c>
      <c r="K571" s="366">
        <v>3070047</v>
      </c>
      <c r="L571" s="366">
        <v>8</v>
      </c>
      <c r="M571" s="366">
        <v>3070047</v>
      </c>
      <c r="N571" s="366">
        <v>8</v>
      </c>
    </row>
    <row r="572" spans="1:14" ht="60">
      <c r="A572" s="364">
        <v>570</v>
      </c>
      <c r="B572" s="365" t="s">
        <v>8</v>
      </c>
      <c r="C572" s="364" t="s">
        <v>1078</v>
      </c>
      <c r="D572" s="364" t="s">
        <v>1079</v>
      </c>
      <c r="E572" s="364" t="s">
        <v>6</v>
      </c>
      <c r="F572" s="364" t="s">
        <v>1386</v>
      </c>
      <c r="G572" s="365" t="s">
        <v>1029</v>
      </c>
      <c r="H572" s="364" t="s">
        <v>301</v>
      </c>
      <c r="I572" s="364" t="s">
        <v>1187</v>
      </c>
      <c r="J572" s="366" t="s">
        <v>1387</v>
      </c>
      <c r="K572" s="366">
        <v>483508</v>
      </c>
      <c r="L572" s="366">
        <v>2</v>
      </c>
      <c r="M572" s="366">
        <v>483508</v>
      </c>
      <c r="N572" s="366">
        <v>2</v>
      </c>
    </row>
    <row r="573" spans="1:14" ht="24">
      <c r="A573" s="364">
        <v>571</v>
      </c>
      <c r="B573" s="365" t="s">
        <v>8</v>
      </c>
      <c r="C573" s="364" t="s">
        <v>1078</v>
      </c>
      <c r="D573" s="364" t="s">
        <v>1079</v>
      </c>
      <c r="E573" s="364" t="s">
        <v>6</v>
      </c>
      <c r="F573" s="364" t="s">
        <v>1372</v>
      </c>
      <c r="G573" s="365" t="s">
        <v>1046</v>
      </c>
      <c r="H573" s="364" t="s">
        <v>1039</v>
      </c>
      <c r="I573" s="364" t="s">
        <v>1081</v>
      </c>
      <c r="J573" s="366" t="s">
        <v>1373</v>
      </c>
      <c r="K573" s="366">
        <v>998107</v>
      </c>
      <c r="L573" s="366">
        <v>8</v>
      </c>
      <c r="M573" s="366">
        <v>998107</v>
      </c>
      <c r="N573" s="366">
        <v>8</v>
      </c>
    </row>
    <row r="574" spans="1:14" ht="24">
      <c r="A574" s="364">
        <v>572</v>
      </c>
      <c r="B574" s="365" t="s">
        <v>8</v>
      </c>
      <c r="C574" s="364" t="s">
        <v>1078</v>
      </c>
      <c r="D574" s="364" t="s">
        <v>1079</v>
      </c>
      <c r="E574" s="364" t="s">
        <v>6</v>
      </c>
      <c r="F574" s="364" t="s">
        <v>1342</v>
      </c>
      <c r="G574" s="365" t="s">
        <v>407</v>
      </c>
      <c r="H574" s="364" t="s">
        <v>1039</v>
      </c>
      <c r="I574" s="364" t="s">
        <v>1081</v>
      </c>
      <c r="J574" s="366" t="s">
        <v>1343</v>
      </c>
      <c r="K574" s="366">
        <v>7207728</v>
      </c>
      <c r="L574" s="366">
        <v>68</v>
      </c>
      <c r="M574" s="366">
        <v>7207728</v>
      </c>
      <c r="N574" s="366">
        <v>68</v>
      </c>
    </row>
    <row r="575" spans="1:14" ht="24">
      <c r="A575" s="364">
        <v>573</v>
      </c>
      <c r="B575" s="365" t="s">
        <v>8</v>
      </c>
      <c r="C575" s="364" t="s">
        <v>1078</v>
      </c>
      <c r="D575" s="364" t="s">
        <v>1079</v>
      </c>
      <c r="E575" s="364" t="s">
        <v>6</v>
      </c>
      <c r="F575" s="364" t="s">
        <v>1403</v>
      </c>
      <c r="G575" s="365" t="s">
        <v>1006</v>
      </c>
      <c r="H575" s="364" t="s">
        <v>1039</v>
      </c>
      <c r="I575" s="364" t="s">
        <v>1081</v>
      </c>
      <c r="J575" s="366" t="s">
        <v>1404</v>
      </c>
      <c r="K575" s="366">
        <v>1204380</v>
      </c>
      <c r="L575" s="366">
        <v>9</v>
      </c>
      <c r="M575" s="366">
        <v>1204380</v>
      </c>
      <c r="N575" s="366">
        <v>9</v>
      </c>
    </row>
    <row r="576" spans="1:14" ht="24">
      <c r="A576" s="364">
        <v>574</v>
      </c>
      <c r="B576" s="365" t="s">
        <v>8</v>
      </c>
      <c r="C576" s="364" t="s">
        <v>1078</v>
      </c>
      <c r="D576" s="364" t="s">
        <v>1079</v>
      </c>
      <c r="E576" s="364" t="s">
        <v>6</v>
      </c>
      <c r="F576" s="364" t="s">
        <v>1469</v>
      </c>
      <c r="G576" s="365" t="s">
        <v>1057</v>
      </c>
      <c r="H576" s="364" t="s">
        <v>1039</v>
      </c>
      <c r="I576" s="364" t="s">
        <v>1081</v>
      </c>
      <c r="J576" s="366" t="s">
        <v>1470</v>
      </c>
      <c r="K576" s="366">
        <v>1030249</v>
      </c>
      <c r="L576" s="366">
        <v>10</v>
      </c>
      <c r="M576" s="366">
        <v>1030249</v>
      </c>
      <c r="N576" s="366">
        <v>10</v>
      </c>
    </row>
    <row r="577" spans="1:14" ht="24">
      <c r="A577" s="364">
        <v>575</v>
      </c>
      <c r="B577" s="365" t="s">
        <v>8</v>
      </c>
      <c r="C577" s="364" t="s">
        <v>1078</v>
      </c>
      <c r="D577" s="364" t="s">
        <v>1079</v>
      </c>
      <c r="E577" s="364" t="s">
        <v>6</v>
      </c>
      <c r="F577" s="364" t="s">
        <v>1398</v>
      </c>
      <c r="G577" s="365" t="s">
        <v>1051</v>
      </c>
      <c r="H577" s="364" t="s">
        <v>1039</v>
      </c>
      <c r="I577" s="364" t="s">
        <v>1081</v>
      </c>
      <c r="J577" s="366" t="s">
        <v>1334</v>
      </c>
      <c r="K577" s="366">
        <v>541543</v>
      </c>
      <c r="L577" s="366">
        <v>4</v>
      </c>
      <c r="M577" s="366">
        <v>541543</v>
      </c>
      <c r="N577" s="366">
        <v>4</v>
      </c>
    </row>
    <row r="578" spans="1:14" ht="24">
      <c r="A578" s="364">
        <v>576</v>
      </c>
      <c r="B578" s="365" t="s">
        <v>8</v>
      </c>
      <c r="C578" s="364" t="s">
        <v>1078</v>
      </c>
      <c r="D578" s="364" t="s">
        <v>1079</v>
      </c>
      <c r="E578" s="364" t="s">
        <v>6</v>
      </c>
      <c r="F578" s="364" t="s">
        <v>1380</v>
      </c>
      <c r="G578" s="365" t="s">
        <v>1052</v>
      </c>
      <c r="H578" s="364" t="s">
        <v>1039</v>
      </c>
      <c r="I578" s="364" t="s">
        <v>1081</v>
      </c>
      <c r="J578" s="366" t="s">
        <v>1381</v>
      </c>
      <c r="K578" s="366">
        <v>3186002</v>
      </c>
      <c r="L578" s="366">
        <v>21</v>
      </c>
      <c r="M578" s="366">
        <v>3186002</v>
      </c>
      <c r="N578" s="366">
        <v>21</v>
      </c>
    </row>
    <row r="579" spans="1:14" ht="24">
      <c r="A579" s="364">
        <v>577</v>
      </c>
      <c r="B579" s="365" t="s">
        <v>8</v>
      </c>
      <c r="C579" s="364" t="s">
        <v>1078</v>
      </c>
      <c r="D579" s="364" t="s">
        <v>1079</v>
      </c>
      <c r="E579" s="364" t="s">
        <v>6</v>
      </c>
      <c r="F579" s="364" t="s">
        <v>1333</v>
      </c>
      <c r="G579" s="365" t="s">
        <v>1041</v>
      </c>
      <c r="H579" s="364" t="s">
        <v>1039</v>
      </c>
      <c r="I579" s="364" t="s">
        <v>1081</v>
      </c>
      <c r="J579" s="366" t="s">
        <v>1334</v>
      </c>
      <c r="K579" s="366">
        <v>270772</v>
      </c>
      <c r="L579" s="366">
        <v>2</v>
      </c>
      <c r="M579" s="366">
        <v>270772</v>
      </c>
      <c r="N579" s="366">
        <v>2</v>
      </c>
    </row>
    <row r="580" spans="1:14" ht="24">
      <c r="A580" s="364">
        <v>578</v>
      </c>
      <c r="B580" s="365" t="s">
        <v>8</v>
      </c>
      <c r="C580" s="364" t="s">
        <v>1078</v>
      </c>
      <c r="D580" s="364" t="s">
        <v>1079</v>
      </c>
      <c r="E580" s="364" t="s">
        <v>6</v>
      </c>
      <c r="F580" s="364" t="s">
        <v>1327</v>
      </c>
      <c r="G580" s="365" t="s">
        <v>1012</v>
      </c>
      <c r="H580" s="364" t="s">
        <v>1039</v>
      </c>
      <c r="I580" s="364" t="s">
        <v>1081</v>
      </c>
      <c r="J580" s="366" t="s">
        <v>1328</v>
      </c>
      <c r="K580" s="366">
        <v>560012</v>
      </c>
      <c r="L580" s="366">
        <v>4</v>
      </c>
      <c r="M580" s="366">
        <v>560012</v>
      </c>
      <c r="N580" s="366">
        <v>4</v>
      </c>
    </row>
    <row r="581" spans="1:14" ht="24">
      <c r="A581" s="364">
        <v>579</v>
      </c>
      <c r="B581" s="365" t="s">
        <v>8</v>
      </c>
      <c r="C581" s="364" t="s">
        <v>1078</v>
      </c>
      <c r="D581" s="364" t="s">
        <v>1079</v>
      </c>
      <c r="E581" s="364" t="s">
        <v>6</v>
      </c>
      <c r="F581" s="364" t="s">
        <v>1346</v>
      </c>
      <c r="G581" s="365" t="s">
        <v>348</v>
      </c>
      <c r="H581" s="364" t="s">
        <v>1039</v>
      </c>
      <c r="I581" s="364" t="s">
        <v>1081</v>
      </c>
      <c r="J581" s="366" t="s">
        <v>1347</v>
      </c>
      <c r="K581" s="366">
        <v>563706</v>
      </c>
      <c r="L581" s="366">
        <v>4</v>
      </c>
      <c r="M581" s="366">
        <v>563706</v>
      </c>
      <c r="N581" s="366">
        <v>4</v>
      </c>
    </row>
    <row r="582" spans="1:14" ht="24">
      <c r="A582" s="364">
        <v>580</v>
      </c>
      <c r="B582" s="365" t="s">
        <v>8</v>
      </c>
      <c r="C582" s="364" t="s">
        <v>1078</v>
      </c>
      <c r="D582" s="364" t="s">
        <v>1079</v>
      </c>
      <c r="E582" s="364" t="s">
        <v>6</v>
      </c>
      <c r="F582" s="364" t="s">
        <v>1344</v>
      </c>
      <c r="G582" s="365" t="s">
        <v>1042</v>
      </c>
      <c r="H582" s="364" t="s">
        <v>1039</v>
      </c>
      <c r="I582" s="364" t="s">
        <v>1081</v>
      </c>
      <c r="J582" s="366" t="s">
        <v>1345</v>
      </c>
      <c r="K582" s="366">
        <v>1695454</v>
      </c>
      <c r="L582" s="366">
        <v>12</v>
      </c>
      <c r="M582" s="366">
        <v>1695454</v>
      </c>
      <c r="N582" s="366">
        <v>12</v>
      </c>
    </row>
    <row r="583" spans="1:14" ht="24">
      <c r="A583" s="364">
        <v>581</v>
      </c>
      <c r="B583" s="365" t="s">
        <v>8</v>
      </c>
      <c r="C583" s="364" t="s">
        <v>1078</v>
      </c>
      <c r="D583" s="364" t="s">
        <v>1079</v>
      </c>
      <c r="E583" s="364" t="s">
        <v>6</v>
      </c>
      <c r="F583" s="364" t="s">
        <v>1323</v>
      </c>
      <c r="G583" s="365" t="s">
        <v>372</v>
      </c>
      <c r="H583" s="364" t="s">
        <v>1039</v>
      </c>
      <c r="I583" s="364" t="s">
        <v>1081</v>
      </c>
      <c r="J583" s="366" t="s">
        <v>1324</v>
      </c>
      <c r="K583" s="366">
        <v>557764</v>
      </c>
      <c r="L583" s="366">
        <v>4</v>
      </c>
      <c r="M583" s="366">
        <v>557764</v>
      </c>
      <c r="N583" s="366">
        <v>4</v>
      </c>
    </row>
    <row r="584" spans="1:14" ht="24">
      <c r="A584" s="364">
        <v>582</v>
      </c>
      <c r="B584" s="365" t="s">
        <v>8</v>
      </c>
      <c r="C584" s="364" t="s">
        <v>1078</v>
      </c>
      <c r="D584" s="364" t="s">
        <v>1079</v>
      </c>
      <c r="E584" s="364" t="s">
        <v>6</v>
      </c>
      <c r="F584" s="364" t="s">
        <v>1329</v>
      </c>
      <c r="G584" s="365" t="s">
        <v>367</v>
      </c>
      <c r="H584" s="364" t="s">
        <v>1039</v>
      </c>
      <c r="I584" s="364" t="s">
        <v>1081</v>
      </c>
      <c r="J584" s="366" t="s">
        <v>1330</v>
      </c>
      <c r="K584" s="366">
        <v>1177840</v>
      </c>
      <c r="L584" s="366">
        <v>8</v>
      </c>
      <c r="M584" s="366">
        <v>1177840</v>
      </c>
      <c r="N584" s="366">
        <v>8</v>
      </c>
    </row>
    <row r="585" spans="1:14" ht="24">
      <c r="A585" s="364">
        <v>583</v>
      </c>
      <c r="B585" s="365" t="s">
        <v>8</v>
      </c>
      <c r="C585" s="364" t="s">
        <v>1078</v>
      </c>
      <c r="D585" s="364" t="s">
        <v>1079</v>
      </c>
      <c r="E585" s="364" t="s">
        <v>6</v>
      </c>
      <c r="F585" s="364" t="s">
        <v>1335</v>
      </c>
      <c r="G585" s="365" t="s">
        <v>376</v>
      </c>
      <c r="H585" s="364" t="s">
        <v>1039</v>
      </c>
      <c r="I585" s="364" t="s">
        <v>1081</v>
      </c>
      <c r="J585" s="366" t="s">
        <v>1283</v>
      </c>
      <c r="K585" s="366">
        <v>1216384</v>
      </c>
      <c r="L585" s="366">
        <v>8</v>
      </c>
      <c r="M585" s="366">
        <v>1216384</v>
      </c>
      <c r="N585" s="366">
        <v>8</v>
      </c>
    </row>
    <row r="586" spans="1:14" ht="24">
      <c r="A586" s="364">
        <v>584</v>
      </c>
      <c r="B586" s="365" t="s">
        <v>8</v>
      </c>
      <c r="C586" s="364" t="s">
        <v>1078</v>
      </c>
      <c r="D586" s="364" t="s">
        <v>1079</v>
      </c>
      <c r="E586" s="364" t="s">
        <v>6</v>
      </c>
      <c r="F586" s="364" t="s">
        <v>1319</v>
      </c>
      <c r="G586" s="365" t="s">
        <v>1044</v>
      </c>
      <c r="H586" s="364" t="s">
        <v>1039</v>
      </c>
      <c r="I586" s="364" t="s">
        <v>1081</v>
      </c>
      <c r="J586" s="366" t="s">
        <v>1320</v>
      </c>
      <c r="K586" s="366">
        <v>2273454</v>
      </c>
      <c r="L586" s="366">
        <v>16</v>
      </c>
      <c r="M586" s="366">
        <v>2273454</v>
      </c>
      <c r="N586" s="366">
        <v>16</v>
      </c>
    </row>
    <row r="587" spans="1:14" ht="36">
      <c r="A587" s="364">
        <v>585</v>
      </c>
      <c r="B587" s="365" t="s">
        <v>8</v>
      </c>
      <c r="C587" s="364" t="s">
        <v>1078</v>
      </c>
      <c r="D587" s="364" t="s">
        <v>1131</v>
      </c>
      <c r="E587" s="364" t="s">
        <v>6</v>
      </c>
      <c r="F587" s="364" t="s">
        <v>1368</v>
      </c>
      <c r="G587" s="365" t="s">
        <v>377</v>
      </c>
      <c r="H587" s="364" t="s">
        <v>283</v>
      </c>
      <c r="I587" s="364" t="s">
        <v>1251</v>
      </c>
      <c r="J587" s="366" t="s">
        <v>1369</v>
      </c>
      <c r="K587" s="366">
        <v>195368</v>
      </c>
      <c r="L587" s="366">
        <v>1</v>
      </c>
      <c r="M587" s="366">
        <v>195368</v>
      </c>
      <c r="N587" s="366">
        <v>1</v>
      </c>
    </row>
    <row r="588" spans="1:14" ht="24">
      <c r="A588" s="364">
        <v>586</v>
      </c>
      <c r="B588" s="365" t="s">
        <v>8</v>
      </c>
      <c r="C588" s="364" t="s">
        <v>1078</v>
      </c>
      <c r="D588" s="364" t="s">
        <v>1131</v>
      </c>
      <c r="E588" s="364" t="s">
        <v>6</v>
      </c>
      <c r="F588" s="364" t="s">
        <v>1315</v>
      </c>
      <c r="G588" s="365" t="s">
        <v>425</v>
      </c>
      <c r="H588" s="364" t="s">
        <v>290</v>
      </c>
      <c r="I588" s="364" t="s">
        <v>1092</v>
      </c>
      <c r="J588" s="366" t="s">
        <v>1316</v>
      </c>
      <c r="K588" s="366">
        <v>276947</v>
      </c>
      <c r="L588" s="366">
        <v>2</v>
      </c>
      <c r="M588" s="366">
        <v>276947</v>
      </c>
      <c r="N588" s="366">
        <v>2</v>
      </c>
    </row>
    <row r="589" spans="1:14" ht="36">
      <c r="A589" s="364">
        <v>587</v>
      </c>
      <c r="B589" s="365" t="s">
        <v>8</v>
      </c>
      <c r="C589" s="364" t="s">
        <v>1078</v>
      </c>
      <c r="D589" s="364" t="s">
        <v>1131</v>
      </c>
      <c r="E589" s="364" t="s">
        <v>6</v>
      </c>
      <c r="F589" s="364" t="s">
        <v>2068</v>
      </c>
      <c r="G589" s="365" t="s">
        <v>2069</v>
      </c>
      <c r="H589" s="364" t="s">
        <v>2070</v>
      </c>
      <c r="I589" s="364" t="s">
        <v>1092</v>
      </c>
      <c r="J589" s="366" t="s">
        <v>2071</v>
      </c>
      <c r="K589" s="366">
        <v>3696825</v>
      </c>
      <c r="L589" s="366">
        <v>30</v>
      </c>
      <c r="M589" s="366">
        <v>3696825</v>
      </c>
      <c r="N589" s="366">
        <v>30</v>
      </c>
    </row>
    <row r="590" spans="1:14" ht="24">
      <c r="A590" s="364">
        <v>588</v>
      </c>
      <c r="B590" s="365" t="s">
        <v>8</v>
      </c>
      <c r="C590" s="364" t="s">
        <v>1078</v>
      </c>
      <c r="D590" s="364" t="s">
        <v>1090</v>
      </c>
      <c r="E590" s="364" t="s">
        <v>6</v>
      </c>
      <c r="F590" s="364" t="s">
        <v>2072</v>
      </c>
      <c r="G590" s="365" t="s">
        <v>1629</v>
      </c>
      <c r="H590" s="364" t="s">
        <v>1901</v>
      </c>
      <c r="I590" s="364" t="s">
        <v>1092</v>
      </c>
      <c r="J590" s="366" t="s">
        <v>2073</v>
      </c>
      <c r="K590" s="366">
        <v>807400</v>
      </c>
      <c r="L590" s="366">
        <v>8</v>
      </c>
      <c r="M590" s="366">
        <v>807400</v>
      </c>
      <c r="N590" s="366">
        <v>8</v>
      </c>
    </row>
    <row r="591" spans="1:14" ht="36">
      <c r="A591" s="364">
        <v>589</v>
      </c>
      <c r="B591" s="365" t="s">
        <v>8</v>
      </c>
      <c r="C591" s="364" t="s">
        <v>1078</v>
      </c>
      <c r="D591" s="364" t="s">
        <v>1131</v>
      </c>
      <c r="E591" s="364" t="s">
        <v>6</v>
      </c>
      <c r="F591" s="364" t="s">
        <v>2074</v>
      </c>
      <c r="G591" s="365" t="s">
        <v>2075</v>
      </c>
      <c r="H591" s="364" t="s">
        <v>2070</v>
      </c>
      <c r="I591" s="364" t="s">
        <v>1092</v>
      </c>
      <c r="J591" s="366" t="s">
        <v>2076</v>
      </c>
      <c r="K591" s="366">
        <v>2358950</v>
      </c>
      <c r="L591" s="366">
        <v>20</v>
      </c>
      <c r="M591" s="366">
        <v>2358950</v>
      </c>
      <c r="N591" s="366">
        <v>20</v>
      </c>
    </row>
    <row r="592" spans="1:14" ht="36">
      <c r="A592" s="364">
        <v>590</v>
      </c>
      <c r="B592" s="365" t="s">
        <v>8</v>
      </c>
      <c r="C592" s="364" t="s">
        <v>1078</v>
      </c>
      <c r="D592" s="364" t="s">
        <v>1079</v>
      </c>
      <c r="E592" s="364" t="s">
        <v>6</v>
      </c>
      <c r="F592" s="364" t="s">
        <v>2077</v>
      </c>
      <c r="G592" s="365" t="s">
        <v>2078</v>
      </c>
      <c r="H592" s="364" t="s">
        <v>2079</v>
      </c>
      <c r="I592" s="364" t="s">
        <v>1092</v>
      </c>
      <c r="J592" s="366" t="s">
        <v>2080</v>
      </c>
      <c r="K592" s="366">
        <v>2253350</v>
      </c>
      <c r="L592" s="366">
        <v>20</v>
      </c>
      <c r="M592" s="366">
        <v>2253350</v>
      </c>
      <c r="N592" s="366">
        <v>20</v>
      </c>
    </row>
    <row r="593" spans="1:14" ht="24">
      <c r="A593" s="364">
        <v>591</v>
      </c>
      <c r="B593" s="365" t="s">
        <v>8</v>
      </c>
      <c r="C593" s="364" t="s">
        <v>1078</v>
      </c>
      <c r="D593" s="364" t="s">
        <v>1090</v>
      </c>
      <c r="E593" s="364" t="s">
        <v>6</v>
      </c>
      <c r="F593" s="364" t="s">
        <v>2081</v>
      </c>
      <c r="G593" s="365" t="s">
        <v>2082</v>
      </c>
      <c r="H593" s="364" t="s">
        <v>1901</v>
      </c>
      <c r="I593" s="364" t="s">
        <v>1092</v>
      </c>
      <c r="J593" s="366" t="s">
        <v>2083</v>
      </c>
      <c r="K593" s="366">
        <v>18082350</v>
      </c>
      <c r="L593" s="366">
        <v>180</v>
      </c>
      <c r="M593" s="366">
        <v>18082350</v>
      </c>
      <c r="N593" s="366">
        <v>180</v>
      </c>
    </row>
    <row r="594" spans="1:14" ht="24">
      <c r="A594" s="364">
        <v>592</v>
      </c>
      <c r="B594" s="365" t="s">
        <v>8</v>
      </c>
      <c r="C594" s="364" t="s">
        <v>1078</v>
      </c>
      <c r="D594" s="364" t="s">
        <v>1090</v>
      </c>
      <c r="E594" s="364" t="s">
        <v>6</v>
      </c>
      <c r="F594" s="364" t="s">
        <v>2084</v>
      </c>
      <c r="G594" s="365" t="s">
        <v>1011</v>
      </c>
      <c r="H594" s="364" t="s">
        <v>1901</v>
      </c>
      <c r="I594" s="364" t="s">
        <v>1092</v>
      </c>
      <c r="J594" s="366" t="s">
        <v>2085</v>
      </c>
      <c r="K594" s="366">
        <v>4092000</v>
      </c>
      <c r="L594" s="366">
        <v>40</v>
      </c>
      <c r="M594" s="366">
        <v>4092000</v>
      </c>
      <c r="N594" s="366">
        <v>40</v>
      </c>
    </row>
    <row r="595" spans="1:14" ht="24">
      <c r="A595" s="364">
        <v>593</v>
      </c>
      <c r="B595" s="365" t="s">
        <v>8</v>
      </c>
      <c r="C595" s="364" t="s">
        <v>1078</v>
      </c>
      <c r="D595" s="364" t="s">
        <v>1090</v>
      </c>
      <c r="E595" s="364" t="s">
        <v>6</v>
      </c>
      <c r="F595" s="364" t="s">
        <v>2086</v>
      </c>
      <c r="G595" s="365" t="s">
        <v>2087</v>
      </c>
      <c r="H595" s="364" t="s">
        <v>1901</v>
      </c>
      <c r="I595" s="364" t="s">
        <v>1092</v>
      </c>
      <c r="J595" s="366" t="s">
        <v>2088</v>
      </c>
      <c r="K595" s="366">
        <v>18170460</v>
      </c>
      <c r="L595" s="366">
        <v>168</v>
      </c>
      <c r="M595" s="366">
        <v>18170460</v>
      </c>
      <c r="N595" s="366">
        <v>168</v>
      </c>
    </row>
    <row r="596" spans="1:14" ht="24">
      <c r="A596" s="364">
        <v>594</v>
      </c>
      <c r="B596" s="365" t="s">
        <v>5</v>
      </c>
      <c r="C596" s="364" t="s">
        <v>1078</v>
      </c>
      <c r="D596" s="364" t="s">
        <v>1090</v>
      </c>
      <c r="E596" s="364" t="s">
        <v>437</v>
      </c>
      <c r="F596" s="364" t="s">
        <v>1151</v>
      </c>
      <c r="G596" s="365" t="s">
        <v>996</v>
      </c>
      <c r="H596" s="364" t="s">
        <v>287</v>
      </c>
      <c r="I596" s="364" t="s">
        <v>1092</v>
      </c>
      <c r="J596" s="366" t="s">
        <v>1152</v>
      </c>
      <c r="K596" s="366">
        <v>2848352</v>
      </c>
      <c r="L596" s="366">
        <v>32</v>
      </c>
      <c r="M596" s="366">
        <v>2848352</v>
      </c>
      <c r="N596" s="366">
        <v>32</v>
      </c>
    </row>
    <row r="597" spans="1:14" ht="24">
      <c r="A597" s="364">
        <v>595</v>
      </c>
      <c r="B597" s="365" t="s">
        <v>5</v>
      </c>
      <c r="C597" s="364" t="s">
        <v>1078</v>
      </c>
      <c r="D597" s="364" t="s">
        <v>1090</v>
      </c>
      <c r="E597" s="364" t="s">
        <v>437</v>
      </c>
      <c r="F597" s="364" t="s">
        <v>1140</v>
      </c>
      <c r="G597" s="365" t="s">
        <v>321</v>
      </c>
      <c r="H597" s="364" t="s">
        <v>287</v>
      </c>
      <c r="I597" s="364" t="s">
        <v>1092</v>
      </c>
      <c r="J597" s="366" t="s">
        <v>1141</v>
      </c>
      <c r="K597" s="366">
        <v>48011000</v>
      </c>
      <c r="L597" s="366">
        <v>500</v>
      </c>
      <c r="M597" s="366">
        <v>48011000</v>
      </c>
      <c r="N597" s="366">
        <v>500</v>
      </c>
    </row>
    <row r="598" spans="1:14" ht="24">
      <c r="A598" s="364">
        <v>596</v>
      </c>
      <c r="B598" s="365" t="s">
        <v>5</v>
      </c>
      <c r="C598" s="364" t="s">
        <v>1078</v>
      </c>
      <c r="D598" s="364" t="s">
        <v>1090</v>
      </c>
      <c r="E598" s="364" t="s">
        <v>437</v>
      </c>
      <c r="F598" s="364" t="s">
        <v>1138</v>
      </c>
      <c r="G598" s="365" t="s">
        <v>351</v>
      </c>
      <c r="H598" s="364" t="s">
        <v>287</v>
      </c>
      <c r="I598" s="364" t="s">
        <v>1092</v>
      </c>
      <c r="J598" s="366" t="s">
        <v>1139</v>
      </c>
      <c r="K598" s="366">
        <v>28179300</v>
      </c>
      <c r="L598" s="366">
        <v>300</v>
      </c>
      <c r="M598" s="366">
        <v>28179300</v>
      </c>
      <c r="N598" s="366">
        <v>300</v>
      </c>
    </row>
    <row r="599" spans="1:14" ht="24">
      <c r="A599" s="364">
        <v>597</v>
      </c>
      <c r="B599" s="365" t="s">
        <v>5</v>
      </c>
      <c r="C599" s="364" t="s">
        <v>1078</v>
      </c>
      <c r="D599" s="364" t="s">
        <v>1090</v>
      </c>
      <c r="E599" s="364" t="s">
        <v>437</v>
      </c>
      <c r="F599" s="364" t="s">
        <v>1214</v>
      </c>
      <c r="G599" s="365" t="s">
        <v>1010</v>
      </c>
      <c r="H599" s="364" t="s">
        <v>287</v>
      </c>
      <c r="I599" s="364" t="s">
        <v>1092</v>
      </c>
      <c r="J599" s="366" t="s">
        <v>1215</v>
      </c>
      <c r="K599" s="366">
        <v>8606556</v>
      </c>
      <c r="L599" s="366">
        <v>98</v>
      </c>
      <c r="M599" s="366">
        <v>8606556</v>
      </c>
      <c r="N599" s="366">
        <v>98</v>
      </c>
    </row>
    <row r="600" spans="1:14" ht="24">
      <c r="A600" s="364">
        <v>598</v>
      </c>
      <c r="B600" s="365" t="s">
        <v>5</v>
      </c>
      <c r="C600" s="364" t="s">
        <v>1078</v>
      </c>
      <c r="D600" s="364" t="s">
        <v>1090</v>
      </c>
      <c r="E600" s="364" t="s">
        <v>437</v>
      </c>
      <c r="F600" s="364" t="s">
        <v>1210</v>
      </c>
      <c r="G600" s="365" t="s">
        <v>420</v>
      </c>
      <c r="H600" s="364" t="s">
        <v>287</v>
      </c>
      <c r="I600" s="364" t="s">
        <v>1092</v>
      </c>
      <c r="J600" s="366" t="s">
        <v>1211</v>
      </c>
      <c r="K600" s="366">
        <v>3613820</v>
      </c>
      <c r="L600" s="366">
        <v>40</v>
      </c>
      <c r="M600" s="366">
        <v>3613820</v>
      </c>
      <c r="N600" s="366">
        <v>40</v>
      </c>
    </row>
    <row r="601" spans="1:14" ht="48">
      <c r="A601" s="364">
        <v>599</v>
      </c>
      <c r="B601" s="365" t="s">
        <v>5</v>
      </c>
      <c r="C601" s="364" t="s">
        <v>1078</v>
      </c>
      <c r="D601" s="364" t="s">
        <v>1090</v>
      </c>
      <c r="E601" s="364" t="s">
        <v>437</v>
      </c>
      <c r="F601" s="364" t="s">
        <v>1480</v>
      </c>
      <c r="G601" s="365" t="s">
        <v>1058</v>
      </c>
      <c r="H601" s="364" t="s">
        <v>1059</v>
      </c>
      <c r="I601" s="364" t="s">
        <v>1481</v>
      </c>
      <c r="J601" s="366" t="s">
        <v>1482</v>
      </c>
      <c r="K601" s="366">
        <v>832948</v>
      </c>
      <c r="L601" s="366">
        <v>4</v>
      </c>
      <c r="M601" s="366">
        <v>832948</v>
      </c>
      <c r="N601" s="366">
        <v>4</v>
      </c>
    </row>
    <row r="602" spans="1:14" ht="24">
      <c r="A602" s="364">
        <v>600</v>
      </c>
      <c r="B602" s="365" t="s">
        <v>5</v>
      </c>
      <c r="C602" s="364" t="s">
        <v>1078</v>
      </c>
      <c r="D602" s="364" t="s">
        <v>1090</v>
      </c>
      <c r="E602" s="364" t="s">
        <v>437</v>
      </c>
      <c r="F602" s="364" t="s">
        <v>1202</v>
      </c>
      <c r="G602" s="365" t="s">
        <v>975</v>
      </c>
      <c r="H602" s="364" t="s">
        <v>289</v>
      </c>
      <c r="I602" s="364" t="s">
        <v>1115</v>
      </c>
      <c r="J602" s="366" t="s">
        <v>1203</v>
      </c>
      <c r="K602" s="366">
        <v>389059</v>
      </c>
      <c r="L602" s="366">
        <v>3</v>
      </c>
      <c r="M602" s="366">
        <v>389059</v>
      </c>
      <c r="N602" s="366">
        <v>3</v>
      </c>
    </row>
    <row r="603" spans="1:14" ht="48">
      <c r="A603" s="364">
        <v>601</v>
      </c>
      <c r="B603" s="365" t="s">
        <v>5</v>
      </c>
      <c r="C603" s="364" t="s">
        <v>1078</v>
      </c>
      <c r="D603" s="364" t="s">
        <v>1079</v>
      </c>
      <c r="E603" s="364" t="s">
        <v>437</v>
      </c>
      <c r="F603" s="364" t="s">
        <v>1496</v>
      </c>
      <c r="G603" s="365" t="s">
        <v>1036</v>
      </c>
      <c r="H603" s="364" t="s">
        <v>304</v>
      </c>
      <c r="I603" s="364" t="s">
        <v>1187</v>
      </c>
      <c r="J603" s="366" t="s">
        <v>1287</v>
      </c>
      <c r="K603" s="366">
        <v>897340</v>
      </c>
      <c r="L603" s="366">
        <v>4</v>
      </c>
      <c r="M603" s="366">
        <v>897340</v>
      </c>
      <c r="N603" s="366">
        <v>4</v>
      </c>
    </row>
    <row r="604" spans="1:14" ht="48">
      <c r="A604" s="364">
        <v>602</v>
      </c>
      <c r="B604" s="365" t="s">
        <v>5</v>
      </c>
      <c r="C604" s="364" t="s">
        <v>1078</v>
      </c>
      <c r="D604" s="364" t="s">
        <v>1079</v>
      </c>
      <c r="E604" s="364" t="s">
        <v>437</v>
      </c>
      <c r="F604" s="364" t="s">
        <v>1791</v>
      </c>
      <c r="G604" s="365" t="s">
        <v>1792</v>
      </c>
      <c r="H604" s="364" t="s">
        <v>304</v>
      </c>
      <c r="I604" s="364" t="s">
        <v>1187</v>
      </c>
      <c r="J604" s="366" t="s">
        <v>1793</v>
      </c>
      <c r="K604" s="366">
        <v>703927</v>
      </c>
      <c r="L604" s="366">
        <v>4</v>
      </c>
      <c r="M604" s="366">
        <v>703927</v>
      </c>
      <c r="N604" s="366">
        <v>4</v>
      </c>
    </row>
    <row r="605" spans="1:14" ht="36">
      <c r="A605" s="364">
        <v>603</v>
      </c>
      <c r="B605" s="365" t="s">
        <v>5</v>
      </c>
      <c r="C605" s="364" t="s">
        <v>1078</v>
      </c>
      <c r="D605" s="364" t="s">
        <v>1079</v>
      </c>
      <c r="E605" s="364" t="s">
        <v>437</v>
      </c>
      <c r="F605" s="364" t="s">
        <v>1198</v>
      </c>
      <c r="G605" s="365" t="s">
        <v>346</v>
      </c>
      <c r="H605" s="364" t="s">
        <v>304</v>
      </c>
      <c r="I605" s="364" t="s">
        <v>1187</v>
      </c>
      <c r="J605" s="366" t="s">
        <v>1199</v>
      </c>
      <c r="K605" s="366">
        <v>-1226275</v>
      </c>
      <c r="L605" s="366">
        <v>-4</v>
      </c>
      <c r="M605" s="366">
        <v>-1226275</v>
      </c>
      <c r="N605" s="366">
        <v>-4</v>
      </c>
    </row>
    <row r="606" spans="1:14" ht="60">
      <c r="A606" s="364">
        <v>604</v>
      </c>
      <c r="B606" s="365" t="s">
        <v>5</v>
      </c>
      <c r="C606" s="364" t="s">
        <v>1078</v>
      </c>
      <c r="D606" s="364" t="s">
        <v>1079</v>
      </c>
      <c r="E606" s="364" t="s">
        <v>437</v>
      </c>
      <c r="F606" s="364" t="s">
        <v>1785</v>
      </c>
      <c r="G606" s="365" t="s">
        <v>1786</v>
      </c>
      <c r="H606" s="364" t="s">
        <v>305</v>
      </c>
      <c r="I606" s="364" t="s">
        <v>1187</v>
      </c>
      <c r="J606" s="366" t="s">
        <v>1787</v>
      </c>
      <c r="K606" s="366">
        <v>311340</v>
      </c>
      <c r="L606" s="366">
        <v>1</v>
      </c>
      <c r="M606" s="366">
        <v>311340</v>
      </c>
      <c r="N606" s="366">
        <v>1</v>
      </c>
    </row>
    <row r="607" spans="1:14" ht="24">
      <c r="A607" s="364">
        <v>605</v>
      </c>
      <c r="B607" s="365" t="s">
        <v>5</v>
      </c>
      <c r="C607" s="364" t="s">
        <v>1078</v>
      </c>
      <c r="D607" s="364" t="s">
        <v>1079</v>
      </c>
      <c r="E607" s="364" t="s">
        <v>437</v>
      </c>
      <c r="F607" s="364" t="s">
        <v>1098</v>
      </c>
      <c r="G607" s="365" t="s">
        <v>311</v>
      </c>
      <c r="H607" s="364" t="s">
        <v>294</v>
      </c>
      <c r="I607" s="364" t="s">
        <v>1081</v>
      </c>
      <c r="J607" s="366" t="s">
        <v>1099</v>
      </c>
      <c r="K607" s="366">
        <v>772045</v>
      </c>
      <c r="L607" s="366">
        <v>10</v>
      </c>
      <c r="M607" s="366">
        <v>772045</v>
      </c>
      <c r="N607" s="366">
        <v>10</v>
      </c>
    </row>
    <row r="608" spans="1:14" ht="48">
      <c r="A608" s="364">
        <v>606</v>
      </c>
      <c r="B608" s="365" t="s">
        <v>5</v>
      </c>
      <c r="C608" s="364" t="s">
        <v>1078</v>
      </c>
      <c r="D608" s="364" t="s">
        <v>1159</v>
      </c>
      <c r="E608" s="364" t="s">
        <v>437</v>
      </c>
      <c r="F608" s="364" t="s">
        <v>1294</v>
      </c>
      <c r="G608" s="365" t="s">
        <v>314</v>
      </c>
      <c r="H608" s="364" t="s">
        <v>294</v>
      </c>
      <c r="I608" s="364" t="s">
        <v>1081</v>
      </c>
      <c r="J608" s="366" t="s">
        <v>1295</v>
      </c>
      <c r="K608" s="366">
        <v>758418</v>
      </c>
      <c r="L608" s="366">
        <v>12</v>
      </c>
      <c r="M608" s="366">
        <v>758418</v>
      </c>
      <c r="N608" s="366">
        <v>12</v>
      </c>
    </row>
    <row r="609" spans="1:14" ht="36">
      <c r="A609" s="364">
        <v>607</v>
      </c>
      <c r="B609" s="365" t="s">
        <v>5</v>
      </c>
      <c r="C609" s="364" t="s">
        <v>1078</v>
      </c>
      <c r="D609" s="364" t="s">
        <v>1079</v>
      </c>
      <c r="E609" s="364" t="s">
        <v>437</v>
      </c>
      <c r="F609" s="364" t="s">
        <v>1144</v>
      </c>
      <c r="G609" s="365" t="s">
        <v>332</v>
      </c>
      <c r="H609" s="364" t="s">
        <v>293</v>
      </c>
      <c r="I609" s="364" t="s">
        <v>1081</v>
      </c>
      <c r="J609" s="366" t="s">
        <v>1145</v>
      </c>
      <c r="K609" s="366">
        <v>2374334</v>
      </c>
      <c r="L609" s="366">
        <v>26</v>
      </c>
      <c r="M609" s="366">
        <v>2374334</v>
      </c>
      <c r="N609" s="366">
        <v>26</v>
      </c>
    </row>
    <row r="610" spans="1:14" ht="48">
      <c r="A610" s="364">
        <v>608</v>
      </c>
      <c r="B610" s="365" t="s">
        <v>5</v>
      </c>
      <c r="C610" s="364" t="s">
        <v>1078</v>
      </c>
      <c r="D610" s="364" t="s">
        <v>1159</v>
      </c>
      <c r="E610" s="364" t="s">
        <v>437</v>
      </c>
      <c r="F610" s="364" t="s">
        <v>1165</v>
      </c>
      <c r="G610" s="365" t="s">
        <v>416</v>
      </c>
      <c r="H610" s="364" t="s">
        <v>293</v>
      </c>
      <c r="I610" s="364" t="s">
        <v>1081</v>
      </c>
      <c r="J610" s="366" t="s">
        <v>1166</v>
      </c>
      <c r="K610" s="366">
        <v>1509815</v>
      </c>
      <c r="L610" s="366">
        <v>20</v>
      </c>
      <c r="M610" s="366">
        <v>1509815</v>
      </c>
      <c r="N610" s="366">
        <v>20</v>
      </c>
    </row>
    <row r="611" spans="1:14" ht="36">
      <c r="A611" s="364">
        <v>609</v>
      </c>
      <c r="B611" s="365" t="s">
        <v>5</v>
      </c>
      <c r="C611" s="364" t="s">
        <v>1078</v>
      </c>
      <c r="D611" s="364" t="s">
        <v>1079</v>
      </c>
      <c r="E611" s="364" t="s">
        <v>437</v>
      </c>
      <c r="F611" s="364" t="s">
        <v>1243</v>
      </c>
      <c r="G611" s="365" t="s">
        <v>320</v>
      </c>
      <c r="H611" s="364" t="s">
        <v>293</v>
      </c>
      <c r="I611" s="364" t="s">
        <v>1081</v>
      </c>
      <c r="J611" s="366" t="s">
        <v>1244</v>
      </c>
      <c r="K611" s="366">
        <v>1012352</v>
      </c>
      <c r="L611" s="366">
        <v>8</v>
      </c>
      <c r="M611" s="366">
        <v>1012352</v>
      </c>
      <c r="N611" s="366">
        <v>8</v>
      </c>
    </row>
    <row r="612" spans="1:14" ht="36">
      <c r="A612" s="364">
        <v>610</v>
      </c>
      <c r="B612" s="365" t="s">
        <v>5</v>
      </c>
      <c r="C612" s="364" t="s">
        <v>1078</v>
      </c>
      <c r="D612" s="364" t="s">
        <v>1079</v>
      </c>
      <c r="E612" s="364" t="s">
        <v>437</v>
      </c>
      <c r="F612" s="364" t="s">
        <v>1216</v>
      </c>
      <c r="G612" s="365" t="s">
        <v>339</v>
      </c>
      <c r="H612" s="364" t="s">
        <v>293</v>
      </c>
      <c r="I612" s="364" t="s">
        <v>1081</v>
      </c>
      <c r="J612" s="366" t="s">
        <v>1217</v>
      </c>
      <c r="K612" s="366">
        <v>192258</v>
      </c>
      <c r="L612" s="366">
        <v>2</v>
      </c>
      <c r="M612" s="366">
        <v>192258</v>
      </c>
      <c r="N612" s="366">
        <v>2</v>
      </c>
    </row>
    <row r="613" spans="1:14" ht="36">
      <c r="A613" s="364">
        <v>611</v>
      </c>
      <c r="B613" s="365" t="s">
        <v>5</v>
      </c>
      <c r="C613" s="364" t="s">
        <v>1078</v>
      </c>
      <c r="D613" s="364" t="s">
        <v>1086</v>
      </c>
      <c r="E613" s="364" t="s">
        <v>437</v>
      </c>
      <c r="F613" s="364" t="s">
        <v>1208</v>
      </c>
      <c r="G613" s="365" t="s">
        <v>415</v>
      </c>
      <c r="H613" s="364" t="s">
        <v>293</v>
      </c>
      <c r="I613" s="364" t="s">
        <v>1081</v>
      </c>
      <c r="J613" s="366" t="s">
        <v>1209</v>
      </c>
      <c r="K613" s="366">
        <v>2035245</v>
      </c>
      <c r="L613" s="366">
        <v>30</v>
      </c>
      <c r="M613" s="366">
        <v>2035245</v>
      </c>
      <c r="N613" s="366">
        <v>30</v>
      </c>
    </row>
    <row r="614" spans="1:14" ht="36">
      <c r="A614" s="364">
        <v>612</v>
      </c>
      <c r="B614" s="365" t="s">
        <v>5</v>
      </c>
      <c r="C614" s="364" t="s">
        <v>1078</v>
      </c>
      <c r="D614" s="364" t="s">
        <v>1079</v>
      </c>
      <c r="E614" s="364" t="s">
        <v>437</v>
      </c>
      <c r="F614" s="364" t="s">
        <v>1080</v>
      </c>
      <c r="G614" s="365" t="s">
        <v>316</v>
      </c>
      <c r="H614" s="364" t="s">
        <v>293</v>
      </c>
      <c r="I614" s="364" t="s">
        <v>1081</v>
      </c>
      <c r="J614" s="366" t="s">
        <v>1082</v>
      </c>
      <c r="K614" s="366">
        <v>992387</v>
      </c>
      <c r="L614" s="366">
        <v>11</v>
      </c>
      <c r="M614" s="366">
        <v>992387</v>
      </c>
      <c r="N614" s="366">
        <v>11</v>
      </c>
    </row>
    <row r="615" spans="1:14" ht="24">
      <c r="A615" s="364">
        <v>613</v>
      </c>
      <c r="B615" s="365" t="s">
        <v>5</v>
      </c>
      <c r="C615" s="364" t="s">
        <v>1078</v>
      </c>
      <c r="D615" s="364" t="s">
        <v>1079</v>
      </c>
      <c r="E615" s="364" t="s">
        <v>437</v>
      </c>
      <c r="F615" s="364" t="s">
        <v>1376</v>
      </c>
      <c r="G615" s="365" t="s">
        <v>1049</v>
      </c>
      <c r="H615" s="364" t="s">
        <v>1039</v>
      </c>
      <c r="I615" s="364" t="s">
        <v>1081</v>
      </c>
      <c r="J615" s="366" t="s">
        <v>1377</v>
      </c>
      <c r="K615" s="366">
        <v>3664320</v>
      </c>
      <c r="L615" s="366">
        <v>40</v>
      </c>
      <c r="M615" s="366">
        <v>3664320</v>
      </c>
      <c r="N615" s="366">
        <v>40</v>
      </c>
    </row>
    <row r="616" spans="1:14" ht="24">
      <c r="A616" s="364">
        <v>614</v>
      </c>
      <c r="B616" s="365" t="s">
        <v>5</v>
      </c>
      <c r="C616" s="364" t="s">
        <v>1078</v>
      </c>
      <c r="D616" s="364" t="s">
        <v>1079</v>
      </c>
      <c r="E616" s="364" t="s">
        <v>437</v>
      </c>
      <c r="F616" s="364" t="s">
        <v>1398</v>
      </c>
      <c r="G616" s="365" t="s">
        <v>1051</v>
      </c>
      <c r="H616" s="364" t="s">
        <v>1039</v>
      </c>
      <c r="I616" s="364" t="s">
        <v>1081</v>
      </c>
      <c r="J616" s="366" t="s">
        <v>1334</v>
      </c>
      <c r="K616" s="366">
        <v>2967360</v>
      </c>
      <c r="L616" s="366">
        <v>20</v>
      </c>
      <c r="M616" s="366">
        <v>2967360</v>
      </c>
      <c r="N616" s="366">
        <v>20</v>
      </c>
    </row>
    <row r="617" spans="1:14" ht="24">
      <c r="A617" s="364">
        <v>615</v>
      </c>
      <c r="B617" s="365" t="s">
        <v>5</v>
      </c>
      <c r="C617" s="364" t="s">
        <v>1078</v>
      </c>
      <c r="D617" s="364" t="s">
        <v>1079</v>
      </c>
      <c r="E617" s="364" t="s">
        <v>437</v>
      </c>
      <c r="F617" s="364" t="s">
        <v>1344</v>
      </c>
      <c r="G617" s="365" t="s">
        <v>1042</v>
      </c>
      <c r="H617" s="364" t="s">
        <v>1039</v>
      </c>
      <c r="I617" s="364" t="s">
        <v>1081</v>
      </c>
      <c r="J617" s="366" t="s">
        <v>1345</v>
      </c>
      <c r="K617" s="366">
        <v>3096720</v>
      </c>
      <c r="L617" s="366">
        <v>20</v>
      </c>
      <c r="M617" s="366">
        <v>3096720</v>
      </c>
      <c r="N617" s="366">
        <v>20</v>
      </c>
    </row>
    <row r="618" spans="1:14" ht="24">
      <c r="A618" s="364">
        <v>616</v>
      </c>
      <c r="B618" s="365" t="s">
        <v>5</v>
      </c>
      <c r="C618" s="364" t="s">
        <v>1078</v>
      </c>
      <c r="D618" s="364" t="s">
        <v>1079</v>
      </c>
      <c r="E618" s="364" t="s">
        <v>437</v>
      </c>
      <c r="F618" s="364" t="s">
        <v>1329</v>
      </c>
      <c r="G618" s="365" t="s">
        <v>367</v>
      </c>
      <c r="H618" s="364" t="s">
        <v>1039</v>
      </c>
      <c r="I618" s="364" t="s">
        <v>1081</v>
      </c>
      <c r="J618" s="366" t="s">
        <v>1330</v>
      </c>
      <c r="K618" s="366">
        <v>3226960</v>
      </c>
      <c r="L618" s="366">
        <v>20</v>
      </c>
      <c r="M618" s="366">
        <v>3226960</v>
      </c>
      <c r="N618" s="366">
        <v>20</v>
      </c>
    </row>
    <row r="619" spans="1:14" ht="24">
      <c r="A619" s="364">
        <v>617</v>
      </c>
      <c r="B619" s="365" t="s">
        <v>5</v>
      </c>
      <c r="C619" s="364" t="s">
        <v>1078</v>
      </c>
      <c r="D619" s="364" t="s">
        <v>1079</v>
      </c>
      <c r="E619" s="364" t="s">
        <v>437</v>
      </c>
      <c r="F619" s="364" t="s">
        <v>1335</v>
      </c>
      <c r="G619" s="365" t="s">
        <v>376</v>
      </c>
      <c r="H619" s="364" t="s">
        <v>1039</v>
      </c>
      <c r="I619" s="364" t="s">
        <v>1081</v>
      </c>
      <c r="J619" s="366" t="s">
        <v>1283</v>
      </c>
      <c r="K619" s="366">
        <v>1999536</v>
      </c>
      <c r="L619" s="366">
        <v>12</v>
      </c>
      <c r="M619" s="366">
        <v>1999536</v>
      </c>
      <c r="N619" s="366">
        <v>12</v>
      </c>
    </row>
    <row r="620" spans="1:14" ht="24">
      <c r="A620" s="364">
        <v>618</v>
      </c>
      <c r="B620" s="365" t="s">
        <v>5</v>
      </c>
      <c r="C620" s="364" t="s">
        <v>1078</v>
      </c>
      <c r="D620" s="364" t="s">
        <v>1079</v>
      </c>
      <c r="E620" s="364" t="s">
        <v>437</v>
      </c>
      <c r="F620" s="364" t="s">
        <v>1271</v>
      </c>
      <c r="G620" s="365" t="s">
        <v>1014</v>
      </c>
      <c r="H620" s="364" t="s">
        <v>295</v>
      </c>
      <c r="I620" s="364" t="s">
        <v>1183</v>
      </c>
      <c r="J620" s="366" t="s">
        <v>1272</v>
      </c>
      <c r="K620" s="366">
        <v>479963</v>
      </c>
      <c r="L620" s="366">
        <v>4</v>
      </c>
      <c r="M620" s="366">
        <v>479963</v>
      </c>
      <c r="N620" s="366">
        <v>4</v>
      </c>
    </row>
    <row r="621" spans="1:14" ht="36">
      <c r="A621" s="364">
        <v>619</v>
      </c>
      <c r="B621" s="365" t="s">
        <v>5</v>
      </c>
      <c r="C621" s="364" t="s">
        <v>1078</v>
      </c>
      <c r="D621" s="364" t="s">
        <v>1079</v>
      </c>
      <c r="E621" s="364" t="s">
        <v>437</v>
      </c>
      <c r="F621" s="364" t="s">
        <v>1265</v>
      </c>
      <c r="G621" s="365" t="s">
        <v>317</v>
      </c>
      <c r="H621" s="364" t="s">
        <v>293</v>
      </c>
      <c r="I621" s="364" t="s">
        <v>1084</v>
      </c>
      <c r="J621" s="366" t="s">
        <v>1266</v>
      </c>
      <c r="K621" s="366">
        <v>725314</v>
      </c>
      <c r="L621" s="366">
        <v>8</v>
      </c>
      <c r="M621" s="366">
        <v>725314</v>
      </c>
      <c r="N621" s="366">
        <v>8</v>
      </c>
    </row>
    <row r="622" spans="1:14" ht="36">
      <c r="A622" s="364">
        <v>620</v>
      </c>
      <c r="B622" s="365" t="s">
        <v>5</v>
      </c>
      <c r="C622" s="364" t="s">
        <v>1078</v>
      </c>
      <c r="D622" s="364" t="s">
        <v>1079</v>
      </c>
      <c r="E622" s="364" t="s">
        <v>437</v>
      </c>
      <c r="F622" s="364" t="s">
        <v>1153</v>
      </c>
      <c r="G622" s="365" t="s">
        <v>969</v>
      </c>
      <c r="H622" s="364" t="s">
        <v>293</v>
      </c>
      <c r="I622" s="364" t="s">
        <v>1084</v>
      </c>
      <c r="J622" s="366" t="s">
        <v>1154</v>
      </c>
      <c r="K622" s="366">
        <v>395076</v>
      </c>
      <c r="L622" s="366">
        <v>4</v>
      </c>
      <c r="M622" s="366">
        <v>395076</v>
      </c>
      <c r="N622" s="366">
        <v>4</v>
      </c>
    </row>
    <row r="623" spans="1:14" ht="36">
      <c r="A623" s="364">
        <v>621</v>
      </c>
      <c r="B623" s="365" t="s">
        <v>5</v>
      </c>
      <c r="C623" s="364" t="s">
        <v>1078</v>
      </c>
      <c r="D623" s="364" t="s">
        <v>1079</v>
      </c>
      <c r="E623" s="364" t="s">
        <v>437</v>
      </c>
      <c r="F623" s="364" t="s">
        <v>1094</v>
      </c>
      <c r="G623" s="365" t="s">
        <v>336</v>
      </c>
      <c r="H623" s="364" t="s">
        <v>293</v>
      </c>
      <c r="I623" s="364" t="s">
        <v>1084</v>
      </c>
      <c r="J623" s="366" t="s">
        <v>1095</v>
      </c>
      <c r="K623" s="366">
        <v>419407</v>
      </c>
      <c r="L623" s="366">
        <v>3</v>
      </c>
      <c r="M623" s="366">
        <v>419407</v>
      </c>
      <c r="N623" s="366">
        <v>3</v>
      </c>
    </row>
    <row r="624" spans="1:14" ht="36">
      <c r="A624" s="364">
        <v>622</v>
      </c>
      <c r="B624" s="365" t="s">
        <v>5</v>
      </c>
      <c r="C624" s="364" t="s">
        <v>1078</v>
      </c>
      <c r="D624" s="364" t="s">
        <v>1079</v>
      </c>
      <c r="E624" s="364" t="s">
        <v>437</v>
      </c>
      <c r="F624" s="364" t="s">
        <v>1083</v>
      </c>
      <c r="G624" s="365" t="s">
        <v>312</v>
      </c>
      <c r="H624" s="364" t="s">
        <v>293</v>
      </c>
      <c r="I624" s="364" t="s">
        <v>1084</v>
      </c>
      <c r="J624" s="366" t="s">
        <v>1085</v>
      </c>
      <c r="K624" s="366">
        <v>26269262</v>
      </c>
      <c r="L624" s="366">
        <v>202</v>
      </c>
      <c r="M624" s="366">
        <v>26269262</v>
      </c>
      <c r="N624" s="366">
        <v>202</v>
      </c>
    </row>
    <row r="625" spans="1:14" ht="36">
      <c r="A625" s="364">
        <v>623</v>
      </c>
      <c r="B625" s="365" t="s">
        <v>5</v>
      </c>
      <c r="C625" s="364" t="s">
        <v>1078</v>
      </c>
      <c r="D625" s="364" t="s">
        <v>1079</v>
      </c>
      <c r="E625" s="364" t="s">
        <v>437</v>
      </c>
      <c r="F625" s="364" t="s">
        <v>1196</v>
      </c>
      <c r="G625" s="365" t="s">
        <v>334</v>
      </c>
      <c r="H625" s="364" t="s">
        <v>293</v>
      </c>
      <c r="I625" s="364" t="s">
        <v>1084</v>
      </c>
      <c r="J625" s="366" t="s">
        <v>1197</v>
      </c>
      <c r="K625" s="366">
        <v>1010305</v>
      </c>
      <c r="L625" s="366">
        <v>10</v>
      </c>
      <c r="M625" s="366">
        <v>1010305</v>
      </c>
      <c r="N625" s="366">
        <v>10</v>
      </c>
    </row>
    <row r="626" spans="1:14" ht="36">
      <c r="A626" s="364">
        <v>624</v>
      </c>
      <c r="B626" s="365" t="s">
        <v>5</v>
      </c>
      <c r="C626" s="364" t="s">
        <v>1078</v>
      </c>
      <c r="D626" s="364" t="s">
        <v>1079</v>
      </c>
      <c r="E626" s="364" t="s">
        <v>437</v>
      </c>
      <c r="F626" s="364" t="s">
        <v>1180</v>
      </c>
      <c r="G626" s="365" t="s">
        <v>417</v>
      </c>
      <c r="H626" s="364" t="s">
        <v>293</v>
      </c>
      <c r="I626" s="364" t="s">
        <v>1084</v>
      </c>
      <c r="J626" s="366" t="s">
        <v>1181</v>
      </c>
      <c r="K626" s="366">
        <v>1179783</v>
      </c>
      <c r="L626" s="366">
        <v>13</v>
      </c>
      <c r="M626" s="366">
        <v>1179783</v>
      </c>
      <c r="N626" s="366">
        <v>13</v>
      </c>
    </row>
    <row r="627" spans="1:14" ht="24">
      <c r="A627" s="364">
        <v>625</v>
      </c>
      <c r="B627" s="365" t="s">
        <v>5</v>
      </c>
      <c r="C627" s="364" t="s">
        <v>1078</v>
      </c>
      <c r="D627" s="364" t="s">
        <v>1079</v>
      </c>
      <c r="E627" s="364" t="s">
        <v>437</v>
      </c>
      <c r="F627" s="364" t="s">
        <v>1281</v>
      </c>
      <c r="G627" s="365" t="s">
        <v>368</v>
      </c>
      <c r="H627" s="364" t="s">
        <v>296</v>
      </c>
      <c r="I627" s="364" t="s">
        <v>1282</v>
      </c>
      <c r="J627" s="366" t="s">
        <v>1283</v>
      </c>
      <c r="K627" s="366">
        <v>371277</v>
      </c>
      <c r="L627" s="366">
        <v>2</v>
      </c>
      <c r="M627" s="366">
        <v>371277</v>
      </c>
      <c r="N627" s="366">
        <v>2</v>
      </c>
    </row>
    <row r="628" spans="1:14" ht="24">
      <c r="A628" s="364">
        <v>626</v>
      </c>
      <c r="B628" s="365" t="s">
        <v>5</v>
      </c>
      <c r="C628" s="364" t="s">
        <v>1078</v>
      </c>
      <c r="D628" s="364" t="s">
        <v>1079</v>
      </c>
      <c r="E628" s="364" t="s">
        <v>437</v>
      </c>
      <c r="F628" s="364" t="s">
        <v>1279</v>
      </c>
      <c r="G628" s="365" t="s">
        <v>369</v>
      </c>
      <c r="H628" s="364" t="s">
        <v>296</v>
      </c>
      <c r="I628" s="364" t="s">
        <v>1187</v>
      </c>
      <c r="J628" s="366" t="s">
        <v>1280</v>
      </c>
      <c r="K628" s="366">
        <v>1621460</v>
      </c>
      <c r="L628" s="366">
        <v>8</v>
      </c>
      <c r="M628" s="366">
        <v>1621460</v>
      </c>
      <c r="N628" s="366">
        <v>8</v>
      </c>
    </row>
    <row r="629" spans="1:14" ht="36">
      <c r="A629" s="364">
        <v>627</v>
      </c>
      <c r="B629" s="365" t="s">
        <v>5</v>
      </c>
      <c r="C629" s="364" t="s">
        <v>1078</v>
      </c>
      <c r="D629" s="364" t="s">
        <v>1131</v>
      </c>
      <c r="E629" s="364" t="s">
        <v>437</v>
      </c>
      <c r="F629" s="364" t="s">
        <v>1368</v>
      </c>
      <c r="G629" s="365" t="s">
        <v>377</v>
      </c>
      <c r="H629" s="364" t="s">
        <v>283</v>
      </c>
      <c r="I629" s="364" t="s">
        <v>1251</v>
      </c>
      <c r="J629" s="366" t="s">
        <v>1369</v>
      </c>
      <c r="K629" s="366">
        <v>0</v>
      </c>
      <c r="L629" s="366">
        <v>0</v>
      </c>
      <c r="M629" s="366">
        <v>0</v>
      </c>
      <c r="N629" s="366">
        <v>0</v>
      </c>
    </row>
    <row r="630" spans="1:14" ht="48">
      <c r="A630" s="364">
        <v>628</v>
      </c>
      <c r="B630" s="365" t="s">
        <v>5</v>
      </c>
      <c r="C630" s="364" t="s">
        <v>1078</v>
      </c>
      <c r="D630" s="364" t="s">
        <v>1090</v>
      </c>
      <c r="E630" s="364" t="s">
        <v>437</v>
      </c>
      <c r="F630" s="364" t="s">
        <v>1492</v>
      </c>
      <c r="G630" s="365" t="s">
        <v>1064</v>
      </c>
      <c r="H630" s="364" t="s">
        <v>284</v>
      </c>
      <c r="I630" s="364" t="s">
        <v>1251</v>
      </c>
      <c r="J630" s="366" t="s">
        <v>1493</v>
      </c>
      <c r="K630" s="366">
        <v>301952</v>
      </c>
      <c r="L630" s="366">
        <v>1</v>
      </c>
      <c r="M630" s="366">
        <v>301952</v>
      </c>
      <c r="N630" s="366">
        <v>1</v>
      </c>
    </row>
    <row r="631" spans="1:14" ht="24">
      <c r="A631" s="364">
        <v>629</v>
      </c>
      <c r="B631" s="365" t="s">
        <v>5</v>
      </c>
      <c r="C631" s="364" t="s">
        <v>1078</v>
      </c>
      <c r="D631" s="364" t="s">
        <v>1090</v>
      </c>
      <c r="E631" s="364" t="s">
        <v>437</v>
      </c>
      <c r="F631" s="364" t="s">
        <v>1389</v>
      </c>
      <c r="G631" s="365" t="s">
        <v>1022</v>
      </c>
      <c r="H631" s="364" t="s">
        <v>289</v>
      </c>
      <c r="I631" s="364" t="s">
        <v>1088</v>
      </c>
      <c r="J631" s="366" t="s">
        <v>1390</v>
      </c>
      <c r="K631" s="366">
        <v>-60899256</v>
      </c>
      <c r="L631" s="366">
        <v>-380</v>
      </c>
      <c r="M631" s="366">
        <v>-60899256</v>
      </c>
      <c r="N631" s="366">
        <v>-380</v>
      </c>
    </row>
    <row r="632" spans="1:14" ht="24">
      <c r="A632" s="364">
        <v>630</v>
      </c>
      <c r="B632" s="365" t="s">
        <v>5</v>
      </c>
      <c r="C632" s="364" t="s">
        <v>1078</v>
      </c>
      <c r="D632" s="364" t="s">
        <v>1090</v>
      </c>
      <c r="E632" s="364" t="s">
        <v>437</v>
      </c>
      <c r="F632" s="364" t="s">
        <v>1176</v>
      </c>
      <c r="G632" s="365" t="s">
        <v>351</v>
      </c>
      <c r="H632" s="364" t="s">
        <v>361</v>
      </c>
      <c r="I632" s="364" t="s">
        <v>1148</v>
      </c>
      <c r="J632" s="366" t="s">
        <v>1177</v>
      </c>
      <c r="K632" s="366">
        <v>884905</v>
      </c>
      <c r="L632" s="366">
        <v>10</v>
      </c>
      <c r="M632" s="366">
        <v>884905</v>
      </c>
      <c r="N632" s="366">
        <v>10</v>
      </c>
    </row>
    <row r="633" spans="1:14" ht="24">
      <c r="A633" s="364">
        <v>631</v>
      </c>
      <c r="B633" s="365" t="s">
        <v>5</v>
      </c>
      <c r="C633" s="364" t="s">
        <v>1078</v>
      </c>
      <c r="D633" s="364" t="s">
        <v>1090</v>
      </c>
      <c r="E633" s="364" t="s">
        <v>437</v>
      </c>
      <c r="F633" s="364" t="s">
        <v>1399</v>
      </c>
      <c r="G633" s="365" t="s">
        <v>356</v>
      </c>
      <c r="H633" s="364" t="s">
        <v>283</v>
      </c>
      <c r="I633" s="364" t="s">
        <v>1148</v>
      </c>
      <c r="J633" s="366" t="s">
        <v>1400</v>
      </c>
      <c r="K633" s="366">
        <v>264281</v>
      </c>
      <c r="L633" s="366">
        <v>1</v>
      </c>
      <c r="M633" s="366">
        <v>264281</v>
      </c>
      <c r="N633" s="366">
        <v>1</v>
      </c>
    </row>
    <row r="634" spans="1:14" ht="24">
      <c r="A634" s="364">
        <v>632</v>
      </c>
      <c r="B634" s="365" t="s">
        <v>5</v>
      </c>
      <c r="C634" s="364" t="s">
        <v>1078</v>
      </c>
      <c r="D634" s="364" t="s">
        <v>1131</v>
      </c>
      <c r="E634" s="364" t="s">
        <v>437</v>
      </c>
      <c r="F634" s="364" t="s">
        <v>1828</v>
      </c>
      <c r="G634" s="365" t="s">
        <v>1829</v>
      </c>
      <c r="H634" s="364" t="s">
        <v>290</v>
      </c>
      <c r="I634" s="364" t="s">
        <v>1092</v>
      </c>
      <c r="J634" s="366" t="s">
        <v>1830</v>
      </c>
      <c r="K634" s="366">
        <v>302742</v>
      </c>
      <c r="L634" s="366">
        <v>2</v>
      </c>
      <c r="M634" s="366">
        <v>302742</v>
      </c>
      <c r="N634" s="366">
        <v>2</v>
      </c>
    </row>
    <row r="635" spans="1:14" ht="48">
      <c r="A635" s="364">
        <v>633</v>
      </c>
      <c r="B635" s="365" t="s">
        <v>5</v>
      </c>
      <c r="C635" s="364" t="s">
        <v>1078</v>
      </c>
      <c r="D635" s="364" t="s">
        <v>1079</v>
      </c>
      <c r="E635" s="364" t="s">
        <v>437</v>
      </c>
      <c r="F635" s="364" t="s">
        <v>1275</v>
      </c>
      <c r="G635" s="365" t="s">
        <v>413</v>
      </c>
      <c r="H635" s="364" t="s">
        <v>414</v>
      </c>
      <c r="I635" s="364" t="s">
        <v>1092</v>
      </c>
      <c r="J635" s="366" t="s">
        <v>1276</v>
      </c>
      <c r="K635" s="366">
        <v>1524898</v>
      </c>
      <c r="L635" s="366">
        <v>11</v>
      </c>
      <c r="M635" s="366">
        <v>1524898</v>
      </c>
      <c r="N635" s="366">
        <v>11</v>
      </c>
    </row>
    <row r="636" spans="1:14" ht="48">
      <c r="A636" s="364">
        <v>634</v>
      </c>
      <c r="B636" s="365" t="s">
        <v>5</v>
      </c>
      <c r="C636" s="364" t="s">
        <v>1078</v>
      </c>
      <c r="D636" s="364" t="s">
        <v>1079</v>
      </c>
      <c r="E636" s="364" t="s">
        <v>437</v>
      </c>
      <c r="F636" s="364" t="s">
        <v>1246</v>
      </c>
      <c r="G636" s="365" t="s">
        <v>959</v>
      </c>
      <c r="H636" s="364" t="s">
        <v>960</v>
      </c>
      <c r="I636" s="364" t="s">
        <v>1092</v>
      </c>
      <c r="J636" s="366" t="s">
        <v>1247</v>
      </c>
      <c r="K636" s="366">
        <v>1686631</v>
      </c>
      <c r="L636" s="366">
        <v>9</v>
      </c>
      <c r="M636" s="366">
        <v>1686631</v>
      </c>
      <c r="N636" s="366">
        <v>9</v>
      </c>
    </row>
    <row r="637" spans="1:14" ht="24">
      <c r="A637" s="364">
        <v>635</v>
      </c>
      <c r="B637" s="365" t="s">
        <v>5</v>
      </c>
      <c r="C637" s="364" t="s">
        <v>1078</v>
      </c>
      <c r="D637" s="364" t="s">
        <v>1090</v>
      </c>
      <c r="E637" s="364" t="s">
        <v>437</v>
      </c>
      <c r="F637" s="364" t="s">
        <v>1091</v>
      </c>
      <c r="G637" s="365" t="s">
        <v>321</v>
      </c>
      <c r="H637" s="364" t="s">
        <v>361</v>
      </c>
      <c r="I637" s="364" t="s">
        <v>1092</v>
      </c>
      <c r="J637" s="366" t="s">
        <v>1093</v>
      </c>
      <c r="K637" s="366">
        <v>822290</v>
      </c>
      <c r="L637" s="366">
        <v>8</v>
      </c>
      <c r="M637" s="366">
        <v>822290</v>
      </c>
      <c r="N637" s="366">
        <v>8</v>
      </c>
    </row>
    <row r="638" spans="1:14" ht="36">
      <c r="A638" s="364">
        <v>636</v>
      </c>
      <c r="B638" s="365" t="s">
        <v>462</v>
      </c>
      <c r="C638" s="364" t="s">
        <v>1078</v>
      </c>
      <c r="D638" s="364" t="s">
        <v>1102</v>
      </c>
      <c r="E638" s="364" t="s">
        <v>258</v>
      </c>
      <c r="F638" s="364" t="s">
        <v>1358</v>
      </c>
      <c r="G638" s="365" t="s">
        <v>981</v>
      </c>
      <c r="H638" s="364" t="s">
        <v>982</v>
      </c>
      <c r="I638" s="364" t="s">
        <v>1092</v>
      </c>
      <c r="J638" s="366" t="s">
        <v>1359</v>
      </c>
      <c r="K638" s="366">
        <v>1050214</v>
      </c>
      <c r="L638" s="366">
        <v>10</v>
      </c>
      <c r="M638" s="366">
        <v>1050214</v>
      </c>
      <c r="N638" s="366">
        <v>10</v>
      </c>
    </row>
    <row r="639" spans="1:14" ht="36">
      <c r="A639" s="364">
        <v>637</v>
      </c>
      <c r="B639" s="365" t="s">
        <v>462</v>
      </c>
      <c r="C639" s="364" t="s">
        <v>1078</v>
      </c>
      <c r="D639" s="364" t="s">
        <v>1102</v>
      </c>
      <c r="E639" s="364" t="s">
        <v>258</v>
      </c>
      <c r="F639" s="364" t="s">
        <v>1142</v>
      </c>
      <c r="G639" s="365" t="s">
        <v>354</v>
      </c>
      <c r="H639" s="364" t="s">
        <v>303</v>
      </c>
      <c r="I639" s="364" t="s">
        <v>1081</v>
      </c>
      <c r="J639" s="366" t="s">
        <v>1143</v>
      </c>
      <c r="K639" s="366">
        <v>1230552</v>
      </c>
      <c r="L639" s="366">
        <v>18</v>
      </c>
      <c r="M639" s="366">
        <v>1230552</v>
      </c>
      <c r="N639" s="366">
        <v>18</v>
      </c>
    </row>
    <row r="640" spans="1:14" ht="36">
      <c r="A640" s="364">
        <v>638</v>
      </c>
      <c r="B640" s="365" t="s">
        <v>462</v>
      </c>
      <c r="C640" s="364" t="s">
        <v>1078</v>
      </c>
      <c r="D640" s="364" t="s">
        <v>1102</v>
      </c>
      <c r="E640" s="364" t="s">
        <v>258</v>
      </c>
      <c r="F640" s="364" t="s">
        <v>1747</v>
      </c>
      <c r="G640" s="365" t="s">
        <v>1748</v>
      </c>
      <c r="H640" s="364" t="s">
        <v>303</v>
      </c>
      <c r="I640" s="364" t="s">
        <v>1081</v>
      </c>
      <c r="J640" s="366" t="s">
        <v>1749</v>
      </c>
      <c r="K640" s="366">
        <v>2982240</v>
      </c>
      <c r="L640" s="366">
        <v>40</v>
      </c>
      <c r="M640" s="366">
        <v>2982240</v>
      </c>
      <c r="N640" s="366">
        <v>40</v>
      </c>
    </row>
    <row r="641" spans="1:14" ht="36">
      <c r="A641" s="364">
        <v>639</v>
      </c>
      <c r="B641" s="365" t="s">
        <v>462</v>
      </c>
      <c r="C641" s="364" t="s">
        <v>1078</v>
      </c>
      <c r="D641" s="364" t="s">
        <v>1102</v>
      </c>
      <c r="E641" s="364" t="s">
        <v>258</v>
      </c>
      <c r="F641" s="364" t="s">
        <v>1103</v>
      </c>
      <c r="G641" s="365" t="s">
        <v>977</v>
      </c>
      <c r="H641" s="364" t="s">
        <v>303</v>
      </c>
      <c r="I641" s="364" t="s">
        <v>1081</v>
      </c>
      <c r="J641" s="366" t="s">
        <v>1104</v>
      </c>
      <c r="K641" s="366">
        <v>760752</v>
      </c>
      <c r="L641" s="366">
        <v>12</v>
      </c>
      <c r="M641" s="366">
        <v>760752</v>
      </c>
      <c r="N641" s="366">
        <v>12</v>
      </c>
    </row>
    <row r="642" spans="1:14" ht="36">
      <c r="A642" s="364">
        <v>640</v>
      </c>
      <c r="B642" s="365" t="s">
        <v>462</v>
      </c>
      <c r="C642" s="364" t="s">
        <v>1078</v>
      </c>
      <c r="D642" s="364" t="s">
        <v>1102</v>
      </c>
      <c r="E642" s="364" t="s">
        <v>258</v>
      </c>
      <c r="F642" s="364" t="s">
        <v>1212</v>
      </c>
      <c r="G642" s="365" t="s">
        <v>940</v>
      </c>
      <c r="H642" s="364" t="s">
        <v>303</v>
      </c>
      <c r="I642" s="364" t="s">
        <v>1081</v>
      </c>
      <c r="J642" s="366" t="s">
        <v>1213</v>
      </c>
      <c r="K642" s="366">
        <v>1620720</v>
      </c>
      <c r="L642" s="366">
        <v>20</v>
      </c>
      <c r="M642" s="366">
        <v>1620720</v>
      </c>
      <c r="N642" s="366">
        <v>20</v>
      </c>
    </row>
    <row r="643" spans="1:14" ht="36">
      <c r="A643" s="364">
        <v>641</v>
      </c>
      <c r="B643" s="365" t="s">
        <v>462</v>
      </c>
      <c r="C643" s="364" t="s">
        <v>1078</v>
      </c>
      <c r="D643" s="364" t="s">
        <v>1079</v>
      </c>
      <c r="E643" s="364" t="s">
        <v>258</v>
      </c>
      <c r="F643" s="364" t="s">
        <v>1080</v>
      </c>
      <c r="G643" s="365" t="s">
        <v>316</v>
      </c>
      <c r="H643" s="364" t="s">
        <v>293</v>
      </c>
      <c r="I643" s="364" t="s">
        <v>1081</v>
      </c>
      <c r="J643" s="366" t="s">
        <v>1082</v>
      </c>
      <c r="K643" s="366">
        <v>1581888</v>
      </c>
      <c r="L643" s="366">
        <v>32</v>
      </c>
      <c r="M643" s="366">
        <v>1581888</v>
      </c>
      <c r="N643" s="366">
        <v>32</v>
      </c>
    </row>
    <row r="644" spans="1:14" ht="24">
      <c r="A644" s="364">
        <v>642</v>
      </c>
      <c r="B644" s="365" t="s">
        <v>135</v>
      </c>
      <c r="C644" s="364" t="s">
        <v>1078</v>
      </c>
      <c r="D644" s="364" t="s">
        <v>1090</v>
      </c>
      <c r="E644" s="364" t="s">
        <v>46</v>
      </c>
      <c r="F644" s="364" t="s">
        <v>1151</v>
      </c>
      <c r="G644" s="365" t="s">
        <v>996</v>
      </c>
      <c r="H644" s="364" t="s">
        <v>287</v>
      </c>
      <c r="I644" s="364" t="s">
        <v>1092</v>
      </c>
      <c r="J644" s="366" t="s">
        <v>1152</v>
      </c>
      <c r="K644" s="366">
        <v>184535</v>
      </c>
      <c r="L644" s="366">
        <v>2</v>
      </c>
      <c r="M644" s="366">
        <v>184535</v>
      </c>
      <c r="N644" s="366">
        <v>2</v>
      </c>
    </row>
    <row r="645" spans="1:14" ht="24">
      <c r="A645" s="364">
        <v>643</v>
      </c>
      <c r="B645" s="365" t="s">
        <v>135</v>
      </c>
      <c r="C645" s="364" t="s">
        <v>1078</v>
      </c>
      <c r="D645" s="364" t="s">
        <v>1090</v>
      </c>
      <c r="E645" s="364" t="s">
        <v>46</v>
      </c>
      <c r="F645" s="364" t="s">
        <v>1138</v>
      </c>
      <c r="G645" s="365" t="s">
        <v>351</v>
      </c>
      <c r="H645" s="364" t="s">
        <v>287</v>
      </c>
      <c r="I645" s="364" t="s">
        <v>1092</v>
      </c>
      <c r="J645" s="366" t="s">
        <v>1139</v>
      </c>
      <c r="K645" s="366">
        <v>389470</v>
      </c>
      <c r="L645" s="366">
        <v>4</v>
      </c>
      <c r="M645" s="366">
        <v>389470</v>
      </c>
      <c r="N645" s="366">
        <v>4</v>
      </c>
    </row>
    <row r="646" spans="1:14" ht="36">
      <c r="A646" s="364">
        <v>644</v>
      </c>
      <c r="B646" s="365" t="s">
        <v>135</v>
      </c>
      <c r="C646" s="364" t="s">
        <v>1078</v>
      </c>
      <c r="D646" s="364" t="s">
        <v>1079</v>
      </c>
      <c r="E646" s="364" t="s">
        <v>46</v>
      </c>
      <c r="F646" s="364" t="s">
        <v>1144</v>
      </c>
      <c r="G646" s="365" t="s">
        <v>332</v>
      </c>
      <c r="H646" s="364" t="s">
        <v>293</v>
      </c>
      <c r="I646" s="364" t="s">
        <v>1081</v>
      </c>
      <c r="J646" s="366" t="s">
        <v>1145</v>
      </c>
      <c r="K646" s="366">
        <v>751520</v>
      </c>
      <c r="L646" s="366">
        <v>8</v>
      </c>
      <c r="M646" s="366">
        <v>751520</v>
      </c>
      <c r="N646" s="366">
        <v>8</v>
      </c>
    </row>
    <row r="647" spans="1:14" ht="48">
      <c r="A647" s="364">
        <v>645</v>
      </c>
      <c r="B647" s="365" t="s">
        <v>135</v>
      </c>
      <c r="C647" s="364" t="s">
        <v>1078</v>
      </c>
      <c r="D647" s="364" t="s">
        <v>1159</v>
      </c>
      <c r="E647" s="364" t="s">
        <v>46</v>
      </c>
      <c r="F647" s="364" t="s">
        <v>1165</v>
      </c>
      <c r="G647" s="365" t="s">
        <v>416</v>
      </c>
      <c r="H647" s="364" t="s">
        <v>293</v>
      </c>
      <c r="I647" s="364" t="s">
        <v>1081</v>
      </c>
      <c r="J647" s="366" t="s">
        <v>1166</v>
      </c>
      <c r="K647" s="366">
        <v>397320</v>
      </c>
      <c r="L647" s="366">
        <v>5</v>
      </c>
      <c r="M647" s="366">
        <v>397320</v>
      </c>
      <c r="N647" s="366">
        <v>5</v>
      </c>
    </row>
    <row r="648" spans="1:14" ht="24">
      <c r="A648" s="364">
        <v>646</v>
      </c>
      <c r="B648" s="365" t="s">
        <v>135</v>
      </c>
      <c r="C648" s="364" t="s">
        <v>1078</v>
      </c>
      <c r="D648" s="364" t="s">
        <v>1090</v>
      </c>
      <c r="E648" s="364" t="s">
        <v>46</v>
      </c>
      <c r="F648" s="364" t="s">
        <v>1136</v>
      </c>
      <c r="G648" s="365" t="s">
        <v>333</v>
      </c>
      <c r="H648" s="364" t="s">
        <v>289</v>
      </c>
      <c r="I648" s="364" t="s">
        <v>1088</v>
      </c>
      <c r="J648" s="366" t="s">
        <v>1137</v>
      </c>
      <c r="K648" s="366">
        <v>251741</v>
      </c>
      <c r="L648" s="366">
        <v>2</v>
      </c>
      <c r="M648" s="366">
        <v>251741</v>
      </c>
      <c r="N648" s="366">
        <v>2</v>
      </c>
    </row>
    <row r="649" spans="1:14" ht="24">
      <c r="A649" s="364">
        <v>647</v>
      </c>
      <c r="B649" s="365" t="s">
        <v>191</v>
      </c>
      <c r="C649" s="364" t="s">
        <v>1078</v>
      </c>
      <c r="D649" s="364" t="s">
        <v>1131</v>
      </c>
      <c r="E649" s="364" t="s">
        <v>258</v>
      </c>
      <c r="F649" s="364" t="s">
        <v>1459</v>
      </c>
      <c r="G649" s="365" t="s">
        <v>942</v>
      </c>
      <c r="H649" s="364" t="s">
        <v>290</v>
      </c>
      <c r="I649" s="364" t="s">
        <v>1092</v>
      </c>
      <c r="J649" s="366" t="s">
        <v>1460</v>
      </c>
      <c r="K649" s="366">
        <v>783123</v>
      </c>
      <c r="L649" s="366">
        <v>4</v>
      </c>
      <c r="M649" s="366">
        <v>783123</v>
      </c>
      <c r="N649" s="366">
        <v>4</v>
      </c>
    </row>
    <row r="650" spans="1:14" ht="48">
      <c r="A650" s="364">
        <v>648</v>
      </c>
      <c r="B650" s="365" t="s">
        <v>47</v>
      </c>
      <c r="C650" s="364" t="s">
        <v>1078</v>
      </c>
      <c r="D650" s="364" t="s">
        <v>1090</v>
      </c>
      <c r="E650" s="364" t="s">
        <v>460</v>
      </c>
      <c r="F650" s="364" t="s">
        <v>1151</v>
      </c>
      <c r="G650" s="365" t="s">
        <v>996</v>
      </c>
      <c r="H650" s="364" t="s">
        <v>287</v>
      </c>
      <c r="I650" s="364" t="s">
        <v>1092</v>
      </c>
      <c r="J650" s="366" t="s">
        <v>1152</v>
      </c>
      <c r="K650" s="366">
        <v>14762800</v>
      </c>
      <c r="L650" s="366">
        <v>170</v>
      </c>
      <c r="M650" s="366">
        <v>14762800</v>
      </c>
      <c r="N650" s="366">
        <v>170</v>
      </c>
    </row>
    <row r="651" spans="1:14" ht="48">
      <c r="A651" s="364">
        <v>649</v>
      </c>
      <c r="B651" s="365" t="s">
        <v>47</v>
      </c>
      <c r="C651" s="364" t="s">
        <v>1078</v>
      </c>
      <c r="D651" s="364" t="s">
        <v>1090</v>
      </c>
      <c r="E651" s="364" t="s">
        <v>460</v>
      </c>
      <c r="F651" s="364" t="s">
        <v>1140</v>
      </c>
      <c r="G651" s="365" t="s">
        <v>321</v>
      </c>
      <c r="H651" s="364" t="s">
        <v>287</v>
      </c>
      <c r="I651" s="364" t="s">
        <v>1092</v>
      </c>
      <c r="J651" s="366" t="s">
        <v>1141</v>
      </c>
      <c r="K651" s="366">
        <v>96865120</v>
      </c>
      <c r="L651" s="366">
        <v>1034</v>
      </c>
      <c r="M651" s="366">
        <v>96865120</v>
      </c>
      <c r="N651" s="366">
        <v>1034</v>
      </c>
    </row>
    <row r="652" spans="1:14" ht="48">
      <c r="A652" s="364">
        <v>650</v>
      </c>
      <c r="B652" s="365" t="s">
        <v>47</v>
      </c>
      <c r="C652" s="364" t="s">
        <v>1078</v>
      </c>
      <c r="D652" s="364" t="s">
        <v>1090</v>
      </c>
      <c r="E652" s="364" t="s">
        <v>460</v>
      </c>
      <c r="F652" s="364" t="s">
        <v>1138</v>
      </c>
      <c r="G652" s="365" t="s">
        <v>351</v>
      </c>
      <c r="H652" s="364" t="s">
        <v>287</v>
      </c>
      <c r="I652" s="364" t="s">
        <v>1092</v>
      </c>
      <c r="J652" s="366" t="s">
        <v>1139</v>
      </c>
      <c r="K652" s="366">
        <v>128112720</v>
      </c>
      <c r="L652" s="366">
        <v>1398</v>
      </c>
      <c r="M652" s="366">
        <v>128112720</v>
      </c>
      <c r="N652" s="366">
        <v>1398</v>
      </c>
    </row>
    <row r="653" spans="1:14" ht="48">
      <c r="A653" s="364">
        <v>651</v>
      </c>
      <c r="B653" s="365" t="s">
        <v>47</v>
      </c>
      <c r="C653" s="364" t="s">
        <v>1078</v>
      </c>
      <c r="D653" s="364" t="s">
        <v>1090</v>
      </c>
      <c r="E653" s="364" t="s">
        <v>460</v>
      </c>
      <c r="F653" s="364" t="s">
        <v>1123</v>
      </c>
      <c r="G653" s="365" t="s">
        <v>966</v>
      </c>
      <c r="H653" s="364" t="s">
        <v>287</v>
      </c>
      <c r="I653" s="364" t="s">
        <v>1092</v>
      </c>
      <c r="J653" s="366" t="s">
        <v>1124</v>
      </c>
      <c r="K653" s="366">
        <v>12934400</v>
      </c>
      <c r="L653" s="366">
        <v>160</v>
      </c>
      <c r="M653" s="366">
        <v>12934400</v>
      </c>
      <c r="N653" s="366">
        <v>160</v>
      </c>
    </row>
    <row r="654" spans="1:14" ht="48">
      <c r="A654" s="364">
        <v>652</v>
      </c>
      <c r="B654" s="365" t="s">
        <v>47</v>
      </c>
      <c r="C654" s="364" t="s">
        <v>1078</v>
      </c>
      <c r="D654" s="364" t="s">
        <v>1090</v>
      </c>
      <c r="E654" s="364" t="s">
        <v>460</v>
      </c>
      <c r="F654" s="364" t="s">
        <v>1112</v>
      </c>
      <c r="G654" s="365" t="s">
        <v>352</v>
      </c>
      <c r="H654" s="364" t="s">
        <v>287</v>
      </c>
      <c r="I654" s="364" t="s">
        <v>1092</v>
      </c>
      <c r="J654" s="366" t="s">
        <v>1113</v>
      </c>
      <c r="K654" s="366">
        <v>18711000</v>
      </c>
      <c r="L654" s="366">
        <v>175</v>
      </c>
      <c r="M654" s="366">
        <v>18711000</v>
      </c>
      <c r="N654" s="366">
        <v>175</v>
      </c>
    </row>
    <row r="655" spans="1:14" ht="48">
      <c r="A655" s="364">
        <v>653</v>
      </c>
      <c r="B655" s="365" t="s">
        <v>47</v>
      </c>
      <c r="C655" s="364" t="s">
        <v>1078</v>
      </c>
      <c r="D655" s="364" t="s">
        <v>1090</v>
      </c>
      <c r="E655" s="364" t="s">
        <v>460</v>
      </c>
      <c r="F655" s="364" t="s">
        <v>1132</v>
      </c>
      <c r="G655" s="365" t="s">
        <v>325</v>
      </c>
      <c r="H655" s="364" t="s">
        <v>287</v>
      </c>
      <c r="I655" s="364" t="s">
        <v>1092</v>
      </c>
      <c r="J655" s="366" t="s">
        <v>1133</v>
      </c>
      <c r="K655" s="366">
        <v>15960000</v>
      </c>
      <c r="L655" s="366">
        <v>200</v>
      </c>
      <c r="M655" s="366">
        <v>15960000</v>
      </c>
      <c r="N655" s="366">
        <v>200</v>
      </c>
    </row>
    <row r="656" spans="1:14" ht="48">
      <c r="A656" s="364">
        <v>654</v>
      </c>
      <c r="B656" s="365" t="s">
        <v>47</v>
      </c>
      <c r="C656" s="364" t="s">
        <v>1078</v>
      </c>
      <c r="D656" s="364" t="s">
        <v>1090</v>
      </c>
      <c r="E656" s="364" t="s">
        <v>460</v>
      </c>
      <c r="F656" s="364" t="s">
        <v>1125</v>
      </c>
      <c r="G656" s="365" t="s">
        <v>340</v>
      </c>
      <c r="H656" s="364" t="s">
        <v>287</v>
      </c>
      <c r="I656" s="364" t="s">
        <v>1092</v>
      </c>
      <c r="J656" s="366" t="s">
        <v>1126</v>
      </c>
      <c r="K656" s="366">
        <v>22748000</v>
      </c>
      <c r="L656" s="366">
        <v>242</v>
      </c>
      <c r="M656" s="366">
        <v>22748000</v>
      </c>
      <c r="N656" s="366">
        <v>242</v>
      </c>
    </row>
    <row r="657" spans="1:14" ht="48">
      <c r="A657" s="364">
        <v>655</v>
      </c>
      <c r="B657" s="365" t="s">
        <v>47</v>
      </c>
      <c r="C657" s="364" t="s">
        <v>1078</v>
      </c>
      <c r="D657" s="364" t="s">
        <v>1079</v>
      </c>
      <c r="E657" s="364" t="s">
        <v>460</v>
      </c>
      <c r="F657" s="364" t="s">
        <v>1163</v>
      </c>
      <c r="G657" s="365" t="s">
        <v>340</v>
      </c>
      <c r="H657" s="364" t="s">
        <v>298</v>
      </c>
      <c r="I657" s="364" t="s">
        <v>1092</v>
      </c>
      <c r="J657" s="366" t="s">
        <v>1164</v>
      </c>
      <c r="K657" s="366">
        <v>24893920</v>
      </c>
      <c r="L657" s="366">
        <v>314</v>
      </c>
      <c r="M657" s="366">
        <v>24893920</v>
      </c>
      <c r="N657" s="366">
        <v>314</v>
      </c>
    </row>
    <row r="658" spans="1:14" ht="48">
      <c r="A658" s="364">
        <v>656</v>
      </c>
      <c r="B658" s="365" t="s">
        <v>47</v>
      </c>
      <c r="C658" s="364" t="s">
        <v>1078</v>
      </c>
      <c r="D658" s="364" t="s">
        <v>1090</v>
      </c>
      <c r="E658" s="364" t="s">
        <v>460</v>
      </c>
      <c r="F658" s="364" t="s">
        <v>1106</v>
      </c>
      <c r="G658" s="365" t="s">
        <v>1011</v>
      </c>
      <c r="H658" s="364" t="s">
        <v>287</v>
      </c>
      <c r="I658" s="364" t="s">
        <v>1092</v>
      </c>
      <c r="J658" s="366" t="s">
        <v>1107</v>
      </c>
      <c r="K658" s="366">
        <v>13208000</v>
      </c>
      <c r="L658" s="366">
        <v>130</v>
      </c>
      <c r="M658" s="366">
        <v>13208000</v>
      </c>
      <c r="N658" s="366">
        <v>130</v>
      </c>
    </row>
    <row r="659" spans="1:14" ht="48">
      <c r="A659" s="364">
        <v>657</v>
      </c>
      <c r="B659" s="365" t="s">
        <v>47</v>
      </c>
      <c r="C659" s="364" t="s">
        <v>1078</v>
      </c>
      <c r="D659" s="364" t="s">
        <v>1090</v>
      </c>
      <c r="E659" s="364" t="s">
        <v>460</v>
      </c>
      <c r="F659" s="364" t="s">
        <v>1214</v>
      </c>
      <c r="G659" s="365" t="s">
        <v>1010</v>
      </c>
      <c r="H659" s="364" t="s">
        <v>287</v>
      </c>
      <c r="I659" s="364" t="s">
        <v>1092</v>
      </c>
      <c r="J659" s="366" t="s">
        <v>1215</v>
      </c>
      <c r="K659" s="366">
        <v>19877760</v>
      </c>
      <c r="L659" s="366">
        <v>232</v>
      </c>
      <c r="M659" s="366">
        <v>19877760</v>
      </c>
      <c r="N659" s="366">
        <v>232</v>
      </c>
    </row>
    <row r="660" spans="1:14" ht="48">
      <c r="A660" s="364">
        <v>658</v>
      </c>
      <c r="B660" s="365" t="s">
        <v>47</v>
      </c>
      <c r="C660" s="364" t="s">
        <v>1078</v>
      </c>
      <c r="D660" s="364" t="s">
        <v>1090</v>
      </c>
      <c r="E660" s="364" t="s">
        <v>460</v>
      </c>
      <c r="F660" s="364" t="s">
        <v>1776</v>
      </c>
      <c r="G660" s="365" t="s">
        <v>347</v>
      </c>
      <c r="H660" s="364" t="s">
        <v>287</v>
      </c>
      <c r="I660" s="364" t="s">
        <v>1092</v>
      </c>
      <c r="J660" s="366" t="s">
        <v>1777</v>
      </c>
      <c r="K660" s="366">
        <v>53709600</v>
      </c>
      <c r="L660" s="366">
        <v>483</v>
      </c>
      <c r="M660" s="366">
        <v>53709600</v>
      </c>
      <c r="N660" s="366">
        <v>483</v>
      </c>
    </row>
    <row r="661" spans="1:14" ht="48">
      <c r="A661" s="364">
        <v>659</v>
      </c>
      <c r="B661" s="365" t="s">
        <v>47</v>
      </c>
      <c r="C661" s="364" t="s">
        <v>1078</v>
      </c>
      <c r="D661" s="364" t="s">
        <v>1131</v>
      </c>
      <c r="E661" s="364" t="s">
        <v>460</v>
      </c>
      <c r="F661" s="364" t="s">
        <v>1828</v>
      </c>
      <c r="G661" s="365" t="s">
        <v>1829</v>
      </c>
      <c r="H661" s="364" t="s">
        <v>290</v>
      </c>
      <c r="I661" s="364" t="s">
        <v>1092</v>
      </c>
      <c r="J661" s="366" t="s">
        <v>1830</v>
      </c>
      <c r="K661" s="366">
        <v>94186400</v>
      </c>
      <c r="L661" s="366">
        <v>700</v>
      </c>
      <c r="M661" s="366">
        <v>94186400</v>
      </c>
      <c r="N661" s="366">
        <v>700</v>
      </c>
    </row>
    <row r="662" spans="1:14" ht="24">
      <c r="A662" s="364">
        <v>660</v>
      </c>
      <c r="B662" s="365" t="s">
        <v>33</v>
      </c>
      <c r="C662" s="364" t="s">
        <v>1078</v>
      </c>
      <c r="D662" s="364" t="s">
        <v>1090</v>
      </c>
      <c r="E662" s="364" t="s">
        <v>22</v>
      </c>
      <c r="F662" s="364" t="s">
        <v>1140</v>
      </c>
      <c r="G662" s="365" t="s">
        <v>321</v>
      </c>
      <c r="H662" s="364" t="s">
        <v>287</v>
      </c>
      <c r="I662" s="364" t="s">
        <v>1092</v>
      </c>
      <c r="J662" s="366" t="s">
        <v>1141</v>
      </c>
      <c r="K662" s="366">
        <v>597210</v>
      </c>
      <c r="L662" s="366">
        <v>6</v>
      </c>
      <c r="M662" s="366">
        <v>597210</v>
      </c>
      <c r="N662" s="366">
        <v>6</v>
      </c>
    </row>
    <row r="663" spans="1:14" ht="24">
      <c r="A663" s="364">
        <v>661</v>
      </c>
      <c r="B663" s="365" t="s">
        <v>33</v>
      </c>
      <c r="C663" s="364" t="s">
        <v>1078</v>
      </c>
      <c r="D663" s="364" t="s">
        <v>1090</v>
      </c>
      <c r="E663" s="364" t="s">
        <v>22</v>
      </c>
      <c r="F663" s="364" t="s">
        <v>1138</v>
      </c>
      <c r="G663" s="365" t="s">
        <v>351</v>
      </c>
      <c r="H663" s="364" t="s">
        <v>287</v>
      </c>
      <c r="I663" s="364" t="s">
        <v>1092</v>
      </c>
      <c r="J663" s="366" t="s">
        <v>1139</v>
      </c>
      <c r="K663" s="366">
        <v>389470</v>
      </c>
      <c r="L663" s="366">
        <v>4</v>
      </c>
      <c r="M663" s="366">
        <v>389470</v>
      </c>
      <c r="N663" s="366">
        <v>4</v>
      </c>
    </row>
    <row r="664" spans="1:14" ht="36">
      <c r="A664" s="364">
        <v>662</v>
      </c>
      <c r="B664" s="365" t="s">
        <v>33</v>
      </c>
      <c r="C664" s="364" t="s">
        <v>1078</v>
      </c>
      <c r="D664" s="364" t="s">
        <v>1079</v>
      </c>
      <c r="E664" s="364" t="s">
        <v>22</v>
      </c>
      <c r="F664" s="364" t="s">
        <v>1144</v>
      </c>
      <c r="G664" s="365" t="s">
        <v>332</v>
      </c>
      <c r="H664" s="364" t="s">
        <v>293</v>
      </c>
      <c r="I664" s="364" t="s">
        <v>1081</v>
      </c>
      <c r="J664" s="366" t="s">
        <v>1145</v>
      </c>
      <c r="K664" s="366">
        <v>1155462</v>
      </c>
      <c r="L664" s="366">
        <v>12</v>
      </c>
      <c r="M664" s="366">
        <v>1155462</v>
      </c>
      <c r="N664" s="366">
        <v>12</v>
      </c>
    </row>
    <row r="665" spans="1:14" ht="48">
      <c r="A665" s="364">
        <v>663</v>
      </c>
      <c r="B665" s="365" t="s">
        <v>33</v>
      </c>
      <c r="C665" s="364" t="s">
        <v>1078</v>
      </c>
      <c r="D665" s="364" t="s">
        <v>1159</v>
      </c>
      <c r="E665" s="364" t="s">
        <v>22</v>
      </c>
      <c r="F665" s="364" t="s">
        <v>1165</v>
      </c>
      <c r="G665" s="365" t="s">
        <v>416</v>
      </c>
      <c r="H665" s="364" t="s">
        <v>293</v>
      </c>
      <c r="I665" s="364" t="s">
        <v>1081</v>
      </c>
      <c r="J665" s="366" t="s">
        <v>1166</v>
      </c>
      <c r="K665" s="366">
        <v>488704</v>
      </c>
      <c r="L665" s="366">
        <v>6</v>
      </c>
      <c r="M665" s="366">
        <v>488704</v>
      </c>
      <c r="N665" s="366">
        <v>6</v>
      </c>
    </row>
    <row r="666" spans="1:14" ht="36">
      <c r="A666" s="364">
        <v>664</v>
      </c>
      <c r="B666" s="365" t="s">
        <v>33</v>
      </c>
      <c r="C666" s="364" t="s">
        <v>1078</v>
      </c>
      <c r="D666" s="364" t="s">
        <v>1086</v>
      </c>
      <c r="E666" s="364" t="s">
        <v>22</v>
      </c>
      <c r="F666" s="364" t="s">
        <v>1208</v>
      </c>
      <c r="G666" s="365" t="s">
        <v>415</v>
      </c>
      <c r="H666" s="364" t="s">
        <v>293</v>
      </c>
      <c r="I666" s="364" t="s">
        <v>1081</v>
      </c>
      <c r="J666" s="366" t="s">
        <v>1209</v>
      </c>
      <c r="K666" s="366">
        <v>146395</v>
      </c>
      <c r="L666" s="366">
        <v>2</v>
      </c>
      <c r="M666" s="366">
        <v>146395</v>
      </c>
      <c r="N666" s="366">
        <v>2</v>
      </c>
    </row>
    <row r="667" spans="1:14" ht="36">
      <c r="A667" s="364">
        <v>665</v>
      </c>
      <c r="B667" s="365" t="s">
        <v>33</v>
      </c>
      <c r="C667" s="364" t="s">
        <v>1078</v>
      </c>
      <c r="D667" s="364" t="s">
        <v>1079</v>
      </c>
      <c r="E667" s="364" t="s">
        <v>22</v>
      </c>
      <c r="F667" s="364" t="s">
        <v>1222</v>
      </c>
      <c r="G667" s="365" t="s">
        <v>968</v>
      </c>
      <c r="H667" s="364" t="s">
        <v>293</v>
      </c>
      <c r="I667" s="364" t="s">
        <v>1084</v>
      </c>
      <c r="J667" s="366" t="s">
        <v>1223</v>
      </c>
      <c r="K667" s="366">
        <v>767692</v>
      </c>
      <c r="L667" s="366">
        <v>6</v>
      </c>
      <c r="M667" s="366">
        <v>767692</v>
      </c>
      <c r="N667" s="366">
        <v>6</v>
      </c>
    </row>
    <row r="668" spans="1:14" ht="36">
      <c r="A668" s="364">
        <v>666</v>
      </c>
      <c r="B668" s="365" t="s">
        <v>33</v>
      </c>
      <c r="C668" s="364" t="s">
        <v>1078</v>
      </c>
      <c r="D668" s="364" t="s">
        <v>1079</v>
      </c>
      <c r="E668" s="364" t="s">
        <v>22</v>
      </c>
      <c r="F668" s="364" t="s">
        <v>1094</v>
      </c>
      <c r="G668" s="365" t="s">
        <v>336</v>
      </c>
      <c r="H668" s="364" t="s">
        <v>293</v>
      </c>
      <c r="I668" s="364" t="s">
        <v>1084</v>
      </c>
      <c r="J668" s="366" t="s">
        <v>1095</v>
      </c>
      <c r="K668" s="366">
        <v>314076</v>
      </c>
      <c r="L668" s="366">
        <v>2</v>
      </c>
      <c r="M668" s="366">
        <v>314076</v>
      </c>
      <c r="N668" s="366">
        <v>2</v>
      </c>
    </row>
    <row r="669" spans="1:14" ht="24">
      <c r="A669" s="364">
        <v>667</v>
      </c>
      <c r="B669" s="365" t="s">
        <v>71</v>
      </c>
      <c r="C669" s="364" t="s">
        <v>1078</v>
      </c>
      <c r="D669" s="364" t="s">
        <v>1090</v>
      </c>
      <c r="E669" s="364" t="s">
        <v>67</v>
      </c>
      <c r="F669" s="364" t="s">
        <v>1140</v>
      </c>
      <c r="G669" s="365" t="s">
        <v>321</v>
      </c>
      <c r="H669" s="364" t="s">
        <v>287</v>
      </c>
      <c r="I669" s="364" t="s">
        <v>1092</v>
      </c>
      <c r="J669" s="366" t="s">
        <v>1141</v>
      </c>
      <c r="K669" s="366">
        <v>3981400</v>
      </c>
      <c r="L669" s="366">
        <v>40</v>
      </c>
      <c r="M669" s="366">
        <v>3981400</v>
      </c>
      <c r="N669" s="366">
        <v>40</v>
      </c>
    </row>
    <row r="670" spans="1:14" ht="24">
      <c r="A670" s="364">
        <v>668</v>
      </c>
      <c r="B670" s="365" t="s">
        <v>71</v>
      </c>
      <c r="C670" s="364" t="s">
        <v>1078</v>
      </c>
      <c r="D670" s="364" t="s">
        <v>1090</v>
      </c>
      <c r="E670" s="364" t="s">
        <v>67</v>
      </c>
      <c r="F670" s="364" t="s">
        <v>1132</v>
      </c>
      <c r="G670" s="365" t="s">
        <v>325</v>
      </c>
      <c r="H670" s="364" t="s">
        <v>287</v>
      </c>
      <c r="I670" s="364" t="s">
        <v>1092</v>
      </c>
      <c r="J670" s="366" t="s">
        <v>1133</v>
      </c>
      <c r="K670" s="366">
        <v>508725</v>
      </c>
      <c r="L670" s="366">
        <v>6</v>
      </c>
      <c r="M670" s="366">
        <v>508725</v>
      </c>
      <c r="N670" s="366">
        <v>6</v>
      </c>
    </row>
    <row r="671" spans="1:14" ht="24">
      <c r="A671" s="364">
        <v>669</v>
      </c>
      <c r="B671" s="365" t="s">
        <v>71</v>
      </c>
      <c r="C671" s="364" t="s">
        <v>1078</v>
      </c>
      <c r="D671" s="364" t="s">
        <v>1090</v>
      </c>
      <c r="E671" s="364" t="s">
        <v>67</v>
      </c>
      <c r="F671" s="364" t="s">
        <v>1519</v>
      </c>
      <c r="G671" s="365" t="s">
        <v>1520</v>
      </c>
      <c r="H671" s="364" t="s">
        <v>284</v>
      </c>
      <c r="I671" s="364" t="s">
        <v>1481</v>
      </c>
      <c r="J671" s="366" t="s">
        <v>1521</v>
      </c>
      <c r="K671" s="366">
        <v>1259363</v>
      </c>
      <c r="L671" s="366">
        <v>4</v>
      </c>
      <c r="M671" s="366">
        <v>1259363</v>
      </c>
      <c r="N671" s="366">
        <v>4</v>
      </c>
    </row>
    <row r="672" spans="1:14" ht="24">
      <c r="A672" s="364">
        <v>670</v>
      </c>
      <c r="B672" s="365" t="s">
        <v>71</v>
      </c>
      <c r="C672" s="364" t="s">
        <v>1078</v>
      </c>
      <c r="D672" s="364" t="s">
        <v>1079</v>
      </c>
      <c r="E672" s="364" t="s">
        <v>67</v>
      </c>
      <c r="F672" s="364" t="s">
        <v>2089</v>
      </c>
      <c r="G672" s="365" t="s">
        <v>2090</v>
      </c>
      <c r="H672" s="364" t="s">
        <v>306</v>
      </c>
      <c r="I672" s="364" t="s">
        <v>1183</v>
      </c>
      <c r="J672" s="366" t="s">
        <v>2091</v>
      </c>
      <c r="K672" s="366">
        <v>264558</v>
      </c>
      <c r="L672" s="366">
        <v>1</v>
      </c>
      <c r="M672" s="366">
        <v>264558</v>
      </c>
      <c r="N672" s="366">
        <v>1</v>
      </c>
    </row>
    <row r="673" spans="1:14">
      <c r="A673" s="364">
        <v>671</v>
      </c>
      <c r="B673" s="365" t="s">
        <v>71</v>
      </c>
      <c r="C673" s="364" t="s">
        <v>1078</v>
      </c>
      <c r="D673" s="364" t="s">
        <v>1090</v>
      </c>
      <c r="E673" s="364" t="s">
        <v>67</v>
      </c>
      <c r="F673" s="364" t="s">
        <v>2092</v>
      </c>
      <c r="G673" s="365" t="s">
        <v>996</v>
      </c>
      <c r="H673" s="364" t="s">
        <v>300</v>
      </c>
      <c r="I673" s="364" t="s">
        <v>1115</v>
      </c>
      <c r="J673" s="366" t="s">
        <v>1169</v>
      </c>
      <c r="K673" s="366">
        <v>818125</v>
      </c>
      <c r="L673" s="366">
        <v>7</v>
      </c>
      <c r="M673" s="366">
        <v>818125</v>
      </c>
      <c r="N673" s="366">
        <v>7</v>
      </c>
    </row>
    <row r="674" spans="1:14" ht="24">
      <c r="A674" s="364">
        <v>672</v>
      </c>
      <c r="B674" s="365" t="s">
        <v>71</v>
      </c>
      <c r="C674" s="364" t="s">
        <v>1078</v>
      </c>
      <c r="D674" s="364" t="s">
        <v>1090</v>
      </c>
      <c r="E674" s="364" t="s">
        <v>67</v>
      </c>
      <c r="F674" s="364" t="s">
        <v>1202</v>
      </c>
      <c r="G674" s="365" t="s">
        <v>975</v>
      </c>
      <c r="H674" s="364" t="s">
        <v>289</v>
      </c>
      <c r="I674" s="364" t="s">
        <v>1115</v>
      </c>
      <c r="J674" s="366" t="s">
        <v>1203</v>
      </c>
      <c r="K674" s="366">
        <v>122482</v>
      </c>
      <c r="L674" s="366">
        <v>1</v>
      </c>
      <c r="M674" s="366">
        <v>122482</v>
      </c>
      <c r="N674" s="366">
        <v>1</v>
      </c>
    </row>
    <row r="675" spans="1:14" ht="48">
      <c r="A675" s="364">
        <v>673</v>
      </c>
      <c r="B675" s="365" t="s">
        <v>71</v>
      </c>
      <c r="C675" s="364" t="s">
        <v>1078</v>
      </c>
      <c r="D675" s="364" t="s">
        <v>1131</v>
      </c>
      <c r="E675" s="364" t="s">
        <v>67</v>
      </c>
      <c r="F675" s="364" t="s">
        <v>1448</v>
      </c>
      <c r="G675" s="365" t="s">
        <v>379</v>
      </c>
      <c r="H675" s="364" t="s">
        <v>304</v>
      </c>
      <c r="I675" s="364" t="s">
        <v>1187</v>
      </c>
      <c r="J675" s="366" t="s">
        <v>1388</v>
      </c>
      <c r="K675" s="366">
        <v>345865</v>
      </c>
      <c r="L675" s="366">
        <v>1</v>
      </c>
      <c r="M675" s="366">
        <v>345865</v>
      </c>
      <c r="N675" s="366">
        <v>1</v>
      </c>
    </row>
    <row r="676" spans="1:14" ht="60">
      <c r="A676" s="364">
        <v>674</v>
      </c>
      <c r="B676" s="365" t="s">
        <v>71</v>
      </c>
      <c r="C676" s="364" t="s">
        <v>1078</v>
      </c>
      <c r="D676" s="364" t="s">
        <v>1079</v>
      </c>
      <c r="E676" s="364" t="s">
        <v>67</v>
      </c>
      <c r="F676" s="364" t="s">
        <v>1188</v>
      </c>
      <c r="G676" s="365" t="s">
        <v>329</v>
      </c>
      <c r="H676" s="364" t="s">
        <v>304</v>
      </c>
      <c r="I676" s="364" t="s">
        <v>1187</v>
      </c>
      <c r="J676" s="366" t="s">
        <v>1189</v>
      </c>
      <c r="K676" s="366">
        <v>694397</v>
      </c>
      <c r="L676" s="366">
        <v>2</v>
      </c>
      <c r="M676" s="366">
        <v>694397</v>
      </c>
      <c r="N676" s="366">
        <v>2</v>
      </c>
    </row>
    <row r="677" spans="1:14" ht="48">
      <c r="A677" s="364">
        <v>675</v>
      </c>
      <c r="B677" s="365" t="s">
        <v>71</v>
      </c>
      <c r="C677" s="364" t="s">
        <v>1078</v>
      </c>
      <c r="D677" s="364" t="s">
        <v>1079</v>
      </c>
      <c r="E677" s="364" t="s">
        <v>67</v>
      </c>
      <c r="F677" s="364" t="s">
        <v>1218</v>
      </c>
      <c r="G677" s="365" t="s">
        <v>342</v>
      </c>
      <c r="H677" s="364" t="s">
        <v>301</v>
      </c>
      <c r="I677" s="364" t="s">
        <v>1187</v>
      </c>
      <c r="J677" s="366" t="s">
        <v>1219</v>
      </c>
      <c r="K677" s="366">
        <v>3739429</v>
      </c>
      <c r="L677" s="366">
        <v>12</v>
      </c>
      <c r="M677" s="366">
        <v>3739429</v>
      </c>
      <c r="N677" s="366">
        <v>12</v>
      </c>
    </row>
    <row r="678" spans="1:14" ht="48">
      <c r="A678" s="364">
        <v>676</v>
      </c>
      <c r="B678" s="365" t="s">
        <v>71</v>
      </c>
      <c r="C678" s="364" t="s">
        <v>1078</v>
      </c>
      <c r="D678" s="364" t="s">
        <v>1079</v>
      </c>
      <c r="E678" s="364" t="s">
        <v>67</v>
      </c>
      <c r="F678" s="364" t="s">
        <v>1220</v>
      </c>
      <c r="G678" s="365" t="s">
        <v>355</v>
      </c>
      <c r="H678" s="364" t="s">
        <v>301</v>
      </c>
      <c r="I678" s="364" t="s">
        <v>1187</v>
      </c>
      <c r="J678" s="366" t="s">
        <v>1221</v>
      </c>
      <c r="K678" s="366">
        <v>4154190</v>
      </c>
      <c r="L678" s="366">
        <v>12</v>
      </c>
      <c r="M678" s="366">
        <v>4154190</v>
      </c>
      <c r="N678" s="366">
        <v>12</v>
      </c>
    </row>
    <row r="679" spans="1:14" ht="48">
      <c r="A679" s="364">
        <v>677</v>
      </c>
      <c r="B679" s="365" t="s">
        <v>71</v>
      </c>
      <c r="C679" s="364" t="s">
        <v>1078</v>
      </c>
      <c r="D679" s="364" t="s">
        <v>1090</v>
      </c>
      <c r="E679" s="364" t="s">
        <v>67</v>
      </c>
      <c r="F679" s="364" t="s">
        <v>1640</v>
      </c>
      <c r="G679" s="365" t="s">
        <v>1641</v>
      </c>
      <c r="H679" s="364" t="s">
        <v>285</v>
      </c>
      <c r="I679" s="364" t="s">
        <v>1187</v>
      </c>
      <c r="J679" s="366" t="s">
        <v>1642</v>
      </c>
      <c r="K679" s="366">
        <v>19154426</v>
      </c>
      <c r="L679" s="366">
        <v>56</v>
      </c>
      <c r="M679" s="366">
        <v>19154426</v>
      </c>
      <c r="N679" s="366">
        <v>56</v>
      </c>
    </row>
    <row r="680" spans="1:14" ht="24">
      <c r="A680" s="364">
        <v>678</v>
      </c>
      <c r="B680" s="365" t="s">
        <v>71</v>
      </c>
      <c r="C680" s="364" t="s">
        <v>1078</v>
      </c>
      <c r="D680" s="364" t="s">
        <v>1079</v>
      </c>
      <c r="E680" s="364" t="s">
        <v>67</v>
      </c>
      <c r="F680" s="364" t="s">
        <v>1372</v>
      </c>
      <c r="G680" s="365" t="s">
        <v>1046</v>
      </c>
      <c r="H680" s="364" t="s">
        <v>1039</v>
      </c>
      <c r="I680" s="364" t="s">
        <v>1081</v>
      </c>
      <c r="J680" s="366" t="s">
        <v>1373</v>
      </c>
      <c r="K680" s="366">
        <v>1094698</v>
      </c>
      <c r="L680" s="366">
        <v>8</v>
      </c>
      <c r="M680" s="366">
        <v>1094698</v>
      </c>
      <c r="N680" s="366">
        <v>8</v>
      </c>
    </row>
    <row r="681" spans="1:14" ht="24">
      <c r="A681" s="364">
        <v>679</v>
      </c>
      <c r="B681" s="365" t="s">
        <v>71</v>
      </c>
      <c r="C681" s="364" t="s">
        <v>1078</v>
      </c>
      <c r="D681" s="364" t="s">
        <v>1079</v>
      </c>
      <c r="E681" s="364" t="s">
        <v>67</v>
      </c>
      <c r="F681" s="364" t="s">
        <v>1649</v>
      </c>
      <c r="G681" s="365" t="s">
        <v>326</v>
      </c>
      <c r="H681" s="364" t="s">
        <v>1039</v>
      </c>
      <c r="I681" s="364" t="s">
        <v>1081</v>
      </c>
      <c r="J681" s="366" t="s">
        <v>1650</v>
      </c>
      <c r="K681" s="366">
        <v>1545368</v>
      </c>
      <c r="L681" s="366">
        <v>16</v>
      </c>
      <c r="M681" s="366">
        <v>1545368</v>
      </c>
      <c r="N681" s="366">
        <v>16</v>
      </c>
    </row>
    <row r="682" spans="1:14" ht="24">
      <c r="A682" s="364">
        <v>680</v>
      </c>
      <c r="B682" s="365" t="s">
        <v>71</v>
      </c>
      <c r="C682" s="364" t="s">
        <v>1078</v>
      </c>
      <c r="D682" s="364" t="s">
        <v>1079</v>
      </c>
      <c r="E682" s="364" t="s">
        <v>67</v>
      </c>
      <c r="F682" s="364" t="s">
        <v>1651</v>
      </c>
      <c r="G682" s="365" t="s">
        <v>1652</v>
      </c>
      <c r="H682" s="364" t="s">
        <v>1039</v>
      </c>
      <c r="I682" s="364" t="s">
        <v>1081</v>
      </c>
      <c r="J682" s="366" t="s">
        <v>1653</v>
      </c>
      <c r="K682" s="366">
        <v>3394050</v>
      </c>
      <c r="L682" s="366">
        <v>30</v>
      </c>
      <c r="M682" s="366">
        <v>3394050</v>
      </c>
      <c r="N682" s="366">
        <v>30</v>
      </c>
    </row>
    <row r="683" spans="1:14" ht="24">
      <c r="A683" s="364">
        <v>681</v>
      </c>
      <c r="B683" s="365" t="s">
        <v>71</v>
      </c>
      <c r="C683" s="364" t="s">
        <v>1078</v>
      </c>
      <c r="D683" s="364" t="s">
        <v>1079</v>
      </c>
      <c r="E683" s="364" t="s">
        <v>67</v>
      </c>
      <c r="F683" s="364" t="s">
        <v>1391</v>
      </c>
      <c r="G683" s="365" t="s">
        <v>1048</v>
      </c>
      <c r="H683" s="364" t="s">
        <v>1039</v>
      </c>
      <c r="I683" s="364" t="s">
        <v>1081</v>
      </c>
      <c r="J683" s="366" t="s">
        <v>1392</v>
      </c>
      <c r="K683" s="366">
        <v>1312740</v>
      </c>
      <c r="L683" s="366">
        <v>12</v>
      </c>
      <c r="M683" s="366">
        <v>1312740</v>
      </c>
      <c r="N683" s="366">
        <v>12</v>
      </c>
    </row>
    <row r="684" spans="1:14" ht="24">
      <c r="A684" s="364">
        <v>682</v>
      </c>
      <c r="B684" s="365" t="s">
        <v>71</v>
      </c>
      <c r="C684" s="364" t="s">
        <v>1078</v>
      </c>
      <c r="D684" s="364" t="s">
        <v>1079</v>
      </c>
      <c r="E684" s="364" t="s">
        <v>67</v>
      </c>
      <c r="F684" s="364" t="s">
        <v>1461</v>
      </c>
      <c r="G684" s="365" t="s">
        <v>418</v>
      </c>
      <c r="H684" s="364" t="s">
        <v>1039</v>
      </c>
      <c r="I684" s="364" t="s">
        <v>1081</v>
      </c>
      <c r="J684" s="366" t="s">
        <v>1462</v>
      </c>
      <c r="K684" s="366">
        <v>945098</v>
      </c>
      <c r="L684" s="366">
        <v>8</v>
      </c>
      <c r="M684" s="366">
        <v>945098</v>
      </c>
      <c r="N684" s="366">
        <v>8</v>
      </c>
    </row>
    <row r="685" spans="1:14" ht="24">
      <c r="A685" s="364">
        <v>683</v>
      </c>
      <c r="B685" s="365" t="s">
        <v>71</v>
      </c>
      <c r="C685" s="364" t="s">
        <v>1078</v>
      </c>
      <c r="D685" s="364" t="s">
        <v>1079</v>
      </c>
      <c r="E685" s="364" t="s">
        <v>67</v>
      </c>
      <c r="F685" s="364" t="s">
        <v>1469</v>
      </c>
      <c r="G685" s="365" t="s">
        <v>1057</v>
      </c>
      <c r="H685" s="364" t="s">
        <v>1039</v>
      </c>
      <c r="I685" s="364" t="s">
        <v>1081</v>
      </c>
      <c r="J685" s="366" t="s">
        <v>1470</v>
      </c>
      <c r="K685" s="366">
        <v>1439527</v>
      </c>
      <c r="L685" s="366">
        <v>12</v>
      </c>
      <c r="M685" s="366">
        <v>1439527</v>
      </c>
      <c r="N685" s="366">
        <v>12</v>
      </c>
    </row>
    <row r="686" spans="1:14" ht="36">
      <c r="A686" s="364">
        <v>684</v>
      </c>
      <c r="B686" s="365" t="s">
        <v>71</v>
      </c>
      <c r="C686" s="364" t="s">
        <v>1078</v>
      </c>
      <c r="D686" s="364" t="s">
        <v>1086</v>
      </c>
      <c r="E686" s="364" t="s">
        <v>67</v>
      </c>
      <c r="F686" s="364" t="s">
        <v>1542</v>
      </c>
      <c r="G686" s="365" t="s">
        <v>1543</v>
      </c>
      <c r="H686" s="364" t="s">
        <v>294</v>
      </c>
      <c r="I686" s="364" t="s">
        <v>1081</v>
      </c>
      <c r="J686" s="366" t="s">
        <v>1544</v>
      </c>
      <c r="K686" s="366">
        <v>528836</v>
      </c>
      <c r="L686" s="366">
        <v>8</v>
      </c>
      <c r="M686" s="366">
        <v>528836</v>
      </c>
      <c r="N686" s="366">
        <v>8</v>
      </c>
    </row>
    <row r="687" spans="1:14" ht="24">
      <c r="A687" s="364">
        <v>685</v>
      </c>
      <c r="B687" s="365" t="s">
        <v>71</v>
      </c>
      <c r="C687" s="364" t="s">
        <v>1078</v>
      </c>
      <c r="D687" s="364" t="s">
        <v>1079</v>
      </c>
      <c r="E687" s="364" t="s">
        <v>67</v>
      </c>
      <c r="F687" s="364" t="s">
        <v>1134</v>
      </c>
      <c r="G687" s="365" t="s">
        <v>337</v>
      </c>
      <c r="H687" s="364" t="s">
        <v>294</v>
      </c>
      <c r="I687" s="364" t="s">
        <v>1081</v>
      </c>
      <c r="J687" s="366" t="s">
        <v>1135</v>
      </c>
      <c r="K687" s="366">
        <v>2670968</v>
      </c>
      <c r="L687" s="366">
        <v>31</v>
      </c>
      <c r="M687" s="366">
        <v>2670968</v>
      </c>
      <c r="N687" s="366">
        <v>31</v>
      </c>
    </row>
    <row r="688" spans="1:14">
      <c r="A688" s="364">
        <v>686</v>
      </c>
      <c r="B688" s="365" t="s">
        <v>71</v>
      </c>
      <c r="C688" s="364" t="s">
        <v>1078</v>
      </c>
      <c r="D688" s="364" t="s">
        <v>1090</v>
      </c>
      <c r="E688" s="364" t="s">
        <v>67</v>
      </c>
      <c r="F688" s="364" t="s">
        <v>1490</v>
      </c>
      <c r="G688" s="365" t="s">
        <v>340</v>
      </c>
      <c r="H688" s="364" t="s">
        <v>300</v>
      </c>
      <c r="I688" s="364" t="s">
        <v>1081</v>
      </c>
      <c r="J688" s="366" t="s">
        <v>1491</v>
      </c>
      <c r="K688" s="366">
        <v>2306645</v>
      </c>
      <c r="L688" s="366">
        <v>20</v>
      </c>
      <c r="M688" s="366">
        <v>2306645</v>
      </c>
      <c r="N688" s="366">
        <v>20</v>
      </c>
    </row>
    <row r="689" spans="1:14">
      <c r="A689" s="364">
        <v>687</v>
      </c>
      <c r="B689" s="365" t="s">
        <v>71</v>
      </c>
      <c r="C689" s="364" t="s">
        <v>1078</v>
      </c>
      <c r="D689" s="364" t="s">
        <v>1090</v>
      </c>
      <c r="E689" s="364" t="s">
        <v>67</v>
      </c>
      <c r="F689" s="364" t="s">
        <v>1170</v>
      </c>
      <c r="G689" s="365" t="s">
        <v>321</v>
      </c>
      <c r="H689" s="364" t="s">
        <v>300</v>
      </c>
      <c r="I689" s="364" t="s">
        <v>1081</v>
      </c>
      <c r="J689" s="366" t="s">
        <v>1171</v>
      </c>
      <c r="K689" s="366">
        <v>2544135</v>
      </c>
      <c r="L689" s="366">
        <v>20</v>
      </c>
      <c r="M689" s="366">
        <v>2544135</v>
      </c>
      <c r="N689" s="366">
        <v>20</v>
      </c>
    </row>
    <row r="690" spans="1:14">
      <c r="A690" s="364">
        <v>688</v>
      </c>
      <c r="B690" s="365" t="s">
        <v>71</v>
      </c>
      <c r="C690" s="364" t="s">
        <v>1078</v>
      </c>
      <c r="D690" s="364" t="s">
        <v>1090</v>
      </c>
      <c r="E690" s="364" t="s">
        <v>67</v>
      </c>
      <c r="F690" s="364" t="s">
        <v>1963</v>
      </c>
      <c r="G690" s="365" t="s">
        <v>1010</v>
      </c>
      <c r="H690" s="364" t="s">
        <v>300</v>
      </c>
      <c r="I690" s="364" t="s">
        <v>1081</v>
      </c>
      <c r="J690" s="366" t="s">
        <v>1964</v>
      </c>
      <c r="K690" s="366">
        <v>3688108</v>
      </c>
      <c r="L690" s="366">
        <v>35</v>
      </c>
      <c r="M690" s="366">
        <v>3688108</v>
      </c>
      <c r="N690" s="366">
        <v>35</v>
      </c>
    </row>
    <row r="691" spans="1:14" ht="48">
      <c r="A691" s="364">
        <v>689</v>
      </c>
      <c r="B691" s="365" t="s">
        <v>71</v>
      </c>
      <c r="C691" s="364" t="s">
        <v>1078</v>
      </c>
      <c r="D691" s="364" t="s">
        <v>1159</v>
      </c>
      <c r="E691" s="364" t="s">
        <v>67</v>
      </c>
      <c r="F691" s="364" t="s">
        <v>1294</v>
      </c>
      <c r="G691" s="365" t="s">
        <v>314</v>
      </c>
      <c r="H691" s="364" t="s">
        <v>294</v>
      </c>
      <c r="I691" s="364" t="s">
        <v>1081</v>
      </c>
      <c r="J691" s="366" t="s">
        <v>1295</v>
      </c>
      <c r="K691" s="366">
        <v>1413720</v>
      </c>
      <c r="L691" s="366">
        <v>20</v>
      </c>
      <c r="M691" s="366">
        <v>1413720</v>
      </c>
      <c r="N691" s="366">
        <v>20</v>
      </c>
    </row>
    <row r="692" spans="1:14" ht="36">
      <c r="A692" s="364">
        <v>690</v>
      </c>
      <c r="B692" s="365" t="s">
        <v>71</v>
      </c>
      <c r="C692" s="364" t="s">
        <v>1078</v>
      </c>
      <c r="D692" s="364" t="s">
        <v>1079</v>
      </c>
      <c r="E692" s="364" t="s">
        <v>67</v>
      </c>
      <c r="F692" s="364" t="s">
        <v>1144</v>
      </c>
      <c r="G692" s="365" t="s">
        <v>332</v>
      </c>
      <c r="H692" s="364" t="s">
        <v>293</v>
      </c>
      <c r="I692" s="364" t="s">
        <v>1081</v>
      </c>
      <c r="J692" s="366" t="s">
        <v>1145</v>
      </c>
      <c r="K692" s="366">
        <v>798490</v>
      </c>
      <c r="L692" s="366">
        <v>8</v>
      </c>
      <c r="M692" s="366">
        <v>798490</v>
      </c>
      <c r="N692" s="366">
        <v>8</v>
      </c>
    </row>
    <row r="693" spans="1:14" ht="48">
      <c r="A693" s="364">
        <v>691</v>
      </c>
      <c r="B693" s="365" t="s">
        <v>71</v>
      </c>
      <c r="C693" s="364" t="s">
        <v>1078</v>
      </c>
      <c r="D693" s="364" t="s">
        <v>1159</v>
      </c>
      <c r="E693" s="364" t="s">
        <v>67</v>
      </c>
      <c r="F693" s="364" t="s">
        <v>1165</v>
      </c>
      <c r="G693" s="365" t="s">
        <v>416</v>
      </c>
      <c r="H693" s="364" t="s">
        <v>293</v>
      </c>
      <c r="I693" s="364" t="s">
        <v>1081</v>
      </c>
      <c r="J693" s="366" t="s">
        <v>1166</v>
      </c>
      <c r="K693" s="366">
        <v>2364054</v>
      </c>
      <c r="L693" s="366">
        <v>28</v>
      </c>
      <c r="M693" s="366">
        <v>2364054</v>
      </c>
      <c r="N693" s="366">
        <v>28</v>
      </c>
    </row>
    <row r="694" spans="1:14" ht="36">
      <c r="A694" s="364">
        <v>692</v>
      </c>
      <c r="B694" s="365" t="s">
        <v>71</v>
      </c>
      <c r="C694" s="364" t="s">
        <v>1078</v>
      </c>
      <c r="D694" s="364" t="s">
        <v>1079</v>
      </c>
      <c r="E694" s="364" t="s">
        <v>67</v>
      </c>
      <c r="F694" s="364" t="s">
        <v>1243</v>
      </c>
      <c r="G694" s="365" t="s">
        <v>320</v>
      </c>
      <c r="H694" s="364" t="s">
        <v>293</v>
      </c>
      <c r="I694" s="364" t="s">
        <v>1081</v>
      </c>
      <c r="J694" s="366" t="s">
        <v>1244</v>
      </c>
      <c r="K694" s="366">
        <v>806718</v>
      </c>
      <c r="L694" s="366">
        <v>6</v>
      </c>
      <c r="M694" s="366">
        <v>806718</v>
      </c>
      <c r="N694" s="366">
        <v>6</v>
      </c>
    </row>
    <row r="695" spans="1:14" ht="36">
      <c r="A695" s="364">
        <v>693</v>
      </c>
      <c r="B695" s="365" t="s">
        <v>71</v>
      </c>
      <c r="C695" s="364" t="s">
        <v>1078</v>
      </c>
      <c r="D695" s="364" t="s">
        <v>1086</v>
      </c>
      <c r="E695" s="364" t="s">
        <v>67</v>
      </c>
      <c r="F695" s="364" t="s">
        <v>1208</v>
      </c>
      <c r="G695" s="365" t="s">
        <v>415</v>
      </c>
      <c r="H695" s="364" t="s">
        <v>293</v>
      </c>
      <c r="I695" s="364" t="s">
        <v>1081</v>
      </c>
      <c r="J695" s="366" t="s">
        <v>1209</v>
      </c>
      <c r="K695" s="366">
        <v>758753</v>
      </c>
      <c r="L695" s="366">
        <v>10</v>
      </c>
      <c r="M695" s="366">
        <v>758753</v>
      </c>
      <c r="N695" s="366">
        <v>10</v>
      </c>
    </row>
    <row r="696" spans="1:14" ht="36">
      <c r="A696" s="364">
        <v>694</v>
      </c>
      <c r="B696" s="365" t="s">
        <v>71</v>
      </c>
      <c r="C696" s="364" t="s">
        <v>1078</v>
      </c>
      <c r="D696" s="364" t="s">
        <v>1079</v>
      </c>
      <c r="E696" s="364" t="s">
        <v>67</v>
      </c>
      <c r="F696" s="364" t="s">
        <v>1080</v>
      </c>
      <c r="G696" s="365" t="s">
        <v>316</v>
      </c>
      <c r="H696" s="364" t="s">
        <v>293</v>
      </c>
      <c r="I696" s="364" t="s">
        <v>1081</v>
      </c>
      <c r="J696" s="366" t="s">
        <v>1082</v>
      </c>
      <c r="K696" s="366">
        <v>1575709</v>
      </c>
      <c r="L696" s="366">
        <v>15</v>
      </c>
      <c r="M696" s="366">
        <v>1575709</v>
      </c>
      <c r="N696" s="366">
        <v>15</v>
      </c>
    </row>
    <row r="697" spans="1:14" ht="24">
      <c r="A697" s="364">
        <v>695</v>
      </c>
      <c r="B697" s="365" t="s">
        <v>71</v>
      </c>
      <c r="C697" s="364" t="s">
        <v>1078</v>
      </c>
      <c r="D697" s="364" t="s">
        <v>1079</v>
      </c>
      <c r="E697" s="364" t="s">
        <v>67</v>
      </c>
      <c r="F697" s="364" t="s">
        <v>1654</v>
      </c>
      <c r="G697" s="365" t="s">
        <v>324</v>
      </c>
      <c r="H697" s="364" t="s">
        <v>1039</v>
      </c>
      <c r="I697" s="364" t="s">
        <v>1081</v>
      </c>
      <c r="J697" s="366" t="s">
        <v>1655</v>
      </c>
      <c r="K697" s="366">
        <v>195883</v>
      </c>
      <c r="L697" s="366">
        <v>2</v>
      </c>
      <c r="M697" s="366">
        <v>195883</v>
      </c>
      <c r="N697" s="366">
        <v>2</v>
      </c>
    </row>
    <row r="698" spans="1:14" ht="24">
      <c r="A698" s="364">
        <v>696</v>
      </c>
      <c r="B698" s="365" t="s">
        <v>71</v>
      </c>
      <c r="C698" s="364" t="s">
        <v>1078</v>
      </c>
      <c r="D698" s="364" t="s">
        <v>1079</v>
      </c>
      <c r="E698" s="364" t="s">
        <v>67</v>
      </c>
      <c r="F698" s="364" t="s">
        <v>1656</v>
      </c>
      <c r="G698" s="365" t="s">
        <v>375</v>
      </c>
      <c r="H698" s="364" t="s">
        <v>1039</v>
      </c>
      <c r="I698" s="364" t="s">
        <v>1081</v>
      </c>
      <c r="J698" s="366" t="s">
        <v>1657</v>
      </c>
      <c r="K698" s="366">
        <v>1632136</v>
      </c>
      <c r="L698" s="366">
        <v>16</v>
      </c>
      <c r="M698" s="366">
        <v>1632136</v>
      </c>
      <c r="N698" s="366">
        <v>16</v>
      </c>
    </row>
    <row r="699" spans="1:14" ht="24">
      <c r="A699" s="364">
        <v>697</v>
      </c>
      <c r="B699" s="365" t="s">
        <v>71</v>
      </c>
      <c r="C699" s="364" t="s">
        <v>1078</v>
      </c>
      <c r="D699" s="364" t="s">
        <v>1079</v>
      </c>
      <c r="E699" s="364" t="s">
        <v>67</v>
      </c>
      <c r="F699" s="364" t="s">
        <v>1483</v>
      </c>
      <c r="G699" s="365" t="s">
        <v>366</v>
      </c>
      <c r="H699" s="364" t="s">
        <v>1039</v>
      </c>
      <c r="I699" s="364" t="s">
        <v>1081</v>
      </c>
      <c r="J699" s="366" t="s">
        <v>1484</v>
      </c>
      <c r="K699" s="366">
        <v>431970</v>
      </c>
      <c r="L699" s="366">
        <v>4</v>
      </c>
      <c r="M699" s="366">
        <v>431970</v>
      </c>
      <c r="N699" s="366">
        <v>4</v>
      </c>
    </row>
    <row r="700" spans="1:14" ht="24">
      <c r="A700" s="364">
        <v>698</v>
      </c>
      <c r="B700" s="365" t="s">
        <v>71</v>
      </c>
      <c r="C700" s="364" t="s">
        <v>1078</v>
      </c>
      <c r="D700" s="364" t="s">
        <v>1079</v>
      </c>
      <c r="E700" s="364" t="s">
        <v>67</v>
      </c>
      <c r="F700" s="364" t="s">
        <v>1376</v>
      </c>
      <c r="G700" s="365" t="s">
        <v>1049</v>
      </c>
      <c r="H700" s="364" t="s">
        <v>1039</v>
      </c>
      <c r="I700" s="364" t="s">
        <v>1081</v>
      </c>
      <c r="J700" s="366" t="s">
        <v>1377</v>
      </c>
      <c r="K700" s="366">
        <v>5158676</v>
      </c>
      <c r="L700" s="366">
        <v>53</v>
      </c>
      <c r="M700" s="366">
        <v>5158676</v>
      </c>
      <c r="N700" s="366">
        <v>53</v>
      </c>
    </row>
    <row r="701" spans="1:14" ht="24">
      <c r="A701" s="364">
        <v>699</v>
      </c>
      <c r="B701" s="365" t="s">
        <v>71</v>
      </c>
      <c r="C701" s="364" t="s">
        <v>1078</v>
      </c>
      <c r="D701" s="364" t="s">
        <v>1079</v>
      </c>
      <c r="E701" s="364" t="s">
        <v>67</v>
      </c>
      <c r="F701" s="364" t="s">
        <v>1398</v>
      </c>
      <c r="G701" s="365" t="s">
        <v>1051</v>
      </c>
      <c r="H701" s="364" t="s">
        <v>1039</v>
      </c>
      <c r="I701" s="364" t="s">
        <v>1081</v>
      </c>
      <c r="J701" s="366" t="s">
        <v>1334</v>
      </c>
      <c r="K701" s="366">
        <v>1418769</v>
      </c>
      <c r="L701" s="366">
        <v>9</v>
      </c>
      <c r="M701" s="366">
        <v>1418769</v>
      </c>
      <c r="N701" s="366">
        <v>9</v>
      </c>
    </row>
    <row r="702" spans="1:14" ht="24">
      <c r="A702" s="364">
        <v>700</v>
      </c>
      <c r="B702" s="365" t="s">
        <v>71</v>
      </c>
      <c r="C702" s="364" t="s">
        <v>1078</v>
      </c>
      <c r="D702" s="364" t="s">
        <v>1079</v>
      </c>
      <c r="E702" s="364" t="s">
        <v>67</v>
      </c>
      <c r="F702" s="364" t="s">
        <v>1380</v>
      </c>
      <c r="G702" s="365" t="s">
        <v>1052</v>
      </c>
      <c r="H702" s="364" t="s">
        <v>1039</v>
      </c>
      <c r="I702" s="364" t="s">
        <v>1081</v>
      </c>
      <c r="J702" s="366" t="s">
        <v>1381</v>
      </c>
      <c r="K702" s="366">
        <v>1320220</v>
      </c>
      <c r="L702" s="366">
        <v>8</v>
      </c>
      <c r="M702" s="366">
        <v>1320220</v>
      </c>
      <c r="N702" s="366">
        <v>8</v>
      </c>
    </row>
    <row r="703" spans="1:14" ht="24">
      <c r="A703" s="364">
        <v>701</v>
      </c>
      <c r="B703" s="365" t="s">
        <v>71</v>
      </c>
      <c r="C703" s="364" t="s">
        <v>1078</v>
      </c>
      <c r="D703" s="364" t="s">
        <v>1079</v>
      </c>
      <c r="E703" s="364" t="s">
        <v>67</v>
      </c>
      <c r="F703" s="364" t="s">
        <v>1333</v>
      </c>
      <c r="G703" s="365" t="s">
        <v>1041</v>
      </c>
      <c r="H703" s="364" t="s">
        <v>1039</v>
      </c>
      <c r="I703" s="364" t="s">
        <v>1081</v>
      </c>
      <c r="J703" s="366" t="s">
        <v>1334</v>
      </c>
      <c r="K703" s="366">
        <v>3783384</v>
      </c>
      <c r="L703" s="366">
        <v>24</v>
      </c>
      <c r="M703" s="366">
        <v>3783384</v>
      </c>
      <c r="N703" s="366">
        <v>24</v>
      </c>
    </row>
    <row r="704" spans="1:14" ht="24">
      <c r="A704" s="364">
        <v>702</v>
      </c>
      <c r="B704" s="365" t="s">
        <v>71</v>
      </c>
      <c r="C704" s="364" t="s">
        <v>1078</v>
      </c>
      <c r="D704" s="364" t="s">
        <v>1079</v>
      </c>
      <c r="E704" s="364" t="s">
        <v>67</v>
      </c>
      <c r="F704" s="364" t="s">
        <v>1327</v>
      </c>
      <c r="G704" s="365" t="s">
        <v>1012</v>
      </c>
      <c r="H704" s="364" t="s">
        <v>1039</v>
      </c>
      <c r="I704" s="364" t="s">
        <v>1081</v>
      </c>
      <c r="J704" s="366" t="s">
        <v>1328</v>
      </c>
      <c r="K704" s="366">
        <v>2282242</v>
      </c>
      <c r="L704" s="366">
        <v>14</v>
      </c>
      <c r="M704" s="366">
        <v>2282242</v>
      </c>
      <c r="N704" s="366">
        <v>14</v>
      </c>
    </row>
    <row r="705" spans="1:14" ht="24">
      <c r="A705" s="364">
        <v>703</v>
      </c>
      <c r="B705" s="365" t="s">
        <v>71</v>
      </c>
      <c r="C705" s="364" t="s">
        <v>1078</v>
      </c>
      <c r="D705" s="364" t="s">
        <v>1079</v>
      </c>
      <c r="E705" s="364" t="s">
        <v>67</v>
      </c>
      <c r="F705" s="364" t="s">
        <v>1346</v>
      </c>
      <c r="G705" s="365" t="s">
        <v>348</v>
      </c>
      <c r="H705" s="364" t="s">
        <v>1039</v>
      </c>
      <c r="I705" s="364" t="s">
        <v>1081</v>
      </c>
      <c r="J705" s="366" t="s">
        <v>1347</v>
      </c>
      <c r="K705" s="366">
        <v>1476833</v>
      </c>
      <c r="L705" s="366">
        <v>9</v>
      </c>
      <c r="M705" s="366">
        <v>1476833</v>
      </c>
      <c r="N705" s="366">
        <v>9</v>
      </c>
    </row>
    <row r="706" spans="1:14" ht="24">
      <c r="A706" s="364">
        <v>704</v>
      </c>
      <c r="B706" s="365" t="s">
        <v>71</v>
      </c>
      <c r="C706" s="364" t="s">
        <v>1078</v>
      </c>
      <c r="D706" s="364" t="s">
        <v>1079</v>
      </c>
      <c r="E706" s="364" t="s">
        <v>67</v>
      </c>
      <c r="F706" s="364" t="s">
        <v>1344</v>
      </c>
      <c r="G706" s="365" t="s">
        <v>1042</v>
      </c>
      <c r="H706" s="364" t="s">
        <v>1039</v>
      </c>
      <c r="I706" s="364" t="s">
        <v>1081</v>
      </c>
      <c r="J706" s="366" t="s">
        <v>1345</v>
      </c>
      <c r="K706" s="366">
        <v>3290265</v>
      </c>
      <c r="L706" s="366">
        <v>20</v>
      </c>
      <c r="M706" s="366">
        <v>3290265</v>
      </c>
      <c r="N706" s="366">
        <v>20</v>
      </c>
    </row>
    <row r="707" spans="1:14" ht="24">
      <c r="A707" s="364">
        <v>705</v>
      </c>
      <c r="B707" s="365" t="s">
        <v>71</v>
      </c>
      <c r="C707" s="364" t="s">
        <v>1078</v>
      </c>
      <c r="D707" s="364" t="s">
        <v>1079</v>
      </c>
      <c r="E707" s="364" t="s">
        <v>67</v>
      </c>
      <c r="F707" s="364" t="s">
        <v>1323</v>
      </c>
      <c r="G707" s="365" t="s">
        <v>372</v>
      </c>
      <c r="H707" s="364" t="s">
        <v>1039</v>
      </c>
      <c r="I707" s="364" t="s">
        <v>1081</v>
      </c>
      <c r="J707" s="366" t="s">
        <v>1324</v>
      </c>
      <c r="K707" s="366">
        <v>5845060</v>
      </c>
      <c r="L707" s="366">
        <v>36</v>
      </c>
      <c r="M707" s="366">
        <v>5845060</v>
      </c>
      <c r="N707" s="366">
        <v>36</v>
      </c>
    </row>
    <row r="708" spans="1:14" ht="24">
      <c r="A708" s="364">
        <v>706</v>
      </c>
      <c r="B708" s="365" t="s">
        <v>71</v>
      </c>
      <c r="C708" s="364" t="s">
        <v>1078</v>
      </c>
      <c r="D708" s="364" t="s">
        <v>1079</v>
      </c>
      <c r="E708" s="364" t="s">
        <v>67</v>
      </c>
      <c r="F708" s="364" t="s">
        <v>1329</v>
      </c>
      <c r="G708" s="365" t="s">
        <v>367</v>
      </c>
      <c r="H708" s="364" t="s">
        <v>1039</v>
      </c>
      <c r="I708" s="364" t="s">
        <v>1081</v>
      </c>
      <c r="J708" s="366" t="s">
        <v>1330</v>
      </c>
      <c r="K708" s="366">
        <v>2057187</v>
      </c>
      <c r="L708" s="366">
        <v>12</v>
      </c>
      <c r="M708" s="366">
        <v>2057187</v>
      </c>
      <c r="N708" s="366">
        <v>12</v>
      </c>
    </row>
    <row r="709" spans="1:14" ht="24">
      <c r="A709" s="364">
        <v>707</v>
      </c>
      <c r="B709" s="365" t="s">
        <v>71</v>
      </c>
      <c r="C709" s="364" t="s">
        <v>1078</v>
      </c>
      <c r="D709" s="364" t="s">
        <v>1079</v>
      </c>
      <c r="E709" s="364" t="s">
        <v>67</v>
      </c>
      <c r="F709" s="364" t="s">
        <v>1335</v>
      </c>
      <c r="G709" s="365" t="s">
        <v>376</v>
      </c>
      <c r="H709" s="364" t="s">
        <v>1039</v>
      </c>
      <c r="I709" s="364" t="s">
        <v>1081</v>
      </c>
      <c r="J709" s="366" t="s">
        <v>1283</v>
      </c>
      <c r="K709" s="366">
        <v>1416338</v>
      </c>
      <c r="L709" s="366">
        <v>8</v>
      </c>
      <c r="M709" s="366">
        <v>1416338</v>
      </c>
      <c r="N709" s="366">
        <v>8</v>
      </c>
    </row>
    <row r="710" spans="1:14" ht="24">
      <c r="A710" s="364">
        <v>708</v>
      </c>
      <c r="B710" s="365" t="s">
        <v>71</v>
      </c>
      <c r="C710" s="364" t="s">
        <v>1078</v>
      </c>
      <c r="D710" s="364" t="s">
        <v>1079</v>
      </c>
      <c r="E710" s="364" t="s">
        <v>67</v>
      </c>
      <c r="F710" s="364" t="s">
        <v>1336</v>
      </c>
      <c r="G710" s="365" t="s">
        <v>1043</v>
      </c>
      <c r="H710" s="364" t="s">
        <v>1039</v>
      </c>
      <c r="I710" s="364" t="s">
        <v>1081</v>
      </c>
      <c r="J710" s="366" t="s">
        <v>1337</v>
      </c>
      <c r="K710" s="366">
        <v>1057672</v>
      </c>
      <c r="L710" s="366">
        <v>8</v>
      </c>
      <c r="M710" s="366">
        <v>1057672</v>
      </c>
      <c r="N710" s="366">
        <v>8</v>
      </c>
    </row>
    <row r="711" spans="1:14" ht="24">
      <c r="A711" s="364">
        <v>709</v>
      </c>
      <c r="B711" s="365" t="s">
        <v>71</v>
      </c>
      <c r="C711" s="364" t="s">
        <v>1078</v>
      </c>
      <c r="D711" s="364" t="s">
        <v>1079</v>
      </c>
      <c r="E711" s="364" t="s">
        <v>67</v>
      </c>
      <c r="F711" s="364" t="s">
        <v>1338</v>
      </c>
      <c r="G711" s="365" t="s">
        <v>1045</v>
      </c>
      <c r="H711" s="364" t="s">
        <v>1039</v>
      </c>
      <c r="I711" s="364" t="s">
        <v>1081</v>
      </c>
      <c r="J711" s="366" t="s">
        <v>1339</v>
      </c>
      <c r="K711" s="366">
        <v>1309748</v>
      </c>
      <c r="L711" s="366">
        <v>8</v>
      </c>
      <c r="M711" s="366">
        <v>1309748</v>
      </c>
      <c r="N711" s="366">
        <v>8</v>
      </c>
    </row>
    <row r="712" spans="1:14" ht="36">
      <c r="A712" s="364">
        <v>710</v>
      </c>
      <c r="B712" s="365" t="s">
        <v>71</v>
      </c>
      <c r="C712" s="364" t="s">
        <v>1078</v>
      </c>
      <c r="D712" s="364" t="s">
        <v>1079</v>
      </c>
      <c r="E712" s="364" t="s">
        <v>67</v>
      </c>
      <c r="F712" s="364" t="s">
        <v>1265</v>
      </c>
      <c r="G712" s="365" t="s">
        <v>317</v>
      </c>
      <c r="H712" s="364" t="s">
        <v>293</v>
      </c>
      <c r="I712" s="364" t="s">
        <v>1084</v>
      </c>
      <c r="J712" s="366" t="s">
        <v>1266</v>
      </c>
      <c r="K712" s="366">
        <v>2839221</v>
      </c>
      <c r="L712" s="366">
        <v>28</v>
      </c>
      <c r="M712" s="366">
        <v>2839221</v>
      </c>
      <c r="N712" s="366">
        <v>28</v>
      </c>
    </row>
    <row r="713" spans="1:14" ht="36">
      <c r="A713" s="364">
        <v>711</v>
      </c>
      <c r="B713" s="365" t="s">
        <v>71</v>
      </c>
      <c r="C713" s="364" t="s">
        <v>1078</v>
      </c>
      <c r="D713" s="364" t="s">
        <v>1079</v>
      </c>
      <c r="E713" s="364" t="s">
        <v>67</v>
      </c>
      <c r="F713" s="364" t="s">
        <v>1222</v>
      </c>
      <c r="G713" s="365" t="s">
        <v>968</v>
      </c>
      <c r="H713" s="364" t="s">
        <v>293</v>
      </c>
      <c r="I713" s="364" t="s">
        <v>1084</v>
      </c>
      <c r="J713" s="366" t="s">
        <v>1223</v>
      </c>
      <c r="K713" s="366">
        <v>2652595</v>
      </c>
      <c r="L713" s="366">
        <v>20</v>
      </c>
      <c r="M713" s="366">
        <v>2652595</v>
      </c>
      <c r="N713" s="366">
        <v>20</v>
      </c>
    </row>
    <row r="714" spans="1:14" ht="36">
      <c r="A714" s="364">
        <v>712</v>
      </c>
      <c r="B714" s="365" t="s">
        <v>71</v>
      </c>
      <c r="C714" s="364" t="s">
        <v>1078</v>
      </c>
      <c r="D714" s="364" t="s">
        <v>1079</v>
      </c>
      <c r="E714" s="364" t="s">
        <v>67</v>
      </c>
      <c r="F714" s="364" t="s">
        <v>1167</v>
      </c>
      <c r="G714" s="365" t="s">
        <v>322</v>
      </c>
      <c r="H714" s="364" t="s">
        <v>293</v>
      </c>
      <c r="I714" s="364" t="s">
        <v>1084</v>
      </c>
      <c r="J714" s="366" t="s">
        <v>1168</v>
      </c>
      <c r="K714" s="366">
        <v>3459874</v>
      </c>
      <c r="L714" s="366">
        <v>22</v>
      </c>
      <c r="M714" s="366">
        <v>3459874</v>
      </c>
      <c r="N714" s="366">
        <v>22</v>
      </c>
    </row>
    <row r="715" spans="1:14" ht="36">
      <c r="A715" s="364">
        <v>713</v>
      </c>
      <c r="B715" s="365" t="s">
        <v>71</v>
      </c>
      <c r="C715" s="364" t="s">
        <v>1078</v>
      </c>
      <c r="D715" s="364" t="s">
        <v>1079</v>
      </c>
      <c r="E715" s="364" t="s">
        <v>67</v>
      </c>
      <c r="F715" s="364" t="s">
        <v>1174</v>
      </c>
      <c r="G715" s="365" t="s">
        <v>345</v>
      </c>
      <c r="H715" s="364" t="s">
        <v>293</v>
      </c>
      <c r="I715" s="364" t="s">
        <v>1084</v>
      </c>
      <c r="J715" s="366" t="s">
        <v>1175</v>
      </c>
      <c r="K715" s="366">
        <v>798864</v>
      </c>
      <c r="L715" s="366">
        <v>6</v>
      </c>
      <c r="M715" s="366">
        <v>798864</v>
      </c>
      <c r="N715" s="366">
        <v>6</v>
      </c>
    </row>
    <row r="716" spans="1:14" ht="36">
      <c r="A716" s="364">
        <v>714</v>
      </c>
      <c r="B716" s="365" t="s">
        <v>71</v>
      </c>
      <c r="C716" s="364" t="s">
        <v>1078</v>
      </c>
      <c r="D716" s="364" t="s">
        <v>1079</v>
      </c>
      <c r="E716" s="364" t="s">
        <v>67</v>
      </c>
      <c r="F716" s="364" t="s">
        <v>1153</v>
      </c>
      <c r="G716" s="365" t="s">
        <v>969</v>
      </c>
      <c r="H716" s="364" t="s">
        <v>293</v>
      </c>
      <c r="I716" s="364" t="s">
        <v>1084</v>
      </c>
      <c r="J716" s="366" t="s">
        <v>1154</v>
      </c>
      <c r="K716" s="366">
        <v>3910170</v>
      </c>
      <c r="L716" s="366">
        <v>34</v>
      </c>
      <c r="M716" s="366">
        <v>3910170</v>
      </c>
      <c r="N716" s="366">
        <v>34</v>
      </c>
    </row>
    <row r="717" spans="1:14" ht="36">
      <c r="A717" s="364">
        <v>715</v>
      </c>
      <c r="B717" s="365" t="s">
        <v>71</v>
      </c>
      <c r="C717" s="364" t="s">
        <v>1078</v>
      </c>
      <c r="D717" s="364" t="s">
        <v>1079</v>
      </c>
      <c r="E717" s="364" t="s">
        <v>67</v>
      </c>
      <c r="F717" s="364" t="s">
        <v>1094</v>
      </c>
      <c r="G717" s="365" t="s">
        <v>336</v>
      </c>
      <c r="H717" s="364" t="s">
        <v>293</v>
      </c>
      <c r="I717" s="364" t="s">
        <v>1084</v>
      </c>
      <c r="J717" s="366" t="s">
        <v>1095</v>
      </c>
      <c r="K717" s="366">
        <v>3744021</v>
      </c>
      <c r="L717" s="366">
        <v>23</v>
      </c>
      <c r="M717" s="366">
        <v>3744021</v>
      </c>
      <c r="N717" s="366">
        <v>23</v>
      </c>
    </row>
    <row r="718" spans="1:14" ht="36">
      <c r="A718" s="364">
        <v>716</v>
      </c>
      <c r="B718" s="365" t="s">
        <v>71</v>
      </c>
      <c r="C718" s="364" t="s">
        <v>1078</v>
      </c>
      <c r="D718" s="364" t="s">
        <v>1079</v>
      </c>
      <c r="E718" s="364" t="s">
        <v>67</v>
      </c>
      <c r="F718" s="364" t="s">
        <v>1083</v>
      </c>
      <c r="G718" s="365" t="s">
        <v>312</v>
      </c>
      <c r="H718" s="364" t="s">
        <v>293</v>
      </c>
      <c r="I718" s="364" t="s">
        <v>1084</v>
      </c>
      <c r="J718" s="366" t="s">
        <v>1085</v>
      </c>
      <c r="K718" s="366">
        <v>1817080</v>
      </c>
      <c r="L718" s="366">
        <v>12</v>
      </c>
      <c r="M718" s="366">
        <v>1817080</v>
      </c>
      <c r="N718" s="366">
        <v>12</v>
      </c>
    </row>
    <row r="719" spans="1:14" ht="36">
      <c r="A719" s="364">
        <v>717</v>
      </c>
      <c r="B719" s="365" t="s">
        <v>71</v>
      </c>
      <c r="C719" s="364" t="s">
        <v>1078</v>
      </c>
      <c r="D719" s="364" t="s">
        <v>1079</v>
      </c>
      <c r="E719" s="364" t="s">
        <v>67</v>
      </c>
      <c r="F719" s="364" t="s">
        <v>1196</v>
      </c>
      <c r="G719" s="365" t="s">
        <v>334</v>
      </c>
      <c r="H719" s="364" t="s">
        <v>293</v>
      </c>
      <c r="I719" s="364" t="s">
        <v>1084</v>
      </c>
      <c r="J719" s="366" t="s">
        <v>1197</v>
      </c>
      <c r="K719" s="366">
        <v>677969</v>
      </c>
      <c r="L719" s="366">
        <v>6</v>
      </c>
      <c r="M719" s="366">
        <v>677969</v>
      </c>
      <c r="N719" s="366">
        <v>6</v>
      </c>
    </row>
    <row r="720" spans="1:14" ht="36">
      <c r="A720" s="364">
        <v>718</v>
      </c>
      <c r="B720" s="365" t="s">
        <v>71</v>
      </c>
      <c r="C720" s="364" t="s">
        <v>1078</v>
      </c>
      <c r="D720" s="364" t="s">
        <v>1079</v>
      </c>
      <c r="E720" s="364" t="s">
        <v>67</v>
      </c>
      <c r="F720" s="364" t="s">
        <v>1180</v>
      </c>
      <c r="G720" s="365" t="s">
        <v>417</v>
      </c>
      <c r="H720" s="364" t="s">
        <v>293</v>
      </c>
      <c r="I720" s="364" t="s">
        <v>1084</v>
      </c>
      <c r="J720" s="366" t="s">
        <v>1181</v>
      </c>
      <c r="K720" s="366">
        <v>1769675</v>
      </c>
      <c r="L720" s="366">
        <v>18</v>
      </c>
      <c r="M720" s="366">
        <v>1769675</v>
      </c>
      <c r="N720" s="366">
        <v>18</v>
      </c>
    </row>
    <row r="721" spans="1:14" ht="48">
      <c r="A721" s="364">
        <v>719</v>
      </c>
      <c r="B721" s="365" t="s">
        <v>71</v>
      </c>
      <c r="C721" s="364" t="s">
        <v>1078</v>
      </c>
      <c r="D721" s="364" t="s">
        <v>1090</v>
      </c>
      <c r="E721" s="364" t="s">
        <v>67</v>
      </c>
      <c r="F721" s="364" t="s">
        <v>1492</v>
      </c>
      <c r="G721" s="365" t="s">
        <v>1064</v>
      </c>
      <c r="H721" s="364" t="s">
        <v>284</v>
      </c>
      <c r="I721" s="364" t="s">
        <v>1251</v>
      </c>
      <c r="J721" s="366" t="s">
        <v>1493</v>
      </c>
      <c r="K721" s="366">
        <v>2200893</v>
      </c>
      <c r="L721" s="366">
        <v>8</v>
      </c>
      <c r="M721" s="366">
        <v>2200893</v>
      </c>
      <c r="N721" s="366">
        <v>8</v>
      </c>
    </row>
    <row r="722" spans="1:14" ht="36">
      <c r="A722" s="364">
        <v>720</v>
      </c>
      <c r="B722" s="365" t="s">
        <v>71</v>
      </c>
      <c r="C722" s="364" t="s">
        <v>1078</v>
      </c>
      <c r="D722" s="364" t="s">
        <v>1079</v>
      </c>
      <c r="E722" s="364" t="s">
        <v>67</v>
      </c>
      <c r="F722" s="364" t="s">
        <v>1172</v>
      </c>
      <c r="G722" s="365" t="s">
        <v>318</v>
      </c>
      <c r="H722" s="364" t="s">
        <v>293</v>
      </c>
      <c r="I722" s="364" t="s">
        <v>1088</v>
      </c>
      <c r="J722" s="366" t="s">
        <v>1173</v>
      </c>
      <c r="K722" s="366">
        <v>2060834</v>
      </c>
      <c r="L722" s="366">
        <v>18</v>
      </c>
      <c r="M722" s="366">
        <v>2060834</v>
      </c>
      <c r="N722" s="366">
        <v>18</v>
      </c>
    </row>
    <row r="723" spans="1:14" ht="24">
      <c r="A723" s="364">
        <v>721</v>
      </c>
      <c r="B723" s="365" t="s">
        <v>71</v>
      </c>
      <c r="C723" s="364" t="s">
        <v>1078</v>
      </c>
      <c r="D723" s="364" t="s">
        <v>1131</v>
      </c>
      <c r="E723" s="364" t="s">
        <v>67</v>
      </c>
      <c r="F723" s="364" t="s">
        <v>1965</v>
      </c>
      <c r="G723" s="365" t="s">
        <v>1966</v>
      </c>
      <c r="H723" s="364" t="s">
        <v>290</v>
      </c>
      <c r="I723" s="364" t="s">
        <v>1092</v>
      </c>
      <c r="J723" s="366" t="s">
        <v>1967</v>
      </c>
      <c r="K723" s="366">
        <v>134096</v>
      </c>
      <c r="L723" s="366">
        <v>1</v>
      </c>
      <c r="M723" s="366">
        <v>134096</v>
      </c>
      <c r="N723" s="366">
        <v>1</v>
      </c>
    </row>
    <row r="724" spans="1:14" ht="36">
      <c r="A724" s="364">
        <v>722</v>
      </c>
      <c r="B724" s="365" t="s">
        <v>71</v>
      </c>
      <c r="C724" s="364" t="s">
        <v>1078</v>
      </c>
      <c r="D724" s="364" t="s">
        <v>1131</v>
      </c>
      <c r="E724" s="364" t="s">
        <v>67</v>
      </c>
      <c r="F724" s="364" t="s">
        <v>1305</v>
      </c>
      <c r="G724" s="365" t="s">
        <v>350</v>
      </c>
      <c r="H724" s="364" t="s">
        <v>284</v>
      </c>
      <c r="I724" s="364" t="s">
        <v>1092</v>
      </c>
      <c r="J724" s="366" t="s">
        <v>1306</v>
      </c>
      <c r="K724" s="366">
        <v>658179</v>
      </c>
      <c r="L724" s="366">
        <v>2</v>
      </c>
      <c r="M724" s="366">
        <v>658179</v>
      </c>
      <c r="N724" s="366">
        <v>2</v>
      </c>
    </row>
    <row r="725" spans="1:14" ht="24">
      <c r="A725" s="364">
        <v>723</v>
      </c>
      <c r="B725" s="365" t="s">
        <v>101</v>
      </c>
      <c r="C725" s="364" t="s">
        <v>1078</v>
      </c>
      <c r="D725" s="364" t="s">
        <v>1090</v>
      </c>
      <c r="E725" s="364" t="s">
        <v>88</v>
      </c>
      <c r="F725" s="364" t="s">
        <v>1214</v>
      </c>
      <c r="G725" s="365" t="s">
        <v>1010</v>
      </c>
      <c r="H725" s="364" t="s">
        <v>287</v>
      </c>
      <c r="I725" s="364" t="s">
        <v>1092</v>
      </c>
      <c r="J725" s="366" t="s">
        <v>1215</v>
      </c>
      <c r="K725" s="366">
        <v>355572</v>
      </c>
      <c r="L725" s="366">
        <v>4</v>
      </c>
      <c r="M725" s="366">
        <v>355572</v>
      </c>
      <c r="N725" s="366">
        <v>4</v>
      </c>
    </row>
    <row r="726" spans="1:14" ht="24">
      <c r="A726" s="364">
        <v>724</v>
      </c>
      <c r="B726" s="365" t="s">
        <v>101</v>
      </c>
      <c r="C726" s="364" t="s">
        <v>1078</v>
      </c>
      <c r="D726" s="364" t="s">
        <v>1090</v>
      </c>
      <c r="E726" s="364" t="s">
        <v>88</v>
      </c>
      <c r="F726" s="364" t="s">
        <v>1776</v>
      </c>
      <c r="G726" s="365" t="s">
        <v>347</v>
      </c>
      <c r="H726" s="364" t="s">
        <v>287</v>
      </c>
      <c r="I726" s="364" t="s">
        <v>1092</v>
      </c>
      <c r="J726" s="366" t="s">
        <v>1777</v>
      </c>
      <c r="K726" s="366">
        <v>230740</v>
      </c>
      <c r="L726" s="366">
        <v>2</v>
      </c>
      <c r="M726" s="366">
        <v>230740</v>
      </c>
      <c r="N726" s="366">
        <v>2</v>
      </c>
    </row>
    <row r="727" spans="1:14" ht="48">
      <c r="A727" s="364">
        <v>725</v>
      </c>
      <c r="B727" s="365" t="s">
        <v>101</v>
      </c>
      <c r="C727" s="364" t="s">
        <v>1078</v>
      </c>
      <c r="D727" s="364" t="s">
        <v>1090</v>
      </c>
      <c r="E727" s="364" t="s">
        <v>88</v>
      </c>
      <c r="F727" s="364" t="s">
        <v>1296</v>
      </c>
      <c r="G727" s="365" t="s">
        <v>995</v>
      </c>
      <c r="H727" s="364" t="s">
        <v>283</v>
      </c>
      <c r="I727" s="364" t="s">
        <v>1187</v>
      </c>
      <c r="J727" s="366" t="s">
        <v>1297</v>
      </c>
      <c r="K727" s="366">
        <v>336323</v>
      </c>
      <c r="L727" s="366">
        <v>1</v>
      </c>
      <c r="M727" s="366">
        <v>336323</v>
      </c>
      <c r="N727" s="366">
        <v>1</v>
      </c>
    </row>
    <row r="728" spans="1:14" ht="36">
      <c r="A728" s="364">
        <v>726</v>
      </c>
      <c r="B728" s="365" t="s">
        <v>101</v>
      </c>
      <c r="C728" s="364" t="s">
        <v>1078</v>
      </c>
      <c r="D728" s="364" t="s">
        <v>1079</v>
      </c>
      <c r="E728" s="364" t="s">
        <v>88</v>
      </c>
      <c r="F728" s="364" t="s">
        <v>1080</v>
      </c>
      <c r="G728" s="365" t="s">
        <v>316</v>
      </c>
      <c r="H728" s="364" t="s">
        <v>293</v>
      </c>
      <c r="I728" s="364" t="s">
        <v>1081</v>
      </c>
      <c r="J728" s="366" t="s">
        <v>1082</v>
      </c>
      <c r="K728" s="366">
        <v>385585</v>
      </c>
      <c r="L728" s="366">
        <v>4</v>
      </c>
      <c r="M728" s="366">
        <v>385585</v>
      </c>
      <c r="N728" s="366">
        <v>4</v>
      </c>
    </row>
    <row r="729" spans="1:14" ht="48">
      <c r="A729" s="364">
        <v>727</v>
      </c>
      <c r="B729" s="365" t="s">
        <v>93</v>
      </c>
      <c r="C729" s="364" t="s">
        <v>1078</v>
      </c>
      <c r="D729" s="364" t="s">
        <v>1090</v>
      </c>
      <c r="E729" s="364" t="s">
        <v>88</v>
      </c>
      <c r="F729" s="364" t="s">
        <v>1538</v>
      </c>
      <c r="G729" s="365" t="s">
        <v>1539</v>
      </c>
      <c r="H729" s="364" t="s">
        <v>1540</v>
      </c>
      <c r="I729" s="364" t="s">
        <v>1481</v>
      </c>
      <c r="J729" s="366" t="s">
        <v>1541</v>
      </c>
      <c r="K729" s="366">
        <v>432562</v>
      </c>
      <c r="L729" s="366">
        <v>2</v>
      </c>
      <c r="M729" s="366">
        <v>432562</v>
      </c>
      <c r="N729" s="366">
        <v>2</v>
      </c>
    </row>
    <row r="730" spans="1:14" ht="24">
      <c r="A730" s="364">
        <v>728</v>
      </c>
      <c r="B730" s="365" t="s">
        <v>93</v>
      </c>
      <c r="C730" s="364" t="s">
        <v>1078</v>
      </c>
      <c r="D730" s="364" t="s">
        <v>1090</v>
      </c>
      <c r="E730" s="364" t="s">
        <v>88</v>
      </c>
      <c r="F730" s="364" t="s">
        <v>1519</v>
      </c>
      <c r="G730" s="365" t="s">
        <v>1520</v>
      </c>
      <c r="H730" s="364" t="s">
        <v>284</v>
      </c>
      <c r="I730" s="364" t="s">
        <v>1481</v>
      </c>
      <c r="J730" s="366" t="s">
        <v>1521</v>
      </c>
      <c r="K730" s="366">
        <v>3110012</v>
      </c>
      <c r="L730" s="366">
        <v>9</v>
      </c>
      <c r="M730" s="366">
        <v>3110012</v>
      </c>
      <c r="N730" s="366">
        <v>9</v>
      </c>
    </row>
    <row r="731" spans="1:14" ht="48">
      <c r="A731" s="364">
        <v>729</v>
      </c>
      <c r="B731" s="365" t="s">
        <v>93</v>
      </c>
      <c r="C731" s="364" t="s">
        <v>1078</v>
      </c>
      <c r="D731" s="364" t="s">
        <v>1079</v>
      </c>
      <c r="E731" s="364" t="s">
        <v>88</v>
      </c>
      <c r="F731" s="364" t="s">
        <v>1791</v>
      </c>
      <c r="G731" s="365" t="s">
        <v>1792</v>
      </c>
      <c r="H731" s="364" t="s">
        <v>304</v>
      </c>
      <c r="I731" s="364" t="s">
        <v>1187</v>
      </c>
      <c r="J731" s="366" t="s">
        <v>1793</v>
      </c>
      <c r="K731" s="366">
        <v>368334</v>
      </c>
      <c r="L731" s="366">
        <v>2</v>
      </c>
      <c r="M731" s="366">
        <v>368334</v>
      </c>
      <c r="N731" s="366">
        <v>2</v>
      </c>
    </row>
    <row r="732" spans="1:14" ht="48">
      <c r="A732" s="364">
        <v>730</v>
      </c>
      <c r="B732" s="365" t="s">
        <v>93</v>
      </c>
      <c r="C732" s="364" t="s">
        <v>1078</v>
      </c>
      <c r="D732" s="364" t="s">
        <v>1079</v>
      </c>
      <c r="E732" s="364" t="s">
        <v>88</v>
      </c>
      <c r="F732" s="364" t="s">
        <v>1234</v>
      </c>
      <c r="G732" s="365" t="s">
        <v>471</v>
      </c>
      <c r="H732" s="364" t="s">
        <v>305</v>
      </c>
      <c r="I732" s="364" t="s">
        <v>1187</v>
      </c>
      <c r="J732" s="366" t="s">
        <v>1235</v>
      </c>
      <c r="K732" s="366">
        <v>0</v>
      </c>
      <c r="L732" s="366">
        <v>0</v>
      </c>
      <c r="M732" s="366">
        <v>0</v>
      </c>
      <c r="N732" s="366">
        <v>0</v>
      </c>
    </row>
    <row r="733" spans="1:14" ht="48">
      <c r="A733" s="364">
        <v>731</v>
      </c>
      <c r="B733" s="365" t="s">
        <v>93</v>
      </c>
      <c r="C733" s="364" t="s">
        <v>1078</v>
      </c>
      <c r="D733" s="364" t="s">
        <v>1090</v>
      </c>
      <c r="E733" s="364" t="s">
        <v>88</v>
      </c>
      <c r="F733" s="364" t="s">
        <v>1616</v>
      </c>
      <c r="G733" s="365" t="s">
        <v>1617</v>
      </c>
      <c r="H733" s="364" t="s">
        <v>285</v>
      </c>
      <c r="I733" s="364" t="s">
        <v>1187</v>
      </c>
      <c r="J733" s="366" t="s">
        <v>1618</v>
      </c>
      <c r="K733" s="366">
        <v>3576636</v>
      </c>
      <c r="L733" s="366">
        <v>10</v>
      </c>
      <c r="M733" s="366">
        <v>3576636</v>
      </c>
      <c r="N733" s="366">
        <v>10</v>
      </c>
    </row>
    <row r="734" spans="1:14" ht="48">
      <c r="A734" s="364">
        <v>732</v>
      </c>
      <c r="B734" s="365" t="s">
        <v>93</v>
      </c>
      <c r="C734" s="364" t="s">
        <v>1078</v>
      </c>
      <c r="D734" s="364" t="s">
        <v>1090</v>
      </c>
      <c r="E734" s="364" t="s">
        <v>88</v>
      </c>
      <c r="F734" s="364" t="s">
        <v>1640</v>
      </c>
      <c r="G734" s="365" t="s">
        <v>1641</v>
      </c>
      <c r="H734" s="364" t="s">
        <v>285</v>
      </c>
      <c r="I734" s="364" t="s">
        <v>1187</v>
      </c>
      <c r="J734" s="366" t="s">
        <v>1642</v>
      </c>
      <c r="K734" s="366">
        <v>10511575</v>
      </c>
      <c r="L734" s="366">
        <v>28</v>
      </c>
      <c r="M734" s="366">
        <v>10511575</v>
      </c>
      <c r="N734" s="366">
        <v>28</v>
      </c>
    </row>
    <row r="735" spans="1:14" ht="24">
      <c r="A735" s="364">
        <v>733</v>
      </c>
      <c r="B735" s="365" t="s">
        <v>93</v>
      </c>
      <c r="C735" s="364" t="s">
        <v>1078</v>
      </c>
      <c r="D735" s="364" t="s">
        <v>1079</v>
      </c>
      <c r="E735" s="364" t="s">
        <v>88</v>
      </c>
      <c r="F735" s="364" t="s">
        <v>1098</v>
      </c>
      <c r="G735" s="365" t="s">
        <v>311</v>
      </c>
      <c r="H735" s="364" t="s">
        <v>294</v>
      </c>
      <c r="I735" s="364" t="s">
        <v>1081</v>
      </c>
      <c r="J735" s="366" t="s">
        <v>1099</v>
      </c>
      <c r="K735" s="366">
        <v>154409</v>
      </c>
      <c r="L735" s="366">
        <v>2</v>
      </c>
      <c r="M735" s="366">
        <v>154409</v>
      </c>
      <c r="N735" s="366">
        <v>2</v>
      </c>
    </row>
    <row r="736" spans="1:14" ht="36">
      <c r="A736" s="364">
        <v>734</v>
      </c>
      <c r="B736" s="365" t="s">
        <v>93</v>
      </c>
      <c r="C736" s="364" t="s">
        <v>1078</v>
      </c>
      <c r="D736" s="364" t="s">
        <v>1079</v>
      </c>
      <c r="E736" s="364" t="s">
        <v>88</v>
      </c>
      <c r="F736" s="364" t="s">
        <v>1144</v>
      </c>
      <c r="G736" s="365" t="s">
        <v>332</v>
      </c>
      <c r="H736" s="364" t="s">
        <v>293</v>
      </c>
      <c r="I736" s="364" t="s">
        <v>1081</v>
      </c>
      <c r="J736" s="366" t="s">
        <v>1145</v>
      </c>
      <c r="K736" s="366">
        <v>1028643</v>
      </c>
      <c r="L736" s="366">
        <v>12</v>
      </c>
      <c r="M736" s="366">
        <v>1028643</v>
      </c>
      <c r="N736" s="366">
        <v>12</v>
      </c>
    </row>
    <row r="737" spans="1:14" ht="36">
      <c r="A737" s="364">
        <v>735</v>
      </c>
      <c r="B737" s="365" t="s">
        <v>93</v>
      </c>
      <c r="C737" s="364" t="s">
        <v>1078</v>
      </c>
      <c r="D737" s="364" t="s">
        <v>1079</v>
      </c>
      <c r="E737" s="364" t="s">
        <v>88</v>
      </c>
      <c r="F737" s="364" t="s">
        <v>1080</v>
      </c>
      <c r="G737" s="365" t="s">
        <v>316</v>
      </c>
      <c r="H737" s="364" t="s">
        <v>293</v>
      </c>
      <c r="I737" s="364" t="s">
        <v>1081</v>
      </c>
      <c r="J737" s="366" t="s">
        <v>1082</v>
      </c>
      <c r="K737" s="366">
        <v>1082605</v>
      </c>
      <c r="L737" s="366">
        <v>12</v>
      </c>
      <c r="M737" s="366">
        <v>1082605</v>
      </c>
      <c r="N737" s="366">
        <v>12</v>
      </c>
    </row>
    <row r="738" spans="1:14" ht="36">
      <c r="A738" s="364">
        <v>736</v>
      </c>
      <c r="B738" s="365" t="s">
        <v>93</v>
      </c>
      <c r="C738" s="364" t="s">
        <v>1078</v>
      </c>
      <c r="D738" s="364" t="s">
        <v>1079</v>
      </c>
      <c r="E738" s="364" t="s">
        <v>88</v>
      </c>
      <c r="F738" s="364" t="s">
        <v>1174</v>
      </c>
      <c r="G738" s="365" t="s">
        <v>345</v>
      </c>
      <c r="H738" s="364" t="s">
        <v>293</v>
      </c>
      <c r="I738" s="364" t="s">
        <v>1084</v>
      </c>
      <c r="J738" s="366" t="s">
        <v>1175</v>
      </c>
      <c r="K738" s="366">
        <v>476186</v>
      </c>
      <c r="L738" s="366">
        <v>4</v>
      </c>
      <c r="M738" s="366">
        <v>476186</v>
      </c>
      <c r="N738" s="366">
        <v>4</v>
      </c>
    </row>
    <row r="739" spans="1:14" ht="36">
      <c r="A739" s="364">
        <v>737</v>
      </c>
      <c r="B739" s="365" t="s">
        <v>93</v>
      </c>
      <c r="C739" s="364" t="s">
        <v>1078</v>
      </c>
      <c r="D739" s="364" t="s">
        <v>1079</v>
      </c>
      <c r="E739" s="364" t="s">
        <v>88</v>
      </c>
      <c r="F739" s="364" t="s">
        <v>1094</v>
      </c>
      <c r="G739" s="365" t="s">
        <v>336</v>
      </c>
      <c r="H739" s="364" t="s">
        <v>293</v>
      </c>
      <c r="I739" s="364" t="s">
        <v>1084</v>
      </c>
      <c r="J739" s="366" t="s">
        <v>1095</v>
      </c>
      <c r="K739" s="366">
        <v>279605</v>
      </c>
      <c r="L739" s="366">
        <v>2</v>
      </c>
      <c r="M739" s="366">
        <v>279605</v>
      </c>
      <c r="N739" s="366">
        <v>2</v>
      </c>
    </row>
    <row r="740" spans="1:14" ht="36">
      <c r="A740" s="364">
        <v>738</v>
      </c>
      <c r="B740" s="365" t="s">
        <v>93</v>
      </c>
      <c r="C740" s="364" t="s">
        <v>1078</v>
      </c>
      <c r="D740" s="364" t="s">
        <v>1079</v>
      </c>
      <c r="E740" s="364" t="s">
        <v>88</v>
      </c>
      <c r="F740" s="364" t="s">
        <v>1083</v>
      </c>
      <c r="G740" s="365" t="s">
        <v>312</v>
      </c>
      <c r="H740" s="364" t="s">
        <v>293</v>
      </c>
      <c r="I740" s="364" t="s">
        <v>1084</v>
      </c>
      <c r="J740" s="366" t="s">
        <v>1085</v>
      </c>
      <c r="K740" s="366">
        <v>780275</v>
      </c>
      <c r="L740" s="366">
        <v>6</v>
      </c>
      <c r="M740" s="366">
        <v>780275</v>
      </c>
      <c r="N740" s="366">
        <v>6</v>
      </c>
    </row>
    <row r="741" spans="1:14" ht="48">
      <c r="A741" s="364">
        <v>739</v>
      </c>
      <c r="B741" s="365" t="s">
        <v>93</v>
      </c>
      <c r="C741" s="364" t="s">
        <v>1078</v>
      </c>
      <c r="D741" s="364" t="s">
        <v>1090</v>
      </c>
      <c r="E741" s="364" t="s">
        <v>88</v>
      </c>
      <c r="F741" s="364" t="s">
        <v>1492</v>
      </c>
      <c r="G741" s="365" t="s">
        <v>1064</v>
      </c>
      <c r="H741" s="364" t="s">
        <v>284</v>
      </c>
      <c r="I741" s="364" t="s">
        <v>1251</v>
      </c>
      <c r="J741" s="366" t="s">
        <v>1493</v>
      </c>
      <c r="K741" s="366">
        <v>2415614</v>
      </c>
      <c r="L741" s="366">
        <v>8</v>
      </c>
      <c r="M741" s="366">
        <v>2415614</v>
      </c>
      <c r="N741" s="366">
        <v>8</v>
      </c>
    </row>
    <row r="742" spans="1:14" ht="48">
      <c r="A742" s="364">
        <v>740</v>
      </c>
      <c r="B742" s="365" t="s">
        <v>93</v>
      </c>
      <c r="C742" s="364" t="s">
        <v>1078</v>
      </c>
      <c r="D742" s="364" t="s">
        <v>1079</v>
      </c>
      <c r="E742" s="364" t="s">
        <v>88</v>
      </c>
      <c r="F742" s="364" t="s">
        <v>1275</v>
      </c>
      <c r="G742" s="365" t="s">
        <v>413</v>
      </c>
      <c r="H742" s="364" t="s">
        <v>414</v>
      </c>
      <c r="I742" s="364" t="s">
        <v>1092</v>
      </c>
      <c r="J742" s="366" t="s">
        <v>1276</v>
      </c>
      <c r="K742" s="366">
        <v>405591</v>
      </c>
      <c r="L742" s="366">
        <v>3</v>
      </c>
      <c r="M742" s="366">
        <v>405591</v>
      </c>
      <c r="N742" s="366">
        <v>3</v>
      </c>
    </row>
    <row r="743" spans="1:14" ht="36">
      <c r="A743" s="364">
        <v>741</v>
      </c>
      <c r="B743" s="365" t="s">
        <v>93</v>
      </c>
      <c r="C743" s="364" t="s">
        <v>1078</v>
      </c>
      <c r="D743" s="364" t="s">
        <v>1079</v>
      </c>
      <c r="E743" s="364" t="s">
        <v>88</v>
      </c>
      <c r="F743" s="364" t="s">
        <v>1149</v>
      </c>
      <c r="G743" s="365" t="s">
        <v>976</v>
      </c>
      <c r="H743" s="364" t="s">
        <v>292</v>
      </c>
      <c r="I743" s="364" t="s">
        <v>1092</v>
      </c>
      <c r="J743" s="366" t="s">
        <v>1150</v>
      </c>
      <c r="K743" s="366">
        <v>1313024</v>
      </c>
      <c r="L743" s="366">
        <v>5</v>
      </c>
      <c r="M743" s="366">
        <v>1313024</v>
      </c>
      <c r="N743" s="366">
        <v>5</v>
      </c>
    </row>
    <row r="744" spans="1:14" ht="36">
      <c r="A744" s="364">
        <v>742</v>
      </c>
      <c r="B744" s="365" t="s">
        <v>263</v>
      </c>
      <c r="C744" s="364" t="s">
        <v>1078</v>
      </c>
      <c r="D744" s="364" t="s">
        <v>1090</v>
      </c>
      <c r="E744" s="364" t="s">
        <v>88</v>
      </c>
      <c r="F744" s="364" t="s">
        <v>1140</v>
      </c>
      <c r="G744" s="365" t="s">
        <v>321</v>
      </c>
      <c r="H744" s="364" t="s">
        <v>287</v>
      </c>
      <c r="I744" s="364" t="s">
        <v>1092</v>
      </c>
      <c r="J744" s="366" t="s">
        <v>1141</v>
      </c>
      <c r="K744" s="366">
        <v>1536352</v>
      </c>
      <c r="L744" s="366">
        <v>16</v>
      </c>
      <c r="M744" s="366">
        <v>1536352</v>
      </c>
      <c r="N744" s="366">
        <v>16</v>
      </c>
    </row>
    <row r="745" spans="1:14" ht="36">
      <c r="A745" s="364">
        <v>743</v>
      </c>
      <c r="B745" s="365" t="s">
        <v>263</v>
      </c>
      <c r="C745" s="364" t="s">
        <v>1078</v>
      </c>
      <c r="D745" s="364" t="s">
        <v>1079</v>
      </c>
      <c r="E745" s="364" t="s">
        <v>88</v>
      </c>
      <c r="F745" s="364" t="s">
        <v>1144</v>
      </c>
      <c r="G745" s="365" t="s">
        <v>332</v>
      </c>
      <c r="H745" s="364" t="s">
        <v>293</v>
      </c>
      <c r="I745" s="364" t="s">
        <v>1081</v>
      </c>
      <c r="J745" s="366" t="s">
        <v>1145</v>
      </c>
      <c r="K745" s="366">
        <v>685762</v>
      </c>
      <c r="L745" s="366">
        <v>8</v>
      </c>
      <c r="M745" s="366">
        <v>685762</v>
      </c>
      <c r="N745" s="366">
        <v>8</v>
      </c>
    </row>
    <row r="746" spans="1:14" ht="48">
      <c r="A746" s="364">
        <v>744</v>
      </c>
      <c r="B746" s="365" t="s">
        <v>263</v>
      </c>
      <c r="C746" s="364" t="s">
        <v>1078</v>
      </c>
      <c r="D746" s="364" t="s">
        <v>1159</v>
      </c>
      <c r="E746" s="364" t="s">
        <v>88</v>
      </c>
      <c r="F746" s="364" t="s">
        <v>1178</v>
      </c>
      <c r="G746" s="365" t="s">
        <v>344</v>
      </c>
      <c r="H746" s="364" t="s">
        <v>293</v>
      </c>
      <c r="I746" s="364" t="s">
        <v>1081</v>
      </c>
      <c r="J746" s="366" t="s">
        <v>1179</v>
      </c>
      <c r="K746" s="366">
        <v>160520</v>
      </c>
      <c r="L746" s="366">
        <v>2</v>
      </c>
      <c r="M746" s="366">
        <v>160520</v>
      </c>
      <c r="N746" s="366">
        <v>2</v>
      </c>
    </row>
    <row r="747" spans="1:14" ht="36">
      <c r="A747" s="364">
        <v>745</v>
      </c>
      <c r="B747" s="365" t="s">
        <v>263</v>
      </c>
      <c r="C747" s="364" t="s">
        <v>1078</v>
      </c>
      <c r="D747" s="364" t="s">
        <v>1079</v>
      </c>
      <c r="E747" s="364" t="s">
        <v>88</v>
      </c>
      <c r="F747" s="364" t="s">
        <v>1269</v>
      </c>
      <c r="G747" s="365" t="s">
        <v>358</v>
      </c>
      <c r="H747" s="364" t="s">
        <v>293</v>
      </c>
      <c r="I747" s="364" t="s">
        <v>1081</v>
      </c>
      <c r="J747" s="366" t="s">
        <v>1270</v>
      </c>
      <c r="K747" s="366">
        <v>370825</v>
      </c>
      <c r="L747" s="366">
        <v>4</v>
      </c>
      <c r="M747" s="366">
        <v>370825</v>
      </c>
      <c r="N747" s="366">
        <v>4</v>
      </c>
    </row>
    <row r="748" spans="1:14" ht="36">
      <c r="A748" s="364">
        <v>746</v>
      </c>
      <c r="B748" s="365" t="s">
        <v>263</v>
      </c>
      <c r="C748" s="364" t="s">
        <v>1078</v>
      </c>
      <c r="D748" s="364" t="s">
        <v>1079</v>
      </c>
      <c r="E748" s="364" t="s">
        <v>88</v>
      </c>
      <c r="F748" s="364" t="s">
        <v>1196</v>
      </c>
      <c r="G748" s="365" t="s">
        <v>334</v>
      </c>
      <c r="H748" s="364" t="s">
        <v>293</v>
      </c>
      <c r="I748" s="364" t="s">
        <v>1084</v>
      </c>
      <c r="J748" s="366" t="s">
        <v>1197</v>
      </c>
      <c r="K748" s="366">
        <v>194085</v>
      </c>
      <c r="L748" s="366">
        <v>2</v>
      </c>
      <c r="M748" s="366">
        <v>194085</v>
      </c>
      <c r="N748" s="366">
        <v>2</v>
      </c>
    </row>
    <row r="749" spans="1:14" ht="36">
      <c r="A749" s="364">
        <v>747</v>
      </c>
      <c r="B749" s="365" t="s">
        <v>263</v>
      </c>
      <c r="C749" s="364" t="s">
        <v>1078</v>
      </c>
      <c r="D749" s="364" t="s">
        <v>1079</v>
      </c>
      <c r="E749" s="364" t="s">
        <v>88</v>
      </c>
      <c r="F749" s="364" t="s">
        <v>1180</v>
      </c>
      <c r="G749" s="365" t="s">
        <v>417</v>
      </c>
      <c r="H749" s="364" t="s">
        <v>293</v>
      </c>
      <c r="I749" s="364" t="s">
        <v>1084</v>
      </c>
      <c r="J749" s="366" t="s">
        <v>1181</v>
      </c>
      <c r="K749" s="366">
        <v>675484</v>
      </c>
      <c r="L749" s="366">
        <v>8</v>
      </c>
      <c r="M749" s="366">
        <v>675484</v>
      </c>
      <c r="N749" s="366">
        <v>8</v>
      </c>
    </row>
    <row r="750" spans="1:14" ht="36">
      <c r="A750" s="364">
        <v>748</v>
      </c>
      <c r="B750" s="365" t="s">
        <v>48</v>
      </c>
      <c r="C750" s="364" t="s">
        <v>1078</v>
      </c>
      <c r="D750" s="364" t="s">
        <v>1131</v>
      </c>
      <c r="E750" s="364" t="s">
        <v>460</v>
      </c>
      <c r="F750" s="364" t="s">
        <v>1370</v>
      </c>
      <c r="G750" s="365" t="s">
        <v>1024</v>
      </c>
      <c r="H750" s="364" t="s">
        <v>283</v>
      </c>
      <c r="I750" s="364" t="s">
        <v>1187</v>
      </c>
      <c r="J750" s="366" t="s">
        <v>1371</v>
      </c>
      <c r="K750" s="366">
        <v>134355</v>
      </c>
      <c r="L750" s="366">
        <v>1</v>
      </c>
      <c r="M750" s="366">
        <v>134355</v>
      </c>
      <c r="N750" s="366">
        <v>1</v>
      </c>
    </row>
    <row r="751" spans="1:14" ht="36">
      <c r="A751" s="364">
        <v>749</v>
      </c>
      <c r="B751" s="365" t="s">
        <v>48</v>
      </c>
      <c r="C751" s="364" t="s">
        <v>1078</v>
      </c>
      <c r="D751" s="364" t="s">
        <v>1079</v>
      </c>
      <c r="E751" s="364" t="s">
        <v>460</v>
      </c>
      <c r="F751" s="364" t="s">
        <v>1286</v>
      </c>
      <c r="G751" s="365" t="s">
        <v>428</v>
      </c>
      <c r="H751" s="364" t="s">
        <v>296</v>
      </c>
      <c r="I751" s="364" t="s">
        <v>1187</v>
      </c>
      <c r="J751" s="366" t="s">
        <v>1287</v>
      </c>
      <c r="K751" s="366">
        <v>1046896</v>
      </c>
      <c r="L751" s="366">
        <v>14</v>
      </c>
      <c r="M751" s="366">
        <v>1046896</v>
      </c>
      <c r="N751" s="366">
        <v>14</v>
      </c>
    </row>
    <row r="752" spans="1:14" ht="48">
      <c r="A752" s="364">
        <v>750</v>
      </c>
      <c r="B752" s="365" t="s">
        <v>48</v>
      </c>
      <c r="C752" s="364" t="s">
        <v>1078</v>
      </c>
      <c r="D752" s="364" t="s">
        <v>1079</v>
      </c>
      <c r="E752" s="364" t="s">
        <v>460</v>
      </c>
      <c r="F752" s="364" t="s">
        <v>1496</v>
      </c>
      <c r="G752" s="365" t="s">
        <v>1036</v>
      </c>
      <c r="H752" s="364" t="s">
        <v>304</v>
      </c>
      <c r="I752" s="364" t="s">
        <v>1187</v>
      </c>
      <c r="J752" s="366" t="s">
        <v>1287</v>
      </c>
      <c r="K752" s="366">
        <v>1271231</v>
      </c>
      <c r="L752" s="366">
        <v>17</v>
      </c>
      <c r="M752" s="366">
        <v>1271231</v>
      </c>
      <c r="N752" s="366">
        <v>17</v>
      </c>
    </row>
    <row r="753" spans="1:14" ht="36">
      <c r="A753" s="364">
        <v>751</v>
      </c>
      <c r="B753" s="365" t="s">
        <v>48</v>
      </c>
      <c r="C753" s="364" t="s">
        <v>1078</v>
      </c>
      <c r="D753" s="364" t="s">
        <v>1079</v>
      </c>
      <c r="E753" s="364" t="s">
        <v>460</v>
      </c>
      <c r="F753" s="364" t="s">
        <v>1535</v>
      </c>
      <c r="G753" s="365" t="s">
        <v>1536</v>
      </c>
      <c r="H753" s="364" t="s">
        <v>304</v>
      </c>
      <c r="I753" s="364" t="s">
        <v>1187</v>
      </c>
      <c r="J753" s="366" t="s">
        <v>1537</v>
      </c>
      <c r="K753" s="366">
        <v>700872</v>
      </c>
      <c r="L753" s="366">
        <v>8</v>
      </c>
      <c r="M753" s="366">
        <v>700872</v>
      </c>
      <c r="N753" s="366">
        <v>8</v>
      </c>
    </row>
    <row r="754" spans="1:14" ht="60">
      <c r="A754" s="364">
        <v>752</v>
      </c>
      <c r="B754" s="365" t="s">
        <v>48</v>
      </c>
      <c r="C754" s="364" t="s">
        <v>1078</v>
      </c>
      <c r="D754" s="364" t="s">
        <v>1079</v>
      </c>
      <c r="E754" s="364" t="s">
        <v>460</v>
      </c>
      <c r="F754" s="364" t="s">
        <v>1816</v>
      </c>
      <c r="G754" s="365" t="s">
        <v>1817</v>
      </c>
      <c r="H754" s="364" t="s">
        <v>304</v>
      </c>
      <c r="I754" s="364" t="s">
        <v>1187</v>
      </c>
      <c r="J754" s="366" t="s">
        <v>1818</v>
      </c>
      <c r="K754" s="366">
        <v>348772</v>
      </c>
      <c r="L754" s="366">
        <v>4</v>
      </c>
      <c r="M754" s="366">
        <v>348772</v>
      </c>
      <c r="N754" s="366">
        <v>4</v>
      </c>
    </row>
    <row r="755" spans="1:14" ht="60">
      <c r="A755" s="364">
        <v>753</v>
      </c>
      <c r="B755" s="365" t="s">
        <v>48</v>
      </c>
      <c r="C755" s="364" t="s">
        <v>1078</v>
      </c>
      <c r="D755" s="364" t="s">
        <v>1131</v>
      </c>
      <c r="E755" s="364" t="s">
        <v>460</v>
      </c>
      <c r="F755" s="364" t="s">
        <v>1545</v>
      </c>
      <c r="G755" s="365" t="s">
        <v>1546</v>
      </c>
      <c r="H755" s="364" t="s">
        <v>304</v>
      </c>
      <c r="I755" s="364" t="s">
        <v>1187</v>
      </c>
      <c r="J755" s="366" t="s">
        <v>1547</v>
      </c>
      <c r="K755" s="366">
        <v>14344592</v>
      </c>
      <c r="L755" s="366">
        <v>71</v>
      </c>
      <c r="M755" s="366">
        <v>14344592</v>
      </c>
      <c r="N755" s="366">
        <v>71</v>
      </c>
    </row>
    <row r="756" spans="1:14" ht="36">
      <c r="A756" s="364">
        <v>754</v>
      </c>
      <c r="B756" s="365" t="s">
        <v>48</v>
      </c>
      <c r="C756" s="364" t="s">
        <v>1078</v>
      </c>
      <c r="D756" s="364" t="s">
        <v>1079</v>
      </c>
      <c r="E756" s="364" t="s">
        <v>460</v>
      </c>
      <c r="F756" s="364" t="s">
        <v>2126</v>
      </c>
      <c r="G756" s="365" t="s">
        <v>2127</v>
      </c>
      <c r="H756" s="364" t="s">
        <v>304</v>
      </c>
      <c r="I756" s="364" t="s">
        <v>1187</v>
      </c>
      <c r="J756" s="366" t="s">
        <v>2128</v>
      </c>
      <c r="K756" s="366">
        <v>1389204</v>
      </c>
      <c r="L756" s="366">
        <v>12</v>
      </c>
      <c r="M756" s="366">
        <v>1389204</v>
      </c>
      <c r="N756" s="366">
        <v>12</v>
      </c>
    </row>
    <row r="757" spans="1:14" ht="48">
      <c r="A757" s="364">
        <v>755</v>
      </c>
      <c r="B757" s="365" t="s">
        <v>48</v>
      </c>
      <c r="C757" s="364" t="s">
        <v>1078</v>
      </c>
      <c r="D757" s="364" t="s">
        <v>1079</v>
      </c>
      <c r="E757" s="364" t="s">
        <v>460</v>
      </c>
      <c r="F757" s="364" t="s">
        <v>1894</v>
      </c>
      <c r="G757" s="365" t="s">
        <v>1895</v>
      </c>
      <c r="H757" s="364" t="s">
        <v>304</v>
      </c>
      <c r="I757" s="364" t="s">
        <v>1187</v>
      </c>
      <c r="J757" s="366" t="s">
        <v>1896</v>
      </c>
      <c r="K757" s="366">
        <v>2586905</v>
      </c>
      <c r="L757" s="366">
        <v>27</v>
      </c>
      <c r="M757" s="366">
        <v>2586905</v>
      </c>
      <c r="N757" s="366">
        <v>27</v>
      </c>
    </row>
    <row r="758" spans="1:14" ht="36">
      <c r="A758" s="364">
        <v>756</v>
      </c>
      <c r="B758" s="365" t="s">
        <v>48</v>
      </c>
      <c r="C758" s="364" t="s">
        <v>1078</v>
      </c>
      <c r="D758" s="364" t="s">
        <v>1079</v>
      </c>
      <c r="E758" s="364" t="s">
        <v>460</v>
      </c>
      <c r="F758" s="364" t="s">
        <v>2129</v>
      </c>
      <c r="G758" s="365" t="s">
        <v>2130</v>
      </c>
      <c r="H758" s="364" t="s">
        <v>304</v>
      </c>
      <c r="I758" s="364" t="s">
        <v>1187</v>
      </c>
      <c r="J758" s="366" t="s">
        <v>2131</v>
      </c>
      <c r="K758" s="366">
        <v>410810</v>
      </c>
      <c r="L758" s="366">
        <v>6</v>
      </c>
      <c r="M758" s="366">
        <v>410810</v>
      </c>
      <c r="N758" s="366">
        <v>6</v>
      </c>
    </row>
    <row r="759" spans="1:14" ht="36">
      <c r="A759" s="364">
        <v>757</v>
      </c>
      <c r="B759" s="365" t="s">
        <v>48</v>
      </c>
      <c r="C759" s="364" t="s">
        <v>1078</v>
      </c>
      <c r="D759" s="364" t="s">
        <v>1131</v>
      </c>
      <c r="E759" s="364" t="s">
        <v>460</v>
      </c>
      <c r="F759" s="364" t="s">
        <v>1907</v>
      </c>
      <c r="G759" s="365" t="s">
        <v>1908</v>
      </c>
      <c r="H759" s="364" t="s">
        <v>983</v>
      </c>
      <c r="I759" s="364" t="s">
        <v>1187</v>
      </c>
      <c r="J759" s="366" t="s">
        <v>1909</v>
      </c>
      <c r="K759" s="366">
        <v>149830</v>
      </c>
      <c r="L759" s="366">
        <v>2</v>
      </c>
      <c r="M759" s="366">
        <v>149830</v>
      </c>
      <c r="N759" s="366">
        <v>2</v>
      </c>
    </row>
    <row r="760" spans="1:14" ht="36">
      <c r="A760" s="364">
        <v>758</v>
      </c>
      <c r="B760" s="365" t="s">
        <v>48</v>
      </c>
      <c r="C760" s="364" t="s">
        <v>1078</v>
      </c>
      <c r="D760" s="364" t="s">
        <v>1079</v>
      </c>
      <c r="E760" s="364" t="s">
        <v>460</v>
      </c>
      <c r="F760" s="364" t="s">
        <v>2132</v>
      </c>
      <c r="G760" s="365" t="s">
        <v>2133</v>
      </c>
      <c r="H760" s="364" t="s">
        <v>304</v>
      </c>
      <c r="I760" s="364" t="s">
        <v>1187</v>
      </c>
      <c r="J760" s="366" t="s">
        <v>2134</v>
      </c>
      <c r="K760" s="366">
        <v>869535</v>
      </c>
      <c r="L760" s="366">
        <v>6</v>
      </c>
      <c r="M760" s="366">
        <v>869535</v>
      </c>
      <c r="N760" s="366">
        <v>6</v>
      </c>
    </row>
    <row r="761" spans="1:14" ht="72">
      <c r="A761" s="364">
        <v>759</v>
      </c>
      <c r="B761" s="365" t="s">
        <v>48</v>
      </c>
      <c r="C761" s="364" t="s">
        <v>1078</v>
      </c>
      <c r="D761" s="364" t="s">
        <v>1131</v>
      </c>
      <c r="E761" s="364" t="s">
        <v>460</v>
      </c>
      <c r="F761" s="364" t="s">
        <v>2135</v>
      </c>
      <c r="G761" s="365" t="s">
        <v>2136</v>
      </c>
      <c r="H761" s="364" t="s">
        <v>304</v>
      </c>
      <c r="I761" s="364" t="s">
        <v>1187</v>
      </c>
      <c r="J761" s="366" t="s">
        <v>2137</v>
      </c>
      <c r="K761" s="366">
        <v>692721</v>
      </c>
      <c r="L761" s="366">
        <v>10</v>
      </c>
      <c r="M761" s="366">
        <v>692721</v>
      </c>
      <c r="N761" s="366">
        <v>10</v>
      </c>
    </row>
    <row r="762" spans="1:14" ht="36">
      <c r="A762" s="364">
        <v>760</v>
      </c>
      <c r="B762" s="365" t="s">
        <v>48</v>
      </c>
      <c r="C762" s="364" t="s">
        <v>1078</v>
      </c>
      <c r="D762" s="364" t="s">
        <v>1079</v>
      </c>
      <c r="E762" s="364" t="s">
        <v>460</v>
      </c>
      <c r="F762" s="364" t="s">
        <v>2138</v>
      </c>
      <c r="G762" s="365" t="s">
        <v>2139</v>
      </c>
      <c r="H762" s="364" t="s">
        <v>983</v>
      </c>
      <c r="I762" s="364" t="s">
        <v>1187</v>
      </c>
      <c r="J762" s="366" t="s">
        <v>1762</v>
      </c>
      <c r="K762" s="366">
        <v>12479409</v>
      </c>
      <c r="L762" s="366">
        <v>114</v>
      </c>
      <c r="M762" s="366">
        <v>12479409</v>
      </c>
      <c r="N762" s="366">
        <v>114</v>
      </c>
    </row>
    <row r="763" spans="1:14" ht="36">
      <c r="A763" s="364">
        <v>761</v>
      </c>
      <c r="B763" s="365" t="s">
        <v>48</v>
      </c>
      <c r="C763" s="364" t="s">
        <v>1078</v>
      </c>
      <c r="D763" s="364" t="s">
        <v>1079</v>
      </c>
      <c r="E763" s="364" t="s">
        <v>460</v>
      </c>
      <c r="F763" s="364" t="s">
        <v>1198</v>
      </c>
      <c r="G763" s="365" t="s">
        <v>346</v>
      </c>
      <c r="H763" s="364" t="s">
        <v>304</v>
      </c>
      <c r="I763" s="364" t="s">
        <v>1187</v>
      </c>
      <c r="J763" s="366" t="s">
        <v>1199</v>
      </c>
      <c r="K763" s="366">
        <v>4598532</v>
      </c>
      <c r="L763" s="366">
        <v>45</v>
      </c>
      <c r="M763" s="366">
        <v>4598532</v>
      </c>
      <c r="N763" s="366">
        <v>45</v>
      </c>
    </row>
    <row r="764" spans="1:14" ht="36">
      <c r="A764" s="364">
        <v>762</v>
      </c>
      <c r="B764" s="365" t="s">
        <v>48</v>
      </c>
      <c r="C764" s="364" t="s">
        <v>1078</v>
      </c>
      <c r="D764" s="364" t="s">
        <v>1079</v>
      </c>
      <c r="E764" s="364" t="s">
        <v>460</v>
      </c>
      <c r="F764" s="364" t="s">
        <v>2140</v>
      </c>
      <c r="G764" s="365" t="s">
        <v>2141</v>
      </c>
      <c r="H764" s="364" t="s">
        <v>304</v>
      </c>
      <c r="I764" s="364" t="s">
        <v>1187</v>
      </c>
      <c r="J764" s="366" t="s">
        <v>2142</v>
      </c>
      <c r="K764" s="366">
        <v>289674</v>
      </c>
      <c r="L764" s="366">
        <v>4</v>
      </c>
      <c r="M764" s="366">
        <v>289674</v>
      </c>
      <c r="N764" s="366">
        <v>4</v>
      </c>
    </row>
    <row r="765" spans="1:14" ht="48">
      <c r="A765" s="364">
        <v>763</v>
      </c>
      <c r="B765" s="365" t="s">
        <v>48</v>
      </c>
      <c r="C765" s="364" t="s">
        <v>1078</v>
      </c>
      <c r="D765" s="364" t="s">
        <v>1131</v>
      </c>
      <c r="E765" s="364" t="s">
        <v>460</v>
      </c>
      <c r="F765" s="364" t="s">
        <v>2143</v>
      </c>
      <c r="G765" s="365" t="s">
        <v>2144</v>
      </c>
      <c r="H765" s="364" t="s">
        <v>304</v>
      </c>
      <c r="I765" s="364" t="s">
        <v>1187</v>
      </c>
      <c r="J765" s="366" t="s">
        <v>2145</v>
      </c>
      <c r="K765" s="366">
        <v>304158</v>
      </c>
      <c r="L765" s="366">
        <v>3</v>
      </c>
      <c r="M765" s="366">
        <v>304158</v>
      </c>
      <c r="N765" s="366">
        <v>3</v>
      </c>
    </row>
    <row r="766" spans="1:14" ht="48">
      <c r="A766" s="364">
        <v>764</v>
      </c>
      <c r="B766" s="365" t="s">
        <v>48</v>
      </c>
      <c r="C766" s="364" t="s">
        <v>1078</v>
      </c>
      <c r="D766" s="364" t="s">
        <v>1131</v>
      </c>
      <c r="E766" s="364" t="s">
        <v>460</v>
      </c>
      <c r="F766" s="364" t="s">
        <v>2146</v>
      </c>
      <c r="G766" s="365" t="s">
        <v>2147</v>
      </c>
      <c r="H766" s="364" t="s">
        <v>304</v>
      </c>
      <c r="I766" s="364" t="s">
        <v>1187</v>
      </c>
      <c r="J766" s="366" t="s">
        <v>2148</v>
      </c>
      <c r="K766" s="366">
        <v>2565570</v>
      </c>
      <c r="L766" s="366">
        <v>14</v>
      </c>
      <c r="M766" s="366">
        <v>2565570</v>
      </c>
      <c r="N766" s="366">
        <v>14</v>
      </c>
    </row>
    <row r="767" spans="1:14" ht="36">
      <c r="A767" s="364">
        <v>765</v>
      </c>
      <c r="B767" s="365" t="s">
        <v>48</v>
      </c>
      <c r="C767" s="364" t="s">
        <v>1078</v>
      </c>
      <c r="D767" s="364" t="s">
        <v>1079</v>
      </c>
      <c r="E767" s="364" t="s">
        <v>460</v>
      </c>
      <c r="F767" s="364" t="s">
        <v>2149</v>
      </c>
      <c r="G767" s="365" t="s">
        <v>348</v>
      </c>
      <c r="H767" s="364" t="s">
        <v>301</v>
      </c>
      <c r="I767" s="364" t="s">
        <v>1187</v>
      </c>
      <c r="J767" s="366" t="s">
        <v>2150</v>
      </c>
      <c r="K767" s="366">
        <v>2157507</v>
      </c>
      <c r="L767" s="366">
        <v>22</v>
      </c>
      <c r="M767" s="366">
        <v>2157507</v>
      </c>
      <c r="N767" s="366">
        <v>22</v>
      </c>
    </row>
    <row r="768" spans="1:14" ht="36">
      <c r="A768" s="364">
        <v>766</v>
      </c>
      <c r="B768" s="365" t="s">
        <v>48</v>
      </c>
      <c r="C768" s="364" t="s">
        <v>1078</v>
      </c>
      <c r="D768" s="364" t="s">
        <v>1079</v>
      </c>
      <c r="E768" s="364" t="s">
        <v>460</v>
      </c>
      <c r="F768" s="364" t="s">
        <v>2151</v>
      </c>
      <c r="G768" s="365" t="s">
        <v>1045</v>
      </c>
      <c r="H768" s="364" t="s">
        <v>301</v>
      </c>
      <c r="I768" s="364" t="s">
        <v>1187</v>
      </c>
      <c r="J768" s="366" t="s">
        <v>2152</v>
      </c>
      <c r="K768" s="366">
        <v>698603</v>
      </c>
      <c r="L768" s="366">
        <v>6</v>
      </c>
      <c r="M768" s="366">
        <v>698603</v>
      </c>
      <c r="N768" s="366">
        <v>6</v>
      </c>
    </row>
    <row r="769" spans="1:14" ht="36">
      <c r="A769" s="364">
        <v>767</v>
      </c>
      <c r="B769" s="365" t="s">
        <v>48</v>
      </c>
      <c r="C769" s="364" t="s">
        <v>1078</v>
      </c>
      <c r="D769" s="364" t="s">
        <v>1079</v>
      </c>
      <c r="E769" s="364" t="s">
        <v>460</v>
      </c>
      <c r="F769" s="364" t="s">
        <v>2153</v>
      </c>
      <c r="G769" s="365" t="s">
        <v>376</v>
      </c>
      <c r="H769" s="364" t="s">
        <v>301</v>
      </c>
      <c r="I769" s="364" t="s">
        <v>1187</v>
      </c>
      <c r="J769" s="366" t="s">
        <v>2154</v>
      </c>
      <c r="K769" s="366">
        <v>7964154</v>
      </c>
      <c r="L769" s="366">
        <v>58</v>
      </c>
      <c r="M769" s="366">
        <v>7964154</v>
      </c>
      <c r="N769" s="366">
        <v>58</v>
      </c>
    </row>
    <row r="770" spans="1:14" ht="60">
      <c r="A770" s="364">
        <v>768</v>
      </c>
      <c r="B770" s="365" t="s">
        <v>48</v>
      </c>
      <c r="C770" s="364" t="s">
        <v>1078</v>
      </c>
      <c r="D770" s="364" t="s">
        <v>1131</v>
      </c>
      <c r="E770" s="364" t="s">
        <v>460</v>
      </c>
      <c r="F770" s="364" t="s">
        <v>2155</v>
      </c>
      <c r="G770" s="365" t="s">
        <v>2156</v>
      </c>
      <c r="H770" s="364" t="s">
        <v>301</v>
      </c>
      <c r="I770" s="364" t="s">
        <v>1187</v>
      </c>
      <c r="J770" s="366" t="s">
        <v>2157</v>
      </c>
      <c r="K770" s="366">
        <v>273668</v>
      </c>
      <c r="L770" s="366">
        <v>2</v>
      </c>
      <c r="M770" s="366">
        <v>273668</v>
      </c>
      <c r="N770" s="366">
        <v>2</v>
      </c>
    </row>
    <row r="771" spans="1:14" ht="48">
      <c r="A771" s="364">
        <v>769</v>
      </c>
      <c r="B771" s="365" t="s">
        <v>48</v>
      </c>
      <c r="C771" s="364" t="s">
        <v>1078</v>
      </c>
      <c r="D771" s="364" t="s">
        <v>1079</v>
      </c>
      <c r="E771" s="364" t="s">
        <v>460</v>
      </c>
      <c r="F771" s="364" t="s">
        <v>2158</v>
      </c>
      <c r="G771" s="365" t="s">
        <v>2159</v>
      </c>
      <c r="H771" s="364" t="s">
        <v>304</v>
      </c>
      <c r="I771" s="364" t="s">
        <v>1187</v>
      </c>
      <c r="J771" s="366" t="s">
        <v>2160</v>
      </c>
      <c r="K771" s="366">
        <v>1833206</v>
      </c>
      <c r="L771" s="366">
        <v>21</v>
      </c>
      <c r="M771" s="366">
        <v>1833206</v>
      </c>
      <c r="N771" s="366">
        <v>21</v>
      </c>
    </row>
    <row r="772" spans="1:14" ht="36">
      <c r="A772" s="364">
        <v>770</v>
      </c>
      <c r="B772" s="365" t="s">
        <v>48</v>
      </c>
      <c r="C772" s="364" t="s">
        <v>1078</v>
      </c>
      <c r="D772" s="364" t="s">
        <v>1079</v>
      </c>
      <c r="E772" s="364" t="s">
        <v>460</v>
      </c>
      <c r="F772" s="364" t="s">
        <v>2161</v>
      </c>
      <c r="G772" s="365" t="s">
        <v>2162</v>
      </c>
      <c r="H772" s="364" t="s">
        <v>301</v>
      </c>
      <c r="I772" s="364" t="s">
        <v>1187</v>
      </c>
      <c r="J772" s="366" t="s">
        <v>2163</v>
      </c>
      <c r="K772" s="366">
        <v>823468</v>
      </c>
      <c r="L772" s="366">
        <v>6</v>
      </c>
      <c r="M772" s="366">
        <v>823468</v>
      </c>
      <c r="N772" s="366">
        <v>6</v>
      </c>
    </row>
    <row r="773" spans="1:14" ht="36">
      <c r="A773" s="364">
        <v>771</v>
      </c>
      <c r="B773" s="365" t="s">
        <v>48</v>
      </c>
      <c r="C773" s="364" t="s">
        <v>1078</v>
      </c>
      <c r="D773" s="364" t="s">
        <v>1079</v>
      </c>
      <c r="E773" s="364" t="s">
        <v>460</v>
      </c>
      <c r="F773" s="364" t="s">
        <v>2164</v>
      </c>
      <c r="G773" s="365" t="s">
        <v>980</v>
      </c>
      <c r="H773" s="364" t="s">
        <v>301</v>
      </c>
      <c r="I773" s="364" t="s">
        <v>1187</v>
      </c>
      <c r="J773" s="366" t="s">
        <v>2165</v>
      </c>
      <c r="K773" s="366">
        <v>2281414</v>
      </c>
      <c r="L773" s="366">
        <v>18</v>
      </c>
      <c r="M773" s="366">
        <v>2281414</v>
      </c>
      <c r="N773" s="366">
        <v>18</v>
      </c>
    </row>
    <row r="774" spans="1:14" ht="48">
      <c r="A774" s="364">
        <v>772</v>
      </c>
      <c r="B774" s="365" t="s">
        <v>48</v>
      </c>
      <c r="C774" s="364" t="s">
        <v>1078</v>
      </c>
      <c r="D774" s="364" t="s">
        <v>1079</v>
      </c>
      <c r="E774" s="364" t="s">
        <v>460</v>
      </c>
      <c r="F774" s="364" t="s">
        <v>1220</v>
      </c>
      <c r="G774" s="365" t="s">
        <v>355</v>
      </c>
      <c r="H774" s="364" t="s">
        <v>301</v>
      </c>
      <c r="I774" s="364" t="s">
        <v>1187</v>
      </c>
      <c r="J774" s="366" t="s">
        <v>1221</v>
      </c>
      <c r="K774" s="366">
        <v>949529</v>
      </c>
      <c r="L774" s="366">
        <v>8</v>
      </c>
      <c r="M774" s="366">
        <v>949529</v>
      </c>
      <c r="N774" s="366">
        <v>8</v>
      </c>
    </row>
    <row r="775" spans="1:14" ht="48">
      <c r="A775" s="364">
        <v>773</v>
      </c>
      <c r="B775" s="365" t="s">
        <v>48</v>
      </c>
      <c r="C775" s="364" t="s">
        <v>1078</v>
      </c>
      <c r="D775" s="364" t="s">
        <v>1079</v>
      </c>
      <c r="E775" s="364" t="s">
        <v>460</v>
      </c>
      <c r="F775" s="364" t="s">
        <v>1668</v>
      </c>
      <c r="G775" s="365" t="s">
        <v>1669</v>
      </c>
      <c r="H775" s="364" t="s">
        <v>1670</v>
      </c>
      <c r="I775" s="364" t="s">
        <v>1187</v>
      </c>
      <c r="J775" s="366" t="s">
        <v>1671</v>
      </c>
      <c r="K775" s="366">
        <v>97880</v>
      </c>
      <c r="L775" s="366">
        <v>1</v>
      </c>
      <c r="M775" s="366">
        <v>97880</v>
      </c>
      <c r="N775" s="366">
        <v>1</v>
      </c>
    </row>
    <row r="776" spans="1:14" ht="48">
      <c r="A776" s="364">
        <v>774</v>
      </c>
      <c r="B776" s="365" t="s">
        <v>48</v>
      </c>
      <c r="C776" s="364" t="s">
        <v>1078</v>
      </c>
      <c r="D776" s="364" t="s">
        <v>1079</v>
      </c>
      <c r="E776" s="364" t="s">
        <v>460</v>
      </c>
      <c r="F776" s="364" t="s">
        <v>1234</v>
      </c>
      <c r="G776" s="365" t="s">
        <v>471</v>
      </c>
      <c r="H776" s="364" t="s">
        <v>305</v>
      </c>
      <c r="I776" s="364" t="s">
        <v>1187</v>
      </c>
      <c r="J776" s="366" t="s">
        <v>1235</v>
      </c>
      <c r="K776" s="366">
        <v>6010992</v>
      </c>
      <c r="L776" s="366">
        <v>52</v>
      </c>
      <c r="M776" s="366">
        <v>6010992</v>
      </c>
      <c r="N776" s="366">
        <v>52</v>
      </c>
    </row>
    <row r="777" spans="1:14" ht="60">
      <c r="A777" s="364">
        <v>775</v>
      </c>
      <c r="B777" s="365" t="s">
        <v>48</v>
      </c>
      <c r="C777" s="364" t="s">
        <v>1078</v>
      </c>
      <c r="D777" s="364" t="s">
        <v>1079</v>
      </c>
      <c r="E777" s="364" t="s">
        <v>460</v>
      </c>
      <c r="F777" s="364" t="s">
        <v>1386</v>
      </c>
      <c r="G777" s="365" t="s">
        <v>1029</v>
      </c>
      <c r="H777" s="364" t="s">
        <v>301</v>
      </c>
      <c r="I777" s="364" t="s">
        <v>1187</v>
      </c>
      <c r="J777" s="366" t="s">
        <v>1387</v>
      </c>
      <c r="K777" s="366">
        <v>310827</v>
      </c>
      <c r="L777" s="366">
        <v>3</v>
      </c>
      <c r="M777" s="366">
        <v>310827</v>
      </c>
      <c r="N777" s="366">
        <v>3</v>
      </c>
    </row>
    <row r="778" spans="1:14" ht="36">
      <c r="A778" s="364">
        <v>776</v>
      </c>
      <c r="B778" s="365" t="s">
        <v>48</v>
      </c>
      <c r="C778" s="364" t="s">
        <v>1078</v>
      </c>
      <c r="D778" s="364" t="s">
        <v>1079</v>
      </c>
      <c r="E778" s="364" t="s">
        <v>460</v>
      </c>
      <c r="F778" s="364" t="s">
        <v>2006</v>
      </c>
      <c r="G778" s="365" t="s">
        <v>2007</v>
      </c>
      <c r="H778" s="364" t="s">
        <v>305</v>
      </c>
      <c r="I778" s="364" t="s">
        <v>1187</v>
      </c>
      <c r="J778" s="366" t="s">
        <v>2008</v>
      </c>
      <c r="K778" s="366">
        <v>1605177</v>
      </c>
      <c r="L778" s="366">
        <v>14</v>
      </c>
      <c r="M778" s="366">
        <v>1605177</v>
      </c>
      <c r="N778" s="366">
        <v>14</v>
      </c>
    </row>
    <row r="779" spans="1:14" ht="60">
      <c r="A779" s="364">
        <v>777</v>
      </c>
      <c r="B779" s="365" t="s">
        <v>48</v>
      </c>
      <c r="C779" s="364" t="s">
        <v>1078</v>
      </c>
      <c r="D779" s="364" t="s">
        <v>1079</v>
      </c>
      <c r="E779" s="364" t="s">
        <v>460</v>
      </c>
      <c r="F779" s="364" t="s">
        <v>1434</v>
      </c>
      <c r="G779" s="365" t="s">
        <v>1023</v>
      </c>
      <c r="H779" s="364" t="s">
        <v>305</v>
      </c>
      <c r="I779" s="364" t="s">
        <v>1187</v>
      </c>
      <c r="J779" s="366" t="s">
        <v>1435</v>
      </c>
      <c r="K779" s="366">
        <v>1853640</v>
      </c>
      <c r="L779" s="366">
        <v>20</v>
      </c>
      <c r="M779" s="366">
        <v>1853640</v>
      </c>
      <c r="N779" s="366">
        <v>20</v>
      </c>
    </row>
    <row r="780" spans="1:14" ht="72">
      <c r="A780" s="364">
        <v>778</v>
      </c>
      <c r="B780" s="365" t="s">
        <v>48</v>
      </c>
      <c r="C780" s="364" t="s">
        <v>1078</v>
      </c>
      <c r="D780" s="364" t="s">
        <v>1079</v>
      </c>
      <c r="E780" s="364" t="s">
        <v>460</v>
      </c>
      <c r="F780" s="364" t="s">
        <v>1292</v>
      </c>
      <c r="G780" s="365" t="s">
        <v>962</v>
      </c>
      <c r="H780" s="364" t="s">
        <v>305</v>
      </c>
      <c r="I780" s="364" t="s">
        <v>1187</v>
      </c>
      <c r="J780" s="366" t="s">
        <v>1293</v>
      </c>
      <c r="K780" s="366">
        <v>3900624</v>
      </c>
      <c r="L780" s="366">
        <v>26</v>
      </c>
      <c r="M780" s="366">
        <v>3900624</v>
      </c>
      <c r="N780" s="366">
        <v>26</v>
      </c>
    </row>
    <row r="781" spans="1:14" ht="60">
      <c r="A781" s="364">
        <v>779</v>
      </c>
      <c r="B781" s="365" t="s">
        <v>48</v>
      </c>
      <c r="C781" s="364" t="s">
        <v>1078</v>
      </c>
      <c r="D781" s="364" t="s">
        <v>1079</v>
      </c>
      <c r="E781" s="364" t="s">
        <v>460</v>
      </c>
      <c r="F781" s="364" t="s">
        <v>1785</v>
      </c>
      <c r="G781" s="365" t="s">
        <v>1786</v>
      </c>
      <c r="H781" s="364" t="s">
        <v>305</v>
      </c>
      <c r="I781" s="364" t="s">
        <v>1187</v>
      </c>
      <c r="J781" s="366" t="s">
        <v>1787</v>
      </c>
      <c r="K781" s="366">
        <v>3805263</v>
      </c>
      <c r="L781" s="366">
        <v>22</v>
      </c>
      <c r="M781" s="366">
        <v>3805263</v>
      </c>
      <c r="N781" s="366">
        <v>22</v>
      </c>
    </row>
    <row r="782" spans="1:14" ht="36">
      <c r="A782" s="364">
        <v>780</v>
      </c>
      <c r="B782" s="365" t="s">
        <v>48</v>
      </c>
      <c r="C782" s="364" t="s">
        <v>1078</v>
      </c>
      <c r="D782" s="364" t="s">
        <v>1090</v>
      </c>
      <c r="E782" s="364" t="s">
        <v>460</v>
      </c>
      <c r="F782" s="364" t="s">
        <v>1228</v>
      </c>
      <c r="G782" s="365" t="s">
        <v>1011</v>
      </c>
      <c r="H782" s="364" t="s">
        <v>300</v>
      </c>
      <c r="I782" s="364" t="s">
        <v>1081</v>
      </c>
      <c r="J782" s="366" t="s">
        <v>1229</v>
      </c>
      <c r="K782" s="366">
        <v>45583569</v>
      </c>
      <c r="L782" s="366">
        <v>406</v>
      </c>
      <c r="M782" s="366">
        <v>45583569</v>
      </c>
      <c r="N782" s="366">
        <v>406</v>
      </c>
    </row>
    <row r="783" spans="1:14" ht="36">
      <c r="A783" s="364">
        <v>781</v>
      </c>
      <c r="B783" s="365" t="s">
        <v>48</v>
      </c>
      <c r="C783" s="364" t="s">
        <v>1078</v>
      </c>
      <c r="D783" s="364" t="s">
        <v>1090</v>
      </c>
      <c r="E783" s="364" t="s">
        <v>460</v>
      </c>
      <c r="F783" s="364" t="s">
        <v>1170</v>
      </c>
      <c r="G783" s="365" t="s">
        <v>321</v>
      </c>
      <c r="H783" s="364" t="s">
        <v>300</v>
      </c>
      <c r="I783" s="364" t="s">
        <v>1081</v>
      </c>
      <c r="J783" s="366" t="s">
        <v>1171</v>
      </c>
      <c r="K783" s="366">
        <v>2274756</v>
      </c>
      <c r="L783" s="366">
        <v>20</v>
      </c>
      <c r="M783" s="366">
        <v>2274756</v>
      </c>
      <c r="N783" s="366">
        <v>20</v>
      </c>
    </row>
    <row r="784" spans="1:14" ht="48">
      <c r="A784" s="364">
        <v>782</v>
      </c>
      <c r="B784" s="365" t="s">
        <v>48</v>
      </c>
      <c r="C784" s="364" t="s">
        <v>1078</v>
      </c>
      <c r="D784" s="364" t="s">
        <v>1131</v>
      </c>
      <c r="E784" s="364" t="s">
        <v>460</v>
      </c>
      <c r="F784" s="364" t="s">
        <v>1740</v>
      </c>
      <c r="G784" s="365" t="s">
        <v>1741</v>
      </c>
      <c r="H784" s="364" t="s">
        <v>297</v>
      </c>
      <c r="I784" s="364" t="s">
        <v>1282</v>
      </c>
      <c r="J784" s="366" t="s">
        <v>1742</v>
      </c>
      <c r="K784" s="366">
        <v>1047751</v>
      </c>
      <c r="L784" s="366">
        <v>12</v>
      </c>
      <c r="M784" s="366">
        <v>1047751</v>
      </c>
      <c r="N784" s="366">
        <v>12</v>
      </c>
    </row>
    <row r="785" spans="1:14" ht="36">
      <c r="A785" s="364">
        <v>783</v>
      </c>
      <c r="B785" s="365" t="s">
        <v>48</v>
      </c>
      <c r="C785" s="364" t="s">
        <v>1078</v>
      </c>
      <c r="D785" s="364" t="s">
        <v>1079</v>
      </c>
      <c r="E785" s="364" t="s">
        <v>460</v>
      </c>
      <c r="F785" s="364" t="s">
        <v>1281</v>
      </c>
      <c r="G785" s="365" t="s">
        <v>368</v>
      </c>
      <c r="H785" s="364" t="s">
        <v>296</v>
      </c>
      <c r="I785" s="364" t="s">
        <v>1282</v>
      </c>
      <c r="J785" s="366" t="s">
        <v>1283</v>
      </c>
      <c r="K785" s="366">
        <v>129515</v>
      </c>
      <c r="L785" s="366">
        <v>2</v>
      </c>
      <c r="M785" s="366">
        <v>129515</v>
      </c>
      <c r="N785" s="366">
        <v>2</v>
      </c>
    </row>
    <row r="786" spans="1:14" ht="36">
      <c r="A786" s="364">
        <v>784</v>
      </c>
      <c r="B786" s="365" t="s">
        <v>48</v>
      </c>
      <c r="C786" s="364" t="s">
        <v>1078</v>
      </c>
      <c r="D786" s="364" t="s">
        <v>1131</v>
      </c>
      <c r="E786" s="364" t="s">
        <v>460</v>
      </c>
      <c r="F786" s="364" t="s">
        <v>1368</v>
      </c>
      <c r="G786" s="365" t="s">
        <v>377</v>
      </c>
      <c r="H786" s="364" t="s">
        <v>283</v>
      </c>
      <c r="I786" s="364" t="s">
        <v>1251</v>
      </c>
      <c r="J786" s="366" t="s">
        <v>1369</v>
      </c>
      <c r="K786" s="366">
        <v>3751056</v>
      </c>
      <c r="L786" s="366">
        <v>32</v>
      </c>
      <c r="M786" s="366">
        <v>3751056</v>
      </c>
      <c r="N786" s="366">
        <v>32</v>
      </c>
    </row>
    <row r="787" spans="1:14" ht="36">
      <c r="A787" s="364">
        <v>785</v>
      </c>
      <c r="B787" s="365" t="s">
        <v>48</v>
      </c>
      <c r="C787" s="364" t="s">
        <v>1078</v>
      </c>
      <c r="D787" s="364" t="s">
        <v>1131</v>
      </c>
      <c r="E787" s="364" t="s">
        <v>460</v>
      </c>
      <c r="F787" s="364" t="s">
        <v>1428</v>
      </c>
      <c r="G787" s="365" t="s">
        <v>1054</v>
      </c>
      <c r="H787" s="364" t="s">
        <v>283</v>
      </c>
      <c r="I787" s="364" t="s">
        <v>1092</v>
      </c>
      <c r="J787" s="366" t="s">
        <v>1429</v>
      </c>
      <c r="K787" s="366">
        <v>399713</v>
      </c>
      <c r="L787" s="366">
        <v>5</v>
      </c>
      <c r="M787" s="366">
        <v>399713</v>
      </c>
      <c r="N787" s="366">
        <v>5</v>
      </c>
    </row>
    <row r="788" spans="1:14" ht="48">
      <c r="A788" s="364">
        <v>786</v>
      </c>
      <c r="B788" s="365" t="s">
        <v>435</v>
      </c>
      <c r="C788" s="364" t="s">
        <v>1078</v>
      </c>
      <c r="D788" s="364" t="s">
        <v>1090</v>
      </c>
      <c r="E788" s="364" t="s">
        <v>88</v>
      </c>
      <c r="F788" s="364" t="s">
        <v>1132</v>
      </c>
      <c r="G788" s="365" t="s">
        <v>325</v>
      </c>
      <c r="H788" s="364" t="s">
        <v>287</v>
      </c>
      <c r="I788" s="364" t="s">
        <v>1092</v>
      </c>
      <c r="J788" s="366" t="s">
        <v>1133</v>
      </c>
      <c r="K788" s="366">
        <v>981540</v>
      </c>
      <c r="L788" s="366">
        <v>12</v>
      </c>
      <c r="M788" s="366">
        <v>981540</v>
      </c>
      <c r="N788" s="366">
        <v>12</v>
      </c>
    </row>
    <row r="789" spans="1:14" ht="48">
      <c r="A789" s="364">
        <v>787</v>
      </c>
      <c r="B789" s="365" t="s">
        <v>435</v>
      </c>
      <c r="C789" s="364" t="s">
        <v>1078</v>
      </c>
      <c r="D789" s="364" t="s">
        <v>1090</v>
      </c>
      <c r="E789" s="364" t="s">
        <v>88</v>
      </c>
      <c r="F789" s="364" t="s">
        <v>1125</v>
      </c>
      <c r="G789" s="365" t="s">
        <v>340</v>
      </c>
      <c r="H789" s="364" t="s">
        <v>287</v>
      </c>
      <c r="I789" s="364" t="s">
        <v>1092</v>
      </c>
      <c r="J789" s="366" t="s">
        <v>1126</v>
      </c>
      <c r="K789" s="366">
        <v>385400</v>
      </c>
      <c r="L789" s="366">
        <v>4</v>
      </c>
      <c r="M789" s="366">
        <v>385400</v>
      </c>
      <c r="N789" s="366">
        <v>4</v>
      </c>
    </row>
    <row r="790" spans="1:14" ht="48">
      <c r="A790" s="364">
        <v>788</v>
      </c>
      <c r="B790" s="365" t="s">
        <v>435</v>
      </c>
      <c r="C790" s="364" t="s">
        <v>1078</v>
      </c>
      <c r="D790" s="364" t="s">
        <v>1090</v>
      </c>
      <c r="E790" s="364" t="s">
        <v>88</v>
      </c>
      <c r="F790" s="364" t="s">
        <v>1106</v>
      </c>
      <c r="G790" s="365" t="s">
        <v>1011</v>
      </c>
      <c r="H790" s="364" t="s">
        <v>287</v>
      </c>
      <c r="I790" s="364" t="s">
        <v>1092</v>
      </c>
      <c r="J790" s="366" t="s">
        <v>1107</v>
      </c>
      <c r="K790" s="366">
        <v>416560</v>
      </c>
      <c r="L790" s="366">
        <v>4</v>
      </c>
      <c r="M790" s="366">
        <v>416560</v>
      </c>
      <c r="N790" s="366">
        <v>4</v>
      </c>
    </row>
    <row r="791" spans="1:14" ht="48">
      <c r="A791" s="364">
        <v>789</v>
      </c>
      <c r="B791" s="365" t="s">
        <v>435</v>
      </c>
      <c r="C791" s="364" t="s">
        <v>1078</v>
      </c>
      <c r="D791" s="364" t="s">
        <v>1090</v>
      </c>
      <c r="E791" s="364" t="s">
        <v>88</v>
      </c>
      <c r="F791" s="364" t="s">
        <v>1776</v>
      </c>
      <c r="G791" s="365" t="s">
        <v>347</v>
      </c>
      <c r="H791" s="364" t="s">
        <v>287</v>
      </c>
      <c r="I791" s="364" t="s">
        <v>1092</v>
      </c>
      <c r="J791" s="366" t="s">
        <v>1777</v>
      </c>
      <c r="K791" s="366">
        <v>2279600</v>
      </c>
      <c r="L791" s="366">
        <v>20</v>
      </c>
      <c r="M791" s="366">
        <v>2279600</v>
      </c>
      <c r="N791" s="366">
        <v>20</v>
      </c>
    </row>
    <row r="792" spans="1:14" ht="48">
      <c r="A792" s="364">
        <v>790</v>
      </c>
      <c r="B792" s="365" t="s">
        <v>435</v>
      </c>
      <c r="C792" s="364" t="s">
        <v>1078</v>
      </c>
      <c r="D792" s="364" t="s">
        <v>1079</v>
      </c>
      <c r="E792" s="364" t="s">
        <v>88</v>
      </c>
      <c r="F792" s="364" t="s">
        <v>1144</v>
      </c>
      <c r="G792" s="365" t="s">
        <v>332</v>
      </c>
      <c r="H792" s="364" t="s">
        <v>293</v>
      </c>
      <c r="I792" s="364" t="s">
        <v>1081</v>
      </c>
      <c r="J792" s="366" t="s">
        <v>1145</v>
      </c>
      <c r="K792" s="366">
        <v>2914489</v>
      </c>
      <c r="L792" s="366">
        <v>34</v>
      </c>
      <c r="M792" s="366">
        <v>2914489</v>
      </c>
      <c r="N792" s="366">
        <v>34</v>
      </c>
    </row>
    <row r="793" spans="1:14" ht="48">
      <c r="A793" s="364">
        <v>791</v>
      </c>
      <c r="B793" s="365" t="s">
        <v>435</v>
      </c>
      <c r="C793" s="364" t="s">
        <v>1078</v>
      </c>
      <c r="D793" s="364" t="s">
        <v>1159</v>
      </c>
      <c r="E793" s="364" t="s">
        <v>88</v>
      </c>
      <c r="F793" s="364" t="s">
        <v>1178</v>
      </c>
      <c r="G793" s="365" t="s">
        <v>344</v>
      </c>
      <c r="H793" s="364" t="s">
        <v>293</v>
      </c>
      <c r="I793" s="364" t="s">
        <v>1081</v>
      </c>
      <c r="J793" s="366" t="s">
        <v>1179</v>
      </c>
      <c r="K793" s="366">
        <v>642079</v>
      </c>
      <c r="L793" s="366">
        <v>8</v>
      </c>
      <c r="M793" s="366">
        <v>642079</v>
      </c>
      <c r="N793" s="366">
        <v>8</v>
      </c>
    </row>
    <row r="794" spans="1:14" ht="48">
      <c r="A794" s="364">
        <v>792</v>
      </c>
      <c r="B794" s="365" t="s">
        <v>435</v>
      </c>
      <c r="C794" s="364" t="s">
        <v>1078</v>
      </c>
      <c r="D794" s="364" t="s">
        <v>1079</v>
      </c>
      <c r="E794" s="364" t="s">
        <v>88</v>
      </c>
      <c r="F794" s="364" t="s">
        <v>1243</v>
      </c>
      <c r="G794" s="365" t="s">
        <v>320</v>
      </c>
      <c r="H794" s="364" t="s">
        <v>293</v>
      </c>
      <c r="I794" s="364" t="s">
        <v>1081</v>
      </c>
      <c r="J794" s="366" t="s">
        <v>1244</v>
      </c>
      <c r="K794" s="366">
        <v>461886</v>
      </c>
      <c r="L794" s="366">
        <v>4</v>
      </c>
      <c r="M794" s="366">
        <v>461886</v>
      </c>
      <c r="N794" s="366">
        <v>4</v>
      </c>
    </row>
    <row r="795" spans="1:14" ht="48">
      <c r="A795" s="364">
        <v>793</v>
      </c>
      <c r="B795" s="365" t="s">
        <v>435</v>
      </c>
      <c r="C795" s="364" t="s">
        <v>1078</v>
      </c>
      <c r="D795" s="364" t="s">
        <v>1079</v>
      </c>
      <c r="E795" s="364" t="s">
        <v>88</v>
      </c>
      <c r="F795" s="364" t="s">
        <v>1269</v>
      </c>
      <c r="G795" s="365" t="s">
        <v>358</v>
      </c>
      <c r="H795" s="364" t="s">
        <v>293</v>
      </c>
      <c r="I795" s="364" t="s">
        <v>1081</v>
      </c>
      <c r="J795" s="366" t="s">
        <v>1270</v>
      </c>
      <c r="K795" s="366">
        <v>185413</v>
      </c>
      <c r="L795" s="366">
        <v>2</v>
      </c>
      <c r="M795" s="366">
        <v>185413</v>
      </c>
      <c r="N795" s="366">
        <v>2</v>
      </c>
    </row>
    <row r="796" spans="1:14" ht="48">
      <c r="A796" s="364">
        <v>794</v>
      </c>
      <c r="B796" s="365" t="s">
        <v>435</v>
      </c>
      <c r="C796" s="364" t="s">
        <v>1078</v>
      </c>
      <c r="D796" s="364" t="s">
        <v>1086</v>
      </c>
      <c r="E796" s="364" t="s">
        <v>88</v>
      </c>
      <c r="F796" s="364" t="s">
        <v>1208</v>
      </c>
      <c r="G796" s="365" t="s">
        <v>415</v>
      </c>
      <c r="H796" s="364" t="s">
        <v>293</v>
      </c>
      <c r="I796" s="364" t="s">
        <v>1081</v>
      </c>
      <c r="J796" s="366" t="s">
        <v>1209</v>
      </c>
      <c r="K796" s="366">
        <v>390981</v>
      </c>
      <c r="L796" s="366">
        <v>6</v>
      </c>
      <c r="M796" s="366">
        <v>390981</v>
      </c>
      <c r="N796" s="366">
        <v>6</v>
      </c>
    </row>
    <row r="797" spans="1:14" ht="48">
      <c r="A797" s="364">
        <v>795</v>
      </c>
      <c r="B797" s="365" t="s">
        <v>435</v>
      </c>
      <c r="C797" s="364" t="s">
        <v>1078</v>
      </c>
      <c r="D797" s="364" t="s">
        <v>1079</v>
      </c>
      <c r="E797" s="364" t="s">
        <v>88</v>
      </c>
      <c r="F797" s="364" t="s">
        <v>1265</v>
      </c>
      <c r="G797" s="365" t="s">
        <v>317</v>
      </c>
      <c r="H797" s="364" t="s">
        <v>293</v>
      </c>
      <c r="I797" s="364" t="s">
        <v>1084</v>
      </c>
      <c r="J797" s="366" t="s">
        <v>1266</v>
      </c>
      <c r="K797" s="366">
        <v>174171</v>
      </c>
      <c r="L797" s="366">
        <v>2</v>
      </c>
      <c r="M797" s="366">
        <v>174171</v>
      </c>
      <c r="N797" s="366">
        <v>2</v>
      </c>
    </row>
    <row r="798" spans="1:14" ht="48">
      <c r="A798" s="364">
        <v>796</v>
      </c>
      <c r="B798" s="365" t="s">
        <v>435</v>
      </c>
      <c r="C798" s="364" t="s">
        <v>1078</v>
      </c>
      <c r="D798" s="364" t="s">
        <v>1079</v>
      </c>
      <c r="E798" s="364" t="s">
        <v>88</v>
      </c>
      <c r="F798" s="364" t="s">
        <v>1094</v>
      </c>
      <c r="G798" s="365" t="s">
        <v>336</v>
      </c>
      <c r="H798" s="364" t="s">
        <v>293</v>
      </c>
      <c r="I798" s="364" t="s">
        <v>1084</v>
      </c>
      <c r="J798" s="366" t="s">
        <v>1095</v>
      </c>
      <c r="K798" s="366">
        <v>279605</v>
      </c>
      <c r="L798" s="366">
        <v>2</v>
      </c>
      <c r="M798" s="366">
        <v>279605</v>
      </c>
      <c r="N798" s="366">
        <v>2</v>
      </c>
    </row>
    <row r="799" spans="1:14" ht="48">
      <c r="A799" s="364">
        <v>797</v>
      </c>
      <c r="B799" s="365" t="s">
        <v>435</v>
      </c>
      <c r="C799" s="364" t="s">
        <v>1078</v>
      </c>
      <c r="D799" s="364" t="s">
        <v>1079</v>
      </c>
      <c r="E799" s="364" t="s">
        <v>88</v>
      </c>
      <c r="F799" s="364" t="s">
        <v>1083</v>
      </c>
      <c r="G799" s="365" t="s">
        <v>312</v>
      </c>
      <c r="H799" s="364" t="s">
        <v>293</v>
      </c>
      <c r="I799" s="364" t="s">
        <v>1084</v>
      </c>
      <c r="J799" s="366" t="s">
        <v>1085</v>
      </c>
      <c r="K799" s="366">
        <v>1300458</v>
      </c>
      <c r="L799" s="366">
        <v>10</v>
      </c>
      <c r="M799" s="366">
        <v>1300458</v>
      </c>
      <c r="N799" s="366">
        <v>10</v>
      </c>
    </row>
    <row r="800" spans="1:14" ht="48">
      <c r="A800" s="364">
        <v>798</v>
      </c>
      <c r="B800" s="365" t="s">
        <v>435</v>
      </c>
      <c r="C800" s="364" t="s">
        <v>1078</v>
      </c>
      <c r="D800" s="364" t="s">
        <v>1079</v>
      </c>
      <c r="E800" s="364" t="s">
        <v>88</v>
      </c>
      <c r="F800" s="364" t="s">
        <v>1172</v>
      </c>
      <c r="G800" s="365" t="s">
        <v>318</v>
      </c>
      <c r="H800" s="364" t="s">
        <v>293</v>
      </c>
      <c r="I800" s="364" t="s">
        <v>1088</v>
      </c>
      <c r="J800" s="366" t="s">
        <v>1173</v>
      </c>
      <c r="K800" s="366">
        <v>393310</v>
      </c>
      <c r="L800" s="366">
        <v>4</v>
      </c>
      <c r="M800" s="366">
        <v>393310</v>
      </c>
      <c r="N800" s="366">
        <v>4</v>
      </c>
    </row>
    <row r="801" spans="1:14" ht="36">
      <c r="A801" s="364">
        <v>799</v>
      </c>
      <c r="B801" s="365" t="s">
        <v>20</v>
      </c>
      <c r="C801" s="364" t="s">
        <v>1078</v>
      </c>
      <c r="D801" s="364" t="s">
        <v>1090</v>
      </c>
      <c r="E801" s="364" t="s">
        <v>88</v>
      </c>
      <c r="F801" s="364" t="s">
        <v>1140</v>
      </c>
      <c r="G801" s="365" t="s">
        <v>321</v>
      </c>
      <c r="H801" s="364" t="s">
        <v>287</v>
      </c>
      <c r="I801" s="364" t="s">
        <v>1092</v>
      </c>
      <c r="J801" s="366" t="s">
        <v>1141</v>
      </c>
      <c r="K801" s="366">
        <v>-199070</v>
      </c>
      <c r="L801" s="366">
        <v>-2</v>
      </c>
      <c r="M801" s="366">
        <v>-199070</v>
      </c>
      <c r="N801" s="366">
        <v>-2</v>
      </c>
    </row>
    <row r="802" spans="1:14" ht="36">
      <c r="A802" s="364">
        <v>800</v>
      </c>
      <c r="B802" s="365" t="s">
        <v>20</v>
      </c>
      <c r="C802" s="364" t="s">
        <v>1078</v>
      </c>
      <c r="D802" s="364" t="s">
        <v>1090</v>
      </c>
      <c r="E802" s="364" t="s">
        <v>88</v>
      </c>
      <c r="F802" s="364" t="s">
        <v>1519</v>
      </c>
      <c r="G802" s="365" t="s">
        <v>1520</v>
      </c>
      <c r="H802" s="364" t="s">
        <v>284</v>
      </c>
      <c r="I802" s="364" t="s">
        <v>1481</v>
      </c>
      <c r="J802" s="366" t="s">
        <v>1521</v>
      </c>
      <c r="K802" s="366">
        <v>345557</v>
      </c>
      <c r="L802" s="366">
        <v>1</v>
      </c>
      <c r="M802" s="366">
        <v>345557</v>
      </c>
      <c r="N802" s="366">
        <v>1</v>
      </c>
    </row>
    <row r="803" spans="1:14" ht="36">
      <c r="A803" s="364">
        <v>801</v>
      </c>
      <c r="B803" s="365" t="s">
        <v>20</v>
      </c>
      <c r="C803" s="364" t="s">
        <v>1078</v>
      </c>
      <c r="D803" s="364" t="s">
        <v>1090</v>
      </c>
      <c r="E803" s="364" t="s">
        <v>88</v>
      </c>
      <c r="F803" s="364" t="s">
        <v>1202</v>
      </c>
      <c r="G803" s="365" t="s">
        <v>975</v>
      </c>
      <c r="H803" s="364" t="s">
        <v>289</v>
      </c>
      <c r="I803" s="364" t="s">
        <v>1115</v>
      </c>
      <c r="J803" s="366" t="s">
        <v>1203</v>
      </c>
      <c r="K803" s="366">
        <v>979853</v>
      </c>
      <c r="L803" s="366">
        <v>8</v>
      </c>
      <c r="M803" s="366">
        <v>979853</v>
      </c>
      <c r="N803" s="366">
        <v>8</v>
      </c>
    </row>
    <row r="804" spans="1:14" ht="48">
      <c r="A804" s="364">
        <v>802</v>
      </c>
      <c r="B804" s="365" t="s">
        <v>20</v>
      </c>
      <c r="C804" s="364" t="s">
        <v>1078</v>
      </c>
      <c r="D804" s="364" t="s">
        <v>1079</v>
      </c>
      <c r="E804" s="364" t="s">
        <v>88</v>
      </c>
      <c r="F804" s="364" t="s">
        <v>1968</v>
      </c>
      <c r="G804" s="365" t="s">
        <v>1969</v>
      </c>
      <c r="H804" s="364" t="s">
        <v>305</v>
      </c>
      <c r="I804" s="364" t="s">
        <v>1187</v>
      </c>
      <c r="J804" s="366" t="s">
        <v>1970</v>
      </c>
      <c r="K804" s="366">
        <v>535556</v>
      </c>
      <c r="L804" s="366">
        <v>2</v>
      </c>
      <c r="M804" s="366">
        <v>535556</v>
      </c>
      <c r="N804" s="366">
        <v>2</v>
      </c>
    </row>
    <row r="805" spans="1:14" ht="36">
      <c r="A805" s="364">
        <v>803</v>
      </c>
      <c r="B805" s="365" t="s">
        <v>20</v>
      </c>
      <c r="C805" s="364" t="s">
        <v>1078</v>
      </c>
      <c r="D805" s="364" t="s">
        <v>1079</v>
      </c>
      <c r="E805" s="364" t="s">
        <v>88</v>
      </c>
      <c r="F805" s="364" t="s">
        <v>1269</v>
      </c>
      <c r="G805" s="365" t="s">
        <v>358</v>
      </c>
      <c r="H805" s="364" t="s">
        <v>293</v>
      </c>
      <c r="I805" s="364" t="s">
        <v>1081</v>
      </c>
      <c r="J805" s="366" t="s">
        <v>1270</v>
      </c>
      <c r="K805" s="366">
        <v>203192</v>
      </c>
      <c r="L805" s="366">
        <v>2</v>
      </c>
      <c r="M805" s="366">
        <v>203192</v>
      </c>
      <c r="N805" s="366">
        <v>2</v>
      </c>
    </row>
    <row r="806" spans="1:14" ht="36">
      <c r="A806" s="364">
        <v>804</v>
      </c>
      <c r="B806" s="365" t="s">
        <v>20</v>
      </c>
      <c r="C806" s="364" t="s">
        <v>1078</v>
      </c>
      <c r="D806" s="364" t="s">
        <v>1079</v>
      </c>
      <c r="E806" s="364" t="s">
        <v>88</v>
      </c>
      <c r="F806" s="364" t="s">
        <v>1281</v>
      </c>
      <c r="G806" s="365" t="s">
        <v>368</v>
      </c>
      <c r="H806" s="364" t="s">
        <v>296</v>
      </c>
      <c r="I806" s="364" t="s">
        <v>1282</v>
      </c>
      <c r="J806" s="366" t="s">
        <v>1283</v>
      </c>
      <c r="K806" s="366">
        <v>1191542</v>
      </c>
      <c r="L806" s="366">
        <v>6</v>
      </c>
      <c r="M806" s="366">
        <v>1191542</v>
      </c>
      <c r="N806" s="366">
        <v>6</v>
      </c>
    </row>
    <row r="807" spans="1:14" ht="36">
      <c r="A807" s="364">
        <v>805</v>
      </c>
      <c r="B807" s="365" t="s">
        <v>20</v>
      </c>
      <c r="C807" s="364" t="s">
        <v>1078</v>
      </c>
      <c r="D807" s="364" t="s">
        <v>1090</v>
      </c>
      <c r="E807" s="364" t="s">
        <v>88</v>
      </c>
      <c r="F807" s="364" t="s">
        <v>1224</v>
      </c>
      <c r="G807" s="365" t="s">
        <v>331</v>
      </c>
      <c r="H807" s="364" t="s">
        <v>285</v>
      </c>
      <c r="I807" s="364" t="s">
        <v>1092</v>
      </c>
      <c r="J807" s="366" t="s">
        <v>1225</v>
      </c>
      <c r="K807" s="366">
        <v>582713</v>
      </c>
      <c r="L807" s="366">
        <v>2</v>
      </c>
      <c r="M807" s="366">
        <v>582713</v>
      </c>
      <c r="N807" s="366">
        <v>2</v>
      </c>
    </row>
    <row r="808" spans="1:14" ht="48">
      <c r="A808" s="364">
        <v>806</v>
      </c>
      <c r="B808" s="365" t="s">
        <v>264</v>
      </c>
      <c r="C808" s="364" t="s">
        <v>1078</v>
      </c>
      <c r="D808" s="364" t="s">
        <v>1102</v>
      </c>
      <c r="E808" s="364" t="s">
        <v>88</v>
      </c>
      <c r="F808" s="364" t="s">
        <v>1142</v>
      </c>
      <c r="G808" s="365" t="s">
        <v>354</v>
      </c>
      <c r="H808" s="364" t="s">
        <v>303</v>
      </c>
      <c r="I808" s="364" t="s">
        <v>1081</v>
      </c>
      <c r="J808" s="366" t="s">
        <v>1143</v>
      </c>
      <c r="K808" s="366">
        <v>421578</v>
      </c>
      <c r="L808" s="366">
        <v>6</v>
      </c>
      <c r="M808" s="366">
        <v>421578</v>
      </c>
      <c r="N808" s="366">
        <v>6</v>
      </c>
    </row>
    <row r="809" spans="1:14" ht="48">
      <c r="A809" s="364">
        <v>807</v>
      </c>
      <c r="B809" s="365" t="s">
        <v>264</v>
      </c>
      <c r="C809" s="364" t="s">
        <v>1078</v>
      </c>
      <c r="D809" s="364" t="s">
        <v>1102</v>
      </c>
      <c r="E809" s="364" t="s">
        <v>88</v>
      </c>
      <c r="F809" s="364" t="s">
        <v>1185</v>
      </c>
      <c r="G809" s="365" t="s">
        <v>338</v>
      </c>
      <c r="H809" s="364" t="s">
        <v>303</v>
      </c>
      <c r="I809" s="364" t="s">
        <v>1081</v>
      </c>
      <c r="J809" s="366" t="s">
        <v>1186</v>
      </c>
      <c r="K809" s="366">
        <v>842400</v>
      </c>
      <c r="L809" s="366">
        <v>20</v>
      </c>
      <c r="M809" s="366">
        <v>842400</v>
      </c>
      <c r="N809" s="366">
        <v>20</v>
      </c>
    </row>
    <row r="810" spans="1:14" ht="48">
      <c r="A810" s="364">
        <v>808</v>
      </c>
      <c r="B810" s="365" t="s">
        <v>264</v>
      </c>
      <c r="C810" s="364" t="s">
        <v>1078</v>
      </c>
      <c r="D810" s="364" t="s">
        <v>1090</v>
      </c>
      <c r="E810" s="364" t="s">
        <v>88</v>
      </c>
      <c r="F810" s="364" t="s">
        <v>1151</v>
      </c>
      <c r="G810" s="365" t="s">
        <v>996</v>
      </c>
      <c r="H810" s="364" t="s">
        <v>287</v>
      </c>
      <c r="I810" s="364" t="s">
        <v>1092</v>
      </c>
      <c r="J810" s="366" t="s">
        <v>1152</v>
      </c>
      <c r="K810" s="366">
        <v>356044</v>
      </c>
      <c r="L810" s="366">
        <v>4</v>
      </c>
      <c r="M810" s="366">
        <v>356044</v>
      </c>
      <c r="N810" s="366">
        <v>4</v>
      </c>
    </row>
    <row r="811" spans="1:14" ht="48">
      <c r="A811" s="364">
        <v>809</v>
      </c>
      <c r="B811" s="365" t="s">
        <v>264</v>
      </c>
      <c r="C811" s="364" t="s">
        <v>1078</v>
      </c>
      <c r="D811" s="364" t="s">
        <v>1090</v>
      </c>
      <c r="E811" s="364" t="s">
        <v>88</v>
      </c>
      <c r="F811" s="364" t="s">
        <v>1125</v>
      </c>
      <c r="G811" s="365" t="s">
        <v>340</v>
      </c>
      <c r="H811" s="364" t="s">
        <v>287</v>
      </c>
      <c r="I811" s="364" t="s">
        <v>1092</v>
      </c>
      <c r="J811" s="366" t="s">
        <v>1126</v>
      </c>
      <c r="K811" s="366">
        <v>192700</v>
      </c>
      <c r="L811" s="366">
        <v>2</v>
      </c>
      <c r="M811" s="366">
        <v>192700</v>
      </c>
      <c r="N811" s="366">
        <v>2</v>
      </c>
    </row>
    <row r="812" spans="1:14" ht="60">
      <c r="A812" s="364">
        <v>810</v>
      </c>
      <c r="B812" s="365" t="s">
        <v>264</v>
      </c>
      <c r="C812" s="364" t="s">
        <v>1078</v>
      </c>
      <c r="D812" s="364" t="s">
        <v>1079</v>
      </c>
      <c r="E812" s="364" t="s">
        <v>88</v>
      </c>
      <c r="F812" s="364" t="s">
        <v>1188</v>
      </c>
      <c r="G812" s="365" t="s">
        <v>329</v>
      </c>
      <c r="H812" s="364" t="s">
        <v>304</v>
      </c>
      <c r="I812" s="364" t="s">
        <v>1187</v>
      </c>
      <c r="J812" s="366" t="s">
        <v>1189</v>
      </c>
      <c r="K812" s="366">
        <v>694397</v>
      </c>
      <c r="L812" s="366">
        <v>2</v>
      </c>
      <c r="M812" s="366">
        <v>694397</v>
      </c>
      <c r="N812" s="366">
        <v>2</v>
      </c>
    </row>
    <row r="813" spans="1:14" ht="48">
      <c r="A813" s="364">
        <v>811</v>
      </c>
      <c r="B813" s="365" t="s">
        <v>264</v>
      </c>
      <c r="C813" s="364" t="s">
        <v>1078</v>
      </c>
      <c r="D813" s="364" t="s">
        <v>1079</v>
      </c>
      <c r="E813" s="364" t="s">
        <v>88</v>
      </c>
      <c r="F813" s="364" t="s">
        <v>1167</v>
      </c>
      <c r="G813" s="365" t="s">
        <v>322</v>
      </c>
      <c r="H813" s="364" t="s">
        <v>293</v>
      </c>
      <c r="I813" s="364" t="s">
        <v>1084</v>
      </c>
      <c r="J813" s="366" t="s">
        <v>1168</v>
      </c>
      <c r="K813" s="366">
        <v>540258</v>
      </c>
      <c r="L813" s="366">
        <v>4</v>
      </c>
      <c r="M813" s="366">
        <v>540258</v>
      </c>
      <c r="N813" s="366">
        <v>4</v>
      </c>
    </row>
    <row r="814" spans="1:14" ht="48">
      <c r="A814" s="364">
        <v>812</v>
      </c>
      <c r="B814" s="365" t="s">
        <v>264</v>
      </c>
      <c r="C814" s="364" t="s">
        <v>1078</v>
      </c>
      <c r="D814" s="364" t="s">
        <v>1079</v>
      </c>
      <c r="E814" s="364" t="s">
        <v>88</v>
      </c>
      <c r="F814" s="364" t="s">
        <v>1083</v>
      </c>
      <c r="G814" s="365" t="s">
        <v>312</v>
      </c>
      <c r="H814" s="364" t="s">
        <v>293</v>
      </c>
      <c r="I814" s="364" t="s">
        <v>1084</v>
      </c>
      <c r="J814" s="366" t="s">
        <v>1085</v>
      </c>
      <c r="K814" s="366">
        <v>260092</v>
      </c>
      <c r="L814" s="366">
        <v>2</v>
      </c>
      <c r="M814" s="366">
        <v>260092</v>
      </c>
      <c r="N814" s="366">
        <v>2</v>
      </c>
    </row>
    <row r="815" spans="1:14" ht="48">
      <c r="A815" s="364">
        <v>813</v>
      </c>
      <c r="B815" s="365" t="s">
        <v>264</v>
      </c>
      <c r="C815" s="364" t="s">
        <v>1078</v>
      </c>
      <c r="D815" s="364" t="s">
        <v>1079</v>
      </c>
      <c r="E815" s="364" t="s">
        <v>88</v>
      </c>
      <c r="F815" s="364" t="s">
        <v>1246</v>
      </c>
      <c r="G815" s="365" t="s">
        <v>959</v>
      </c>
      <c r="H815" s="364" t="s">
        <v>960</v>
      </c>
      <c r="I815" s="364" t="s">
        <v>1092</v>
      </c>
      <c r="J815" s="366" t="s">
        <v>1247</v>
      </c>
      <c r="K815" s="366">
        <v>588360</v>
      </c>
      <c r="L815" s="366">
        <v>3</v>
      </c>
      <c r="M815" s="366">
        <v>588360</v>
      </c>
      <c r="N815" s="366">
        <v>3</v>
      </c>
    </row>
    <row r="816" spans="1:14" ht="24">
      <c r="A816" s="364">
        <v>814</v>
      </c>
      <c r="B816" s="365" t="s">
        <v>60</v>
      </c>
      <c r="C816" s="364" t="s">
        <v>1078</v>
      </c>
      <c r="D816" s="364" t="s">
        <v>1090</v>
      </c>
      <c r="E816" s="364" t="s">
        <v>46</v>
      </c>
      <c r="F816" s="364" t="s">
        <v>1140</v>
      </c>
      <c r="G816" s="365" t="s">
        <v>321</v>
      </c>
      <c r="H816" s="364" t="s">
        <v>287</v>
      </c>
      <c r="I816" s="364" t="s">
        <v>1092</v>
      </c>
      <c r="J816" s="366" t="s">
        <v>1141</v>
      </c>
      <c r="K816" s="366">
        <v>2915790</v>
      </c>
      <c r="L816" s="366">
        <v>30</v>
      </c>
      <c r="M816" s="366">
        <v>2915790</v>
      </c>
      <c r="N816" s="366">
        <v>30</v>
      </c>
    </row>
    <row r="817" spans="1:14" ht="24">
      <c r="A817" s="364">
        <v>815</v>
      </c>
      <c r="B817" s="365" t="s">
        <v>60</v>
      </c>
      <c r="C817" s="364" t="s">
        <v>1078</v>
      </c>
      <c r="D817" s="364" t="s">
        <v>1090</v>
      </c>
      <c r="E817" s="364" t="s">
        <v>46</v>
      </c>
      <c r="F817" s="364" t="s">
        <v>1138</v>
      </c>
      <c r="G817" s="365" t="s">
        <v>351</v>
      </c>
      <c r="H817" s="364" t="s">
        <v>287</v>
      </c>
      <c r="I817" s="364" t="s">
        <v>1092</v>
      </c>
      <c r="J817" s="366" t="s">
        <v>1139</v>
      </c>
      <c r="K817" s="366">
        <v>950765</v>
      </c>
      <c r="L817" s="366">
        <v>10</v>
      </c>
      <c r="M817" s="366">
        <v>950765</v>
      </c>
      <c r="N817" s="366">
        <v>10</v>
      </c>
    </row>
    <row r="818" spans="1:14" ht="24">
      <c r="A818" s="364">
        <v>816</v>
      </c>
      <c r="B818" s="365" t="s">
        <v>60</v>
      </c>
      <c r="C818" s="364" t="s">
        <v>1078</v>
      </c>
      <c r="D818" s="364" t="s">
        <v>1079</v>
      </c>
      <c r="E818" s="364" t="s">
        <v>46</v>
      </c>
      <c r="F818" s="364" t="s">
        <v>1161</v>
      </c>
      <c r="G818" s="365" t="s">
        <v>326</v>
      </c>
      <c r="H818" s="364" t="s">
        <v>298</v>
      </c>
      <c r="I818" s="364" t="s">
        <v>1092</v>
      </c>
      <c r="J818" s="366" t="s">
        <v>1162</v>
      </c>
      <c r="K818" s="366">
        <v>768165</v>
      </c>
      <c r="L818" s="366">
        <v>10</v>
      </c>
      <c r="M818" s="366">
        <v>768165</v>
      </c>
      <c r="N818" s="366">
        <v>10</v>
      </c>
    </row>
    <row r="819" spans="1:14" ht="24">
      <c r="A819" s="364">
        <v>817</v>
      </c>
      <c r="B819" s="365" t="s">
        <v>60</v>
      </c>
      <c r="C819" s="364" t="s">
        <v>1078</v>
      </c>
      <c r="D819" s="364" t="s">
        <v>1090</v>
      </c>
      <c r="E819" s="364" t="s">
        <v>46</v>
      </c>
      <c r="F819" s="364" t="s">
        <v>1202</v>
      </c>
      <c r="G819" s="365" t="s">
        <v>975</v>
      </c>
      <c r="H819" s="364" t="s">
        <v>289</v>
      </c>
      <c r="I819" s="364" t="s">
        <v>1115</v>
      </c>
      <c r="J819" s="366" t="s">
        <v>1203</v>
      </c>
      <c r="K819" s="366">
        <v>0</v>
      </c>
      <c r="L819" s="366">
        <v>0</v>
      </c>
      <c r="M819" s="366">
        <v>0</v>
      </c>
      <c r="N819" s="366">
        <v>0</v>
      </c>
    </row>
    <row r="820" spans="1:14" ht="48">
      <c r="A820" s="364">
        <v>818</v>
      </c>
      <c r="B820" s="365" t="s">
        <v>60</v>
      </c>
      <c r="C820" s="364" t="s">
        <v>1078</v>
      </c>
      <c r="D820" s="364" t="s">
        <v>1159</v>
      </c>
      <c r="E820" s="364" t="s">
        <v>46</v>
      </c>
      <c r="F820" s="364" t="s">
        <v>1255</v>
      </c>
      <c r="G820" s="365" t="s">
        <v>313</v>
      </c>
      <c r="H820" s="364" t="s">
        <v>298</v>
      </c>
      <c r="I820" s="364" t="s">
        <v>1088</v>
      </c>
      <c r="J820" s="366" t="s">
        <v>1256</v>
      </c>
      <c r="K820" s="366">
        <v>689730</v>
      </c>
      <c r="L820" s="366">
        <v>10</v>
      </c>
      <c r="M820" s="366">
        <v>689730</v>
      </c>
      <c r="N820" s="366">
        <v>10</v>
      </c>
    </row>
    <row r="821" spans="1:14" ht="48">
      <c r="A821" s="364">
        <v>819</v>
      </c>
      <c r="B821" s="365" t="s">
        <v>60</v>
      </c>
      <c r="C821" s="364" t="s">
        <v>1078</v>
      </c>
      <c r="D821" s="364" t="s">
        <v>1079</v>
      </c>
      <c r="E821" s="364" t="s">
        <v>46</v>
      </c>
      <c r="F821" s="364" t="s">
        <v>1362</v>
      </c>
      <c r="G821" s="365" t="s">
        <v>964</v>
      </c>
      <c r="H821" s="364" t="s">
        <v>305</v>
      </c>
      <c r="I821" s="364" t="s">
        <v>1148</v>
      </c>
      <c r="J821" s="366" t="s">
        <v>1363</v>
      </c>
      <c r="K821" s="366">
        <v>742192</v>
      </c>
      <c r="L821" s="366">
        <v>4</v>
      </c>
      <c r="M821" s="366">
        <v>742192</v>
      </c>
      <c r="N821" s="366">
        <v>4</v>
      </c>
    </row>
    <row r="822" spans="1:14" ht="48">
      <c r="A822" s="364">
        <v>820</v>
      </c>
      <c r="B822" s="365" t="s">
        <v>60</v>
      </c>
      <c r="C822" s="364" t="s">
        <v>1078</v>
      </c>
      <c r="D822" s="364" t="s">
        <v>1079</v>
      </c>
      <c r="E822" s="364" t="s">
        <v>46</v>
      </c>
      <c r="F822" s="364" t="s">
        <v>1275</v>
      </c>
      <c r="G822" s="365" t="s">
        <v>413</v>
      </c>
      <c r="H822" s="364" t="s">
        <v>414</v>
      </c>
      <c r="I822" s="364" t="s">
        <v>1092</v>
      </c>
      <c r="J822" s="366" t="s">
        <v>1276</v>
      </c>
      <c r="K822" s="366">
        <v>400875</v>
      </c>
      <c r="L822" s="366">
        <v>3</v>
      </c>
      <c r="M822" s="366">
        <v>400875</v>
      </c>
      <c r="N822" s="366">
        <v>3</v>
      </c>
    </row>
    <row r="823" spans="1:14" ht="48">
      <c r="A823" s="364">
        <v>821</v>
      </c>
      <c r="B823" s="365" t="s">
        <v>17</v>
      </c>
      <c r="C823" s="364" t="s">
        <v>1078</v>
      </c>
      <c r="D823" s="364" t="s">
        <v>1090</v>
      </c>
      <c r="E823" s="364" t="s">
        <v>258</v>
      </c>
      <c r="F823" s="364" t="s">
        <v>1140</v>
      </c>
      <c r="G823" s="365" t="s">
        <v>321</v>
      </c>
      <c r="H823" s="364" t="s">
        <v>287</v>
      </c>
      <c r="I823" s="364" t="s">
        <v>1092</v>
      </c>
      <c r="J823" s="366" t="s">
        <v>1141</v>
      </c>
      <c r="K823" s="366">
        <v>2986050</v>
      </c>
      <c r="L823" s="366">
        <v>30</v>
      </c>
      <c r="M823" s="366">
        <v>2986050</v>
      </c>
      <c r="N823" s="366">
        <v>30</v>
      </c>
    </row>
    <row r="824" spans="1:14" ht="48">
      <c r="A824" s="364">
        <v>822</v>
      </c>
      <c r="B824" s="365" t="s">
        <v>17</v>
      </c>
      <c r="C824" s="364" t="s">
        <v>1078</v>
      </c>
      <c r="D824" s="364" t="s">
        <v>1090</v>
      </c>
      <c r="E824" s="364" t="s">
        <v>258</v>
      </c>
      <c r="F824" s="364" t="s">
        <v>1138</v>
      </c>
      <c r="G824" s="365" t="s">
        <v>351</v>
      </c>
      <c r="H824" s="364" t="s">
        <v>287</v>
      </c>
      <c r="I824" s="364" t="s">
        <v>1092</v>
      </c>
      <c r="J824" s="366" t="s">
        <v>1139</v>
      </c>
      <c r="K824" s="366">
        <v>1557880</v>
      </c>
      <c r="L824" s="366">
        <v>16</v>
      </c>
      <c r="M824" s="366">
        <v>1557880</v>
      </c>
      <c r="N824" s="366">
        <v>16</v>
      </c>
    </row>
    <row r="825" spans="1:14" ht="48">
      <c r="A825" s="364">
        <v>823</v>
      </c>
      <c r="B825" s="365" t="s">
        <v>17</v>
      </c>
      <c r="C825" s="364" t="s">
        <v>1078</v>
      </c>
      <c r="D825" s="364" t="s">
        <v>1090</v>
      </c>
      <c r="E825" s="364" t="s">
        <v>258</v>
      </c>
      <c r="F825" s="364" t="s">
        <v>1132</v>
      </c>
      <c r="G825" s="365" t="s">
        <v>325</v>
      </c>
      <c r="H825" s="364" t="s">
        <v>287</v>
      </c>
      <c r="I825" s="364" t="s">
        <v>1092</v>
      </c>
      <c r="J825" s="366" t="s">
        <v>1133</v>
      </c>
      <c r="K825" s="366">
        <v>678300</v>
      </c>
      <c r="L825" s="366">
        <v>8</v>
      </c>
      <c r="M825" s="366">
        <v>678300</v>
      </c>
      <c r="N825" s="366">
        <v>8</v>
      </c>
    </row>
    <row r="826" spans="1:14" ht="48">
      <c r="A826" s="364">
        <v>824</v>
      </c>
      <c r="B826" s="365" t="s">
        <v>17</v>
      </c>
      <c r="C826" s="364" t="s">
        <v>1078</v>
      </c>
      <c r="D826" s="364" t="s">
        <v>1090</v>
      </c>
      <c r="E826" s="364" t="s">
        <v>258</v>
      </c>
      <c r="F826" s="364" t="s">
        <v>1106</v>
      </c>
      <c r="G826" s="365" t="s">
        <v>1011</v>
      </c>
      <c r="H826" s="364" t="s">
        <v>287</v>
      </c>
      <c r="I826" s="364" t="s">
        <v>1092</v>
      </c>
      <c r="J826" s="366" t="s">
        <v>1107</v>
      </c>
      <c r="K826" s="366">
        <v>431800</v>
      </c>
      <c r="L826" s="366">
        <v>4</v>
      </c>
      <c r="M826" s="366">
        <v>431800</v>
      </c>
      <c r="N826" s="366">
        <v>4</v>
      </c>
    </row>
    <row r="827" spans="1:14" ht="48">
      <c r="A827" s="364">
        <v>825</v>
      </c>
      <c r="B827" s="365" t="s">
        <v>17</v>
      </c>
      <c r="C827" s="364" t="s">
        <v>1078</v>
      </c>
      <c r="D827" s="364" t="s">
        <v>1090</v>
      </c>
      <c r="E827" s="364" t="s">
        <v>258</v>
      </c>
      <c r="F827" s="364" t="s">
        <v>1214</v>
      </c>
      <c r="G827" s="365" t="s">
        <v>1010</v>
      </c>
      <c r="H827" s="364" t="s">
        <v>287</v>
      </c>
      <c r="I827" s="364" t="s">
        <v>1092</v>
      </c>
      <c r="J827" s="366" t="s">
        <v>1215</v>
      </c>
      <c r="K827" s="366">
        <v>364140</v>
      </c>
      <c r="L827" s="366">
        <v>4</v>
      </c>
      <c r="M827" s="366">
        <v>364140</v>
      </c>
      <c r="N827" s="366">
        <v>4</v>
      </c>
    </row>
    <row r="828" spans="1:14" ht="48">
      <c r="A828" s="364">
        <v>826</v>
      </c>
      <c r="B828" s="365" t="s">
        <v>17</v>
      </c>
      <c r="C828" s="364" t="s">
        <v>1078</v>
      </c>
      <c r="D828" s="364" t="s">
        <v>1090</v>
      </c>
      <c r="E828" s="364" t="s">
        <v>258</v>
      </c>
      <c r="F828" s="364" t="s">
        <v>1776</v>
      </c>
      <c r="G828" s="365" t="s">
        <v>347</v>
      </c>
      <c r="H828" s="364" t="s">
        <v>287</v>
      </c>
      <c r="I828" s="364" t="s">
        <v>1092</v>
      </c>
      <c r="J828" s="366" t="s">
        <v>1777</v>
      </c>
      <c r="K828" s="366">
        <v>945200</v>
      </c>
      <c r="L828" s="366">
        <v>8</v>
      </c>
      <c r="M828" s="366">
        <v>945200</v>
      </c>
      <c r="N828" s="366">
        <v>8</v>
      </c>
    </row>
    <row r="829" spans="1:14" ht="48">
      <c r="A829" s="364">
        <v>827</v>
      </c>
      <c r="B829" s="365" t="s">
        <v>17</v>
      </c>
      <c r="C829" s="364" t="s">
        <v>1078</v>
      </c>
      <c r="D829" s="364" t="s">
        <v>1079</v>
      </c>
      <c r="E829" s="364" t="s">
        <v>258</v>
      </c>
      <c r="F829" s="364" t="s">
        <v>1144</v>
      </c>
      <c r="G829" s="365" t="s">
        <v>332</v>
      </c>
      <c r="H829" s="364" t="s">
        <v>293</v>
      </c>
      <c r="I829" s="364" t="s">
        <v>1081</v>
      </c>
      <c r="J829" s="366" t="s">
        <v>1145</v>
      </c>
      <c r="K829" s="366">
        <v>535458</v>
      </c>
      <c r="L829" s="366">
        <v>6</v>
      </c>
      <c r="M829" s="366">
        <v>535458</v>
      </c>
      <c r="N829" s="366">
        <v>6</v>
      </c>
    </row>
    <row r="830" spans="1:14" ht="48">
      <c r="A830" s="364">
        <v>828</v>
      </c>
      <c r="B830" s="365" t="s">
        <v>17</v>
      </c>
      <c r="C830" s="364" t="s">
        <v>1078</v>
      </c>
      <c r="D830" s="364" t="s">
        <v>1079</v>
      </c>
      <c r="E830" s="364" t="s">
        <v>258</v>
      </c>
      <c r="F830" s="364" t="s">
        <v>1263</v>
      </c>
      <c r="G830" s="365" t="s">
        <v>330</v>
      </c>
      <c r="H830" s="364" t="s">
        <v>293</v>
      </c>
      <c r="I830" s="364" t="s">
        <v>1081</v>
      </c>
      <c r="J830" s="366" t="s">
        <v>1264</v>
      </c>
      <c r="K830" s="366">
        <v>218029</v>
      </c>
      <c r="L830" s="366">
        <v>2</v>
      </c>
      <c r="M830" s="366">
        <v>218029</v>
      </c>
      <c r="N830" s="366">
        <v>2</v>
      </c>
    </row>
    <row r="831" spans="1:14" ht="48">
      <c r="A831" s="364">
        <v>829</v>
      </c>
      <c r="B831" s="365" t="s">
        <v>17</v>
      </c>
      <c r="C831" s="364" t="s">
        <v>1078</v>
      </c>
      <c r="D831" s="364" t="s">
        <v>1079</v>
      </c>
      <c r="E831" s="364" t="s">
        <v>258</v>
      </c>
      <c r="F831" s="364" t="s">
        <v>1222</v>
      </c>
      <c r="G831" s="365" t="s">
        <v>968</v>
      </c>
      <c r="H831" s="364" t="s">
        <v>293</v>
      </c>
      <c r="I831" s="364" t="s">
        <v>1084</v>
      </c>
      <c r="J831" s="366" t="s">
        <v>1223</v>
      </c>
      <c r="K831" s="366">
        <v>237173</v>
      </c>
      <c r="L831" s="366">
        <v>2</v>
      </c>
      <c r="M831" s="366">
        <v>237173</v>
      </c>
      <c r="N831" s="366">
        <v>2</v>
      </c>
    </row>
    <row r="832" spans="1:14" ht="48">
      <c r="A832" s="364">
        <v>830</v>
      </c>
      <c r="B832" s="365" t="s">
        <v>17</v>
      </c>
      <c r="C832" s="364" t="s">
        <v>1078</v>
      </c>
      <c r="D832" s="364" t="s">
        <v>1079</v>
      </c>
      <c r="E832" s="364" t="s">
        <v>258</v>
      </c>
      <c r="F832" s="364" t="s">
        <v>1153</v>
      </c>
      <c r="G832" s="365" t="s">
        <v>969</v>
      </c>
      <c r="H832" s="364" t="s">
        <v>293</v>
      </c>
      <c r="I832" s="364" t="s">
        <v>1084</v>
      </c>
      <c r="J832" s="366" t="s">
        <v>1154</v>
      </c>
      <c r="K832" s="366">
        <v>1028280</v>
      </c>
      <c r="L832" s="366">
        <v>10</v>
      </c>
      <c r="M832" s="366">
        <v>1028280</v>
      </c>
      <c r="N832" s="366">
        <v>10</v>
      </c>
    </row>
    <row r="833" spans="1:14" ht="48">
      <c r="A833" s="364">
        <v>831</v>
      </c>
      <c r="B833" s="365" t="s">
        <v>17</v>
      </c>
      <c r="C833" s="364" t="s">
        <v>1078</v>
      </c>
      <c r="D833" s="364" t="s">
        <v>1079</v>
      </c>
      <c r="E833" s="364" t="s">
        <v>258</v>
      </c>
      <c r="F833" s="364" t="s">
        <v>1108</v>
      </c>
      <c r="G833" s="365" t="s">
        <v>333</v>
      </c>
      <c r="H833" s="364" t="s">
        <v>299</v>
      </c>
      <c r="I833" s="364" t="s">
        <v>1092</v>
      </c>
      <c r="J833" s="366" t="s">
        <v>1109</v>
      </c>
      <c r="K833" s="366">
        <v>520256</v>
      </c>
      <c r="L833" s="366">
        <v>4</v>
      </c>
      <c r="M833" s="366">
        <v>520256</v>
      </c>
      <c r="N833" s="366">
        <v>4</v>
      </c>
    </row>
    <row r="834" spans="1:14" ht="24">
      <c r="A834" s="364">
        <v>832</v>
      </c>
      <c r="B834" s="365" t="s">
        <v>139</v>
      </c>
      <c r="C834" s="364" t="s">
        <v>1078</v>
      </c>
      <c r="D834" s="364" t="s">
        <v>1102</v>
      </c>
      <c r="E834" s="364" t="s">
        <v>88</v>
      </c>
      <c r="F834" s="364" t="s">
        <v>1142</v>
      </c>
      <c r="G834" s="365" t="s">
        <v>354</v>
      </c>
      <c r="H834" s="364" t="s">
        <v>303</v>
      </c>
      <c r="I834" s="364" t="s">
        <v>1081</v>
      </c>
      <c r="J834" s="366" t="s">
        <v>1143</v>
      </c>
      <c r="K834" s="366">
        <v>144324</v>
      </c>
      <c r="L834" s="366">
        <v>2</v>
      </c>
      <c r="M834" s="366">
        <v>144324</v>
      </c>
      <c r="N834" s="366">
        <v>2</v>
      </c>
    </row>
    <row r="835" spans="1:14" ht="24">
      <c r="A835" s="364">
        <v>833</v>
      </c>
      <c r="B835" s="365" t="s">
        <v>139</v>
      </c>
      <c r="C835" s="364" t="s">
        <v>1078</v>
      </c>
      <c r="D835" s="364" t="s">
        <v>1102</v>
      </c>
      <c r="E835" s="364" t="s">
        <v>88</v>
      </c>
      <c r="F835" s="364" t="s">
        <v>1185</v>
      </c>
      <c r="G835" s="365" t="s">
        <v>338</v>
      </c>
      <c r="H835" s="364" t="s">
        <v>303</v>
      </c>
      <c r="I835" s="364" t="s">
        <v>1081</v>
      </c>
      <c r="J835" s="366" t="s">
        <v>1186</v>
      </c>
      <c r="K835" s="366">
        <v>222300</v>
      </c>
      <c r="L835" s="366">
        <v>5</v>
      </c>
      <c r="M835" s="366">
        <v>222300</v>
      </c>
      <c r="N835" s="366">
        <v>5</v>
      </c>
    </row>
    <row r="836" spans="1:14" ht="24">
      <c r="A836" s="364">
        <v>834</v>
      </c>
      <c r="B836" s="365" t="s">
        <v>139</v>
      </c>
      <c r="C836" s="364" t="s">
        <v>1078</v>
      </c>
      <c r="D836" s="364" t="s">
        <v>1090</v>
      </c>
      <c r="E836" s="364" t="s">
        <v>88</v>
      </c>
      <c r="F836" s="364" t="s">
        <v>1140</v>
      </c>
      <c r="G836" s="365" t="s">
        <v>321</v>
      </c>
      <c r="H836" s="364" t="s">
        <v>287</v>
      </c>
      <c r="I836" s="364" t="s">
        <v>1092</v>
      </c>
      <c r="J836" s="366" t="s">
        <v>1141</v>
      </c>
      <c r="K836" s="366">
        <v>777544</v>
      </c>
      <c r="L836" s="366">
        <v>8</v>
      </c>
      <c r="M836" s="366">
        <v>777544</v>
      </c>
      <c r="N836" s="366">
        <v>8</v>
      </c>
    </row>
    <row r="837" spans="1:14" ht="24">
      <c r="A837" s="364">
        <v>835</v>
      </c>
      <c r="B837" s="365" t="s">
        <v>139</v>
      </c>
      <c r="C837" s="364" t="s">
        <v>1078</v>
      </c>
      <c r="D837" s="364" t="s">
        <v>1090</v>
      </c>
      <c r="E837" s="364" t="s">
        <v>88</v>
      </c>
      <c r="F837" s="364" t="s">
        <v>1138</v>
      </c>
      <c r="G837" s="365" t="s">
        <v>351</v>
      </c>
      <c r="H837" s="364" t="s">
        <v>287</v>
      </c>
      <c r="I837" s="364" t="s">
        <v>1092</v>
      </c>
      <c r="J837" s="366" t="s">
        <v>1139</v>
      </c>
      <c r="K837" s="366">
        <v>97368</v>
      </c>
      <c r="L837" s="366">
        <v>1</v>
      </c>
      <c r="M837" s="366">
        <v>97368</v>
      </c>
      <c r="N837" s="366">
        <v>1</v>
      </c>
    </row>
    <row r="838" spans="1:14" ht="24">
      <c r="A838" s="364">
        <v>836</v>
      </c>
      <c r="B838" s="365" t="s">
        <v>139</v>
      </c>
      <c r="C838" s="364" t="s">
        <v>1078</v>
      </c>
      <c r="D838" s="364" t="s">
        <v>1079</v>
      </c>
      <c r="E838" s="364" t="s">
        <v>88</v>
      </c>
      <c r="F838" s="364" t="s">
        <v>1157</v>
      </c>
      <c r="G838" s="365" t="s">
        <v>337</v>
      </c>
      <c r="H838" s="364" t="s">
        <v>298</v>
      </c>
      <c r="I838" s="364" t="s">
        <v>1092</v>
      </c>
      <c r="J838" s="366" t="s">
        <v>1158</v>
      </c>
      <c r="K838" s="366">
        <v>161352</v>
      </c>
      <c r="L838" s="366">
        <v>2</v>
      </c>
      <c r="M838" s="366">
        <v>161352</v>
      </c>
      <c r="N838" s="366">
        <v>2</v>
      </c>
    </row>
    <row r="839" spans="1:14" ht="24">
      <c r="A839" s="364">
        <v>837</v>
      </c>
      <c r="B839" s="365" t="s">
        <v>139</v>
      </c>
      <c r="C839" s="364" t="s">
        <v>1078</v>
      </c>
      <c r="D839" s="364" t="s">
        <v>1079</v>
      </c>
      <c r="E839" s="364" t="s">
        <v>88</v>
      </c>
      <c r="F839" s="364" t="s">
        <v>1161</v>
      </c>
      <c r="G839" s="365" t="s">
        <v>326</v>
      </c>
      <c r="H839" s="364" t="s">
        <v>298</v>
      </c>
      <c r="I839" s="364" t="s">
        <v>1092</v>
      </c>
      <c r="J839" s="366" t="s">
        <v>1162</v>
      </c>
      <c r="K839" s="366">
        <v>307266</v>
      </c>
      <c r="L839" s="366">
        <v>4</v>
      </c>
      <c r="M839" s="366">
        <v>307266</v>
      </c>
      <c r="N839" s="366">
        <v>4</v>
      </c>
    </row>
    <row r="840" spans="1:14" ht="24">
      <c r="A840" s="364">
        <v>838</v>
      </c>
      <c r="B840" s="365" t="s">
        <v>139</v>
      </c>
      <c r="C840" s="364" t="s">
        <v>1078</v>
      </c>
      <c r="D840" s="364" t="s">
        <v>1079</v>
      </c>
      <c r="E840" s="364" t="s">
        <v>88</v>
      </c>
      <c r="F840" s="364" t="s">
        <v>1651</v>
      </c>
      <c r="G840" s="365" t="s">
        <v>1652</v>
      </c>
      <c r="H840" s="364" t="s">
        <v>1039</v>
      </c>
      <c r="I840" s="364" t="s">
        <v>1081</v>
      </c>
      <c r="J840" s="366" t="s">
        <v>1653</v>
      </c>
      <c r="K840" s="366">
        <v>220946</v>
      </c>
      <c r="L840" s="366">
        <v>2</v>
      </c>
      <c r="M840" s="366">
        <v>220946</v>
      </c>
      <c r="N840" s="366">
        <v>2</v>
      </c>
    </row>
    <row r="841" spans="1:14" ht="24">
      <c r="A841" s="364">
        <v>839</v>
      </c>
      <c r="B841" s="365" t="s">
        <v>139</v>
      </c>
      <c r="C841" s="364" t="s">
        <v>1078</v>
      </c>
      <c r="D841" s="364" t="s">
        <v>1079</v>
      </c>
      <c r="E841" s="364" t="s">
        <v>88</v>
      </c>
      <c r="F841" s="364" t="s">
        <v>1098</v>
      </c>
      <c r="G841" s="365" t="s">
        <v>311</v>
      </c>
      <c r="H841" s="364" t="s">
        <v>294</v>
      </c>
      <c r="I841" s="364" t="s">
        <v>1081</v>
      </c>
      <c r="J841" s="366" t="s">
        <v>1099</v>
      </c>
      <c r="K841" s="366">
        <v>487608</v>
      </c>
      <c r="L841" s="366">
        <v>6</v>
      </c>
      <c r="M841" s="366">
        <v>487608</v>
      </c>
      <c r="N841" s="366">
        <v>6</v>
      </c>
    </row>
    <row r="842" spans="1:14" ht="36">
      <c r="A842" s="364">
        <v>840</v>
      </c>
      <c r="B842" s="365" t="s">
        <v>139</v>
      </c>
      <c r="C842" s="364" t="s">
        <v>1078</v>
      </c>
      <c r="D842" s="364" t="s">
        <v>1079</v>
      </c>
      <c r="E842" s="364" t="s">
        <v>88</v>
      </c>
      <c r="F842" s="364" t="s">
        <v>1269</v>
      </c>
      <c r="G842" s="365" t="s">
        <v>358</v>
      </c>
      <c r="H842" s="364" t="s">
        <v>293</v>
      </c>
      <c r="I842" s="364" t="s">
        <v>1081</v>
      </c>
      <c r="J842" s="366" t="s">
        <v>1270</v>
      </c>
      <c r="K842" s="366">
        <v>198112</v>
      </c>
      <c r="L842" s="366">
        <v>2</v>
      </c>
      <c r="M842" s="366">
        <v>198112</v>
      </c>
      <c r="N842" s="366">
        <v>2</v>
      </c>
    </row>
    <row r="843" spans="1:14" ht="24">
      <c r="A843" s="364">
        <v>841</v>
      </c>
      <c r="B843" s="365" t="s">
        <v>139</v>
      </c>
      <c r="C843" s="364" t="s">
        <v>1078</v>
      </c>
      <c r="D843" s="364" t="s">
        <v>1079</v>
      </c>
      <c r="E843" s="364" t="s">
        <v>88</v>
      </c>
      <c r="F843" s="364" t="s">
        <v>1323</v>
      </c>
      <c r="G843" s="365" t="s">
        <v>372</v>
      </c>
      <c r="H843" s="364" t="s">
        <v>1039</v>
      </c>
      <c r="I843" s="364" t="s">
        <v>1081</v>
      </c>
      <c r="J843" s="366" t="s">
        <v>1324</v>
      </c>
      <c r="K843" s="366">
        <v>317085</v>
      </c>
      <c r="L843" s="366">
        <v>2</v>
      </c>
      <c r="M843" s="366">
        <v>317085</v>
      </c>
      <c r="N843" s="366">
        <v>2</v>
      </c>
    </row>
    <row r="844" spans="1:14" ht="36">
      <c r="A844" s="364">
        <v>842</v>
      </c>
      <c r="B844" s="365" t="s">
        <v>139</v>
      </c>
      <c r="C844" s="364" t="s">
        <v>1078</v>
      </c>
      <c r="D844" s="364" t="s">
        <v>1079</v>
      </c>
      <c r="E844" s="364" t="s">
        <v>88</v>
      </c>
      <c r="F844" s="364" t="s">
        <v>1083</v>
      </c>
      <c r="G844" s="365" t="s">
        <v>312</v>
      </c>
      <c r="H844" s="364" t="s">
        <v>293</v>
      </c>
      <c r="I844" s="364" t="s">
        <v>1084</v>
      </c>
      <c r="J844" s="366" t="s">
        <v>1085</v>
      </c>
      <c r="K844" s="366">
        <v>277906</v>
      </c>
      <c r="L844" s="366">
        <v>2</v>
      </c>
      <c r="M844" s="366">
        <v>277906</v>
      </c>
      <c r="N844" s="366">
        <v>2</v>
      </c>
    </row>
    <row r="845" spans="1:14" ht="36">
      <c r="A845" s="364">
        <v>843</v>
      </c>
      <c r="B845" s="365" t="s">
        <v>139</v>
      </c>
      <c r="C845" s="364" t="s">
        <v>1078</v>
      </c>
      <c r="D845" s="364" t="s">
        <v>1079</v>
      </c>
      <c r="E845" s="364" t="s">
        <v>88</v>
      </c>
      <c r="F845" s="364" t="s">
        <v>1172</v>
      </c>
      <c r="G845" s="365" t="s">
        <v>318</v>
      </c>
      <c r="H845" s="364" t="s">
        <v>293</v>
      </c>
      <c r="I845" s="364" t="s">
        <v>1088</v>
      </c>
      <c r="J845" s="366" t="s">
        <v>1173</v>
      </c>
      <c r="K845" s="366">
        <v>420248</v>
      </c>
      <c r="L845" s="366">
        <v>4</v>
      </c>
      <c r="M845" s="366">
        <v>420248</v>
      </c>
      <c r="N845" s="366">
        <v>4</v>
      </c>
    </row>
    <row r="846" spans="1:14" ht="48">
      <c r="A846" s="364">
        <v>844</v>
      </c>
      <c r="B846" s="365" t="s">
        <v>139</v>
      </c>
      <c r="C846" s="364" t="s">
        <v>1078</v>
      </c>
      <c r="D846" s="364" t="s">
        <v>1159</v>
      </c>
      <c r="E846" s="364" t="s">
        <v>88</v>
      </c>
      <c r="F846" s="364" t="s">
        <v>1160</v>
      </c>
      <c r="G846" s="365" t="s">
        <v>314</v>
      </c>
      <c r="H846" s="364" t="s">
        <v>298</v>
      </c>
      <c r="I846" s="364" t="s">
        <v>1088</v>
      </c>
      <c r="J846" s="366" t="s">
        <v>1120</v>
      </c>
      <c r="K846" s="366">
        <v>270414</v>
      </c>
      <c r="L846" s="366">
        <v>4</v>
      </c>
      <c r="M846" s="366">
        <v>270414</v>
      </c>
      <c r="N846" s="366">
        <v>4</v>
      </c>
    </row>
    <row r="847" spans="1:14" ht="24">
      <c r="A847" s="364">
        <v>845</v>
      </c>
      <c r="B847" s="365" t="s">
        <v>139</v>
      </c>
      <c r="C847" s="364" t="s">
        <v>1078</v>
      </c>
      <c r="D847" s="364" t="s">
        <v>1079</v>
      </c>
      <c r="E847" s="364" t="s">
        <v>88</v>
      </c>
      <c r="F847" s="364" t="s">
        <v>1108</v>
      </c>
      <c r="G847" s="365" t="s">
        <v>333</v>
      </c>
      <c r="H847" s="364" t="s">
        <v>299</v>
      </c>
      <c r="I847" s="364" t="s">
        <v>1092</v>
      </c>
      <c r="J847" s="366" t="s">
        <v>1109</v>
      </c>
      <c r="K847" s="366">
        <v>276386</v>
      </c>
      <c r="L847" s="366">
        <v>2</v>
      </c>
      <c r="M847" s="366">
        <v>276386</v>
      </c>
      <c r="N847" s="366">
        <v>2</v>
      </c>
    </row>
    <row r="848" spans="1:14" ht="36">
      <c r="A848" s="364">
        <v>846</v>
      </c>
      <c r="B848" s="365" t="s">
        <v>117</v>
      </c>
      <c r="C848" s="364" t="s">
        <v>1078</v>
      </c>
      <c r="D848" s="364" t="s">
        <v>1102</v>
      </c>
      <c r="E848" s="364" t="s">
        <v>258</v>
      </c>
      <c r="F848" s="364" t="s">
        <v>1142</v>
      </c>
      <c r="G848" s="365" t="s">
        <v>354</v>
      </c>
      <c r="H848" s="364" t="s">
        <v>303</v>
      </c>
      <c r="I848" s="364" t="s">
        <v>1081</v>
      </c>
      <c r="J848" s="366" t="s">
        <v>1143</v>
      </c>
      <c r="K848" s="366">
        <v>1686312</v>
      </c>
      <c r="L848" s="366">
        <v>24</v>
      </c>
      <c r="M848" s="366">
        <v>1686312</v>
      </c>
      <c r="N848" s="366">
        <v>24</v>
      </c>
    </row>
    <row r="849" spans="1:14" ht="36">
      <c r="A849" s="364">
        <v>847</v>
      </c>
      <c r="B849" s="365" t="s">
        <v>117</v>
      </c>
      <c r="C849" s="364" t="s">
        <v>1078</v>
      </c>
      <c r="D849" s="364" t="s">
        <v>1102</v>
      </c>
      <c r="E849" s="364" t="s">
        <v>258</v>
      </c>
      <c r="F849" s="364" t="s">
        <v>1103</v>
      </c>
      <c r="G849" s="365" t="s">
        <v>977</v>
      </c>
      <c r="H849" s="364" t="s">
        <v>303</v>
      </c>
      <c r="I849" s="364" t="s">
        <v>1081</v>
      </c>
      <c r="J849" s="366" t="s">
        <v>1104</v>
      </c>
      <c r="K849" s="366">
        <v>1954710</v>
      </c>
      <c r="L849" s="366">
        <v>30</v>
      </c>
      <c r="M849" s="366">
        <v>1954710</v>
      </c>
      <c r="N849" s="366">
        <v>30</v>
      </c>
    </row>
    <row r="850" spans="1:14" ht="36">
      <c r="A850" s="364">
        <v>848</v>
      </c>
      <c r="B850" s="365" t="s">
        <v>117</v>
      </c>
      <c r="C850" s="364" t="s">
        <v>1078</v>
      </c>
      <c r="D850" s="364" t="s">
        <v>1090</v>
      </c>
      <c r="E850" s="364" t="s">
        <v>258</v>
      </c>
      <c r="F850" s="364" t="s">
        <v>1140</v>
      </c>
      <c r="G850" s="365" t="s">
        <v>321</v>
      </c>
      <c r="H850" s="364" t="s">
        <v>287</v>
      </c>
      <c r="I850" s="364" t="s">
        <v>1092</v>
      </c>
      <c r="J850" s="366" t="s">
        <v>1141</v>
      </c>
      <c r="K850" s="366">
        <v>971930</v>
      </c>
      <c r="L850" s="366">
        <v>10</v>
      </c>
      <c r="M850" s="366">
        <v>971930</v>
      </c>
      <c r="N850" s="366">
        <v>10</v>
      </c>
    </row>
    <row r="851" spans="1:14" ht="36">
      <c r="A851" s="364">
        <v>849</v>
      </c>
      <c r="B851" s="365" t="s">
        <v>117</v>
      </c>
      <c r="C851" s="364" t="s">
        <v>1078</v>
      </c>
      <c r="D851" s="364" t="s">
        <v>1090</v>
      </c>
      <c r="E851" s="364" t="s">
        <v>258</v>
      </c>
      <c r="F851" s="364" t="s">
        <v>1138</v>
      </c>
      <c r="G851" s="365" t="s">
        <v>351</v>
      </c>
      <c r="H851" s="364" t="s">
        <v>287</v>
      </c>
      <c r="I851" s="364" t="s">
        <v>1092</v>
      </c>
      <c r="J851" s="366" t="s">
        <v>1139</v>
      </c>
      <c r="K851" s="366">
        <v>1521224</v>
      </c>
      <c r="L851" s="366">
        <v>16</v>
      </c>
      <c r="M851" s="366">
        <v>1521224</v>
      </c>
      <c r="N851" s="366">
        <v>16</v>
      </c>
    </row>
    <row r="852" spans="1:14" ht="24">
      <c r="A852" s="364">
        <v>850</v>
      </c>
      <c r="B852" s="365" t="s">
        <v>53</v>
      </c>
      <c r="C852" s="364" t="s">
        <v>1078</v>
      </c>
      <c r="D852" s="364" t="s">
        <v>1102</v>
      </c>
      <c r="E852" s="364" t="s">
        <v>46</v>
      </c>
      <c r="F852" s="364" t="s">
        <v>1142</v>
      </c>
      <c r="G852" s="365" t="s">
        <v>354</v>
      </c>
      <c r="H852" s="364" t="s">
        <v>303</v>
      </c>
      <c r="I852" s="364" t="s">
        <v>1081</v>
      </c>
      <c r="J852" s="366" t="s">
        <v>1143</v>
      </c>
      <c r="K852" s="366">
        <v>6836400</v>
      </c>
      <c r="L852" s="366">
        <v>100</v>
      </c>
      <c r="M852" s="366">
        <v>6836400</v>
      </c>
      <c r="N852" s="366">
        <v>100</v>
      </c>
    </row>
    <row r="853" spans="1:14" ht="24">
      <c r="A853" s="364">
        <v>851</v>
      </c>
      <c r="B853" s="365" t="s">
        <v>53</v>
      </c>
      <c r="C853" s="364" t="s">
        <v>1078</v>
      </c>
      <c r="D853" s="364" t="s">
        <v>1102</v>
      </c>
      <c r="E853" s="364" t="s">
        <v>46</v>
      </c>
      <c r="F853" s="364" t="s">
        <v>1103</v>
      </c>
      <c r="G853" s="365" t="s">
        <v>977</v>
      </c>
      <c r="H853" s="364" t="s">
        <v>303</v>
      </c>
      <c r="I853" s="364" t="s">
        <v>1081</v>
      </c>
      <c r="J853" s="366" t="s">
        <v>1104</v>
      </c>
      <c r="K853" s="366">
        <v>1521504</v>
      </c>
      <c r="L853" s="366">
        <v>24</v>
      </c>
      <c r="M853" s="366">
        <v>1521504</v>
      </c>
      <c r="N853" s="366">
        <v>24</v>
      </c>
    </row>
    <row r="854" spans="1:14" ht="48">
      <c r="A854" s="364">
        <v>852</v>
      </c>
      <c r="B854" s="365" t="s">
        <v>53</v>
      </c>
      <c r="C854" s="364" t="s">
        <v>1078</v>
      </c>
      <c r="D854" s="364" t="s">
        <v>1079</v>
      </c>
      <c r="E854" s="364" t="s">
        <v>46</v>
      </c>
      <c r="F854" s="364" t="s">
        <v>1218</v>
      </c>
      <c r="G854" s="365" t="s">
        <v>342</v>
      </c>
      <c r="H854" s="364" t="s">
        <v>301</v>
      </c>
      <c r="I854" s="364" t="s">
        <v>1187</v>
      </c>
      <c r="J854" s="366" t="s">
        <v>1219</v>
      </c>
      <c r="K854" s="366">
        <v>-320522</v>
      </c>
      <c r="L854" s="366">
        <v>-1</v>
      </c>
      <c r="M854" s="366">
        <v>-320522</v>
      </c>
      <c r="N854" s="366">
        <v>-1</v>
      </c>
    </row>
    <row r="855" spans="1:14" ht="24">
      <c r="A855" s="364">
        <v>853</v>
      </c>
      <c r="B855" s="365" t="s">
        <v>53</v>
      </c>
      <c r="C855" s="364" t="s">
        <v>1078</v>
      </c>
      <c r="D855" s="364" t="s">
        <v>1079</v>
      </c>
      <c r="E855" s="364" t="s">
        <v>46</v>
      </c>
      <c r="F855" s="364" t="s">
        <v>1342</v>
      </c>
      <c r="G855" s="365" t="s">
        <v>407</v>
      </c>
      <c r="H855" s="364" t="s">
        <v>1039</v>
      </c>
      <c r="I855" s="364" t="s">
        <v>1081</v>
      </c>
      <c r="J855" s="366" t="s">
        <v>1343</v>
      </c>
      <c r="K855" s="366">
        <v>238128</v>
      </c>
      <c r="L855" s="366">
        <v>2</v>
      </c>
      <c r="M855" s="366">
        <v>238128</v>
      </c>
      <c r="N855" s="366">
        <v>2</v>
      </c>
    </row>
    <row r="856" spans="1:14" ht="24">
      <c r="A856" s="364">
        <v>854</v>
      </c>
      <c r="B856" s="365" t="s">
        <v>53</v>
      </c>
      <c r="C856" s="364" t="s">
        <v>1078</v>
      </c>
      <c r="D856" s="364" t="s">
        <v>1090</v>
      </c>
      <c r="E856" s="364" t="s">
        <v>46</v>
      </c>
      <c r="F856" s="364" t="s">
        <v>1628</v>
      </c>
      <c r="G856" s="365" t="s">
        <v>1629</v>
      </c>
      <c r="H856" s="364" t="s">
        <v>300</v>
      </c>
      <c r="I856" s="364" t="s">
        <v>1081</v>
      </c>
      <c r="J856" s="366" t="s">
        <v>1630</v>
      </c>
      <c r="K856" s="366">
        <v>476256</v>
      </c>
      <c r="L856" s="366">
        <v>4</v>
      </c>
      <c r="M856" s="366">
        <v>476256</v>
      </c>
      <c r="N856" s="366">
        <v>4</v>
      </c>
    </row>
    <row r="857" spans="1:14" ht="24">
      <c r="A857" s="364">
        <v>855</v>
      </c>
      <c r="B857" s="365" t="s">
        <v>53</v>
      </c>
      <c r="C857" s="364" t="s">
        <v>1078</v>
      </c>
      <c r="D857" s="364" t="s">
        <v>1079</v>
      </c>
      <c r="E857" s="364" t="s">
        <v>46</v>
      </c>
      <c r="F857" s="364" t="s">
        <v>1323</v>
      </c>
      <c r="G857" s="365" t="s">
        <v>372</v>
      </c>
      <c r="H857" s="364" t="s">
        <v>1039</v>
      </c>
      <c r="I857" s="364" t="s">
        <v>1081</v>
      </c>
      <c r="J857" s="366" t="s">
        <v>1324</v>
      </c>
      <c r="K857" s="366">
        <v>313265</v>
      </c>
      <c r="L857" s="366">
        <v>2</v>
      </c>
      <c r="M857" s="366">
        <v>313265</v>
      </c>
      <c r="N857" s="366">
        <v>2</v>
      </c>
    </row>
    <row r="858" spans="1:14" ht="24">
      <c r="A858" s="364">
        <v>856</v>
      </c>
      <c r="B858" s="365" t="s">
        <v>53</v>
      </c>
      <c r="C858" s="364" t="s">
        <v>1078</v>
      </c>
      <c r="D858" s="364" t="s">
        <v>1079</v>
      </c>
      <c r="E858" s="364" t="s">
        <v>46</v>
      </c>
      <c r="F858" s="364" t="s">
        <v>1329</v>
      </c>
      <c r="G858" s="365" t="s">
        <v>367</v>
      </c>
      <c r="H858" s="364" t="s">
        <v>1039</v>
      </c>
      <c r="I858" s="364" t="s">
        <v>1081</v>
      </c>
      <c r="J858" s="366" t="s">
        <v>1330</v>
      </c>
      <c r="K858" s="366">
        <v>661527</v>
      </c>
      <c r="L858" s="366">
        <v>4</v>
      </c>
      <c r="M858" s="366">
        <v>661527</v>
      </c>
      <c r="N858" s="366">
        <v>4</v>
      </c>
    </row>
    <row r="859" spans="1:14" ht="24">
      <c r="A859" s="364">
        <v>857</v>
      </c>
      <c r="B859" s="365" t="s">
        <v>53</v>
      </c>
      <c r="C859" s="364" t="s">
        <v>1078</v>
      </c>
      <c r="D859" s="364" t="s">
        <v>1079</v>
      </c>
      <c r="E859" s="364" t="s">
        <v>46</v>
      </c>
      <c r="F859" s="364" t="s">
        <v>1335</v>
      </c>
      <c r="G859" s="365" t="s">
        <v>376</v>
      </c>
      <c r="H859" s="364" t="s">
        <v>1039</v>
      </c>
      <c r="I859" s="364" t="s">
        <v>1081</v>
      </c>
      <c r="J859" s="366" t="s">
        <v>1283</v>
      </c>
      <c r="K859" s="366">
        <v>683175</v>
      </c>
      <c r="L859" s="366">
        <v>4</v>
      </c>
      <c r="M859" s="366">
        <v>683175</v>
      </c>
      <c r="N859" s="366">
        <v>4</v>
      </c>
    </row>
    <row r="860" spans="1:14" ht="24">
      <c r="A860" s="364">
        <v>858</v>
      </c>
      <c r="B860" s="365" t="s">
        <v>53</v>
      </c>
      <c r="C860" s="364" t="s">
        <v>1078</v>
      </c>
      <c r="D860" s="364" t="s">
        <v>1079</v>
      </c>
      <c r="E860" s="364" t="s">
        <v>46</v>
      </c>
      <c r="F860" s="364" t="s">
        <v>1336</v>
      </c>
      <c r="G860" s="365" t="s">
        <v>1043</v>
      </c>
      <c r="H860" s="364" t="s">
        <v>1039</v>
      </c>
      <c r="I860" s="364" t="s">
        <v>1081</v>
      </c>
      <c r="J860" s="366" t="s">
        <v>1337</v>
      </c>
      <c r="K860" s="366">
        <v>255086</v>
      </c>
      <c r="L860" s="366">
        <v>2</v>
      </c>
      <c r="M860" s="366">
        <v>255086</v>
      </c>
      <c r="N860" s="366">
        <v>2</v>
      </c>
    </row>
    <row r="861" spans="1:14" ht="24">
      <c r="A861" s="364">
        <v>859</v>
      </c>
      <c r="B861" s="365" t="s">
        <v>53</v>
      </c>
      <c r="C861" s="364" t="s">
        <v>1078</v>
      </c>
      <c r="D861" s="364" t="s">
        <v>1079</v>
      </c>
      <c r="E861" s="364" t="s">
        <v>46</v>
      </c>
      <c r="F861" s="364" t="s">
        <v>1319</v>
      </c>
      <c r="G861" s="365" t="s">
        <v>1044</v>
      </c>
      <c r="H861" s="364" t="s">
        <v>1039</v>
      </c>
      <c r="I861" s="364" t="s">
        <v>1081</v>
      </c>
      <c r="J861" s="366" t="s">
        <v>1320</v>
      </c>
      <c r="K861" s="366">
        <v>957653</v>
      </c>
      <c r="L861" s="366">
        <v>6</v>
      </c>
      <c r="M861" s="366">
        <v>957653</v>
      </c>
      <c r="N861" s="366">
        <v>6</v>
      </c>
    </row>
    <row r="862" spans="1:14" ht="24">
      <c r="A862" s="364">
        <v>860</v>
      </c>
      <c r="B862" s="365" t="s">
        <v>53</v>
      </c>
      <c r="C862" s="364" t="s">
        <v>1078</v>
      </c>
      <c r="D862" s="364" t="s">
        <v>1079</v>
      </c>
      <c r="E862" s="364" t="s">
        <v>46</v>
      </c>
      <c r="F862" s="364" t="s">
        <v>1245</v>
      </c>
      <c r="G862" s="365" t="s">
        <v>1012</v>
      </c>
      <c r="H862" s="364" t="s">
        <v>302</v>
      </c>
      <c r="I862" s="364" t="s">
        <v>1183</v>
      </c>
      <c r="J862" s="366" t="s">
        <v>1105</v>
      </c>
      <c r="K862" s="366">
        <v>3208590</v>
      </c>
      <c r="L862" s="366">
        <v>20</v>
      </c>
      <c r="M862" s="366">
        <v>3208590</v>
      </c>
      <c r="N862" s="366">
        <v>20</v>
      </c>
    </row>
    <row r="863" spans="1:14" ht="24">
      <c r="A863" s="364">
        <v>861</v>
      </c>
      <c r="B863" s="365" t="s">
        <v>53</v>
      </c>
      <c r="C863" s="364" t="s">
        <v>1078</v>
      </c>
      <c r="D863" s="364" t="s">
        <v>1079</v>
      </c>
      <c r="E863" s="364" t="s">
        <v>46</v>
      </c>
      <c r="F863" s="364" t="s">
        <v>1516</v>
      </c>
      <c r="G863" s="365" t="s">
        <v>980</v>
      </c>
      <c r="H863" s="364" t="s">
        <v>302</v>
      </c>
      <c r="I863" s="364" t="s">
        <v>1183</v>
      </c>
      <c r="J863" s="366" t="s">
        <v>1517</v>
      </c>
      <c r="K863" s="366">
        <v>1777160</v>
      </c>
      <c r="L863" s="366">
        <v>10</v>
      </c>
      <c r="M863" s="366">
        <v>1777160</v>
      </c>
      <c r="N863" s="366">
        <v>10</v>
      </c>
    </row>
    <row r="864" spans="1:14" ht="24">
      <c r="A864" s="364">
        <v>862</v>
      </c>
      <c r="B864" s="365" t="s">
        <v>53</v>
      </c>
      <c r="C864" s="364" t="s">
        <v>1078</v>
      </c>
      <c r="D864" s="364" t="s">
        <v>1079</v>
      </c>
      <c r="E864" s="364" t="s">
        <v>46</v>
      </c>
      <c r="F864" s="364" t="s">
        <v>1182</v>
      </c>
      <c r="G864" s="365" t="s">
        <v>372</v>
      </c>
      <c r="H864" s="364" t="s">
        <v>302</v>
      </c>
      <c r="I864" s="364" t="s">
        <v>1183</v>
      </c>
      <c r="J864" s="366" t="s">
        <v>1184</v>
      </c>
      <c r="K864" s="366">
        <v>1015245</v>
      </c>
      <c r="L864" s="366">
        <v>6</v>
      </c>
      <c r="M864" s="366">
        <v>1015245</v>
      </c>
      <c r="N864" s="366">
        <v>6</v>
      </c>
    </row>
    <row r="865" spans="1:14" ht="24">
      <c r="A865" s="364">
        <v>863</v>
      </c>
      <c r="B865" s="365" t="s">
        <v>53</v>
      </c>
      <c r="C865" s="364" t="s">
        <v>1078</v>
      </c>
      <c r="D865" s="364" t="s">
        <v>1079</v>
      </c>
      <c r="E865" s="364" t="s">
        <v>46</v>
      </c>
      <c r="F865" s="364" t="s">
        <v>1824</v>
      </c>
      <c r="G865" s="365" t="s">
        <v>1825</v>
      </c>
      <c r="H865" s="364" t="s">
        <v>302</v>
      </c>
      <c r="I865" s="364" t="s">
        <v>1183</v>
      </c>
      <c r="J865" s="366" t="s">
        <v>1826</v>
      </c>
      <c r="K865" s="366">
        <v>1844150</v>
      </c>
      <c r="L865" s="366">
        <v>10</v>
      </c>
      <c r="M865" s="366">
        <v>1844150</v>
      </c>
      <c r="N865" s="366">
        <v>10</v>
      </c>
    </row>
    <row r="866" spans="1:14" ht="36">
      <c r="A866" s="364">
        <v>864</v>
      </c>
      <c r="B866" s="365" t="s">
        <v>53</v>
      </c>
      <c r="C866" s="364" t="s">
        <v>1078</v>
      </c>
      <c r="D866" s="364" t="s">
        <v>1090</v>
      </c>
      <c r="E866" s="364" t="s">
        <v>46</v>
      </c>
      <c r="F866" s="364" t="s">
        <v>1860</v>
      </c>
      <c r="G866" s="365" t="s">
        <v>1861</v>
      </c>
      <c r="H866" s="364" t="s">
        <v>289</v>
      </c>
      <c r="I866" s="364" t="s">
        <v>1092</v>
      </c>
      <c r="J866" s="366" t="s">
        <v>1332</v>
      </c>
      <c r="K866" s="366">
        <v>679850</v>
      </c>
      <c r="L866" s="366">
        <v>4</v>
      </c>
      <c r="M866" s="366">
        <v>679850</v>
      </c>
      <c r="N866" s="366">
        <v>4</v>
      </c>
    </row>
    <row r="867" spans="1:14" ht="36">
      <c r="A867" s="364">
        <v>865</v>
      </c>
      <c r="B867" s="365" t="s">
        <v>55</v>
      </c>
      <c r="C867" s="364" t="s">
        <v>1078</v>
      </c>
      <c r="D867" s="364" t="s">
        <v>1079</v>
      </c>
      <c r="E867" s="364" t="s">
        <v>242</v>
      </c>
      <c r="F867" s="364" t="s">
        <v>1157</v>
      </c>
      <c r="G867" s="365" t="s">
        <v>337</v>
      </c>
      <c r="H867" s="364" t="s">
        <v>298</v>
      </c>
      <c r="I867" s="364" t="s">
        <v>1092</v>
      </c>
      <c r="J867" s="366" t="s">
        <v>1158</v>
      </c>
      <c r="K867" s="366">
        <v>322704</v>
      </c>
      <c r="L867" s="366">
        <v>4</v>
      </c>
      <c r="M867" s="366">
        <v>322704</v>
      </c>
      <c r="N867" s="366">
        <v>4</v>
      </c>
    </row>
    <row r="868" spans="1:14" ht="36">
      <c r="A868" s="364">
        <v>866</v>
      </c>
      <c r="B868" s="365" t="s">
        <v>55</v>
      </c>
      <c r="C868" s="364" t="s">
        <v>1078</v>
      </c>
      <c r="D868" s="364" t="s">
        <v>1079</v>
      </c>
      <c r="E868" s="364" t="s">
        <v>242</v>
      </c>
      <c r="F868" s="364" t="s">
        <v>1325</v>
      </c>
      <c r="G868" s="365" t="s">
        <v>323</v>
      </c>
      <c r="H868" s="364" t="s">
        <v>306</v>
      </c>
      <c r="I868" s="364" t="s">
        <v>1183</v>
      </c>
      <c r="J868" s="366" t="s">
        <v>1326</v>
      </c>
      <c r="K868" s="366">
        <v>775082</v>
      </c>
      <c r="L868" s="366">
        <v>4</v>
      </c>
      <c r="M868" s="366">
        <v>775082</v>
      </c>
      <c r="N868" s="366">
        <v>4</v>
      </c>
    </row>
    <row r="869" spans="1:14" ht="36">
      <c r="A869" s="364">
        <v>867</v>
      </c>
      <c r="B869" s="365" t="s">
        <v>55</v>
      </c>
      <c r="C869" s="364" t="s">
        <v>1078</v>
      </c>
      <c r="D869" s="364" t="s">
        <v>1079</v>
      </c>
      <c r="E869" s="364" t="s">
        <v>242</v>
      </c>
      <c r="F869" s="364" t="s">
        <v>1494</v>
      </c>
      <c r="G869" s="365" t="s">
        <v>1035</v>
      </c>
      <c r="H869" s="364" t="s">
        <v>306</v>
      </c>
      <c r="I869" s="364" t="s">
        <v>1251</v>
      </c>
      <c r="J869" s="366" t="s">
        <v>1495</v>
      </c>
      <c r="K869" s="366">
        <v>628166</v>
      </c>
      <c r="L869" s="366">
        <v>4</v>
      </c>
      <c r="M869" s="366">
        <v>628166</v>
      </c>
      <c r="N869" s="366">
        <v>4</v>
      </c>
    </row>
    <row r="870" spans="1:14" ht="36">
      <c r="A870" s="364">
        <v>868</v>
      </c>
      <c r="B870" s="365" t="s">
        <v>55</v>
      </c>
      <c r="C870" s="364" t="s">
        <v>1078</v>
      </c>
      <c r="D870" s="364" t="s">
        <v>1090</v>
      </c>
      <c r="E870" s="364" t="s">
        <v>242</v>
      </c>
      <c r="F870" s="364" t="s">
        <v>1202</v>
      </c>
      <c r="G870" s="365" t="s">
        <v>975</v>
      </c>
      <c r="H870" s="364" t="s">
        <v>289</v>
      </c>
      <c r="I870" s="364" t="s">
        <v>1115</v>
      </c>
      <c r="J870" s="366" t="s">
        <v>1203</v>
      </c>
      <c r="K870" s="366">
        <v>122482</v>
      </c>
      <c r="L870" s="366">
        <v>1</v>
      </c>
      <c r="M870" s="366">
        <v>122482</v>
      </c>
      <c r="N870" s="366">
        <v>1</v>
      </c>
    </row>
    <row r="871" spans="1:14" ht="60">
      <c r="A871" s="364">
        <v>869</v>
      </c>
      <c r="B871" s="365" t="s">
        <v>55</v>
      </c>
      <c r="C871" s="364" t="s">
        <v>1078</v>
      </c>
      <c r="D871" s="364" t="s">
        <v>1079</v>
      </c>
      <c r="E871" s="364" t="s">
        <v>242</v>
      </c>
      <c r="F871" s="364" t="s">
        <v>1188</v>
      </c>
      <c r="G871" s="365" t="s">
        <v>329</v>
      </c>
      <c r="H871" s="364" t="s">
        <v>304</v>
      </c>
      <c r="I871" s="364" t="s">
        <v>1187</v>
      </c>
      <c r="J871" s="366" t="s">
        <v>1189</v>
      </c>
      <c r="K871" s="366">
        <v>6357589</v>
      </c>
      <c r="L871" s="366">
        <v>20</v>
      </c>
      <c r="M871" s="366">
        <v>6357589</v>
      </c>
      <c r="N871" s="366">
        <v>20</v>
      </c>
    </row>
    <row r="872" spans="1:14" ht="36">
      <c r="A872" s="364">
        <v>870</v>
      </c>
      <c r="B872" s="365" t="s">
        <v>55</v>
      </c>
      <c r="C872" s="364" t="s">
        <v>1078</v>
      </c>
      <c r="D872" s="364" t="s">
        <v>1079</v>
      </c>
      <c r="E872" s="364" t="s">
        <v>242</v>
      </c>
      <c r="F872" s="364" t="s">
        <v>1098</v>
      </c>
      <c r="G872" s="365" t="s">
        <v>311</v>
      </c>
      <c r="H872" s="364" t="s">
        <v>294</v>
      </c>
      <c r="I872" s="364" t="s">
        <v>1081</v>
      </c>
      <c r="J872" s="366" t="s">
        <v>1099</v>
      </c>
      <c r="K872" s="366">
        <v>975216</v>
      </c>
      <c r="L872" s="366">
        <v>12</v>
      </c>
      <c r="M872" s="366">
        <v>975216</v>
      </c>
      <c r="N872" s="366">
        <v>12</v>
      </c>
    </row>
    <row r="873" spans="1:14" ht="36">
      <c r="A873" s="364">
        <v>871</v>
      </c>
      <c r="B873" s="365" t="s">
        <v>55</v>
      </c>
      <c r="C873" s="364" t="s">
        <v>1078</v>
      </c>
      <c r="D873" s="364" t="s">
        <v>1079</v>
      </c>
      <c r="E873" s="364" t="s">
        <v>242</v>
      </c>
      <c r="F873" s="364" t="s">
        <v>1144</v>
      </c>
      <c r="G873" s="365" t="s">
        <v>332</v>
      </c>
      <c r="H873" s="364" t="s">
        <v>293</v>
      </c>
      <c r="I873" s="364" t="s">
        <v>1081</v>
      </c>
      <c r="J873" s="366" t="s">
        <v>1145</v>
      </c>
      <c r="K873" s="366">
        <v>1200084</v>
      </c>
      <c r="L873" s="366">
        <v>14</v>
      </c>
      <c r="M873" s="366">
        <v>1200084</v>
      </c>
      <c r="N873" s="366">
        <v>14</v>
      </c>
    </row>
    <row r="874" spans="1:14" ht="48">
      <c r="A874" s="364">
        <v>872</v>
      </c>
      <c r="B874" s="365" t="s">
        <v>55</v>
      </c>
      <c r="C874" s="364" t="s">
        <v>1078</v>
      </c>
      <c r="D874" s="364" t="s">
        <v>1159</v>
      </c>
      <c r="E874" s="364" t="s">
        <v>242</v>
      </c>
      <c r="F874" s="364" t="s">
        <v>1178</v>
      </c>
      <c r="G874" s="365" t="s">
        <v>344</v>
      </c>
      <c r="H874" s="364" t="s">
        <v>293</v>
      </c>
      <c r="I874" s="364" t="s">
        <v>1081</v>
      </c>
      <c r="J874" s="366" t="s">
        <v>1179</v>
      </c>
      <c r="K874" s="366">
        <v>160520</v>
      </c>
      <c r="L874" s="366">
        <v>2</v>
      </c>
      <c r="M874" s="366">
        <v>160520</v>
      </c>
      <c r="N874" s="366">
        <v>2</v>
      </c>
    </row>
    <row r="875" spans="1:14" ht="48">
      <c r="A875" s="364">
        <v>873</v>
      </c>
      <c r="B875" s="365" t="s">
        <v>55</v>
      </c>
      <c r="C875" s="364" t="s">
        <v>1078</v>
      </c>
      <c r="D875" s="364" t="s">
        <v>1159</v>
      </c>
      <c r="E875" s="364" t="s">
        <v>242</v>
      </c>
      <c r="F875" s="364" t="s">
        <v>1165</v>
      </c>
      <c r="G875" s="365" t="s">
        <v>416</v>
      </c>
      <c r="H875" s="364" t="s">
        <v>293</v>
      </c>
      <c r="I875" s="364" t="s">
        <v>1081</v>
      </c>
      <c r="J875" s="366" t="s">
        <v>1166</v>
      </c>
      <c r="K875" s="366">
        <v>580088</v>
      </c>
      <c r="L875" s="366">
        <v>8</v>
      </c>
      <c r="M875" s="366">
        <v>580088</v>
      </c>
      <c r="N875" s="366">
        <v>8</v>
      </c>
    </row>
    <row r="876" spans="1:14" ht="36">
      <c r="A876" s="364">
        <v>874</v>
      </c>
      <c r="B876" s="365" t="s">
        <v>55</v>
      </c>
      <c r="C876" s="364" t="s">
        <v>1078</v>
      </c>
      <c r="D876" s="364" t="s">
        <v>1079</v>
      </c>
      <c r="E876" s="364" t="s">
        <v>242</v>
      </c>
      <c r="F876" s="364" t="s">
        <v>1243</v>
      </c>
      <c r="G876" s="365" t="s">
        <v>320</v>
      </c>
      <c r="H876" s="364" t="s">
        <v>293</v>
      </c>
      <c r="I876" s="364" t="s">
        <v>1081</v>
      </c>
      <c r="J876" s="366" t="s">
        <v>1244</v>
      </c>
      <c r="K876" s="366">
        <v>461886</v>
      </c>
      <c r="L876" s="366">
        <v>4</v>
      </c>
      <c r="M876" s="366">
        <v>461886</v>
      </c>
      <c r="N876" s="366">
        <v>4</v>
      </c>
    </row>
    <row r="877" spans="1:14" ht="48">
      <c r="A877" s="364">
        <v>875</v>
      </c>
      <c r="B877" s="365" t="s">
        <v>55</v>
      </c>
      <c r="C877" s="364" t="s">
        <v>1078</v>
      </c>
      <c r="D877" s="364" t="s">
        <v>1159</v>
      </c>
      <c r="E877" s="364" t="s">
        <v>242</v>
      </c>
      <c r="F877" s="364" t="s">
        <v>1206</v>
      </c>
      <c r="G877" s="365" t="s">
        <v>335</v>
      </c>
      <c r="H877" s="364" t="s">
        <v>293</v>
      </c>
      <c r="I877" s="364" t="s">
        <v>1081</v>
      </c>
      <c r="J877" s="366" t="s">
        <v>1207</v>
      </c>
      <c r="K877" s="366">
        <v>416275</v>
      </c>
      <c r="L877" s="366">
        <v>6</v>
      </c>
      <c r="M877" s="366">
        <v>416275</v>
      </c>
      <c r="N877" s="366">
        <v>6</v>
      </c>
    </row>
    <row r="878" spans="1:14" ht="36">
      <c r="A878" s="364">
        <v>876</v>
      </c>
      <c r="B878" s="365" t="s">
        <v>55</v>
      </c>
      <c r="C878" s="364" t="s">
        <v>1078</v>
      </c>
      <c r="D878" s="364" t="s">
        <v>1079</v>
      </c>
      <c r="E878" s="364" t="s">
        <v>242</v>
      </c>
      <c r="F878" s="364" t="s">
        <v>1080</v>
      </c>
      <c r="G878" s="365" t="s">
        <v>316</v>
      </c>
      <c r="H878" s="364" t="s">
        <v>293</v>
      </c>
      <c r="I878" s="364" t="s">
        <v>1081</v>
      </c>
      <c r="J878" s="366" t="s">
        <v>1082</v>
      </c>
      <c r="K878" s="366">
        <v>1082604</v>
      </c>
      <c r="L878" s="366">
        <v>12</v>
      </c>
      <c r="M878" s="366">
        <v>1082604</v>
      </c>
      <c r="N878" s="366">
        <v>12</v>
      </c>
    </row>
    <row r="879" spans="1:14" ht="36">
      <c r="A879" s="364">
        <v>877</v>
      </c>
      <c r="B879" s="365" t="s">
        <v>55</v>
      </c>
      <c r="C879" s="364" t="s">
        <v>1078</v>
      </c>
      <c r="D879" s="364" t="s">
        <v>1079</v>
      </c>
      <c r="E879" s="364" t="s">
        <v>242</v>
      </c>
      <c r="F879" s="364" t="s">
        <v>1265</v>
      </c>
      <c r="G879" s="365" t="s">
        <v>317</v>
      </c>
      <c r="H879" s="364" t="s">
        <v>293</v>
      </c>
      <c r="I879" s="364" t="s">
        <v>1084</v>
      </c>
      <c r="J879" s="366" t="s">
        <v>1266</v>
      </c>
      <c r="K879" s="366">
        <v>348341</v>
      </c>
      <c r="L879" s="366">
        <v>4</v>
      </c>
      <c r="M879" s="366">
        <v>348341</v>
      </c>
      <c r="N879" s="366">
        <v>4</v>
      </c>
    </row>
    <row r="880" spans="1:14" ht="36">
      <c r="A880" s="364">
        <v>878</v>
      </c>
      <c r="B880" s="365" t="s">
        <v>55</v>
      </c>
      <c r="C880" s="364" t="s">
        <v>1078</v>
      </c>
      <c r="D880" s="364" t="s">
        <v>1079</v>
      </c>
      <c r="E880" s="364" t="s">
        <v>242</v>
      </c>
      <c r="F880" s="364" t="s">
        <v>1222</v>
      </c>
      <c r="G880" s="365" t="s">
        <v>968</v>
      </c>
      <c r="H880" s="364" t="s">
        <v>293</v>
      </c>
      <c r="I880" s="364" t="s">
        <v>1084</v>
      </c>
      <c r="J880" s="366" t="s">
        <v>1223</v>
      </c>
      <c r="K880" s="366">
        <v>1366866</v>
      </c>
      <c r="L880" s="366">
        <v>12</v>
      </c>
      <c r="M880" s="366">
        <v>1366866</v>
      </c>
      <c r="N880" s="366">
        <v>12</v>
      </c>
    </row>
    <row r="881" spans="1:14" ht="36">
      <c r="A881" s="364">
        <v>879</v>
      </c>
      <c r="B881" s="365" t="s">
        <v>55</v>
      </c>
      <c r="C881" s="364" t="s">
        <v>1078</v>
      </c>
      <c r="D881" s="364" t="s">
        <v>1079</v>
      </c>
      <c r="E881" s="364" t="s">
        <v>242</v>
      </c>
      <c r="F881" s="364" t="s">
        <v>1167</v>
      </c>
      <c r="G881" s="365" t="s">
        <v>322</v>
      </c>
      <c r="H881" s="364" t="s">
        <v>293</v>
      </c>
      <c r="I881" s="364" t="s">
        <v>1084</v>
      </c>
      <c r="J881" s="366" t="s">
        <v>1168</v>
      </c>
      <c r="K881" s="366">
        <v>4322068</v>
      </c>
      <c r="L881" s="366">
        <v>32</v>
      </c>
      <c r="M881" s="366">
        <v>4322068</v>
      </c>
      <c r="N881" s="366">
        <v>32</v>
      </c>
    </row>
    <row r="882" spans="1:14" ht="36">
      <c r="A882" s="364">
        <v>880</v>
      </c>
      <c r="B882" s="365" t="s">
        <v>55</v>
      </c>
      <c r="C882" s="364" t="s">
        <v>1078</v>
      </c>
      <c r="D882" s="364" t="s">
        <v>1079</v>
      </c>
      <c r="E882" s="364" t="s">
        <v>242</v>
      </c>
      <c r="F882" s="364" t="s">
        <v>1174</v>
      </c>
      <c r="G882" s="365" t="s">
        <v>345</v>
      </c>
      <c r="H882" s="364" t="s">
        <v>293</v>
      </c>
      <c r="I882" s="364" t="s">
        <v>1084</v>
      </c>
      <c r="J882" s="366" t="s">
        <v>1175</v>
      </c>
      <c r="K882" s="366">
        <v>457389</v>
      </c>
      <c r="L882" s="366">
        <v>4</v>
      </c>
      <c r="M882" s="366">
        <v>457389</v>
      </c>
      <c r="N882" s="366">
        <v>4</v>
      </c>
    </row>
    <row r="883" spans="1:14" ht="36">
      <c r="A883" s="364">
        <v>881</v>
      </c>
      <c r="B883" s="365" t="s">
        <v>55</v>
      </c>
      <c r="C883" s="364" t="s">
        <v>1078</v>
      </c>
      <c r="D883" s="364" t="s">
        <v>1079</v>
      </c>
      <c r="E883" s="364" t="s">
        <v>242</v>
      </c>
      <c r="F883" s="364" t="s">
        <v>1153</v>
      </c>
      <c r="G883" s="365" t="s">
        <v>969</v>
      </c>
      <c r="H883" s="364" t="s">
        <v>293</v>
      </c>
      <c r="I883" s="364" t="s">
        <v>1084</v>
      </c>
      <c r="J883" s="366" t="s">
        <v>1154</v>
      </c>
      <c r="K883" s="366">
        <v>1580304</v>
      </c>
      <c r="L883" s="366">
        <v>16</v>
      </c>
      <c r="M883" s="366">
        <v>1580304</v>
      </c>
      <c r="N883" s="366">
        <v>16</v>
      </c>
    </row>
    <row r="884" spans="1:14" ht="36">
      <c r="A884" s="364">
        <v>882</v>
      </c>
      <c r="B884" s="365" t="s">
        <v>55</v>
      </c>
      <c r="C884" s="364" t="s">
        <v>1078</v>
      </c>
      <c r="D884" s="364" t="s">
        <v>1079</v>
      </c>
      <c r="E884" s="364" t="s">
        <v>242</v>
      </c>
      <c r="F884" s="364" t="s">
        <v>1094</v>
      </c>
      <c r="G884" s="365" t="s">
        <v>336</v>
      </c>
      <c r="H884" s="364" t="s">
        <v>293</v>
      </c>
      <c r="I884" s="364" t="s">
        <v>1084</v>
      </c>
      <c r="J884" s="366" t="s">
        <v>1095</v>
      </c>
      <c r="K884" s="366">
        <v>1118419</v>
      </c>
      <c r="L884" s="366">
        <v>8</v>
      </c>
      <c r="M884" s="366">
        <v>1118419</v>
      </c>
      <c r="N884" s="366">
        <v>8</v>
      </c>
    </row>
    <row r="885" spans="1:14" ht="36">
      <c r="A885" s="364">
        <v>883</v>
      </c>
      <c r="B885" s="365" t="s">
        <v>55</v>
      </c>
      <c r="C885" s="364" t="s">
        <v>1078</v>
      </c>
      <c r="D885" s="364" t="s">
        <v>1079</v>
      </c>
      <c r="E885" s="364" t="s">
        <v>242</v>
      </c>
      <c r="F885" s="364" t="s">
        <v>1083</v>
      </c>
      <c r="G885" s="365" t="s">
        <v>312</v>
      </c>
      <c r="H885" s="364" t="s">
        <v>293</v>
      </c>
      <c r="I885" s="364" t="s">
        <v>1084</v>
      </c>
      <c r="J885" s="366" t="s">
        <v>1085</v>
      </c>
      <c r="K885" s="366">
        <v>2861009</v>
      </c>
      <c r="L885" s="366">
        <v>22</v>
      </c>
      <c r="M885" s="366">
        <v>2861009</v>
      </c>
      <c r="N885" s="366">
        <v>22</v>
      </c>
    </row>
    <row r="886" spans="1:14" ht="36">
      <c r="A886" s="364">
        <v>884</v>
      </c>
      <c r="B886" s="365" t="s">
        <v>55</v>
      </c>
      <c r="C886" s="364" t="s">
        <v>1078</v>
      </c>
      <c r="D886" s="364" t="s">
        <v>1079</v>
      </c>
      <c r="E886" s="364" t="s">
        <v>242</v>
      </c>
      <c r="F886" s="364" t="s">
        <v>1180</v>
      </c>
      <c r="G886" s="365" t="s">
        <v>417</v>
      </c>
      <c r="H886" s="364" t="s">
        <v>293</v>
      </c>
      <c r="I886" s="364" t="s">
        <v>1084</v>
      </c>
      <c r="J886" s="366" t="s">
        <v>1181</v>
      </c>
      <c r="K886" s="366">
        <v>844355</v>
      </c>
      <c r="L886" s="366">
        <v>10</v>
      </c>
      <c r="M886" s="366">
        <v>844355</v>
      </c>
      <c r="N886" s="366">
        <v>10</v>
      </c>
    </row>
    <row r="887" spans="1:14" ht="36">
      <c r="A887" s="364">
        <v>885</v>
      </c>
      <c r="B887" s="365" t="s">
        <v>55</v>
      </c>
      <c r="C887" s="364" t="s">
        <v>1078</v>
      </c>
      <c r="D887" s="364" t="s">
        <v>1079</v>
      </c>
      <c r="E887" s="364" t="s">
        <v>242</v>
      </c>
      <c r="F887" s="364" t="s">
        <v>1516</v>
      </c>
      <c r="G887" s="365" t="s">
        <v>980</v>
      </c>
      <c r="H887" s="364" t="s">
        <v>302</v>
      </c>
      <c r="I887" s="364" t="s">
        <v>1183</v>
      </c>
      <c r="J887" s="366" t="s">
        <v>1517</v>
      </c>
      <c r="K887" s="366">
        <v>1421728</v>
      </c>
      <c r="L887" s="366">
        <v>8</v>
      </c>
      <c r="M887" s="366">
        <v>1421728</v>
      </c>
      <c r="N887" s="366">
        <v>8</v>
      </c>
    </row>
    <row r="888" spans="1:14" ht="36">
      <c r="A888" s="364">
        <v>886</v>
      </c>
      <c r="B888" s="365" t="s">
        <v>55</v>
      </c>
      <c r="C888" s="364" t="s">
        <v>1078</v>
      </c>
      <c r="D888" s="364" t="s">
        <v>1079</v>
      </c>
      <c r="E888" s="364" t="s">
        <v>242</v>
      </c>
      <c r="F888" s="364" t="s">
        <v>1298</v>
      </c>
      <c r="G888" s="365" t="s">
        <v>973</v>
      </c>
      <c r="H888" s="364" t="s">
        <v>302</v>
      </c>
      <c r="I888" s="364" t="s">
        <v>1183</v>
      </c>
      <c r="J888" s="366" t="s">
        <v>1299</v>
      </c>
      <c r="K888" s="366">
        <v>0</v>
      </c>
      <c r="L888" s="366">
        <v>0</v>
      </c>
      <c r="M888" s="366">
        <v>0</v>
      </c>
      <c r="N888" s="366">
        <v>0</v>
      </c>
    </row>
    <row r="889" spans="1:14" ht="36">
      <c r="A889" s="364">
        <v>887</v>
      </c>
      <c r="B889" s="365" t="s">
        <v>55</v>
      </c>
      <c r="C889" s="364" t="s">
        <v>1078</v>
      </c>
      <c r="D889" s="364" t="s">
        <v>1079</v>
      </c>
      <c r="E889" s="364" t="s">
        <v>242</v>
      </c>
      <c r="F889" s="364" t="s">
        <v>1824</v>
      </c>
      <c r="G889" s="365" t="s">
        <v>1825</v>
      </c>
      <c r="H889" s="364" t="s">
        <v>302</v>
      </c>
      <c r="I889" s="364" t="s">
        <v>1183</v>
      </c>
      <c r="J889" s="366" t="s">
        <v>1826</v>
      </c>
      <c r="K889" s="366">
        <v>1106490</v>
      </c>
      <c r="L889" s="366">
        <v>6</v>
      </c>
      <c r="M889" s="366">
        <v>1106490</v>
      </c>
      <c r="N889" s="366">
        <v>6</v>
      </c>
    </row>
    <row r="890" spans="1:14" ht="36">
      <c r="A890" s="364">
        <v>888</v>
      </c>
      <c r="B890" s="365" t="s">
        <v>55</v>
      </c>
      <c r="C890" s="364" t="s">
        <v>1078</v>
      </c>
      <c r="D890" s="364" t="s">
        <v>1079</v>
      </c>
      <c r="E890" s="364" t="s">
        <v>242</v>
      </c>
      <c r="F890" s="364" t="s">
        <v>1424</v>
      </c>
      <c r="G890" s="365" t="s">
        <v>974</v>
      </c>
      <c r="H890" s="364" t="s">
        <v>302</v>
      </c>
      <c r="I890" s="364" t="s">
        <v>1183</v>
      </c>
      <c r="J890" s="366" t="s">
        <v>1425</v>
      </c>
      <c r="K890" s="366">
        <v>0</v>
      </c>
      <c r="L890" s="366">
        <v>0</v>
      </c>
      <c r="M890" s="366">
        <v>0</v>
      </c>
      <c r="N890" s="366">
        <v>0</v>
      </c>
    </row>
    <row r="891" spans="1:14" ht="36">
      <c r="A891" s="364">
        <v>889</v>
      </c>
      <c r="B891" s="365" t="s">
        <v>55</v>
      </c>
      <c r="C891" s="364" t="s">
        <v>1078</v>
      </c>
      <c r="D891" s="364" t="s">
        <v>1079</v>
      </c>
      <c r="E891" s="364" t="s">
        <v>242</v>
      </c>
      <c r="F891" s="364" t="s">
        <v>1172</v>
      </c>
      <c r="G891" s="365" t="s">
        <v>318</v>
      </c>
      <c r="H891" s="364" t="s">
        <v>293</v>
      </c>
      <c r="I891" s="364" t="s">
        <v>1088</v>
      </c>
      <c r="J891" s="366" t="s">
        <v>1173</v>
      </c>
      <c r="K891" s="366">
        <v>393310</v>
      </c>
      <c r="L891" s="366">
        <v>4</v>
      </c>
      <c r="M891" s="366">
        <v>393310</v>
      </c>
      <c r="N891" s="366">
        <v>4</v>
      </c>
    </row>
    <row r="892" spans="1:14" ht="36">
      <c r="A892" s="364">
        <v>890</v>
      </c>
      <c r="B892" s="365" t="s">
        <v>55</v>
      </c>
      <c r="C892" s="364" t="s">
        <v>1078</v>
      </c>
      <c r="D892" s="364" t="s">
        <v>1090</v>
      </c>
      <c r="E892" s="364" t="s">
        <v>242</v>
      </c>
      <c r="F892" s="364" t="s">
        <v>1176</v>
      </c>
      <c r="G892" s="365" t="s">
        <v>351</v>
      </c>
      <c r="H892" s="364" t="s">
        <v>361</v>
      </c>
      <c r="I892" s="364" t="s">
        <v>1148</v>
      </c>
      <c r="J892" s="366" t="s">
        <v>1177</v>
      </c>
      <c r="K892" s="366">
        <v>8499755</v>
      </c>
      <c r="L892" s="366">
        <v>100</v>
      </c>
      <c r="M892" s="366">
        <v>8499755</v>
      </c>
      <c r="N892" s="366">
        <v>100</v>
      </c>
    </row>
    <row r="893" spans="1:14" ht="36">
      <c r="A893" s="364">
        <v>891</v>
      </c>
      <c r="B893" s="365" t="s">
        <v>55</v>
      </c>
      <c r="C893" s="364" t="s">
        <v>1078</v>
      </c>
      <c r="D893" s="364" t="s">
        <v>1079</v>
      </c>
      <c r="E893" s="364" t="s">
        <v>242</v>
      </c>
      <c r="F893" s="364" t="s">
        <v>1149</v>
      </c>
      <c r="G893" s="365" t="s">
        <v>976</v>
      </c>
      <c r="H893" s="364" t="s">
        <v>292</v>
      </c>
      <c r="I893" s="364" t="s">
        <v>1092</v>
      </c>
      <c r="J893" s="366" t="s">
        <v>1150</v>
      </c>
      <c r="K893" s="366">
        <v>1073761</v>
      </c>
      <c r="L893" s="366">
        <v>4</v>
      </c>
      <c r="M893" s="366">
        <v>1073761</v>
      </c>
      <c r="N893" s="366">
        <v>4</v>
      </c>
    </row>
    <row r="894" spans="1:14" ht="36">
      <c r="A894" s="364">
        <v>892</v>
      </c>
      <c r="B894" s="365" t="s">
        <v>55</v>
      </c>
      <c r="C894" s="364" t="s">
        <v>1078</v>
      </c>
      <c r="D894" s="364" t="s">
        <v>1090</v>
      </c>
      <c r="E894" s="364" t="s">
        <v>242</v>
      </c>
      <c r="F894" s="364" t="s">
        <v>1091</v>
      </c>
      <c r="G894" s="365" t="s">
        <v>321</v>
      </c>
      <c r="H894" s="364" t="s">
        <v>361</v>
      </c>
      <c r="I894" s="364" t="s">
        <v>1092</v>
      </c>
      <c r="J894" s="366" t="s">
        <v>1093</v>
      </c>
      <c r="K894" s="366">
        <v>9872885</v>
      </c>
      <c r="L894" s="366">
        <v>100</v>
      </c>
      <c r="M894" s="366">
        <v>9872885</v>
      </c>
      <c r="N894" s="366">
        <v>100</v>
      </c>
    </row>
    <row r="895" spans="1:14" ht="48">
      <c r="A895" s="364">
        <v>893</v>
      </c>
      <c r="B895" s="365" t="s">
        <v>437</v>
      </c>
      <c r="C895" s="364" t="s">
        <v>1078</v>
      </c>
      <c r="D895" s="364" t="s">
        <v>1079</v>
      </c>
      <c r="E895" s="364" t="s">
        <v>343</v>
      </c>
      <c r="F895" s="364" t="s">
        <v>1246</v>
      </c>
      <c r="G895" s="365" t="s">
        <v>959</v>
      </c>
      <c r="H895" s="364" t="s">
        <v>960</v>
      </c>
      <c r="I895" s="364" t="s">
        <v>1092</v>
      </c>
      <c r="J895" s="366" t="s">
        <v>1247</v>
      </c>
      <c r="K895" s="366">
        <v>257800</v>
      </c>
      <c r="L895" s="366">
        <v>2</v>
      </c>
      <c r="M895" s="366">
        <v>257800</v>
      </c>
      <c r="N895" s="366">
        <v>2</v>
      </c>
    </row>
    <row r="896" spans="1:14" ht="60">
      <c r="A896" s="364">
        <v>894</v>
      </c>
      <c r="B896" s="365" t="s">
        <v>438</v>
      </c>
      <c r="C896" s="364" t="s">
        <v>1078</v>
      </c>
      <c r="D896" s="364" t="s">
        <v>1102</v>
      </c>
      <c r="E896" s="364" t="s">
        <v>88</v>
      </c>
      <c r="F896" s="364" t="s">
        <v>1142</v>
      </c>
      <c r="G896" s="365" t="s">
        <v>354</v>
      </c>
      <c r="H896" s="364" t="s">
        <v>303</v>
      </c>
      <c r="I896" s="364" t="s">
        <v>1081</v>
      </c>
      <c r="J896" s="366" t="s">
        <v>1143</v>
      </c>
      <c r="K896" s="366">
        <v>702630</v>
      </c>
      <c r="L896" s="366">
        <v>10</v>
      </c>
      <c r="M896" s="366">
        <v>702630</v>
      </c>
      <c r="N896" s="366">
        <v>10</v>
      </c>
    </row>
    <row r="897" spans="1:14" ht="60">
      <c r="A897" s="364">
        <v>895</v>
      </c>
      <c r="B897" s="365" t="s">
        <v>438</v>
      </c>
      <c r="C897" s="364" t="s">
        <v>1078</v>
      </c>
      <c r="D897" s="364" t="s">
        <v>1102</v>
      </c>
      <c r="E897" s="364" t="s">
        <v>88</v>
      </c>
      <c r="F897" s="364" t="s">
        <v>1103</v>
      </c>
      <c r="G897" s="365" t="s">
        <v>977</v>
      </c>
      <c r="H897" s="364" t="s">
        <v>303</v>
      </c>
      <c r="I897" s="364" t="s">
        <v>1081</v>
      </c>
      <c r="J897" s="366" t="s">
        <v>1104</v>
      </c>
      <c r="K897" s="366">
        <v>260628</v>
      </c>
      <c r="L897" s="366">
        <v>4</v>
      </c>
      <c r="M897" s="366">
        <v>260628</v>
      </c>
      <c r="N897" s="366">
        <v>4</v>
      </c>
    </row>
    <row r="898" spans="1:14" ht="60">
      <c r="A898" s="364">
        <v>896</v>
      </c>
      <c r="B898" s="365" t="s">
        <v>438</v>
      </c>
      <c r="C898" s="364" t="s">
        <v>1078</v>
      </c>
      <c r="D898" s="364" t="s">
        <v>1102</v>
      </c>
      <c r="E898" s="364" t="s">
        <v>88</v>
      </c>
      <c r="F898" s="364" t="s">
        <v>1212</v>
      </c>
      <c r="G898" s="365" t="s">
        <v>940</v>
      </c>
      <c r="H898" s="364" t="s">
        <v>303</v>
      </c>
      <c r="I898" s="364" t="s">
        <v>1081</v>
      </c>
      <c r="J898" s="366" t="s">
        <v>1213</v>
      </c>
      <c r="K898" s="366">
        <v>166574</v>
      </c>
      <c r="L898" s="366">
        <v>2</v>
      </c>
      <c r="M898" s="366">
        <v>166574</v>
      </c>
      <c r="N898" s="366">
        <v>2</v>
      </c>
    </row>
    <row r="899" spans="1:14" ht="60">
      <c r="A899" s="364">
        <v>897</v>
      </c>
      <c r="B899" s="365" t="s">
        <v>438</v>
      </c>
      <c r="C899" s="364" t="s">
        <v>1078</v>
      </c>
      <c r="D899" s="364" t="s">
        <v>1090</v>
      </c>
      <c r="E899" s="364" t="s">
        <v>88</v>
      </c>
      <c r="F899" s="364" t="s">
        <v>1214</v>
      </c>
      <c r="G899" s="365" t="s">
        <v>1010</v>
      </c>
      <c r="H899" s="364" t="s">
        <v>287</v>
      </c>
      <c r="I899" s="364" t="s">
        <v>1092</v>
      </c>
      <c r="J899" s="366" t="s">
        <v>1215</v>
      </c>
      <c r="K899" s="366">
        <v>175644</v>
      </c>
      <c r="L899" s="366">
        <v>2</v>
      </c>
      <c r="M899" s="366">
        <v>175644</v>
      </c>
      <c r="N899" s="366">
        <v>2</v>
      </c>
    </row>
    <row r="900" spans="1:14" ht="60">
      <c r="A900" s="364">
        <v>898</v>
      </c>
      <c r="B900" s="365" t="s">
        <v>438</v>
      </c>
      <c r="C900" s="364" t="s">
        <v>1078</v>
      </c>
      <c r="D900" s="364" t="s">
        <v>1090</v>
      </c>
      <c r="E900" s="364" t="s">
        <v>88</v>
      </c>
      <c r="F900" s="364" t="s">
        <v>1210</v>
      </c>
      <c r="G900" s="365" t="s">
        <v>420</v>
      </c>
      <c r="H900" s="364" t="s">
        <v>287</v>
      </c>
      <c r="I900" s="364" t="s">
        <v>1092</v>
      </c>
      <c r="J900" s="366" t="s">
        <v>1211</v>
      </c>
      <c r="K900" s="366">
        <v>178514</v>
      </c>
      <c r="L900" s="366">
        <v>2</v>
      </c>
      <c r="M900" s="366">
        <v>178514</v>
      </c>
      <c r="N900" s="366">
        <v>2</v>
      </c>
    </row>
    <row r="901" spans="1:14" ht="60">
      <c r="A901" s="364">
        <v>899</v>
      </c>
      <c r="B901" s="365" t="s">
        <v>438</v>
      </c>
      <c r="C901" s="364" t="s">
        <v>1078</v>
      </c>
      <c r="D901" s="364" t="s">
        <v>1090</v>
      </c>
      <c r="E901" s="364" t="s">
        <v>88</v>
      </c>
      <c r="F901" s="364" t="s">
        <v>1616</v>
      </c>
      <c r="G901" s="365" t="s">
        <v>1617</v>
      </c>
      <c r="H901" s="364" t="s">
        <v>285</v>
      </c>
      <c r="I901" s="364" t="s">
        <v>1187</v>
      </c>
      <c r="J901" s="366" t="s">
        <v>1618</v>
      </c>
      <c r="K901" s="366">
        <v>1430654</v>
      </c>
      <c r="L901" s="366">
        <v>4</v>
      </c>
      <c r="M901" s="366">
        <v>1430654</v>
      </c>
      <c r="N901" s="366">
        <v>4</v>
      </c>
    </row>
    <row r="902" spans="1:14" ht="60">
      <c r="A902" s="364">
        <v>900</v>
      </c>
      <c r="B902" s="365" t="s">
        <v>438</v>
      </c>
      <c r="C902" s="364" t="s">
        <v>1078</v>
      </c>
      <c r="D902" s="364" t="s">
        <v>1090</v>
      </c>
      <c r="E902" s="364" t="s">
        <v>88</v>
      </c>
      <c r="F902" s="364" t="s">
        <v>1640</v>
      </c>
      <c r="G902" s="365" t="s">
        <v>1641</v>
      </c>
      <c r="H902" s="364" t="s">
        <v>285</v>
      </c>
      <c r="I902" s="364" t="s">
        <v>1187</v>
      </c>
      <c r="J902" s="366" t="s">
        <v>1642</v>
      </c>
      <c r="K902" s="366">
        <v>1501654</v>
      </c>
      <c r="L902" s="366">
        <v>4</v>
      </c>
      <c r="M902" s="366">
        <v>1501654</v>
      </c>
      <c r="N902" s="366">
        <v>4</v>
      </c>
    </row>
    <row r="903" spans="1:14" ht="60">
      <c r="A903" s="364">
        <v>901</v>
      </c>
      <c r="B903" s="365" t="s">
        <v>438</v>
      </c>
      <c r="C903" s="364" t="s">
        <v>1078</v>
      </c>
      <c r="D903" s="364" t="s">
        <v>1159</v>
      </c>
      <c r="E903" s="364" t="s">
        <v>88</v>
      </c>
      <c r="F903" s="364" t="s">
        <v>1178</v>
      </c>
      <c r="G903" s="365" t="s">
        <v>344</v>
      </c>
      <c r="H903" s="364" t="s">
        <v>293</v>
      </c>
      <c r="I903" s="364" t="s">
        <v>1081</v>
      </c>
      <c r="J903" s="366" t="s">
        <v>1179</v>
      </c>
      <c r="K903" s="366">
        <v>481559</v>
      </c>
      <c r="L903" s="366">
        <v>6</v>
      </c>
      <c r="M903" s="366">
        <v>481559</v>
      </c>
      <c r="N903" s="366">
        <v>6</v>
      </c>
    </row>
    <row r="904" spans="1:14" ht="60">
      <c r="A904" s="364">
        <v>902</v>
      </c>
      <c r="B904" s="365" t="s">
        <v>438</v>
      </c>
      <c r="C904" s="364" t="s">
        <v>1078</v>
      </c>
      <c r="D904" s="364" t="s">
        <v>1159</v>
      </c>
      <c r="E904" s="364" t="s">
        <v>88</v>
      </c>
      <c r="F904" s="364" t="s">
        <v>1165</v>
      </c>
      <c r="G904" s="365" t="s">
        <v>416</v>
      </c>
      <c r="H904" s="364" t="s">
        <v>293</v>
      </c>
      <c r="I904" s="364" t="s">
        <v>1081</v>
      </c>
      <c r="J904" s="366" t="s">
        <v>1166</v>
      </c>
      <c r="K904" s="366">
        <v>580087</v>
      </c>
      <c r="L904" s="366">
        <v>8</v>
      </c>
      <c r="M904" s="366">
        <v>580087</v>
      </c>
      <c r="N904" s="366">
        <v>8</v>
      </c>
    </row>
    <row r="905" spans="1:14" ht="60">
      <c r="A905" s="364">
        <v>903</v>
      </c>
      <c r="B905" s="365" t="s">
        <v>438</v>
      </c>
      <c r="C905" s="364" t="s">
        <v>1078</v>
      </c>
      <c r="D905" s="364" t="s">
        <v>1079</v>
      </c>
      <c r="E905" s="364" t="s">
        <v>88</v>
      </c>
      <c r="F905" s="364" t="s">
        <v>1243</v>
      </c>
      <c r="G905" s="365" t="s">
        <v>320</v>
      </c>
      <c r="H905" s="364" t="s">
        <v>293</v>
      </c>
      <c r="I905" s="364" t="s">
        <v>1081</v>
      </c>
      <c r="J905" s="366" t="s">
        <v>1244</v>
      </c>
      <c r="K905" s="366">
        <v>923771</v>
      </c>
      <c r="L905" s="366">
        <v>8</v>
      </c>
      <c r="M905" s="366">
        <v>923771</v>
      </c>
      <c r="N905" s="366">
        <v>8</v>
      </c>
    </row>
    <row r="906" spans="1:14" ht="60">
      <c r="A906" s="364">
        <v>904</v>
      </c>
      <c r="B906" s="365" t="s">
        <v>438</v>
      </c>
      <c r="C906" s="364" t="s">
        <v>1078</v>
      </c>
      <c r="D906" s="364" t="s">
        <v>1079</v>
      </c>
      <c r="E906" s="364" t="s">
        <v>88</v>
      </c>
      <c r="F906" s="364" t="s">
        <v>1216</v>
      </c>
      <c r="G906" s="365" t="s">
        <v>339</v>
      </c>
      <c r="H906" s="364" t="s">
        <v>293</v>
      </c>
      <c r="I906" s="364" t="s">
        <v>1081</v>
      </c>
      <c r="J906" s="366" t="s">
        <v>1217</v>
      </c>
      <c r="K906" s="366">
        <v>779713</v>
      </c>
      <c r="L906" s="366">
        <v>10</v>
      </c>
      <c r="M906" s="366">
        <v>779713</v>
      </c>
      <c r="N906" s="366">
        <v>10</v>
      </c>
    </row>
    <row r="907" spans="1:14" ht="60">
      <c r="A907" s="364">
        <v>905</v>
      </c>
      <c r="B907" s="365" t="s">
        <v>438</v>
      </c>
      <c r="C907" s="364" t="s">
        <v>1078</v>
      </c>
      <c r="D907" s="364" t="s">
        <v>1079</v>
      </c>
      <c r="E907" s="364" t="s">
        <v>88</v>
      </c>
      <c r="F907" s="364" t="s">
        <v>1083</v>
      </c>
      <c r="G907" s="365" t="s">
        <v>312</v>
      </c>
      <c r="H907" s="364" t="s">
        <v>293</v>
      </c>
      <c r="I907" s="364" t="s">
        <v>1084</v>
      </c>
      <c r="J907" s="366" t="s">
        <v>1085</v>
      </c>
      <c r="K907" s="366">
        <v>520183</v>
      </c>
      <c r="L907" s="366">
        <v>4</v>
      </c>
      <c r="M907" s="366">
        <v>520183</v>
      </c>
      <c r="N907" s="366">
        <v>4</v>
      </c>
    </row>
    <row r="908" spans="1:14" ht="36">
      <c r="A908" s="364">
        <v>906</v>
      </c>
      <c r="B908" s="365" t="s">
        <v>9</v>
      </c>
      <c r="C908" s="364" t="s">
        <v>1078</v>
      </c>
      <c r="D908" s="364" t="s">
        <v>1102</v>
      </c>
      <c r="E908" s="364" t="s">
        <v>6</v>
      </c>
      <c r="F908" s="364" t="s">
        <v>1142</v>
      </c>
      <c r="G908" s="365" t="s">
        <v>354</v>
      </c>
      <c r="H908" s="364" t="s">
        <v>303</v>
      </c>
      <c r="I908" s="364" t="s">
        <v>1081</v>
      </c>
      <c r="J908" s="366" t="s">
        <v>1143</v>
      </c>
      <c r="K908" s="366">
        <v>15176808</v>
      </c>
      <c r="L908" s="366">
        <v>222</v>
      </c>
      <c r="M908" s="366">
        <v>15176808</v>
      </c>
      <c r="N908" s="366">
        <v>222</v>
      </c>
    </row>
    <row r="909" spans="1:14" ht="36">
      <c r="A909" s="364">
        <v>907</v>
      </c>
      <c r="B909" s="365" t="s">
        <v>9</v>
      </c>
      <c r="C909" s="364" t="s">
        <v>1078</v>
      </c>
      <c r="D909" s="364" t="s">
        <v>1102</v>
      </c>
      <c r="E909" s="364" t="s">
        <v>6</v>
      </c>
      <c r="F909" s="364" t="s">
        <v>1747</v>
      </c>
      <c r="G909" s="365" t="s">
        <v>1748</v>
      </c>
      <c r="H909" s="364" t="s">
        <v>303</v>
      </c>
      <c r="I909" s="364" t="s">
        <v>1081</v>
      </c>
      <c r="J909" s="366" t="s">
        <v>1749</v>
      </c>
      <c r="K909" s="366">
        <v>7455600</v>
      </c>
      <c r="L909" s="366">
        <v>100</v>
      </c>
      <c r="M909" s="366">
        <v>7455600</v>
      </c>
      <c r="N909" s="366">
        <v>100</v>
      </c>
    </row>
    <row r="910" spans="1:14" ht="36">
      <c r="A910" s="364">
        <v>908</v>
      </c>
      <c r="B910" s="365" t="s">
        <v>9</v>
      </c>
      <c r="C910" s="364" t="s">
        <v>1078</v>
      </c>
      <c r="D910" s="364" t="s">
        <v>1102</v>
      </c>
      <c r="E910" s="364" t="s">
        <v>6</v>
      </c>
      <c r="F910" s="364" t="s">
        <v>1103</v>
      </c>
      <c r="G910" s="365" t="s">
        <v>977</v>
      </c>
      <c r="H910" s="364" t="s">
        <v>303</v>
      </c>
      <c r="I910" s="364" t="s">
        <v>1081</v>
      </c>
      <c r="J910" s="366" t="s">
        <v>1104</v>
      </c>
      <c r="K910" s="366">
        <v>49448880</v>
      </c>
      <c r="L910" s="366">
        <v>780</v>
      </c>
      <c r="M910" s="366">
        <v>49448880</v>
      </c>
      <c r="N910" s="366">
        <v>780</v>
      </c>
    </row>
    <row r="911" spans="1:14" ht="36">
      <c r="A911" s="364">
        <v>909</v>
      </c>
      <c r="B911" s="365" t="s">
        <v>9</v>
      </c>
      <c r="C911" s="364" t="s">
        <v>1078</v>
      </c>
      <c r="D911" s="364" t="s">
        <v>1102</v>
      </c>
      <c r="E911" s="364" t="s">
        <v>6</v>
      </c>
      <c r="F911" s="364" t="s">
        <v>1508</v>
      </c>
      <c r="G911" s="365" t="s">
        <v>1509</v>
      </c>
      <c r="H911" s="364" t="s">
        <v>303</v>
      </c>
      <c r="I911" s="364" t="s">
        <v>1081</v>
      </c>
      <c r="J911" s="366" t="s">
        <v>1510</v>
      </c>
      <c r="K911" s="366">
        <v>1596960</v>
      </c>
      <c r="L911" s="366">
        <v>20</v>
      </c>
      <c r="M911" s="366">
        <v>1596960</v>
      </c>
      <c r="N911" s="366">
        <v>20</v>
      </c>
    </row>
    <row r="912" spans="1:14" ht="36">
      <c r="A912" s="364">
        <v>910</v>
      </c>
      <c r="B912" s="365" t="s">
        <v>9</v>
      </c>
      <c r="C912" s="364" t="s">
        <v>1078</v>
      </c>
      <c r="D912" s="364" t="s">
        <v>1102</v>
      </c>
      <c r="E912" s="364" t="s">
        <v>6</v>
      </c>
      <c r="F912" s="364" t="s">
        <v>1212</v>
      </c>
      <c r="G912" s="365" t="s">
        <v>940</v>
      </c>
      <c r="H912" s="364" t="s">
        <v>303</v>
      </c>
      <c r="I912" s="364" t="s">
        <v>1081</v>
      </c>
      <c r="J912" s="366" t="s">
        <v>1213</v>
      </c>
      <c r="K912" s="366">
        <v>1620720</v>
      </c>
      <c r="L912" s="366">
        <v>20</v>
      </c>
      <c r="M912" s="366">
        <v>1620720</v>
      </c>
      <c r="N912" s="366">
        <v>20</v>
      </c>
    </row>
    <row r="913" spans="1:14" ht="36">
      <c r="A913" s="364">
        <v>911</v>
      </c>
      <c r="B913" s="365" t="s">
        <v>9</v>
      </c>
      <c r="C913" s="364" t="s">
        <v>1078</v>
      </c>
      <c r="D913" s="364" t="s">
        <v>1102</v>
      </c>
      <c r="E913" s="364" t="s">
        <v>6</v>
      </c>
      <c r="F913" s="364" t="s">
        <v>1485</v>
      </c>
      <c r="G913" s="365" t="s">
        <v>998</v>
      </c>
      <c r="H913" s="364" t="s">
        <v>303</v>
      </c>
      <c r="I913" s="364" t="s">
        <v>1081</v>
      </c>
      <c r="J913" s="366" t="s">
        <v>1486</v>
      </c>
      <c r="K913" s="366">
        <v>358560</v>
      </c>
      <c r="L913" s="366">
        <v>6</v>
      </c>
      <c r="M913" s="366">
        <v>358560</v>
      </c>
      <c r="N913" s="366">
        <v>6</v>
      </c>
    </row>
    <row r="914" spans="1:14" ht="36">
      <c r="A914" s="364">
        <v>912</v>
      </c>
      <c r="B914" s="365" t="s">
        <v>9</v>
      </c>
      <c r="C914" s="364" t="s">
        <v>1078</v>
      </c>
      <c r="D914" s="364" t="s">
        <v>1102</v>
      </c>
      <c r="E914" s="364" t="s">
        <v>6</v>
      </c>
      <c r="F914" s="364" t="s">
        <v>1321</v>
      </c>
      <c r="G914" s="365" t="s">
        <v>1020</v>
      </c>
      <c r="H914" s="364" t="s">
        <v>303</v>
      </c>
      <c r="I914" s="364" t="s">
        <v>1081</v>
      </c>
      <c r="J914" s="366" t="s">
        <v>1322</v>
      </c>
      <c r="K914" s="366">
        <v>535968</v>
      </c>
      <c r="L914" s="366">
        <v>8</v>
      </c>
      <c r="M914" s="366">
        <v>535968</v>
      </c>
      <c r="N914" s="366">
        <v>8</v>
      </c>
    </row>
    <row r="915" spans="1:14" ht="36">
      <c r="A915" s="364">
        <v>913</v>
      </c>
      <c r="B915" s="365" t="s">
        <v>9</v>
      </c>
      <c r="C915" s="364" t="s">
        <v>1078</v>
      </c>
      <c r="D915" s="364" t="s">
        <v>1090</v>
      </c>
      <c r="E915" s="364" t="s">
        <v>6</v>
      </c>
      <c r="F915" s="364" t="s">
        <v>1140</v>
      </c>
      <c r="G915" s="365" t="s">
        <v>321</v>
      </c>
      <c r="H915" s="364" t="s">
        <v>287</v>
      </c>
      <c r="I915" s="364" t="s">
        <v>1092</v>
      </c>
      <c r="J915" s="366" t="s">
        <v>1141</v>
      </c>
      <c r="K915" s="366">
        <v>388772</v>
      </c>
      <c r="L915" s="366">
        <v>4</v>
      </c>
      <c r="M915" s="366">
        <v>388772</v>
      </c>
      <c r="N915" s="366">
        <v>4</v>
      </c>
    </row>
    <row r="916" spans="1:14" ht="36">
      <c r="A916" s="364">
        <v>914</v>
      </c>
      <c r="B916" s="365" t="s">
        <v>9</v>
      </c>
      <c r="C916" s="364" t="s">
        <v>1078</v>
      </c>
      <c r="D916" s="364" t="s">
        <v>1090</v>
      </c>
      <c r="E916" s="364" t="s">
        <v>6</v>
      </c>
      <c r="F916" s="364" t="s">
        <v>1138</v>
      </c>
      <c r="G916" s="365" t="s">
        <v>351</v>
      </c>
      <c r="H916" s="364" t="s">
        <v>287</v>
      </c>
      <c r="I916" s="364" t="s">
        <v>1092</v>
      </c>
      <c r="J916" s="366" t="s">
        <v>1139</v>
      </c>
      <c r="K916" s="366">
        <v>570459</v>
      </c>
      <c r="L916" s="366">
        <v>6</v>
      </c>
      <c r="M916" s="366">
        <v>570459</v>
      </c>
      <c r="N916" s="366">
        <v>6</v>
      </c>
    </row>
    <row r="917" spans="1:14" ht="36">
      <c r="A917" s="364">
        <v>915</v>
      </c>
      <c r="B917" s="365" t="s">
        <v>9</v>
      </c>
      <c r="C917" s="364" t="s">
        <v>1078</v>
      </c>
      <c r="D917" s="364" t="s">
        <v>1090</v>
      </c>
      <c r="E917" s="364" t="s">
        <v>6</v>
      </c>
      <c r="F917" s="364" t="s">
        <v>1210</v>
      </c>
      <c r="G917" s="365" t="s">
        <v>420</v>
      </c>
      <c r="H917" s="364" t="s">
        <v>287</v>
      </c>
      <c r="I917" s="364" t="s">
        <v>1092</v>
      </c>
      <c r="J917" s="366" t="s">
        <v>1211</v>
      </c>
      <c r="K917" s="366">
        <v>271037</v>
      </c>
      <c r="L917" s="366">
        <v>3</v>
      </c>
      <c r="M917" s="366">
        <v>271037</v>
      </c>
      <c r="N917" s="366">
        <v>3</v>
      </c>
    </row>
    <row r="918" spans="1:14" ht="36">
      <c r="A918" s="364">
        <v>916</v>
      </c>
      <c r="B918" s="365" t="s">
        <v>9</v>
      </c>
      <c r="C918" s="364" t="s">
        <v>1078</v>
      </c>
      <c r="D918" s="364" t="s">
        <v>1090</v>
      </c>
      <c r="E918" s="364" t="s">
        <v>6</v>
      </c>
      <c r="F918" s="364" t="s">
        <v>1202</v>
      </c>
      <c r="G918" s="365" t="s">
        <v>975</v>
      </c>
      <c r="H918" s="364" t="s">
        <v>289</v>
      </c>
      <c r="I918" s="364" t="s">
        <v>1115</v>
      </c>
      <c r="J918" s="366" t="s">
        <v>1203</v>
      </c>
      <c r="K918" s="366">
        <v>495690</v>
      </c>
      <c r="L918" s="366">
        <v>4</v>
      </c>
      <c r="M918" s="366">
        <v>495690</v>
      </c>
      <c r="N918" s="366">
        <v>4</v>
      </c>
    </row>
    <row r="919" spans="1:14" ht="36">
      <c r="A919" s="364">
        <v>917</v>
      </c>
      <c r="B919" s="365" t="s">
        <v>9</v>
      </c>
      <c r="C919" s="364" t="s">
        <v>1078</v>
      </c>
      <c r="D919" s="364" t="s">
        <v>1079</v>
      </c>
      <c r="E919" s="364" t="s">
        <v>6</v>
      </c>
      <c r="F919" s="364" t="s">
        <v>1625</v>
      </c>
      <c r="G919" s="365" t="s">
        <v>1626</v>
      </c>
      <c r="H919" s="364" t="s">
        <v>304</v>
      </c>
      <c r="I919" s="364" t="s">
        <v>1187</v>
      </c>
      <c r="J919" s="366" t="s">
        <v>1627</v>
      </c>
      <c r="K919" s="366">
        <v>754908</v>
      </c>
      <c r="L919" s="366">
        <v>4</v>
      </c>
      <c r="M919" s="366">
        <v>754908</v>
      </c>
      <c r="N919" s="366">
        <v>4</v>
      </c>
    </row>
    <row r="920" spans="1:14" ht="60">
      <c r="A920" s="364">
        <v>918</v>
      </c>
      <c r="B920" s="365" t="s">
        <v>9</v>
      </c>
      <c r="C920" s="364" t="s">
        <v>1078</v>
      </c>
      <c r="D920" s="364" t="s">
        <v>1079</v>
      </c>
      <c r="E920" s="364" t="s">
        <v>6</v>
      </c>
      <c r="F920" s="364" t="s">
        <v>1188</v>
      </c>
      <c r="G920" s="365" t="s">
        <v>329</v>
      </c>
      <c r="H920" s="364" t="s">
        <v>304</v>
      </c>
      <c r="I920" s="364" t="s">
        <v>1187</v>
      </c>
      <c r="J920" s="366" t="s">
        <v>1189</v>
      </c>
      <c r="K920" s="366">
        <v>1064742</v>
      </c>
      <c r="L920" s="366">
        <v>3</v>
      </c>
      <c r="M920" s="366">
        <v>1064742</v>
      </c>
      <c r="N920" s="366">
        <v>3</v>
      </c>
    </row>
    <row r="921" spans="1:14" ht="48">
      <c r="A921" s="364">
        <v>919</v>
      </c>
      <c r="B921" s="365" t="s">
        <v>9</v>
      </c>
      <c r="C921" s="364" t="s">
        <v>1078</v>
      </c>
      <c r="D921" s="364" t="s">
        <v>1079</v>
      </c>
      <c r="E921" s="364" t="s">
        <v>6</v>
      </c>
      <c r="F921" s="364" t="s">
        <v>1218</v>
      </c>
      <c r="G921" s="365" t="s">
        <v>342</v>
      </c>
      <c r="H921" s="364" t="s">
        <v>301</v>
      </c>
      <c r="I921" s="364" t="s">
        <v>1187</v>
      </c>
      <c r="J921" s="366" t="s">
        <v>1219</v>
      </c>
      <c r="K921" s="366">
        <v>655290</v>
      </c>
      <c r="L921" s="366">
        <v>2</v>
      </c>
      <c r="M921" s="366">
        <v>655290</v>
      </c>
      <c r="N921" s="366">
        <v>2</v>
      </c>
    </row>
    <row r="922" spans="1:14" ht="48">
      <c r="A922" s="364">
        <v>920</v>
      </c>
      <c r="B922" s="365" t="s">
        <v>9</v>
      </c>
      <c r="C922" s="364" t="s">
        <v>1078</v>
      </c>
      <c r="D922" s="364" t="s">
        <v>1079</v>
      </c>
      <c r="E922" s="364" t="s">
        <v>6</v>
      </c>
      <c r="F922" s="364" t="s">
        <v>1190</v>
      </c>
      <c r="G922" s="365" t="s">
        <v>373</v>
      </c>
      <c r="H922" s="364" t="s">
        <v>305</v>
      </c>
      <c r="I922" s="364" t="s">
        <v>1187</v>
      </c>
      <c r="J922" s="366" t="s">
        <v>1191</v>
      </c>
      <c r="K922" s="366">
        <v>649312</v>
      </c>
      <c r="L922" s="366">
        <v>2</v>
      </c>
      <c r="M922" s="366">
        <v>649312</v>
      </c>
      <c r="N922" s="366">
        <v>2</v>
      </c>
    </row>
    <row r="923" spans="1:14" ht="48">
      <c r="A923" s="364">
        <v>921</v>
      </c>
      <c r="B923" s="365" t="s">
        <v>9</v>
      </c>
      <c r="C923" s="364" t="s">
        <v>1078</v>
      </c>
      <c r="D923" s="364" t="s">
        <v>1079</v>
      </c>
      <c r="E923" s="364" t="s">
        <v>6</v>
      </c>
      <c r="F923" s="364" t="s">
        <v>1366</v>
      </c>
      <c r="G923" s="365" t="s">
        <v>353</v>
      </c>
      <c r="H923" s="364" t="s">
        <v>305</v>
      </c>
      <c r="I923" s="364" t="s">
        <v>1187</v>
      </c>
      <c r="J923" s="366" t="s">
        <v>1367</v>
      </c>
      <c r="K923" s="366">
        <v>653717</v>
      </c>
      <c r="L923" s="366">
        <v>2</v>
      </c>
      <c r="M923" s="366">
        <v>653717</v>
      </c>
      <c r="N923" s="366">
        <v>2</v>
      </c>
    </row>
    <row r="924" spans="1:14" ht="48">
      <c r="A924" s="364">
        <v>922</v>
      </c>
      <c r="B924" s="365" t="s">
        <v>9</v>
      </c>
      <c r="C924" s="364" t="s">
        <v>1078</v>
      </c>
      <c r="D924" s="364" t="s">
        <v>1079</v>
      </c>
      <c r="E924" s="364" t="s">
        <v>6</v>
      </c>
      <c r="F924" s="364" t="s">
        <v>1194</v>
      </c>
      <c r="G924" s="365" t="s">
        <v>997</v>
      </c>
      <c r="H924" s="364" t="s">
        <v>305</v>
      </c>
      <c r="I924" s="364" t="s">
        <v>1187</v>
      </c>
      <c r="J924" s="366" t="s">
        <v>1195</v>
      </c>
      <c r="K924" s="366">
        <v>726294</v>
      </c>
      <c r="L924" s="366">
        <v>2</v>
      </c>
      <c r="M924" s="366">
        <v>726294</v>
      </c>
      <c r="N924" s="366">
        <v>2</v>
      </c>
    </row>
    <row r="925" spans="1:14" ht="60">
      <c r="A925" s="364">
        <v>923</v>
      </c>
      <c r="B925" s="365" t="s">
        <v>9</v>
      </c>
      <c r="C925" s="364" t="s">
        <v>1078</v>
      </c>
      <c r="D925" s="364" t="s">
        <v>1079</v>
      </c>
      <c r="E925" s="364" t="s">
        <v>6</v>
      </c>
      <c r="F925" s="364" t="s">
        <v>1971</v>
      </c>
      <c r="G925" s="365" t="s">
        <v>1972</v>
      </c>
      <c r="H925" s="364" t="s">
        <v>1670</v>
      </c>
      <c r="I925" s="364" t="s">
        <v>1187</v>
      </c>
      <c r="J925" s="366" t="s">
        <v>1973</v>
      </c>
      <c r="K925" s="366">
        <v>218515</v>
      </c>
      <c r="L925" s="366">
        <v>1</v>
      </c>
      <c r="M925" s="366">
        <v>218515</v>
      </c>
      <c r="N925" s="366">
        <v>1</v>
      </c>
    </row>
    <row r="926" spans="1:14" ht="48">
      <c r="A926" s="364">
        <v>924</v>
      </c>
      <c r="B926" s="365" t="s">
        <v>9</v>
      </c>
      <c r="C926" s="364" t="s">
        <v>1078</v>
      </c>
      <c r="D926" s="364" t="s">
        <v>1090</v>
      </c>
      <c r="E926" s="364" t="s">
        <v>6</v>
      </c>
      <c r="F926" s="364" t="s">
        <v>1640</v>
      </c>
      <c r="G926" s="365" t="s">
        <v>1641</v>
      </c>
      <c r="H926" s="364" t="s">
        <v>285</v>
      </c>
      <c r="I926" s="364" t="s">
        <v>1187</v>
      </c>
      <c r="J926" s="366" t="s">
        <v>1642</v>
      </c>
      <c r="K926" s="366">
        <v>2302536</v>
      </c>
      <c r="L926" s="366">
        <v>6</v>
      </c>
      <c r="M926" s="366">
        <v>2302536</v>
      </c>
      <c r="N926" s="366">
        <v>6</v>
      </c>
    </row>
    <row r="927" spans="1:14" ht="36">
      <c r="A927" s="364">
        <v>925</v>
      </c>
      <c r="B927" s="365" t="s">
        <v>9</v>
      </c>
      <c r="C927" s="364" t="s">
        <v>1078</v>
      </c>
      <c r="D927" s="364" t="s">
        <v>1079</v>
      </c>
      <c r="E927" s="364" t="s">
        <v>6</v>
      </c>
      <c r="F927" s="364" t="s">
        <v>1974</v>
      </c>
      <c r="G927" s="365" t="s">
        <v>1975</v>
      </c>
      <c r="H927" s="364" t="s">
        <v>305</v>
      </c>
      <c r="I927" s="364" t="s">
        <v>1187</v>
      </c>
      <c r="J927" s="366" t="s">
        <v>1976</v>
      </c>
      <c r="K927" s="366">
        <v>423259</v>
      </c>
      <c r="L927" s="366">
        <v>2</v>
      </c>
      <c r="M927" s="366">
        <v>423259</v>
      </c>
      <c r="N927" s="366">
        <v>2</v>
      </c>
    </row>
    <row r="928" spans="1:14" ht="36">
      <c r="A928" s="364">
        <v>926</v>
      </c>
      <c r="B928" s="365" t="s">
        <v>9</v>
      </c>
      <c r="C928" s="364" t="s">
        <v>1078</v>
      </c>
      <c r="D928" s="364" t="s">
        <v>1079</v>
      </c>
      <c r="E928" s="364" t="s">
        <v>6</v>
      </c>
      <c r="F928" s="364" t="s">
        <v>1098</v>
      </c>
      <c r="G928" s="365" t="s">
        <v>311</v>
      </c>
      <c r="H928" s="364" t="s">
        <v>294</v>
      </c>
      <c r="I928" s="364" t="s">
        <v>1081</v>
      </c>
      <c r="J928" s="366" t="s">
        <v>1099</v>
      </c>
      <c r="K928" s="366">
        <v>1389681</v>
      </c>
      <c r="L928" s="366">
        <v>18</v>
      </c>
      <c r="M928" s="366">
        <v>1389681</v>
      </c>
      <c r="N928" s="366">
        <v>18</v>
      </c>
    </row>
    <row r="929" spans="1:14" ht="48">
      <c r="A929" s="364">
        <v>927</v>
      </c>
      <c r="B929" s="365" t="s">
        <v>9</v>
      </c>
      <c r="C929" s="364" t="s">
        <v>1078</v>
      </c>
      <c r="D929" s="364" t="s">
        <v>1159</v>
      </c>
      <c r="E929" s="364" t="s">
        <v>6</v>
      </c>
      <c r="F929" s="364" t="s">
        <v>1294</v>
      </c>
      <c r="G929" s="365" t="s">
        <v>314</v>
      </c>
      <c r="H929" s="364" t="s">
        <v>294</v>
      </c>
      <c r="I929" s="364" t="s">
        <v>1081</v>
      </c>
      <c r="J929" s="366" t="s">
        <v>1295</v>
      </c>
      <c r="K929" s="366">
        <v>252806</v>
      </c>
      <c r="L929" s="366">
        <v>4</v>
      </c>
      <c r="M929" s="366">
        <v>252806</v>
      </c>
      <c r="N929" s="366">
        <v>4</v>
      </c>
    </row>
    <row r="930" spans="1:14" ht="36">
      <c r="A930" s="364">
        <v>928</v>
      </c>
      <c r="B930" s="365" t="s">
        <v>9</v>
      </c>
      <c r="C930" s="364" t="s">
        <v>1078</v>
      </c>
      <c r="D930" s="364" t="s">
        <v>1079</v>
      </c>
      <c r="E930" s="364" t="s">
        <v>6</v>
      </c>
      <c r="F930" s="364" t="s">
        <v>1144</v>
      </c>
      <c r="G930" s="365" t="s">
        <v>332</v>
      </c>
      <c r="H930" s="364" t="s">
        <v>293</v>
      </c>
      <c r="I930" s="364" t="s">
        <v>1081</v>
      </c>
      <c r="J930" s="366" t="s">
        <v>1145</v>
      </c>
      <c r="K930" s="366">
        <v>514322</v>
      </c>
      <c r="L930" s="366">
        <v>6</v>
      </c>
      <c r="M930" s="366">
        <v>514322</v>
      </c>
      <c r="N930" s="366">
        <v>6</v>
      </c>
    </row>
    <row r="931" spans="1:14" ht="48">
      <c r="A931" s="364">
        <v>929</v>
      </c>
      <c r="B931" s="365" t="s">
        <v>9</v>
      </c>
      <c r="C931" s="364" t="s">
        <v>1078</v>
      </c>
      <c r="D931" s="364" t="s">
        <v>1159</v>
      </c>
      <c r="E931" s="364" t="s">
        <v>6</v>
      </c>
      <c r="F931" s="364" t="s">
        <v>1165</v>
      </c>
      <c r="G931" s="365" t="s">
        <v>416</v>
      </c>
      <c r="H931" s="364" t="s">
        <v>293</v>
      </c>
      <c r="I931" s="364" t="s">
        <v>1081</v>
      </c>
      <c r="J931" s="366" t="s">
        <v>1166</v>
      </c>
      <c r="K931" s="366">
        <v>876091</v>
      </c>
      <c r="L931" s="366">
        <v>12</v>
      </c>
      <c r="M931" s="366">
        <v>876091</v>
      </c>
      <c r="N931" s="366">
        <v>12</v>
      </c>
    </row>
    <row r="932" spans="1:14" ht="36">
      <c r="A932" s="364">
        <v>930</v>
      </c>
      <c r="B932" s="365" t="s">
        <v>9</v>
      </c>
      <c r="C932" s="364" t="s">
        <v>1078</v>
      </c>
      <c r="D932" s="364" t="s">
        <v>1079</v>
      </c>
      <c r="E932" s="364" t="s">
        <v>6</v>
      </c>
      <c r="F932" s="364" t="s">
        <v>1269</v>
      </c>
      <c r="G932" s="365" t="s">
        <v>358</v>
      </c>
      <c r="H932" s="364" t="s">
        <v>293</v>
      </c>
      <c r="I932" s="364" t="s">
        <v>1081</v>
      </c>
      <c r="J932" s="366" t="s">
        <v>1270</v>
      </c>
      <c r="K932" s="366">
        <v>193032</v>
      </c>
      <c r="L932" s="366">
        <v>2</v>
      </c>
      <c r="M932" s="366">
        <v>193032</v>
      </c>
      <c r="N932" s="366">
        <v>2</v>
      </c>
    </row>
    <row r="933" spans="1:14" ht="36">
      <c r="A933" s="364">
        <v>931</v>
      </c>
      <c r="B933" s="365" t="s">
        <v>9</v>
      </c>
      <c r="C933" s="364" t="s">
        <v>1078</v>
      </c>
      <c r="D933" s="364" t="s">
        <v>1079</v>
      </c>
      <c r="E933" s="364" t="s">
        <v>6</v>
      </c>
      <c r="F933" s="364" t="s">
        <v>1216</v>
      </c>
      <c r="G933" s="365" t="s">
        <v>339</v>
      </c>
      <c r="H933" s="364" t="s">
        <v>293</v>
      </c>
      <c r="I933" s="364" t="s">
        <v>1081</v>
      </c>
      <c r="J933" s="366" t="s">
        <v>1217</v>
      </c>
      <c r="K933" s="366">
        <v>155943</v>
      </c>
      <c r="L933" s="366">
        <v>2</v>
      </c>
      <c r="M933" s="366">
        <v>155943</v>
      </c>
      <c r="N933" s="366">
        <v>2</v>
      </c>
    </row>
    <row r="934" spans="1:14" ht="36">
      <c r="A934" s="364">
        <v>932</v>
      </c>
      <c r="B934" s="365" t="s">
        <v>9</v>
      </c>
      <c r="C934" s="364" t="s">
        <v>1078</v>
      </c>
      <c r="D934" s="364" t="s">
        <v>1086</v>
      </c>
      <c r="E934" s="364" t="s">
        <v>6</v>
      </c>
      <c r="F934" s="364" t="s">
        <v>1208</v>
      </c>
      <c r="G934" s="365" t="s">
        <v>415</v>
      </c>
      <c r="H934" s="364" t="s">
        <v>293</v>
      </c>
      <c r="I934" s="364" t="s">
        <v>1081</v>
      </c>
      <c r="J934" s="366" t="s">
        <v>1209</v>
      </c>
      <c r="K934" s="366">
        <v>135683</v>
      </c>
      <c r="L934" s="366">
        <v>2</v>
      </c>
      <c r="M934" s="366">
        <v>135683</v>
      </c>
      <c r="N934" s="366">
        <v>2</v>
      </c>
    </row>
    <row r="935" spans="1:14" ht="36">
      <c r="A935" s="364">
        <v>933</v>
      </c>
      <c r="B935" s="365" t="s">
        <v>9</v>
      </c>
      <c r="C935" s="364" t="s">
        <v>1078</v>
      </c>
      <c r="D935" s="364" t="s">
        <v>1079</v>
      </c>
      <c r="E935" s="364" t="s">
        <v>6</v>
      </c>
      <c r="F935" s="364" t="s">
        <v>1265</v>
      </c>
      <c r="G935" s="365" t="s">
        <v>317</v>
      </c>
      <c r="H935" s="364" t="s">
        <v>293</v>
      </c>
      <c r="I935" s="364" t="s">
        <v>1084</v>
      </c>
      <c r="J935" s="366" t="s">
        <v>1266</v>
      </c>
      <c r="K935" s="366">
        <v>522512</v>
      </c>
      <c r="L935" s="366">
        <v>6</v>
      </c>
      <c r="M935" s="366">
        <v>522512</v>
      </c>
      <c r="N935" s="366">
        <v>6</v>
      </c>
    </row>
    <row r="936" spans="1:14" ht="36">
      <c r="A936" s="364">
        <v>934</v>
      </c>
      <c r="B936" s="365" t="s">
        <v>9</v>
      </c>
      <c r="C936" s="364" t="s">
        <v>1078</v>
      </c>
      <c r="D936" s="364" t="s">
        <v>1079</v>
      </c>
      <c r="E936" s="364" t="s">
        <v>6</v>
      </c>
      <c r="F936" s="364" t="s">
        <v>1222</v>
      </c>
      <c r="G936" s="365" t="s">
        <v>968</v>
      </c>
      <c r="H936" s="364" t="s">
        <v>293</v>
      </c>
      <c r="I936" s="364" t="s">
        <v>1084</v>
      </c>
      <c r="J936" s="366" t="s">
        <v>1223</v>
      </c>
      <c r="K936" s="366">
        <v>2496560</v>
      </c>
      <c r="L936" s="366">
        <v>20</v>
      </c>
      <c r="M936" s="366">
        <v>2496560</v>
      </c>
      <c r="N936" s="366">
        <v>20</v>
      </c>
    </row>
    <row r="937" spans="1:14" ht="36">
      <c r="A937" s="364">
        <v>935</v>
      </c>
      <c r="B937" s="365" t="s">
        <v>9</v>
      </c>
      <c r="C937" s="364" t="s">
        <v>1078</v>
      </c>
      <c r="D937" s="364" t="s">
        <v>1079</v>
      </c>
      <c r="E937" s="364" t="s">
        <v>6</v>
      </c>
      <c r="F937" s="364" t="s">
        <v>1167</v>
      </c>
      <c r="G937" s="365" t="s">
        <v>322</v>
      </c>
      <c r="H937" s="364" t="s">
        <v>293</v>
      </c>
      <c r="I937" s="364" t="s">
        <v>1084</v>
      </c>
      <c r="J937" s="366" t="s">
        <v>1168</v>
      </c>
      <c r="K937" s="366">
        <v>135065</v>
      </c>
      <c r="L937" s="366">
        <v>1</v>
      </c>
      <c r="M937" s="366">
        <v>135065</v>
      </c>
      <c r="N937" s="366">
        <v>1</v>
      </c>
    </row>
    <row r="938" spans="1:14" ht="36">
      <c r="A938" s="364">
        <v>936</v>
      </c>
      <c r="B938" s="365" t="s">
        <v>9</v>
      </c>
      <c r="C938" s="364" t="s">
        <v>1078</v>
      </c>
      <c r="D938" s="364" t="s">
        <v>1079</v>
      </c>
      <c r="E938" s="364" t="s">
        <v>6</v>
      </c>
      <c r="F938" s="364" t="s">
        <v>1153</v>
      </c>
      <c r="G938" s="365" t="s">
        <v>969</v>
      </c>
      <c r="H938" s="364" t="s">
        <v>293</v>
      </c>
      <c r="I938" s="364" t="s">
        <v>1084</v>
      </c>
      <c r="J938" s="366" t="s">
        <v>1154</v>
      </c>
      <c r="K938" s="366">
        <v>790152</v>
      </c>
      <c r="L938" s="366">
        <v>8</v>
      </c>
      <c r="M938" s="366">
        <v>790152</v>
      </c>
      <c r="N938" s="366">
        <v>8</v>
      </c>
    </row>
    <row r="939" spans="1:14" ht="36">
      <c r="A939" s="364">
        <v>937</v>
      </c>
      <c r="B939" s="365" t="s">
        <v>9</v>
      </c>
      <c r="C939" s="364" t="s">
        <v>1078</v>
      </c>
      <c r="D939" s="364" t="s">
        <v>1079</v>
      </c>
      <c r="E939" s="364" t="s">
        <v>6</v>
      </c>
      <c r="F939" s="364" t="s">
        <v>1094</v>
      </c>
      <c r="G939" s="365" t="s">
        <v>336</v>
      </c>
      <c r="H939" s="364" t="s">
        <v>293</v>
      </c>
      <c r="I939" s="364" t="s">
        <v>1084</v>
      </c>
      <c r="J939" s="366" t="s">
        <v>1095</v>
      </c>
      <c r="K939" s="366">
        <v>838814</v>
      </c>
      <c r="L939" s="366">
        <v>6</v>
      </c>
      <c r="M939" s="366">
        <v>838814</v>
      </c>
      <c r="N939" s="366">
        <v>6</v>
      </c>
    </row>
    <row r="940" spans="1:14" ht="36">
      <c r="A940" s="364">
        <v>938</v>
      </c>
      <c r="B940" s="365" t="s">
        <v>9</v>
      </c>
      <c r="C940" s="364" t="s">
        <v>1078</v>
      </c>
      <c r="D940" s="364" t="s">
        <v>1079</v>
      </c>
      <c r="E940" s="364" t="s">
        <v>6</v>
      </c>
      <c r="F940" s="364" t="s">
        <v>1083</v>
      </c>
      <c r="G940" s="365" t="s">
        <v>312</v>
      </c>
      <c r="H940" s="364" t="s">
        <v>293</v>
      </c>
      <c r="I940" s="364" t="s">
        <v>1084</v>
      </c>
      <c r="J940" s="366" t="s">
        <v>1085</v>
      </c>
      <c r="K940" s="366">
        <v>130046</v>
      </c>
      <c r="L940" s="366">
        <v>1</v>
      </c>
      <c r="M940" s="366">
        <v>130046</v>
      </c>
      <c r="N940" s="366">
        <v>1</v>
      </c>
    </row>
    <row r="941" spans="1:14" ht="36">
      <c r="A941" s="364">
        <v>939</v>
      </c>
      <c r="B941" s="365" t="s">
        <v>9</v>
      </c>
      <c r="C941" s="364" t="s">
        <v>1078</v>
      </c>
      <c r="D941" s="364" t="s">
        <v>1079</v>
      </c>
      <c r="E941" s="364" t="s">
        <v>6</v>
      </c>
      <c r="F941" s="364" t="s">
        <v>1180</v>
      </c>
      <c r="G941" s="365" t="s">
        <v>417</v>
      </c>
      <c r="H941" s="364" t="s">
        <v>293</v>
      </c>
      <c r="I941" s="364" t="s">
        <v>1084</v>
      </c>
      <c r="J941" s="366" t="s">
        <v>1181</v>
      </c>
      <c r="K941" s="366">
        <v>337742</v>
      </c>
      <c r="L941" s="366">
        <v>4</v>
      </c>
      <c r="M941" s="366">
        <v>337742</v>
      </c>
      <c r="N941" s="366">
        <v>4</v>
      </c>
    </row>
    <row r="942" spans="1:14" ht="60">
      <c r="A942" s="364">
        <v>940</v>
      </c>
      <c r="B942" s="365" t="s">
        <v>9</v>
      </c>
      <c r="C942" s="364" t="s">
        <v>1078</v>
      </c>
      <c r="D942" s="364" t="s">
        <v>1131</v>
      </c>
      <c r="E942" s="364" t="s">
        <v>6</v>
      </c>
      <c r="F942" s="364" t="s">
        <v>1444</v>
      </c>
      <c r="G942" s="365" t="s">
        <v>378</v>
      </c>
      <c r="H942" s="364" t="s">
        <v>283</v>
      </c>
      <c r="I942" s="364" t="s">
        <v>1251</v>
      </c>
      <c r="J942" s="366" t="s">
        <v>1445</v>
      </c>
      <c r="K942" s="366">
        <v>615874</v>
      </c>
      <c r="L942" s="366">
        <v>2</v>
      </c>
      <c r="M942" s="366">
        <v>615874</v>
      </c>
      <c r="N942" s="366">
        <v>2</v>
      </c>
    </row>
    <row r="943" spans="1:14" ht="36">
      <c r="A943" s="364">
        <v>941</v>
      </c>
      <c r="B943" s="365" t="s">
        <v>9</v>
      </c>
      <c r="C943" s="364" t="s">
        <v>1078</v>
      </c>
      <c r="D943" s="364" t="s">
        <v>1079</v>
      </c>
      <c r="E943" s="364" t="s">
        <v>6</v>
      </c>
      <c r="F943" s="364" t="s">
        <v>1245</v>
      </c>
      <c r="G943" s="365" t="s">
        <v>1012</v>
      </c>
      <c r="H943" s="364" t="s">
        <v>302</v>
      </c>
      <c r="I943" s="364" t="s">
        <v>1183</v>
      </c>
      <c r="J943" s="366" t="s">
        <v>1105</v>
      </c>
      <c r="K943" s="366">
        <v>641718</v>
      </c>
      <c r="L943" s="366">
        <v>4</v>
      </c>
      <c r="M943" s="366">
        <v>641718</v>
      </c>
      <c r="N943" s="366">
        <v>4</v>
      </c>
    </row>
    <row r="944" spans="1:14" ht="36">
      <c r="A944" s="364">
        <v>942</v>
      </c>
      <c r="B944" s="365" t="s">
        <v>9</v>
      </c>
      <c r="C944" s="364" t="s">
        <v>1078</v>
      </c>
      <c r="D944" s="364" t="s">
        <v>1079</v>
      </c>
      <c r="E944" s="364" t="s">
        <v>6</v>
      </c>
      <c r="F944" s="364" t="s">
        <v>1288</v>
      </c>
      <c r="G944" s="365" t="s">
        <v>1006</v>
      </c>
      <c r="H944" s="364" t="s">
        <v>302</v>
      </c>
      <c r="I944" s="364" t="s">
        <v>1183</v>
      </c>
      <c r="J944" s="366" t="s">
        <v>1289</v>
      </c>
      <c r="K944" s="366">
        <v>1400784</v>
      </c>
      <c r="L944" s="366">
        <v>8</v>
      </c>
      <c r="M944" s="366">
        <v>1400784</v>
      </c>
      <c r="N944" s="366">
        <v>8</v>
      </c>
    </row>
    <row r="945" spans="1:14" ht="36">
      <c r="A945" s="364">
        <v>943</v>
      </c>
      <c r="B945" s="365" t="s">
        <v>9</v>
      </c>
      <c r="C945" s="364" t="s">
        <v>1078</v>
      </c>
      <c r="D945" s="364" t="s">
        <v>1079</v>
      </c>
      <c r="E945" s="364" t="s">
        <v>6</v>
      </c>
      <c r="F945" s="364" t="s">
        <v>1172</v>
      </c>
      <c r="G945" s="365" t="s">
        <v>318</v>
      </c>
      <c r="H945" s="364" t="s">
        <v>293</v>
      </c>
      <c r="I945" s="364" t="s">
        <v>1088</v>
      </c>
      <c r="J945" s="366" t="s">
        <v>1173</v>
      </c>
      <c r="K945" s="366">
        <v>589964</v>
      </c>
      <c r="L945" s="366">
        <v>6</v>
      </c>
      <c r="M945" s="366">
        <v>589964</v>
      </c>
      <c r="N945" s="366">
        <v>6</v>
      </c>
    </row>
    <row r="946" spans="1:14" ht="36">
      <c r="A946" s="364">
        <v>944</v>
      </c>
      <c r="B946" s="365" t="s">
        <v>9</v>
      </c>
      <c r="C946" s="364" t="s">
        <v>1078</v>
      </c>
      <c r="D946" s="364" t="s">
        <v>1079</v>
      </c>
      <c r="E946" s="364" t="s">
        <v>6</v>
      </c>
      <c r="F946" s="364" t="s">
        <v>1149</v>
      </c>
      <c r="G946" s="365" t="s">
        <v>976</v>
      </c>
      <c r="H946" s="364" t="s">
        <v>292</v>
      </c>
      <c r="I946" s="364" t="s">
        <v>1092</v>
      </c>
      <c r="J946" s="366" t="s">
        <v>1150</v>
      </c>
      <c r="K946" s="366">
        <v>536881</v>
      </c>
      <c r="L946" s="366">
        <v>2</v>
      </c>
      <c r="M946" s="366">
        <v>536881</v>
      </c>
      <c r="N946" s="366">
        <v>2</v>
      </c>
    </row>
    <row r="947" spans="1:14" ht="36">
      <c r="A947" s="364">
        <v>945</v>
      </c>
      <c r="B947" s="365" t="s">
        <v>109</v>
      </c>
      <c r="C947" s="364" t="s">
        <v>1078</v>
      </c>
      <c r="D947" s="364" t="s">
        <v>1086</v>
      </c>
      <c r="E947" s="364" t="s">
        <v>108</v>
      </c>
      <c r="F947" s="364" t="s">
        <v>1683</v>
      </c>
      <c r="G947" s="365" t="s">
        <v>319</v>
      </c>
      <c r="H947" s="364" t="s">
        <v>307</v>
      </c>
      <c r="I947" s="364" t="s">
        <v>1092</v>
      </c>
      <c r="J947" s="366" t="s">
        <v>1684</v>
      </c>
      <c r="K947" s="366">
        <v>278800</v>
      </c>
      <c r="L947" s="366">
        <v>4</v>
      </c>
      <c r="M947" s="366">
        <v>278800</v>
      </c>
      <c r="N947" s="366">
        <v>4</v>
      </c>
    </row>
    <row r="948" spans="1:14" ht="24">
      <c r="A948" s="364">
        <v>946</v>
      </c>
      <c r="B948" s="365" t="s">
        <v>109</v>
      </c>
      <c r="C948" s="364" t="s">
        <v>1078</v>
      </c>
      <c r="D948" s="364" t="s">
        <v>1079</v>
      </c>
      <c r="E948" s="364" t="s">
        <v>108</v>
      </c>
      <c r="F948" s="364" t="s">
        <v>1248</v>
      </c>
      <c r="G948" s="365" t="s">
        <v>324</v>
      </c>
      <c r="H948" s="364" t="s">
        <v>307</v>
      </c>
      <c r="I948" s="364" t="s">
        <v>1092</v>
      </c>
      <c r="J948" s="366" t="s">
        <v>1249</v>
      </c>
      <c r="K948" s="366">
        <v>2981400</v>
      </c>
      <c r="L948" s="366">
        <v>30</v>
      </c>
      <c r="M948" s="366">
        <v>2981400</v>
      </c>
      <c r="N948" s="366">
        <v>30</v>
      </c>
    </row>
    <row r="949" spans="1:14" ht="24">
      <c r="A949" s="364">
        <v>947</v>
      </c>
      <c r="B949" s="365" t="s">
        <v>109</v>
      </c>
      <c r="C949" s="364" t="s">
        <v>1078</v>
      </c>
      <c r="D949" s="364" t="s">
        <v>1079</v>
      </c>
      <c r="E949" s="364" t="s">
        <v>108</v>
      </c>
      <c r="F949" s="364" t="s">
        <v>1638</v>
      </c>
      <c r="G949" s="365" t="s">
        <v>321</v>
      </c>
      <c r="H949" s="364" t="s">
        <v>307</v>
      </c>
      <c r="I949" s="364" t="s">
        <v>1092</v>
      </c>
      <c r="J949" s="366" t="s">
        <v>1639</v>
      </c>
      <c r="K949" s="366">
        <v>241000</v>
      </c>
      <c r="L949" s="366">
        <v>2</v>
      </c>
      <c r="M949" s="366">
        <v>241000</v>
      </c>
      <c r="N949" s="366">
        <v>2</v>
      </c>
    </row>
    <row r="950" spans="1:14" ht="24">
      <c r="A950" s="364">
        <v>948</v>
      </c>
      <c r="B950" s="365" t="s">
        <v>109</v>
      </c>
      <c r="C950" s="364" t="s">
        <v>1078</v>
      </c>
      <c r="D950" s="364" t="s">
        <v>1079</v>
      </c>
      <c r="E950" s="364" t="s">
        <v>108</v>
      </c>
      <c r="F950" s="364" t="s">
        <v>1110</v>
      </c>
      <c r="G950" s="365" t="s">
        <v>315</v>
      </c>
      <c r="H950" s="364" t="s">
        <v>307</v>
      </c>
      <c r="I950" s="364" t="s">
        <v>1092</v>
      </c>
      <c r="J950" s="366" t="s">
        <v>1111</v>
      </c>
      <c r="K950" s="366">
        <v>3672300</v>
      </c>
      <c r="L950" s="366">
        <v>37</v>
      </c>
      <c r="M950" s="366">
        <v>3672300</v>
      </c>
      <c r="N950" s="366">
        <v>37</v>
      </c>
    </row>
    <row r="951" spans="1:14" ht="24">
      <c r="A951" s="364">
        <v>949</v>
      </c>
      <c r="B951" s="365" t="s">
        <v>109</v>
      </c>
      <c r="C951" s="364" t="s">
        <v>1078</v>
      </c>
      <c r="D951" s="364" t="s">
        <v>1079</v>
      </c>
      <c r="E951" s="364" t="s">
        <v>108</v>
      </c>
      <c r="F951" s="364" t="s">
        <v>1862</v>
      </c>
      <c r="G951" s="365" t="s">
        <v>966</v>
      </c>
      <c r="H951" s="364" t="s">
        <v>307</v>
      </c>
      <c r="I951" s="364" t="s">
        <v>1092</v>
      </c>
      <c r="J951" s="366" t="s">
        <v>1863</v>
      </c>
      <c r="K951" s="366">
        <v>369200</v>
      </c>
      <c r="L951" s="366">
        <v>4</v>
      </c>
      <c r="M951" s="366">
        <v>369200</v>
      </c>
      <c r="N951" s="366">
        <v>4</v>
      </c>
    </row>
    <row r="952" spans="1:14" ht="24">
      <c r="A952" s="364">
        <v>950</v>
      </c>
      <c r="B952" s="365" t="s">
        <v>109</v>
      </c>
      <c r="C952" s="364" t="s">
        <v>1078</v>
      </c>
      <c r="D952" s="364" t="s">
        <v>1079</v>
      </c>
      <c r="E952" s="364" t="s">
        <v>108</v>
      </c>
      <c r="F952" s="364" t="s">
        <v>1121</v>
      </c>
      <c r="G952" s="365" t="s">
        <v>337</v>
      </c>
      <c r="H952" s="364" t="s">
        <v>307</v>
      </c>
      <c r="I952" s="364" t="s">
        <v>1092</v>
      </c>
      <c r="J952" s="366" t="s">
        <v>1122</v>
      </c>
      <c r="K952" s="366">
        <v>5641600</v>
      </c>
      <c r="L952" s="366">
        <v>48</v>
      </c>
      <c r="M952" s="366">
        <v>5641600</v>
      </c>
      <c r="N952" s="366">
        <v>48</v>
      </c>
    </row>
    <row r="953" spans="1:14" ht="24">
      <c r="A953" s="364">
        <v>951</v>
      </c>
      <c r="B953" s="365" t="s">
        <v>109</v>
      </c>
      <c r="C953" s="364" t="s">
        <v>1078</v>
      </c>
      <c r="D953" s="364" t="s">
        <v>1090</v>
      </c>
      <c r="E953" s="364" t="s">
        <v>108</v>
      </c>
      <c r="F953" s="364" t="s">
        <v>1140</v>
      </c>
      <c r="G953" s="365" t="s">
        <v>321</v>
      </c>
      <c r="H953" s="364" t="s">
        <v>287</v>
      </c>
      <c r="I953" s="364" t="s">
        <v>1092</v>
      </c>
      <c r="J953" s="366" t="s">
        <v>1141</v>
      </c>
      <c r="K953" s="366">
        <v>981600</v>
      </c>
      <c r="L953" s="366">
        <v>8</v>
      </c>
      <c r="M953" s="366">
        <v>981600</v>
      </c>
      <c r="N953" s="366">
        <v>8</v>
      </c>
    </row>
    <row r="954" spans="1:14" ht="24">
      <c r="A954" s="364">
        <v>952</v>
      </c>
      <c r="B954" s="365" t="s">
        <v>109</v>
      </c>
      <c r="C954" s="364" t="s">
        <v>1078</v>
      </c>
      <c r="D954" s="364" t="s">
        <v>1090</v>
      </c>
      <c r="E954" s="364" t="s">
        <v>108</v>
      </c>
      <c r="F954" s="364" t="s">
        <v>1138</v>
      </c>
      <c r="G954" s="365" t="s">
        <v>351</v>
      </c>
      <c r="H954" s="364" t="s">
        <v>287</v>
      </c>
      <c r="I954" s="364" t="s">
        <v>1092</v>
      </c>
      <c r="J954" s="366" t="s">
        <v>1139</v>
      </c>
      <c r="K954" s="366">
        <v>480000</v>
      </c>
      <c r="L954" s="366">
        <v>4</v>
      </c>
      <c r="M954" s="366">
        <v>480000</v>
      </c>
      <c r="N954" s="366">
        <v>4</v>
      </c>
    </row>
    <row r="955" spans="1:14" ht="24">
      <c r="A955" s="364">
        <v>953</v>
      </c>
      <c r="B955" s="365" t="s">
        <v>109</v>
      </c>
      <c r="C955" s="364" t="s">
        <v>1078</v>
      </c>
      <c r="D955" s="364" t="s">
        <v>1090</v>
      </c>
      <c r="E955" s="364" t="s">
        <v>108</v>
      </c>
      <c r="F955" s="364" t="s">
        <v>1127</v>
      </c>
      <c r="G955" s="365" t="s">
        <v>315</v>
      </c>
      <c r="H955" s="364" t="s">
        <v>287</v>
      </c>
      <c r="I955" s="364" t="s">
        <v>1092</v>
      </c>
      <c r="J955" s="366" t="s">
        <v>1128</v>
      </c>
      <c r="K955" s="366">
        <v>7892800</v>
      </c>
      <c r="L955" s="366">
        <v>72</v>
      </c>
      <c r="M955" s="366">
        <v>7892800</v>
      </c>
      <c r="N955" s="366">
        <v>72</v>
      </c>
    </row>
    <row r="956" spans="1:14" ht="24">
      <c r="A956" s="364">
        <v>954</v>
      </c>
      <c r="B956" s="365" t="s">
        <v>109</v>
      </c>
      <c r="C956" s="364" t="s">
        <v>1078</v>
      </c>
      <c r="D956" s="364" t="s">
        <v>1090</v>
      </c>
      <c r="E956" s="364" t="s">
        <v>108</v>
      </c>
      <c r="F956" s="364" t="s">
        <v>1123</v>
      </c>
      <c r="G956" s="365" t="s">
        <v>966</v>
      </c>
      <c r="H956" s="364" t="s">
        <v>287</v>
      </c>
      <c r="I956" s="364" t="s">
        <v>1092</v>
      </c>
      <c r="J956" s="366" t="s">
        <v>1124</v>
      </c>
      <c r="K956" s="366">
        <v>1376700</v>
      </c>
      <c r="L956" s="366">
        <v>13</v>
      </c>
      <c r="M956" s="366">
        <v>1376700</v>
      </c>
      <c r="N956" s="366">
        <v>13</v>
      </c>
    </row>
    <row r="957" spans="1:14" ht="24">
      <c r="A957" s="364">
        <v>955</v>
      </c>
      <c r="B957" s="365" t="s">
        <v>109</v>
      </c>
      <c r="C957" s="364" t="s">
        <v>1078</v>
      </c>
      <c r="D957" s="364" t="s">
        <v>1090</v>
      </c>
      <c r="E957" s="364" t="s">
        <v>108</v>
      </c>
      <c r="F957" s="364" t="s">
        <v>1112</v>
      </c>
      <c r="G957" s="365" t="s">
        <v>352</v>
      </c>
      <c r="H957" s="364" t="s">
        <v>287</v>
      </c>
      <c r="I957" s="364" t="s">
        <v>1092</v>
      </c>
      <c r="J957" s="366" t="s">
        <v>1113</v>
      </c>
      <c r="K957" s="366">
        <v>3434100</v>
      </c>
      <c r="L957" s="366">
        <v>25</v>
      </c>
      <c r="M957" s="366">
        <v>3434100</v>
      </c>
      <c r="N957" s="366">
        <v>25</v>
      </c>
    </row>
    <row r="958" spans="1:14" ht="24">
      <c r="A958" s="364">
        <v>956</v>
      </c>
      <c r="B958" s="365" t="s">
        <v>109</v>
      </c>
      <c r="C958" s="364" t="s">
        <v>1078</v>
      </c>
      <c r="D958" s="364" t="s">
        <v>1090</v>
      </c>
      <c r="E958" s="364" t="s">
        <v>108</v>
      </c>
      <c r="F958" s="364" t="s">
        <v>1132</v>
      </c>
      <c r="G958" s="365" t="s">
        <v>325</v>
      </c>
      <c r="H958" s="364" t="s">
        <v>287</v>
      </c>
      <c r="I958" s="364" t="s">
        <v>1092</v>
      </c>
      <c r="J958" s="366" t="s">
        <v>1133</v>
      </c>
      <c r="K958" s="366">
        <v>209000</v>
      </c>
      <c r="L958" s="366">
        <v>2</v>
      </c>
      <c r="M958" s="366">
        <v>209000</v>
      </c>
      <c r="N958" s="366">
        <v>2</v>
      </c>
    </row>
    <row r="959" spans="1:14" ht="24">
      <c r="A959" s="364">
        <v>957</v>
      </c>
      <c r="B959" s="365" t="s">
        <v>109</v>
      </c>
      <c r="C959" s="364" t="s">
        <v>1078</v>
      </c>
      <c r="D959" s="364" t="s">
        <v>1090</v>
      </c>
      <c r="E959" s="364" t="s">
        <v>108</v>
      </c>
      <c r="F959" s="364" t="s">
        <v>1125</v>
      </c>
      <c r="G959" s="365" t="s">
        <v>340</v>
      </c>
      <c r="H959" s="364" t="s">
        <v>287</v>
      </c>
      <c r="I959" s="364" t="s">
        <v>1092</v>
      </c>
      <c r="J959" s="366" t="s">
        <v>1126</v>
      </c>
      <c r="K959" s="366">
        <v>3939200</v>
      </c>
      <c r="L959" s="366">
        <v>32</v>
      </c>
      <c r="M959" s="366">
        <v>3939200</v>
      </c>
      <c r="N959" s="366">
        <v>32</v>
      </c>
    </row>
    <row r="960" spans="1:14" ht="24">
      <c r="A960" s="364">
        <v>958</v>
      </c>
      <c r="B960" s="365" t="s">
        <v>109</v>
      </c>
      <c r="C960" s="364" t="s">
        <v>1078</v>
      </c>
      <c r="D960" s="364" t="s">
        <v>1079</v>
      </c>
      <c r="E960" s="364" t="s">
        <v>108</v>
      </c>
      <c r="F960" s="364" t="s">
        <v>1822</v>
      </c>
      <c r="G960" s="365" t="s">
        <v>340</v>
      </c>
      <c r="H960" s="364" t="s">
        <v>307</v>
      </c>
      <c r="I960" s="364" t="s">
        <v>1092</v>
      </c>
      <c r="J960" s="366" t="s">
        <v>1823</v>
      </c>
      <c r="K960" s="366">
        <v>240800</v>
      </c>
      <c r="L960" s="366">
        <v>2</v>
      </c>
      <c r="M960" s="366">
        <v>240800</v>
      </c>
      <c r="N960" s="366">
        <v>2</v>
      </c>
    </row>
    <row r="961" spans="1:14" ht="24">
      <c r="A961" s="364">
        <v>959</v>
      </c>
      <c r="B961" s="365" t="s">
        <v>109</v>
      </c>
      <c r="C961" s="364" t="s">
        <v>1078</v>
      </c>
      <c r="D961" s="364" t="s">
        <v>1090</v>
      </c>
      <c r="E961" s="364" t="s">
        <v>108</v>
      </c>
      <c r="F961" s="364" t="s">
        <v>1210</v>
      </c>
      <c r="G961" s="365" t="s">
        <v>420</v>
      </c>
      <c r="H961" s="364" t="s">
        <v>287</v>
      </c>
      <c r="I961" s="364" t="s">
        <v>1092</v>
      </c>
      <c r="J961" s="366" t="s">
        <v>1211</v>
      </c>
      <c r="K961" s="366">
        <v>228200</v>
      </c>
      <c r="L961" s="366">
        <v>2</v>
      </c>
      <c r="M961" s="366">
        <v>228200</v>
      </c>
      <c r="N961" s="366">
        <v>2</v>
      </c>
    </row>
    <row r="962" spans="1:14" ht="36">
      <c r="A962" s="364">
        <v>960</v>
      </c>
      <c r="B962" s="365" t="s">
        <v>109</v>
      </c>
      <c r="C962" s="364" t="s">
        <v>1078</v>
      </c>
      <c r="D962" s="364" t="s">
        <v>1086</v>
      </c>
      <c r="E962" s="364" t="s">
        <v>108</v>
      </c>
      <c r="F962" s="364" t="s">
        <v>1867</v>
      </c>
      <c r="G962" s="365" t="s">
        <v>415</v>
      </c>
      <c r="H962" s="364" t="s">
        <v>293</v>
      </c>
      <c r="I962" s="364" t="s">
        <v>1081</v>
      </c>
      <c r="J962" s="366" t="s">
        <v>1209</v>
      </c>
      <c r="K962" s="366">
        <v>2210000</v>
      </c>
      <c r="L962" s="366">
        <v>26</v>
      </c>
      <c r="M962" s="366">
        <v>2210000</v>
      </c>
      <c r="N962" s="366">
        <v>26</v>
      </c>
    </row>
    <row r="963" spans="1:14" ht="36">
      <c r="A963" s="364">
        <v>961</v>
      </c>
      <c r="B963" s="365" t="s">
        <v>109</v>
      </c>
      <c r="C963" s="364" t="s">
        <v>1078</v>
      </c>
      <c r="D963" s="364" t="s">
        <v>1079</v>
      </c>
      <c r="E963" s="364" t="s">
        <v>108</v>
      </c>
      <c r="F963" s="364" t="s">
        <v>1144</v>
      </c>
      <c r="G963" s="365" t="s">
        <v>332</v>
      </c>
      <c r="H963" s="364" t="s">
        <v>293</v>
      </c>
      <c r="I963" s="364" t="s">
        <v>1081</v>
      </c>
      <c r="J963" s="366" t="s">
        <v>1145</v>
      </c>
      <c r="K963" s="366">
        <v>10799500</v>
      </c>
      <c r="L963" s="366">
        <v>97</v>
      </c>
      <c r="M963" s="366">
        <v>10799500</v>
      </c>
      <c r="N963" s="366">
        <v>97</v>
      </c>
    </row>
    <row r="964" spans="1:14" ht="48">
      <c r="A964" s="364">
        <v>962</v>
      </c>
      <c r="B964" s="365" t="s">
        <v>109</v>
      </c>
      <c r="C964" s="364" t="s">
        <v>1078</v>
      </c>
      <c r="D964" s="364" t="s">
        <v>1159</v>
      </c>
      <c r="E964" s="364" t="s">
        <v>108</v>
      </c>
      <c r="F964" s="364" t="s">
        <v>1178</v>
      </c>
      <c r="G964" s="365" t="s">
        <v>344</v>
      </c>
      <c r="H964" s="364" t="s">
        <v>293</v>
      </c>
      <c r="I964" s="364" t="s">
        <v>1081</v>
      </c>
      <c r="J964" s="366" t="s">
        <v>1179</v>
      </c>
      <c r="K964" s="366">
        <v>1884600</v>
      </c>
      <c r="L964" s="366">
        <v>18</v>
      </c>
      <c r="M964" s="366">
        <v>1884600</v>
      </c>
      <c r="N964" s="366">
        <v>18</v>
      </c>
    </row>
    <row r="965" spans="1:14" ht="48">
      <c r="A965" s="364">
        <v>963</v>
      </c>
      <c r="B965" s="365" t="s">
        <v>109</v>
      </c>
      <c r="C965" s="364" t="s">
        <v>1078</v>
      </c>
      <c r="D965" s="364" t="s">
        <v>1159</v>
      </c>
      <c r="E965" s="364" t="s">
        <v>108</v>
      </c>
      <c r="F965" s="364" t="s">
        <v>1165</v>
      </c>
      <c r="G965" s="365" t="s">
        <v>416</v>
      </c>
      <c r="H965" s="364" t="s">
        <v>293</v>
      </c>
      <c r="I965" s="364" t="s">
        <v>1081</v>
      </c>
      <c r="J965" s="366" t="s">
        <v>1166</v>
      </c>
      <c r="K965" s="366">
        <v>567600</v>
      </c>
      <c r="L965" s="366">
        <v>6</v>
      </c>
      <c r="M965" s="366">
        <v>567600</v>
      </c>
      <c r="N965" s="366">
        <v>6</v>
      </c>
    </row>
    <row r="966" spans="1:14" ht="48">
      <c r="A966" s="364">
        <v>964</v>
      </c>
      <c r="B966" s="365" t="s">
        <v>109</v>
      </c>
      <c r="C966" s="364" t="s">
        <v>1078</v>
      </c>
      <c r="D966" s="364" t="s">
        <v>1159</v>
      </c>
      <c r="E966" s="364" t="s">
        <v>108</v>
      </c>
      <c r="F966" s="364" t="s">
        <v>1206</v>
      </c>
      <c r="G966" s="365" t="s">
        <v>335</v>
      </c>
      <c r="H966" s="364" t="s">
        <v>293</v>
      </c>
      <c r="I966" s="364" t="s">
        <v>1081</v>
      </c>
      <c r="J966" s="366" t="s">
        <v>1207</v>
      </c>
      <c r="K966" s="366">
        <v>905000</v>
      </c>
      <c r="L966" s="366">
        <v>10</v>
      </c>
      <c r="M966" s="366">
        <v>905000</v>
      </c>
      <c r="N966" s="366">
        <v>10</v>
      </c>
    </row>
    <row r="967" spans="1:14" ht="36">
      <c r="A967" s="364">
        <v>965</v>
      </c>
      <c r="B967" s="365" t="s">
        <v>109</v>
      </c>
      <c r="C967" s="364" t="s">
        <v>1078</v>
      </c>
      <c r="D967" s="364" t="s">
        <v>1079</v>
      </c>
      <c r="E967" s="364" t="s">
        <v>108</v>
      </c>
      <c r="F967" s="364" t="s">
        <v>1265</v>
      </c>
      <c r="G967" s="365" t="s">
        <v>317</v>
      </c>
      <c r="H967" s="364" t="s">
        <v>293</v>
      </c>
      <c r="I967" s="364" t="s">
        <v>1084</v>
      </c>
      <c r="J967" s="366" t="s">
        <v>1266</v>
      </c>
      <c r="K967" s="366">
        <v>454800</v>
      </c>
      <c r="L967" s="366">
        <v>4</v>
      </c>
      <c r="M967" s="366">
        <v>454800</v>
      </c>
      <c r="N967" s="366">
        <v>4</v>
      </c>
    </row>
    <row r="968" spans="1:14" ht="36">
      <c r="A968" s="364">
        <v>966</v>
      </c>
      <c r="B968" s="365" t="s">
        <v>109</v>
      </c>
      <c r="C968" s="364" t="s">
        <v>1078</v>
      </c>
      <c r="D968" s="364" t="s">
        <v>1079</v>
      </c>
      <c r="E968" s="364" t="s">
        <v>108</v>
      </c>
      <c r="F968" s="364" t="s">
        <v>1153</v>
      </c>
      <c r="G968" s="365" t="s">
        <v>969</v>
      </c>
      <c r="H968" s="364" t="s">
        <v>293</v>
      </c>
      <c r="I968" s="364" t="s">
        <v>1084</v>
      </c>
      <c r="J968" s="366" t="s">
        <v>1154</v>
      </c>
      <c r="K968" s="366">
        <v>24849600</v>
      </c>
      <c r="L968" s="366">
        <v>194</v>
      </c>
      <c r="M968" s="366">
        <v>24849600</v>
      </c>
      <c r="N968" s="366">
        <v>194</v>
      </c>
    </row>
    <row r="969" spans="1:14" ht="36">
      <c r="A969" s="364">
        <v>967</v>
      </c>
      <c r="B969" s="365" t="s">
        <v>109</v>
      </c>
      <c r="C969" s="364" t="s">
        <v>1078</v>
      </c>
      <c r="D969" s="364" t="s">
        <v>1079</v>
      </c>
      <c r="E969" s="364" t="s">
        <v>108</v>
      </c>
      <c r="F969" s="364" t="s">
        <v>1083</v>
      </c>
      <c r="G969" s="365" t="s">
        <v>312</v>
      </c>
      <c r="H969" s="364" t="s">
        <v>293</v>
      </c>
      <c r="I969" s="364" t="s">
        <v>1084</v>
      </c>
      <c r="J969" s="366" t="s">
        <v>1085</v>
      </c>
      <c r="K969" s="366">
        <v>339400</v>
      </c>
      <c r="L969" s="366">
        <v>2</v>
      </c>
      <c r="M969" s="366">
        <v>339400</v>
      </c>
      <c r="N969" s="366">
        <v>2</v>
      </c>
    </row>
    <row r="970" spans="1:14" ht="36">
      <c r="A970" s="364">
        <v>968</v>
      </c>
      <c r="B970" s="365" t="s">
        <v>109</v>
      </c>
      <c r="C970" s="364" t="s">
        <v>1078</v>
      </c>
      <c r="D970" s="364" t="s">
        <v>1079</v>
      </c>
      <c r="E970" s="364" t="s">
        <v>108</v>
      </c>
      <c r="F970" s="364" t="s">
        <v>1196</v>
      </c>
      <c r="G970" s="365" t="s">
        <v>334</v>
      </c>
      <c r="H970" s="364" t="s">
        <v>293</v>
      </c>
      <c r="I970" s="364" t="s">
        <v>1084</v>
      </c>
      <c r="J970" s="366" t="s">
        <v>1197</v>
      </c>
      <c r="K970" s="366">
        <v>253400</v>
      </c>
      <c r="L970" s="366">
        <v>2</v>
      </c>
      <c r="M970" s="366">
        <v>253400</v>
      </c>
      <c r="N970" s="366">
        <v>2</v>
      </c>
    </row>
    <row r="971" spans="1:14" ht="36">
      <c r="A971" s="364">
        <v>969</v>
      </c>
      <c r="B971" s="365" t="s">
        <v>109</v>
      </c>
      <c r="C971" s="364" t="s">
        <v>1078</v>
      </c>
      <c r="D971" s="364" t="s">
        <v>1079</v>
      </c>
      <c r="E971" s="364" t="s">
        <v>108</v>
      </c>
      <c r="F971" s="364" t="s">
        <v>1180</v>
      </c>
      <c r="G971" s="365" t="s">
        <v>417</v>
      </c>
      <c r="H971" s="364" t="s">
        <v>293</v>
      </c>
      <c r="I971" s="364" t="s">
        <v>1084</v>
      </c>
      <c r="J971" s="366" t="s">
        <v>1181</v>
      </c>
      <c r="K971" s="366">
        <v>220400</v>
      </c>
      <c r="L971" s="366">
        <v>2</v>
      </c>
      <c r="M971" s="366">
        <v>220400</v>
      </c>
      <c r="N971" s="366">
        <v>2</v>
      </c>
    </row>
    <row r="972" spans="1:14" ht="36">
      <c r="A972" s="364">
        <v>970</v>
      </c>
      <c r="B972" s="365" t="s">
        <v>109</v>
      </c>
      <c r="C972" s="364" t="s">
        <v>1078</v>
      </c>
      <c r="D972" s="364" t="s">
        <v>1131</v>
      </c>
      <c r="E972" s="364" t="s">
        <v>108</v>
      </c>
      <c r="F972" s="364" t="s">
        <v>1868</v>
      </c>
      <c r="G972" s="365" t="s">
        <v>1869</v>
      </c>
      <c r="H972" s="364" t="s">
        <v>292</v>
      </c>
      <c r="I972" s="364" t="s">
        <v>1092</v>
      </c>
      <c r="J972" s="366" t="s">
        <v>1637</v>
      </c>
      <c r="K972" s="366">
        <v>2652800</v>
      </c>
      <c r="L972" s="366">
        <v>8</v>
      </c>
      <c r="M972" s="366">
        <v>2652800</v>
      </c>
      <c r="N972" s="366">
        <v>8</v>
      </c>
    </row>
    <row r="973" spans="1:14" ht="36">
      <c r="A973" s="364">
        <v>971</v>
      </c>
      <c r="B973" s="365" t="s">
        <v>109</v>
      </c>
      <c r="C973" s="364" t="s">
        <v>1078</v>
      </c>
      <c r="D973" s="364" t="s">
        <v>1079</v>
      </c>
      <c r="E973" s="364" t="s">
        <v>108</v>
      </c>
      <c r="F973" s="364" t="s">
        <v>1348</v>
      </c>
      <c r="G973" s="365" t="s">
        <v>970</v>
      </c>
      <c r="H973" s="364" t="s">
        <v>971</v>
      </c>
      <c r="I973" s="364" t="s">
        <v>1092</v>
      </c>
      <c r="J973" s="366" t="s">
        <v>1349</v>
      </c>
      <c r="K973" s="366">
        <v>12607700</v>
      </c>
      <c r="L973" s="366">
        <v>83</v>
      </c>
      <c r="M973" s="366">
        <v>12607700</v>
      </c>
      <c r="N973" s="366">
        <v>83</v>
      </c>
    </row>
    <row r="974" spans="1:14" ht="36">
      <c r="A974" s="364">
        <v>972</v>
      </c>
      <c r="B974" s="365" t="s">
        <v>109</v>
      </c>
      <c r="C974" s="364" t="s">
        <v>1078</v>
      </c>
      <c r="D974" s="364" t="s">
        <v>1086</v>
      </c>
      <c r="E974" s="364" t="s">
        <v>108</v>
      </c>
      <c r="F974" s="364" t="s">
        <v>1232</v>
      </c>
      <c r="G974" s="365" t="s">
        <v>972</v>
      </c>
      <c r="H974" s="364" t="s">
        <v>295</v>
      </c>
      <c r="I974" s="364" t="s">
        <v>1092</v>
      </c>
      <c r="J974" s="366" t="s">
        <v>1233</v>
      </c>
      <c r="K974" s="366">
        <v>6212300</v>
      </c>
      <c r="L974" s="366">
        <v>73</v>
      </c>
      <c r="M974" s="366">
        <v>6212300</v>
      </c>
      <c r="N974" s="366">
        <v>73</v>
      </c>
    </row>
    <row r="975" spans="1:14" ht="48">
      <c r="A975" s="364">
        <v>973</v>
      </c>
      <c r="B975" s="365" t="s">
        <v>109</v>
      </c>
      <c r="C975" s="364" t="s">
        <v>1078</v>
      </c>
      <c r="D975" s="364" t="s">
        <v>1090</v>
      </c>
      <c r="E975" s="364" t="s">
        <v>108</v>
      </c>
      <c r="F975" s="364" t="s">
        <v>1432</v>
      </c>
      <c r="G975" s="365" t="s">
        <v>1034</v>
      </c>
      <c r="H975" s="364" t="s">
        <v>285</v>
      </c>
      <c r="I975" s="364" t="s">
        <v>1092</v>
      </c>
      <c r="J975" s="366" t="s">
        <v>1433</v>
      </c>
      <c r="K975" s="366">
        <v>815100</v>
      </c>
      <c r="L975" s="366">
        <v>3</v>
      </c>
      <c r="M975" s="366">
        <v>815100</v>
      </c>
      <c r="N975" s="366">
        <v>3</v>
      </c>
    </row>
    <row r="976" spans="1:14" ht="24">
      <c r="A976" s="364">
        <v>974</v>
      </c>
      <c r="B976" s="365" t="s">
        <v>109</v>
      </c>
      <c r="C976" s="364" t="s">
        <v>1078</v>
      </c>
      <c r="D976" s="364" t="s">
        <v>1090</v>
      </c>
      <c r="E976" s="364" t="s">
        <v>108</v>
      </c>
      <c r="F976" s="364" t="s">
        <v>1224</v>
      </c>
      <c r="G976" s="365" t="s">
        <v>331</v>
      </c>
      <c r="H976" s="364" t="s">
        <v>285</v>
      </c>
      <c r="I976" s="364" t="s">
        <v>1092</v>
      </c>
      <c r="J976" s="366" t="s">
        <v>1225</v>
      </c>
      <c r="K976" s="366">
        <v>13626600</v>
      </c>
      <c r="L976" s="366">
        <v>51</v>
      </c>
      <c r="M976" s="366">
        <v>13626600</v>
      </c>
      <c r="N976" s="366">
        <v>51</v>
      </c>
    </row>
    <row r="977" spans="1:14" ht="36">
      <c r="A977" s="364">
        <v>975</v>
      </c>
      <c r="B977" s="365" t="s">
        <v>109</v>
      </c>
      <c r="C977" s="364" t="s">
        <v>1078</v>
      </c>
      <c r="D977" s="364" t="s">
        <v>1079</v>
      </c>
      <c r="E977" s="364" t="s">
        <v>108</v>
      </c>
      <c r="F977" s="364" t="s">
        <v>1831</v>
      </c>
      <c r="G977" s="365" t="s">
        <v>1832</v>
      </c>
      <c r="H977" s="364" t="s">
        <v>299</v>
      </c>
      <c r="I977" s="364" t="s">
        <v>1092</v>
      </c>
      <c r="J977" s="366" t="s">
        <v>1833</v>
      </c>
      <c r="K977" s="366">
        <v>3463700</v>
      </c>
      <c r="L977" s="366">
        <v>19</v>
      </c>
      <c r="M977" s="366">
        <v>3463700</v>
      </c>
      <c r="N977" s="366">
        <v>19</v>
      </c>
    </row>
    <row r="978" spans="1:14" ht="48">
      <c r="A978" s="364">
        <v>976</v>
      </c>
      <c r="B978" s="365" t="s">
        <v>109</v>
      </c>
      <c r="C978" s="364" t="s">
        <v>1078</v>
      </c>
      <c r="D978" s="364" t="s">
        <v>1079</v>
      </c>
      <c r="E978" s="364" t="s">
        <v>108</v>
      </c>
      <c r="F978" s="364" t="s">
        <v>1870</v>
      </c>
      <c r="G978" s="365" t="s">
        <v>1871</v>
      </c>
      <c r="H978" s="364" t="s">
        <v>295</v>
      </c>
      <c r="I978" s="364" t="s">
        <v>1092</v>
      </c>
      <c r="J978" s="366" t="s">
        <v>1872</v>
      </c>
      <c r="K978" s="366">
        <v>1080800</v>
      </c>
      <c r="L978" s="366">
        <v>12</v>
      </c>
      <c r="M978" s="366">
        <v>1080800</v>
      </c>
      <c r="N978" s="366">
        <v>12</v>
      </c>
    </row>
    <row r="979" spans="1:14" ht="36">
      <c r="A979" s="364">
        <v>977</v>
      </c>
      <c r="B979" s="365" t="s">
        <v>109</v>
      </c>
      <c r="C979" s="364" t="s">
        <v>1078</v>
      </c>
      <c r="D979" s="364" t="s">
        <v>1131</v>
      </c>
      <c r="E979" s="364" t="s">
        <v>108</v>
      </c>
      <c r="F979" s="364" t="s">
        <v>1238</v>
      </c>
      <c r="G979" s="365" t="s">
        <v>1028</v>
      </c>
      <c r="H979" s="364" t="s">
        <v>292</v>
      </c>
      <c r="I979" s="364" t="s">
        <v>1092</v>
      </c>
      <c r="J979" s="366" t="s">
        <v>1239</v>
      </c>
      <c r="K979" s="366">
        <v>3057000</v>
      </c>
      <c r="L979" s="366">
        <v>10</v>
      </c>
      <c r="M979" s="366">
        <v>3057000</v>
      </c>
      <c r="N979" s="366">
        <v>10</v>
      </c>
    </row>
    <row r="980" spans="1:14" ht="36">
      <c r="A980" s="364">
        <v>978</v>
      </c>
      <c r="B980" s="365" t="s">
        <v>109</v>
      </c>
      <c r="C980" s="364" t="s">
        <v>1078</v>
      </c>
      <c r="D980" s="364" t="s">
        <v>1131</v>
      </c>
      <c r="E980" s="364" t="s">
        <v>108</v>
      </c>
      <c r="F980" s="364" t="s">
        <v>1430</v>
      </c>
      <c r="G980" s="365" t="s">
        <v>1031</v>
      </c>
      <c r="H980" s="364" t="s">
        <v>284</v>
      </c>
      <c r="I980" s="364" t="s">
        <v>1092</v>
      </c>
      <c r="J980" s="366" t="s">
        <v>1431</v>
      </c>
      <c r="K980" s="366">
        <v>2830000</v>
      </c>
      <c r="L980" s="366">
        <v>10</v>
      </c>
      <c r="M980" s="366">
        <v>2830000</v>
      </c>
      <c r="N980" s="366">
        <v>10</v>
      </c>
    </row>
    <row r="981" spans="1:14" ht="36">
      <c r="A981" s="364">
        <v>979</v>
      </c>
      <c r="B981" s="365" t="s">
        <v>109</v>
      </c>
      <c r="C981" s="364" t="s">
        <v>1078</v>
      </c>
      <c r="D981" s="364" t="s">
        <v>1131</v>
      </c>
      <c r="E981" s="364" t="s">
        <v>108</v>
      </c>
      <c r="F981" s="364" t="s">
        <v>1305</v>
      </c>
      <c r="G981" s="365" t="s">
        <v>350</v>
      </c>
      <c r="H981" s="364" t="s">
        <v>284</v>
      </c>
      <c r="I981" s="364" t="s">
        <v>1092</v>
      </c>
      <c r="J981" s="366" t="s">
        <v>1306</v>
      </c>
      <c r="K981" s="366">
        <v>20065000</v>
      </c>
      <c r="L981" s="366">
        <v>65</v>
      </c>
      <c r="M981" s="366">
        <v>20065000</v>
      </c>
      <c r="N981" s="366">
        <v>65</v>
      </c>
    </row>
    <row r="982" spans="1:14" ht="36">
      <c r="A982" s="364">
        <v>980</v>
      </c>
      <c r="B982" s="365" t="s">
        <v>109</v>
      </c>
      <c r="C982" s="364" t="s">
        <v>1078</v>
      </c>
      <c r="D982" s="364" t="s">
        <v>1079</v>
      </c>
      <c r="E982" s="364" t="s">
        <v>108</v>
      </c>
      <c r="F982" s="364" t="s">
        <v>1149</v>
      </c>
      <c r="G982" s="365" t="s">
        <v>976</v>
      </c>
      <c r="H982" s="364" t="s">
        <v>292</v>
      </c>
      <c r="I982" s="364" t="s">
        <v>1092</v>
      </c>
      <c r="J982" s="366" t="s">
        <v>1150</v>
      </c>
      <c r="K982" s="366">
        <v>5315200</v>
      </c>
      <c r="L982" s="366">
        <v>22</v>
      </c>
      <c r="M982" s="366">
        <v>5315200</v>
      </c>
      <c r="N982" s="366">
        <v>22</v>
      </c>
    </row>
    <row r="983" spans="1:14" ht="48">
      <c r="A983" s="364">
        <v>981</v>
      </c>
      <c r="B983" s="365" t="s">
        <v>109</v>
      </c>
      <c r="C983" s="364" t="s">
        <v>1078</v>
      </c>
      <c r="D983" s="364" t="s">
        <v>1131</v>
      </c>
      <c r="E983" s="364" t="s">
        <v>108</v>
      </c>
      <c r="F983" s="364" t="s">
        <v>1660</v>
      </c>
      <c r="G983" s="365" t="s">
        <v>1661</v>
      </c>
      <c r="H983" s="364" t="s">
        <v>292</v>
      </c>
      <c r="I983" s="364" t="s">
        <v>1092</v>
      </c>
      <c r="J983" s="366" t="s">
        <v>1289</v>
      </c>
      <c r="K983" s="366">
        <v>1771200</v>
      </c>
      <c r="L983" s="366">
        <v>8</v>
      </c>
      <c r="M983" s="366">
        <v>1771200</v>
      </c>
      <c r="N983" s="366">
        <v>8</v>
      </c>
    </row>
    <row r="984" spans="1:14" ht="36">
      <c r="A984" s="364">
        <v>982</v>
      </c>
      <c r="B984" s="365" t="s">
        <v>109</v>
      </c>
      <c r="C984" s="364" t="s">
        <v>1078</v>
      </c>
      <c r="D984" s="364" t="s">
        <v>1086</v>
      </c>
      <c r="E984" s="364" t="s">
        <v>108</v>
      </c>
      <c r="F984" s="364" t="s">
        <v>1146</v>
      </c>
      <c r="G984" s="365" t="s">
        <v>424</v>
      </c>
      <c r="H984" s="364" t="s">
        <v>408</v>
      </c>
      <c r="I984" s="364" t="s">
        <v>1092</v>
      </c>
      <c r="J984" s="366" t="s">
        <v>1147</v>
      </c>
      <c r="K984" s="366">
        <v>563200</v>
      </c>
      <c r="L984" s="366">
        <v>8</v>
      </c>
      <c r="M984" s="366">
        <v>563200</v>
      </c>
      <c r="N984" s="366">
        <v>8</v>
      </c>
    </row>
    <row r="985" spans="1:14" ht="48">
      <c r="A985" s="364">
        <v>983</v>
      </c>
      <c r="B985" s="365" t="s">
        <v>109</v>
      </c>
      <c r="C985" s="364" t="s">
        <v>1078</v>
      </c>
      <c r="D985" s="364" t="s">
        <v>1079</v>
      </c>
      <c r="E985" s="364" t="s">
        <v>108</v>
      </c>
      <c r="F985" s="364" t="s">
        <v>1246</v>
      </c>
      <c r="G985" s="365" t="s">
        <v>959</v>
      </c>
      <c r="H985" s="364" t="s">
        <v>960</v>
      </c>
      <c r="I985" s="364" t="s">
        <v>1092</v>
      </c>
      <c r="J985" s="366" t="s">
        <v>1247</v>
      </c>
      <c r="K985" s="366">
        <v>61603600</v>
      </c>
      <c r="L985" s="366">
        <v>341</v>
      </c>
      <c r="M985" s="366">
        <v>61603600</v>
      </c>
      <c r="N985" s="366">
        <v>341</v>
      </c>
    </row>
    <row r="986" spans="1:14" ht="60">
      <c r="A986" s="364">
        <v>984</v>
      </c>
      <c r="B986" s="365" t="s">
        <v>109</v>
      </c>
      <c r="C986" s="364" t="s">
        <v>1078</v>
      </c>
      <c r="D986" s="364" t="s">
        <v>1079</v>
      </c>
      <c r="E986" s="364" t="s">
        <v>108</v>
      </c>
      <c r="F986" s="364" t="s">
        <v>1631</v>
      </c>
      <c r="G986" s="365" t="s">
        <v>1632</v>
      </c>
      <c r="H986" s="364" t="s">
        <v>292</v>
      </c>
      <c r="I986" s="364" t="s">
        <v>1092</v>
      </c>
      <c r="J986" s="366" t="s">
        <v>1242</v>
      </c>
      <c r="K986" s="366">
        <v>5374000</v>
      </c>
      <c r="L986" s="366">
        <v>32</v>
      </c>
      <c r="M986" s="366">
        <v>5374000</v>
      </c>
      <c r="N986" s="366">
        <v>32</v>
      </c>
    </row>
    <row r="987" spans="1:14" ht="48">
      <c r="A987" s="364">
        <v>985</v>
      </c>
      <c r="B987" s="365" t="s">
        <v>109</v>
      </c>
      <c r="C987" s="364" t="s">
        <v>1078</v>
      </c>
      <c r="D987" s="364" t="s">
        <v>1090</v>
      </c>
      <c r="E987" s="364" t="s">
        <v>108</v>
      </c>
      <c r="F987" s="364" t="s">
        <v>2166</v>
      </c>
      <c r="G987" s="365" t="s">
        <v>2167</v>
      </c>
      <c r="H987" s="364" t="s">
        <v>283</v>
      </c>
      <c r="I987" s="364" t="s">
        <v>1092</v>
      </c>
      <c r="J987" s="366" t="s">
        <v>2168</v>
      </c>
      <c r="K987" s="366">
        <v>205500</v>
      </c>
      <c r="L987" s="366">
        <v>1</v>
      </c>
      <c r="M987" s="366">
        <v>205500</v>
      </c>
      <c r="N987" s="366">
        <v>1</v>
      </c>
    </row>
    <row r="988" spans="1:14" ht="24">
      <c r="A988" s="364">
        <v>986</v>
      </c>
      <c r="B988" s="365" t="s">
        <v>165</v>
      </c>
      <c r="C988" s="364" t="s">
        <v>1078</v>
      </c>
      <c r="D988" s="364" t="s">
        <v>1102</v>
      </c>
      <c r="E988" s="364" t="s">
        <v>242</v>
      </c>
      <c r="F988" s="364" t="s">
        <v>1358</v>
      </c>
      <c r="G988" s="365" t="s">
        <v>981</v>
      </c>
      <c r="H988" s="364" t="s">
        <v>982</v>
      </c>
      <c r="I988" s="364" t="s">
        <v>1092</v>
      </c>
      <c r="J988" s="366" t="s">
        <v>1359</v>
      </c>
      <c r="K988" s="366">
        <v>131277</v>
      </c>
      <c r="L988" s="366">
        <v>1</v>
      </c>
      <c r="M988" s="366">
        <v>131277</v>
      </c>
      <c r="N988" s="366">
        <v>1</v>
      </c>
    </row>
    <row r="989" spans="1:14" ht="24">
      <c r="A989" s="364">
        <v>987</v>
      </c>
      <c r="B989" s="365" t="s">
        <v>92</v>
      </c>
      <c r="C989" s="364" t="s">
        <v>1078</v>
      </c>
      <c r="D989" s="364" t="s">
        <v>1102</v>
      </c>
      <c r="E989" s="364" t="s">
        <v>88</v>
      </c>
      <c r="F989" s="364" t="s">
        <v>1212</v>
      </c>
      <c r="G989" s="365" t="s">
        <v>940</v>
      </c>
      <c r="H989" s="364" t="s">
        <v>303</v>
      </c>
      <c r="I989" s="364" t="s">
        <v>1081</v>
      </c>
      <c r="J989" s="366" t="s">
        <v>1213</v>
      </c>
      <c r="K989" s="366">
        <v>810360</v>
      </c>
      <c r="L989" s="366">
        <v>10</v>
      </c>
      <c r="M989" s="366">
        <v>810360</v>
      </c>
      <c r="N989" s="366">
        <v>10</v>
      </c>
    </row>
    <row r="990" spans="1:14" ht="24">
      <c r="A990" s="364">
        <v>988</v>
      </c>
      <c r="B990" s="365" t="s">
        <v>92</v>
      </c>
      <c r="C990" s="364" t="s">
        <v>1078</v>
      </c>
      <c r="D990" s="364" t="s">
        <v>1090</v>
      </c>
      <c r="E990" s="364" t="s">
        <v>88</v>
      </c>
      <c r="F990" s="364" t="s">
        <v>1151</v>
      </c>
      <c r="G990" s="365" t="s">
        <v>996</v>
      </c>
      <c r="H990" s="364" t="s">
        <v>287</v>
      </c>
      <c r="I990" s="364" t="s">
        <v>1092</v>
      </c>
      <c r="J990" s="366" t="s">
        <v>1152</v>
      </c>
      <c r="K990" s="366">
        <v>900965</v>
      </c>
      <c r="L990" s="366">
        <v>10</v>
      </c>
      <c r="M990" s="366">
        <v>900965</v>
      </c>
      <c r="N990" s="366">
        <v>10</v>
      </c>
    </row>
    <row r="991" spans="1:14" ht="24">
      <c r="A991" s="364">
        <v>989</v>
      </c>
      <c r="B991" s="365" t="s">
        <v>92</v>
      </c>
      <c r="C991" s="364" t="s">
        <v>1078</v>
      </c>
      <c r="D991" s="364" t="s">
        <v>1090</v>
      </c>
      <c r="E991" s="364" t="s">
        <v>88</v>
      </c>
      <c r="F991" s="364" t="s">
        <v>1140</v>
      </c>
      <c r="G991" s="365" t="s">
        <v>321</v>
      </c>
      <c r="H991" s="364" t="s">
        <v>287</v>
      </c>
      <c r="I991" s="364" t="s">
        <v>1092</v>
      </c>
      <c r="J991" s="366" t="s">
        <v>1141</v>
      </c>
      <c r="K991" s="366">
        <v>1943860</v>
      </c>
      <c r="L991" s="366">
        <v>20</v>
      </c>
      <c r="M991" s="366">
        <v>1943860</v>
      </c>
      <c r="N991" s="366">
        <v>20</v>
      </c>
    </row>
    <row r="992" spans="1:14" ht="24">
      <c r="A992" s="364">
        <v>990</v>
      </c>
      <c r="B992" s="365" t="s">
        <v>92</v>
      </c>
      <c r="C992" s="364" t="s">
        <v>1078</v>
      </c>
      <c r="D992" s="364" t="s">
        <v>1079</v>
      </c>
      <c r="E992" s="364" t="s">
        <v>88</v>
      </c>
      <c r="F992" s="364" t="s">
        <v>1163</v>
      </c>
      <c r="G992" s="365" t="s">
        <v>340</v>
      </c>
      <c r="H992" s="364" t="s">
        <v>298</v>
      </c>
      <c r="I992" s="364" t="s">
        <v>1092</v>
      </c>
      <c r="J992" s="366" t="s">
        <v>1164</v>
      </c>
      <c r="K992" s="366">
        <v>1030640</v>
      </c>
      <c r="L992" s="366">
        <v>13</v>
      </c>
      <c r="M992" s="366">
        <v>1030640</v>
      </c>
      <c r="N992" s="366">
        <v>13</v>
      </c>
    </row>
    <row r="993" spans="1:14" ht="24">
      <c r="A993" s="364">
        <v>991</v>
      </c>
      <c r="B993" s="365" t="s">
        <v>92</v>
      </c>
      <c r="C993" s="364" t="s">
        <v>1078</v>
      </c>
      <c r="D993" s="364" t="s">
        <v>1090</v>
      </c>
      <c r="E993" s="364" t="s">
        <v>88</v>
      </c>
      <c r="F993" s="364" t="s">
        <v>1106</v>
      </c>
      <c r="G993" s="365" t="s">
        <v>1011</v>
      </c>
      <c r="H993" s="364" t="s">
        <v>287</v>
      </c>
      <c r="I993" s="364" t="s">
        <v>1092</v>
      </c>
      <c r="J993" s="366" t="s">
        <v>1107</v>
      </c>
      <c r="K993" s="366">
        <v>1264920</v>
      </c>
      <c r="L993" s="366">
        <v>12</v>
      </c>
      <c r="M993" s="366">
        <v>1264920</v>
      </c>
      <c r="N993" s="366">
        <v>12</v>
      </c>
    </row>
    <row r="994" spans="1:14" ht="24">
      <c r="A994" s="364">
        <v>992</v>
      </c>
      <c r="B994" s="365" t="s">
        <v>92</v>
      </c>
      <c r="C994" s="364" t="s">
        <v>1078</v>
      </c>
      <c r="D994" s="364" t="s">
        <v>1079</v>
      </c>
      <c r="E994" s="364" t="s">
        <v>88</v>
      </c>
      <c r="F994" s="364" t="s">
        <v>1157</v>
      </c>
      <c r="G994" s="365" t="s">
        <v>337</v>
      </c>
      <c r="H994" s="364" t="s">
        <v>298</v>
      </c>
      <c r="I994" s="364" t="s">
        <v>1092</v>
      </c>
      <c r="J994" s="366" t="s">
        <v>1158</v>
      </c>
      <c r="K994" s="366">
        <v>322704</v>
      </c>
      <c r="L994" s="366">
        <v>4</v>
      </c>
      <c r="M994" s="366">
        <v>322704</v>
      </c>
      <c r="N994" s="366">
        <v>4</v>
      </c>
    </row>
    <row r="995" spans="1:14" ht="24">
      <c r="A995" s="364">
        <v>993</v>
      </c>
      <c r="B995" s="365" t="s">
        <v>92</v>
      </c>
      <c r="C995" s="364" t="s">
        <v>1078</v>
      </c>
      <c r="D995" s="364" t="s">
        <v>1079</v>
      </c>
      <c r="E995" s="364" t="s">
        <v>88</v>
      </c>
      <c r="F995" s="364" t="s">
        <v>1161</v>
      </c>
      <c r="G995" s="365" t="s">
        <v>326</v>
      </c>
      <c r="H995" s="364" t="s">
        <v>298</v>
      </c>
      <c r="I995" s="364" t="s">
        <v>1092</v>
      </c>
      <c r="J995" s="366" t="s">
        <v>1162</v>
      </c>
      <c r="K995" s="366">
        <v>740400</v>
      </c>
      <c r="L995" s="366">
        <v>10</v>
      </c>
      <c r="M995" s="366">
        <v>740400</v>
      </c>
      <c r="N995" s="366">
        <v>10</v>
      </c>
    </row>
    <row r="996" spans="1:14" ht="48">
      <c r="A996" s="364">
        <v>994</v>
      </c>
      <c r="B996" s="365" t="s">
        <v>92</v>
      </c>
      <c r="C996" s="364" t="s">
        <v>1078</v>
      </c>
      <c r="D996" s="364" t="s">
        <v>1131</v>
      </c>
      <c r="E996" s="364" t="s">
        <v>88</v>
      </c>
      <c r="F996" s="364" t="s">
        <v>1797</v>
      </c>
      <c r="G996" s="365" t="s">
        <v>1798</v>
      </c>
      <c r="H996" s="364" t="s">
        <v>297</v>
      </c>
      <c r="I996" s="364" t="s">
        <v>1187</v>
      </c>
      <c r="J996" s="366" t="s">
        <v>1799</v>
      </c>
      <c r="K996" s="366">
        <v>555328</v>
      </c>
      <c r="L996" s="366">
        <v>2</v>
      </c>
      <c r="M996" s="366">
        <v>555328</v>
      </c>
      <c r="N996" s="366">
        <v>2</v>
      </c>
    </row>
    <row r="997" spans="1:14" ht="48">
      <c r="A997" s="364">
        <v>995</v>
      </c>
      <c r="B997" s="365" t="s">
        <v>92</v>
      </c>
      <c r="C997" s="364" t="s">
        <v>1078</v>
      </c>
      <c r="D997" s="364" t="s">
        <v>1131</v>
      </c>
      <c r="E997" s="364" t="s">
        <v>88</v>
      </c>
      <c r="F997" s="364" t="s">
        <v>1356</v>
      </c>
      <c r="G997" s="365" t="s">
        <v>979</v>
      </c>
      <c r="H997" s="364" t="s">
        <v>297</v>
      </c>
      <c r="I997" s="364" t="s">
        <v>1187</v>
      </c>
      <c r="J997" s="366" t="s">
        <v>1357</v>
      </c>
      <c r="K997" s="366">
        <v>616535</v>
      </c>
      <c r="L997" s="366">
        <v>2</v>
      </c>
      <c r="M997" s="366">
        <v>616535</v>
      </c>
      <c r="N997" s="366">
        <v>2</v>
      </c>
    </row>
    <row r="998" spans="1:14" ht="24">
      <c r="A998" s="364">
        <v>996</v>
      </c>
      <c r="B998" s="365" t="s">
        <v>92</v>
      </c>
      <c r="C998" s="364" t="s">
        <v>1078</v>
      </c>
      <c r="D998" s="364" t="s">
        <v>1079</v>
      </c>
      <c r="E998" s="364" t="s">
        <v>88</v>
      </c>
      <c r="F998" s="364" t="s">
        <v>1098</v>
      </c>
      <c r="G998" s="365" t="s">
        <v>311</v>
      </c>
      <c r="H998" s="364" t="s">
        <v>294</v>
      </c>
      <c r="I998" s="364" t="s">
        <v>1081</v>
      </c>
      <c r="J998" s="366" t="s">
        <v>1099</v>
      </c>
      <c r="K998" s="366">
        <v>1235274</v>
      </c>
      <c r="L998" s="366">
        <v>16</v>
      </c>
      <c r="M998" s="366">
        <v>1235274</v>
      </c>
      <c r="N998" s="366">
        <v>16</v>
      </c>
    </row>
    <row r="999" spans="1:14" ht="24">
      <c r="A999" s="364">
        <v>997</v>
      </c>
      <c r="B999" s="365" t="s">
        <v>92</v>
      </c>
      <c r="C999" s="364" t="s">
        <v>1078</v>
      </c>
      <c r="D999" s="364" t="s">
        <v>1079</v>
      </c>
      <c r="E999" s="364" t="s">
        <v>88</v>
      </c>
      <c r="F999" s="364" t="s">
        <v>1134</v>
      </c>
      <c r="G999" s="365" t="s">
        <v>337</v>
      </c>
      <c r="H999" s="364" t="s">
        <v>294</v>
      </c>
      <c r="I999" s="364" t="s">
        <v>1081</v>
      </c>
      <c r="J999" s="366" t="s">
        <v>1135</v>
      </c>
      <c r="K999" s="366">
        <v>2197593</v>
      </c>
      <c r="L999" s="366">
        <v>28</v>
      </c>
      <c r="M999" s="366">
        <v>2197593</v>
      </c>
      <c r="N999" s="366">
        <v>28</v>
      </c>
    </row>
    <row r="1000" spans="1:14" ht="48">
      <c r="A1000" s="364">
        <v>998</v>
      </c>
      <c r="B1000" s="365" t="s">
        <v>92</v>
      </c>
      <c r="C1000" s="364" t="s">
        <v>1078</v>
      </c>
      <c r="D1000" s="364" t="s">
        <v>1159</v>
      </c>
      <c r="E1000" s="364" t="s">
        <v>88</v>
      </c>
      <c r="F1000" s="364" t="s">
        <v>1294</v>
      </c>
      <c r="G1000" s="365" t="s">
        <v>314</v>
      </c>
      <c r="H1000" s="364" t="s">
        <v>294</v>
      </c>
      <c r="I1000" s="364" t="s">
        <v>1081</v>
      </c>
      <c r="J1000" s="366" t="s">
        <v>1295</v>
      </c>
      <c r="K1000" s="366">
        <v>194594</v>
      </c>
      <c r="L1000" s="366">
        <v>3</v>
      </c>
      <c r="M1000" s="366">
        <v>194594</v>
      </c>
      <c r="N1000" s="366">
        <v>3</v>
      </c>
    </row>
    <row r="1001" spans="1:14" ht="24">
      <c r="A1001" s="364">
        <v>999</v>
      </c>
      <c r="B1001" s="365" t="s">
        <v>92</v>
      </c>
      <c r="C1001" s="364" t="s">
        <v>1078</v>
      </c>
      <c r="D1001" s="364" t="s">
        <v>1079</v>
      </c>
      <c r="E1001" s="364" t="s">
        <v>88</v>
      </c>
      <c r="F1001" s="364" t="s">
        <v>1327</v>
      </c>
      <c r="G1001" s="365" t="s">
        <v>1012</v>
      </c>
      <c r="H1001" s="364" t="s">
        <v>1039</v>
      </c>
      <c r="I1001" s="364" t="s">
        <v>1081</v>
      </c>
      <c r="J1001" s="366" t="s">
        <v>1328</v>
      </c>
      <c r="K1001" s="366">
        <v>318363</v>
      </c>
      <c r="L1001" s="366">
        <v>2</v>
      </c>
      <c r="M1001" s="366">
        <v>318363</v>
      </c>
      <c r="N1001" s="366">
        <v>2</v>
      </c>
    </row>
    <row r="1002" spans="1:14" ht="36">
      <c r="A1002" s="364">
        <v>1000</v>
      </c>
      <c r="B1002" s="365" t="s">
        <v>92</v>
      </c>
      <c r="C1002" s="364" t="s">
        <v>1078</v>
      </c>
      <c r="D1002" s="364" t="s">
        <v>1079</v>
      </c>
      <c r="E1002" s="364" t="s">
        <v>88</v>
      </c>
      <c r="F1002" s="364" t="s">
        <v>1153</v>
      </c>
      <c r="G1002" s="365" t="s">
        <v>969</v>
      </c>
      <c r="H1002" s="364" t="s">
        <v>293</v>
      </c>
      <c r="I1002" s="364" t="s">
        <v>1084</v>
      </c>
      <c r="J1002" s="366" t="s">
        <v>1154</v>
      </c>
      <c r="K1002" s="366">
        <v>205656</v>
      </c>
      <c r="L1002" s="366">
        <v>2</v>
      </c>
      <c r="M1002" s="366">
        <v>205656</v>
      </c>
      <c r="N1002" s="366">
        <v>2</v>
      </c>
    </row>
    <row r="1003" spans="1:14" ht="36">
      <c r="A1003" s="364">
        <v>1001</v>
      </c>
      <c r="B1003" s="365" t="s">
        <v>92</v>
      </c>
      <c r="C1003" s="364" t="s">
        <v>1078</v>
      </c>
      <c r="D1003" s="364" t="s">
        <v>1079</v>
      </c>
      <c r="E1003" s="364" t="s">
        <v>88</v>
      </c>
      <c r="F1003" s="364" t="s">
        <v>1094</v>
      </c>
      <c r="G1003" s="365" t="s">
        <v>336</v>
      </c>
      <c r="H1003" s="364" t="s">
        <v>293</v>
      </c>
      <c r="I1003" s="364" t="s">
        <v>1084</v>
      </c>
      <c r="J1003" s="366" t="s">
        <v>1095</v>
      </c>
      <c r="K1003" s="366">
        <v>582190</v>
      </c>
      <c r="L1003" s="366">
        <v>4</v>
      </c>
      <c r="M1003" s="366">
        <v>582190</v>
      </c>
      <c r="N1003" s="366">
        <v>4</v>
      </c>
    </row>
    <row r="1004" spans="1:14" ht="36">
      <c r="A1004" s="364">
        <v>1002</v>
      </c>
      <c r="B1004" s="365" t="s">
        <v>92</v>
      </c>
      <c r="C1004" s="364" t="s">
        <v>1078</v>
      </c>
      <c r="D1004" s="364" t="s">
        <v>1079</v>
      </c>
      <c r="E1004" s="364" t="s">
        <v>88</v>
      </c>
      <c r="F1004" s="364" t="s">
        <v>1083</v>
      </c>
      <c r="G1004" s="365" t="s">
        <v>312</v>
      </c>
      <c r="H1004" s="364" t="s">
        <v>293</v>
      </c>
      <c r="I1004" s="364" t="s">
        <v>1084</v>
      </c>
      <c r="J1004" s="366" t="s">
        <v>1085</v>
      </c>
      <c r="K1004" s="366">
        <v>541561</v>
      </c>
      <c r="L1004" s="366">
        <v>4</v>
      </c>
      <c r="M1004" s="366">
        <v>541561</v>
      </c>
      <c r="N1004" s="366">
        <v>4</v>
      </c>
    </row>
    <row r="1005" spans="1:14" ht="36">
      <c r="A1005" s="364">
        <v>1003</v>
      </c>
      <c r="B1005" s="365" t="s">
        <v>92</v>
      </c>
      <c r="C1005" s="364" t="s">
        <v>1078</v>
      </c>
      <c r="D1005" s="364" t="s">
        <v>1086</v>
      </c>
      <c r="E1005" s="364" t="s">
        <v>88</v>
      </c>
      <c r="F1005" s="364" t="s">
        <v>1087</v>
      </c>
      <c r="G1005" s="365" t="s">
        <v>319</v>
      </c>
      <c r="H1005" s="364" t="s">
        <v>298</v>
      </c>
      <c r="I1005" s="364" t="s">
        <v>1088</v>
      </c>
      <c r="J1005" s="366" t="s">
        <v>1089</v>
      </c>
      <c r="K1005" s="366">
        <v>496320</v>
      </c>
      <c r="L1005" s="366">
        <v>8</v>
      </c>
      <c r="M1005" s="366">
        <v>496320</v>
      </c>
      <c r="N1005" s="366">
        <v>8</v>
      </c>
    </row>
    <row r="1006" spans="1:14" ht="48">
      <c r="A1006" s="364">
        <v>1004</v>
      </c>
      <c r="B1006" s="365" t="s">
        <v>92</v>
      </c>
      <c r="C1006" s="364" t="s">
        <v>1078</v>
      </c>
      <c r="D1006" s="364" t="s">
        <v>1159</v>
      </c>
      <c r="E1006" s="364" t="s">
        <v>88</v>
      </c>
      <c r="F1006" s="364" t="s">
        <v>1255</v>
      </c>
      <c r="G1006" s="365" t="s">
        <v>313</v>
      </c>
      <c r="H1006" s="364" t="s">
        <v>298</v>
      </c>
      <c r="I1006" s="364" t="s">
        <v>1088</v>
      </c>
      <c r="J1006" s="366" t="s">
        <v>1256</v>
      </c>
      <c r="K1006" s="366">
        <v>664800</v>
      </c>
      <c r="L1006" s="366">
        <v>10</v>
      </c>
      <c r="M1006" s="366">
        <v>664800</v>
      </c>
      <c r="N1006" s="366">
        <v>10</v>
      </c>
    </row>
    <row r="1007" spans="1:14" ht="24">
      <c r="A1007" s="364">
        <v>1005</v>
      </c>
      <c r="B1007" s="365" t="s">
        <v>92</v>
      </c>
      <c r="C1007" s="364" t="s">
        <v>1078</v>
      </c>
      <c r="D1007" s="364" t="s">
        <v>1090</v>
      </c>
      <c r="E1007" s="364" t="s">
        <v>88</v>
      </c>
      <c r="F1007" s="364" t="s">
        <v>1176</v>
      </c>
      <c r="G1007" s="365" t="s">
        <v>351</v>
      </c>
      <c r="H1007" s="364" t="s">
        <v>361</v>
      </c>
      <c r="I1007" s="364" t="s">
        <v>1148</v>
      </c>
      <c r="J1007" s="366" t="s">
        <v>1177</v>
      </c>
      <c r="K1007" s="366">
        <v>3356821</v>
      </c>
      <c r="L1007" s="366">
        <v>39</v>
      </c>
      <c r="M1007" s="366">
        <v>3356821</v>
      </c>
      <c r="N1007" s="366">
        <v>39</v>
      </c>
    </row>
    <row r="1008" spans="1:14" ht="48">
      <c r="A1008" s="364">
        <v>1006</v>
      </c>
      <c r="B1008" s="365" t="s">
        <v>92</v>
      </c>
      <c r="C1008" s="364" t="s">
        <v>1078</v>
      </c>
      <c r="D1008" s="364" t="s">
        <v>1079</v>
      </c>
      <c r="E1008" s="364" t="s">
        <v>88</v>
      </c>
      <c r="F1008" s="364" t="s">
        <v>1426</v>
      </c>
      <c r="G1008" s="365" t="s">
        <v>963</v>
      </c>
      <c r="H1008" s="364" t="s">
        <v>305</v>
      </c>
      <c r="I1008" s="364" t="s">
        <v>1148</v>
      </c>
      <c r="J1008" s="366" t="s">
        <v>1427</v>
      </c>
      <c r="K1008" s="366">
        <v>1099450</v>
      </c>
      <c r="L1008" s="366">
        <v>10</v>
      </c>
      <c r="M1008" s="366">
        <v>1099450</v>
      </c>
      <c r="N1008" s="366">
        <v>10</v>
      </c>
    </row>
    <row r="1009" spans="1:14" ht="48">
      <c r="A1009" s="364">
        <v>1007</v>
      </c>
      <c r="B1009" s="365" t="s">
        <v>92</v>
      </c>
      <c r="C1009" s="364" t="s">
        <v>1078</v>
      </c>
      <c r="D1009" s="364" t="s">
        <v>1079</v>
      </c>
      <c r="E1009" s="364" t="s">
        <v>88</v>
      </c>
      <c r="F1009" s="364" t="s">
        <v>1362</v>
      </c>
      <c r="G1009" s="365" t="s">
        <v>964</v>
      </c>
      <c r="H1009" s="364" t="s">
        <v>305</v>
      </c>
      <c r="I1009" s="364" t="s">
        <v>1148</v>
      </c>
      <c r="J1009" s="366" t="s">
        <v>1363</v>
      </c>
      <c r="K1009" s="366">
        <v>695805</v>
      </c>
      <c r="L1009" s="366">
        <v>6</v>
      </c>
      <c r="M1009" s="366">
        <v>695805</v>
      </c>
      <c r="N1009" s="366">
        <v>6</v>
      </c>
    </row>
    <row r="1010" spans="1:14" ht="24">
      <c r="A1010" s="364">
        <v>1008</v>
      </c>
      <c r="B1010" s="365" t="s">
        <v>92</v>
      </c>
      <c r="C1010" s="364" t="s">
        <v>1078</v>
      </c>
      <c r="D1010" s="364" t="s">
        <v>1079</v>
      </c>
      <c r="E1010" s="364" t="s">
        <v>88</v>
      </c>
      <c r="F1010" s="364" t="s">
        <v>1108</v>
      </c>
      <c r="G1010" s="365" t="s">
        <v>333</v>
      </c>
      <c r="H1010" s="364" t="s">
        <v>299</v>
      </c>
      <c r="I1010" s="364" t="s">
        <v>1092</v>
      </c>
      <c r="J1010" s="366" t="s">
        <v>1109</v>
      </c>
      <c r="K1010" s="366">
        <v>1066525</v>
      </c>
      <c r="L1010" s="366">
        <v>8</v>
      </c>
      <c r="M1010" s="366">
        <v>1066525</v>
      </c>
      <c r="N1010" s="366">
        <v>8</v>
      </c>
    </row>
    <row r="1011" spans="1:14" ht="24">
      <c r="A1011" s="364">
        <v>1009</v>
      </c>
      <c r="B1011" s="365" t="s">
        <v>92</v>
      </c>
      <c r="C1011" s="364" t="s">
        <v>1078</v>
      </c>
      <c r="D1011" s="364" t="s">
        <v>1090</v>
      </c>
      <c r="E1011" s="364" t="s">
        <v>88</v>
      </c>
      <c r="F1011" s="364" t="s">
        <v>1091</v>
      </c>
      <c r="G1011" s="365" t="s">
        <v>321</v>
      </c>
      <c r="H1011" s="364" t="s">
        <v>361</v>
      </c>
      <c r="I1011" s="364" t="s">
        <v>1092</v>
      </c>
      <c r="J1011" s="366" t="s">
        <v>1093</v>
      </c>
      <c r="K1011" s="366">
        <v>1480933</v>
      </c>
      <c r="L1011" s="366">
        <v>15</v>
      </c>
      <c r="M1011" s="366">
        <v>1480933</v>
      </c>
      <c r="N1011" s="366">
        <v>15</v>
      </c>
    </row>
    <row r="1012" spans="1:14" ht="24">
      <c r="A1012" s="364">
        <v>1010</v>
      </c>
      <c r="B1012" s="365" t="s">
        <v>196</v>
      </c>
      <c r="C1012" s="364" t="s">
        <v>1078</v>
      </c>
      <c r="D1012" s="364" t="s">
        <v>1090</v>
      </c>
      <c r="E1012" s="364" t="s">
        <v>67</v>
      </c>
      <c r="F1012" s="364" t="s">
        <v>1389</v>
      </c>
      <c r="G1012" s="365" t="s">
        <v>1022</v>
      </c>
      <c r="H1012" s="364" t="s">
        <v>289</v>
      </c>
      <c r="I1012" s="364" t="s">
        <v>1088</v>
      </c>
      <c r="J1012" s="366" t="s">
        <v>1390</v>
      </c>
      <c r="K1012" s="366">
        <v>674784</v>
      </c>
      <c r="L1012" s="366">
        <v>4</v>
      </c>
      <c r="M1012" s="366">
        <v>674784</v>
      </c>
      <c r="N1012" s="366">
        <v>4</v>
      </c>
    </row>
    <row r="1013" spans="1:14" ht="36">
      <c r="A1013" s="364">
        <v>1011</v>
      </c>
      <c r="B1013" s="365" t="s">
        <v>221</v>
      </c>
      <c r="C1013" s="364" t="s">
        <v>1078</v>
      </c>
      <c r="D1013" s="364" t="s">
        <v>1102</v>
      </c>
      <c r="E1013" s="364" t="s">
        <v>22</v>
      </c>
      <c r="F1013" s="364" t="s">
        <v>1358</v>
      </c>
      <c r="G1013" s="365" t="s">
        <v>981</v>
      </c>
      <c r="H1013" s="364" t="s">
        <v>982</v>
      </c>
      <c r="I1013" s="364" t="s">
        <v>1092</v>
      </c>
      <c r="J1013" s="366" t="s">
        <v>1359</v>
      </c>
      <c r="K1013" s="366">
        <v>1312767</v>
      </c>
      <c r="L1013" s="366">
        <v>10</v>
      </c>
      <c r="M1013" s="366">
        <v>1312767</v>
      </c>
      <c r="N1013" s="366">
        <v>10</v>
      </c>
    </row>
    <row r="1014" spans="1:14" ht="24">
      <c r="A1014" s="364">
        <v>1012</v>
      </c>
      <c r="B1014" s="365" t="s">
        <v>95</v>
      </c>
      <c r="C1014" s="364" t="s">
        <v>1078</v>
      </c>
      <c r="D1014" s="364" t="s">
        <v>1090</v>
      </c>
      <c r="E1014" s="364" t="s">
        <v>242</v>
      </c>
      <c r="F1014" s="364" t="s">
        <v>1140</v>
      </c>
      <c r="G1014" s="365" t="s">
        <v>321</v>
      </c>
      <c r="H1014" s="364" t="s">
        <v>287</v>
      </c>
      <c r="I1014" s="364" t="s">
        <v>1092</v>
      </c>
      <c r="J1014" s="366" t="s">
        <v>1141</v>
      </c>
      <c r="K1014" s="366">
        <v>291579</v>
      </c>
      <c r="L1014" s="366">
        <v>3</v>
      </c>
      <c r="M1014" s="366">
        <v>291579</v>
      </c>
      <c r="N1014" s="366">
        <v>3</v>
      </c>
    </row>
    <row r="1015" spans="1:14" ht="24">
      <c r="A1015" s="364">
        <v>1013</v>
      </c>
      <c r="B1015" s="365" t="s">
        <v>95</v>
      </c>
      <c r="C1015" s="364" t="s">
        <v>1078</v>
      </c>
      <c r="D1015" s="364" t="s">
        <v>1090</v>
      </c>
      <c r="E1015" s="364" t="s">
        <v>242</v>
      </c>
      <c r="F1015" s="364" t="s">
        <v>1138</v>
      </c>
      <c r="G1015" s="365" t="s">
        <v>351</v>
      </c>
      <c r="H1015" s="364" t="s">
        <v>287</v>
      </c>
      <c r="I1015" s="364" t="s">
        <v>1092</v>
      </c>
      <c r="J1015" s="366" t="s">
        <v>1139</v>
      </c>
      <c r="K1015" s="366">
        <v>563586</v>
      </c>
      <c r="L1015" s="366">
        <v>6</v>
      </c>
      <c r="M1015" s="366">
        <v>563586</v>
      </c>
      <c r="N1015" s="366">
        <v>6</v>
      </c>
    </row>
    <row r="1016" spans="1:14" ht="24">
      <c r="A1016" s="364">
        <v>1014</v>
      </c>
      <c r="B1016" s="365" t="s">
        <v>95</v>
      </c>
      <c r="C1016" s="364" t="s">
        <v>1078</v>
      </c>
      <c r="D1016" s="364" t="s">
        <v>1090</v>
      </c>
      <c r="E1016" s="364" t="s">
        <v>242</v>
      </c>
      <c r="F1016" s="364" t="s">
        <v>1132</v>
      </c>
      <c r="G1016" s="365" t="s">
        <v>325</v>
      </c>
      <c r="H1016" s="364" t="s">
        <v>287</v>
      </c>
      <c r="I1016" s="364" t="s">
        <v>1092</v>
      </c>
      <c r="J1016" s="366" t="s">
        <v>1133</v>
      </c>
      <c r="K1016" s="366">
        <v>327180</v>
      </c>
      <c r="L1016" s="366">
        <v>4</v>
      </c>
      <c r="M1016" s="366">
        <v>327180</v>
      </c>
      <c r="N1016" s="366">
        <v>4</v>
      </c>
    </row>
    <row r="1017" spans="1:14" ht="24">
      <c r="A1017" s="364">
        <v>1015</v>
      </c>
      <c r="B1017" s="365" t="s">
        <v>95</v>
      </c>
      <c r="C1017" s="364" t="s">
        <v>1078</v>
      </c>
      <c r="D1017" s="364" t="s">
        <v>1090</v>
      </c>
      <c r="E1017" s="364" t="s">
        <v>242</v>
      </c>
      <c r="F1017" s="364" t="s">
        <v>1214</v>
      </c>
      <c r="G1017" s="365" t="s">
        <v>1010</v>
      </c>
      <c r="H1017" s="364" t="s">
        <v>287</v>
      </c>
      <c r="I1017" s="364" t="s">
        <v>1092</v>
      </c>
      <c r="J1017" s="366" t="s">
        <v>1215</v>
      </c>
      <c r="K1017" s="366">
        <v>175644</v>
      </c>
      <c r="L1017" s="366">
        <v>2</v>
      </c>
      <c r="M1017" s="366">
        <v>175644</v>
      </c>
      <c r="N1017" s="366">
        <v>2</v>
      </c>
    </row>
    <row r="1018" spans="1:14" ht="24">
      <c r="A1018" s="364">
        <v>1016</v>
      </c>
      <c r="B1018" s="365" t="s">
        <v>95</v>
      </c>
      <c r="C1018" s="364" t="s">
        <v>1078</v>
      </c>
      <c r="D1018" s="364" t="s">
        <v>1079</v>
      </c>
      <c r="E1018" s="364" t="s">
        <v>242</v>
      </c>
      <c r="F1018" s="364" t="s">
        <v>1100</v>
      </c>
      <c r="G1018" s="365" t="s">
        <v>324</v>
      </c>
      <c r="H1018" s="364" t="s">
        <v>298</v>
      </c>
      <c r="I1018" s="364" t="s">
        <v>1092</v>
      </c>
      <c r="J1018" s="366" t="s">
        <v>1101</v>
      </c>
      <c r="K1018" s="366">
        <v>72600</v>
      </c>
      <c r="L1018" s="366">
        <v>1</v>
      </c>
      <c r="M1018" s="366">
        <v>72600</v>
      </c>
      <c r="N1018" s="366">
        <v>1</v>
      </c>
    </row>
    <row r="1019" spans="1:14" ht="24">
      <c r="A1019" s="364">
        <v>1017</v>
      </c>
      <c r="B1019" s="365" t="s">
        <v>95</v>
      </c>
      <c r="C1019" s="364" t="s">
        <v>1078</v>
      </c>
      <c r="D1019" s="364" t="s">
        <v>1090</v>
      </c>
      <c r="E1019" s="364" t="s">
        <v>242</v>
      </c>
      <c r="F1019" s="364" t="s">
        <v>1202</v>
      </c>
      <c r="G1019" s="365" t="s">
        <v>975</v>
      </c>
      <c r="H1019" s="364" t="s">
        <v>289</v>
      </c>
      <c r="I1019" s="364" t="s">
        <v>1115</v>
      </c>
      <c r="J1019" s="366" t="s">
        <v>1203</v>
      </c>
      <c r="K1019" s="366">
        <v>345830</v>
      </c>
      <c r="L1019" s="366">
        <v>3</v>
      </c>
      <c r="M1019" s="366">
        <v>345830</v>
      </c>
      <c r="N1019" s="366">
        <v>3</v>
      </c>
    </row>
    <row r="1020" spans="1:14" ht="24">
      <c r="A1020" s="364">
        <v>1018</v>
      </c>
      <c r="B1020" s="365" t="s">
        <v>95</v>
      </c>
      <c r="C1020" s="364" t="s">
        <v>1078</v>
      </c>
      <c r="D1020" s="364" t="s">
        <v>1079</v>
      </c>
      <c r="E1020" s="364" t="s">
        <v>242</v>
      </c>
      <c r="F1020" s="364" t="s">
        <v>1329</v>
      </c>
      <c r="G1020" s="365" t="s">
        <v>367</v>
      </c>
      <c r="H1020" s="364" t="s">
        <v>1039</v>
      </c>
      <c r="I1020" s="364" t="s">
        <v>1081</v>
      </c>
      <c r="J1020" s="366" t="s">
        <v>1330</v>
      </c>
      <c r="K1020" s="366">
        <v>330763</v>
      </c>
      <c r="L1020" s="366">
        <v>2</v>
      </c>
      <c r="M1020" s="366">
        <v>330763</v>
      </c>
      <c r="N1020" s="366">
        <v>2</v>
      </c>
    </row>
    <row r="1021" spans="1:14" ht="24">
      <c r="A1021" s="364">
        <v>1019</v>
      </c>
      <c r="B1021" s="365" t="s">
        <v>95</v>
      </c>
      <c r="C1021" s="364" t="s">
        <v>1078</v>
      </c>
      <c r="D1021" s="364" t="s">
        <v>1090</v>
      </c>
      <c r="E1021" s="364" t="s">
        <v>242</v>
      </c>
      <c r="F1021" s="364" t="s">
        <v>1176</v>
      </c>
      <c r="G1021" s="365" t="s">
        <v>351</v>
      </c>
      <c r="H1021" s="364" t="s">
        <v>361</v>
      </c>
      <c r="I1021" s="364" t="s">
        <v>1148</v>
      </c>
      <c r="J1021" s="366" t="s">
        <v>1177</v>
      </c>
      <c r="K1021" s="366">
        <v>169995</v>
      </c>
      <c r="L1021" s="366">
        <v>2</v>
      </c>
      <c r="M1021" s="366">
        <v>169995</v>
      </c>
      <c r="N1021" s="366">
        <v>2</v>
      </c>
    </row>
    <row r="1022" spans="1:14" ht="60">
      <c r="A1022" s="364">
        <v>1020</v>
      </c>
      <c r="B1022" s="365" t="s">
        <v>77</v>
      </c>
      <c r="C1022" s="364" t="s">
        <v>1078</v>
      </c>
      <c r="D1022" s="364" t="s">
        <v>1079</v>
      </c>
      <c r="E1022" s="364" t="s">
        <v>67</v>
      </c>
      <c r="F1022" s="364" t="s">
        <v>1188</v>
      </c>
      <c r="G1022" s="365" t="s">
        <v>329</v>
      </c>
      <c r="H1022" s="364" t="s">
        <v>304</v>
      </c>
      <c r="I1022" s="364" t="s">
        <v>1187</v>
      </c>
      <c r="J1022" s="366" t="s">
        <v>1189</v>
      </c>
      <c r="K1022" s="366">
        <v>-709828</v>
      </c>
      <c r="L1022" s="366">
        <v>-2</v>
      </c>
      <c r="M1022" s="366">
        <v>-709828</v>
      </c>
      <c r="N1022" s="366">
        <v>-2</v>
      </c>
    </row>
    <row r="1023" spans="1:14" ht="36">
      <c r="A1023" s="364">
        <v>1021</v>
      </c>
      <c r="B1023" s="365" t="s">
        <v>114</v>
      </c>
      <c r="C1023" s="364" t="s">
        <v>1078</v>
      </c>
      <c r="D1023" s="364" t="s">
        <v>1131</v>
      </c>
      <c r="E1023" s="364" t="s">
        <v>115</v>
      </c>
      <c r="F1023" s="364" t="s">
        <v>1370</v>
      </c>
      <c r="G1023" s="365" t="s">
        <v>1024</v>
      </c>
      <c r="H1023" s="364" t="s">
        <v>283</v>
      </c>
      <c r="I1023" s="364" t="s">
        <v>1187</v>
      </c>
      <c r="J1023" s="366" t="s">
        <v>1371</v>
      </c>
      <c r="K1023" s="366">
        <v>2472000</v>
      </c>
      <c r="L1023" s="366">
        <v>6</v>
      </c>
      <c r="M1023" s="366">
        <v>2472000</v>
      </c>
      <c r="N1023" s="366">
        <v>6</v>
      </c>
    </row>
    <row r="1024" spans="1:14" ht="36">
      <c r="A1024" s="364">
        <v>1022</v>
      </c>
      <c r="B1024" s="365" t="s">
        <v>114</v>
      </c>
      <c r="C1024" s="364" t="s">
        <v>1078</v>
      </c>
      <c r="D1024" s="364" t="s">
        <v>1131</v>
      </c>
      <c r="E1024" s="364" t="s">
        <v>115</v>
      </c>
      <c r="F1024" s="364" t="s">
        <v>1378</v>
      </c>
      <c r="G1024" s="365" t="s">
        <v>1021</v>
      </c>
      <c r="H1024" s="364" t="s">
        <v>283</v>
      </c>
      <c r="I1024" s="364" t="s">
        <v>1187</v>
      </c>
      <c r="J1024" s="366" t="s">
        <v>1379</v>
      </c>
      <c r="K1024" s="366">
        <v>1700400</v>
      </c>
      <c r="L1024" s="366">
        <v>4</v>
      </c>
      <c r="M1024" s="366">
        <v>1700400</v>
      </c>
      <c r="N1024" s="366">
        <v>4</v>
      </c>
    </row>
    <row r="1025" spans="1:14" ht="48">
      <c r="A1025" s="364">
        <v>1023</v>
      </c>
      <c r="B1025" s="365" t="s">
        <v>114</v>
      </c>
      <c r="C1025" s="364" t="s">
        <v>1078</v>
      </c>
      <c r="D1025" s="364" t="s">
        <v>1131</v>
      </c>
      <c r="E1025" s="364" t="s">
        <v>115</v>
      </c>
      <c r="F1025" s="364" t="s">
        <v>1797</v>
      </c>
      <c r="G1025" s="365" t="s">
        <v>1798</v>
      </c>
      <c r="H1025" s="364" t="s">
        <v>297</v>
      </c>
      <c r="I1025" s="364" t="s">
        <v>1187</v>
      </c>
      <c r="J1025" s="366" t="s">
        <v>1799</v>
      </c>
      <c r="K1025" s="366">
        <v>5797800</v>
      </c>
      <c r="L1025" s="366">
        <v>16</v>
      </c>
      <c r="M1025" s="366">
        <v>5797800</v>
      </c>
      <c r="N1025" s="366">
        <v>16</v>
      </c>
    </row>
    <row r="1026" spans="1:14" ht="48">
      <c r="A1026" s="364">
        <v>1024</v>
      </c>
      <c r="B1026" s="365" t="s">
        <v>114</v>
      </c>
      <c r="C1026" s="364" t="s">
        <v>1078</v>
      </c>
      <c r="D1026" s="364" t="s">
        <v>1131</v>
      </c>
      <c r="E1026" s="364" t="s">
        <v>115</v>
      </c>
      <c r="F1026" s="364" t="s">
        <v>1356</v>
      </c>
      <c r="G1026" s="365" t="s">
        <v>979</v>
      </c>
      <c r="H1026" s="364" t="s">
        <v>297</v>
      </c>
      <c r="I1026" s="364" t="s">
        <v>1187</v>
      </c>
      <c r="J1026" s="366" t="s">
        <v>1357</v>
      </c>
      <c r="K1026" s="366">
        <v>4816200</v>
      </c>
      <c r="L1026" s="366">
        <v>12</v>
      </c>
      <c r="M1026" s="366">
        <v>4816200</v>
      </c>
      <c r="N1026" s="366">
        <v>12</v>
      </c>
    </row>
    <row r="1027" spans="1:14" ht="24">
      <c r="A1027" s="364">
        <v>1025</v>
      </c>
      <c r="B1027" s="365" t="s">
        <v>114</v>
      </c>
      <c r="C1027" s="364" t="s">
        <v>1078</v>
      </c>
      <c r="D1027" s="364" t="s">
        <v>1079</v>
      </c>
      <c r="E1027" s="364" t="s">
        <v>115</v>
      </c>
      <c r="F1027" s="364" t="s">
        <v>2110</v>
      </c>
      <c r="G1027" s="365" t="s">
        <v>2111</v>
      </c>
      <c r="H1027" s="364" t="s">
        <v>297</v>
      </c>
      <c r="I1027" s="364" t="s">
        <v>1187</v>
      </c>
      <c r="J1027" s="366" t="s">
        <v>2112</v>
      </c>
      <c r="K1027" s="366">
        <v>851000</v>
      </c>
      <c r="L1027" s="366">
        <v>2</v>
      </c>
      <c r="M1027" s="366">
        <v>851000</v>
      </c>
      <c r="N1027" s="366">
        <v>2</v>
      </c>
    </row>
    <row r="1028" spans="1:14" ht="60">
      <c r="A1028" s="364">
        <v>1026</v>
      </c>
      <c r="B1028" s="365" t="s">
        <v>114</v>
      </c>
      <c r="C1028" s="364" t="s">
        <v>1078</v>
      </c>
      <c r="D1028" s="364" t="s">
        <v>1131</v>
      </c>
      <c r="E1028" s="364" t="s">
        <v>115</v>
      </c>
      <c r="F1028" s="364" t="s">
        <v>2169</v>
      </c>
      <c r="G1028" s="365" t="s">
        <v>2170</v>
      </c>
      <c r="H1028" s="364" t="s">
        <v>304</v>
      </c>
      <c r="I1028" s="364" t="s">
        <v>1187</v>
      </c>
      <c r="J1028" s="366" t="s">
        <v>2171</v>
      </c>
      <c r="K1028" s="366">
        <v>567600</v>
      </c>
      <c r="L1028" s="366">
        <v>2</v>
      </c>
      <c r="M1028" s="366">
        <v>567600</v>
      </c>
      <c r="N1028" s="366">
        <v>2</v>
      </c>
    </row>
    <row r="1029" spans="1:14" ht="36">
      <c r="A1029" s="364">
        <v>1027</v>
      </c>
      <c r="B1029" s="365" t="s">
        <v>114</v>
      </c>
      <c r="C1029" s="364" t="s">
        <v>1078</v>
      </c>
      <c r="D1029" s="364" t="s">
        <v>1131</v>
      </c>
      <c r="E1029" s="364" t="s">
        <v>115</v>
      </c>
      <c r="F1029" s="364" t="s">
        <v>1449</v>
      </c>
      <c r="G1029" s="365" t="s">
        <v>1025</v>
      </c>
      <c r="H1029" s="364" t="s">
        <v>304</v>
      </c>
      <c r="I1029" s="364" t="s">
        <v>1187</v>
      </c>
      <c r="J1029" s="366" t="s">
        <v>1450</v>
      </c>
      <c r="K1029" s="366">
        <v>469000</v>
      </c>
      <c r="L1029" s="366">
        <v>2</v>
      </c>
      <c r="M1029" s="366">
        <v>469000</v>
      </c>
      <c r="N1029" s="366">
        <v>2</v>
      </c>
    </row>
    <row r="1030" spans="1:14" ht="36">
      <c r="A1030" s="364">
        <v>1028</v>
      </c>
      <c r="B1030" s="365" t="s">
        <v>114</v>
      </c>
      <c r="C1030" s="364" t="s">
        <v>1078</v>
      </c>
      <c r="D1030" s="364" t="s">
        <v>1131</v>
      </c>
      <c r="E1030" s="364" t="s">
        <v>115</v>
      </c>
      <c r="F1030" s="364" t="s">
        <v>1451</v>
      </c>
      <c r="G1030" s="365" t="s">
        <v>1026</v>
      </c>
      <c r="H1030" s="364" t="s">
        <v>304</v>
      </c>
      <c r="I1030" s="364" t="s">
        <v>1187</v>
      </c>
      <c r="J1030" s="366" t="s">
        <v>1452</v>
      </c>
      <c r="K1030" s="366">
        <v>2977400</v>
      </c>
      <c r="L1030" s="366">
        <v>10</v>
      </c>
      <c r="M1030" s="366">
        <v>2977400</v>
      </c>
      <c r="N1030" s="366">
        <v>10</v>
      </c>
    </row>
    <row r="1031" spans="1:14" ht="48">
      <c r="A1031" s="364">
        <v>1029</v>
      </c>
      <c r="B1031" s="365" t="s">
        <v>114</v>
      </c>
      <c r="C1031" s="364" t="s">
        <v>1078</v>
      </c>
      <c r="D1031" s="364" t="s">
        <v>1131</v>
      </c>
      <c r="E1031" s="364" t="s">
        <v>115</v>
      </c>
      <c r="F1031" s="364" t="s">
        <v>1442</v>
      </c>
      <c r="G1031" s="365" t="s">
        <v>984</v>
      </c>
      <c r="H1031" s="364" t="s">
        <v>304</v>
      </c>
      <c r="I1031" s="364" t="s">
        <v>1187</v>
      </c>
      <c r="J1031" s="366" t="s">
        <v>1443</v>
      </c>
      <c r="K1031" s="366">
        <v>2187000</v>
      </c>
      <c r="L1031" s="366">
        <v>10</v>
      </c>
      <c r="M1031" s="366">
        <v>2187000</v>
      </c>
      <c r="N1031" s="366">
        <v>10</v>
      </c>
    </row>
    <row r="1032" spans="1:14" ht="48">
      <c r="A1032" s="364">
        <v>1030</v>
      </c>
      <c r="B1032" s="365" t="s">
        <v>114</v>
      </c>
      <c r="C1032" s="364" t="s">
        <v>1078</v>
      </c>
      <c r="D1032" s="364" t="s">
        <v>1131</v>
      </c>
      <c r="E1032" s="364" t="s">
        <v>115</v>
      </c>
      <c r="F1032" s="364" t="s">
        <v>1448</v>
      </c>
      <c r="G1032" s="365" t="s">
        <v>379</v>
      </c>
      <c r="H1032" s="364" t="s">
        <v>304</v>
      </c>
      <c r="I1032" s="364" t="s">
        <v>1187</v>
      </c>
      <c r="J1032" s="366" t="s">
        <v>1388</v>
      </c>
      <c r="K1032" s="366">
        <v>1787100</v>
      </c>
      <c r="L1032" s="366">
        <v>7</v>
      </c>
      <c r="M1032" s="366">
        <v>1787100</v>
      </c>
      <c r="N1032" s="366">
        <v>7</v>
      </c>
    </row>
    <row r="1033" spans="1:14" ht="36">
      <c r="A1033" s="364">
        <v>1031</v>
      </c>
      <c r="B1033" s="365" t="s">
        <v>114</v>
      </c>
      <c r="C1033" s="364" t="s">
        <v>1078</v>
      </c>
      <c r="D1033" s="364" t="s">
        <v>1131</v>
      </c>
      <c r="E1033" s="364" t="s">
        <v>115</v>
      </c>
      <c r="F1033" s="364" t="s">
        <v>1453</v>
      </c>
      <c r="G1033" s="365" t="s">
        <v>374</v>
      </c>
      <c r="H1033" s="364" t="s">
        <v>304</v>
      </c>
      <c r="I1033" s="364" t="s">
        <v>1187</v>
      </c>
      <c r="J1033" s="366" t="s">
        <v>1454</v>
      </c>
      <c r="K1033" s="366">
        <v>814800</v>
      </c>
      <c r="L1033" s="366">
        <v>3</v>
      </c>
      <c r="M1033" s="366">
        <v>814800</v>
      </c>
      <c r="N1033" s="366">
        <v>3</v>
      </c>
    </row>
    <row r="1034" spans="1:14" ht="48">
      <c r="A1034" s="364">
        <v>1032</v>
      </c>
      <c r="B1034" s="365" t="s">
        <v>114</v>
      </c>
      <c r="C1034" s="364" t="s">
        <v>1078</v>
      </c>
      <c r="D1034" s="364" t="s">
        <v>1079</v>
      </c>
      <c r="E1034" s="364" t="s">
        <v>115</v>
      </c>
      <c r="F1034" s="364" t="s">
        <v>1446</v>
      </c>
      <c r="G1034" s="365" t="s">
        <v>985</v>
      </c>
      <c r="H1034" s="364" t="s">
        <v>439</v>
      </c>
      <c r="I1034" s="364" t="s">
        <v>1187</v>
      </c>
      <c r="J1034" s="366" t="s">
        <v>1447</v>
      </c>
      <c r="K1034" s="366">
        <v>3376000</v>
      </c>
      <c r="L1034" s="366">
        <v>8</v>
      </c>
      <c r="M1034" s="366">
        <v>3376000</v>
      </c>
      <c r="N1034" s="366">
        <v>8</v>
      </c>
    </row>
    <row r="1035" spans="1:14" ht="36">
      <c r="A1035" s="364">
        <v>1033</v>
      </c>
      <c r="B1035" s="365" t="s">
        <v>114</v>
      </c>
      <c r="C1035" s="364" t="s">
        <v>1078</v>
      </c>
      <c r="D1035" s="364" t="s">
        <v>1131</v>
      </c>
      <c r="E1035" s="364" t="s">
        <v>115</v>
      </c>
      <c r="F1035" s="364" t="s">
        <v>1910</v>
      </c>
      <c r="G1035" s="365" t="s">
        <v>1911</v>
      </c>
      <c r="H1035" s="364" t="s">
        <v>297</v>
      </c>
      <c r="I1035" s="364" t="s">
        <v>1187</v>
      </c>
      <c r="J1035" s="366" t="s">
        <v>1912</v>
      </c>
      <c r="K1035" s="366">
        <v>242800</v>
      </c>
      <c r="L1035" s="366">
        <v>1</v>
      </c>
      <c r="M1035" s="366">
        <v>242800</v>
      </c>
      <c r="N1035" s="366">
        <v>1</v>
      </c>
    </row>
    <row r="1036" spans="1:14" ht="60">
      <c r="A1036" s="364">
        <v>1034</v>
      </c>
      <c r="B1036" s="365" t="s">
        <v>114</v>
      </c>
      <c r="C1036" s="364" t="s">
        <v>1078</v>
      </c>
      <c r="D1036" s="364" t="s">
        <v>1079</v>
      </c>
      <c r="E1036" s="364" t="s">
        <v>115</v>
      </c>
      <c r="F1036" s="364" t="s">
        <v>1916</v>
      </c>
      <c r="G1036" s="365" t="s">
        <v>1917</v>
      </c>
      <c r="H1036" s="364" t="s">
        <v>304</v>
      </c>
      <c r="I1036" s="364" t="s">
        <v>1187</v>
      </c>
      <c r="J1036" s="366" t="s">
        <v>1918</v>
      </c>
      <c r="K1036" s="366">
        <v>916400</v>
      </c>
      <c r="L1036" s="366">
        <v>4</v>
      </c>
      <c r="M1036" s="366">
        <v>916400</v>
      </c>
      <c r="N1036" s="366">
        <v>4</v>
      </c>
    </row>
    <row r="1037" spans="1:14" ht="36">
      <c r="A1037" s="364">
        <v>1035</v>
      </c>
      <c r="B1037" s="365" t="s">
        <v>114</v>
      </c>
      <c r="C1037" s="364" t="s">
        <v>1078</v>
      </c>
      <c r="D1037" s="364" t="s">
        <v>1079</v>
      </c>
      <c r="E1037" s="364" t="s">
        <v>115</v>
      </c>
      <c r="F1037" s="364" t="s">
        <v>1919</v>
      </c>
      <c r="G1037" s="365" t="s">
        <v>1920</v>
      </c>
      <c r="H1037" s="364" t="s">
        <v>304</v>
      </c>
      <c r="I1037" s="364" t="s">
        <v>1187</v>
      </c>
      <c r="J1037" s="366" t="s">
        <v>1454</v>
      </c>
      <c r="K1037" s="366">
        <v>543200</v>
      </c>
      <c r="L1037" s="366">
        <v>2</v>
      </c>
      <c r="M1037" s="366">
        <v>543200</v>
      </c>
      <c r="N1037" s="366">
        <v>2</v>
      </c>
    </row>
    <row r="1038" spans="1:14" ht="48">
      <c r="A1038" s="364">
        <v>1036</v>
      </c>
      <c r="B1038" s="365" t="s">
        <v>114</v>
      </c>
      <c r="C1038" s="364" t="s">
        <v>1078</v>
      </c>
      <c r="D1038" s="364" t="s">
        <v>1090</v>
      </c>
      <c r="E1038" s="364" t="s">
        <v>115</v>
      </c>
      <c r="F1038" s="364" t="s">
        <v>1384</v>
      </c>
      <c r="G1038" s="365" t="s">
        <v>961</v>
      </c>
      <c r="H1038" s="364" t="s">
        <v>283</v>
      </c>
      <c r="I1038" s="364" t="s">
        <v>1187</v>
      </c>
      <c r="J1038" s="366" t="s">
        <v>1385</v>
      </c>
      <c r="K1038" s="366">
        <v>3654600</v>
      </c>
      <c r="L1038" s="366">
        <v>12</v>
      </c>
      <c r="M1038" s="366">
        <v>3654600</v>
      </c>
      <c r="N1038" s="366">
        <v>12</v>
      </c>
    </row>
    <row r="1039" spans="1:14" ht="48">
      <c r="A1039" s="364">
        <v>1037</v>
      </c>
      <c r="B1039" s="365" t="s">
        <v>114</v>
      </c>
      <c r="C1039" s="364" t="s">
        <v>1078</v>
      </c>
      <c r="D1039" s="364" t="s">
        <v>1090</v>
      </c>
      <c r="E1039" s="364" t="s">
        <v>115</v>
      </c>
      <c r="F1039" s="364" t="s">
        <v>1296</v>
      </c>
      <c r="G1039" s="365" t="s">
        <v>995</v>
      </c>
      <c r="H1039" s="364" t="s">
        <v>283</v>
      </c>
      <c r="I1039" s="364" t="s">
        <v>1187</v>
      </c>
      <c r="J1039" s="366" t="s">
        <v>1297</v>
      </c>
      <c r="K1039" s="366">
        <v>4813200</v>
      </c>
      <c r="L1039" s="366">
        <v>14</v>
      </c>
      <c r="M1039" s="366">
        <v>4813200</v>
      </c>
      <c r="N1039" s="366">
        <v>14</v>
      </c>
    </row>
    <row r="1040" spans="1:14" ht="36">
      <c r="A1040" s="364">
        <v>1038</v>
      </c>
      <c r="B1040" s="365" t="s">
        <v>114</v>
      </c>
      <c r="C1040" s="364" t="s">
        <v>1078</v>
      </c>
      <c r="D1040" s="364" t="s">
        <v>1079</v>
      </c>
      <c r="E1040" s="364" t="s">
        <v>115</v>
      </c>
      <c r="F1040" s="364" t="s">
        <v>1662</v>
      </c>
      <c r="G1040" s="365" t="s">
        <v>1663</v>
      </c>
      <c r="H1040" s="364" t="s">
        <v>304</v>
      </c>
      <c r="I1040" s="364" t="s">
        <v>1187</v>
      </c>
      <c r="J1040" s="366" t="s">
        <v>1443</v>
      </c>
      <c r="K1040" s="366">
        <v>437400</v>
      </c>
      <c r="L1040" s="366">
        <v>2</v>
      </c>
      <c r="M1040" s="366">
        <v>437400</v>
      </c>
      <c r="N1040" s="366">
        <v>2</v>
      </c>
    </row>
    <row r="1041" spans="1:14" ht="48">
      <c r="A1041" s="364">
        <v>1039</v>
      </c>
      <c r="B1041" s="365" t="s">
        <v>114</v>
      </c>
      <c r="C1041" s="364" t="s">
        <v>1078</v>
      </c>
      <c r="D1041" s="364" t="s">
        <v>1079</v>
      </c>
      <c r="E1041" s="364" t="s">
        <v>115</v>
      </c>
      <c r="F1041" s="364" t="s">
        <v>1876</v>
      </c>
      <c r="G1041" s="365" t="s">
        <v>1877</v>
      </c>
      <c r="H1041" s="364" t="s">
        <v>304</v>
      </c>
      <c r="I1041" s="364" t="s">
        <v>1187</v>
      </c>
      <c r="J1041" s="366" t="s">
        <v>1878</v>
      </c>
      <c r="K1041" s="366">
        <v>1102500</v>
      </c>
      <c r="L1041" s="366">
        <v>5</v>
      </c>
      <c r="M1041" s="366">
        <v>1102500</v>
      </c>
      <c r="N1041" s="366">
        <v>5</v>
      </c>
    </row>
    <row r="1042" spans="1:14" ht="36">
      <c r="A1042" s="364">
        <v>1040</v>
      </c>
      <c r="B1042" s="365" t="s">
        <v>114</v>
      </c>
      <c r="C1042" s="364" t="s">
        <v>1078</v>
      </c>
      <c r="D1042" s="364" t="s">
        <v>1131</v>
      </c>
      <c r="E1042" s="364" t="s">
        <v>115</v>
      </c>
      <c r="F1042" s="364" t="s">
        <v>1311</v>
      </c>
      <c r="G1042" s="365" t="s">
        <v>381</v>
      </c>
      <c r="H1042" s="364" t="s">
        <v>304</v>
      </c>
      <c r="I1042" s="364" t="s">
        <v>1187</v>
      </c>
      <c r="J1042" s="366" t="s">
        <v>1312</v>
      </c>
      <c r="K1042" s="366">
        <v>3946600</v>
      </c>
      <c r="L1042" s="366">
        <v>14</v>
      </c>
      <c r="M1042" s="366">
        <v>3946600</v>
      </c>
      <c r="N1042" s="366">
        <v>14</v>
      </c>
    </row>
    <row r="1043" spans="1:14" ht="48">
      <c r="A1043" s="364">
        <v>1041</v>
      </c>
      <c r="B1043" s="365" t="s">
        <v>114</v>
      </c>
      <c r="C1043" s="364" t="s">
        <v>1078</v>
      </c>
      <c r="D1043" s="364" t="s">
        <v>1079</v>
      </c>
      <c r="E1043" s="364" t="s">
        <v>115</v>
      </c>
      <c r="F1043" s="364" t="s">
        <v>1218</v>
      </c>
      <c r="G1043" s="365" t="s">
        <v>342</v>
      </c>
      <c r="H1043" s="364" t="s">
        <v>301</v>
      </c>
      <c r="I1043" s="364" t="s">
        <v>1187</v>
      </c>
      <c r="J1043" s="366" t="s">
        <v>1219</v>
      </c>
      <c r="K1043" s="366">
        <v>6552000</v>
      </c>
      <c r="L1043" s="366">
        <v>20</v>
      </c>
      <c r="M1043" s="366">
        <v>6552000</v>
      </c>
      <c r="N1043" s="366">
        <v>20</v>
      </c>
    </row>
    <row r="1044" spans="1:14" ht="48">
      <c r="A1044" s="364">
        <v>1042</v>
      </c>
      <c r="B1044" s="365" t="s">
        <v>114</v>
      </c>
      <c r="C1044" s="364" t="s">
        <v>1078</v>
      </c>
      <c r="D1044" s="364" t="s">
        <v>1079</v>
      </c>
      <c r="E1044" s="364" t="s">
        <v>115</v>
      </c>
      <c r="F1044" s="364" t="s">
        <v>1220</v>
      </c>
      <c r="G1044" s="365" t="s">
        <v>355</v>
      </c>
      <c r="H1044" s="364" t="s">
        <v>301</v>
      </c>
      <c r="I1044" s="364" t="s">
        <v>1187</v>
      </c>
      <c r="J1044" s="366" t="s">
        <v>1221</v>
      </c>
      <c r="K1044" s="366">
        <v>2184000</v>
      </c>
      <c r="L1044" s="366">
        <v>6</v>
      </c>
      <c r="M1044" s="366">
        <v>2184000</v>
      </c>
      <c r="N1044" s="366">
        <v>6</v>
      </c>
    </row>
    <row r="1045" spans="1:14" ht="48">
      <c r="A1045" s="364">
        <v>1043</v>
      </c>
      <c r="B1045" s="365" t="s">
        <v>114</v>
      </c>
      <c r="C1045" s="364" t="s">
        <v>1078</v>
      </c>
      <c r="D1045" s="364" t="s">
        <v>1079</v>
      </c>
      <c r="E1045" s="364" t="s">
        <v>115</v>
      </c>
      <c r="F1045" s="364" t="s">
        <v>1190</v>
      </c>
      <c r="G1045" s="365" t="s">
        <v>373</v>
      </c>
      <c r="H1045" s="364" t="s">
        <v>305</v>
      </c>
      <c r="I1045" s="364" t="s">
        <v>1187</v>
      </c>
      <c r="J1045" s="366" t="s">
        <v>1191</v>
      </c>
      <c r="K1045" s="366">
        <v>9919800</v>
      </c>
      <c r="L1045" s="366">
        <v>33</v>
      </c>
      <c r="M1045" s="366">
        <v>9919800</v>
      </c>
      <c r="N1045" s="366">
        <v>33</v>
      </c>
    </row>
    <row r="1046" spans="1:14" ht="48">
      <c r="A1046" s="364">
        <v>1044</v>
      </c>
      <c r="B1046" s="365" t="s">
        <v>114</v>
      </c>
      <c r="C1046" s="364" t="s">
        <v>1078</v>
      </c>
      <c r="D1046" s="364" t="s">
        <v>1079</v>
      </c>
      <c r="E1046" s="364" t="s">
        <v>115</v>
      </c>
      <c r="F1046" s="364" t="s">
        <v>1192</v>
      </c>
      <c r="G1046" s="365" t="s">
        <v>2093</v>
      </c>
      <c r="H1046" s="364" t="s">
        <v>305</v>
      </c>
      <c r="I1046" s="364" t="s">
        <v>1187</v>
      </c>
      <c r="J1046" s="366" t="s">
        <v>1193</v>
      </c>
      <c r="K1046" s="366">
        <v>11903100</v>
      </c>
      <c r="L1046" s="366">
        <v>33</v>
      </c>
      <c r="M1046" s="366">
        <v>11903100</v>
      </c>
      <c r="N1046" s="366">
        <v>33</v>
      </c>
    </row>
    <row r="1047" spans="1:14" ht="48">
      <c r="A1047" s="364">
        <v>1045</v>
      </c>
      <c r="B1047" s="365" t="s">
        <v>114</v>
      </c>
      <c r="C1047" s="364" t="s">
        <v>1078</v>
      </c>
      <c r="D1047" s="364" t="s">
        <v>1079</v>
      </c>
      <c r="E1047" s="364" t="s">
        <v>115</v>
      </c>
      <c r="F1047" s="364" t="s">
        <v>1366</v>
      </c>
      <c r="G1047" s="365" t="s">
        <v>353</v>
      </c>
      <c r="H1047" s="364" t="s">
        <v>305</v>
      </c>
      <c r="I1047" s="364" t="s">
        <v>1187</v>
      </c>
      <c r="J1047" s="366" t="s">
        <v>1367</v>
      </c>
      <c r="K1047" s="366">
        <v>1960800</v>
      </c>
      <c r="L1047" s="366">
        <v>6</v>
      </c>
      <c r="M1047" s="366">
        <v>1960800</v>
      </c>
      <c r="N1047" s="366">
        <v>6</v>
      </c>
    </row>
    <row r="1048" spans="1:14" ht="48">
      <c r="A1048" s="364">
        <v>1046</v>
      </c>
      <c r="B1048" s="365" t="s">
        <v>114</v>
      </c>
      <c r="C1048" s="364" t="s">
        <v>1078</v>
      </c>
      <c r="D1048" s="364" t="s">
        <v>1079</v>
      </c>
      <c r="E1048" s="364" t="s">
        <v>115</v>
      </c>
      <c r="F1048" s="364" t="s">
        <v>1194</v>
      </c>
      <c r="G1048" s="365" t="s">
        <v>997</v>
      </c>
      <c r="H1048" s="364" t="s">
        <v>305</v>
      </c>
      <c r="I1048" s="364" t="s">
        <v>1187</v>
      </c>
      <c r="J1048" s="366" t="s">
        <v>1195</v>
      </c>
      <c r="K1048" s="366">
        <v>3267900</v>
      </c>
      <c r="L1048" s="366">
        <v>9</v>
      </c>
      <c r="M1048" s="366">
        <v>3267900</v>
      </c>
      <c r="N1048" s="366">
        <v>9</v>
      </c>
    </row>
    <row r="1049" spans="1:14" ht="72">
      <c r="A1049" s="364">
        <v>1047</v>
      </c>
      <c r="B1049" s="365" t="s">
        <v>114</v>
      </c>
      <c r="C1049" s="364" t="s">
        <v>1078</v>
      </c>
      <c r="D1049" s="364" t="s">
        <v>1079</v>
      </c>
      <c r="E1049" s="364" t="s">
        <v>115</v>
      </c>
      <c r="F1049" s="364" t="s">
        <v>1236</v>
      </c>
      <c r="G1049" s="365" t="s">
        <v>383</v>
      </c>
      <c r="H1049" s="364" t="s">
        <v>305</v>
      </c>
      <c r="I1049" s="364" t="s">
        <v>1187</v>
      </c>
      <c r="J1049" s="366" t="s">
        <v>1237</v>
      </c>
      <c r="K1049" s="366">
        <v>7817800</v>
      </c>
      <c r="L1049" s="366">
        <v>35</v>
      </c>
      <c r="M1049" s="366">
        <v>7817800</v>
      </c>
      <c r="N1049" s="366">
        <v>35</v>
      </c>
    </row>
    <row r="1050" spans="1:14" ht="60">
      <c r="A1050" s="364">
        <v>1048</v>
      </c>
      <c r="B1050" s="365" t="s">
        <v>114</v>
      </c>
      <c r="C1050" s="364" t="s">
        <v>1078</v>
      </c>
      <c r="D1050" s="364" t="s">
        <v>1079</v>
      </c>
      <c r="E1050" s="364" t="s">
        <v>115</v>
      </c>
      <c r="F1050" s="364" t="s">
        <v>1434</v>
      </c>
      <c r="G1050" s="365" t="s">
        <v>1023</v>
      </c>
      <c r="H1050" s="364" t="s">
        <v>305</v>
      </c>
      <c r="I1050" s="364" t="s">
        <v>1187</v>
      </c>
      <c r="J1050" s="366" t="s">
        <v>1435</v>
      </c>
      <c r="K1050" s="366">
        <v>585400</v>
      </c>
      <c r="L1050" s="366">
        <v>2</v>
      </c>
      <c r="M1050" s="366">
        <v>585400</v>
      </c>
      <c r="N1050" s="366">
        <v>2</v>
      </c>
    </row>
    <row r="1051" spans="1:14" ht="60">
      <c r="A1051" s="364">
        <v>1049</v>
      </c>
      <c r="B1051" s="365" t="s">
        <v>114</v>
      </c>
      <c r="C1051" s="364" t="s">
        <v>1078</v>
      </c>
      <c r="D1051" s="364" t="s">
        <v>1079</v>
      </c>
      <c r="E1051" s="364" t="s">
        <v>115</v>
      </c>
      <c r="F1051" s="364" t="s">
        <v>1785</v>
      </c>
      <c r="G1051" s="365" t="s">
        <v>1786</v>
      </c>
      <c r="H1051" s="364" t="s">
        <v>305</v>
      </c>
      <c r="I1051" s="364" t="s">
        <v>1187</v>
      </c>
      <c r="J1051" s="366" t="s">
        <v>1787</v>
      </c>
      <c r="K1051" s="366">
        <v>2545600</v>
      </c>
      <c r="L1051" s="366">
        <v>8</v>
      </c>
      <c r="M1051" s="366">
        <v>2545600</v>
      </c>
      <c r="N1051" s="366">
        <v>8</v>
      </c>
    </row>
    <row r="1052" spans="1:14" ht="60">
      <c r="A1052" s="364">
        <v>1050</v>
      </c>
      <c r="B1052" s="365" t="s">
        <v>114</v>
      </c>
      <c r="C1052" s="364" t="s">
        <v>1078</v>
      </c>
      <c r="D1052" s="364" t="s">
        <v>1079</v>
      </c>
      <c r="E1052" s="364" t="s">
        <v>115</v>
      </c>
      <c r="F1052" s="364" t="s">
        <v>2000</v>
      </c>
      <c r="G1052" s="365" t="s">
        <v>2001</v>
      </c>
      <c r="H1052" s="364" t="s">
        <v>305</v>
      </c>
      <c r="I1052" s="364" t="s">
        <v>1187</v>
      </c>
      <c r="J1052" s="366" t="s">
        <v>2002</v>
      </c>
      <c r="K1052" s="366">
        <v>525400</v>
      </c>
      <c r="L1052" s="366">
        <v>2</v>
      </c>
      <c r="M1052" s="366">
        <v>525400</v>
      </c>
      <c r="N1052" s="366">
        <v>2</v>
      </c>
    </row>
    <row r="1053" spans="1:14" ht="48">
      <c r="A1053" s="364">
        <v>1051</v>
      </c>
      <c r="B1053" s="365" t="s">
        <v>114</v>
      </c>
      <c r="C1053" s="364" t="s">
        <v>1078</v>
      </c>
      <c r="D1053" s="364" t="s">
        <v>1131</v>
      </c>
      <c r="E1053" s="364" t="s">
        <v>115</v>
      </c>
      <c r="F1053" s="364" t="s">
        <v>1806</v>
      </c>
      <c r="G1053" s="365" t="s">
        <v>1807</v>
      </c>
      <c r="H1053" s="364" t="s">
        <v>297</v>
      </c>
      <c r="I1053" s="364" t="s">
        <v>1282</v>
      </c>
      <c r="J1053" s="366" t="s">
        <v>1808</v>
      </c>
      <c r="K1053" s="366">
        <v>3248000</v>
      </c>
      <c r="L1053" s="366">
        <v>10</v>
      </c>
      <c r="M1053" s="366">
        <v>3248000</v>
      </c>
      <c r="N1053" s="366">
        <v>10</v>
      </c>
    </row>
    <row r="1054" spans="1:14" ht="48">
      <c r="A1054" s="364">
        <v>1052</v>
      </c>
      <c r="B1054" s="365" t="s">
        <v>114</v>
      </c>
      <c r="C1054" s="364" t="s">
        <v>1078</v>
      </c>
      <c r="D1054" s="364" t="s">
        <v>1131</v>
      </c>
      <c r="E1054" s="364" t="s">
        <v>115</v>
      </c>
      <c r="F1054" s="364" t="s">
        <v>1766</v>
      </c>
      <c r="G1054" s="365" t="s">
        <v>1767</v>
      </c>
      <c r="H1054" s="364" t="s">
        <v>297</v>
      </c>
      <c r="I1054" s="364" t="s">
        <v>1282</v>
      </c>
      <c r="J1054" s="366" t="s">
        <v>1768</v>
      </c>
      <c r="K1054" s="366">
        <v>2873600</v>
      </c>
      <c r="L1054" s="366">
        <v>8</v>
      </c>
      <c r="M1054" s="366">
        <v>2873600</v>
      </c>
      <c r="N1054" s="366">
        <v>8</v>
      </c>
    </row>
    <row r="1055" spans="1:14" ht="24">
      <c r="A1055" s="364">
        <v>1053</v>
      </c>
      <c r="B1055" s="365" t="s">
        <v>114</v>
      </c>
      <c r="C1055" s="364" t="s">
        <v>1078</v>
      </c>
      <c r="D1055" s="364" t="s">
        <v>1079</v>
      </c>
      <c r="E1055" s="364" t="s">
        <v>115</v>
      </c>
      <c r="F1055" s="364" t="s">
        <v>1281</v>
      </c>
      <c r="G1055" s="365" t="s">
        <v>368</v>
      </c>
      <c r="H1055" s="364" t="s">
        <v>296</v>
      </c>
      <c r="I1055" s="364" t="s">
        <v>1282</v>
      </c>
      <c r="J1055" s="366" t="s">
        <v>1283</v>
      </c>
      <c r="K1055" s="366">
        <v>595800</v>
      </c>
      <c r="L1055" s="366">
        <v>3</v>
      </c>
      <c r="M1055" s="366">
        <v>595800</v>
      </c>
      <c r="N1055" s="366">
        <v>3</v>
      </c>
    </row>
    <row r="1056" spans="1:14" ht="24">
      <c r="A1056" s="364">
        <v>1054</v>
      </c>
      <c r="B1056" s="365" t="s">
        <v>114</v>
      </c>
      <c r="C1056" s="364" t="s">
        <v>1078</v>
      </c>
      <c r="D1056" s="364" t="s">
        <v>1079</v>
      </c>
      <c r="E1056" s="364" t="s">
        <v>115</v>
      </c>
      <c r="F1056" s="364" t="s">
        <v>1279</v>
      </c>
      <c r="G1056" s="365" t="s">
        <v>369</v>
      </c>
      <c r="H1056" s="364" t="s">
        <v>296</v>
      </c>
      <c r="I1056" s="364" t="s">
        <v>1187</v>
      </c>
      <c r="J1056" s="366" t="s">
        <v>1280</v>
      </c>
      <c r="K1056" s="366">
        <v>416600</v>
      </c>
      <c r="L1056" s="366">
        <v>2</v>
      </c>
      <c r="M1056" s="366">
        <v>416600</v>
      </c>
      <c r="N1056" s="366">
        <v>2</v>
      </c>
    </row>
    <row r="1057" spans="1:14" ht="36">
      <c r="A1057" s="364">
        <v>1055</v>
      </c>
      <c r="B1057" s="365" t="s">
        <v>114</v>
      </c>
      <c r="C1057" s="364" t="s">
        <v>1078</v>
      </c>
      <c r="D1057" s="364" t="s">
        <v>1131</v>
      </c>
      <c r="E1057" s="364" t="s">
        <v>115</v>
      </c>
      <c r="F1057" s="364" t="s">
        <v>1382</v>
      </c>
      <c r="G1057" s="365" t="s">
        <v>986</v>
      </c>
      <c r="H1057" s="364" t="s">
        <v>283</v>
      </c>
      <c r="I1057" s="364" t="s">
        <v>1251</v>
      </c>
      <c r="J1057" s="366" t="s">
        <v>1383</v>
      </c>
      <c r="K1057" s="366">
        <v>1241200</v>
      </c>
      <c r="L1057" s="366">
        <v>4</v>
      </c>
      <c r="M1057" s="366">
        <v>1241200</v>
      </c>
      <c r="N1057" s="366">
        <v>4</v>
      </c>
    </row>
    <row r="1058" spans="1:14" ht="36">
      <c r="A1058" s="364">
        <v>1056</v>
      </c>
      <c r="B1058" s="365" t="s">
        <v>114</v>
      </c>
      <c r="C1058" s="364" t="s">
        <v>1078</v>
      </c>
      <c r="D1058" s="364" t="s">
        <v>1131</v>
      </c>
      <c r="E1058" s="364" t="s">
        <v>115</v>
      </c>
      <c r="F1058" s="364" t="s">
        <v>1368</v>
      </c>
      <c r="G1058" s="365" t="s">
        <v>377</v>
      </c>
      <c r="H1058" s="364" t="s">
        <v>283</v>
      </c>
      <c r="I1058" s="364" t="s">
        <v>1251</v>
      </c>
      <c r="J1058" s="366" t="s">
        <v>1369</v>
      </c>
      <c r="K1058" s="366">
        <v>1797000</v>
      </c>
      <c r="L1058" s="366">
        <v>5</v>
      </c>
      <c r="M1058" s="366">
        <v>1797000</v>
      </c>
      <c r="N1058" s="366">
        <v>5</v>
      </c>
    </row>
    <row r="1059" spans="1:14" ht="60">
      <c r="A1059" s="364">
        <v>1057</v>
      </c>
      <c r="B1059" s="365" t="s">
        <v>114</v>
      </c>
      <c r="C1059" s="364" t="s">
        <v>1078</v>
      </c>
      <c r="D1059" s="364" t="s">
        <v>1131</v>
      </c>
      <c r="E1059" s="364" t="s">
        <v>115</v>
      </c>
      <c r="F1059" s="364" t="s">
        <v>1455</v>
      </c>
      <c r="G1059" s="365" t="s">
        <v>349</v>
      </c>
      <c r="H1059" s="364" t="s">
        <v>283</v>
      </c>
      <c r="I1059" s="364" t="s">
        <v>1251</v>
      </c>
      <c r="J1059" s="366" t="s">
        <v>1456</v>
      </c>
      <c r="K1059" s="366">
        <v>1517200</v>
      </c>
      <c r="L1059" s="366">
        <v>4</v>
      </c>
      <c r="M1059" s="366">
        <v>1517200</v>
      </c>
      <c r="N1059" s="366">
        <v>4</v>
      </c>
    </row>
    <row r="1060" spans="1:14" ht="36">
      <c r="A1060" s="364">
        <v>1058</v>
      </c>
      <c r="B1060" s="365" t="s">
        <v>114</v>
      </c>
      <c r="C1060" s="364" t="s">
        <v>1078</v>
      </c>
      <c r="D1060" s="364" t="s">
        <v>1131</v>
      </c>
      <c r="E1060" s="364" t="s">
        <v>115</v>
      </c>
      <c r="F1060" s="364" t="s">
        <v>1300</v>
      </c>
      <c r="G1060" s="365" t="s">
        <v>362</v>
      </c>
      <c r="H1060" s="364" t="s">
        <v>283</v>
      </c>
      <c r="I1060" s="364" t="s">
        <v>1251</v>
      </c>
      <c r="J1060" s="366" t="s">
        <v>1301</v>
      </c>
      <c r="K1060" s="366">
        <v>4467200</v>
      </c>
      <c r="L1060" s="366">
        <v>16</v>
      </c>
      <c r="M1060" s="366">
        <v>4467200</v>
      </c>
      <c r="N1060" s="366">
        <v>16</v>
      </c>
    </row>
    <row r="1061" spans="1:14" ht="60">
      <c r="A1061" s="364">
        <v>1059</v>
      </c>
      <c r="B1061" s="365" t="s">
        <v>114</v>
      </c>
      <c r="C1061" s="364" t="s">
        <v>1078</v>
      </c>
      <c r="D1061" s="364" t="s">
        <v>1131</v>
      </c>
      <c r="E1061" s="364" t="s">
        <v>115</v>
      </c>
      <c r="F1061" s="364" t="s">
        <v>1444</v>
      </c>
      <c r="G1061" s="365" t="s">
        <v>378</v>
      </c>
      <c r="H1061" s="364" t="s">
        <v>283</v>
      </c>
      <c r="I1061" s="364" t="s">
        <v>1251</v>
      </c>
      <c r="J1061" s="366" t="s">
        <v>1445</v>
      </c>
      <c r="K1061" s="366">
        <v>2478700</v>
      </c>
      <c r="L1061" s="366">
        <v>7</v>
      </c>
      <c r="M1061" s="366">
        <v>2478700</v>
      </c>
      <c r="N1061" s="366">
        <v>7</v>
      </c>
    </row>
    <row r="1062" spans="1:14" ht="24">
      <c r="A1062" s="364">
        <v>1060</v>
      </c>
      <c r="B1062" s="365" t="s">
        <v>114</v>
      </c>
      <c r="C1062" s="364" t="s">
        <v>1078</v>
      </c>
      <c r="D1062" s="364" t="s">
        <v>1090</v>
      </c>
      <c r="E1062" s="364" t="s">
        <v>115</v>
      </c>
      <c r="F1062" s="364" t="s">
        <v>1393</v>
      </c>
      <c r="G1062" s="365" t="s">
        <v>357</v>
      </c>
      <c r="H1062" s="364" t="s">
        <v>283</v>
      </c>
      <c r="I1062" s="364" t="s">
        <v>1148</v>
      </c>
      <c r="J1062" s="366" t="s">
        <v>1394</v>
      </c>
      <c r="K1062" s="366">
        <v>1461000</v>
      </c>
      <c r="L1062" s="366">
        <v>6</v>
      </c>
      <c r="M1062" s="366">
        <v>1461000</v>
      </c>
      <c r="N1062" s="366">
        <v>6</v>
      </c>
    </row>
    <row r="1063" spans="1:14" ht="24">
      <c r="A1063" s="364">
        <v>1061</v>
      </c>
      <c r="B1063" s="365" t="s">
        <v>114</v>
      </c>
      <c r="C1063" s="364" t="s">
        <v>1078</v>
      </c>
      <c r="D1063" s="364" t="s">
        <v>1090</v>
      </c>
      <c r="E1063" s="364" t="s">
        <v>115</v>
      </c>
      <c r="F1063" s="364" t="s">
        <v>1204</v>
      </c>
      <c r="G1063" s="365" t="s">
        <v>987</v>
      </c>
      <c r="H1063" s="364" t="s">
        <v>283</v>
      </c>
      <c r="I1063" s="364" t="s">
        <v>1148</v>
      </c>
      <c r="J1063" s="366" t="s">
        <v>1205</v>
      </c>
      <c r="K1063" s="366">
        <v>5696600</v>
      </c>
      <c r="L1063" s="366">
        <v>26</v>
      </c>
      <c r="M1063" s="366">
        <v>5696600</v>
      </c>
      <c r="N1063" s="366">
        <v>26</v>
      </c>
    </row>
    <row r="1064" spans="1:14" ht="24">
      <c r="A1064" s="364">
        <v>1062</v>
      </c>
      <c r="B1064" s="365" t="s">
        <v>114</v>
      </c>
      <c r="C1064" s="364" t="s">
        <v>1078</v>
      </c>
      <c r="D1064" s="364" t="s">
        <v>1090</v>
      </c>
      <c r="E1064" s="364" t="s">
        <v>115</v>
      </c>
      <c r="F1064" s="364" t="s">
        <v>1399</v>
      </c>
      <c r="G1064" s="365" t="s">
        <v>356</v>
      </c>
      <c r="H1064" s="364" t="s">
        <v>283</v>
      </c>
      <c r="I1064" s="364" t="s">
        <v>1148</v>
      </c>
      <c r="J1064" s="366" t="s">
        <v>1400</v>
      </c>
      <c r="K1064" s="366">
        <v>1621800</v>
      </c>
      <c r="L1064" s="366">
        <v>6</v>
      </c>
      <c r="M1064" s="366">
        <v>1621800</v>
      </c>
      <c r="N1064" s="366">
        <v>6</v>
      </c>
    </row>
    <row r="1065" spans="1:14" ht="24">
      <c r="A1065" s="364">
        <v>1063</v>
      </c>
      <c r="B1065" s="365" t="s">
        <v>114</v>
      </c>
      <c r="C1065" s="364" t="s">
        <v>1078</v>
      </c>
      <c r="D1065" s="364" t="s">
        <v>1079</v>
      </c>
      <c r="E1065" s="364" t="s">
        <v>115</v>
      </c>
      <c r="F1065" s="364" t="s">
        <v>1457</v>
      </c>
      <c r="G1065" s="365" t="s">
        <v>958</v>
      </c>
      <c r="H1065" s="364" t="s">
        <v>304</v>
      </c>
      <c r="I1065" s="364" t="s">
        <v>1148</v>
      </c>
      <c r="J1065" s="366" t="s">
        <v>1458</v>
      </c>
      <c r="K1065" s="366">
        <v>2048200</v>
      </c>
      <c r="L1065" s="366">
        <v>11</v>
      </c>
      <c r="M1065" s="366">
        <v>2048200</v>
      </c>
      <c r="N1065" s="366">
        <v>11</v>
      </c>
    </row>
    <row r="1066" spans="1:14" ht="48">
      <c r="A1066" s="364">
        <v>1064</v>
      </c>
      <c r="B1066" s="365" t="s">
        <v>114</v>
      </c>
      <c r="C1066" s="364" t="s">
        <v>1078</v>
      </c>
      <c r="D1066" s="364" t="s">
        <v>1079</v>
      </c>
      <c r="E1066" s="364" t="s">
        <v>115</v>
      </c>
      <c r="F1066" s="364" t="s">
        <v>1426</v>
      </c>
      <c r="G1066" s="365" t="s">
        <v>963</v>
      </c>
      <c r="H1066" s="364" t="s">
        <v>305</v>
      </c>
      <c r="I1066" s="364" t="s">
        <v>1148</v>
      </c>
      <c r="J1066" s="366" t="s">
        <v>1427</v>
      </c>
      <c r="K1066" s="366">
        <v>2477200</v>
      </c>
      <c r="L1066" s="366">
        <v>11</v>
      </c>
      <c r="M1066" s="366">
        <v>2477200</v>
      </c>
      <c r="N1066" s="366">
        <v>11</v>
      </c>
    </row>
    <row r="1067" spans="1:14" ht="48">
      <c r="A1067" s="364">
        <v>1065</v>
      </c>
      <c r="B1067" s="365" t="s">
        <v>114</v>
      </c>
      <c r="C1067" s="364" t="s">
        <v>1078</v>
      </c>
      <c r="D1067" s="364" t="s">
        <v>1079</v>
      </c>
      <c r="E1067" s="364" t="s">
        <v>115</v>
      </c>
      <c r="F1067" s="364" t="s">
        <v>1362</v>
      </c>
      <c r="G1067" s="365" t="s">
        <v>964</v>
      </c>
      <c r="H1067" s="364" t="s">
        <v>305</v>
      </c>
      <c r="I1067" s="364" t="s">
        <v>1148</v>
      </c>
      <c r="J1067" s="366" t="s">
        <v>1363</v>
      </c>
      <c r="K1067" s="366">
        <v>2375000</v>
      </c>
      <c r="L1067" s="366">
        <v>10</v>
      </c>
      <c r="M1067" s="366">
        <v>2375000</v>
      </c>
      <c r="N1067" s="366">
        <v>10</v>
      </c>
    </row>
    <row r="1068" spans="1:14" ht="36">
      <c r="A1068" s="364">
        <v>1066</v>
      </c>
      <c r="B1068" s="365" t="s">
        <v>114</v>
      </c>
      <c r="C1068" s="364" t="s">
        <v>1078</v>
      </c>
      <c r="D1068" s="364" t="s">
        <v>1131</v>
      </c>
      <c r="E1068" s="364" t="s">
        <v>115</v>
      </c>
      <c r="F1068" s="364" t="s">
        <v>1438</v>
      </c>
      <c r="G1068" s="365" t="s">
        <v>380</v>
      </c>
      <c r="H1068" s="364" t="s">
        <v>288</v>
      </c>
      <c r="I1068" s="364" t="s">
        <v>1092</v>
      </c>
      <c r="J1068" s="366" t="s">
        <v>1439</v>
      </c>
      <c r="K1068" s="366">
        <v>1742400</v>
      </c>
      <c r="L1068" s="366">
        <v>4</v>
      </c>
      <c r="M1068" s="366">
        <v>1742400</v>
      </c>
      <c r="N1068" s="366">
        <v>4</v>
      </c>
    </row>
    <row r="1069" spans="1:14" ht="36">
      <c r="A1069" s="364">
        <v>1067</v>
      </c>
      <c r="B1069" s="365" t="s">
        <v>114</v>
      </c>
      <c r="C1069" s="364" t="s">
        <v>1078</v>
      </c>
      <c r="D1069" s="364" t="s">
        <v>1131</v>
      </c>
      <c r="E1069" s="364" t="s">
        <v>115</v>
      </c>
      <c r="F1069" s="364" t="s">
        <v>1528</v>
      </c>
      <c r="G1069" s="365" t="s">
        <v>1529</v>
      </c>
      <c r="H1069" s="364" t="s">
        <v>288</v>
      </c>
      <c r="I1069" s="364" t="s">
        <v>1092</v>
      </c>
      <c r="J1069" s="366" t="s">
        <v>1530</v>
      </c>
      <c r="K1069" s="366">
        <v>1888400</v>
      </c>
      <c r="L1069" s="366">
        <v>4</v>
      </c>
      <c r="M1069" s="366">
        <v>1888400</v>
      </c>
      <c r="N1069" s="366">
        <v>4</v>
      </c>
    </row>
    <row r="1070" spans="1:14" ht="36">
      <c r="A1070" s="364">
        <v>1068</v>
      </c>
      <c r="B1070" s="365" t="s">
        <v>1977</v>
      </c>
      <c r="C1070" s="364" t="s">
        <v>1078</v>
      </c>
      <c r="D1070" s="364" t="s">
        <v>1090</v>
      </c>
      <c r="E1070" s="364" t="s">
        <v>343</v>
      </c>
      <c r="F1070" s="364" t="s">
        <v>1978</v>
      </c>
      <c r="G1070" s="365" t="s">
        <v>1979</v>
      </c>
      <c r="H1070" s="364" t="s">
        <v>288</v>
      </c>
      <c r="I1070" s="364" t="s">
        <v>1282</v>
      </c>
      <c r="J1070" s="366" t="s">
        <v>1980</v>
      </c>
      <c r="K1070" s="366">
        <v>496600</v>
      </c>
      <c r="L1070" s="366">
        <v>2</v>
      </c>
      <c r="M1070" s="366">
        <v>496600</v>
      </c>
      <c r="N1070" s="366">
        <v>2</v>
      </c>
    </row>
    <row r="1071" spans="1:14" ht="48">
      <c r="A1071" s="364">
        <v>1069</v>
      </c>
      <c r="B1071" s="365" t="s">
        <v>49</v>
      </c>
      <c r="C1071" s="364" t="s">
        <v>1078</v>
      </c>
      <c r="D1071" s="364" t="s">
        <v>1159</v>
      </c>
      <c r="E1071" s="364" t="s">
        <v>460</v>
      </c>
      <c r="F1071" s="364" t="s">
        <v>1294</v>
      </c>
      <c r="G1071" s="365" t="s">
        <v>314</v>
      </c>
      <c r="H1071" s="364" t="s">
        <v>294</v>
      </c>
      <c r="I1071" s="364" t="s">
        <v>1081</v>
      </c>
      <c r="J1071" s="366" t="s">
        <v>1295</v>
      </c>
      <c r="K1071" s="366">
        <v>136382</v>
      </c>
      <c r="L1071" s="366">
        <v>2</v>
      </c>
      <c r="M1071" s="366">
        <v>136382</v>
      </c>
      <c r="N1071" s="366">
        <v>2</v>
      </c>
    </row>
    <row r="1072" spans="1:14" ht="24">
      <c r="A1072" s="364">
        <v>1070</v>
      </c>
      <c r="B1072" s="365" t="s">
        <v>90</v>
      </c>
      <c r="C1072" s="364" t="s">
        <v>1078</v>
      </c>
      <c r="D1072" s="364" t="s">
        <v>1090</v>
      </c>
      <c r="E1072" s="364" t="s">
        <v>242</v>
      </c>
      <c r="F1072" s="364" t="s">
        <v>1151</v>
      </c>
      <c r="G1072" s="365" t="s">
        <v>996</v>
      </c>
      <c r="H1072" s="364" t="s">
        <v>287</v>
      </c>
      <c r="I1072" s="364" t="s">
        <v>1092</v>
      </c>
      <c r="J1072" s="366" t="s">
        <v>1152</v>
      </c>
      <c r="K1072" s="366">
        <v>720772</v>
      </c>
      <c r="L1072" s="366">
        <v>8</v>
      </c>
      <c r="M1072" s="366">
        <v>720772</v>
      </c>
      <c r="N1072" s="366">
        <v>8</v>
      </c>
    </row>
    <row r="1073" spans="1:14" ht="24">
      <c r="A1073" s="364">
        <v>1071</v>
      </c>
      <c r="B1073" s="365" t="s">
        <v>90</v>
      </c>
      <c r="C1073" s="364" t="s">
        <v>1078</v>
      </c>
      <c r="D1073" s="364" t="s">
        <v>1090</v>
      </c>
      <c r="E1073" s="364" t="s">
        <v>242</v>
      </c>
      <c r="F1073" s="364" t="s">
        <v>1140</v>
      </c>
      <c r="G1073" s="365" t="s">
        <v>321</v>
      </c>
      <c r="H1073" s="364" t="s">
        <v>287</v>
      </c>
      <c r="I1073" s="364" t="s">
        <v>1092</v>
      </c>
      <c r="J1073" s="366" t="s">
        <v>1141</v>
      </c>
      <c r="K1073" s="366">
        <v>-583158</v>
      </c>
      <c r="L1073" s="366">
        <v>-6</v>
      </c>
      <c r="M1073" s="366">
        <v>-583158</v>
      </c>
      <c r="N1073" s="366">
        <v>-6</v>
      </c>
    </row>
    <row r="1074" spans="1:14" ht="24">
      <c r="A1074" s="364">
        <v>1072</v>
      </c>
      <c r="B1074" s="365" t="s">
        <v>90</v>
      </c>
      <c r="C1074" s="364" t="s">
        <v>1078</v>
      </c>
      <c r="D1074" s="364" t="s">
        <v>1090</v>
      </c>
      <c r="E1074" s="364" t="s">
        <v>242</v>
      </c>
      <c r="F1074" s="364" t="s">
        <v>1127</v>
      </c>
      <c r="G1074" s="365" t="s">
        <v>315</v>
      </c>
      <c r="H1074" s="364" t="s">
        <v>287</v>
      </c>
      <c r="I1074" s="364" t="s">
        <v>1092</v>
      </c>
      <c r="J1074" s="366" t="s">
        <v>1128</v>
      </c>
      <c r="K1074" s="366">
        <v>8203155</v>
      </c>
      <c r="L1074" s="366">
        <v>89</v>
      </c>
      <c r="M1074" s="366">
        <v>8203155</v>
      </c>
      <c r="N1074" s="366">
        <v>89</v>
      </c>
    </row>
    <row r="1075" spans="1:14" ht="24">
      <c r="A1075" s="364">
        <v>1073</v>
      </c>
      <c r="B1075" s="365" t="s">
        <v>90</v>
      </c>
      <c r="C1075" s="364" t="s">
        <v>1078</v>
      </c>
      <c r="D1075" s="364" t="s">
        <v>1090</v>
      </c>
      <c r="E1075" s="364" t="s">
        <v>242</v>
      </c>
      <c r="F1075" s="364" t="s">
        <v>1123</v>
      </c>
      <c r="G1075" s="365" t="s">
        <v>966</v>
      </c>
      <c r="H1075" s="364" t="s">
        <v>287</v>
      </c>
      <c r="I1075" s="364" t="s">
        <v>1092</v>
      </c>
      <c r="J1075" s="366" t="s">
        <v>1124</v>
      </c>
      <c r="K1075" s="366">
        <v>744739</v>
      </c>
      <c r="L1075" s="366">
        <v>9</v>
      </c>
      <c r="M1075" s="366">
        <v>744739</v>
      </c>
      <c r="N1075" s="366">
        <v>9</v>
      </c>
    </row>
    <row r="1076" spans="1:14" ht="24">
      <c r="A1076" s="364">
        <v>1074</v>
      </c>
      <c r="B1076" s="365" t="s">
        <v>90</v>
      </c>
      <c r="C1076" s="364" t="s">
        <v>1078</v>
      </c>
      <c r="D1076" s="364" t="s">
        <v>1090</v>
      </c>
      <c r="E1076" s="364" t="s">
        <v>242</v>
      </c>
      <c r="F1076" s="364" t="s">
        <v>1112</v>
      </c>
      <c r="G1076" s="365" t="s">
        <v>352</v>
      </c>
      <c r="H1076" s="364" t="s">
        <v>287</v>
      </c>
      <c r="I1076" s="364" t="s">
        <v>1092</v>
      </c>
      <c r="J1076" s="366" t="s">
        <v>1113</v>
      </c>
      <c r="K1076" s="366">
        <v>546628</v>
      </c>
      <c r="L1076" s="366">
        <v>5</v>
      </c>
      <c r="M1076" s="366">
        <v>546628</v>
      </c>
      <c r="N1076" s="366">
        <v>5</v>
      </c>
    </row>
    <row r="1077" spans="1:14" ht="24">
      <c r="A1077" s="364">
        <v>1075</v>
      </c>
      <c r="B1077" s="365" t="s">
        <v>90</v>
      </c>
      <c r="C1077" s="364" t="s">
        <v>1078</v>
      </c>
      <c r="D1077" s="364" t="s">
        <v>1090</v>
      </c>
      <c r="E1077" s="364" t="s">
        <v>242</v>
      </c>
      <c r="F1077" s="364" t="s">
        <v>1132</v>
      </c>
      <c r="G1077" s="365" t="s">
        <v>325</v>
      </c>
      <c r="H1077" s="364" t="s">
        <v>287</v>
      </c>
      <c r="I1077" s="364" t="s">
        <v>1092</v>
      </c>
      <c r="J1077" s="366" t="s">
        <v>1133</v>
      </c>
      <c r="K1077" s="366">
        <v>-165585</v>
      </c>
      <c r="L1077" s="366">
        <v>-2</v>
      </c>
      <c r="M1077" s="366">
        <v>-165585</v>
      </c>
      <c r="N1077" s="366">
        <v>-2</v>
      </c>
    </row>
    <row r="1078" spans="1:14" ht="24">
      <c r="A1078" s="364">
        <v>1076</v>
      </c>
      <c r="B1078" s="365" t="s">
        <v>90</v>
      </c>
      <c r="C1078" s="364" t="s">
        <v>1078</v>
      </c>
      <c r="D1078" s="364" t="s">
        <v>1090</v>
      </c>
      <c r="E1078" s="364" t="s">
        <v>242</v>
      </c>
      <c r="F1078" s="364" t="s">
        <v>1125</v>
      </c>
      <c r="G1078" s="365" t="s">
        <v>340</v>
      </c>
      <c r="H1078" s="364" t="s">
        <v>287</v>
      </c>
      <c r="I1078" s="364" t="s">
        <v>1092</v>
      </c>
      <c r="J1078" s="366" t="s">
        <v>1126</v>
      </c>
      <c r="K1078" s="366">
        <v>-556950</v>
      </c>
      <c r="L1078" s="366">
        <v>-6</v>
      </c>
      <c r="M1078" s="366">
        <v>-556950</v>
      </c>
      <c r="N1078" s="366">
        <v>-6</v>
      </c>
    </row>
    <row r="1079" spans="1:14" ht="24">
      <c r="A1079" s="364">
        <v>1077</v>
      </c>
      <c r="B1079" s="365" t="s">
        <v>90</v>
      </c>
      <c r="C1079" s="364" t="s">
        <v>1078</v>
      </c>
      <c r="D1079" s="364" t="s">
        <v>1090</v>
      </c>
      <c r="E1079" s="364" t="s">
        <v>242</v>
      </c>
      <c r="F1079" s="364" t="s">
        <v>1106</v>
      </c>
      <c r="G1079" s="365" t="s">
        <v>1011</v>
      </c>
      <c r="H1079" s="364" t="s">
        <v>287</v>
      </c>
      <c r="I1079" s="364" t="s">
        <v>1092</v>
      </c>
      <c r="J1079" s="366" t="s">
        <v>1107</v>
      </c>
      <c r="K1079" s="366">
        <v>5270500</v>
      </c>
      <c r="L1079" s="366">
        <v>50</v>
      </c>
      <c r="M1079" s="366">
        <v>5270500</v>
      </c>
      <c r="N1079" s="366">
        <v>50</v>
      </c>
    </row>
    <row r="1080" spans="1:14" ht="24">
      <c r="A1080" s="364">
        <v>1078</v>
      </c>
      <c r="B1080" s="365" t="s">
        <v>90</v>
      </c>
      <c r="C1080" s="364" t="s">
        <v>1078</v>
      </c>
      <c r="D1080" s="364" t="s">
        <v>1090</v>
      </c>
      <c r="E1080" s="364" t="s">
        <v>242</v>
      </c>
      <c r="F1080" s="364" t="s">
        <v>1210</v>
      </c>
      <c r="G1080" s="365" t="s">
        <v>420</v>
      </c>
      <c r="H1080" s="364" t="s">
        <v>287</v>
      </c>
      <c r="I1080" s="364" t="s">
        <v>1092</v>
      </c>
      <c r="J1080" s="366" t="s">
        <v>1211</v>
      </c>
      <c r="K1080" s="366">
        <v>632419</v>
      </c>
      <c r="L1080" s="366">
        <v>7</v>
      </c>
      <c r="M1080" s="366">
        <v>632419</v>
      </c>
      <c r="N1080" s="366">
        <v>7</v>
      </c>
    </row>
    <row r="1081" spans="1:14" ht="24">
      <c r="A1081" s="364">
        <v>1079</v>
      </c>
      <c r="B1081" s="365" t="s">
        <v>90</v>
      </c>
      <c r="C1081" s="364" t="s">
        <v>1078</v>
      </c>
      <c r="D1081" s="364" t="s">
        <v>1090</v>
      </c>
      <c r="E1081" s="364" t="s">
        <v>242</v>
      </c>
      <c r="F1081" s="364" t="s">
        <v>1776</v>
      </c>
      <c r="G1081" s="365" t="s">
        <v>347</v>
      </c>
      <c r="H1081" s="364" t="s">
        <v>287</v>
      </c>
      <c r="I1081" s="364" t="s">
        <v>1092</v>
      </c>
      <c r="J1081" s="366" t="s">
        <v>1777</v>
      </c>
      <c r="K1081" s="366">
        <v>4384060</v>
      </c>
      <c r="L1081" s="366">
        <v>38</v>
      </c>
      <c r="M1081" s="366">
        <v>4384060</v>
      </c>
      <c r="N1081" s="366">
        <v>38</v>
      </c>
    </row>
    <row r="1082" spans="1:14" ht="24">
      <c r="A1082" s="364">
        <v>1080</v>
      </c>
      <c r="B1082" s="365" t="s">
        <v>90</v>
      </c>
      <c r="C1082" s="364" t="s">
        <v>1078</v>
      </c>
      <c r="D1082" s="364" t="s">
        <v>1090</v>
      </c>
      <c r="E1082" s="364" t="s">
        <v>242</v>
      </c>
      <c r="F1082" s="364" t="s">
        <v>1519</v>
      </c>
      <c r="G1082" s="365" t="s">
        <v>1520</v>
      </c>
      <c r="H1082" s="364" t="s">
        <v>284</v>
      </c>
      <c r="I1082" s="364" t="s">
        <v>1481</v>
      </c>
      <c r="J1082" s="366" t="s">
        <v>1521</v>
      </c>
      <c r="K1082" s="366">
        <v>337878</v>
      </c>
      <c r="L1082" s="366">
        <v>1</v>
      </c>
      <c r="M1082" s="366">
        <v>337878</v>
      </c>
      <c r="N1082" s="366">
        <v>1</v>
      </c>
    </row>
    <row r="1083" spans="1:14" ht="36">
      <c r="A1083" s="364">
        <v>1081</v>
      </c>
      <c r="B1083" s="365" t="s">
        <v>90</v>
      </c>
      <c r="C1083" s="364" t="s">
        <v>1078</v>
      </c>
      <c r="D1083" s="364" t="s">
        <v>1079</v>
      </c>
      <c r="E1083" s="364" t="s">
        <v>242</v>
      </c>
      <c r="F1083" s="364" t="s">
        <v>1535</v>
      </c>
      <c r="G1083" s="365" t="s">
        <v>1536</v>
      </c>
      <c r="H1083" s="364" t="s">
        <v>304</v>
      </c>
      <c r="I1083" s="364" t="s">
        <v>1187</v>
      </c>
      <c r="J1083" s="366" t="s">
        <v>1537</v>
      </c>
      <c r="K1083" s="366">
        <v>297871</v>
      </c>
      <c r="L1083" s="366">
        <v>2</v>
      </c>
      <c r="M1083" s="366">
        <v>297871</v>
      </c>
      <c r="N1083" s="366">
        <v>2</v>
      </c>
    </row>
    <row r="1084" spans="1:14" ht="36">
      <c r="A1084" s="364">
        <v>1082</v>
      </c>
      <c r="B1084" s="365" t="s">
        <v>90</v>
      </c>
      <c r="C1084" s="364" t="s">
        <v>1078</v>
      </c>
      <c r="D1084" s="364" t="s">
        <v>1131</v>
      </c>
      <c r="E1084" s="364" t="s">
        <v>242</v>
      </c>
      <c r="F1084" s="364" t="s">
        <v>1451</v>
      </c>
      <c r="G1084" s="365" t="s">
        <v>1026</v>
      </c>
      <c r="H1084" s="364" t="s">
        <v>304</v>
      </c>
      <c r="I1084" s="364" t="s">
        <v>1187</v>
      </c>
      <c r="J1084" s="366" t="s">
        <v>1452</v>
      </c>
      <c r="K1084" s="366">
        <v>0</v>
      </c>
      <c r="L1084" s="366">
        <v>0</v>
      </c>
      <c r="M1084" s="366">
        <v>0</v>
      </c>
      <c r="N1084" s="366">
        <v>0</v>
      </c>
    </row>
    <row r="1085" spans="1:14" ht="36">
      <c r="A1085" s="364">
        <v>1083</v>
      </c>
      <c r="B1085" s="365" t="s">
        <v>90</v>
      </c>
      <c r="C1085" s="364" t="s">
        <v>1078</v>
      </c>
      <c r="D1085" s="364" t="s">
        <v>1090</v>
      </c>
      <c r="E1085" s="364" t="s">
        <v>242</v>
      </c>
      <c r="F1085" s="364" t="s">
        <v>1313</v>
      </c>
      <c r="G1085" s="365" t="s">
        <v>1018</v>
      </c>
      <c r="H1085" s="364" t="s">
        <v>288</v>
      </c>
      <c r="I1085" s="364" t="s">
        <v>1187</v>
      </c>
      <c r="J1085" s="366" t="s">
        <v>1314</v>
      </c>
      <c r="K1085" s="366">
        <v>470200</v>
      </c>
      <c r="L1085" s="366">
        <v>2</v>
      </c>
      <c r="M1085" s="366">
        <v>470200</v>
      </c>
      <c r="N1085" s="366">
        <v>2</v>
      </c>
    </row>
    <row r="1086" spans="1:14" ht="60">
      <c r="A1086" s="364">
        <v>1084</v>
      </c>
      <c r="B1086" s="365" t="s">
        <v>90</v>
      </c>
      <c r="C1086" s="364" t="s">
        <v>1078</v>
      </c>
      <c r="D1086" s="364" t="s">
        <v>1079</v>
      </c>
      <c r="E1086" s="364" t="s">
        <v>242</v>
      </c>
      <c r="F1086" s="364" t="s">
        <v>1888</v>
      </c>
      <c r="G1086" s="365" t="s">
        <v>1889</v>
      </c>
      <c r="H1086" s="364" t="s">
        <v>304</v>
      </c>
      <c r="I1086" s="364" t="s">
        <v>1187</v>
      </c>
      <c r="J1086" s="366" t="s">
        <v>1890</v>
      </c>
      <c r="K1086" s="366">
        <v>-254963</v>
      </c>
      <c r="L1086" s="366">
        <v>-1</v>
      </c>
      <c r="M1086" s="366">
        <v>-254963</v>
      </c>
      <c r="N1086" s="366">
        <v>-1</v>
      </c>
    </row>
    <row r="1087" spans="1:14" ht="48">
      <c r="A1087" s="364">
        <v>1085</v>
      </c>
      <c r="B1087" s="365" t="s">
        <v>90</v>
      </c>
      <c r="C1087" s="364" t="s">
        <v>1078</v>
      </c>
      <c r="D1087" s="364" t="s">
        <v>1079</v>
      </c>
      <c r="E1087" s="364" t="s">
        <v>242</v>
      </c>
      <c r="F1087" s="364" t="s">
        <v>1471</v>
      </c>
      <c r="G1087" s="365" t="s">
        <v>384</v>
      </c>
      <c r="H1087" s="364" t="s">
        <v>304</v>
      </c>
      <c r="I1087" s="364" t="s">
        <v>1187</v>
      </c>
      <c r="J1087" s="366" t="s">
        <v>1472</v>
      </c>
      <c r="K1087" s="366">
        <v>285360</v>
      </c>
      <c r="L1087" s="366">
        <v>1</v>
      </c>
      <c r="M1087" s="366">
        <v>285360</v>
      </c>
      <c r="N1087" s="366">
        <v>1</v>
      </c>
    </row>
    <row r="1088" spans="1:14" ht="60">
      <c r="A1088" s="364">
        <v>1086</v>
      </c>
      <c r="B1088" s="365" t="s">
        <v>90</v>
      </c>
      <c r="C1088" s="364" t="s">
        <v>1078</v>
      </c>
      <c r="D1088" s="364" t="s">
        <v>1079</v>
      </c>
      <c r="E1088" s="364" t="s">
        <v>242</v>
      </c>
      <c r="F1088" s="364" t="s">
        <v>1416</v>
      </c>
      <c r="G1088" s="365" t="s">
        <v>978</v>
      </c>
      <c r="H1088" s="364" t="s">
        <v>304</v>
      </c>
      <c r="I1088" s="364" t="s">
        <v>1187</v>
      </c>
      <c r="J1088" s="366" t="s">
        <v>1417</v>
      </c>
      <c r="K1088" s="366">
        <v>671905</v>
      </c>
      <c r="L1088" s="366">
        <v>2</v>
      </c>
      <c r="M1088" s="366">
        <v>671905</v>
      </c>
      <c r="N1088" s="366">
        <v>2</v>
      </c>
    </row>
    <row r="1089" spans="1:14" ht="60">
      <c r="A1089" s="364">
        <v>1087</v>
      </c>
      <c r="B1089" s="365" t="s">
        <v>90</v>
      </c>
      <c r="C1089" s="364" t="s">
        <v>1078</v>
      </c>
      <c r="D1089" s="364" t="s">
        <v>1079</v>
      </c>
      <c r="E1089" s="364" t="s">
        <v>242</v>
      </c>
      <c r="F1089" s="364" t="s">
        <v>1188</v>
      </c>
      <c r="G1089" s="365" t="s">
        <v>329</v>
      </c>
      <c r="H1089" s="364" t="s">
        <v>304</v>
      </c>
      <c r="I1089" s="364" t="s">
        <v>1187</v>
      </c>
      <c r="J1089" s="366" t="s">
        <v>1189</v>
      </c>
      <c r="K1089" s="366">
        <v>11573280</v>
      </c>
      <c r="L1089" s="366">
        <v>36</v>
      </c>
      <c r="M1089" s="366">
        <v>11573280</v>
      </c>
      <c r="N1089" s="366">
        <v>36</v>
      </c>
    </row>
    <row r="1090" spans="1:14" ht="48">
      <c r="A1090" s="364">
        <v>1088</v>
      </c>
      <c r="B1090" s="365" t="s">
        <v>90</v>
      </c>
      <c r="C1090" s="364" t="s">
        <v>1078</v>
      </c>
      <c r="D1090" s="364" t="s">
        <v>1079</v>
      </c>
      <c r="E1090" s="364" t="s">
        <v>242</v>
      </c>
      <c r="F1090" s="364" t="s">
        <v>1218</v>
      </c>
      <c r="G1090" s="365" t="s">
        <v>342</v>
      </c>
      <c r="H1090" s="364" t="s">
        <v>301</v>
      </c>
      <c r="I1090" s="364" t="s">
        <v>1187</v>
      </c>
      <c r="J1090" s="366" t="s">
        <v>1219</v>
      </c>
      <c r="K1090" s="366">
        <v>-35614</v>
      </c>
      <c r="L1090" s="366">
        <v>0</v>
      </c>
      <c r="M1090" s="366">
        <v>-35614</v>
      </c>
      <c r="N1090" s="366">
        <v>0</v>
      </c>
    </row>
    <row r="1091" spans="1:14" ht="48">
      <c r="A1091" s="364">
        <v>1089</v>
      </c>
      <c r="B1091" s="365" t="s">
        <v>90</v>
      </c>
      <c r="C1091" s="364" t="s">
        <v>1078</v>
      </c>
      <c r="D1091" s="364" t="s">
        <v>1079</v>
      </c>
      <c r="E1091" s="364" t="s">
        <v>242</v>
      </c>
      <c r="F1091" s="364" t="s">
        <v>1220</v>
      </c>
      <c r="G1091" s="365" t="s">
        <v>355</v>
      </c>
      <c r="H1091" s="364" t="s">
        <v>301</v>
      </c>
      <c r="I1091" s="364" t="s">
        <v>1187</v>
      </c>
      <c r="J1091" s="366" t="s">
        <v>1221</v>
      </c>
      <c r="K1091" s="366">
        <v>-15826</v>
      </c>
      <c r="L1091" s="366">
        <v>0</v>
      </c>
      <c r="M1091" s="366">
        <v>-15826</v>
      </c>
      <c r="N1091" s="366">
        <v>0</v>
      </c>
    </row>
    <row r="1092" spans="1:14" ht="36">
      <c r="A1092" s="364">
        <v>1090</v>
      </c>
      <c r="B1092" s="365" t="s">
        <v>90</v>
      </c>
      <c r="C1092" s="364" t="s">
        <v>1078</v>
      </c>
      <c r="D1092" s="364" t="s">
        <v>1090</v>
      </c>
      <c r="E1092" s="364" t="s">
        <v>242</v>
      </c>
      <c r="F1092" s="364" t="s">
        <v>1474</v>
      </c>
      <c r="G1092" s="365" t="s">
        <v>1062</v>
      </c>
      <c r="H1092" s="364" t="s">
        <v>283</v>
      </c>
      <c r="I1092" s="364" t="s">
        <v>1187</v>
      </c>
      <c r="J1092" s="366" t="s">
        <v>1475</v>
      </c>
      <c r="K1092" s="366">
        <v>565702</v>
      </c>
      <c r="L1092" s="366">
        <v>2</v>
      </c>
      <c r="M1092" s="366">
        <v>565702</v>
      </c>
      <c r="N1092" s="366">
        <v>2</v>
      </c>
    </row>
    <row r="1093" spans="1:14" ht="48">
      <c r="A1093" s="364">
        <v>1091</v>
      </c>
      <c r="B1093" s="365" t="s">
        <v>90</v>
      </c>
      <c r="C1093" s="364" t="s">
        <v>1078</v>
      </c>
      <c r="D1093" s="364" t="s">
        <v>1079</v>
      </c>
      <c r="E1093" s="364" t="s">
        <v>242</v>
      </c>
      <c r="F1093" s="364" t="s">
        <v>1190</v>
      </c>
      <c r="G1093" s="365" t="s">
        <v>373</v>
      </c>
      <c r="H1093" s="364" t="s">
        <v>305</v>
      </c>
      <c r="I1093" s="364" t="s">
        <v>1187</v>
      </c>
      <c r="J1093" s="366" t="s">
        <v>1191</v>
      </c>
      <c r="K1093" s="366">
        <v>-621081</v>
      </c>
      <c r="L1093" s="366">
        <v>-2</v>
      </c>
      <c r="M1093" s="366">
        <v>-621081</v>
      </c>
      <c r="N1093" s="366">
        <v>-2</v>
      </c>
    </row>
    <row r="1094" spans="1:14" ht="48">
      <c r="A1094" s="364">
        <v>1092</v>
      </c>
      <c r="B1094" s="365" t="s">
        <v>90</v>
      </c>
      <c r="C1094" s="364" t="s">
        <v>1078</v>
      </c>
      <c r="D1094" s="364" t="s">
        <v>1079</v>
      </c>
      <c r="E1094" s="364" t="s">
        <v>242</v>
      </c>
      <c r="F1094" s="364" t="s">
        <v>1192</v>
      </c>
      <c r="G1094" s="365" t="s">
        <v>2093</v>
      </c>
      <c r="H1094" s="364" t="s">
        <v>305</v>
      </c>
      <c r="I1094" s="364" t="s">
        <v>1187</v>
      </c>
      <c r="J1094" s="366" t="s">
        <v>1193</v>
      </c>
      <c r="K1094" s="366">
        <v>-690001</v>
      </c>
      <c r="L1094" s="366">
        <v>-2</v>
      </c>
      <c r="M1094" s="366">
        <v>-690001</v>
      </c>
      <c r="N1094" s="366">
        <v>-2</v>
      </c>
    </row>
    <row r="1095" spans="1:14" ht="48">
      <c r="A1095" s="364">
        <v>1093</v>
      </c>
      <c r="B1095" s="365" t="s">
        <v>90</v>
      </c>
      <c r="C1095" s="364" t="s">
        <v>1078</v>
      </c>
      <c r="D1095" s="364" t="s">
        <v>1079</v>
      </c>
      <c r="E1095" s="364" t="s">
        <v>242</v>
      </c>
      <c r="F1095" s="364" t="s">
        <v>1234</v>
      </c>
      <c r="G1095" s="365" t="s">
        <v>471</v>
      </c>
      <c r="H1095" s="364" t="s">
        <v>305</v>
      </c>
      <c r="I1095" s="364" t="s">
        <v>1187</v>
      </c>
      <c r="J1095" s="366" t="s">
        <v>1235</v>
      </c>
      <c r="K1095" s="366">
        <v>217321</v>
      </c>
      <c r="L1095" s="366">
        <v>1</v>
      </c>
      <c r="M1095" s="366">
        <v>217321</v>
      </c>
      <c r="N1095" s="366">
        <v>1</v>
      </c>
    </row>
    <row r="1096" spans="1:14" ht="48">
      <c r="A1096" s="364">
        <v>1094</v>
      </c>
      <c r="B1096" s="365" t="s">
        <v>90</v>
      </c>
      <c r="C1096" s="364" t="s">
        <v>1078</v>
      </c>
      <c r="D1096" s="364" t="s">
        <v>1090</v>
      </c>
      <c r="E1096" s="364" t="s">
        <v>242</v>
      </c>
      <c r="F1096" s="364" t="s">
        <v>1616</v>
      </c>
      <c r="G1096" s="365" t="s">
        <v>1617</v>
      </c>
      <c r="H1096" s="364" t="s">
        <v>285</v>
      </c>
      <c r="I1096" s="364" t="s">
        <v>1187</v>
      </c>
      <c r="J1096" s="366" t="s">
        <v>1618</v>
      </c>
      <c r="K1096" s="366">
        <v>9792034</v>
      </c>
      <c r="L1096" s="366">
        <v>30</v>
      </c>
      <c r="M1096" s="366">
        <v>9792034</v>
      </c>
      <c r="N1096" s="366">
        <v>30</v>
      </c>
    </row>
    <row r="1097" spans="1:14" ht="48">
      <c r="A1097" s="364">
        <v>1095</v>
      </c>
      <c r="B1097" s="365" t="s">
        <v>90</v>
      </c>
      <c r="C1097" s="364" t="s">
        <v>1078</v>
      </c>
      <c r="D1097" s="364" t="s">
        <v>1090</v>
      </c>
      <c r="E1097" s="364" t="s">
        <v>242</v>
      </c>
      <c r="F1097" s="364" t="s">
        <v>1640</v>
      </c>
      <c r="G1097" s="365" t="s">
        <v>1641</v>
      </c>
      <c r="H1097" s="364" t="s">
        <v>285</v>
      </c>
      <c r="I1097" s="364" t="s">
        <v>1187</v>
      </c>
      <c r="J1097" s="366" t="s">
        <v>1642</v>
      </c>
      <c r="K1097" s="366">
        <v>10011024</v>
      </c>
      <c r="L1097" s="366">
        <v>30</v>
      </c>
      <c r="M1097" s="366">
        <v>10011024</v>
      </c>
      <c r="N1097" s="366">
        <v>30</v>
      </c>
    </row>
    <row r="1098" spans="1:14" ht="60">
      <c r="A1098" s="364">
        <v>1096</v>
      </c>
      <c r="B1098" s="365" t="s">
        <v>90</v>
      </c>
      <c r="C1098" s="364" t="s">
        <v>1078</v>
      </c>
      <c r="D1098" s="364" t="s">
        <v>1079</v>
      </c>
      <c r="E1098" s="364" t="s">
        <v>242</v>
      </c>
      <c r="F1098" s="364" t="s">
        <v>1434</v>
      </c>
      <c r="G1098" s="365" t="s">
        <v>1023</v>
      </c>
      <c r="H1098" s="364" t="s">
        <v>305</v>
      </c>
      <c r="I1098" s="364" t="s">
        <v>1187</v>
      </c>
      <c r="J1098" s="366" t="s">
        <v>1435</v>
      </c>
      <c r="K1098" s="366">
        <v>543734</v>
      </c>
      <c r="L1098" s="366">
        <v>2</v>
      </c>
      <c r="M1098" s="366">
        <v>543734</v>
      </c>
      <c r="N1098" s="366">
        <v>2</v>
      </c>
    </row>
    <row r="1099" spans="1:14" ht="24">
      <c r="A1099" s="364">
        <v>1097</v>
      </c>
      <c r="B1099" s="365" t="s">
        <v>90</v>
      </c>
      <c r="C1099" s="364" t="s">
        <v>1078</v>
      </c>
      <c r="D1099" s="364" t="s">
        <v>1079</v>
      </c>
      <c r="E1099" s="364" t="s">
        <v>242</v>
      </c>
      <c r="F1099" s="364" t="s">
        <v>1372</v>
      </c>
      <c r="G1099" s="365" t="s">
        <v>1046</v>
      </c>
      <c r="H1099" s="364" t="s">
        <v>1039</v>
      </c>
      <c r="I1099" s="364" t="s">
        <v>1081</v>
      </c>
      <c r="J1099" s="366" t="s">
        <v>1373</v>
      </c>
      <c r="K1099" s="366">
        <v>7469704</v>
      </c>
      <c r="L1099" s="366">
        <v>58</v>
      </c>
      <c r="M1099" s="366">
        <v>7469704</v>
      </c>
      <c r="N1099" s="366">
        <v>58</v>
      </c>
    </row>
    <row r="1100" spans="1:14" ht="24">
      <c r="A1100" s="364">
        <v>1098</v>
      </c>
      <c r="B1100" s="365" t="s">
        <v>90</v>
      </c>
      <c r="C1100" s="364" t="s">
        <v>1078</v>
      </c>
      <c r="D1100" s="364" t="s">
        <v>1079</v>
      </c>
      <c r="E1100" s="364" t="s">
        <v>242</v>
      </c>
      <c r="F1100" s="364" t="s">
        <v>1342</v>
      </c>
      <c r="G1100" s="365" t="s">
        <v>407</v>
      </c>
      <c r="H1100" s="364" t="s">
        <v>1039</v>
      </c>
      <c r="I1100" s="364" t="s">
        <v>1081</v>
      </c>
      <c r="J1100" s="366" t="s">
        <v>1343</v>
      </c>
      <c r="K1100" s="366">
        <v>8131200</v>
      </c>
      <c r="L1100" s="366">
        <v>70</v>
      </c>
      <c r="M1100" s="366">
        <v>8131200</v>
      </c>
      <c r="N1100" s="366">
        <v>70</v>
      </c>
    </row>
    <row r="1101" spans="1:14" ht="24">
      <c r="A1101" s="364">
        <v>1099</v>
      </c>
      <c r="B1101" s="365" t="s">
        <v>90</v>
      </c>
      <c r="C1101" s="364" t="s">
        <v>1078</v>
      </c>
      <c r="D1101" s="364" t="s">
        <v>1079</v>
      </c>
      <c r="E1101" s="364" t="s">
        <v>242</v>
      </c>
      <c r="F1101" s="364" t="s">
        <v>1391</v>
      </c>
      <c r="G1101" s="365" t="s">
        <v>1048</v>
      </c>
      <c r="H1101" s="364" t="s">
        <v>1039</v>
      </c>
      <c r="I1101" s="364" t="s">
        <v>1081</v>
      </c>
      <c r="J1101" s="366" t="s">
        <v>1392</v>
      </c>
      <c r="K1101" s="366">
        <v>6512220</v>
      </c>
      <c r="L1101" s="366">
        <v>62</v>
      </c>
      <c r="M1101" s="366">
        <v>6512220</v>
      </c>
      <c r="N1101" s="366">
        <v>62</v>
      </c>
    </row>
    <row r="1102" spans="1:14" ht="24">
      <c r="A1102" s="364">
        <v>1100</v>
      </c>
      <c r="B1102" s="365" t="s">
        <v>90</v>
      </c>
      <c r="C1102" s="364" t="s">
        <v>1078</v>
      </c>
      <c r="D1102" s="364" t="s">
        <v>1079</v>
      </c>
      <c r="E1102" s="364" t="s">
        <v>242</v>
      </c>
      <c r="F1102" s="364" t="s">
        <v>1467</v>
      </c>
      <c r="G1102" s="365" t="s">
        <v>1056</v>
      </c>
      <c r="H1102" s="364" t="s">
        <v>1039</v>
      </c>
      <c r="I1102" s="364" t="s">
        <v>1081</v>
      </c>
      <c r="J1102" s="366" t="s">
        <v>1468</v>
      </c>
      <c r="K1102" s="366">
        <v>1631718</v>
      </c>
      <c r="L1102" s="366">
        <v>20</v>
      </c>
      <c r="M1102" s="366">
        <v>1631718</v>
      </c>
      <c r="N1102" s="366">
        <v>20</v>
      </c>
    </row>
    <row r="1103" spans="1:14" ht="24">
      <c r="A1103" s="364">
        <v>1101</v>
      </c>
      <c r="B1103" s="365" t="s">
        <v>90</v>
      </c>
      <c r="C1103" s="364" t="s">
        <v>1078</v>
      </c>
      <c r="D1103" s="364" t="s">
        <v>1079</v>
      </c>
      <c r="E1103" s="364" t="s">
        <v>242</v>
      </c>
      <c r="F1103" s="364" t="s">
        <v>1469</v>
      </c>
      <c r="G1103" s="365" t="s">
        <v>1057</v>
      </c>
      <c r="H1103" s="364" t="s">
        <v>1039</v>
      </c>
      <c r="I1103" s="364" t="s">
        <v>1081</v>
      </c>
      <c r="J1103" s="366" t="s">
        <v>1470</v>
      </c>
      <c r="K1103" s="366">
        <v>5193584</v>
      </c>
      <c r="L1103" s="366">
        <v>46</v>
      </c>
      <c r="M1103" s="366">
        <v>5193584</v>
      </c>
      <c r="N1103" s="366">
        <v>46</v>
      </c>
    </row>
    <row r="1104" spans="1:14" ht="36">
      <c r="A1104" s="364">
        <v>1102</v>
      </c>
      <c r="B1104" s="365" t="s">
        <v>90</v>
      </c>
      <c r="C1104" s="364" t="s">
        <v>1078</v>
      </c>
      <c r="D1104" s="364" t="s">
        <v>1086</v>
      </c>
      <c r="E1104" s="364" t="s">
        <v>242</v>
      </c>
      <c r="F1104" s="364" t="s">
        <v>2172</v>
      </c>
      <c r="G1104" s="365" t="s">
        <v>1013</v>
      </c>
      <c r="H1104" s="364" t="s">
        <v>294</v>
      </c>
      <c r="I1104" s="364" t="s">
        <v>1081</v>
      </c>
      <c r="J1104" s="366" t="s">
        <v>2173</v>
      </c>
      <c r="K1104" s="366">
        <v>126192</v>
      </c>
      <c r="L1104" s="366">
        <v>2</v>
      </c>
      <c r="M1104" s="366">
        <v>126192</v>
      </c>
      <c r="N1104" s="366">
        <v>2</v>
      </c>
    </row>
    <row r="1105" spans="1:14" ht="36">
      <c r="A1105" s="364">
        <v>1103</v>
      </c>
      <c r="B1105" s="365" t="s">
        <v>90</v>
      </c>
      <c r="C1105" s="364" t="s">
        <v>1078</v>
      </c>
      <c r="D1105" s="364" t="s">
        <v>1086</v>
      </c>
      <c r="E1105" s="364" t="s">
        <v>242</v>
      </c>
      <c r="F1105" s="364" t="s">
        <v>1350</v>
      </c>
      <c r="G1105" s="365" t="s">
        <v>319</v>
      </c>
      <c r="H1105" s="364" t="s">
        <v>294</v>
      </c>
      <c r="I1105" s="364" t="s">
        <v>1081</v>
      </c>
      <c r="J1105" s="366" t="s">
        <v>1351</v>
      </c>
      <c r="K1105" s="366">
        <v>242106</v>
      </c>
      <c r="L1105" s="366">
        <v>4</v>
      </c>
      <c r="M1105" s="366">
        <v>242106</v>
      </c>
      <c r="N1105" s="366">
        <v>4</v>
      </c>
    </row>
    <row r="1106" spans="1:14" ht="24">
      <c r="A1106" s="364">
        <v>1104</v>
      </c>
      <c r="B1106" s="365" t="s">
        <v>90</v>
      </c>
      <c r="C1106" s="364" t="s">
        <v>1078</v>
      </c>
      <c r="D1106" s="364" t="s">
        <v>1090</v>
      </c>
      <c r="E1106" s="364" t="s">
        <v>242</v>
      </c>
      <c r="F1106" s="364" t="s">
        <v>1628</v>
      </c>
      <c r="G1106" s="365" t="s">
        <v>1629</v>
      </c>
      <c r="H1106" s="364" t="s">
        <v>300</v>
      </c>
      <c r="I1106" s="364" t="s">
        <v>1081</v>
      </c>
      <c r="J1106" s="366" t="s">
        <v>1630</v>
      </c>
      <c r="K1106" s="366">
        <v>523882</v>
      </c>
      <c r="L1106" s="366">
        <v>4</v>
      </c>
      <c r="M1106" s="366">
        <v>523882</v>
      </c>
      <c r="N1106" s="366">
        <v>4</v>
      </c>
    </row>
    <row r="1107" spans="1:14" ht="24">
      <c r="A1107" s="364">
        <v>1105</v>
      </c>
      <c r="B1107" s="365" t="s">
        <v>90</v>
      </c>
      <c r="C1107" s="364" t="s">
        <v>1078</v>
      </c>
      <c r="D1107" s="364" t="s">
        <v>1079</v>
      </c>
      <c r="E1107" s="364" t="s">
        <v>242</v>
      </c>
      <c r="F1107" s="364" t="s">
        <v>1374</v>
      </c>
      <c r="G1107" s="365" t="s">
        <v>1042</v>
      </c>
      <c r="H1107" s="364" t="s">
        <v>291</v>
      </c>
      <c r="I1107" s="364" t="s">
        <v>1081</v>
      </c>
      <c r="J1107" s="366" t="s">
        <v>1375</v>
      </c>
      <c r="K1107" s="366">
        <v>300686</v>
      </c>
      <c r="L1107" s="366">
        <v>2</v>
      </c>
      <c r="M1107" s="366">
        <v>300686</v>
      </c>
      <c r="N1107" s="366">
        <v>2</v>
      </c>
    </row>
    <row r="1108" spans="1:14" ht="36">
      <c r="A1108" s="364">
        <v>1106</v>
      </c>
      <c r="B1108" s="365" t="s">
        <v>90</v>
      </c>
      <c r="C1108" s="364" t="s">
        <v>1078</v>
      </c>
      <c r="D1108" s="364" t="s">
        <v>1079</v>
      </c>
      <c r="E1108" s="364" t="s">
        <v>242</v>
      </c>
      <c r="F1108" s="364" t="s">
        <v>1144</v>
      </c>
      <c r="G1108" s="365" t="s">
        <v>332</v>
      </c>
      <c r="H1108" s="364" t="s">
        <v>293</v>
      </c>
      <c r="I1108" s="364" t="s">
        <v>1081</v>
      </c>
      <c r="J1108" s="366" t="s">
        <v>1145</v>
      </c>
      <c r="K1108" s="366">
        <v>11232876</v>
      </c>
      <c r="L1108" s="366">
        <v>134</v>
      </c>
      <c r="M1108" s="366">
        <v>11232876</v>
      </c>
      <c r="N1108" s="366">
        <v>134</v>
      </c>
    </row>
    <row r="1109" spans="1:14" ht="48">
      <c r="A1109" s="364">
        <v>1107</v>
      </c>
      <c r="B1109" s="365" t="s">
        <v>90</v>
      </c>
      <c r="C1109" s="364" t="s">
        <v>1078</v>
      </c>
      <c r="D1109" s="364" t="s">
        <v>1159</v>
      </c>
      <c r="E1109" s="364" t="s">
        <v>242</v>
      </c>
      <c r="F1109" s="364" t="s">
        <v>1165</v>
      </c>
      <c r="G1109" s="365" t="s">
        <v>416</v>
      </c>
      <c r="H1109" s="364" t="s">
        <v>293</v>
      </c>
      <c r="I1109" s="364" t="s">
        <v>1081</v>
      </c>
      <c r="J1109" s="366" t="s">
        <v>1166</v>
      </c>
      <c r="K1109" s="366">
        <v>145022</v>
      </c>
      <c r="L1109" s="366">
        <v>2</v>
      </c>
      <c r="M1109" s="366">
        <v>145022</v>
      </c>
      <c r="N1109" s="366">
        <v>2</v>
      </c>
    </row>
    <row r="1110" spans="1:14" ht="48">
      <c r="A1110" s="364">
        <v>1108</v>
      </c>
      <c r="B1110" s="365" t="s">
        <v>90</v>
      </c>
      <c r="C1110" s="364" t="s">
        <v>1078</v>
      </c>
      <c r="D1110" s="364" t="s">
        <v>1159</v>
      </c>
      <c r="E1110" s="364" t="s">
        <v>242</v>
      </c>
      <c r="F1110" s="364" t="s">
        <v>1990</v>
      </c>
      <c r="G1110" s="365" t="s">
        <v>1991</v>
      </c>
      <c r="H1110" s="364" t="s">
        <v>293</v>
      </c>
      <c r="I1110" s="364" t="s">
        <v>1081</v>
      </c>
      <c r="J1110" s="366" t="s">
        <v>1992</v>
      </c>
      <c r="K1110" s="366">
        <v>159636</v>
      </c>
      <c r="L1110" s="366">
        <v>2</v>
      </c>
      <c r="M1110" s="366">
        <v>159636</v>
      </c>
      <c r="N1110" s="366">
        <v>2</v>
      </c>
    </row>
    <row r="1111" spans="1:14" ht="36">
      <c r="A1111" s="364">
        <v>1109</v>
      </c>
      <c r="B1111" s="365" t="s">
        <v>90</v>
      </c>
      <c r="C1111" s="364" t="s">
        <v>1078</v>
      </c>
      <c r="D1111" s="364" t="s">
        <v>1079</v>
      </c>
      <c r="E1111" s="364" t="s">
        <v>242</v>
      </c>
      <c r="F1111" s="364" t="s">
        <v>1243</v>
      </c>
      <c r="G1111" s="365" t="s">
        <v>320</v>
      </c>
      <c r="H1111" s="364" t="s">
        <v>293</v>
      </c>
      <c r="I1111" s="364" t="s">
        <v>1081</v>
      </c>
      <c r="J1111" s="366" t="s">
        <v>1244</v>
      </c>
      <c r="K1111" s="366">
        <v>3764684</v>
      </c>
      <c r="L1111" s="366">
        <v>34</v>
      </c>
      <c r="M1111" s="366">
        <v>3764684</v>
      </c>
      <c r="N1111" s="366">
        <v>34</v>
      </c>
    </row>
    <row r="1112" spans="1:14" ht="36">
      <c r="A1112" s="364">
        <v>1110</v>
      </c>
      <c r="B1112" s="365" t="s">
        <v>90</v>
      </c>
      <c r="C1112" s="364" t="s">
        <v>1078</v>
      </c>
      <c r="D1112" s="364" t="s">
        <v>1079</v>
      </c>
      <c r="E1112" s="364" t="s">
        <v>242</v>
      </c>
      <c r="F1112" s="364" t="s">
        <v>1269</v>
      </c>
      <c r="G1112" s="365" t="s">
        <v>358</v>
      </c>
      <c r="H1112" s="364" t="s">
        <v>293</v>
      </c>
      <c r="I1112" s="364" t="s">
        <v>1081</v>
      </c>
      <c r="J1112" s="366" t="s">
        <v>1270</v>
      </c>
      <c r="K1112" s="366">
        <v>185413</v>
      </c>
      <c r="L1112" s="366">
        <v>2</v>
      </c>
      <c r="M1112" s="366">
        <v>185413</v>
      </c>
      <c r="N1112" s="366">
        <v>2</v>
      </c>
    </row>
    <row r="1113" spans="1:14" ht="36">
      <c r="A1113" s="364">
        <v>1111</v>
      </c>
      <c r="B1113" s="365" t="s">
        <v>90</v>
      </c>
      <c r="C1113" s="364" t="s">
        <v>1078</v>
      </c>
      <c r="D1113" s="364" t="s">
        <v>1079</v>
      </c>
      <c r="E1113" s="364" t="s">
        <v>242</v>
      </c>
      <c r="F1113" s="364" t="s">
        <v>1263</v>
      </c>
      <c r="G1113" s="365" t="s">
        <v>330</v>
      </c>
      <c r="H1113" s="364" t="s">
        <v>293</v>
      </c>
      <c r="I1113" s="364" t="s">
        <v>1081</v>
      </c>
      <c r="J1113" s="366" t="s">
        <v>1264</v>
      </c>
      <c r="K1113" s="366">
        <v>200816</v>
      </c>
      <c r="L1113" s="366">
        <v>2</v>
      </c>
      <c r="M1113" s="366">
        <v>200816</v>
      </c>
      <c r="N1113" s="366">
        <v>2</v>
      </c>
    </row>
    <row r="1114" spans="1:14" ht="36">
      <c r="A1114" s="364">
        <v>1112</v>
      </c>
      <c r="B1114" s="365" t="s">
        <v>90</v>
      </c>
      <c r="C1114" s="364" t="s">
        <v>1078</v>
      </c>
      <c r="D1114" s="364" t="s">
        <v>1079</v>
      </c>
      <c r="E1114" s="364" t="s">
        <v>242</v>
      </c>
      <c r="F1114" s="364" t="s">
        <v>1216</v>
      </c>
      <c r="G1114" s="365" t="s">
        <v>339</v>
      </c>
      <c r="H1114" s="364" t="s">
        <v>293</v>
      </c>
      <c r="I1114" s="364" t="s">
        <v>1081</v>
      </c>
      <c r="J1114" s="366" t="s">
        <v>1217</v>
      </c>
      <c r="K1114" s="366">
        <v>155943</v>
      </c>
      <c r="L1114" s="366">
        <v>2</v>
      </c>
      <c r="M1114" s="366">
        <v>155943</v>
      </c>
      <c r="N1114" s="366">
        <v>2</v>
      </c>
    </row>
    <row r="1115" spans="1:14" ht="36">
      <c r="A1115" s="364">
        <v>1113</v>
      </c>
      <c r="B1115" s="365" t="s">
        <v>90</v>
      </c>
      <c r="C1115" s="364" t="s">
        <v>1078</v>
      </c>
      <c r="D1115" s="364" t="s">
        <v>1086</v>
      </c>
      <c r="E1115" s="364" t="s">
        <v>242</v>
      </c>
      <c r="F1115" s="364" t="s">
        <v>1208</v>
      </c>
      <c r="G1115" s="365" t="s">
        <v>415</v>
      </c>
      <c r="H1115" s="364" t="s">
        <v>293</v>
      </c>
      <c r="I1115" s="364" t="s">
        <v>1081</v>
      </c>
      <c r="J1115" s="366" t="s">
        <v>1209</v>
      </c>
      <c r="K1115" s="366">
        <v>586471</v>
      </c>
      <c r="L1115" s="366">
        <v>9</v>
      </c>
      <c r="M1115" s="366">
        <v>586471</v>
      </c>
      <c r="N1115" s="366">
        <v>9</v>
      </c>
    </row>
    <row r="1116" spans="1:14" ht="36">
      <c r="A1116" s="364">
        <v>1114</v>
      </c>
      <c r="B1116" s="365" t="s">
        <v>90</v>
      </c>
      <c r="C1116" s="364" t="s">
        <v>1078</v>
      </c>
      <c r="D1116" s="364" t="s">
        <v>1079</v>
      </c>
      <c r="E1116" s="364" t="s">
        <v>242</v>
      </c>
      <c r="F1116" s="364" t="s">
        <v>1080</v>
      </c>
      <c r="G1116" s="365" t="s">
        <v>316</v>
      </c>
      <c r="H1116" s="364" t="s">
        <v>293</v>
      </c>
      <c r="I1116" s="364" t="s">
        <v>1081</v>
      </c>
      <c r="J1116" s="366" t="s">
        <v>1082</v>
      </c>
      <c r="K1116" s="366">
        <v>5413024</v>
      </c>
      <c r="L1116" s="366">
        <v>60</v>
      </c>
      <c r="M1116" s="366">
        <v>5413024</v>
      </c>
      <c r="N1116" s="366">
        <v>60</v>
      </c>
    </row>
    <row r="1117" spans="1:14" ht="48">
      <c r="A1117" s="364">
        <v>1115</v>
      </c>
      <c r="B1117" s="365" t="s">
        <v>90</v>
      </c>
      <c r="C1117" s="364" t="s">
        <v>1078</v>
      </c>
      <c r="D1117" s="364" t="s">
        <v>1159</v>
      </c>
      <c r="E1117" s="364" t="s">
        <v>242</v>
      </c>
      <c r="F1117" s="364" t="s">
        <v>1664</v>
      </c>
      <c r="G1117" s="365" t="s">
        <v>1008</v>
      </c>
      <c r="H1117" s="364" t="s">
        <v>293</v>
      </c>
      <c r="I1117" s="364" t="s">
        <v>1081</v>
      </c>
      <c r="J1117" s="366" t="s">
        <v>1489</v>
      </c>
      <c r="K1117" s="366">
        <v>335333</v>
      </c>
      <c r="L1117" s="366">
        <v>4</v>
      </c>
      <c r="M1117" s="366">
        <v>335333</v>
      </c>
      <c r="N1117" s="366">
        <v>4</v>
      </c>
    </row>
    <row r="1118" spans="1:14" ht="24">
      <c r="A1118" s="364">
        <v>1116</v>
      </c>
      <c r="B1118" s="365" t="s">
        <v>90</v>
      </c>
      <c r="C1118" s="364" t="s">
        <v>1078</v>
      </c>
      <c r="D1118" s="364" t="s">
        <v>1079</v>
      </c>
      <c r="E1118" s="364" t="s">
        <v>242</v>
      </c>
      <c r="F1118" s="364" t="s">
        <v>1376</v>
      </c>
      <c r="G1118" s="365" t="s">
        <v>1049</v>
      </c>
      <c r="H1118" s="364" t="s">
        <v>1039</v>
      </c>
      <c r="I1118" s="364" t="s">
        <v>1081</v>
      </c>
      <c r="J1118" s="366" t="s">
        <v>1377</v>
      </c>
      <c r="K1118" s="366">
        <v>1099296</v>
      </c>
      <c r="L1118" s="366">
        <v>12</v>
      </c>
      <c r="M1118" s="366">
        <v>1099296</v>
      </c>
      <c r="N1118" s="366">
        <v>12</v>
      </c>
    </row>
    <row r="1119" spans="1:14" ht="24">
      <c r="A1119" s="364">
        <v>1117</v>
      </c>
      <c r="B1119" s="365" t="s">
        <v>90</v>
      </c>
      <c r="C1119" s="364" t="s">
        <v>1078</v>
      </c>
      <c r="D1119" s="364" t="s">
        <v>1079</v>
      </c>
      <c r="E1119" s="364" t="s">
        <v>242</v>
      </c>
      <c r="F1119" s="364" t="s">
        <v>1327</v>
      </c>
      <c r="G1119" s="365" t="s">
        <v>1012</v>
      </c>
      <c r="H1119" s="364" t="s">
        <v>1039</v>
      </c>
      <c r="I1119" s="364" t="s">
        <v>1081</v>
      </c>
      <c r="J1119" s="366" t="s">
        <v>1328</v>
      </c>
      <c r="K1119" s="366">
        <v>10739960</v>
      </c>
      <c r="L1119" s="366">
        <v>70</v>
      </c>
      <c r="M1119" s="366">
        <v>10739960</v>
      </c>
      <c r="N1119" s="366">
        <v>70</v>
      </c>
    </row>
    <row r="1120" spans="1:14" ht="24">
      <c r="A1120" s="364">
        <v>1118</v>
      </c>
      <c r="B1120" s="365" t="s">
        <v>90</v>
      </c>
      <c r="C1120" s="364" t="s">
        <v>1078</v>
      </c>
      <c r="D1120" s="364" t="s">
        <v>1079</v>
      </c>
      <c r="E1120" s="364" t="s">
        <v>242</v>
      </c>
      <c r="F1120" s="364" t="s">
        <v>1346</v>
      </c>
      <c r="G1120" s="365" t="s">
        <v>348</v>
      </c>
      <c r="H1120" s="364" t="s">
        <v>1039</v>
      </c>
      <c r="I1120" s="364" t="s">
        <v>1081</v>
      </c>
      <c r="J1120" s="366" t="s">
        <v>1347</v>
      </c>
      <c r="K1120" s="366">
        <v>4633200</v>
      </c>
      <c r="L1120" s="366">
        <v>30</v>
      </c>
      <c r="M1120" s="366">
        <v>4633200</v>
      </c>
      <c r="N1120" s="366">
        <v>30</v>
      </c>
    </row>
    <row r="1121" spans="1:14" ht="24">
      <c r="A1121" s="364">
        <v>1119</v>
      </c>
      <c r="B1121" s="365" t="s">
        <v>90</v>
      </c>
      <c r="C1121" s="364" t="s">
        <v>1078</v>
      </c>
      <c r="D1121" s="364" t="s">
        <v>1079</v>
      </c>
      <c r="E1121" s="364" t="s">
        <v>242</v>
      </c>
      <c r="F1121" s="364" t="s">
        <v>1344</v>
      </c>
      <c r="G1121" s="365" t="s">
        <v>1042</v>
      </c>
      <c r="H1121" s="364" t="s">
        <v>1039</v>
      </c>
      <c r="I1121" s="364" t="s">
        <v>1081</v>
      </c>
      <c r="J1121" s="366" t="s">
        <v>1345</v>
      </c>
      <c r="K1121" s="366">
        <v>1238688</v>
      </c>
      <c r="L1121" s="366">
        <v>8</v>
      </c>
      <c r="M1121" s="366">
        <v>1238688</v>
      </c>
      <c r="N1121" s="366">
        <v>8</v>
      </c>
    </row>
    <row r="1122" spans="1:14" ht="24">
      <c r="A1122" s="364">
        <v>1120</v>
      </c>
      <c r="B1122" s="365" t="s">
        <v>90</v>
      </c>
      <c r="C1122" s="364" t="s">
        <v>1078</v>
      </c>
      <c r="D1122" s="364" t="s">
        <v>1079</v>
      </c>
      <c r="E1122" s="364" t="s">
        <v>242</v>
      </c>
      <c r="F1122" s="364" t="s">
        <v>1323</v>
      </c>
      <c r="G1122" s="365" t="s">
        <v>372</v>
      </c>
      <c r="H1122" s="364" t="s">
        <v>1039</v>
      </c>
      <c r="I1122" s="364" t="s">
        <v>1081</v>
      </c>
      <c r="J1122" s="366" t="s">
        <v>1324</v>
      </c>
      <c r="K1122" s="366">
        <v>6112480</v>
      </c>
      <c r="L1122" s="366">
        <v>40</v>
      </c>
      <c r="M1122" s="366">
        <v>6112480</v>
      </c>
      <c r="N1122" s="366">
        <v>40</v>
      </c>
    </row>
    <row r="1123" spans="1:14" ht="24">
      <c r="A1123" s="364">
        <v>1121</v>
      </c>
      <c r="B1123" s="365" t="s">
        <v>90</v>
      </c>
      <c r="C1123" s="364" t="s">
        <v>1078</v>
      </c>
      <c r="D1123" s="364" t="s">
        <v>1079</v>
      </c>
      <c r="E1123" s="364" t="s">
        <v>242</v>
      </c>
      <c r="F1123" s="364" t="s">
        <v>1329</v>
      </c>
      <c r="G1123" s="365" t="s">
        <v>367</v>
      </c>
      <c r="H1123" s="364" t="s">
        <v>1039</v>
      </c>
      <c r="I1123" s="364" t="s">
        <v>1081</v>
      </c>
      <c r="J1123" s="366" t="s">
        <v>1330</v>
      </c>
      <c r="K1123" s="366">
        <v>645392</v>
      </c>
      <c r="L1123" s="366">
        <v>4</v>
      </c>
      <c r="M1123" s="366">
        <v>645392</v>
      </c>
      <c r="N1123" s="366">
        <v>4</v>
      </c>
    </row>
    <row r="1124" spans="1:14" ht="24">
      <c r="A1124" s="364">
        <v>1122</v>
      </c>
      <c r="B1124" s="365" t="s">
        <v>90</v>
      </c>
      <c r="C1124" s="364" t="s">
        <v>1078</v>
      </c>
      <c r="D1124" s="364" t="s">
        <v>1079</v>
      </c>
      <c r="E1124" s="364" t="s">
        <v>242</v>
      </c>
      <c r="F1124" s="364" t="s">
        <v>1335</v>
      </c>
      <c r="G1124" s="365" t="s">
        <v>376</v>
      </c>
      <c r="H1124" s="364" t="s">
        <v>1039</v>
      </c>
      <c r="I1124" s="364" t="s">
        <v>1081</v>
      </c>
      <c r="J1124" s="366" t="s">
        <v>1283</v>
      </c>
      <c r="K1124" s="366">
        <v>666512</v>
      </c>
      <c r="L1124" s="366">
        <v>4</v>
      </c>
      <c r="M1124" s="366">
        <v>666512</v>
      </c>
      <c r="N1124" s="366">
        <v>4</v>
      </c>
    </row>
    <row r="1125" spans="1:14" ht="24">
      <c r="A1125" s="364">
        <v>1123</v>
      </c>
      <c r="B1125" s="365" t="s">
        <v>90</v>
      </c>
      <c r="C1125" s="364" t="s">
        <v>1078</v>
      </c>
      <c r="D1125" s="364" t="s">
        <v>1079</v>
      </c>
      <c r="E1125" s="364" t="s">
        <v>242</v>
      </c>
      <c r="F1125" s="364" t="s">
        <v>1336</v>
      </c>
      <c r="G1125" s="365" t="s">
        <v>1043</v>
      </c>
      <c r="H1125" s="364" t="s">
        <v>1039</v>
      </c>
      <c r="I1125" s="364" t="s">
        <v>1081</v>
      </c>
      <c r="J1125" s="366" t="s">
        <v>1337</v>
      </c>
      <c r="K1125" s="366">
        <v>1244320</v>
      </c>
      <c r="L1125" s="366">
        <v>10</v>
      </c>
      <c r="M1125" s="366">
        <v>1244320</v>
      </c>
      <c r="N1125" s="366">
        <v>10</v>
      </c>
    </row>
    <row r="1126" spans="1:14" ht="24">
      <c r="A1126" s="364">
        <v>1124</v>
      </c>
      <c r="B1126" s="365" t="s">
        <v>90</v>
      </c>
      <c r="C1126" s="364" t="s">
        <v>1078</v>
      </c>
      <c r="D1126" s="364" t="s">
        <v>1079</v>
      </c>
      <c r="E1126" s="364" t="s">
        <v>242</v>
      </c>
      <c r="F1126" s="364" t="s">
        <v>1338</v>
      </c>
      <c r="G1126" s="365" t="s">
        <v>1045</v>
      </c>
      <c r="H1126" s="364" t="s">
        <v>1039</v>
      </c>
      <c r="I1126" s="364" t="s">
        <v>1081</v>
      </c>
      <c r="J1126" s="366" t="s">
        <v>1339</v>
      </c>
      <c r="K1126" s="366">
        <v>3081760</v>
      </c>
      <c r="L1126" s="366">
        <v>20</v>
      </c>
      <c r="M1126" s="366">
        <v>3081760</v>
      </c>
      <c r="N1126" s="366">
        <v>20</v>
      </c>
    </row>
    <row r="1127" spans="1:14" ht="24">
      <c r="A1127" s="364">
        <v>1125</v>
      </c>
      <c r="B1127" s="365" t="s">
        <v>90</v>
      </c>
      <c r="C1127" s="364" t="s">
        <v>1078</v>
      </c>
      <c r="D1127" s="364" t="s">
        <v>1079</v>
      </c>
      <c r="E1127" s="364" t="s">
        <v>242</v>
      </c>
      <c r="F1127" s="364" t="s">
        <v>1271</v>
      </c>
      <c r="G1127" s="365" t="s">
        <v>1014</v>
      </c>
      <c r="H1127" s="364" t="s">
        <v>295</v>
      </c>
      <c r="I1127" s="364" t="s">
        <v>1183</v>
      </c>
      <c r="J1127" s="366" t="s">
        <v>1272</v>
      </c>
      <c r="K1127" s="366">
        <v>461297</v>
      </c>
      <c r="L1127" s="366">
        <v>4</v>
      </c>
      <c r="M1127" s="366">
        <v>461297</v>
      </c>
      <c r="N1127" s="366">
        <v>4</v>
      </c>
    </row>
    <row r="1128" spans="1:14" ht="36">
      <c r="A1128" s="364">
        <v>1126</v>
      </c>
      <c r="B1128" s="365" t="s">
        <v>90</v>
      </c>
      <c r="C1128" s="364" t="s">
        <v>1078</v>
      </c>
      <c r="D1128" s="364" t="s">
        <v>1079</v>
      </c>
      <c r="E1128" s="364" t="s">
        <v>242</v>
      </c>
      <c r="F1128" s="364" t="s">
        <v>1265</v>
      </c>
      <c r="G1128" s="365" t="s">
        <v>317</v>
      </c>
      <c r="H1128" s="364" t="s">
        <v>293</v>
      </c>
      <c r="I1128" s="364" t="s">
        <v>1084</v>
      </c>
      <c r="J1128" s="366" t="s">
        <v>1266</v>
      </c>
      <c r="K1128" s="366">
        <v>3831755</v>
      </c>
      <c r="L1128" s="366">
        <v>44</v>
      </c>
      <c r="M1128" s="366">
        <v>3831755</v>
      </c>
      <c r="N1128" s="366">
        <v>44</v>
      </c>
    </row>
    <row r="1129" spans="1:14" ht="36">
      <c r="A1129" s="364">
        <v>1127</v>
      </c>
      <c r="B1129" s="365" t="s">
        <v>90</v>
      </c>
      <c r="C1129" s="364" t="s">
        <v>1078</v>
      </c>
      <c r="D1129" s="364" t="s">
        <v>1079</v>
      </c>
      <c r="E1129" s="364" t="s">
        <v>242</v>
      </c>
      <c r="F1129" s="364" t="s">
        <v>1222</v>
      </c>
      <c r="G1129" s="365" t="s">
        <v>968</v>
      </c>
      <c r="H1129" s="364" t="s">
        <v>293</v>
      </c>
      <c r="I1129" s="364" t="s">
        <v>1084</v>
      </c>
      <c r="J1129" s="366" t="s">
        <v>1223</v>
      </c>
      <c r="K1129" s="366">
        <v>13980737</v>
      </c>
      <c r="L1129" s="366">
        <v>128</v>
      </c>
      <c r="M1129" s="366">
        <v>13980737</v>
      </c>
      <c r="N1129" s="366">
        <v>128</v>
      </c>
    </row>
    <row r="1130" spans="1:14" ht="36">
      <c r="A1130" s="364">
        <v>1128</v>
      </c>
      <c r="B1130" s="365" t="s">
        <v>90</v>
      </c>
      <c r="C1130" s="364" t="s">
        <v>1078</v>
      </c>
      <c r="D1130" s="364" t="s">
        <v>1079</v>
      </c>
      <c r="E1130" s="364" t="s">
        <v>242</v>
      </c>
      <c r="F1130" s="364" t="s">
        <v>1167</v>
      </c>
      <c r="G1130" s="365" t="s">
        <v>322</v>
      </c>
      <c r="H1130" s="364" t="s">
        <v>293</v>
      </c>
      <c r="I1130" s="364" t="s">
        <v>1084</v>
      </c>
      <c r="J1130" s="366" t="s">
        <v>1168</v>
      </c>
      <c r="K1130" s="366">
        <v>5180560</v>
      </c>
      <c r="L1130" s="366">
        <v>40</v>
      </c>
      <c r="M1130" s="366">
        <v>5180560</v>
      </c>
      <c r="N1130" s="366">
        <v>40</v>
      </c>
    </row>
    <row r="1131" spans="1:14" ht="36">
      <c r="A1131" s="364">
        <v>1129</v>
      </c>
      <c r="B1131" s="365" t="s">
        <v>90</v>
      </c>
      <c r="C1131" s="364" t="s">
        <v>1078</v>
      </c>
      <c r="D1131" s="364" t="s">
        <v>1079</v>
      </c>
      <c r="E1131" s="364" t="s">
        <v>242</v>
      </c>
      <c r="F1131" s="364" t="s">
        <v>1153</v>
      </c>
      <c r="G1131" s="365" t="s">
        <v>969</v>
      </c>
      <c r="H1131" s="364" t="s">
        <v>293</v>
      </c>
      <c r="I1131" s="364" t="s">
        <v>1084</v>
      </c>
      <c r="J1131" s="366" t="s">
        <v>1154</v>
      </c>
      <c r="K1131" s="366">
        <v>15207720</v>
      </c>
      <c r="L1131" s="366">
        <v>167</v>
      </c>
      <c r="M1131" s="366">
        <v>15207720</v>
      </c>
      <c r="N1131" s="366">
        <v>167</v>
      </c>
    </row>
    <row r="1132" spans="1:14" ht="36">
      <c r="A1132" s="364">
        <v>1130</v>
      </c>
      <c r="B1132" s="365" t="s">
        <v>90</v>
      </c>
      <c r="C1132" s="364" t="s">
        <v>1078</v>
      </c>
      <c r="D1132" s="364" t="s">
        <v>1079</v>
      </c>
      <c r="E1132" s="364" t="s">
        <v>242</v>
      </c>
      <c r="F1132" s="364" t="s">
        <v>1094</v>
      </c>
      <c r="G1132" s="365" t="s">
        <v>336</v>
      </c>
      <c r="H1132" s="364" t="s">
        <v>293</v>
      </c>
      <c r="I1132" s="364" t="s">
        <v>1084</v>
      </c>
      <c r="J1132" s="366" t="s">
        <v>1095</v>
      </c>
      <c r="K1132" s="366">
        <v>8043420</v>
      </c>
      <c r="L1132" s="366">
        <v>60</v>
      </c>
      <c r="M1132" s="366">
        <v>8043420</v>
      </c>
      <c r="N1132" s="366">
        <v>60</v>
      </c>
    </row>
    <row r="1133" spans="1:14" ht="36">
      <c r="A1133" s="364">
        <v>1131</v>
      </c>
      <c r="B1133" s="365" t="s">
        <v>90</v>
      </c>
      <c r="C1133" s="364" t="s">
        <v>1078</v>
      </c>
      <c r="D1133" s="364" t="s">
        <v>1079</v>
      </c>
      <c r="E1133" s="364" t="s">
        <v>242</v>
      </c>
      <c r="F1133" s="364" t="s">
        <v>1083</v>
      </c>
      <c r="G1133" s="365" t="s">
        <v>312</v>
      </c>
      <c r="H1133" s="364" t="s">
        <v>293</v>
      </c>
      <c r="I1133" s="364" t="s">
        <v>1084</v>
      </c>
      <c r="J1133" s="366" t="s">
        <v>1085</v>
      </c>
      <c r="K1133" s="366">
        <v>10172079</v>
      </c>
      <c r="L1133" s="366">
        <v>82</v>
      </c>
      <c r="M1133" s="366">
        <v>10172079</v>
      </c>
      <c r="N1133" s="366">
        <v>82</v>
      </c>
    </row>
    <row r="1134" spans="1:14" ht="36">
      <c r="A1134" s="364">
        <v>1132</v>
      </c>
      <c r="B1134" s="365" t="s">
        <v>90</v>
      </c>
      <c r="C1134" s="364" t="s">
        <v>1078</v>
      </c>
      <c r="D1134" s="364" t="s">
        <v>1079</v>
      </c>
      <c r="E1134" s="364" t="s">
        <v>242</v>
      </c>
      <c r="F1134" s="364" t="s">
        <v>1196</v>
      </c>
      <c r="G1134" s="365" t="s">
        <v>334</v>
      </c>
      <c r="H1134" s="364" t="s">
        <v>293</v>
      </c>
      <c r="I1134" s="364" t="s">
        <v>1084</v>
      </c>
      <c r="J1134" s="366" t="s">
        <v>1197</v>
      </c>
      <c r="K1134" s="366">
        <v>1164510</v>
      </c>
      <c r="L1134" s="366">
        <v>12</v>
      </c>
      <c r="M1134" s="366">
        <v>1164510</v>
      </c>
      <c r="N1134" s="366">
        <v>12</v>
      </c>
    </row>
    <row r="1135" spans="1:14" ht="36">
      <c r="A1135" s="364">
        <v>1133</v>
      </c>
      <c r="B1135" s="365" t="s">
        <v>90</v>
      </c>
      <c r="C1135" s="364" t="s">
        <v>1078</v>
      </c>
      <c r="D1135" s="364" t="s">
        <v>1079</v>
      </c>
      <c r="E1135" s="364" t="s">
        <v>242</v>
      </c>
      <c r="F1135" s="364" t="s">
        <v>1180</v>
      </c>
      <c r="G1135" s="365" t="s">
        <v>417</v>
      </c>
      <c r="H1135" s="364" t="s">
        <v>293</v>
      </c>
      <c r="I1135" s="364" t="s">
        <v>1084</v>
      </c>
      <c r="J1135" s="366" t="s">
        <v>1181</v>
      </c>
      <c r="K1135" s="366">
        <v>4559515</v>
      </c>
      <c r="L1135" s="366">
        <v>54</v>
      </c>
      <c r="M1135" s="366">
        <v>4559515</v>
      </c>
      <c r="N1135" s="366">
        <v>54</v>
      </c>
    </row>
    <row r="1136" spans="1:14" ht="24">
      <c r="A1136" s="364">
        <v>1134</v>
      </c>
      <c r="B1136" s="365" t="s">
        <v>90</v>
      </c>
      <c r="C1136" s="364" t="s">
        <v>1078</v>
      </c>
      <c r="D1136" s="364" t="s">
        <v>1079</v>
      </c>
      <c r="E1136" s="364" t="s">
        <v>242</v>
      </c>
      <c r="F1136" s="364" t="s">
        <v>1281</v>
      </c>
      <c r="G1136" s="365" t="s">
        <v>368</v>
      </c>
      <c r="H1136" s="364" t="s">
        <v>296</v>
      </c>
      <c r="I1136" s="364" t="s">
        <v>1282</v>
      </c>
      <c r="J1136" s="366" t="s">
        <v>1283</v>
      </c>
      <c r="K1136" s="366">
        <v>1139736</v>
      </c>
      <c r="L1136" s="366">
        <v>6</v>
      </c>
      <c r="M1136" s="366">
        <v>1139736</v>
      </c>
      <c r="N1136" s="366">
        <v>6</v>
      </c>
    </row>
    <row r="1137" spans="1:14" ht="24">
      <c r="A1137" s="364">
        <v>1135</v>
      </c>
      <c r="B1137" s="365" t="s">
        <v>90</v>
      </c>
      <c r="C1137" s="364" t="s">
        <v>1078</v>
      </c>
      <c r="D1137" s="364" t="s">
        <v>1079</v>
      </c>
      <c r="E1137" s="364" t="s">
        <v>242</v>
      </c>
      <c r="F1137" s="364" t="s">
        <v>1279</v>
      </c>
      <c r="G1137" s="365" t="s">
        <v>369</v>
      </c>
      <c r="H1137" s="364" t="s">
        <v>296</v>
      </c>
      <c r="I1137" s="364" t="s">
        <v>1187</v>
      </c>
      <c r="J1137" s="366" t="s">
        <v>1280</v>
      </c>
      <c r="K1137" s="366">
        <v>797143</v>
      </c>
      <c r="L1137" s="366">
        <v>4</v>
      </c>
      <c r="M1137" s="366">
        <v>797143</v>
      </c>
      <c r="N1137" s="366">
        <v>4</v>
      </c>
    </row>
    <row r="1138" spans="1:14" ht="48">
      <c r="A1138" s="364">
        <v>1136</v>
      </c>
      <c r="B1138" s="365" t="s">
        <v>90</v>
      </c>
      <c r="C1138" s="364" t="s">
        <v>1078</v>
      </c>
      <c r="D1138" s="364" t="s">
        <v>1090</v>
      </c>
      <c r="E1138" s="364" t="s">
        <v>242</v>
      </c>
      <c r="F1138" s="364" t="s">
        <v>1492</v>
      </c>
      <c r="G1138" s="365" t="s">
        <v>1064</v>
      </c>
      <c r="H1138" s="364" t="s">
        <v>284</v>
      </c>
      <c r="I1138" s="364" t="s">
        <v>1251</v>
      </c>
      <c r="J1138" s="366" t="s">
        <v>1493</v>
      </c>
      <c r="K1138" s="366">
        <v>4294426</v>
      </c>
      <c r="L1138" s="366">
        <v>16</v>
      </c>
      <c r="M1138" s="366">
        <v>4294426</v>
      </c>
      <c r="N1138" s="366">
        <v>16</v>
      </c>
    </row>
    <row r="1139" spans="1:14" ht="24">
      <c r="A1139" s="364">
        <v>1137</v>
      </c>
      <c r="B1139" s="365" t="s">
        <v>90</v>
      </c>
      <c r="C1139" s="364" t="s">
        <v>1078</v>
      </c>
      <c r="D1139" s="364" t="s">
        <v>1090</v>
      </c>
      <c r="E1139" s="364" t="s">
        <v>242</v>
      </c>
      <c r="F1139" s="364" t="s">
        <v>1176</v>
      </c>
      <c r="G1139" s="365" t="s">
        <v>351</v>
      </c>
      <c r="H1139" s="364" t="s">
        <v>361</v>
      </c>
      <c r="I1139" s="364" t="s">
        <v>1148</v>
      </c>
      <c r="J1139" s="366" t="s">
        <v>1177</v>
      </c>
      <c r="K1139" s="366">
        <v>4249878</v>
      </c>
      <c r="L1139" s="366">
        <v>50</v>
      </c>
      <c r="M1139" s="366">
        <v>4249878</v>
      </c>
      <c r="N1139" s="366">
        <v>50</v>
      </c>
    </row>
    <row r="1140" spans="1:14" ht="24">
      <c r="A1140" s="364">
        <v>1138</v>
      </c>
      <c r="B1140" s="365" t="s">
        <v>90</v>
      </c>
      <c r="C1140" s="364" t="s">
        <v>1078</v>
      </c>
      <c r="D1140" s="364" t="s">
        <v>1090</v>
      </c>
      <c r="E1140" s="364" t="s">
        <v>242</v>
      </c>
      <c r="F1140" s="364" t="s">
        <v>1393</v>
      </c>
      <c r="G1140" s="365" t="s">
        <v>357</v>
      </c>
      <c r="H1140" s="364" t="s">
        <v>283</v>
      </c>
      <c r="I1140" s="364" t="s">
        <v>1148</v>
      </c>
      <c r="J1140" s="366" t="s">
        <v>1394</v>
      </c>
      <c r="K1140" s="366">
        <v>465608</v>
      </c>
      <c r="L1140" s="366">
        <v>2</v>
      </c>
      <c r="M1140" s="366">
        <v>465608</v>
      </c>
      <c r="N1140" s="366">
        <v>2</v>
      </c>
    </row>
    <row r="1141" spans="1:14" ht="24">
      <c r="A1141" s="364">
        <v>1139</v>
      </c>
      <c r="B1141" s="365" t="s">
        <v>90</v>
      </c>
      <c r="C1141" s="364" t="s">
        <v>1078</v>
      </c>
      <c r="D1141" s="364" t="s">
        <v>1090</v>
      </c>
      <c r="E1141" s="364" t="s">
        <v>242</v>
      </c>
      <c r="F1141" s="364" t="s">
        <v>1399</v>
      </c>
      <c r="G1141" s="365" t="s">
        <v>356</v>
      </c>
      <c r="H1141" s="364" t="s">
        <v>283</v>
      </c>
      <c r="I1141" s="364" t="s">
        <v>1148</v>
      </c>
      <c r="J1141" s="366" t="s">
        <v>1400</v>
      </c>
      <c r="K1141" s="366">
        <v>516815</v>
      </c>
      <c r="L1141" s="366">
        <v>2</v>
      </c>
      <c r="M1141" s="366">
        <v>516815</v>
      </c>
      <c r="N1141" s="366">
        <v>2</v>
      </c>
    </row>
    <row r="1142" spans="1:14" ht="36">
      <c r="A1142" s="364">
        <v>1140</v>
      </c>
      <c r="B1142" s="365" t="s">
        <v>90</v>
      </c>
      <c r="C1142" s="364" t="s">
        <v>1078</v>
      </c>
      <c r="D1142" s="364" t="s">
        <v>1079</v>
      </c>
      <c r="E1142" s="364" t="s">
        <v>242</v>
      </c>
      <c r="F1142" s="364" t="s">
        <v>1348</v>
      </c>
      <c r="G1142" s="365" t="s">
        <v>970</v>
      </c>
      <c r="H1142" s="364" t="s">
        <v>971</v>
      </c>
      <c r="I1142" s="364" t="s">
        <v>1092</v>
      </c>
      <c r="J1142" s="366" t="s">
        <v>1349</v>
      </c>
      <c r="K1142" s="366">
        <v>1868740</v>
      </c>
      <c r="L1142" s="366">
        <v>12</v>
      </c>
      <c r="M1142" s="366">
        <v>1868740</v>
      </c>
      <c r="N1142" s="366">
        <v>12</v>
      </c>
    </row>
    <row r="1143" spans="1:14" ht="36">
      <c r="A1143" s="364">
        <v>1141</v>
      </c>
      <c r="B1143" s="365" t="s">
        <v>90</v>
      </c>
      <c r="C1143" s="364" t="s">
        <v>1078</v>
      </c>
      <c r="D1143" s="364" t="s">
        <v>1086</v>
      </c>
      <c r="E1143" s="364" t="s">
        <v>242</v>
      </c>
      <c r="F1143" s="364" t="s">
        <v>1232</v>
      </c>
      <c r="G1143" s="365" t="s">
        <v>972</v>
      </c>
      <c r="H1143" s="364" t="s">
        <v>295</v>
      </c>
      <c r="I1143" s="364" t="s">
        <v>1092</v>
      </c>
      <c r="J1143" s="366" t="s">
        <v>1233</v>
      </c>
      <c r="K1143" s="366">
        <v>916184</v>
      </c>
      <c r="L1143" s="366">
        <v>10</v>
      </c>
      <c r="M1143" s="366">
        <v>916184</v>
      </c>
      <c r="N1143" s="366">
        <v>10</v>
      </c>
    </row>
    <row r="1144" spans="1:14" ht="48">
      <c r="A1144" s="364">
        <v>1142</v>
      </c>
      <c r="B1144" s="365" t="s">
        <v>90</v>
      </c>
      <c r="C1144" s="364" t="s">
        <v>1078</v>
      </c>
      <c r="D1144" s="364" t="s">
        <v>1079</v>
      </c>
      <c r="E1144" s="364" t="s">
        <v>242</v>
      </c>
      <c r="F1144" s="364" t="s">
        <v>1870</v>
      </c>
      <c r="G1144" s="365" t="s">
        <v>1871</v>
      </c>
      <c r="H1144" s="364" t="s">
        <v>295</v>
      </c>
      <c r="I1144" s="364" t="s">
        <v>1092</v>
      </c>
      <c r="J1144" s="366" t="s">
        <v>1872</v>
      </c>
      <c r="K1144" s="366">
        <v>-18705</v>
      </c>
      <c r="L1144" s="366">
        <v>0</v>
      </c>
      <c r="M1144" s="366">
        <v>-18705</v>
      </c>
      <c r="N1144" s="366">
        <v>0</v>
      </c>
    </row>
    <row r="1145" spans="1:14" ht="36">
      <c r="A1145" s="364">
        <v>1143</v>
      </c>
      <c r="B1145" s="365" t="s">
        <v>90</v>
      </c>
      <c r="C1145" s="364" t="s">
        <v>1078</v>
      </c>
      <c r="D1145" s="364" t="s">
        <v>1131</v>
      </c>
      <c r="E1145" s="364" t="s">
        <v>242</v>
      </c>
      <c r="F1145" s="364" t="s">
        <v>1238</v>
      </c>
      <c r="G1145" s="365" t="s">
        <v>1028</v>
      </c>
      <c r="H1145" s="364" t="s">
        <v>292</v>
      </c>
      <c r="I1145" s="364" t="s">
        <v>1092</v>
      </c>
      <c r="J1145" s="366" t="s">
        <v>1239</v>
      </c>
      <c r="K1145" s="366">
        <v>282948</v>
      </c>
      <c r="L1145" s="366">
        <v>1</v>
      </c>
      <c r="M1145" s="366">
        <v>282948</v>
      </c>
      <c r="N1145" s="366">
        <v>1</v>
      </c>
    </row>
    <row r="1146" spans="1:14" ht="36">
      <c r="A1146" s="364">
        <v>1144</v>
      </c>
      <c r="B1146" s="365" t="s">
        <v>90</v>
      </c>
      <c r="C1146" s="364" t="s">
        <v>1078</v>
      </c>
      <c r="D1146" s="364" t="s">
        <v>1131</v>
      </c>
      <c r="E1146" s="364" t="s">
        <v>242</v>
      </c>
      <c r="F1146" s="364" t="s">
        <v>1305</v>
      </c>
      <c r="G1146" s="365" t="s">
        <v>350</v>
      </c>
      <c r="H1146" s="364" t="s">
        <v>284</v>
      </c>
      <c r="I1146" s="364" t="s">
        <v>1092</v>
      </c>
      <c r="J1146" s="366" t="s">
        <v>1306</v>
      </c>
      <c r="K1146" s="366">
        <v>621613</v>
      </c>
      <c r="L1146" s="366">
        <v>2</v>
      </c>
      <c r="M1146" s="366">
        <v>621613</v>
      </c>
      <c r="N1146" s="366">
        <v>2</v>
      </c>
    </row>
    <row r="1147" spans="1:14" ht="36">
      <c r="A1147" s="364">
        <v>1145</v>
      </c>
      <c r="B1147" s="365" t="s">
        <v>90</v>
      </c>
      <c r="C1147" s="364" t="s">
        <v>1078</v>
      </c>
      <c r="D1147" s="364" t="s">
        <v>1079</v>
      </c>
      <c r="E1147" s="364" t="s">
        <v>242</v>
      </c>
      <c r="F1147" s="364" t="s">
        <v>1149</v>
      </c>
      <c r="G1147" s="365" t="s">
        <v>976</v>
      </c>
      <c r="H1147" s="364" t="s">
        <v>292</v>
      </c>
      <c r="I1147" s="364" t="s">
        <v>1092</v>
      </c>
      <c r="J1147" s="366" t="s">
        <v>1150</v>
      </c>
      <c r="K1147" s="366">
        <v>735293</v>
      </c>
      <c r="L1147" s="366">
        <v>3</v>
      </c>
      <c r="M1147" s="366">
        <v>735293</v>
      </c>
      <c r="N1147" s="366">
        <v>3</v>
      </c>
    </row>
    <row r="1148" spans="1:14" ht="24">
      <c r="A1148" s="364">
        <v>1146</v>
      </c>
      <c r="B1148" s="365" t="s">
        <v>90</v>
      </c>
      <c r="C1148" s="364" t="s">
        <v>1078</v>
      </c>
      <c r="D1148" s="364" t="s">
        <v>1131</v>
      </c>
      <c r="E1148" s="364" t="s">
        <v>242</v>
      </c>
      <c r="F1148" s="364" t="s">
        <v>1511</v>
      </c>
      <c r="G1148" s="365" t="s">
        <v>1512</v>
      </c>
      <c r="H1148" s="364" t="s">
        <v>290</v>
      </c>
      <c r="I1148" s="364" t="s">
        <v>1092</v>
      </c>
      <c r="J1148" s="366" t="s">
        <v>1513</v>
      </c>
      <c r="K1148" s="366">
        <v>341369</v>
      </c>
      <c r="L1148" s="366">
        <v>2</v>
      </c>
      <c r="M1148" s="366">
        <v>341369</v>
      </c>
      <c r="N1148" s="366">
        <v>2</v>
      </c>
    </row>
    <row r="1149" spans="1:14" ht="48">
      <c r="A1149" s="364">
        <v>1147</v>
      </c>
      <c r="B1149" s="365" t="s">
        <v>90</v>
      </c>
      <c r="C1149" s="364" t="s">
        <v>1078</v>
      </c>
      <c r="D1149" s="364" t="s">
        <v>1131</v>
      </c>
      <c r="E1149" s="364" t="s">
        <v>242</v>
      </c>
      <c r="F1149" s="364" t="s">
        <v>1660</v>
      </c>
      <c r="G1149" s="365" t="s">
        <v>1661</v>
      </c>
      <c r="H1149" s="364" t="s">
        <v>292</v>
      </c>
      <c r="I1149" s="364" t="s">
        <v>1092</v>
      </c>
      <c r="J1149" s="366" t="s">
        <v>1289</v>
      </c>
      <c r="K1149" s="366">
        <v>-912511</v>
      </c>
      <c r="L1149" s="366">
        <v>-4</v>
      </c>
      <c r="M1149" s="366">
        <v>-912511</v>
      </c>
      <c r="N1149" s="366">
        <v>-4</v>
      </c>
    </row>
    <row r="1150" spans="1:14" ht="48">
      <c r="A1150" s="364">
        <v>1148</v>
      </c>
      <c r="B1150" s="365" t="s">
        <v>90</v>
      </c>
      <c r="C1150" s="364" t="s">
        <v>1078</v>
      </c>
      <c r="D1150" s="364" t="s">
        <v>1079</v>
      </c>
      <c r="E1150" s="364" t="s">
        <v>242</v>
      </c>
      <c r="F1150" s="364" t="s">
        <v>1246</v>
      </c>
      <c r="G1150" s="365" t="s">
        <v>959</v>
      </c>
      <c r="H1150" s="364" t="s">
        <v>960</v>
      </c>
      <c r="I1150" s="364" t="s">
        <v>1092</v>
      </c>
      <c r="J1150" s="366" t="s">
        <v>1247</v>
      </c>
      <c r="K1150" s="366">
        <v>-18134553</v>
      </c>
      <c r="L1150" s="366">
        <v>-92</v>
      </c>
      <c r="M1150" s="366">
        <v>-18134553</v>
      </c>
      <c r="N1150" s="366">
        <v>-92</v>
      </c>
    </row>
    <row r="1151" spans="1:14" ht="60">
      <c r="A1151" s="364">
        <v>1149</v>
      </c>
      <c r="B1151" s="365" t="s">
        <v>90</v>
      </c>
      <c r="C1151" s="364" t="s">
        <v>1078</v>
      </c>
      <c r="D1151" s="364" t="s">
        <v>1079</v>
      </c>
      <c r="E1151" s="364" t="s">
        <v>242</v>
      </c>
      <c r="F1151" s="364" t="s">
        <v>1631</v>
      </c>
      <c r="G1151" s="365" t="s">
        <v>1632</v>
      </c>
      <c r="H1151" s="364" t="s">
        <v>292</v>
      </c>
      <c r="I1151" s="364" t="s">
        <v>1092</v>
      </c>
      <c r="J1151" s="366" t="s">
        <v>1242</v>
      </c>
      <c r="K1151" s="366">
        <v>1452502</v>
      </c>
      <c r="L1151" s="366">
        <v>10</v>
      </c>
      <c r="M1151" s="366">
        <v>1452502</v>
      </c>
      <c r="N1151" s="366">
        <v>10</v>
      </c>
    </row>
    <row r="1152" spans="1:14" ht="24">
      <c r="A1152" s="364">
        <v>1150</v>
      </c>
      <c r="B1152" s="365" t="s">
        <v>90</v>
      </c>
      <c r="C1152" s="364" t="s">
        <v>1078</v>
      </c>
      <c r="D1152" s="364" t="s">
        <v>1090</v>
      </c>
      <c r="E1152" s="364" t="s">
        <v>242</v>
      </c>
      <c r="F1152" s="364" t="s">
        <v>1091</v>
      </c>
      <c r="G1152" s="365" t="s">
        <v>321</v>
      </c>
      <c r="H1152" s="364" t="s">
        <v>361</v>
      </c>
      <c r="I1152" s="364" t="s">
        <v>1092</v>
      </c>
      <c r="J1152" s="366" t="s">
        <v>1093</v>
      </c>
      <c r="K1152" s="366">
        <v>5133901</v>
      </c>
      <c r="L1152" s="366">
        <v>52</v>
      </c>
      <c r="M1152" s="366">
        <v>5133901</v>
      </c>
      <c r="N1152" s="366">
        <v>52</v>
      </c>
    </row>
    <row r="1153" spans="1:14" ht="36">
      <c r="A1153" s="364">
        <v>1151</v>
      </c>
      <c r="B1153" s="365" t="s">
        <v>91</v>
      </c>
      <c r="C1153" s="364" t="s">
        <v>1078</v>
      </c>
      <c r="D1153" s="364" t="s">
        <v>1090</v>
      </c>
      <c r="E1153" s="364" t="s">
        <v>88</v>
      </c>
      <c r="F1153" s="364" t="s">
        <v>1151</v>
      </c>
      <c r="G1153" s="365" t="s">
        <v>996</v>
      </c>
      <c r="H1153" s="364" t="s">
        <v>287</v>
      </c>
      <c r="I1153" s="364" t="s">
        <v>1092</v>
      </c>
      <c r="J1153" s="366" t="s">
        <v>1152</v>
      </c>
      <c r="K1153" s="366">
        <v>184535</v>
      </c>
      <c r="L1153" s="366">
        <v>2</v>
      </c>
      <c r="M1153" s="366">
        <v>184535</v>
      </c>
      <c r="N1153" s="366">
        <v>2</v>
      </c>
    </row>
    <row r="1154" spans="1:14" ht="36">
      <c r="A1154" s="364">
        <v>1152</v>
      </c>
      <c r="B1154" s="365" t="s">
        <v>91</v>
      </c>
      <c r="C1154" s="364" t="s">
        <v>1078</v>
      </c>
      <c r="D1154" s="364" t="s">
        <v>1090</v>
      </c>
      <c r="E1154" s="364" t="s">
        <v>88</v>
      </c>
      <c r="F1154" s="364" t="s">
        <v>1140</v>
      </c>
      <c r="G1154" s="365" t="s">
        <v>321</v>
      </c>
      <c r="H1154" s="364" t="s">
        <v>287</v>
      </c>
      <c r="I1154" s="364" t="s">
        <v>1092</v>
      </c>
      <c r="J1154" s="366" t="s">
        <v>1141</v>
      </c>
      <c r="K1154" s="366">
        <v>2786980</v>
      </c>
      <c r="L1154" s="366">
        <v>28</v>
      </c>
      <c r="M1154" s="366">
        <v>2786980</v>
      </c>
      <c r="N1154" s="366">
        <v>28</v>
      </c>
    </row>
    <row r="1155" spans="1:14" ht="36">
      <c r="A1155" s="364">
        <v>1153</v>
      </c>
      <c r="B1155" s="365" t="s">
        <v>91</v>
      </c>
      <c r="C1155" s="364" t="s">
        <v>1078</v>
      </c>
      <c r="D1155" s="364" t="s">
        <v>1090</v>
      </c>
      <c r="E1155" s="364" t="s">
        <v>88</v>
      </c>
      <c r="F1155" s="364" t="s">
        <v>1138</v>
      </c>
      <c r="G1155" s="365" t="s">
        <v>351</v>
      </c>
      <c r="H1155" s="364" t="s">
        <v>287</v>
      </c>
      <c r="I1155" s="364" t="s">
        <v>1092</v>
      </c>
      <c r="J1155" s="366" t="s">
        <v>1139</v>
      </c>
      <c r="K1155" s="366">
        <v>2531555</v>
      </c>
      <c r="L1155" s="366">
        <v>26</v>
      </c>
      <c r="M1155" s="366">
        <v>2531555</v>
      </c>
      <c r="N1155" s="366">
        <v>26</v>
      </c>
    </row>
    <row r="1156" spans="1:14" ht="36">
      <c r="A1156" s="364">
        <v>1154</v>
      </c>
      <c r="B1156" s="365" t="s">
        <v>91</v>
      </c>
      <c r="C1156" s="364" t="s">
        <v>1078</v>
      </c>
      <c r="D1156" s="364" t="s">
        <v>1090</v>
      </c>
      <c r="E1156" s="364" t="s">
        <v>88</v>
      </c>
      <c r="F1156" s="364" t="s">
        <v>1132</v>
      </c>
      <c r="G1156" s="365" t="s">
        <v>325</v>
      </c>
      <c r="H1156" s="364" t="s">
        <v>287</v>
      </c>
      <c r="I1156" s="364" t="s">
        <v>1092</v>
      </c>
      <c r="J1156" s="366" t="s">
        <v>1133</v>
      </c>
      <c r="K1156" s="366">
        <v>169575</v>
      </c>
      <c r="L1156" s="366">
        <v>2</v>
      </c>
      <c r="M1156" s="366">
        <v>169575</v>
      </c>
      <c r="N1156" s="366">
        <v>2</v>
      </c>
    </row>
    <row r="1157" spans="1:14" ht="36">
      <c r="A1157" s="364">
        <v>1155</v>
      </c>
      <c r="B1157" s="365" t="s">
        <v>91</v>
      </c>
      <c r="C1157" s="364" t="s">
        <v>1078</v>
      </c>
      <c r="D1157" s="364" t="s">
        <v>1090</v>
      </c>
      <c r="E1157" s="364" t="s">
        <v>88</v>
      </c>
      <c r="F1157" s="364" t="s">
        <v>1125</v>
      </c>
      <c r="G1157" s="365" t="s">
        <v>340</v>
      </c>
      <c r="H1157" s="364" t="s">
        <v>287</v>
      </c>
      <c r="I1157" s="364" t="s">
        <v>1092</v>
      </c>
      <c r="J1157" s="366" t="s">
        <v>1126</v>
      </c>
      <c r="K1157" s="366">
        <v>399500</v>
      </c>
      <c r="L1157" s="366">
        <v>4</v>
      </c>
      <c r="M1157" s="366">
        <v>399500</v>
      </c>
      <c r="N1157" s="366">
        <v>4</v>
      </c>
    </row>
    <row r="1158" spans="1:14" ht="36">
      <c r="A1158" s="364">
        <v>1156</v>
      </c>
      <c r="B1158" s="365" t="s">
        <v>91</v>
      </c>
      <c r="C1158" s="364" t="s">
        <v>1078</v>
      </c>
      <c r="D1158" s="364" t="s">
        <v>1090</v>
      </c>
      <c r="E1158" s="364" t="s">
        <v>88</v>
      </c>
      <c r="F1158" s="364" t="s">
        <v>1106</v>
      </c>
      <c r="G1158" s="365" t="s">
        <v>1011</v>
      </c>
      <c r="H1158" s="364" t="s">
        <v>287</v>
      </c>
      <c r="I1158" s="364" t="s">
        <v>1092</v>
      </c>
      <c r="J1158" s="366" t="s">
        <v>1107</v>
      </c>
      <c r="K1158" s="366">
        <v>647700</v>
      </c>
      <c r="L1158" s="366">
        <v>6</v>
      </c>
      <c r="M1158" s="366">
        <v>647700</v>
      </c>
      <c r="N1158" s="366">
        <v>6</v>
      </c>
    </row>
    <row r="1159" spans="1:14" ht="60">
      <c r="A1159" s="364">
        <v>1157</v>
      </c>
      <c r="B1159" s="365" t="s">
        <v>91</v>
      </c>
      <c r="C1159" s="364" t="s">
        <v>1078</v>
      </c>
      <c r="D1159" s="364" t="s">
        <v>1079</v>
      </c>
      <c r="E1159" s="364" t="s">
        <v>88</v>
      </c>
      <c r="F1159" s="364" t="s">
        <v>2174</v>
      </c>
      <c r="G1159" s="365" t="s">
        <v>2175</v>
      </c>
      <c r="H1159" s="364" t="s">
        <v>305</v>
      </c>
      <c r="I1159" s="364" t="s">
        <v>1187</v>
      </c>
      <c r="J1159" s="366" t="s">
        <v>2176</v>
      </c>
      <c r="K1159" s="366">
        <v>532597</v>
      </c>
      <c r="L1159" s="366">
        <v>2</v>
      </c>
      <c r="M1159" s="366">
        <v>532597</v>
      </c>
      <c r="N1159" s="366">
        <v>2</v>
      </c>
    </row>
    <row r="1160" spans="1:14" ht="48">
      <c r="A1160" s="364">
        <v>1158</v>
      </c>
      <c r="B1160" s="365" t="s">
        <v>91</v>
      </c>
      <c r="C1160" s="364" t="s">
        <v>1078</v>
      </c>
      <c r="D1160" s="364" t="s">
        <v>1131</v>
      </c>
      <c r="E1160" s="364" t="s">
        <v>88</v>
      </c>
      <c r="F1160" s="364" t="s">
        <v>1797</v>
      </c>
      <c r="G1160" s="365" t="s">
        <v>1798</v>
      </c>
      <c r="H1160" s="364" t="s">
        <v>297</v>
      </c>
      <c r="I1160" s="364" t="s">
        <v>1187</v>
      </c>
      <c r="J1160" s="366" t="s">
        <v>1799</v>
      </c>
      <c r="K1160" s="366">
        <v>1427986</v>
      </c>
      <c r="L1160" s="366">
        <v>4</v>
      </c>
      <c r="M1160" s="366">
        <v>1427986</v>
      </c>
      <c r="N1160" s="366">
        <v>4</v>
      </c>
    </row>
    <row r="1161" spans="1:14" ht="48">
      <c r="A1161" s="364">
        <v>1159</v>
      </c>
      <c r="B1161" s="365" t="s">
        <v>91</v>
      </c>
      <c r="C1161" s="364" t="s">
        <v>1078</v>
      </c>
      <c r="D1161" s="364" t="s">
        <v>1131</v>
      </c>
      <c r="E1161" s="364" t="s">
        <v>88</v>
      </c>
      <c r="F1161" s="364" t="s">
        <v>1356</v>
      </c>
      <c r="G1161" s="365" t="s">
        <v>979</v>
      </c>
      <c r="H1161" s="364" t="s">
        <v>297</v>
      </c>
      <c r="I1161" s="364" t="s">
        <v>1187</v>
      </c>
      <c r="J1161" s="366" t="s">
        <v>1357</v>
      </c>
      <c r="K1161" s="366">
        <v>792688</v>
      </c>
      <c r="L1161" s="366">
        <v>2</v>
      </c>
      <c r="M1161" s="366">
        <v>792688</v>
      </c>
      <c r="N1161" s="366">
        <v>2</v>
      </c>
    </row>
    <row r="1162" spans="1:14" ht="60">
      <c r="A1162" s="364">
        <v>1160</v>
      </c>
      <c r="B1162" s="365" t="s">
        <v>91</v>
      </c>
      <c r="C1162" s="364" t="s">
        <v>1078</v>
      </c>
      <c r="D1162" s="364" t="s">
        <v>1131</v>
      </c>
      <c r="E1162" s="364" t="s">
        <v>88</v>
      </c>
      <c r="F1162" s="364" t="s">
        <v>1440</v>
      </c>
      <c r="G1162" s="365" t="s">
        <v>1033</v>
      </c>
      <c r="H1162" s="364" t="s">
        <v>304</v>
      </c>
      <c r="I1162" s="364" t="s">
        <v>1187</v>
      </c>
      <c r="J1162" s="366" t="s">
        <v>1441</v>
      </c>
      <c r="K1162" s="366">
        <v>610675</v>
      </c>
      <c r="L1162" s="366">
        <v>2</v>
      </c>
      <c r="M1162" s="366">
        <v>610675</v>
      </c>
      <c r="N1162" s="366">
        <v>2</v>
      </c>
    </row>
    <row r="1163" spans="1:14" ht="48">
      <c r="A1163" s="364">
        <v>1161</v>
      </c>
      <c r="B1163" s="365" t="s">
        <v>91</v>
      </c>
      <c r="C1163" s="364" t="s">
        <v>1078</v>
      </c>
      <c r="D1163" s="364" t="s">
        <v>1131</v>
      </c>
      <c r="E1163" s="364" t="s">
        <v>88</v>
      </c>
      <c r="F1163" s="364" t="s">
        <v>1442</v>
      </c>
      <c r="G1163" s="365" t="s">
        <v>984</v>
      </c>
      <c r="H1163" s="364" t="s">
        <v>304</v>
      </c>
      <c r="I1163" s="364" t="s">
        <v>1187</v>
      </c>
      <c r="J1163" s="366" t="s">
        <v>1443</v>
      </c>
      <c r="K1163" s="366">
        <v>-213921</v>
      </c>
      <c r="L1163" s="366">
        <v>-1</v>
      </c>
      <c r="M1163" s="366">
        <v>-213921</v>
      </c>
      <c r="N1163" s="366">
        <v>-1</v>
      </c>
    </row>
    <row r="1164" spans="1:14" ht="60">
      <c r="A1164" s="364">
        <v>1162</v>
      </c>
      <c r="B1164" s="365" t="s">
        <v>91</v>
      </c>
      <c r="C1164" s="364" t="s">
        <v>1078</v>
      </c>
      <c r="D1164" s="364" t="s">
        <v>1079</v>
      </c>
      <c r="E1164" s="364" t="s">
        <v>88</v>
      </c>
      <c r="F1164" s="364" t="s">
        <v>1888</v>
      </c>
      <c r="G1164" s="365" t="s">
        <v>1889</v>
      </c>
      <c r="H1164" s="364" t="s">
        <v>304</v>
      </c>
      <c r="I1164" s="364" t="s">
        <v>1187</v>
      </c>
      <c r="J1164" s="366" t="s">
        <v>1890</v>
      </c>
      <c r="K1164" s="366">
        <v>0</v>
      </c>
      <c r="L1164" s="366">
        <v>0</v>
      </c>
      <c r="M1164" s="366">
        <v>0</v>
      </c>
      <c r="N1164" s="366">
        <v>0</v>
      </c>
    </row>
    <row r="1165" spans="1:14" ht="36">
      <c r="A1165" s="364">
        <v>1163</v>
      </c>
      <c r="B1165" s="365" t="s">
        <v>91</v>
      </c>
      <c r="C1165" s="364" t="s">
        <v>1078</v>
      </c>
      <c r="D1165" s="364" t="s">
        <v>1079</v>
      </c>
      <c r="E1165" s="364" t="s">
        <v>88</v>
      </c>
      <c r="F1165" s="364" t="s">
        <v>1198</v>
      </c>
      <c r="G1165" s="365" t="s">
        <v>346</v>
      </c>
      <c r="H1165" s="364" t="s">
        <v>304</v>
      </c>
      <c r="I1165" s="364" t="s">
        <v>1187</v>
      </c>
      <c r="J1165" s="366" t="s">
        <v>1199</v>
      </c>
      <c r="K1165" s="366">
        <v>-306569</v>
      </c>
      <c r="L1165" s="366">
        <v>-1</v>
      </c>
      <c r="M1165" s="366">
        <v>-306569</v>
      </c>
      <c r="N1165" s="366">
        <v>-1</v>
      </c>
    </row>
    <row r="1166" spans="1:14" ht="36">
      <c r="A1166" s="364">
        <v>1164</v>
      </c>
      <c r="B1166" s="365" t="s">
        <v>91</v>
      </c>
      <c r="C1166" s="364" t="s">
        <v>1078</v>
      </c>
      <c r="D1166" s="364" t="s">
        <v>1079</v>
      </c>
      <c r="E1166" s="364" t="s">
        <v>88</v>
      </c>
      <c r="F1166" s="364" t="s">
        <v>1919</v>
      </c>
      <c r="G1166" s="365" t="s">
        <v>1920</v>
      </c>
      <c r="H1166" s="364" t="s">
        <v>304</v>
      </c>
      <c r="I1166" s="364" t="s">
        <v>1187</v>
      </c>
      <c r="J1166" s="366" t="s">
        <v>1454</v>
      </c>
      <c r="K1166" s="366">
        <v>0</v>
      </c>
      <c r="L1166" s="366">
        <v>0</v>
      </c>
      <c r="M1166" s="366">
        <v>0</v>
      </c>
      <c r="N1166" s="366">
        <v>0</v>
      </c>
    </row>
    <row r="1167" spans="1:14" ht="48">
      <c r="A1167" s="364">
        <v>1165</v>
      </c>
      <c r="B1167" s="365" t="s">
        <v>91</v>
      </c>
      <c r="C1167" s="364" t="s">
        <v>1078</v>
      </c>
      <c r="D1167" s="364" t="s">
        <v>1090</v>
      </c>
      <c r="E1167" s="364" t="s">
        <v>88</v>
      </c>
      <c r="F1167" s="364" t="s">
        <v>1296</v>
      </c>
      <c r="G1167" s="365" t="s">
        <v>995</v>
      </c>
      <c r="H1167" s="364" t="s">
        <v>283</v>
      </c>
      <c r="I1167" s="364" t="s">
        <v>1187</v>
      </c>
      <c r="J1167" s="366" t="s">
        <v>1297</v>
      </c>
      <c r="K1167" s="366">
        <v>0</v>
      </c>
      <c r="L1167" s="366">
        <v>0</v>
      </c>
      <c r="M1167" s="366">
        <v>0</v>
      </c>
      <c r="N1167" s="366">
        <v>0</v>
      </c>
    </row>
    <row r="1168" spans="1:14" ht="36">
      <c r="A1168" s="364">
        <v>1166</v>
      </c>
      <c r="B1168" s="365" t="s">
        <v>91</v>
      </c>
      <c r="C1168" s="364" t="s">
        <v>1078</v>
      </c>
      <c r="D1168" s="364" t="s">
        <v>1079</v>
      </c>
      <c r="E1168" s="364" t="s">
        <v>88</v>
      </c>
      <c r="F1168" s="364" t="s">
        <v>1788</v>
      </c>
      <c r="G1168" s="365" t="s">
        <v>1789</v>
      </c>
      <c r="H1168" s="364" t="s">
        <v>304</v>
      </c>
      <c r="I1168" s="364" t="s">
        <v>1187</v>
      </c>
      <c r="J1168" s="366" t="s">
        <v>1790</v>
      </c>
      <c r="K1168" s="366">
        <v>570251</v>
      </c>
      <c r="L1168" s="366">
        <v>2</v>
      </c>
      <c r="M1168" s="366">
        <v>570251</v>
      </c>
      <c r="N1168" s="366">
        <v>2</v>
      </c>
    </row>
    <row r="1169" spans="1:14" ht="36">
      <c r="A1169" s="364">
        <v>1167</v>
      </c>
      <c r="B1169" s="365" t="s">
        <v>91</v>
      </c>
      <c r="C1169" s="364" t="s">
        <v>1078</v>
      </c>
      <c r="D1169" s="364" t="s">
        <v>1131</v>
      </c>
      <c r="E1169" s="364" t="s">
        <v>88</v>
      </c>
      <c r="F1169" s="364" t="s">
        <v>1311</v>
      </c>
      <c r="G1169" s="365" t="s">
        <v>381</v>
      </c>
      <c r="H1169" s="364" t="s">
        <v>304</v>
      </c>
      <c r="I1169" s="364" t="s">
        <v>1187</v>
      </c>
      <c r="J1169" s="366" t="s">
        <v>1312</v>
      </c>
      <c r="K1169" s="366">
        <v>521031</v>
      </c>
      <c r="L1169" s="366">
        <v>2</v>
      </c>
      <c r="M1169" s="366">
        <v>521031</v>
      </c>
      <c r="N1169" s="366">
        <v>2</v>
      </c>
    </row>
    <row r="1170" spans="1:14" ht="60">
      <c r="A1170" s="364">
        <v>1168</v>
      </c>
      <c r="B1170" s="365" t="s">
        <v>91</v>
      </c>
      <c r="C1170" s="364" t="s">
        <v>1078</v>
      </c>
      <c r="D1170" s="364" t="s">
        <v>1079</v>
      </c>
      <c r="E1170" s="364" t="s">
        <v>88</v>
      </c>
      <c r="F1170" s="364" t="s">
        <v>1188</v>
      </c>
      <c r="G1170" s="365" t="s">
        <v>329</v>
      </c>
      <c r="H1170" s="364" t="s">
        <v>304</v>
      </c>
      <c r="I1170" s="364" t="s">
        <v>1187</v>
      </c>
      <c r="J1170" s="366" t="s">
        <v>1189</v>
      </c>
      <c r="K1170" s="366">
        <v>-347198</v>
      </c>
      <c r="L1170" s="366">
        <v>-1</v>
      </c>
      <c r="M1170" s="366">
        <v>-347198</v>
      </c>
      <c r="N1170" s="366">
        <v>-1</v>
      </c>
    </row>
    <row r="1171" spans="1:14" ht="48">
      <c r="A1171" s="364">
        <v>1169</v>
      </c>
      <c r="B1171" s="365" t="s">
        <v>91</v>
      </c>
      <c r="C1171" s="364" t="s">
        <v>1078</v>
      </c>
      <c r="D1171" s="364" t="s">
        <v>1079</v>
      </c>
      <c r="E1171" s="364" t="s">
        <v>88</v>
      </c>
      <c r="F1171" s="364" t="s">
        <v>1218</v>
      </c>
      <c r="G1171" s="365" t="s">
        <v>342</v>
      </c>
      <c r="H1171" s="364" t="s">
        <v>301</v>
      </c>
      <c r="I1171" s="364" t="s">
        <v>1187</v>
      </c>
      <c r="J1171" s="366" t="s">
        <v>1219</v>
      </c>
      <c r="K1171" s="366">
        <v>0</v>
      </c>
      <c r="L1171" s="366">
        <v>0</v>
      </c>
      <c r="M1171" s="366">
        <v>0</v>
      </c>
      <c r="N1171" s="366">
        <v>0</v>
      </c>
    </row>
    <row r="1172" spans="1:14" ht="48">
      <c r="A1172" s="364">
        <v>1170</v>
      </c>
      <c r="B1172" s="365" t="s">
        <v>91</v>
      </c>
      <c r="C1172" s="364" t="s">
        <v>1078</v>
      </c>
      <c r="D1172" s="364" t="s">
        <v>1079</v>
      </c>
      <c r="E1172" s="364" t="s">
        <v>88</v>
      </c>
      <c r="F1172" s="364" t="s">
        <v>1220</v>
      </c>
      <c r="G1172" s="365" t="s">
        <v>355</v>
      </c>
      <c r="H1172" s="364" t="s">
        <v>301</v>
      </c>
      <c r="I1172" s="364" t="s">
        <v>1187</v>
      </c>
      <c r="J1172" s="366" t="s">
        <v>1221</v>
      </c>
      <c r="K1172" s="366">
        <v>712147</v>
      </c>
      <c r="L1172" s="366">
        <v>2</v>
      </c>
      <c r="M1172" s="366">
        <v>712147</v>
      </c>
      <c r="N1172" s="366">
        <v>2</v>
      </c>
    </row>
    <row r="1173" spans="1:14" ht="48">
      <c r="A1173" s="364">
        <v>1171</v>
      </c>
      <c r="B1173" s="365" t="s">
        <v>91</v>
      </c>
      <c r="C1173" s="364" t="s">
        <v>1078</v>
      </c>
      <c r="D1173" s="364" t="s">
        <v>1079</v>
      </c>
      <c r="E1173" s="364" t="s">
        <v>88</v>
      </c>
      <c r="F1173" s="364" t="s">
        <v>1190</v>
      </c>
      <c r="G1173" s="365" t="s">
        <v>373</v>
      </c>
      <c r="H1173" s="364" t="s">
        <v>305</v>
      </c>
      <c r="I1173" s="364" t="s">
        <v>1187</v>
      </c>
      <c r="J1173" s="366" t="s">
        <v>1191</v>
      </c>
      <c r="K1173" s="366">
        <v>635196</v>
      </c>
      <c r="L1173" s="366">
        <v>2</v>
      </c>
      <c r="M1173" s="366">
        <v>635196</v>
      </c>
      <c r="N1173" s="366">
        <v>2</v>
      </c>
    </row>
    <row r="1174" spans="1:14" ht="48">
      <c r="A1174" s="364">
        <v>1172</v>
      </c>
      <c r="B1174" s="365" t="s">
        <v>91</v>
      </c>
      <c r="C1174" s="364" t="s">
        <v>1078</v>
      </c>
      <c r="D1174" s="364" t="s">
        <v>1079</v>
      </c>
      <c r="E1174" s="364" t="s">
        <v>88</v>
      </c>
      <c r="F1174" s="364" t="s">
        <v>1192</v>
      </c>
      <c r="G1174" s="365" t="s">
        <v>2093</v>
      </c>
      <c r="H1174" s="364" t="s">
        <v>305</v>
      </c>
      <c r="I1174" s="364" t="s">
        <v>1187</v>
      </c>
      <c r="J1174" s="366" t="s">
        <v>1193</v>
      </c>
      <c r="K1174" s="366">
        <v>0</v>
      </c>
      <c r="L1174" s="366">
        <v>0</v>
      </c>
      <c r="M1174" s="366">
        <v>0</v>
      </c>
      <c r="N1174" s="366">
        <v>0</v>
      </c>
    </row>
    <row r="1175" spans="1:14" ht="48">
      <c r="A1175" s="364">
        <v>1173</v>
      </c>
      <c r="B1175" s="365" t="s">
        <v>91</v>
      </c>
      <c r="C1175" s="364" t="s">
        <v>1078</v>
      </c>
      <c r="D1175" s="364" t="s">
        <v>1079</v>
      </c>
      <c r="E1175" s="364" t="s">
        <v>88</v>
      </c>
      <c r="F1175" s="364" t="s">
        <v>1366</v>
      </c>
      <c r="G1175" s="365" t="s">
        <v>353</v>
      </c>
      <c r="H1175" s="364" t="s">
        <v>305</v>
      </c>
      <c r="I1175" s="364" t="s">
        <v>1187</v>
      </c>
      <c r="J1175" s="366" t="s">
        <v>1367</v>
      </c>
      <c r="K1175" s="366">
        <v>639506</v>
      </c>
      <c r="L1175" s="366">
        <v>2</v>
      </c>
      <c r="M1175" s="366">
        <v>639506</v>
      </c>
      <c r="N1175" s="366">
        <v>2</v>
      </c>
    </row>
    <row r="1176" spans="1:14" ht="36">
      <c r="A1176" s="364">
        <v>1174</v>
      </c>
      <c r="B1176" s="365" t="s">
        <v>91</v>
      </c>
      <c r="C1176" s="364" t="s">
        <v>1078</v>
      </c>
      <c r="D1176" s="364" t="s">
        <v>1090</v>
      </c>
      <c r="E1176" s="364" t="s">
        <v>88</v>
      </c>
      <c r="F1176" s="364" t="s">
        <v>1840</v>
      </c>
      <c r="G1176" s="365" t="s">
        <v>1841</v>
      </c>
      <c r="H1176" s="364" t="s">
        <v>283</v>
      </c>
      <c r="I1176" s="364" t="s">
        <v>1187</v>
      </c>
      <c r="J1176" s="366" t="s">
        <v>1842</v>
      </c>
      <c r="K1176" s="366">
        <v>350379</v>
      </c>
      <c r="L1176" s="366">
        <v>1</v>
      </c>
      <c r="M1176" s="366">
        <v>350379</v>
      </c>
      <c r="N1176" s="366">
        <v>1</v>
      </c>
    </row>
    <row r="1177" spans="1:14" ht="72">
      <c r="A1177" s="364">
        <v>1175</v>
      </c>
      <c r="B1177" s="365" t="s">
        <v>91</v>
      </c>
      <c r="C1177" s="364" t="s">
        <v>1078</v>
      </c>
      <c r="D1177" s="364" t="s">
        <v>1079</v>
      </c>
      <c r="E1177" s="364" t="s">
        <v>88</v>
      </c>
      <c r="F1177" s="364" t="s">
        <v>1236</v>
      </c>
      <c r="G1177" s="365" t="s">
        <v>383</v>
      </c>
      <c r="H1177" s="364" t="s">
        <v>305</v>
      </c>
      <c r="I1177" s="364" t="s">
        <v>1187</v>
      </c>
      <c r="J1177" s="366" t="s">
        <v>1237</v>
      </c>
      <c r="K1177" s="366">
        <v>230748</v>
      </c>
      <c r="L1177" s="366">
        <v>1</v>
      </c>
      <c r="M1177" s="366">
        <v>230748</v>
      </c>
      <c r="N1177" s="366">
        <v>1</v>
      </c>
    </row>
    <row r="1178" spans="1:14" ht="36">
      <c r="A1178" s="364">
        <v>1176</v>
      </c>
      <c r="B1178" s="365" t="s">
        <v>91</v>
      </c>
      <c r="C1178" s="364" t="s">
        <v>1078</v>
      </c>
      <c r="D1178" s="364" t="s">
        <v>1079</v>
      </c>
      <c r="E1178" s="364" t="s">
        <v>88</v>
      </c>
      <c r="F1178" s="364" t="s">
        <v>1391</v>
      </c>
      <c r="G1178" s="365" t="s">
        <v>1048</v>
      </c>
      <c r="H1178" s="364" t="s">
        <v>1039</v>
      </c>
      <c r="I1178" s="364" t="s">
        <v>1081</v>
      </c>
      <c r="J1178" s="366" t="s">
        <v>1392</v>
      </c>
      <c r="K1178" s="366">
        <v>427284</v>
      </c>
      <c r="L1178" s="366">
        <v>4</v>
      </c>
      <c r="M1178" s="366">
        <v>427284</v>
      </c>
      <c r="N1178" s="366">
        <v>4</v>
      </c>
    </row>
    <row r="1179" spans="1:14" ht="36">
      <c r="A1179" s="364">
        <v>1177</v>
      </c>
      <c r="B1179" s="365" t="s">
        <v>91</v>
      </c>
      <c r="C1179" s="364" t="s">
        <v>1078</v>
      </c>
      <c r="D1179" s="364" t="s">
        <v>1079</v>
      </c>
      <c r="E1179" s="364" t="s">
        <v>88</v>
      </c>
      <c r="F1179" s="364" t="s">
        <v>1261</v>
      </c>
      <c r="G1179" s="365" t="s">
        <v>324</v>
      </c>
      <c r="H1179" s="364" t="s">
        <v>294</v>
      </c>
      <c r="I1179" s="364" t="s">
        <v>1081</v>
      </c>
      <c r="J1179" s="366" t="s">
        <v>1262</v>
      </c>
      <c r="K1179" s="366">
        <v>563798</v>
      </c>
      <c r="L1179" s="366">
        <v>8</v>
      </c>
      <c r="M1179" s="366">
        <v>563798</v>
      </c>
      <c r="N1179" s="366">
        <v>8</v>
      </c>
    </row>
    <row r="1180" spans="1:14" ht="36">
      <c r="A1180" s="364">
        <v>1178</v>
      </c>
      <c r="B1180" s="365" t="s">
        <v>91</v>
      </c>
      <c r="C1180" s="364" t="s">
        <v>1078</v>
      </c>
      <c r="D1180" s="364" t="s">
        <v>1079</v>
      </c>
      <c r="E1180" s="364" t="s">
        <v>88</v>
      </c>
      <c r="F1180" s="364" t="s">
        <v>1418</v>
      </c>
      <c r="G1180" s="365" t="s">
        <v>326</v>
      </c>
      <c r="H1180" s="364" t="s">
        <v>294</v>
      </c>
      <c r="I1180" s="364" t="s">
        <v>1081</v>
      </c>
      <c r="J1180" s="366" t="s">
        <v>1419</v>
      </c>
      <c r="K1180" s="366">
        <v>523754</v>
      </c>
      <c r="L1180" s="366">
        <v>7</v>
      </c>
      <c r="M1180" s="366">
        <v>523754</v>
      </c>
      <c r="N1180" s="366">
        <v>7</v>
      </c>
    </row>
    <row r="1181" spans="1:14" ht="36">
      <c r="A1181" s="364">
        <v>1179</v>
      </c>
      <c r="B1181" s="365" t="s">
        <v>91</v>
      </c>
      <c r="C1181" s="364" t="s">
        <v>1078</v>
      </c>
      <c r="D1181" s="364" t="s">
        <v>1079</v>
      </c>
      <c r="E1181" s="364" t="s">
        <v>88</v>
      </c>
      <c r="F1181" s="364" t="s">
        <v>1098</v>
      </c>
      <c r="G1181" s="365" t="s">
        <v>311</v>
      </c>
      <c r="H1181" s="364" t="s">
        <v>294</v>
      </c>
      <c r="I1181" s="364" t="s">
        <v>1081</v>
      </c>
      <c r="J1181" s="366" t="s">
        <v>1099</v>
      </c>
      <c r="K1181" s="366">
        <v>3319796</v>
      </c>
      <c r="L1181" s="366">
        <v>43</v>
      </c>
      <c r="M1181" s="366">
        <v>3319796</v>
      </c>
      <c r="N1181" s="366">
        <v>43</v>
      </c>
    </row>
    <row r="1182" spans="1:14" ht="36">
      <c r="A1182" s="364">
        <v>1180</v>
      </c>
      <c r="B1182" s="365" t="s">
        <v>91</v>
      </c>
      <c r="C1182" s="364" t="s">
        <v>1078</v>
      </c>
      <c r="D1182" s="364" t="s">
        <v>1079</v>
      </c>
      <c r="E1182" s="364" t="s">
        <v>88</v>
      </c>
      <c r="F1182" s="364" t="s">
        <v>1134</v>
      </c>
      <c r="G1182" s="365" t="s">
        <v>337</v>
      </c>
      <c r="H1182" s="364" t="s">
        <v>294</v>
      </c>
      <c r="I1182" s="364" t="s">
        <v>1081</v>
      </c>
      <c r="J1182" s="366" t="s">
        <v>1135</v>
      </c>
      <c r="K1182" s="366">
        <v>308150</v>
      </c>
      <c r="L1182" s="366">
        <v>4</v>
      </c>
      <c r="M1182" s="366">
        <v>308150</v>
      </c>
      <c r="N1182" s="366">
        <v>4</v>
      </c>
    </row>
    <row r="1183" spans="1:14" ht="36">
      <c r="A1183" s="364">
        <v>1181</v>
      </c>
      <c r="B1183" s="365" t="s">
        <v>91</v>
      </c>
      <c r="C1183" s="364" t="s">
        <v>1078</v>
      </c>
      <c r="D1183" s="364" t="s">
        <v>1302</v>
      </c>
      <c r="E1183" s="364" t="s">
        <v>88</v>
      </c>
      <c r="F1183" s="364" t="s">
        <v>1303</v>
      </c>
      <c r="G1183" s="365" t="s">
        <v>1019</v>
      </c>
      <c r="H1183" s="364" t="s">
        <v>300</v>
      </c>
      <c r="I1183" s="364" t="s">
        <v>1081</v>
      </c>
      <c r="J1183" s="366" t="s">
        <v>1304</v>
      </c>
      <c r="K1183" s="366">
        <v>322194</v>
      </c>
      <c r="L1183" s="366">
        <v>4</v>
      </c>
      <c r="M1183" s="366">
        <v>322194</v>
      </c>
      <c r="N1183" s="366">
        <v>4</v>
      </c>
    </row>
    <row r="1184" spans="1:14" ht="48">
      <c r="A1184" s="364">
        <v>1182</v>
      </c>
      <c r="B1184" s="365" t="s">
        <v>91</v>
      </c>
      <c r="C1184" s="364" t="s">
        <v>1078</v>
      </c>
      <c r="D1184" s="364" t="s">
        <v>1159</v>
      </c>
      <c r="E1184" s="364" t="s">
        <v>88</v>
      </c>
      <c r="F1184" s="364" t="s">
        <v>1294</v>
      </c>
      <c r="G1184" s="365" t="s">
        <v>314</v>
      </c>
      <c r="H1184" s="364" t="s">
        <v>294</v>
      </c>
      <c r="I1184" s="364" t="s">
        <v>1081</v>
      </c>
      <c r="J1184" s="366" t="s">
        <v>1295</v>
      </c>
      <c r="K1184" s="366">
        <v>379209</v>
      </c>
      <c r="L1184" s="366">
        <v>6</v>
      </c>
      <c r="M1184" s="366">
        <v>379209</v>
      </c>
      <c r="N1184" s="366">
        <v>6</v>
      </c>
    </row>
    <row r="1185" spans="1:14" ht="36">
      <c r="A1185" s="364">
        <v>1183</v>
      </c>
      <c r="B1185" s="365" t="s">
        <v>91</v>
      </c>
      <c r="C1185" s="364" t="s">
        <v>1078</v>
      </c>
      <c r="D1185" s="364" t="s">
        <v>1079</v>
      </c>
      <c r="E1185" s="364" t="s">
        <v>88</v>
      </c>
      <c r="F1185" s="364" t="s">
        <v>1144</v>
      </c>
      <c r="G1185" s="365" t="s">
        <v>332</v>
      </c>
      <c r="H1185" s="364" t="s">
        <v>293</v>
      </c>
      <c r="I1185" s="364" t="s">
        <v>1081</v>
      </c>
      <c r="J1185" s="366" t="s">
        <v>1145</v>
      </c>
      <c r="K1185" s="366">
        <v>3943132</v>
      </c>
      <c r="L1185" s="366">
        <v>46</v>
      </c>
      <c r="M1185" s="366">
        <v>3943132</v>
      </c>
      <c r="N1185" s="366">
        <v>46</v>
      </c>
    </row>
    <row r="1186" spans="1:14" ht="36">
      <c r="A1186" s="364">
        <v>1184</v>
      </c>
      <c r="B1186" s="365" t="s">
        <v>91</v>
      </c>
      <c r="C1186" s="364" t="s">
        <v>1078</v>
      </c>
      <c r="D1186" s="364" t="s">
        <v>1079</v>
      </c>
      <c r="E1186" s="364" t="s">
        <v>88</v>
      </c>
      <c r="F1186" s="364" t="s">
        <v>1243</v>
      </c>
      <c r="G1186" s="365" t="s">
        <v>320</v>
      </c>
      <c r="H1186" s="364" t="s">
        <v>293</v>
      </c>
      <c r="I1186" s="364" t="s">
        <v>1081</v>
      </c>
      <c r="J1186" s="366" t="s">
        <v>1244</v>
      </c>
      <c r="K1186" s="366">
        <v>721301</v>
      </c>
      <c r="L1186" s="366">
        <v>6</v>
      </c>
      <c r="M1186" s="366">
        <v>721301</v>
      </c>
      <c r="N1186" s="366">
        <v>6</v>
      </c>
    </row>
    <row r="1187" spans="1:14" ht="36">
      <c r="A1187" s="364">
        <v>1185</v>
      </c>
      <c r="B1187" s="365" t="s">
        <v>91</v>
      </c>
      <c r="C1187" s="364" t="s">
        <v>1078</v>
      </c>
      <c r="D1187" s="364" t="s">
        <v>1086</v>
      </c>
      <c r="E1187" s="364" t="s">
        <v>88</v>
      </c>
      <c r="F1187" s="364" t="s">
        <v>1208</v>
      </c>
      <c r="G1187" s="365" t="s">
        <v>415</v>
      </c>
      <c r="H1187" s="364" t="s">
        <v>293</v>
      </c>
      <c r="I1187" s="364" t="s">
        <v>1081</v>
      </c>
      <c r="J1187" s="366" t="s">
        <v>1209</v>
      </c>
      <c r="K1187" s="366">
        <v>339207</v>
      </c>
      <c r="L1187" s="366">
        <v>5</v>
      </c>
      <c r="M1187" s="366">
        <v>339207</v>
      </c>
      <c r="N1187" s="366">
        <v>5</v>
      </c>
    </row>
    <row r="1188" spans="1:14" ht="36">
      <c r="A1188" s="364">
        <v>1186</v>
      </c>
      <c r="B1188" s="365" t="s">
        <v>91</v>
      </c>
      <c r="C1188" s="364" t="s">
        <v>1078</v>
      </c>
      <c r="D1188" s="364" t="s">
        <v>1079</v>
      </c>
      <c r="E1188" s="364" t="s">
        <v>88</v>
      </c>
      <c r="F1188" s="364" t="s">
        <v>1080</v>
      </c>
      <c r="G1188" s="365" t="s">
        <v>316</v>
      </c>
      <c r="H1188" s="364" t="s">
        <v>293</v>
      </c>
      <c r="I1188" s="364" t="s">
        <v>1081</v>
      </c>
      <c r="J1188" s="366" t="s">
        <v>1082</v>
      </c>
      <c r="K1188" s="366">
        <v>5074399</v>
      </c>
      <c r="L1188" s="366">
        <v>56</v>
      </c>
      <c r="M1188" s="366">
        <v>5074399</v>
      </c>
      <c r="N1188" s="366">
        <v>56</v>
      </c>
    </row>
    <row r="1189" spans="1:14" ht="36">
      <c r="A1189" s="364">
        <v>1187</v>
      </c>
      <c r="B1189" s="365" t="s">
        <v>91</v>
      </c>
      <c r="C1189" s="364" t="s">
        <v>1078</v>
      </c>
      <c r="D1189" s="364" t="s">
        <v>1079</v>
      </c>
      <c r="E1189" s="364" t="s">
        <v>88</v>
      </c>
      <c r="F1189" s="364" t="s">
        <v>1327</v>
      </c>
      <c r="G1189" s="365" t="s">
        <v>1012</v>
      </c>
      <c r="H1189" s="364" t="s">
        <v>1039</v>
      </c>
      <c r="I1189" s="364" t="s">
        <v>1081</v>
      </c>
      <c r="J1189" s="366" t="s">
        <v>1328</v>
      </c>
      <c r="K1189" s="366">
        <v>318363</v>
      </c>
      <c r="L1189" s="366">
        <v>2</v>
      </c>
      <c r="M1189" s="366">
        <v>318363</v>
      </c>
      <c r="N1189" s="366">
        <v>2</v>
      </c>
    </row>
    <row r="1190" spans="1:14" ht="36">
      <c r="A1190" s="364">
        <v>1188</v>
      </c>
      <c r="B1190" s="365" t="s">
        <v>91</v>
      </c>
      <c r="C1190" s="364" t="s">
        <v>1078</v>
      </c>
      <c r="D1190" s="364" t="s">
        <v>1079</v>
      </c>
      <c r="E1190" s="364" t="s">
        <v>88</v>
      </c>
      <c r="F1190" s="364" t="s">
        <v>1323</v>
      </c>
      <c r="G1190" s="365" t="s">
        <v>372</v>
      </c>
      <c r="H1190" s="364" t="s">
        <v>1039</v>
      </c>
      <c r="I1190" s="364" t="s">
        <v>1081</v>
      </c>
      <c r="J1190" s="366" t="s">
        <v>1324</v>
      </c>
      <c r="K1190" s="366">
        <v>317085</v>
      </c>
      <c r="L1190" s="366">
        <v>2</v>
      </c>
      <c r="M1190" s="366">
        <v>317085</v>
      </c>
      <c r="N1190" s="366">
        <v>2</v>
      </c>
    </row>
    <row r="1191" spans="1:14" ht="36">
      <c r="A1191" s="364">
        <v>1189</v>
      </c>
      <c r="B1191" s="365" t="s">
        <v>91</v>
      </c>
      <c r="C1191" s="364" t="s">
        <v>1078</v>
      </c>
      <c r="D1191" s="364" t="s">
        <v>1079</v>
      </c>
      <c r="E1191" s="364" t="s">
        <v>88</v>
      </c>
      <c r="F1191" s="364" t="s">
        <v>1265</v>
      </c>
      <c r="G1191" s="365" t="s">
        <v>317</v>
      </c>
      <c r="H1191" s="364" t="s">
        <v>293</v>
      </c>
      <c r="I1191" s="364" t="s">
        <v>1084</v>
      </c>
      <c r="J1191" s="366" t="s">
        <v>1266</v>
      </c>
      <c r="K1191" s="366">
        <v>181328</v>
      </c>
      <c r="L1191" s="366">
        <v>2</v>
      </c>
      <c r="M1191" s="366">
        <v>181328</v>
      </c>
      <c r="N1191" s="366">
        <v>2</v>
      </c>
    </row>
    <row r="1192" spans="1:14" ht="36">
      <c r="A1192" s="364">
        <v>1190</v>
      </c>
      <c r="B1192" s="365" t="s">
        <v>91</v>
      </c>
      <c r="C1192" s="364" t="s">
        <v>1078</v>
      </c>
      <c r="D1192" s="364" t="s">
        <v>1079</v>
      </c>
      <c r="E1192" s="364" t="s">
        <v>88</v>
      </c>
      <c r="F1192" s="364" t="s">
        <v>1222</v>
      </c>
      <c r="G1192" s="365" t="s">
        <v>968</v>
      </c>
      <c r="H1192" s="364" t="s">
        <v>293</v>
      </c>
      <c r="I1192" s="364" t="s">
        <v>1084</v>
      </c>
      <c r="J1192" s="366" t="s">
        <v>1223</v>
      </c>
      <c r="K1192" s="366">
        <v>2527766</v>
      </c>
      <c r="L1192" s="366">
        <v>22</v>
      </c>
      <c r="M1192" s="366">
        <v>2527766</v>
      </c>
      <c r="N1192" s="366">
        <v>22</v>
      </c>
    </row>
    <row r="1193" spans="1:14" ht="36">
      <c r="A1193" s="364">
        <v>1191</v>
      </c>
      <c r="B1193" s="365" t="s">
        <v>91</v>
      </c>
      <c r="C1193" s="364" t="s">
        <v>1078</v>
      </c>
      <c r="D1193" s="364" t="s">
        <v>1079</v>
      </c>
      <c r="E1193" s="364" t="s">
        <v>88</v>
      </c>
      <c r="F1193" s="364" t="s">
        <v>1167</v>
      </c>
      <c r="G1193" s="365" t="s">
        <v>322</v>
      </c>
      <c r="H1193" s="364" t="s">
        <v>293</v>
      </c>
      <c r="I1193" s="364" t="s">
        <v>1084</v>
      </c>
      <c r="J1193" s="366" t="s">
        <v>1168</v>
      </c>
      <c r="K1193" s="366">
        <v>2183236</v>
      </c>
      <c r="L1193" s="366">
        <v>16</v>
      </c>
      <c r="M1193" s="366">
        <v>2183236</v>
      </c>
      <c r="N1193" s="366">
        <v>16</v>
      </c>
    </row>
    <row r="1194" spans="1:14" ht="36">
      <c r="A1194" s="364">
        <v>1192</v>
      </c>
      <c r="B1194" s="365" t="s">
        <v>91</v>
      </c>
      <c r="C1194" s="364" t="s">
        <v>1078</v>
      </c>
      <c r="D1194" s="364" t="s">
        <v>1079</v>
      </c>
      <c r="E1194" s="364" t="s">
        <v>88</v>
      </c>
      <c r="F1194" s="364" t="s">
        <v>1153</v>
      </c>
      <c r="G1194" s="365" t="s">
        <v>969</v>
      </c>
      <c r="H1194" s="364" t="s">
        <v>293</v>
      </c>
      <c r="I1194" s="364" t="s">
        <v>1084</v>
      </c>
      <c r="J1194" s="366" t="s">
        <v>1154</v>
      </c>
      <c r="K1194" s="366">
        <v>2489520</v>
      </c>
      <c r="L1194" s="366">
        <v>25</v>
      </c>
      <c r="M1194" s="366">
        <v>2489520</v>
      </c>
      <c r="N1194" s="366">
        <v>25</v>
      </c>
    </row>
    <row r="1195" spans="1:14" ht="36">
      <c r="A1195" s="364">
        <v>1193</v>
      </c>
      <c r="B1195" s="365" t="s">
        <v>91</v>
      </c>
      <c r="C1195" s="364" t="s">
        <v>1078</v>
      </c>
      <c r="D1195" s="364" t="s">
        <v>1079</v>
      </c>
      <c r="E1195" s="364" t="s">
        <v>88</v>
      </c>
      <c r="F1195" s="364" t="s">
        <v>1094</v>
      </c>
      <c r="G1195" s="365" t="s">
        <v>336</v>
      </c>
      <c r="H1195" s="364" t="s">
        <v>293</v>
      </c>
      <c r="I1195" s="364" t="s">
        <v>1084</v>
      </c>
      <c r="J1195" s="366" t="s">
        <v>1095</v>
      </c>
      <c r="K1195" s="366">
        <v>570700</v>
      </c>
      <c r="L1195" s="366">
        <v>4</v>
      </c>
      <c r="M1195" s="366">
        <v>570700</v>
      </c>
      <c r="N1195" s="366">
        <v>4</v>
      </c>
    </row>
    <row r="1196" spans="1:14" ht="36">
      <c r="A1196" s="364">
        <v>1194</v>
      </c>
      <c r="B1196" s="365" t="s">
        <v>91</v>
      </c>
      <c r="C1196" s="364" t="s">
        <v>1078</v>
      </c>
      <c r="D1196" s="364" t="s">
        <v>1079</v>
      </c>
      <c r="E1196" s="364" t="s">
        <v>88</v>
      </c>
      <c r="F1196" s="364" t="s">
        <v>1083</v>
      </c>
      <c r="G1196" s="365" t="s">
        <v>312</v>
      </c>
      <c r="H1196" s="364" t="s">
        <v>293</v>
      </c>
      <c r="I1196" s="364" t="s">
        <v>1084</v>
      </c>
      <c r="J1196" s="366" t="s">
        <v>1085</v>
      </c>
      <c r="K1196" s="366">
        <v>1343213</v>
      </c>
      <c r="L1196" s="366">
        <v>10</v>
      </c>
      <c r="M1196" s="366">
        <v>1343213</v>
      </c>
      <c r="N1196" s="366">
        <v>10</v>
      </c>
    </row>
    <row r="1197" spans="1:14" ht="36">
      <c r="A1197" s="364">
        <v>1195</v>
      </c>
      <c r="B1197" s="365" t="s">
        <v>91</v>
      </c>
      <c r="C1197" s="364" t="s">
        <v>1078</v>
      </c>
      <c r="D1197" s="364" t="s">
        <v>1079</v>
      </c>
      <c r="E1197" s="364" t="s">
        <v>88</v>
      </c>
      <c r="F1197" s="364" t="s">
        <v>1180</v>
      </c>
      <c r="G1197" s="365" t="s">
        <v>417</v>
      </c>
      <c r="H1197" s="364" t="s">
        <v>293</v>
      </c>
      <c r="I1197" s="364" t="s">
        <v>1084</v>
      </c>
      <c r="J1197" s="366" t="s">
        <v>1181</v>
      </c>
      <c r="K1197" s="366">
        <v>351622</v>
      </c>
      <c r="L1197" s="366">
        <v>4</v>
      </c>
      <c r="M1197" s="366">
        <v>351622</v>
      </c>
      <c r="N1197" s="366">
        <v>4</v>
      </c>
    </row>
    <row r="1198" spans="1:14" ht="36">
      <c r="A1198" s="364">
        <v>1196</v>
      </c>
      <c r="B1198" s="365" t="s">
        <v>91</v>
      </c>
      <c r="C1198" s="364" t="s">
        <v>1078</v>
      </c>
      <c r="D1198" s="364" t="s">
        <v>1131</v>
      </c>
      <c r="E1198" s="364" t="s">
        <v>88</v>
      </c>
      <c r="F1198" s="364" t="s">
        <v>1382</v>
      </c>
      <c r="G1198" s="365" t="s">
        <v>986</v>
      </c>
      <c r="H1198" s="364" t="s">
        <v>283</v>
      </c>
      <c r="I1198" s="364" t="s">
        <v>1251</v>
      </c>
      <c r="J1198" s="366" t="s">
        <v>1383</v>
      </c>
      <c r="K1198" s="366">
        <v>-573357</v>
      </c>
      <c r="L1198" s="366">
        <v>-2</v>
      </c>
      <c r="M1198" s="366">
        <v>-573357</v>
      </c>
      <c r="N1198" s="366">
        <v>-2</v>
      </c>
    </row>
    <row r="1199" spans="1:14" ht="60">
      <c r="A1199" s="364">
        <v>1197</v>
      </c>
      <c r="B1199" s="365" t="s">
        <v>91</v>
      </c>
      <c r="C1199" s="364" t="s">
        <v>1078</v>
      </c>
      <c r="D1199" s="364" t="s">
        <v>1131</v>
      </c>
      <c r="E1199" s="364" t="s">
        <v>88</v>
      </c>
      <c r="F1199" s="364" t="s">
        <v>1455</v>
      </c>
      <c r="G1199" s="365" t="s">
        <v>349</v>
      </c>
      <c r="H1199" s="364" t="s">
        <v>283</v>
      </c>
      <c r="I1199" s="364" t="s">
        <v>1251</v>
      </c>
      <c r="J1199" s="366" t="s">
        <v>1456</v>
      </c>
      <c r="K1199" s="366">
        <v>1484622</v>
      </c>
      <c r="L1199" s="366">
        <v>4</v>
      </c>
      <c r="M1199" s="366">
        <v>1484622</v>
      </c>
      <c r="N1199" s="366">
        <v>4</v>
      </c>
    </row>
    <row r="1200" spans="1:14" ht="36">
      <c r="A1200" s="364">
        <v>1198</v>
      </c>
      <c r="B1200" s="365" t="s">
        <v>91</v>
      </c>
      <c r="C1200" s="364" t="s">
        <v>1078</v>
      </c>
      <c r="D1200" s="364" t="s">
        <v>1131</v>
      </c>
      <c r="E1200" s="364" t="s">
        <v>88</v>
      </c>
      <c r="F1200" s="364" t="s">
        <v>1300</v>
      </c>
      <c r="G1200" s="365" t="s">
        <v>362</v>
      </c>
      <c r="H1200" s="364" t="s">
        <v>283</v>
      </c>
      <c r="I1200" s="364" t="s">
        <v>1251</v>
      </c>
      <c r="J1200" s="366" t="s">
        <v>1301</v>
      </c>
      <c r="K1200" s="366">
        <v>546345</v>
      </c>
      <c r="L1200" s="366">
        <v>2</v>
      </c>
      <c r="M1200" s="366">
        <v>546345</v>
      </c>
      <c r="N1200" s="366">
        <v>2</v>
      </c>
    </row>
    <row r="1201" spans="1:14" ht="60">
      <c r="A1201" s="364">
        <v>1199</v>
      </c>
      <c r="B1201" s="365" t="s">
        <v>91</v>
      </c>
      <c r="C1201" s="364" t="s">
        <v>1078</v>
      </c>
      <c r="D1201" s="364" t="s">
        <v>1131</v>
      </c>
      <c r="E1201" s="364" t="s">
        <v>88</v>
      </c>
      <c r="F1201" s="364" t="s">
        <v>1444</v>
      </c>
      <c r="G1201" s="365" t="s">
        <v>378</v>
      </c>
      <c r="H1201" s="364" t="s">
        <v>283</v>
      </c>
      <c r="I1201" s="364" t="s">
        <v>1251</v>
      </c>
      <c r="J1201" s="366" t="s">
        <v>1445</v>
      </c>
      <c r="K1201" s="366">
        <v>1385716</v>
      </c>
      <c r="L1201" s="366">
        <v>4</v>
      </c>
      <c r="M1201" s="366">
        <v>1385716</v>
      </c>
      <c r="N1201" s="366">
        <v>4</v>
      </c>
    </row>
    <row r="1202" spans="1:14" ht="36">
      <c r="A1202" s="364">
        <v>1200</v>
      </c>
      <c r="B1202" s="365" t="s">
        <v>91</v>
      </c>
      <c r="C1202" s="364" t="s">
        <v>1078</v>
      </c>
      <c r="D1202" s="364" t="s">
        <v>1079</v>
      </c>
      <c r="E1202" s="364" t="s">
        <v>88</v>
      </c>
      <c r="F1202" s="364" t="s">
        <v>1514</v>
      </c>
      <c r="G1202" s="365" t="s">
        <v>1044</v>
      </c>
      <c r="H1202" s="364" t="s">
        <v>302</v>
      </c>
      <c r="I1202" s="364" t="s">
        <v>1183</v>
      </c>
      <c r="J1202" s="366" t="s">
        <v>1515</v>
      </c>
      <c r="K1202" s="366">
        <v>633521</v>
      </c>
      <c r="L1202" s="366">
        <v>4</v>
      </c>
      <c r="M1202" s="366">
        <v>633521</v>
      </c>
      <c r="N1202" s="366">
        <v>4</v>
      </c>
    </row>
    <row r="1203" spans="1:14" ht="48">
      <c r="A1203" s="364">
        <v>1201</v>
      </c>
      <c r="B1203" s="365" t="s">
        <v>91</v>
      </c>
      <c r="C1203" s="364" t="s">
        <v>1078</v>
      </c>
      <c r="D1203" s="364" t="s">
        <v>1159</v>
      </c>
      <c r="E1203" s="364" t="s">
        <v>88</v>
      </c>
      <c r="F1203" s="364" t="s">
        <v>1750</v>
      </c>
      <c r="G1203" s="365" t="s">
        <v>313</v>
      </c>
      <c r="H1203" s="364" t="s">
        <v>294</v>
      </c>
      <c r="I1203" s="364" t="s">
        <v>1088</v>
      </c>
      <c r="J1203" s="366" t="s">
        <v>1751</v>
      </c>
      <c r="K1203" s="366">
        <v>164441</v>
      </c>
      <c r="L1203" s="366">
        <v>2</v>
      </c>
      <c r="M1203" s="366">
        <v>164441</v>
      </c>
      <c r="N1203" s="366">
        <v>2</v>
      </c>
    </row>
    <row r="1204" spans="1:14" ht="36">
      <c r="A1204" s="364">
        <v>1202</v>
      </c>
      <c r="B1204" s="365" t="s">
        <v>91</v>
      </c>
      <c r="C1204" s="364" t="s">
        <v>1078</v>
      </c>
      <c r="D1204" s="364" t="s">
        <v>1079</v>
      </c>
      <c r="E1204" s="364" t="s">
        <v>88</v>
      </c>
      <c r="F1204" s="364" t="s">
        <v>1172</v>
      </c>
      <c r="G1204" s="365" t="s">
        <v>318</v>
      </c>
      <c r="H1204" s="364" t="s">
        <v>293</v>
      </c>
      <c r="I1204" s="364" t="s">
        <v>1088</v>
      </c>
      <c r="J1204" s="366" t="s">
        <v>1173</v>
      </c>
      <c r="K1204" s="366">
        <v>409473</v>
      </c>
      <c r="L1204" s="366">
        <v>4</v>
      </c>
      <c r="M1204" s="366">
        <v>409473</v>
      </c>
      <c r="N1204" s="366">
        <v>4</v>
      </c>
    </row>
    <row r="1205" spans="1:14" ht="36">
      <c r="A1205" s="364">
        <v>1203</v>
      </c>
      <c r="B1205" s="365" t="s">
        <v>91</v>
      </c>
      <c r="C1205" s="364" t="s">
        <v>1078</v>
      </c>
      <c r="D1205" s="364" t="s">
        <v>1090</v>
      </c>
      <c r="E1205" s="364" t="s">
        <v>88</v>
      </c>
      <c r="F1205" s="364" t="s">
        <v>1136</v>
      </c>
      <c r="G1205" s="365" t="s">
        <v>333</v>
      </c>
      <c r="H1205" s="364" t="s">
        <v>289</v>
      </c>
      <c r="I1205" s="364" t="s">
        <v>1088</v>
      </c>
      <c r="J1205" s="366" t="s">
        <v>1137</v>
      </c>
      <c r="K1205" s="366">
        <v>251741</v>
      </c>
      <c r="L1205" s="366">
        <v>2</v>
      </c>
      <c r="M1205" s="366">
        <v>251741</v>
      </c>
      <c r="N1205" s="366">
        <v>2</v>
      </c>
    </row>
    <row r="1206" spans="1:14" ht="36">
      <c r="A1206" s="364">
        <v>1204</v>
      </c>
      <c r="B1206" s="365" t="s">
        <v>91</v>
      </c>
      <c r="C1206" s="364" t="s">
        <v>1078</v>
      </c>
      <c r="D1206" s="364" t="s">
        <v>1090</v>
      </c>
      <c r="E1206" s="364" t="s">
        <v>88</v>
      </c>
      <c r="F1206" s="364" t="s">
        <v>1204</v>
      </c>
      <c r="G1206" s="365" t="s">
        <v>987</v>
      </c>
      <c r="H1206" s="364" t="s">
        <v>283</v>
      </c>
      <c r="I1206" s="364" t="s">
        <v>1148</v>
      </c>
      <c r="J1206" s="366" t="s">
        <v>1205</v>
      </c>
      <c r="K1206" s="366">
        <v>-428571</v>
      </c>
      <c r="L1206" s="366">
        <v>-2</v>
      </c>
      <c r="M1206" s="366">
        <v>-428571</v>
      </c>
      <c r="N1206" s="366">
        <v>-2</v>
      </c>
    </row>
    <row r="1207" spans="1:14" ht="36">
      <c r="A1207" s="364">
        <v>1205</v>
      </c>
      <c r="B1207" s="365" t="s">
        <v>91</v>
      </c>
      <c r="C1207" s="364" t="s">
        <v>1078</v>
      </c>
      <c r="D1207" s="364" t="s">
        <v>1090</v>
      </c>
      <c r="E1207" s="364" t="s">
        <v>88</v>
      </c>
      <c r="F1207" s="364" t="s">
        <v>1399</v>
      </c>
      <c r="G1207" s="365" t="s">
        <v>356</v>
      </c>
      <c r="H1207" s="364" t="s">
        <v>283</v>
      </c>
      <c r="I1207" s="364" t="s">
        <v>1148</v>
      </c>
      <c r="J1207" s="366" t="s">
        <v>1400</v>
      </c>
      <c r="K1207" s="366">
        <v>528561</v>
      </c>
      <c r="L1207" s="366">
        <v>2</v>
      </c>
      <c r="M1207" s="366">
        <v>528561</v>
      </c>
      <c r="N1207" s="366">
        <v>2</v>
      </c>
    </row>
    <row r="1208" spans="1:14" ht="48">
      <c r="A1208" s="364">
        <v>1206</v>
      </c>
      <c r="B1208" s="365" t="s">
        <v>91</v>
      </c>
      <c r="C1208" s="364" t="s">
        <v>1078</v>
      </c>
      <c r="D1208" s="364" t="s">
        <v>1079</v>
      </c>
      <c r="E1208" s="364" t="s">
        <v>88</v>
      </c>
      <c r="F1208" s="364" t="s">
        <v>1426</v>
      </c>
      <c r="G1208" s="365" t="s">
        <v>963</v>
      </c>
      <c r="H1208" s="364" t="s">
        <v>305</v>
      </c>
      <c r="I1208" s="364" t="s">
        <v>1148</v>
      </c>
      <c r="J1208" s="366" t="s">
        <v>1427</v>
      </c>
      <c r="K1208" s="366">
        <v>-373813</v>
      </c>
      <c r="L1208" s="366">
        <v>-2</v>
      </c>
      <c r="M1208" s="366">
        <v>-373813</v>
      </c>
      <c r="N1208" s="366">
        <v>-2</v>
      </c>
    </row>
    <row r="1209" spans="1:14" ht="36">
      <c r="A1209" s="364">
        <v>1207</v>
      </c>
      <c r="B1209" s="365" t="s">
        <v>219</v>
      </c>
      <c r="C1209" s="364" t="s">
        <v>1078</v>
      </c>
      <c r="D1209" s="364" t="s">
        <v>1090</v>
      </c>
      <c r="E1209" s="364" t="s">
        <v>6</v>
      </c>
      <c r="F1209" s="364" t="s">
        <v>1202</v>
      </c>
      <c r="G1209" s="365" t="s">
        <v>975</v>
      </c>
      <c r="H1209" s="364" t="s">
        <v>289</v>
      </c>
      <c r="I1209" s="364" t="s">
        <v>1115</v>
      </c>
      <c r="J1209" s="366" t="s">
        <v>1203</v>
      </c>
      <c r="K1209" s="366">
        <v>461107</v>
      </c>
      <c r="L1209" s="366">
        <v>4</v>
      </c>
      <c r="M1209" s="366">
        <v>461107</v>
      </c>
      <c r="N1209" s="366">
        <v>4</v>
      </c>
    </row>
    <row r="1210" spans="1:14" ht="24">
      <c r="A1210" s="364">
        <v>1208</v>
      </c>
      <c r="B1210" s="365" t="s">
        <v>65</v>
      </c>
      <c r="C1210" s="364" t="s">
        <v>1078</v>
      </c>
      <c r="D1210" s="364" t="s">
        <v>1102</v>
      </c>
      <c r="E1210" s="364" t="s">
        <v>46</v>
      </c>
      <c r="F1210" s="364" t="s">
        <v>1103</v>
      </c>
      <c r="G1210" s="365" t="s">
        <v>977</v>
      </c>
      <c r="H1210" s="364" t="s">
        <v>303</v>
      </c>
      <c r="I1210" s="364" t="s">
        <v>1081</v>
      </c>
      <c r="J1210" s="366" t="s">
        <v>1104</v>
      </c>
      <c r="K1210" s="366">
        <v>1954710</v>
      </c>
      <c r="L1210" s="366">
        <v>30</v>
      </c>
      <c r="M1210" s="366">
        <v>1954710</v>
      </c>
      <c r="N1210" s="366">
        <v>30</v>
      </c>
    </row>
    <row r="1211" spans="1:14" ht="36">
      <c r="A1211" s="364">
        <v>1209</v>
      </c>
      <c r="B1211" s="365" t="s">
        <v>65</v>
      </c>
      <c r="C1211" s="364" t="s">
        <v>1078</v>
      </c>
      <c r="D1211" s="364" t="s">
        <v>1090</v>
      </c>
      <c r="E1211" s="364" t="s">
        <v>46</v>
      </c>
      <c r="F1211" s="364" t="s">
        <v>1840</v>
      </c>
      <c r="G1211" s="365" t="s">
        <v>1841</v>
      </c>
      <c r="H1211" s="364" t="s">
        <v>283</v>
      </c>
      <c r="I1211" s="364" t="s">
        <v>1187</v>
      </c>
      <c r="J1211" s="366" t="s">
        <v>1842</v>
      </c>
      <c r="K1211" s="366">
        <v>506103</v>
      </c>
      <c r="L1211" s="366">
        <v>2</v>
      </c>
      <c r="M1211" s="366">
        <v>506103</v>
      </c>
      <c r="N1211" s="366">
        <v>2</v>
      </c>
    </row>
    <row r="1212" spans="1:14" ht="24">
      <c r="A1212" s="364">
        <v>1210</v>
      </c>
      <c r="B1212" s="365" t="s">
        <v>65</v>
      </c>
      <c r="C1212" s="364" t="s">
        <v>1078</v>
      </c>
      <c r="D1212" s="364" t="s">
        <v>1079</v>
      </c>
      <c r="E1212" s="364" t="s">
        <v>46</v>
      </c>
      <c r="F1212" s="364" t="s">
        <v>1261</v>
      </c>
      <c r="G1212" s="365" t="s">
        <v>324</v>
      </c>
      <c r="H1212" s="364" t="s">
        <v>294</v>
      </c>
      <c r="I1212" s="364" t="s">
        <v>1081</v>
      </c>
      <c r="J1212" s="366" t="s">
        <v>1262</v>
      </c>
      <c r="K1212" s="366">
        <v>3453265</v>
      </c>
      <c r="L1212" s="366">
        <v>49</v>
      </c>
      <c r="M1212" s="366">
        <v>3453265</v>
      </c>
      <c r="N1212" s="366">
        <v>49</v>
      </c>
    </row>
    <row r="1213" spans="1:14" ht="48">
      <c r="A1213" s="364">
        <v>1211</v>
      </c>
      <c r="B1213" s="365" t="s">
        <v>113</v>
      </c>
      <c r="C1213" s="364" t="s">
        <v>1078</v>
      </c>
      <c r="D1213" s="364" t="s">
        <v>1079</v>
      </c>
      <c r="E1213" s="364" t="s">
        <v>108</v>
      </c>
      <c r="F1213" s="364" t="s">
        <v>1981</v>
      </c>
      <c r="G1213" s="365" t="s">
        <v>1982</v>
      </c>
      <c r="H1213" s="364" t="s">
        <v>304</v>
      </c>
      <c r="I1213" s="364" t="s">
        <v>1187</v>
      </c>
      <c r="J1213" s="366" t="s">
        <v>1983</v>
      </c>
      <c r="K1213" s="366">
        <v>361800</v>
      </c>
      <c r="L1213" s="366">
        <v>1</v>
      </c>
      <c r="M1213" s="366">
        <v>361800</v>
      </c>
      <c r="N1213" s="366">
        <v>1</v>
      </c>
    </row>
    <row r="1214" spans="1:14" ht="36">
      <c r="A1214" s="364">
        <v>1212</v>
      </c>
      <c r="B1214" s="365" t="s">
        <v>113</v>
      </c>
      <c r="C1214" s="364" t="s">
        <v>1078</v>
      </c>
      <c r="D1214" s="364" t="s">
        <v>1079</v>
      </c>
      <c r="E1214" s="364" t="s">
        <v>108</v>
      </c>
      <c r="F1214" s="364" t="s">
        <v>1987</v>
      </c>
      <c r="G1214" s="365" t="s">
        <v>1988</v>
      </c>
      <c r="H1214" s="364" t="s">
        <v>1905</v>
      </c>
      <c r="I1214" s="364" t="s">
        <v>1187</v>
      </c>
      <c r="J1214" s="366" t="s">
        <v>1989</v>
      </c>
      <c r="K1214" s="366">
        <v>378000</v>
      </c>
      <c r="L1214" s="366">
        <v>1</v>
      </c>
      <c r="M1214" s="366">
        <v>378000</v>
      </c>
      <c r="N1214" s="366">
        <v>1</v>
      </c>
    </row>
    <row r="1215" spans="1:14" ht="36">
      <c r="A1215" s="364">
        <v>1213</v>
      </c>
      <c r="B1215" s="365" t="s">
        <v>113</v>
      </c>
      <c r="C1215" s="364" t="s">
        <v>1078</v>
      </c>
      <c r="D1215" s="364" t="s">
        <v>1079</v>
      </c>
      <c r="E1215" s="364" t="s">
        <v>108</v>
      </c>
      <c r="F1215" s="364" t="s">
        <v>1271</v>
      </c>
      <c r="G1215" s="365" t="s">
        <v>1014</v>
      </c>
      <c r="H1215" s="364" t="s">
        <v>295</v>
      </c>
      <c r="I1215" s="364" t="s">
        <v>1183</v>
      </c>
      <c r="J1215" s="366" t="s">
        <v>1272</v>
      </c>
      <c r="K1215" s="366">
        <v>236200</v>
      </c>
      <c r="L1215" s="366">
        <v>2</v>
      </c>
      <c r="M1215" s="366">
        <v>236200</v>
      </c>
      <c r="N1215" s="366">
        <v>2</v>
      </c>
    </row>
    <row r="1216" spans="1:14" ht="36">
      <c r="A1216" s="364">
        <v>1214</v>
      </c>
      <c r="B1216" s="365" t="s">
        <v>113</v>
      </c>
      <c r="C1216" s="364" t="s">
        <v>1078</v>
      </c>
      <c r="D1216" s="364" t="s">
        <v>1090</v>
      </c>
      <c r="E1216" s="364" t="s">
        <v>108</v>
      </c>
      <c r="F1216" s="364" t="s">
        <v>1497</v>
      </c>
      <c r="G1216" s="365" t="s">
        <v>1037</v>
      </c>
      <c r="H1216" s="364" t="s">
        <v>285</v>
      </c>
      <c r="I1216" s="364" t="s">
        <v>1251</v>
      </c>
      <c r="J1216" s="366" t="s">
        <v>1498</v>
      </c>
      <c r="K1216" s="366">
        <v>319800</v>
      </c>
      <c r="L1216" s="366">
        <v>1</v>
      </c>
      <c r="M1216" s="366">
        <v>319800</v>
      </c>
      <c r="N1216" s="366">
        <v>1</v>
      </c>
    </row>
    <row r="1217" spans="1:14" ht="24">
      <c r="A1217" s="364">
        <v>1215</v>
      </c>
      <c r="B1217" s="365" t="s">
        <v>23</v>
      </c>
      <c r="C1217" s="364" t="s">
        <v>1078</v>
      </c>
      <c r="D1217" s="364" t="s">
        <v>1079</v>
      </c>
      <c r="E1217" s="364" t="s">
        <v>22</v>
      </c>
      <c r="F1217" s="364" t="s">
        <v>1248</v>
      </c>
      <c r="G1217" s="365" t="s">
        <v>324</v>
      </c>
      <c r="H1217" s="364" t="s">
        <v>307</v>
      </c>
      <c r="I1217" s="364" t="s">
        <v>1092</v>
      </c>
      <c r="J1217" s="366" t="s">
        <v>1249</v>
      </c>
      <c r="K1217" s="366">
        <v>3544585</v>
      </c>
      <c r="L1217" s="366">
        <v>34</v>
      </c>
      <c r="M1217" s="366">
        <v>3544585</v>
      </c>
      <c r="N1217" s="366">
        <v>34</v>
      </c>
    </row>
    <row r="1218" spans="1:14" ht="24">
      <c r="A1218" s="364">
        <v>1216</v>
      </c>
      <c r="B1218" s="365" t="s">
        <v>23</v>
      </c>
      <c r="C1218" s="364" t="s">
        <v>1078</v>
      </c>
      <c r="D1218" s="364" t="s">
        <v>1079</v>
      </c>
      <c r="E1218" s="364" t="s">
        <v>22</v>
      </c>
      <c r="F1218" s="364" t="s">
        <v>1110</v>
      </c>
      <c r="G1218" s="365" t="s">
        <v>315</v>
      </c>
      <c r="H1218" s="364" t="s">
        <v>307</v>
      </c>
      <c r="I1218" s="364" t="s">
        <v>1092</v>
      </c>
      <c r="J1218" s="366" t="s">
        <v>1111</v>
      </c>
      <c r="K1218" s="366">
        <v>1915390</v>
      </c>
      <c r="L1218" s="366">
        <v>19</v>
      </c>
      <c r="M1218" s="366">
        <v>1915390</v>
      </c>
      <c r="N1218" s="366">
        <v>19</v>
      </c>
    </row>
    <row r="1219" spans="1:14" ht="24">
      <c r="A1219" s="364">
        <v>1217</v>
      </c>
      <c r="B1219" s="365" t="s">
        <v>23</v>
      </c>
      <c r="C1219" s="364" t="s">
        <v>1078</v>
      </c>
      <c r="D1219" s="364" t="s">
        <v>1079</v>
      </c>
      <c r="E1219" s="364" t="s">
        <v>22</v>
      </c>
      <c r="F1219" s="364" t="s">
        <v>1862</v>
      </c>
      <c r="G1219" s="365" t="s">
        <v>966</v>
      </c>
      <c r="H1219" s="364" t="s">
        <v>307</v>
      </c>
      <c r="I1219" s="364" t="s">
        <v>1092</v>
      </c>
      <c r="J1219" s="366" t="s">
        <v>1863</v>
      </c>
      <c r="K1219" s="366">
        <v>-376550</v>
      </c>
      <c r="L1219" s="366">
        <v>-4</v>
      </c>
      <c r="M1219" s="366">
        <v>-376550</v>
      </c>
      <c r="N1219" s="366">
        <v>-4</v>
      </c>
    </row>
    <row r="1220" spans="1:14" ht="24">
      <c r="A1220" s="364">
        <v>1218</v>
      </c>
      <c r="B1220" s="365" t="s">
        <v>23</v>
      </c>
      <c r="C1220" s="364" t="s">
        <v>1078</v>
      </c>
      <c r="D1220" s="364" t="s">
        <v>1079</v>
      </c>
      <c r="E1220" s="364" t="s">
        <v>22</v>
      </c>
      <c r="F1220" s="364" t="s">
        <v>1121</v>
      </c>
      <c r="G1220" s="365" t="s">
        <v>337</v>
      </c>
      <c r="H1220" s="364" t="s">
        <v>307</v>
      </c>
      <c r="I1220" s="364" t="s">
        <v>1092</v>
      </c>
      <c r="J1220" s="366" t="s">
        <v>1122</v>
      </c>
      <c r="K1220" s="366">
        <v>10463925</v>
      </c>
      <c r="L1220" s="366">
        <v>87</v>
      </c>
      <c r="M1220" s="366">
        <v>10463925</v>
      </c>
      <c r="N1220" s="366">
        <v>87</v>
      </c>
    </row>
    <row r="1221" spans="1:14" ht="24">
      <c r="A1221" s="364">
        <v>1219</v>
      </c>
      <c r="B1221" s="365" t="s">
        <v>23</v>
      </c>
      <c r="C1221" s="364" t="s">
        <v>1078</v>
      </c>
      <c r="D1221" s="364" t="s">
        <v>1090</v>
      </c>
      <c r="E1221" s="364" t="s">
        <v>22</v>
      </c>
      <c r="F1221" s="364" t="s">
        <v>1123</v>
      </c>
      <c r="G1221" s="365" t="s">
        <v>966</v>
      </c>
      <c r="H1221" s="364" t="s">
        <v>287</v>
      </c>
      <c r="I1221" s="364" t="s">
        <v>1092</v>
      </c>
      <c r="J1221" s="366" t="s">
        <v>1124</v>
      </c>
      <c r="K1221" s="366">
        <v>0</v>
      </c>
      <c r="L1221" s="366">
        <v>0</v>
      </c>
      <c r="M1221" s="366">
        <v>0</v>
      </c>
      <c r="N1221" s="366">
        <v>0</v>
      </c>
    </row>
    <row r="1222" spans="1:14" ht="24">
      <c r="A1222" s="364">
        <v>1220</v>
      </c>
      <c r="B1222" s="365" t="s">
        <v>23</v>
      </c>
      <c r="C1222" s="364" t="s">
        <v>1078</v>
      </c>
      <c r="D1222" s="364" t="s">
        <v>1090</v>
      </c>
      <c r="E1222" s="364" t="s">
        <v>22</v>
      </c>
      <c r="F1222" s="364" t="s">
        <v>1125</v>
      </c>
      <c r="G1222" s="365" t="s">
        <v>340</v>
      </c>
      <c r="H1222" s="364" t="s">
        <v>287</v>
      </c>
      <c r="I1222" s="364" t="s">
        <v>1092</v>
      </c>
      <c r="J1222" s="366" t="s">
        <v>1126</v>
      </c>
      <c r="K1222" s="366">
        <v>-199750</v>
      </c>
      <c r="L1222" s="366">
        <v>-2</v>
      </c>
      <c r="M1222" s="366">
        <v>-199750</v>
      </c>
      <c r="N1222" s="366">
        <v>-2</v>
      </c>
    </row>
    <row r="1223" spans="1:14" ht="24">
      <c r="A1223" s="364">
        <v>1221</v>
      </c>
      <c r="B1223" s="365" t="s">
        <v>23</v>
      </c>
      <c r="C1223" s="364" t="s">
        <v>1078</v>
      </c>
      <c r="D1223" s="364" t="s">
        <v>1079</v>
      </c>
      <c r="E1223" s="364" t="s">
        <v>22</v>
      </c>
      <c r="F1223" s="364" t="s">
        <v>1822</v>
      </c>
      <c r="G1223" s="365" t="s">
        <v>340</v>
      </c>
      <c r="H1223" s="364" t="s">
        <v>307</v>
      </c>
      <c r="I1223" s="364" t="s">
        <v>1092</v>
      </c>
      <c r="J1223" s="366" t="s">
        <v>1823</v>
      </c>
      <c r="K1223" s="366">
        <v>1438710</v>
      </c>
      <c r="L1223" s="366">
        <v>12</v>
      </c>
      <c r="M1223" s="366">
        <v>1438710</v>
      </c>
      <c r="N1223" s="366">
        <v>12</v>
      </c>
    </row>
    <row r="1224" spans="1:14" ht="36">
      <c r="A1224" s="364">
        <v>1222</v>
      </c>
      <c r="B1224" s="365" t="s">
        <v>23</v>
      </c>
      <c r="C1224" s="364" t="s">
        <v>1078</v>
      </c>
      <c r="D1224" s="364" t="s">
        <v>1090</v>
      </c>
      <c r="E1224" s="364" t="s">
        <v>22</v>
      </c>
      <c r="F1224" s="364" t="s">
        <v>1313</v>
      </c>
      <c r="G1224" s="365" t="s">
        <v>1018</v>
      </c>
      <c r="H1224" s="364" t="s">
        <v>288</v>
      </c>
      <c r="I1224" s="364" t="s">
        <v>1187</v>
      </c>
      <c r="J1224" s="366" t="s">
        <v>1314</v>
      </c>
      <c r="K1224" s="366">
        <v>983145</v>
      </c>
      <c r="L1224" s="366">
        <v>4</v>
      </c>
      <c r="M1224" s="366">
        <v>983145</v>
      </c>
      <c r="N1224" s="366">
        <v>4</v>
      </c>
    </row>
    <row r="1225" spans="1:14" ht="60">
      <c r="A1225" s="364">
        <v>1223</v>
      </c>
      <c r="B1225" s="365" t="s">
        <v>23</v>
      </c>
      <c r="C1225" s="364" t="s">
        <v>1078</v>
      </c>
      <c r="D1225" s="364" t="s">
        <v>1079</v>
      </c>
      <c r="E1225" s="364" t="s">
        <v>22</v>
      </c>
      <c r="F1225" s="364" t="s">
        <v>1416</v>
      </c>
      <c r="G1225" s="365" t="s">
        <v>978</v>
      </c>
      <c r="H1225" s="364" t="s">
        <v>304</v>
      </c>
      <c r="I1225" s="364" t="s">
        <v>1187</v>
      </c>
      <c r="J1225" s="366" t="s">
        <v>1417</v>
      </c>
      <c r="K1225" s="366">
        <v>-300381</v>
      </c>
      <c r="L1225" s="366">
        <v>-1</v>
      </c>
      <c r="M1225" s="366">
        <v>-300381</v>
      </c>
      <c r="N1225" s="366">
        <v>-1</v>
      </c>
    </row>
    <row r="1226" spans="1:14" ht="60">
      <c r="A1226" s="364">
        <v>1224</v>
      </c>
      <c r="B1226" s="365" t="s">
        <v>23</v>
      </c>
      <c r="C1226" s="364" t="s">
        <v>1078</v>
      </c>
      <c r="D1226" s="364" t="s">
        <v>1079</v>
      </c>
      <c r="E1226" s="364" t="s">
        <v>22</v>
      </c>
      <c r="F1226" s="364" t="s">
        <v>1188</v>
      </c>
      <c r="G1226" s="365" t="s">
        <v>329</v>
      </c>
      <c r="H1226" s="364" t="s">
        <v>304</v>
      </c>
      <c r="I1226" s="364" t="s">
        <v>1187</v>
      </c>
      <c r="J1226" s="366" t="s">
        <v>1189</v>
      </c>
      <c r="K1226" s="366">
        <v>-3086208</v>
      </c>
      <c r="L1226" s="366">
        <v>-10</v>
      </c>
      <c r="M1226" s="366">
        <v>-3086208</v>
      </c>
      <c r="N1226" s="366">
        <v>-10</v>
      </c>
    </row>
    <row r="1227" spans="1:14" ht="48">
      <c r="A1227" s="364">
        <v>1225</v>
      </c>
      <c r="B1227" s="365" t="s">
        <v>23</v>
      </c>
      <c r="C1227" s="364" t="s">
        <v>1078</v>
      </c>
      <c r="D1227" s="364" t="s">
        <v>1079</v>
      </c>
      <c r="E1227" s="364" t="s">
        <v>22</v>
      </c>
      <c r="F1227" s="364" t="s">
        <v>1190</v>
      </c>
      <c r="G1227" s="365" t="s">
        <v>373</v>
      </c>
      <c r="H1227" s="364" t="s">
        <v>305</v>
      </c>
      <c r="I1227" s="364" t="s">
        <v>1187</v>
      </c>
      <c r="J1227" s="366" t="s">
        <v>1191</v>
      </c>
      <c r="K1227" s="366">
        <v>3811180</v>
      </c>
      <c r="L1227" s="366">
        <v>12</v>
      </c>
      <c r="M1227" s="366">
        <v>3811180</v>
      </c>
      <c r="N1227" s="366">
        <v>12</v>
      </c>
    </row>
    <row r="1228" spans="1:14" ht="48">
      <c r="A1228" s="364">
        <v>1226</v>
      </c>
      <c r="B1228" s="365" t="s">
        <v>23</v>
      </c>
      <c r="C1228" s="364" t="s">
        <v>1078</v>
      </c>
      <c r="D1228" s="364" t="s">
        <v>1079</v>
      </c>
      <c r="E1228" s="364" t="s">
        <v>22</v>
      </c>
      <c r="F1228" s="364" t="s">
        <v>1234</v>
      </c>
      <c r="G1228" s="365" t="s">
        <v>471</v>
      </c>
      <c r="H1228" s="364" t="s">
        <v>305</v>
      </c>
      <c r="I1228" s="364" t="s">
        <v>1187</v>
      </c>
      <c r="J1228" s="366" t="s">
        <v>1235</v>
      </c>
      <c r="K1228" s="366">
        <v>212697</v>
      </c>
      <c r="L1228" s="366">
        <v>1</v>
      </c>
      <c r="M1228" s="366">
        <v>212697</v>
      </c>
      <c r="N1228" s="366">
        <v>1</v>
      </c>
    </row>
    <row r="1229" spans="1:14" ht="48">
      <c r="A1229" s="364">
        <v>1227</v>
      </c>
      <c r="B1229" s="365" t="s">
        <v>23</v>
      </c>
      <c r="C1229" s="364" t="s">
        <v>1078</v>
      </c>
      <c r="D1229" s="364" t="s">
        <v>1090</v>
      </c>
      <c r="E1229" s="364" t="s">
        <v>22</v>
      </c>
      <c r="F1229" s="364" t="s">
        <v>1616</v>
      </c>
      <c r="G1229" s="365" t="s">
        <v>1617</v>
      </c>
      <c r="H1229" s="364" t="s">
        <v>285</v>
      </c>
      <c r="I1229" s="364" t="s">
        <v>1187</v>
      </c>
      <c r="J1229" s="366" t="s">
        <v>1618</v>
      </c>
      <c r="K1229" s="366">
        <v>83931725</v>
      </c>
      <c r="L1229" s="366">
        <v>240</v>
      </c>
      <c r="M1229" s="366">
        <v>83931725</v>
      </c>
      <c r="N1229" s="366">
        <v>240</v>
      </c>
    </row>
    <row r="1230" spans="1:14" ht="48">
      <c r="A1230" s="364">
        <v>1228</v>
      </c>
      <c r="B1230" s="365" t="s">
        <v>23</v>
      </c>
      <c r="C1230" s="364" t="s">
        <v>1078</v>
      </c>
      <c r="D1230" s="364" t="s">
        <v>1090</v>
      </c>
      <c r="E1230" s="364" t="s">
        <v>22</v>
      </c>
      <c r="F1230" s="364" t="s">
        <v>1640</v>
      </c>
      <c r="G1230" s="365" t="s">
        <v>1641</v>
      </c>
      <c r="H1230" s="364" t="s">
        <v>285</v>
      </c>
      <c r="I1230" s="364" t="s">
        <v>1187</v>
      </c>
      <c r="J1230" s="366" t="s">
        <v>1642</v>
      </c>
      <c r="K1230" s="366">
        <v>44048506</v>
      </c>
      <c r="L1230" s="366">
        <v>120</v>
      </c>
      <c r="M1230" s="366">
        <v>44048506</v>
      </c>
      <c r="N1230" s="366">
        <v>120</v>
      </c>
    </row>
    <row r="1231" spans="1:14" ht="72">
      <c r="A1231" s="364">
        <v>1229</v>
      </c>
      <c r="B1231" s="365" t="s">
        <v>23</v>
      </c>
      <c r="C1231" s="364" t="s">
        <v>1078</v>
      </c>
      <c r="D1231" s="364" t="s">
        <v>1079</v>
      </c>
      <c r="E1231" s="364" t="s">
        <v>22</v>
      </c>
      <c r="F1231" s="364" t="s">
        <v>1236</v>
      </c>
      <c r="G1231" s="365" t="s">
        <v>383</v>
      </c>
      <c r="H1231" s="364" t="s">
        <v>305</v>
      </c>
      <c r="I1231" s="364" t="s">
        <v>1187</v>
      </c>
      <c r="J1231" s="366" t="s">
        <v>1237</v>
      </c>
      <c r="K1231" s="366">
        <v>707625</v>
      </c>
      <c r="L1231" s="366">
        <v>3</v>
      </c>
      <c r="M1231" s="366">
        <v>707625</v>
      </c>
      <c r="N1231" s="366">
        <v>3</v>
      </c>
    </row>
    <row r="1232" spans="1:14" ht="36">
      <c r="A1232" s="364">
        <v>1230</v>
      </c>
      <c r="B1232" s="365" t="s">
        <v>23</v>
      </c>
      <c r="C1232" s="364" t="s">
        <v>1078</v>
      </c>
      <c r="D1232" s="364" t="s">
        <v>1079</v>
      </c>
      <c r="E1232" s="364" t="s">
        <v>22</v>
      </c>
      <c r="F1232" s="364" t="s">
        <v>1144</v>
      </c>
      <c r="G1232" s="365" t="s">
        <v>332</v>
      </c>
      <c r="H1232" s="364" t="s">
        <v>293</v>
      </c>
      <c r="I1232" s="364" t="s">
        <v>1081</v>
      </c>
      <c r="J1232" s="366" t="s">
        <v>1145</v>
      </c>
      <c r="K1232" s="366">
        <v>685762</v>
      </c>
      <c r="L1232" s="366">
        <v>8</v>
      </c>
      <c r="M1232" s="366">
        <v>685762</v>
      </c>
      <c r="N1232" s="366">
        <v>8</v>
      </c>
    </row>
    <row r="1233" spans="1:14" ht="48">
      <c r="A1233" s="364">
        <v>1231</v>
      </c>
      <c r="B1233" s="365" t="s">
        <v>23</v>
      </c>
      <c r="C1233" s="364" t="s">
        <v>1078</v>
      </c>
      <c r="D1233" s="364" t="s">
        <v>1159</v>
      </c>
      <c r="E1233" s="364" t="s">
        <v>22</v>
      </c>
      <c r="F1233" s="364" t="s">
        <v>1178</v>
      </c>
      <c r="G1233" s="365" t="s">
        <v>344</v>
      </c>
      <c r="H1233" s="364" t="s">
        <v>293</v>
      </c>
      <c r="I1233" s="364" t="s">
        <v>1081</v>
      </c>
      <c r="J1233" s="366" t="s">
        <v>1179</v>
      </c>
      <c r="K1233" s="366">
        <v>-321039</v>
      </c>
      <c r="L1233" s="366">
        <v>-4</v>
      </c>
      <c r="M1233" s="366">
        <v>-321039</v>
      </c>
      <c r="N1233" s="366">
        <v>-4</v>
      </c>
    </row>
    <row r="1234" spans="1:14" ht="48">
      <c r="A1234" s="364">
        <v>1232</v>
      </c>
      <c r="B1234" s="365" t="s">
        <v>23</v>
      </c>
      <c r="C1234" s="364" t="s">
        <v>1078</v>
      </c>
      <c r="D1234" s="364" t="s">
        <v>1159</v>
      </c>
      <c r="E1234" s="364" t="s">
        <v>22</v>
      </c>
      <c r="F1234" s="364" t="s">
        <v>1165</v>
      </c>
      <c r="G1234" s="365" t="s">
        <v>416</v>
      </c>
      <c r="H1234" s="364" t="s">
        <v>293</v>
      </c>
      <c r="I1234" s="364" t="s">
        <v>1081</v>
      </c>
      <c r="J1234" s="366" t="s">
        <v>1166</v>
      </c>
      <c r="K1234" s="366">
        <v>-290044</v>
      </c>
      <c r="L1234" s="366">
        <v>-4</v>
      </c>
      <c r="M1234" s="366">
        <v>-290044</v>
      </c>
      <c r="N1234" s="366">
        <v>-4</v>
      </c>
    </row>
    <row r="1235" spans="1:14" ht="36">
      <c r="A1235" s="364">
        <v>1233</v>
      </c>
      <c r="B1235" s="365" t="s">
        <v>23</v>
      </c>
      <c r="C1235" s="364" t="s">
        <v>1078</v>
      </c>
      <c r="D1235" s="364" t="s">
        <v>1079</v>
      </c>
      <c r="E1235" s="364" t="s">
        <v>22</v>
      </c>
      <c r="F1235" s="364" t="s">
        <v>1269</v>
      </c>
      <c r="G1235" s="365" t="s">
        <v>358</v>
      </c>
      <c r="H1235" s="364" t="s">
        <v>293</v>
      </c>
      <c r="I1235" s="364" t="s">
        <v>1081</v>
      </c>
      <c r="J1235" s="366" t="s">
        <v>1270</v>
      </c>
      <c r="K1235" s="366">
        <v>741650</v>
      </c>
      <c r="L1235" s="366">
        <v>8</v>
      </c>
      <c r="M1235" s="366">
        <v>741650</v>
      </c>
      <c r="N1235" s="366">
        <v>8</v>
      </c>
    </row>
    <row r="1236" spans="1:14" ht="36">
      <c r="A1236" s="364">
        <v>1234</v>
      </c>
      <c r="B1236" s="365" t="s">
        <v>23</v>
      </c>
      <c r="C1236" s="364" t="s">
        <v>1078</v>
      </c>
      <c r="D1236" s="364" t="s">
        <v>1079</v>
      </c>
      <c r="E1236" s="364" t="s">
        <v>22</v>
      </c>
      <c r="F1236" s="364" t="s">
        <v>1216</v>
      </c>
      <c r="G1236" s="365" t="s">
        <v>339</v>
      </c>
      <c r="H1236" s="364" t="s">
        <v>293</v>
      </c>
      <c r="I1236" s="364" t="s">
        <v>1081</v>
      </c>
      <c r="J1236" s="366" t="s">
        <v>1217</v>
      </c>
      <c r="K1236" s="366">
        <v>311885</v>
      </c>
      <c r="L1236" s="366">
        <v>4</v>
      </c>
      <c r="M1236" s="366">
        <v>311885</v>
      </c>
      <c r="N1236" s="366">
        <v>4</v>
      </c>
    </row>
    <row r="1237" spans="1:14" ht="48">
      <c r="A1237" s="364">
        <v>1235</v>
      </c>
      <c r="B1237" s="365" t="s">
        <v>23</v>
      </c>
      <c r="C1237" s="364" t="s">
        <v>1078</v>
      </c>
      <c r="D1237" s="364" t="s">
        <v>1159</v>
      </c>
      <c r="E1237" s="364" t="s">
        <v>22</v>
      </c>
      <c r="F1237" s="364" t="s">
        <v>1206</v>
      </c>
      <c r="G1237" s="365" t="s">
        <v>335</v>
      </c>
      <c r="H1237" s="364" t="s">
        <v>293</v>
      </c>
      <c r="I1237" s="364" t="s">
        <v>1081</v>
      </c>
      <c r="J1237" s="366" t="s">
        <v>1207</v>
      </c>
      <c r="K1237" s="366">
        <v>277517</v>
      </c>
      <c r="L1237" s="366">
        <v>4</v>
      </c>
      <c r="M1237" s="366">
        <v>277517</v>
      </c>
      <c r="N1237" s="366">
        <v>4</v>
      </c>
    </row>
    <row r="1238" spans="1:14" ht="36">
      <c r="A1238" s="364">
        <v>1236</v>
      </c>
      <c r="B1238" s="365" t="s">
        <v>23</v>
      </c>
      <c r="C1238" s="364" t="s">
        <v>1078</v>
      </c>
      <c r="D1238" s="364" t="s">
        <v>1079</v>
      </c>
      <c r="E1238" s="364" t="s">
        <v>22</v>
      </c>
      <c r="F1238" s="364" t="s">
        <v>1153</v>
      </c>
      <c r="G1238" s="365" t="s">
        <v>969</v>
      </c>
      <c r="H1238" s="364" t="s">
        <v>293</v>
      </c>
      <c r="I1238" s="364" t="s">
        <v>1084</v>
      </c>
      <c r="J1238" s="366" t="s">
        <v>1154</v>
      </c>
      <c r="K1238" s="366">
        <v>7802751</v>
      </c>
      <c r="L1238" s="366">
        <v>79</v>
      </c>
      <c r="M1238" s="366">
        <v>7802751</v>
      </c>
      <c r="N1238" s="366">
        <v>79</v>
      </c>
    </row>
    <row r="1239" spans="1:14" ht="36">
      <c r="A1239" s="364">
        <v>1237</v>
      </c>
      <c r="B1239" s="365" t="s">
        <v>23</v>
      </c>
      <c r="C1239" s="364" t="s">
        <v>1078</v>
      </c>
      <c r="D1239" s="364" t="s">
        <v>1079</v>
      </c>
      <c r="E1239" s="364" t="s">
        <v>22</v>
      </c>
      <c r="F1239" s="364" t="s">
        <v>1094</v>
      </c>
      <c r="G1239" s="365" t="s">
        <v>336</v>
      </c>
      <c r="H1239" s="364" t="s">
        <v>293</v>
      </c>
      <c r="I1239" s="364" t="s">
        <v>1084</v>
      </c>
      <c r="J1239" s="366" t="s">
        <v>1095</v>
      </c>
      <c r="K1239" s="366">
        <v>559209</v>
      </c>
      <c r="L1239" s="366">
        <v>4</v>
      </c>
      <c r="M1239" s="366">
        <v>559209</v>
      </c>
      <c r="N1239" s="366">
        <v>4</v>
      </c>
    </row>
    <row r="1240" spans="1:14" ht="36">
      <c r="A1240" s="364">
        <v>1238</v>
      </c>
      <c r="B1240" s="365" t="s">
        <v>23</v>
      </c>
      <c r="C1240" s="364" t="s">
        <v>1078</v>
      </c>
      <c r="D1240" s="364" t="s">
        <v>1079</v>
      </c>
      <c r="E1240" s="364" t="s">
        <v>22</v>
      </c>
      <c r="F1240" s="364" t="s">
        <v>1196</v>
      </c>
      <c r="G1240" s="365" t="s">
        <v>334</v>
      </c>
      <c r="H1240" s="364" t="s">
        <v>293</v>
      </c>
      <c r="I1240" s="364" t="s">
        <v>1084</v>
      </c>
      <c r="J1240" s="366" t="s">
        <v>1197</v>
      </c>
      <c r="K1240" s="366">
        <v>194085</v>
      </c>
      <c r="L1240" s="366">
        <v>2</v>
      </c>
      <c r="M1240" s="366">
        <v>194085</v>
      </c>
      <c r="N1240" s="366">
        <v>2</v>
      </c>
    </row>
    <row r="1241" spans="1:14" ht="24">
      <c r="A1241" s="364">
        <v>1239</v>
      </c>
      <c r="B1241" s="365" t="s">
        <v>23</v>
      </c>
      <c r="C1241" s="364" t="s">
        <v>1078</v>
      </c>
      <c r="D1241" s="364" t="s">
        <v>1079</v>
      </c>
      <c r="E1241" s="364" t="s">
        <v>22</v>
      </c>
      <c r="F1241" s="364" t="s">
        <v>1279</v>
      </c>
      <c r="G1241" s="365" t="s">
        <v>369</v>
      </c>
      <c r="H1241" s="364" t="s">
        <v>296</v>
      </c>
      <c r="I1241" s="364" t="s">
        <v>1187</v>
      </c>
      <c r="J1241" s="366" t="s">
        <v>1280</v>
      </c>
      <c r="K1241" s="366">
        <v>0</v>
      </c>
      <c r="L1241" s="366">
        <v>0</v>
      </c>
      <c r="M1241" s="366">
        <v>0</v>
      </c>
      <c r="N1241" s="366">
        <v>0</v>
      </c>
    </row>
    <row r="1242" spans="1:14" ht="36">
      <c r="A1242" s="364">
        <v>1240</v>
      </c>
      <c r="B1242" s="365" t="s">
        <v>23</v>
      </c>
      <c r="C1242" s="364" t="s">
        <v>1078</v>
      </c>
      <c r="D1242" s="364" t="s">
        <v>1079</v>
      </c>
      <c r="E1242" s="364" t="s">
        <v>22</v>
      </c>
      <c r="F1242" s="364" t="s">
        <v>1172</v>
      </c>
      <c r="G1242" s="365" t="s">
        <v>318</v>
      </c>
      <c r="H1242" s="364" t="s">
        <v>293</v>
      </c>
      <c r="I1242" s="364" t="s">
        <v>1088</v>
      </c>
      <c r="J1242" s="366" t="s">
        <v>1173</v>
      </c>
      <c r="K1242" s="366">
        <v>393309</v>
      </c>
      <c r="L1242" s="366">
        <v>4</v>
      </c>
      <c r="M1242" s="366">
        <v>393309</v>
      </c>
      <c r="N1242" s="366">
        <v>4</v>
      </c>
    </row>
    <row r="1243" spans="1:14" ht="36">
      <c r="A1243" s="364">
        <v>1241</v>
      </c>
      <c r="B1243" s="365" t="s">
        <v>23</v>
      </c>
      <c r="C1243" s="364" t="s">
        <v>1078</v>
      </c>
      <c r="D1243" s="364" t="s">
        <v>1086</v>
      </c>
      <c r="E1243" s="364" t="s">
        <v>22</v>
      </c>
      <c r="F1243" s="364" t="s">
        <v>2177</v>
      </c>
      <c r="G1243" s="365" t="s">
        <v>2178</v>
      </c>
      <c r="H1243" s="364" t="s">
        <v>293</v>
      </c>
      <c r="I1243" s="364" t="s">
        <v>1088</v>
      </c>
      <c r="J1243" s="366" t="s">
        <v>2179</v>
      </c>
      <c r="K1243" s="366">
        <v>895185</v>
      </c>
      <c r="L1243" s="366">
        <v>12</v>
      </c>
      <c r="M1243" s="366">
        <v>895185</v>
      </c>
      <c r="N1243" s="366">
        <v>12</v>
      </c>
    </row>
    <row r="1244" spans="1:14" ht="36">
      <c r="A1244" s="364">
        <v>1242</v>
      </c>
      <c r="B1244" s="365" t="s">
        <v>23</v>
      </c>
      <c r="C1244" s="364" t="s">
        <v>1078</v>
      </c>
      <c r="D1244" s="364" t="s">
        <v>1131</v>
      </c>
      <c r="E1244" s="364" t="s">
        <v>22</v>
      </c>
      <c r="F1244" s="364" t="s">
        <v>1868</v>
      </c>
      <c r="G1244" s="365" t="s">
        <v>1869</v>
      </c>
      <c r="H1244" s="364" t="s">
        <v>292</v>
      </c>
      <c r="I1244" s="364" t="s">
        <v>1092</v>
      </c>
      <c r="J1244" s="366" t="s">
        <v>1637</v>
      </c>
      <c r="K1244" s="366">
        <v>-2817496</v>
      </c>
      <c r="L1244" s="366">
        <v>-8</v>
      </c>
      <c r="M1244" s="366">
        <v>-2817496</v>
      </c>
      <c r="N1244" s="366">
        <v>-8</v>
      </c>
    </row>
    <row r="1245" spans="1:14" ht="36">
      <c r="A1245" s="364">
        <v>1243</v>
      </c>
      <c r="B1245" s="365" t="s">
        <v>23</v>
      </c>
      <c r="C1245" s="364" t="s">
        <v>1078</v>
      </c>
      <c r="D1245" s="364" t="s">
        <v>1079</v>
      </c>
      <c r="E1245" s="364" t="s">
        <v>22</v>
      </c>
      <c r="F1245" s="364" t="s">
        <v>1348</v>
      </c>
      <c r="G1245" s="365" t="s">
        <v>970</v>
      </c>
      <c r="H1245" s="364" t="s">
        <v>971</v>
      </c>
      <c r="I1245" s="364" t="s">
        <v>1092</v>
      </c>
      <c r="J1245" s="366" t="s">
        <v>1349</v>
      </c>
      <c r="K1245" s="366">
        <v>-4005996</v>
      </c>
      <c r="L1245" s="366">
        <v>-24</v>
      </c>
      <c r="M1245" s="366">
        <v>-4005996</v>
      </c>
      <c r="N1245" s="366">
        <v>-24</v>
      </c>
    </row>
    <row r="1246" spans="1:14" ht="36">
      <c r="A1246" s="364">
        <v>1244</v>
      </c>
      <c r="B1246" s="365" t="s">
        <v>23</v>
      </c>
      <c r="C1246" s="364" t="s">
        <v>1078</v>
      </c>
      <c r="D1246" s="364" t="s">
        <v>1086</v>
      </c>
      <c r="E1246" s="364" t="s">
        <v>22</v>
      </c>
      <c r="F1246" s="364" t="s">
        <v>1232</v>
      </c>
      <c r="G1246" s="365" t="s">
        <v>972</v>
      </c>
      <c r="H1246" s="364" t="s">
        <v>295</v>
      </c>
      <c r="I1246" s="364" t="s">
        <v>1092</v>
      </c>
      <c r="J1246" s="366" t="s">
        <v>1233</v>
      </c>
      <c r="K1246" s="366">
        <v>-1568166</v>
      </c>
      <c r="L1246" s="366">
        <v>-16</v>
      </c>
      <c r="M1246" s="366">
        <v>-1568166</v>
      </c>
      <c r="N1246" s="366">
        <v>-16</v>
      </c>
    </row>
    <row r="1247" spans="1:14" ht="48">
      <c r="A1247" s="364">
        <v>1245</v>
      </c>
      <c r="B1247" s="365" t="s">
        <v>23</v>
      </c>
      <c r="C1247" s="364" t="s">
        <v>1078</v>
      </c>
      <c r="D1247" s="364" t="s">
        <v>1090</v>
      </c>
      <c r="E1247" s="364" t="s">
        <v>22</v>
      </c>
      <c r="F1247" s="364" t="s">
        <v>1432</v>
      </c>
      <c r="G1247" s="365" t="s">
        <v>1034</v>
      </c>
      <c r="H1247" s="364" t="s">
        <v>285</v>
      </c>
      <c r="I1247" s="364" t="s">
        <v>1092</v>
      </c>
      <c r="J1247" s="366" t="s">
        <v>1433</v>
      </c>
      <c r="K1247" s="366">
        <v>-580616</v>
      </c>
      <c r="L1247" s="366">
        <v>-2</v>
      </c>
      <c r="M1247" s="366">
        <v>-580616</v>
      </c>
      <c r="N1247" s="366">
        <v>-2</v>
      </c>
    </row>
    <row r="1248" spans="1:14" ht="24">
      <c r="A1248" s="364">
        <v>1246</v>
      </c>
      <c r="B1248" s="365" t="s">
        <v>23</v>
      </c>
      <c r="C1248" s="364" t="s">
        <v>1078</v>
      </c>
      <c r="D1248" s="364" t="s">
        <v>1090</v>
      </c>
      <c r="E1248" s="364" t="s">
        <v>22</v>
      </c>
      <c r="F1248" s="364" t="s">
        <v>1224</v>
      </c>
      <c r="G1248" s="365" t="s">
        <v>331</v>
      </c>
      <c r="H1248" s="364" t="s">
        <v>285</v>
      </c>
      <c r="I1248" s="364" t="s">
        <v>1092</v>
      </c>
      <c r="J1248" s="366" t="s">
        <v>1225</v>
      </c>
      <c r="K1248" s="366">
        <v>-291357</v>
      </c>
      <c r="L1248" s="366">
        <v>-1</v>
      </c>
      <c r="M1248" s="366">
        <v>-291357</v>
      </c>
      <c r="N1248" s="366">
        <v>-1</v>
      </c>
    </row>
    <row r="1249" spans="1:14" ht="24">
      <c r="A1249" s="364">
        <v>1247</v>
      </c>
      <c r="B1249" s="365" t="s">
        <v>23</v>
      </c>
      <c r="C1249" s="364" t="s">
        <v>1078</v>
      </c>
      <c r="D1249" s="364" t="s">
        <v>1131</v>
      </c>
      <c r="E1249" s="364" t="s">
        <v>22</v>
      </c>
      <c r="F1249" s="364" t="s">
        <v>1828</v>
      </c>
      <c r="G1249" s="365" t="s">
        <v>1829</v>
      </c>
      <c r="H1249" s="364" t="s">
        <v>290</v>
      </c>
      <c r="I1249" s="364" t="s">
        <v>1092</v>
      </c>
      <c r="J1249" s="366" t="s">
        <v>1830</v>
      </c>
      <c r="K1249" s="366">
        <v>8073120</v>
      </c>
      <c r="L1249" s="366">
        <v>60</v>
      </c>
      <c r="M1249" s="366">
        <v>8073120</v>
      </c>
      <c r="N1249" s="366">
        <v>60</v>
      </c>
    </row>
    <row r="1250" spans="1:14" ht="36">
      <c r="A1250" s="364">
        <v>1248</v>
      </c>
      <c r="B1250" s="365" t="s">
        <v>23</v>
      </c>
      <c r="C1250" s="364" t="s">
        <v>1078</v>
      </c>
      <c r="D1250" s="364" t="s">
        <v>1079</v>
      </c>
      <c r="E1250" s="364" t="s">
        <v>22</v>
      </c>
      <c r="F1250" s="364" t="s">
        <v>1831</v>
      </c>
      <c r="G1250" s="365" t="s">
        <v>1832</v>
      </c>
      <c r="H1250" s="364" t="s">
        <v>299</v>
      </c>
      <c r="I1250" s="364" t="s">
        <v>1092</v>
      </c>
      <c r="J1250" s="366" t="s">
        <v>1833</v>
      </c>
      <c r="K1250" s="366">
        <v>3848047</v>
      </c>
      <c r="L1250" s="366">
        <v>20</v>
      </c>
      <c r="M1250" s="366">
        <v>3848047</v>
      </c>
      <c r="N1250" s="366">
        <v>20</v>
      </c>
    </row>
    <row r="1251" spans="1:14" ht="48">
      <c r="A1251" s="364">
        <v>1249</v>
      </c>
      <c r="B1251" s="365" t="s">
        <v>23</v>
      </c>
      <c r="C1251" s="364" t="s">
        <v>1078</v>
      </c>
      <c r="D1251" s="364" t="s">
        <v>1079</v>
      </c>
      <c r="E1251" s="364" t="s">
        <v>22</v>
      </c>
      <c r="F1251" s="364" t="s">
        <v>1870</v>
      </c>
      <c r="G1251" s="365" t="s">
        <v>1871</v>
      </c>
      <c r="H1251" s="364" t="s">
        <v>295</v>
      </c>
      <c r="I1251" s="364" t="s">
        <v>1092</v>
      </c>
      <c r="J1251" s="366" t="s">
        <v>1872</v>
      </c>
      <c r="K1251" s="366">
        <v>430218</v>
      </c>
      <c r="L1251" s="366">
        <v>4</v>
      </c>
      <c r="M1251" s="366">
        <v>430218</v>
      </c>
      <c r="N1251" s="366">
        <v>4</v>
      </c>
    </row>
    <row r="1252" spans="1:14" ht="36">
      <c r="A1252" s="364">
        <v>1250</v>
      </c>
      <c r="B1252" s="365" t="s">
        <v>23</v>
      </c>
      <c r="C1252" s="364" t="s">
        <v>1078</v>
      </c>
      <c r="D1252" s="364" t="s">
        <v>1131</v>
      </c>
      <c r="E1252" s="364" t="s">
        <v>22</v>
      </c>
      <c r="F1252" s="364" t="s">
        <v>1238</v>
      </c>
      <c r="G1252" s="365" t="s">
        <v>1028</v>
      </c>
      <c r="H1252" s="364" t="s">
        <v>292</v>
      </c>
      <c r="I1252" s="364" t="s">
        <v>1092</v>
      </c>
      <c r="J1252" s="366" t="s">
        <v>1239</v>
      </c>
      <c r="K1252" s="366">
        <v>-650780</v>
      </c>
      <c r="L1252" s="366">
        <v>-2</v>
      </c>
      <c r="M1252" s="366">
        <v>-650780</v>
      </c>
      <c r="N1252" s="366">
        <v>-2</v>
      </c>
    </row>
    <row r="1253" spans="1:14" ht="36">
      <c r="A1253" s="364">
        <v>1251</v>
      </c>
      <c r="B1253" s="365" t="s">
        <v>23</v>
      </c>
      <c r="C1253" s="364" t="s">
        <v>1078</v>
      </c>
      <c r="D1253" s="364" t="s">
        <v>1131</v>
      </c>
      <c r="E1253" s="364" t="s">
        <v>22</v>
      </c>
      <c r="F1253" s="364" t="s">
        <v>1430</v>
      </c>
      <c r="G1253" s="365" t="s">
        <v>1031</v>
      </c>
      <c r="H1253" s="364" t="s">
        <v>284</v>
      </c>
      <c r="I1253" s="364" t="s">
        <v>1092</v>
      </c>
      <c r="J1253" s="366" t="s">
        <v>1431</v>
      </c>
      <c r="K1253" s="366">
        <v>303575</v>
      </c>
      <c r="L1253" s="366">
        <v>1</v>
      </c>
      <c r="M1253" s="366">
        <v>303575</v>
      </c>
      <c r="N1253" s="366">
        <v>1</v>
      </c>
    </row>
    <row r="1254" spans="1:14" ht="36">
      <c r="A1254" s="364">
        <v>1252</v>
      </c>
      <c r="B1254" s="365" t="s">
        <v>23</v>
      </c>
      <c r="C1254" s="364" t="s">
        <v>1078</v>
      </c>
      <c r="D1254" s="364" t="s">
        <v>1131</v>
      </c>
      <c r="E1254" s="364" t="s">
        <v>22</v>
      </c>
      <c r="F1254" s="364" t="s">
        <v>1305</v>
      </c>
      <c r="G1254" s="365" t="s">
        <v>350</v>
      </c>
      <c r="H1254" s="364" t="s">
        <v>284</v>
      </c>
      <c r="I1254" s="364" t="s">
        <v>1092</v>
      </c>
      <c r="J1254" s="366" t="s">
        <v>1306</v>
      </c>
      <c r="K1254" s="366">
        <v>3364026</v>
      </c>
      <c r="L1254" s="366">
        <v>10</v>
      </c>
      <c r="M1254" s="366">
        <v>3364026</v>
      </c>
      <c r="N1254" s="366">
        <v>10</v>
      </c>
    </row>
    <row r="1255" spans="1:14" ht="36">
      <c r="A1255" s="364">
        <v>1253</v>
      </c>
      <c r="B1255" s="365" t="s">
        <v>23</v>
      </c>
      <c r="C1255" s="364" t="s">
        <v>1078</v>
      </c>
      <c r="D1255" s="364" t="s">
        <v>1079</v>
      </c>
      <c r="E1255" s="364" t="s">
        <v>22</v>
      </c>
      <c r="F1255" s="364" t="s">
        <v>1149</v>
      </c>
      <c r="G1255" s="365" t="s">
        <v>976</v>
      </c>
      <c r="H1255" s="364" t="s">
        <v>292</v>
      </c>
      <c r="I1255" s="364" t="s">
        <v>1092</v>
      </c>
      <c r="J1255" s="366" t="s">
        <v>1150</v>
      </c>
      <c r="K1255" s="366">
        <v>7784771</v>
      </c>
      <c r="L1255" s="366">
        <v>29</v>
      </c>
      <c r="M1255" s="366">
        <v>7784771</v>
      </c>
      <c r="N1255" s="366">
        <v>29</v>
      </c>
    </row>
    <row r="1256" spans="1:14" ht="36">
      <c r="A1256" s="364">
        <v>1254</v>
      </c>
      <c r="B1256" s="365" t="s">
        <v>23</v>
      </c>
      <c r="C1256" s="364" t="s">
        <v>1078</v>
      </c>
      <c r="D1256" s="364" t="s">
        <v>1086</v>
      </c>
      <c r="E1256" s="364" t="s">
        <v>22</v>
      </c>
      <c r="F1256" s="364" t="s">
        <v>1146</v>
      </c>
      <c r="G1256" s="365" t="s">
        <v>424</v>
      </c>
      <c r="H1256" s="364" t="s">
        <v>408</v>
      </c>
      <c r="I1256" s="364" t="s">
        <v>1092</v>
      </c>
      <c r="J1256" s="366" t="s">
        <v>1147</v>
      </c>
      <c r="K1256" s="366">
        <v>-176513</v>
      </c>
      <c r="L1256" s="366">
        <v>-2</v>
      </c>
      <c r="M1256" s="366">
        <v>-176513</v>
      </c>
      <c r="N1256" s="366">
        <v>-2</v>
      </c>
    </row>
    <row r="1257" spans="1:14" ht="48">
      <c r="A1257" s="364">
        <v>1255</v>
      </c>
      <c r="B1257" s="365" t="s">
        <v>23</v>
      </c>
      <c r="C1257" s="364" t="s">
        <v>1078</v>
      </c>
      <c r="D1257" s="364" t="s">
        <v>1079</v>
      </c>
      <c r="E1257" s="364" t="s">
        <v>22</v>
      </c>
      <c r="F1257" s="364" t="s">
        <v>1246</v>
      </c>
      <c r="G1257" s="365" t="s">
        <v>959</v>
      </c>
      <c r="H1257" s="364" t="s">
        <v>960</v>
      </c>
      <c r="I1257" s="364" t="s">
        <v>1092</v>
      </c>
      <c r="J1257" s="366" t="s">
        <v>1247</v>
      </c>
      <c r="K1257" s="366">
        <v>-12028687</v>
      </c>
      <c r="L1257" s="366">
        <v>-60</v>
      </c>
      <c r="M1257" s="366">
        <v>-12028687</v>
      </c>
      <c r="N1257" s="366">
        <v>-60</v>
      </c>
    </row>
    <row r="1258" spans="1:14" ht="48">
      <c r="A1258" s="364">
        <v>1256</v>
      </c>
      <c r="B1258" s="365" t="s">
        <v>23</v>
      </c>
      <c r="C1258" s="364" t="s">
        <v>1078</v>
      </c>
      <c r="D1258" s="364" t="s">
        <v>1131</v>
      </c>
      <c r="E1258" s="364" t="s">
        <v>22</v>
      </c>
      <c r="F1258" s="364" t="s">
        <v>1635</v>
      </c>
      <c r="G1258" s="365" t="s">
        <v>1636</v>
      </c>
      <c r="H1258" s="364" t="s">
        <v>292</v>
      </c>
      <c r="I1258" s="364" t="s">
        <v>1092</v>
      </c>
      <c r="J1258" s="366" t="s">
        <v>1637</v>
      </c>
      <c r="K1258" s="366">
        <v>3169683</v>
      </c>
      <c r="L1258" s="366">
        <v>9</v>
      </c>
      <c r="M1258" s="366">
        <v>3169683</v>
      </c>
      <c r="N1258" s="366">
        <v>9</v>
      </c>
    </row>
    <row r="1259" spans="1:14" ht="36">
      <c r="A1259" s="364">
        <v>1257</v>
      </c>
      <c r="B1259" s="365" t="s">
        <v>23</v>
      </c>
      <c r="C1259" s="364" t="s">
        <v>1078</v>
      </c>
      <c r="D1259" s="364" t="s">
        <v>1131</v>
      </c>
      <c r="E1259" s="364" t="s">
        <v>22</v>
      </c>
      <c r="F1259" s="364" t="s">
        <v>1781</v>
      </c>
      <c r="G1259" s="365" t="s">
        <v>1054</v>
      </c>
      <c r="H1259" s="364" t="s">
        <v>283</v>
      </c>
      <c r="I1259" s="364" t="s">
        <v>1092</v>
      </c>
      <c r="J1259" s="366" t="s">
        <v>1429</v>
      </c>
      <c r="K1259" s="366">
        <v>479655</v>
      </c>
      <c r="L1259" s="366">
        <v>2</v>
      </c>
      <c r="M1259" s="366">
        <v>479655</v>
      </c>
      <c r="N1259" s="366">
        <v>2</v>
      </c>
    </row>
    <row r="1260" spans="1:14" ht="60">
      <c r="A1260" s="364">
        <v>1258</v>
      </c>
      <c r="B1260" s="365" t="s">
        <v>81</v>
      </c>
      <c r="C1260" s="364" t="s">
        <v>1078</v>
      </c>
      <c r="D1260" s="364" t="s">
        <v>1090</v>
      </c>
      <c r="E1260" s="364" t="s">
        <v>67</v>
      </c>
      <c r="F1260" s="364" t="s">
        <v>1151</v>
      </c>
      <c r="G1260" s="365" t="s">
        <v>996</v>
      </c>
      <c r="H1260" s="364" t="s">
        <v>287</v>
      </c>
      <c r="I1260" s="364" t="s">
        <v>1092</v>
      </c>
      <c r="J1260" s="366" t="s">
        <v>1152</v>
      </c>
      <c r="K1260" s="366">
        <v>369070</v>
      </c>
      <c r="L1260" s="366">
        <v>4</v>
      </c>
      <c r="M1260" s="366">
        <v>369070</v>
      </c>
      <c r="N1260" s="366">
        <v>4</v>
      </c>
    </row>
    <row r="1261" spans="1:14" ht="60">
      <c r="A1261" s="364">
        <v>1259</v>
      </c>
      <c r="B1261" s="365" t="s">
        <v>81</v>
      </c>
      <c r="C1261" s="364" t="s">
        <v>1078</v>
      </c>
      <c r="D1261" s="364" t="s">
        <v>1090</v>
      </c>
      <c r="E1261" s="364" t="s">
        <v>67</v>
      </c>
      <c r="F1261" s="364" t="s">
        <v>1140</v>
      </c>
      <c r="G1261" s="365" t="s">
        <v>321</v>
      </c>
      <c r="H1261" s="364" t="s">
        <v>287</v>
      </c>
      <c r="I1261" s="364" t="s">
        <v>1092</v>
      </c>
      <c r="J1261" s="366" t="s">
        <v>1141</v>
      </c>
      <c r="K1261" s="366">
        <v>398140</v>
      </c>
      <c r="L1261" s="366">
        <v>4</v>
      </c>
      <c r="M1261" s="366">
        <v>398140</v>
      </c>
      <c r="N1261" s="366">
        <v>4</v>
      </c>
    </row>
    <row r="1262" spans="1:14" ht="60">
      <c r="A1262" s="364">
        <v>1260</v>
      </c>
      <c r="B1262" s="365" t="s">
        <v>81</v>
      </c>
      <c r="C1262" s="364" t="s">
        <v>1078</v>
      </c>
      <c r="D1262" s="364" t="s">
        <v>1090</v>
      </c>
      <c r="E1262" s="364" t="s">
        <v>67</v>
      </c>
      <c r="F1262" s="364" t="s">
        <v>1138</v>
      </c>
      <c r="G1262" s="365" t="s">
        <v>351</v>
      </c>
      <c r="H1262" s="364" t="s">
        <v>287</v>
      </c>
      <c r="I1262" s="364" t="s">
        <v>1092</v>
      </c>
      <c r="J1262" s="366" t="s">
        <v>1139</v>
      </c>
      <c r="K1262" s="366">
        <v>778940</v>
      </c>
      <c r="L1262" s="366">
        <v>8</v>
      </c>
      <c r="M1262" s="366">
        <v>778940</v>
      </c>
      <c r="N1262" s="366">
        <v>8</v>
      </c>
    </row>
    <row r="1263" spans="1:14" ht="60">
      <c r="A1263" s="364">
        <v>1261</v>
      </c>
      <c r="B1263" s="365" t="s">
        <v>81</v>
      </c>
      <c r="C1263" s="364" t="s">
        <v>1078</v>
      </c>
      <c r="D1263" s="364" t="s">
        <v>1079</v>
      </c>
      <c r="E1263" s="364" t="s">
        <v>67</v>
      </c>
      <c r="F1263" s="364" t="s">
        <v>1157</v>
      </c>
      <c r="G1263" s="365" t="s">
        <v>337</v>
      </c>
      <c r="H1263" s="364" t="s">
        <v>298</v>
      </c>
      <c r="I1263" s="364" t="s">
        <v>1092</v>
      </c>
      <c r="J1263" s="366" t="s">
        <v>1158</v>
      </c>
      <c r="K1263" s="366">
        <v>165240</v>
      </c>
      <c r="L1263" s="366">
        <v>2</v>
      </c>
      <c r="M1263" s="366">
        <v>165240</v>
      </c>
      <c r="N1263" s="366">
        <v>2</v>
      </c>
    </row>
    <row r="1264" spans="1:14" ht="60">
      <c r="A1264" s="364">
        <v>1262</v>
      </c>
      <c r="B1264" s="365" t="s">
        <v>81</v>
      </c>
      <c r="C1264" s="364" t="s">
        <v>1078</v>
      </c>
      <c r="D1264" s="364" t="s">
        <v>1079</v>
      </c>
      <c r="E1264" s="364" t="s">
        <v>67</v>
      </c>
      <c r="F1264" s="364" t="s">
        <v>1144</v>
      </c>
      <c r="G1264" s="365" t="s">
        <v>332</v>
      </c>
      <c r="H1264" s="364" t="s">
        <v>293</v>
      </c>
      <c r="I1264" s="364" t="s">
        <v>1081</v>
      </c>
      <c r="J1264" s="366" t="s">
        <v>1145</v>
      </c>
      <c r="K1264" s="366">
        <v>598868</v>
      </c>
      <c r="L1264" s="366">
        <v>6</v>
      </c>
      <c r="M1264" s="366">
        <v>598868</v>
      </c>
      <c r="N1264" s="366">
        <v>6</v>
      </c>
    </row>
    <row r="1265" spans="1:14" ht="60">
      <c r="A1265" s="364">
        <v>1263</v>
      </c>
      <c r="B1265" s="365" t="s">
        <v>81</v>
      </c>
      <c r="C1265" s="364" t="s">
        <v>1078</v>
      </c>
      <c r="D1265" s="364" t="s">
        <v>1086</v>
      </c>
      <c r="E1265" s="364" t="s">
        <v>67</v>
      </c>
      <c r="F1265" s="364" t="s">
        <v>1208</v>
      </c>
      <c r="G1265" s="365" t="s">
        <v>415</v>
      </c>
      <c r="H1265" s="364" t="s">
        <v>293</v>
      </c>
      <c r="I1265" s="364" t="s">
        <v>1081</v>
      </c>
      <c r="J1265" s="366" t="s">
        <v>1209</v>
      </c>
      <c r="K1265" s="366">
        <v>607002</v>
      </c>
      <c r="L1265" s="366">
        <v>8</v>
      </c>
      <c r="M1265" s="366">
        <v>607002</v>
      </c>
      <c r="N1265" s="366">
        <v>8</v>
      </c>
    </row>
    <row r="1266" spans="1:14" ht="60">
      <c r="A1266" s="364">
        <v>1264</v>
      </c>
      <c r="B1266" s="365" t="s">
        <v>81</v>
      </c>
      <c r="C1266" s="364" t="s">
        <v>1078</v>
      </c>
      <c r="D1266" s="364" t="s">
        <v>1079</v>
      </c>
      <c r="E1266" s="364" t="s">
        <v>67</v>
      </c>
      <c r="F1266" s="364" t="s">
        <v>1222</v>
      </c>
      <c r="G1266" s="365" t="s">
        <v>968</v>
      </c>
      <c r="H1266" s="364" t="s">
        <v>293</v>
      </c>
      <c r="I1266" s="364" t="s">
        <v>1084</v>
      </c>
      <c r="J1266" s="366" t="s">
        <v>1223</v>
      </c>
      <c r="K1266" s="366">
        <v>530519</v>
      </c>
      <c r="L1266" s="366">
        <v>4</v>
      </c>
      <c r="M1266" s="366">
        <v>530519</v>
      </c>
      <c r="N1266" s="366">
        <v>4</v>
      </c>
    </row>
    <row r="1267" spans="1:14" ht="60">
      <c r="A1267" s="364">
        <v>1265</v>
      </c>
      <c r="B1267" s="365" t="s">
        <v>81</v>
      </c>
      <c r="C1267" s="364" t="s">
        <v>1078</v>
      </c>
      <c r="D1267" s="364" t="s">
        <v>1079</v>
      </c>
      <c r="E1267" s="364" t="s">
        <v>67</v>
      </c>
      <c r="F1267" s="364" t="s">
        <v>1094</v>
      </c>
      <c r="G1267" s="365" t="s">
        <v>336</v>
      </c>
      <c r="H1267" s="364" t="s">
        <v>293</v>
      </c>
      <c r="I1267" s="364" t="s">
        <v>1084</v>
      </c>
      <c r="J1267" s="366" t="s">
        <v>1095</v>
      </c>
      <c r="K1267" s="366">
        <v>325567</v>
      </c>
      <c r="L1267" s="366">
        <v>2</v>
      </c>
      <c r="M1267" s="366">
        <v>325567</v>
      </c>
      <c r="N1267" s="366">
        <v>2</v>
      </c>
    </row>
    <row r="1268" spans="1:14" ht="60">
      <c r="A1268" s="364">
        <v>1266</v>
      </c>
      <c r="B1268" s="365" t="s">
        <v>81</v>
      </c>
      <c r="C1268" s="364" t="s">
        <v>1078</v>
      </c>
      <c r="D1268" s="364" t="s">
        <v>1079</v>
      </c>
      <c r="E1268" s="364" t="s">
        <v>67</v>
      </c>
      <c r="F1268" s="364" t="s">
        <v>1083</v>
      </c>
      <c r="G1268" s="365" t="s">
        <v>312</v>
      </c>
      <c r="H1268" s="364" t="s">
        <v>293</v>
      </c>
      <c r="I1268" s="364" t="s">
        <v>1084</v>
      </c>
      <c r="J1268" s="366" t="s">
        <v>1085</v>
      </c>
      <c r="K1268" s="366">
        <v>302847</v>
      </c>
      <c r="L1268" s="366">
        <v>2</v>
      </c>
      <c r="M1268" s="366">
        <v>302847</v>
      </c>
      <c r="N1268" s="366">
        <v>2</v>
      </c>
    </row>
    <row r="1269" spans="1:14" ht="60">
      <c r="A1269" s="364">
        <v>1267</v>
      </c>
      <c r="B1269" s="365" t="s">
        <v>81</v>
      </c>
      <c r="C1269" s="364" t="s">
        <v>1078</v>
      </c>
      <c r="D1269" s="364" t="s">
        <v>1079</v>
      </c>
      <c r="E1269" s="364" t="s">
        <v>67</v>
      </c>
      <c r="F1269" s="364" t="s">
        <v>1426</v>
      </c>
      <c r="G1269" s="365" t="s">
        <v>963</v>
      </c>
      <c r="H1269" s="364" t="s">
        <v>305</v>
      </c>
      <c r="I1269" s="364" t="s">
        <v>1148</v>
      </c>
      <c r="J1269" s="366" t="s">
        <v>1427</v>
      </c>
      <c r="K1269" s="366">
        <v>703648</v>
      </c>
      <c r="L1269" s="366">
        <v>4</v>
      </c>
      <c r="M1269" s="366">
        <v>703648</v>
      </c>
      <c r="N1269" s="366">
        <v>4</v>
      </c>
    </row>
    <row r="1270" spans="1:14" ht="60">
      <c r="A1270" s="364">
        <v>1268</v>
      </c>
      <c r="B1270" s="365" t="s">
        <v>81</v>
      </c>
      <c r="C1270" s="364" t="s">
        <v>1078</v>
      </c>
      <c r="D1270" s="364" t="s">
        <v>1079</v>
      </c>
      <c r="E1270" s="364" t="s">
        <v>67</v>
      </c>
      <c r="F1270" s="364" t="s">
        <v>1362</v>
      </c>
      <c r="G1270" s="365" t="s">
        <v>964</v>
      </c>
      <c r="H1270" s="364" t="s">
        <v>305</v>
      </c>
      <c r="I1270" s="364" t="s">
        <v>1148</v>
      </c>
      <c r="J1270" s="366" t="s">
        <v>1363</v>
      </c>
      <c r="K1270" s="366">
        <v>324709</v>
      </c>
      <c r="L1270" s="366">
        <v>2</v>
      </c>
      <c r="M1270" s="366">
        <v>324709</v>
      </c>
      <c r="N1270" s="366">
        <v>2</v>
      </c>
    </row>
    <row r="1271" spans="1:14" ht="36">
      <c r="A1271" s="364">
        <v>1269</v>
      </c>
      <c r="B1271" s="365" t="s">
        <v>116</v>
      </c>
      <c r="C1271" s="364" t="s">
        <v>1078</v>
      </c>
      <c r="D1271" s="364" t="s">
        <v>1079</v>
      </c>
      <c r="E1271" s="364" t="s">
        <v>115</v>
      </c>
      <c r="F1271" s="364" t="s">
        <v>1535</v>
      </c>
      <c r="G1271" s="365" t="s">
        <v>1536</v>
      </c>
      <c r="H1271" s="364" t="s">
        <v>304</v>
      </c>
      <c r="I1271" s="364" t="s">
        <v>1187</v>
      </c>
      <c r="J1271" s="366" t="s">
        <v>1537</v>
      </c>
      <c r="K1271" s="366">
        <v>340200</v>
      </c>
      <c r="L1271" s="366">
        <v>2</v>
      </c>
      <c r="M1271" s="366">
        <v>340200</v>
      </c>
      <c r="N1271" s="366">
        <v>2</v>
      </c>
    </row>
    <row r="1272" spans="1:14" ht="36">
      <c r="A1272" s="364">
        <v>1270</v>
      </c>
      <c r="B1272" s="365" t="s">
        <v>116</v>
      </c>
      <c r="C1272" s="364" t="s">
        <v>1078</v>
      </c>
      <c r="D1272" s="364" t="s">
        <v>1090</v>
      </c>
      <c r="E1272" s="364" t="s">
        <v>115</v>
      </c>
      <c r="F1272" s="364" t="s">
        <v>1313</v>
      </c>
      <c r="G1272" s="365" t="s">
        <v>1018</v>
      </c>
      <c r="H1272" s="364" t="s">
        <v>288</v>
      </c>
      <c r="I1272" s="364" t="s">
        <v>1187</v>
      </c>
      <c r="J1272" s="366" t="s">
        <v>1314</v>
      </c>
      <c r="K1272" s="366">
        <v>1984000</v>
      </c>
      <c r="L1272" s="366">
        <v>8</v>
      </c>
      <c r="M1272" s="366">
        <v>1984000</v>
      </c>
      <c r="N1272" s="366">
        <v>8</v>
      </c>
    </row>
    <row r="1273" spans="1:14" ht="48">
      <c r="A1273" s="364">
        <v>1271</v>
      </c>
      <c r="B1273" s="365" t="s">
        <v>116</v>
      </c>
      <c r="C1273" s="364" t="s">
        <v>1078</v>
      </c>
      <c r="D1273" s="364" t="s">
        <v>1079</v>
      </c>
      <c r="E1273" s="364" t="s">
        <v>115</v>
      </c>
      <c r="F1273" s="364" t="s">
        <v>1405</v>
      </c>
      <c r="G1273" s="365" t="s">
        <v>941</v>
      </c>
      <c r="H1273" s="364" t="s">
        <v>304</v>
      </c>
      <c r="I1273" s="364" t="s">
        <v>1187</v>
      </c>
      <c r="J1273" s="366" t="s">
        <v>1242</v>
      </c>
      <c r="K1273" s="366">
        <v>198100</v>
      </c>
      <c r="L1273" s="366">
        <v>1</v>
      </c>
      <c r="M1273" s="366">
        <v>198100</v>
      </c>
      <c r="N1273" s="366">
        <v>1</v>
      </c>
    </row>
    <row r="1274" spans="1:14" ht="60">
      <c r="A1274" s="364">
        <v>1272</v>
      </c>
      <c r="B1274" s="365" t="s">
        <v>116</v>
      </c>
      <c r="C1274" s="364" t="s">
        <v>1078</v>
      </c>
      <c r="D1274" s="364" t="s">
        <v>1079</v>
      </c>
      <c r="E1274" s="364" t="s">
        <v>115</v>
      </c>
      <c r="F1274" s="364" t="s">
        <v>1888</v>
      </c>
      <c r="G1274" s="365" t="s">
        <v>1889</v>
      </c>
      <c r="H1274" s="364" t="s">
        <v>304</v>
      </c>
      <c r="I1274" s="364" t="s">
        <v>1187</v>
      </c>
      <c r="J1274" s="366" t="s">
        <v>1890</v>
      </c>
      <c r="K1274" s="366">
        <v>819200</v>
      </c>
      <c r="L1274" s="366">
        <v>3</v>
      </c>
      <c r="M1274" s="366">
        <v>819200</v>
      </c>
      <c r="N1274" s="366">
        <v>3</v>
      </c>
    </row>
    <row r="1275" spans="1:14" ht="48">
      <c r="A1275" s="364">
        <v>1273</v>
      </c>
      <c r="B1275" s="365" t="s">
        <v>116</v>
      </c>
      <c r="C1275" s="364" t="s">
        <v>1078</v>
      </c>
      <c r="D1275" s="364" t="s">
        <v>1079</v>
      </c>
      <c r="E1275" s="364" t="s">
        <v>115</v>
      </c>
      <c r="F1275" s="364" t="s">
        <v>1471</v>
      </c>
      <c r="G1275" s="365" t="s">
        <v>384</v>
      </c>
      <c r="H1275" s="364" t="s">
        <v>304</v>
      </c>
      <c r="I1275" s="364" t="s">
        <v>1187</v>
      </c>
      <c r="J1275" s="366" t="s">
        <v>1472</v>
      </c>
      <c r="K1275" s="366">
        <v>1231600</v>
      </c>
      <c r="L1275" s="366">
        <v>4</v>
      </c>
      <c r="M1275" s="366">
        <v>1231600</v>
      </c>
      <c r="N1275" s="366">
        <v>4</v>
      </c>
    </row>
    <row r="1276" spans="1:14" ht="36">
      <c r="A1276" s="364">
        <v>1274</v>
      </c>
      <c r="B1276" s="365" t="s">
        <v>116</v>
      </c>
      <c r="C1276" s="364" t="s">
        <v>1078</v>
      </c>
      <c r="D1276" s="364" t="s">
        <v>1079</v>
      </c>
      <c r="E1276" s="364" t="s">
        <v>115</v>
      </c>
      <c r="F1276" s="364" t="s">
        <v>1198</v>
      </c>
      <c r="G1276" s="365" t="s">
        <v>346</v>
      </c>
      <c r="H1276" s="364" t="s">
        <v>304</v>
      </c>
      <c r="I1276" s="364" t="s">
        <v>1187</v>
      </c>
      <c r="J1276" s="366" t="s">
        <v>1199</v>
      </c>
      <c r="K1276" s="366">
        <v>6956400</v>
      </c>
      <c r="L1276" s="366">
        <v>22</v>
      </c>
      <c r="M1276" s="366">
        <v>6956400</v>
      </c>
      <c r="N1276" s="366">
        <v>22</v>
      </c>
    </row>
    <row r="1277" spans="1:14" ht="60">
      <c r="A1277" s="364">
        <v>1275</v>
      </c>
      <c r="B1277" s="365" t="s">
        <v>116</v>
      </c>
      <c r="C1277" s="364" t="s">
        <v>1078</v>
      </c>
      <c r="D1277" s="364" t="s">
        <v>1079</v>
      </c>
      <c r="E1277" s="364" t="s">
        <v>115</v>
      </c>
      <c r="F1277" s="364" t="s">
        <v>1416</v>
      </c>
      <c r="G1277" s="365" t="s">
        <v>978</v>
      </c>
      <c r="H1277" s="364" t="s">
        <v>304</v>
      </c>
      <c r="I1277" s="364" t="s">
        <v>1187</v>
      </c>
      <c r="J1277" s="366" t="s">
        <v>1417</v>
      </c>
      <c r="K1277" s="366">
        <v>383700</v>
      </c>
      <c r="L1277" s="366">
        <v>1</v>
      </c>
      <c r="M1277" s="366">
        <v>383700</v>
      </c>
      <c r="N1277" s="366">
        <v>1</v>
      </c>
    </row>
    <row r="1278" spans="1:14" ht="48">
      <c r="A1278" s="364">
        <v>1276</v>
      </c>
      <c r="B1278" s="365" t="s">
        <v>116</v>
      </c>
      <c r="C1278" s="364" t="s">
        <v>1078</v>
      </c>
      <c r="D1278" s="364" t="s">
        <v>1079</v>
      </c>
      <c r="E1278" s="364" t="s">
        <v>115</v>
      </c>
      <c r="F1278" s="364" t="s">
        <v>1478</v>
      </c>
      <c r="G1278" s="365" t="s">
        <v>1027</v>
      </c>
      <c r="H1278" s="364" t="s">
        <v>304</v>
      </c>
      <c r="I1278" s="364" t="s">
        <v>1187</v>
      </c>
      <c r="J1278" s="366" t="s">
        <v>1479</v>
      </c>
      <c r="K1278" s="366">
        <v>260700</v>
      </c>
      <c r="L1278" s="366">
        <v>1</v>
      </c>
      <c r="M1278" s="366">
        <v>260700</v>
      </c>
      <c r="N1278" s="366">
        <v>1</v>
      </c>
    </row>
    <row r="1279" spans="1:14" ht="36">
      <c r="A1279" s="364">
        <v>1277</v>
      </c>
      <c r="B1279" s="365" t="s">
        <v>116</v>
      </c>
      <c r="C1279" s="364" t="s">
        <v>1078</v>
      </c>
      <c r="D1279" s="364" t="s">
        <v>1131</v>
      </c>
      <c r="E1279" s="364" t="s">
        <v>115</v>
      </c>
      <c r="F1279" s="364" t="s">
        <v>1984</v>
      </c>
      <c r="G1279" s="365" t="s">
        <v>1985</v>
      </c>
      <c r="H1279" s="364" t="s">
        <v>304</v>
      </c>
      <c r="I1279" s="364" t="s">
        <v>1187</v>
      </c>
      <c r="J1279" s="366" t="s">
        <v>1986</v>
      </c>
      <c r="K1279" s="366">
        <v>2132400</v>
      </c>
      <c r="L1279" s="366">
        <v>6</v>
      </c>
      <c r="M1279" s="366">
        <v>2132400</v>
      </c>
      <c r="N1279" s="366">
        <v>6</v>
      </c>
    </row>
    <row r="1280" spans="1:14" ht="60">
      <c r="A1280" s="364">
        <v>1278</v>
      </c>
      <c r="B1280" s="365" t="s">
        <v>116</v>
      </c>
      <c r="C1280" s="364" t="s">
        <v>1078</v>
      </c>
      <c r="D1280" s="364" t="s">
        <v>1079</v>
      </c>
      <c r="E1280" s="364" t="s">
        <v>115</v>
      </c>
      <c r="F1280" s="364" t="s">
        <v>1188</v>
      </c>
      <c r="G1280" s="365" t="s">
        <v>329</v>
      </c>
      <c r="H1280" s="364" t="s">
        <v>304</v>
      </c>
      <c r="I1280" s="364" t="s">
        <v>1187</v>
      </c>
      <c r="J1280" s="366" t="s">
        <v>1189</v>
      </c>
      <c r="K1280" s="366">
        <v>51842500</v>
      </c>
      <c r="L1280" s="366">
        <v>145</v>
      </c>
      <c r="M1280" s="366">
        <v>51842500</v>
      </c>
      <c r="N1280" s="366">
        <v>145</v>
      </c>
    </row>
    <row r="1281" spans="1:14" ht="60">
      <c r="A1281" s="364">
        <v>1279</v>
      </c>
      <c r="B1281" s="365" t="s">
        <v>116</v>
      </c>
      <c r="C1281" s="364" t="s">
        <v>1078</v>
      </c>
      <c r="D1281" s="364" t="s">
        <v>1079</v>
      </c>
      <c r="E1281" s="364" t="s">
        <v>115</v>
      </c>
      <c r="F1281" s="364" t="s">
        <v>1200</v>
      </c>
      <c r="G1281" s="365" t="s">
        <v>965</v>
      </c>
      <c r="H1281" s="364" t="s">
        <v>304</v>
      </c>
      <c r="I1281" s="364" t="s">
        <v>1187</v>
      </c>
      <c r="J1281" s="366" t="s">
        <v>1201</v>
      </c>
      <c r="K1281" s="366">
        <v>1642400</v>
      </c>
      <c r="L1281" s="366">
        <v>4</v>
      </c>
      <c r="M1281" s="366">
        <v>1642400</v>
      </c>
      <c r="N1281" s="366">
        <v>4</v>
      </c>
    </row>
    <row r="1282" spans="1:14" ht="48">
      <c r="A1282" s="364">
        <v>1280</v>
      </c>
      <c r="B1282" s="365" t="s">
        <v>116</v>
      </c>
      <c r="C1282" s="364" t="s">
        <v>1078</v>
      </c>
      <c r="D1282" s="364" t="s">
        <v>1079</v>
      </c>
      <c r="E1282" s="364" t="s">
        <v>115</v>
      </c>
      <c r="F1282" s="364" t="s">
        <v>1234</v>
      </c>
      <c r="G1282" s="365" t="s">
        <v>471</v>
      </c>
      <c r="H1282" s="364" t="s">
        <v>305</v>
      </c>
      <c r="I1282" s="364" t="s">
        <v>1187</v>
      </c>
      <c r="J1282" s="366" t="s">
        <v>1235</v>
      </c>
      <c r="K1282" s="366">
        <v>1083100</v>
      </c>
      <c r="L1282" s="366">
        <v>5</v>
      </c>
      <c r="M1282" s="366">
        <v>1083100</v>
      </c>
      <c r="N1282" s="366">
        <v>5</v>
      </c>
    </row>
    <row r="1283" spans="1:14" ht="72">
      <c r="A1283" s="364">
        <v>1281</v>
      </c>
      <c r="B1283" s="365" t="s">
        <v>116</v>
      </c>
      <c r="C1283" s="364" t="s">
        <v>1078</v>
      </c>
      <c r="D1283" s="364" t="s">
        <v>1079</v>
      </c>
      <c r="E1283" s="364" t="s">
        <v>115</v>
      </c>
      <c r="F1283" s="364" t="s">
        <v>1236</v>
      </c>
      <c r="G1283" s="365" t="s">
        <v>383</v>
      </c>
      <c r="H1283" s="364" t="s">
        <v>305</v>
      </c>
      <c r="I1283" s="364" t="s">
        <v>1187</v>
      </c>
      <c r="J1283" s="366" t="s">
        <v>1237</v>
      </c>
      <c r="K1283" s="366">
        <v>256400</v>
      </c>
      <c r="L1283" s="366">
        <v>1</v>
      </c>
      <c r="M1283" s="366">
        <v>256400</v>
      </c>
      <c r="N1283" s="366">
        <v>1</v>
      </c>
    </row>
    <row r="1284" spans="1:14" ht="60">
      <c r="A1284" s="364">
        <v>1282</v>
      </c>
      <c r="B1284" s="365" t="s">
        <v>116</v>
      </c>
      <c r="C1284" s="364" t="s">
        <v>1078</v>
      </c>
      <c r="D1284" s="364" t="s">
        <v>1079</v>
      </c>
      <c r="E1284" s="364" t="s">
        <v>115</v>
      </c>
      <c r="F1284" s="364" t="s">
        <v>1434</v>
      </c>
      <c r="G1284" s="365" t="s">
        <v>1023</v>
      </c>
      <c r="H1284" s="364" t="s">
        <v>305</v>
      </c>
      <c r="I1284" s="364" t="s">
        <v>1187</v>
      </c>
      <c r="J1284" s="366" t="s">
        <v>1435</v>
      </c>
      <c r="K1284" s="366">
        <v>617800</v>
      </c>
      <c r="L1284" s="366">
        <v>2</v>
      </c>
      <c r="M1284" s="366">
        <v>617800</v>
      </c>
      <c r="N1284" s="366">
        <v>2</v>
      </c>
    </row>
    <row r="1285" spans="1:14" ht="48">
      <c r="A1285" s="364">
        <v>1283</v>
      </c>
      <c r="B1285" s="365" t="s">
        <v>116</v>
      </c>
      <c r="C1285" s="364" t="s">
        <v>1078</v>
      </c>
      <c r="D1285" s="364" t="s">
        <v>1159</v>
      </c>
      <c r="E1285" s="364" t="s">
        <v>115</v>
      </c>
      <c r="F1285" s="364" t="s">
        <v>1206</v>
      </c>
      <c r="G1285" s="365" t="s">
        <v>335</v>
      </c>
      <c r="H1285" s="364" t="s">
        <v>293</v>
      </c>
      <c r="I1285" s="364" t="s">
        <v>1081</v>
      </c>
      <c r="J1285" s="366" t="s">
        <v>1207</v>
      </c>
      <c r="K1285" s="366">
        <v>394000</v>
      </c>
      <c r="L1285" s="366">
        <v>4</v>
      </c>
      <c r="M1285" s="366">
        <v>394000</v>
      </c>
      <c r="N1285" s="366">
        <v>4</v>
      </c>
    </row>
    <row r="1286" spans="1:14" ht="36">
      <c r="A1286" s="364">
        <v>1284</v>
      </c>
      <c r="B1286" s="365" t="s">
        <v>116</v>
      </c>
      <c r="C1286" s="364" t="s">
        <v>1078</v>
      </c>
      <c r="D1286" s="364" t="s">
        <v>1079</v>
      </c>
      <c r="E1286" s="364" t="s">
        <v>115</v>
      </c>
      <c r="F1286" s="364" t="s">
        <v>1222</v>
      </c>
      <c r="G1286" s="365" t="s">
        <v>968</v>
      </c>
      <c r="H1286" s="364" t="s">
        <v>293</v>
      </c>
      <c r="I1286" s="364" t="s">
        <v>1084</v>
      </c>
      <c r="J1286" s="366" t="s">
        <v>1223</v>
      </c>
      <c r="K1286" s="366">
        <v>161700</v>
      </c>
      <c r="L1286" s="366">
        <v>1</v>
      </c>
      <c r="M1286" s="366">
        <v>161700</v>
      </c>
      <c r="N1286" s="366">
        <v>1</v>
      </c>
    </row>
    <row r="1287" spans="1:14" ht="36">
      <c r="A1287" s="364">
        <v>1285</v>
      </c>
      <c r="B1287" s="365" t="s">
        <v>116</v>
      </c>
      <c r="C1287" s="364" t="s">
        <v>1078</v>
      </c>
      <c r="D1287" s="364" t="s">
        <v>1079</v>
      </c>
      <c r="E1287" s="364" t="s">
        <v>115</v>
      </c>
      <c r="F1287" s="364" t="s">
        <v>1196</v>
      </c>
      <c r="G1287" s="365" t="s">
        <v>334</v>
      </c>
      <c r="H1287" s="364" t="s">
        <v>293</v>
      </c>
      <c r="I1287" s="364" t="s">
        <v>1084</v>
      </c>
      <c r="J1287" s="366" t="s">
        <v>1197</v>
      </c>
      <c r="K1287" s="366">
        <v>1102400</v>
      </c>
      <c r="L1287" s="366">
        <v>8</v>
      </c>
      <c r="M1287" s="366">
        <v>1102400</v>
      </c>
      <c r="N1287" s="366">
        <v>8</v>
      </c>
    </row>
    <row r="1288" spans="1:14" ht="48">
      <c r="A1288" s="364">
        <v>1286</v>
      </c>
      <c r="B1288" s="365" t="s">
        <v>116</v>
      </c>
      <c r="C1288" s="364" t="s">
        <v>1078</v>
      </c>
      <c r="D1288" s="364" t="s">
        <v>1079</v>
      </c>
      <c r="E1288" s="364" t="s">
        <v>115</v>
      </c>
      <c r="F1288" s="364" t="s">
        <v>2003</v>
      </c>
      <c r="G1288" s="365" t="s">
        <v>2004</v>
      </c>
      <c r="H1288" s="364" t="s">
        <v>983</v>
      </c>
      <c r="I1288" s="364" t="s">
        <v>1282</v>
      </c>
      <c r="J1288" s="366" t="s">
        <v>2005</v>
      </c>
      <c r="K1288" s="366">
        <v>562200</v>
      </c>
      <c r="L1288" s="366">
        <v>2</v>
      </c>
      <c r="M1288" s="366">
        <v>562200</v>
      </c>
      <c r="N1288" s="366">
        <v>2</v>
      </c>
    </row>
    <row r="1289" spans="1:14" ht="36">
      <c r="A1289" s="364">
        <v>1287</v>
      </c>
      <c r="B1289" s="365" t="s">
        <v>116</v>
      </c>
      <c r="C1289" s="364" t="s">
        <v>1078</v>
      </c>
      <c r="D1289" s="364" t="s">
        <v>1079</v>
      </c>
      <c r="E1289" s="364" t="s">
        <v>115</v>
      </c>
      <c r="F1289" s="364" t="s">
        <v>1172</v>
      </c>
      <c r="G1289" s="365" t="s">
        <v>318</v>
      </c>
      <c r="H1289" s="364" t="s">
        <v>293</v>
      </c>
      <c r="I1289" s="364" t="s">
        <v>1088</v>
      </c>
      <c r="J1289" s="366" t="s">
        <v>1173</v>
      </c>
      <c r="K1289" s="366">
        <v>418800</v>
      </c>
      <c r="L1289" s="366">
        <v>3</v>
      </c>
      <c r="M1289" s="366">
        <v>418800</v>
      </c>
      <c r="N1289" s="366">
        <v>3</v>
      </c>
    </row>
    <row r="1290" spans="1:14" ht="48">
      <c r="A1290" s="364">
        <v>1288</v>
      </c>
      <c r="B1290" s="365" t="s">
        <v>116</v>
      </c>
      <c r="C1290" s="364" t="s">
        <v>1078</v>
      </c>
      <c r="D1290" s="364" t="s">
        <v>1079</v>
      </c>
      <c r="E1290" s="364" t="s">
        <v>115</v>
      </c>
      <c r="F1290" s="364" t="s">
        <v>1411</v>
      </c>
      <c r="G1290" s="365" t="s">
        <v>1030</v>
      </c>
      <c r="H1290" s="364" t="s">
        <v>304</v>
      </c>
      <c r="I1290" s="364" t="s">
        <v>1412</v>
      </c>
      <c r="J1290" s="366" t="s">
        <v>1413</v>
      </c>
      <c r="K1290" s="366">
        <v>799200</v>
      </c>
      <c r="L1290" s="366">
        <v>3</v>
      </c>
      <c r="M1290" s="366">
        <v>799200</v>
      </c>
      <c r="N1290" s="366">
        <v>3</v>
      </c>
    </row>
    <row r="1291" spans="1:14" ht="48">
      <c r="A1291" s="364">
        <v>1289</v>
      </c>
      <c r="B1291" s="365" t="s">
        <v>116</v>
      </c>
      <c r="C1291" s="364" t="s">
        <v>1078</v>
      </c>
      <c r="D1291" s="364" t="s">
        <v>1079</v>
      </c>
      <c r="E1291" s="364" t="s">
        <v>115</v>
      </c>
      <c r="F1291" s="364" t="s">
        <v>1476</v>
      </c>
      <c r="G1291" s="365" t="s">
        <v>999</v>
      </c>
      <c r="H1291" s="364" t="s">
        <v>304</v>
      </c>
      <c r="I1291" s="364" t="s">
        <v>1412</v>
      </c>
      <c r="J1291" s="366" t="s">
        <v>1477</v>
      </c>
      <c r="K1291" s="366">
        <v>1183600</v>
      </c>
      <c r="L1291" s="366">
        <v>4</v>
      </c>
      <c r="M1291" s="366">
        <v>1183600</v>
      </c>
      <c r="N1291" s="366">
        <v>4</v>
      </c>
    </row>
    <row r="1292" spans="1:14" ht="24">
      <c r="A1292" s="364">
        <v>1290</v>
      </c>
      <c r="B1292" s="365" t="s">
        <v>24</v>
      </c>
      <c r="C1292" s="364" t="s">
        <v>1078</v>
      </c>
      <c r="D1292" s="364" t="s">
        <v>1102</v>
      </c>
      <c r="E1292" s="364" t="s">
        <v>258</v>
      </c>
      <c r="F1292" s="364" t="s">
        <v>1321</v>
      </c>
      <c r="G1292" s="365" t="s">
        <v>1020</v>
      </c>
      <c r="H1292" s="364" t="s">
        <v>303</v>
      </c>
      <c r="I1292" s="364" t="s">
        <v>1081</v>
      </c>
      <c r="J1292" s="366" t="s">
        <v>1322</v>
      </c>
      <c r="K1292" s="366">
        <v>148880</v>
      </c>
      <c r="L1292" s="366">
        <v>2</v>
      </c>
      <c r="M1292" s="366">
        <v>148880</v>
      </c>
      <c r="N1292" s="366">
        <v>2</v>
      </c>
    </row>
    <row r="1293" spans="1:14" ht="24">
      <c r="A1293" s="364">
        <v>1291</v>
      </c>
      <c r="B1293" s="365" t="s">
        <v>24</v>
      </c>
      <c r="C1293" s="364" t="s">
        <v>1078</v>
      </c>
      <c r="D1293" s="364" t="s">
        <v>1079</v>
      </c>
      <c r="E1293" s="364" t="s">
        <v>258</v>
      </c>
      <c r="F1293" s="364" t="s">
        <v>1121</v>
      </c>
      <c r="G1293" s="365" t="s">
        <v>337</v>
      </c>
      <c r="H1293" s="364" t="s">
        <v>307</v>
      </c>
      <c r="I1293" s="364" t="s">
        <v>1092</v>
      </c>
      <c r="J1293" s="366" t="s">
        <v>1122</v>
      </c>
      <c r="K1293" s="366">
        <v>2886600</v>
      </c>
      <c r="L1293" s="366">
        <v>24</v>
      </c>
      <c r="M1293" s="366">
        <v>2886600</v>
      </c>
      <c r="N1293" s="366">
        <v>24</v>
      </c>
    </row>
    <row r="1294" spans="1:14" ht="24">
      <c r="A1294" s="364">
        <v>1292</v>
      </c>
      <c r="B1294" s="365" t="s">
        <v>24</v>
      </c>
      <c r="C1294" s="364" t="s">
        <v>1078</v>
      </c>
      <c r="D1294" s="364" t="s">
        <v>1090</v>
      </c>
      <c r="E1294" s="364" t="s">
        <v>258</v>
      </c>
      <c r="F1294" s="364" t="s">
        <v>1140</v>
      </c>
      <c r="G1294" s="365" t="s">
        <v>321</v>
      </c>
      <c r="H1294" s="364" t="s">
        <v>287</v>
      </c>
      <c r="I1294" s="364" t="s">
        <v>1092</v>
      </c>
      <c r="J1294" s="366" t="s">
        <v>1141</v>
      </c>
      <c r="K1294" s="366">
        <v>497675</v>
      </c>
      <c r="L1294" s="366">
        <v>5</v>
      </c>
      <c r="M1294" s="366">
        <v>497675</v>
      </c>
      <c r="N1294" s="366">
        <v>5</v>
      </c>
    </row>
    <row r="1295" spans="1:14" ht="24">
      <c r="A1295" s="364">
        <v>1293</v>
      </c>
      <c r="B1295" s="365" t="s">
        <v>24</v>
      </c>
      <c r="C1295" s="364" t="s">
        <v>1078</v>
      </c>
      <c r="D1295" s="364" t="s">
        <v>1090</v>
      </c>
      <c r="E1295" s="364" t="s">
        <v>258</v>
      </c>
      <c r="F1295" s="364" t="s">
        <v>1127</v>
      </c>
      <c r="G1295" s="365" t="s">
        <v>315</v>
      </c>
      <c r="H1295" s="364" t="s">
        <v>287</v>
      </c>
      <c r="I1295" s="364" t="s">
        <v>1092</v>
      </c>
      <c r="J1295" s="366" t="s">
        <v>1128</v>
      </c>
      <c r="K1295" s="366">
        <v>-1325065</v>
      </c>
      <c r="L1295" s="366">
        <v>-14</v>
      </c>
      <c r="M1295" s="366">
        <v>-1325065</v>
      </c>
      <c r="N1295" s="366">
        <v>-14</v>
      </c>
    </row>
    <row r="1296" spans="1:14" ht="24">
      <c r="A1296" s="364">
        <v>1294</v>
      </c>
      <c r="B1296" s="365" t="s">
        <v>24</v>
      </c>
      <c r="C1296" s="364" t="s">
        <v>1078</v>
      </c>
      <c r="D1296" s="364" t="s">
        <v>1090</v>
      </c>
      <c r="E1296" s="364" t="s">
        <v>258</v>
      </c>
      <c r="F1296" s="364" t="s">
        <v>1519</v>
      </c>
      <c r="G1296" s="365" t="s">
        <v>1520</v>
      </c>
      <c r="H1296" s="364" t="s">
        <v>284</v>
      </c>
      <c r="I1296" s="364" t="s">
        <v>1481</v>
      </c>
      <c r="J1296" s="366" t="s">
        <v>1521</v>
      </c>
      <c r="K1296" s="366">
        <v>2472651</v>
      </c>
      <c r="L1296" s="366">
        <v>7</v>
      </c>
      <c r="M1296" s="366">
        <v>2472651</v>
      </c>
      <c r="N1296" s="366">
        <v>7</v>
      </c>
    </row>
    <row r="1297" spans="1:14" ht="36">
      <c r="A1297" s="364">
        <v>1295</v>
      </c>
      <c r="B1297" s="365" t="s">
        <v>24</v>
      </c>
      <c r="C1297" s="364" t="s">
        <v>1078</v>
      </c>
      <c r="D1297" s="364" t="s">
        <v>1079</v>
      </c>
      <c r="E1297" s="364" t="s">
        <v>258</v>
      </c>
      <c r="F1297" s="364" t="s">
        <v>1286</v>
      </c>
      <c r="G1297" s="365" t="s">
        <v>428</v>
      </c>
      <c r="H1297" s="364" t="s">
        <v>296</v>
      </c>
      <c r="I1297" s="364" t="s">
        <v>1187</v>
      </c>
      <c r="J1297" s="366" t="s">
        <v>1287</v>
      </c>
      <c r="K1297" s="366">
        <v>0</v>
      </c>
      <c r="L1297" s="366">
        <v>0</v>
      </c>
      <c r="M1297" s="366">
        <v>0</v>
      </c>
      <c r="N1297" s="366">
        <v>0</v>
      </c>
    </row>
    <row r="1298" spans="1:14" ht="36">
      <c r="A1298" s="364">
        <v>1296</v>
      </c>
      <c r="B1298" s="365" t="s">
        <v>24</v>
      </c>
      <c r="C1298" s="364" t="s">
        <v>1078</v>
      </c>
      <c r="D1298" s="364" t="s">
        <v>1131</v>
      </c>
      <c r="E1298" s="364" t="s">
        <v>258</v>
      </c>
      <c r="F1298" s="364" t="s">
        <v>1449</v>
      </c>
      <c r="G1298" s="365" t="s">
        <v>1025</v>
      </c>
      <c r="H1298" s="364" t="s">
        <v>304</v>
      </c>
      <c r="I1298" s="364" t="s">
        <v>1187</v>
      </c>
      <c r="J1298" s="366" t="s">
        <v>1450</v>
      </c>
      <c r="K1298" s="366">
        <v>468918</v>
      </c>
      <c r="L1298" s="366">
        <v>2</v>
      </c>
      <c r="M1298" s="366">
        <v>468918</v>
      </c>
      <c r="N1298" s="366">
        <v>2</v>
      </c>
    </row>
    <row r="1299" spans="1:14" ht="48">
      <c r="A1299" s="364">
        <v>1297</v>
      </c>
      <c r="B1299" s="365" t="s">
        <v>24</v>
      </c>
      <c r="C1299" s="364" t="s">
        <v>1078</v>
      </c>
      <c r="D1299" s="364" t="s">
        <v>1079</v>
      </c>
      <c r="E1299" s="364" t="s">
        <v>258</v>
      </c>
      <c r="F1299" s="364" t="s">
        <v>1405</v>
      </c>
      <c r="G1299" s="365" t="s">
        <v>941</v>
      </c>
      <c r="H1299" s="364" t="s">
        <v>304</v>
      </c>
      <c r="I1299" s="364" t="s">
        <v>1187</v>
      </c>
      <c r="J1299" s="366" t="s">
        <v>1242</v>
      </c>
      <c r="K1299" s="366">
        <v>-183603</v>
      </c>
      <c r="L1299" s="366">
        <v>-1</v>
      </c>
      <c r="M1299" s="366">
        <v>-183603</v>
      </c>
      <c r="N1299" s="366">
        <v>-1</v>
      </c>
    </row>
    <row r="1300" spans="1:14" ht="48">
      <c r="A1300" s="364">
        <v>1298</v>
      </c>
      <c r="B1300" s="365" t="s">
        <v>24</v>
      </c>
      <c r="C1300" s="364" t="s">
        <v>1078</v>
      </c>
      <c r="D1300" s="364" t="s">
        <v>1079</v>
      </c>
      <c r="E1300" s="364" t="s">
        <v>258</v>
      </c>
      <c r="F1300" s="364" t="s">
        <v>1471</v>
      </c>
      <c r="G1300" s="365" t="s">
        <v>384</v>
      </c>
      <c r="H1300" s="364" t="s">
        <v>304</v>
      </c>
      <c r="I1300" s="364" t="s">
        <v>1187</v>
      </c>
      <c r="J1300" s="366" t="s">
        <v>1472</v>
      </c>
      <c r="K1300" s="366">
        <v>-875537</v>
      </c>
      <c r="L1300" s="366">
        <v>-3</v>
      </c>
      <c r="M1300" s="366">
        <v>-875537</v>
      </c>
      <c r="N1300" s="366">
        <v>-3</v>
      </c>
    </row>
    <row r="1301" spans="1:14" ht="36">
      <c r="A1301" s="364">
        <v>1299</v>
      </c>
      <c r="B1301" s="365" t="s">
        <v>24</v>
      </c>
      <c r="C1301" s="364" t="s">
        <v>1078</v>
      </c>
      <c r="D1301" s="364" t="s">
        <v>1079</v>
      </c>
      <c r="E1301" s="364" t="s">
        <v>258</v>
      </c>
      <c r="F1301" s="364" t="s">
        <v>1198</v>
      </c>
      <c r="G1301" s="365" t="s">
        <v>346</v>
      </c>
      <c r="H1301" s="364" t="s">
        <v>304</v>
      </c>
      <c r="I1301" s="364" t="s">
        <v>1187</v>
      </c>
      <c r="J1301" s="366" t="s">
        <v>1199</v>
      </c>
      <c r="K1301" s="366">
        <v>-3236004</v>
      </c>
      <c r="L1301" s="366">
        <v>-10</v>
      </c>
      <c r="M1301" s="366">
        <v>-3236004</v>
      </c>
      <c r="N1301" s="366">
        <v>-10</v>
      </c>
    </row>
    <row r="1302" spans="1:14" ht="48">
      <c r="A1302" s="364">
        <v>1300</v>
      </c>
      <c r="B1302" s="365" t="s">
        <v>24</v>
      </c>
      <c r="C1302" s="364" t="s">
        <v>1078</v>
      </c>
      <c r="D1302" s="364" t="s">
        <v>1090</v>
      </c>
      <c r="E1302" s="364" t="s">
        <v>258</v>
      </c>
      <c r="F1302" s="364" t="s">
        <v>1384</v>
      </c>
      <c r="G1302" s="365" t="s">
        <v>961</v>
      </c>
      <c r="H1302" s="364" t="s">
        <v>283</v>
      </c>
      <c r="I1302" s="364" t="s">
        <v>1187</v>
      </c>
      <c r="J1302" s="366" t="s">
        <v>1385</v>
      </c>
      <c r="K1302" s="366">
        <v>1844420</v>
      </c>
      <c r="L1302" s="366">
        <v>6</v>
      </c>
      <c r="M1302" s="366">
        <v>1844420</v>
      </c>
      <c r="N1302" s="366">
        <v>6</v>
      </c>
    </row>
    <row r="1303" spans="1:14" ht="48">
      <c r="A1303" s="364">
        <v>1301</v>
      </c>
      <c r="B1303" s="365" t="s">
        <v>24</v>
      </c>
      <c r="C1303" s="364" t="s">
        <v>1078</v>
      </c>
      <c r="D1303" s="364" t="s">
        <v>1090</v>
      </c>
      <c r="E1303" s="364" t="s">
        <v>258</v>
      </c>
      <c r="F1303" s="364" t="s">
        <v>1296</v>
      </c>
      <c r="G1303" s="365" t="s">
        <v>995</v>
      </c>
      <c r="H1303" s="364" t="s">
        <v>283</v>
      </c>
      <c r="I1303" s="364" t="s">
        <v>1187</v>
      </c>
      <c r="J1303" s="366" t="s">
        <v>1297</v>
      </c>
      <c r="K1303" s="366">
        <v>687593</v>
      </c>
      <c r="L1303" s="366">
        <v>2</v>
      </c>
      <c r="M1303" s="366">
        <v>687593</v>
      </c>
      <c r="N1303" s="366">
        <v>2</v>
      </c>
    </row>
    <row r="1304" spans="1:14" ht="60">
      <c r="A1304" s="364">
        <v>1302</v>
      </c>
      <c r="B1304" s="365" t="s">
        <v>24</v>
      </c>
      <c r="C1304" s="364" t="s">
        <v>1078</v>
      </c>
      <c r="D1304" s="364" t="s">
        <v>1079</v>
      </c>
      <c r="E1304" s="364" t="s">
        <v>258</v>
      </c>
      <c r="F1304" s="364" t="s">
        <v>1188</v>
      </c>
      <c r="G1304" s="365" t="s">
        <v>329</v>
      </c>
      <c r="H1304" s="364" t="s">
        <v>304</v>
      </c>
      <c r="I1304" s="364" t="s">
        <v>1187</v>
      </c>
      <c r="J1304" s="366" t="s">
        <v>1189</v>
      </c>
      <c r="K1304" s="366">
        <v>30862080</v>
      </c>
      <c r="L1304" s="366">
        <v>100</v>
      </c>
      <c r="M1304" s="366">
        <v>30862080</v>
      </c>
      <c r="N1304" s="366">
        <v>100</v>
      </c>
    </row>
    <row r="1305" spans="1:14" ht="60">
      <c r="A1305" s="364">
        <v>1303</v>
      </c>
      <c r="B1305" s="365" t="s">
        <v>24</v>
      </c>
      <c r="C1305" s="364" t="s">
        <v>1078</v>
      </c>
      <c r="D1305" s="364" t="s">
        <v>1079</v>
      </c>
      <c r="E1305" s="364" t="s">
        <v>258</v>
      </c>
      <c r="F1305" s="364" t="s">
        <v>1200</v>
      </c>
      <c r="G1305" s="365" t="s">
        <v>965</v>
      </c>
      <c r="H1305" s="364" t="s">
        <v>304</v>
      </c>
      <c r="I1305" s="364" t="s">
        <v>1187</v>
      </c>
      <c r="J1305" s="366" t="s">
        <v>1201</v>
      </c>
      <c r="K1305" s="366">
        <v>2334630</v>
      </c>
      <c r="L1305" s="366">
        <v>6</v>
      </c>
      <c r="M1305" s="366">
        <v>2334630</v>
      </c>
      <c r="N1305" s="366">
        <v>6</v>
      </c>
    </row>
    <row r="1306" spans="1:14" ht="48">
      <c r="A1306" s="364">
        <v>1304</v>
      </c>
      <c r="B1306" s="365" t="s">
        <v>24</v>
      </c>
      <c r="C1306" s="364" t="s">
        <v>1078</v>
      </c>
      <c r="D1306" s="364" t="s">
        <v>1079</v>
      </c>
      <c r="E1306" s="364" t="s">
        <v>258</v>
      </c>
      <c r="F1306" s="364" t="s">
        <v>1234</v>
      </c>
      <c r="G1306" s="365" t="s">
        <v>471</v>
      </c>
      <c r="H1306" s="364" t="s">
        <v>305</v>
      </c>
      <c r="I1306" s="364" t="s">
        <v>1187</v>
      </c>
      <c r="J1306" s="366" t="s">
        <v>1235</v>
      </c>
      <c r="K1306" s="366">
        <v>0</v>
      </c>
      <c r="L1306" s="366">
        <v>0</v>
      </c>
      <c r="M1306" s="366">
        <v>0</v>
      </c>
      <c r="N1306" s="366">
        <v>0</v>
      </c>
    </row>
    <row r="1307" spans="1:14" ht="48">
      <c r="A1307" s="364">
        <v>1305</v>
      </c>
      <c r="B1307" s="365" t="s">
        <v>24</v>
      </c>
      <c r="C1307" s="364" t="s">
        <v>1078</v>
      </c>
      <c r="D1307" s="364" t="s">
        <v>1090</v>
      </c>
      <c r="E1307" s="364" t="s">
        <v>258</v>
      </c>
      <c r="F1307" s="364" t="s">
        <v>1616</v>
      </c>
      <c r="G1307" s="365" t="s">
        <v>1617</v>
      </c>
      <c r="H1307" s="364" t="s">
        <v>285</v>
      </c>
      <c r="I1307" s="364" t="s">
        <v>1187</v>
      </c>
      <c r="J1307" s="366" t="s">
        <v>1618</v>
      </c>
      <c r="K1307" s="366">
        <v>4752951</v>
      </c>
      <c r="L1307" s="366">
        <v>13</v>
      </c>
      <c r="M1307" s="366">
        <v>4752951</v>
      </c>
      <c r="N1307" s="366">
        <v>13</v>
      </c>
    </row>
    <row r="1308" spans="1:14" ht="48">
      <c r="A1308" s="364">
        <v>1306</v>
      </c>
      <c r="B1308" s="365" t="s">
        <v>24</v>
      </c>
      <c r="C1308" s="364" t="s">
        <v>1078</v>
      </c>
      <c r="D1308" s="364" t="s">
        <v>1090</v>
      </c>
      <c r="E1308" s="364" t="s">
        <v>258</v>
      </c>
      <c r="F1308" s="364" t="s">
        <v>1640</v>
      </c>
      <c r="G1308" s="365" t="s">
        <v>1641</v>
      </c>
      <c r="H1308" s="364" t="s">
        <v>285</v>
      </c>
      <c r="I1308" s="364" t="s">
        <v>1187</v>
      </c>
      <c r="J1308" s="366" t="s">
        <v>1642</v>
      </c>
      <c r="K1308" s="366">
        <v>4605071</v>
      </c>
      <c r="L1308" s="366">
        <v>12</v>
      </c>
      <c r="M1308" s="366">
        <v>4605071</v>
      </c>
      <c r="N1308" s="366">
        <v>12</v>
      </c>
    </row>
    <row r="1309" spans="1:14" ht="60">
      <c r="A1309" s="364">
        <v>1307</v>
      </c>
      <c r="B1309" s="365" t="s">
        <v>24</v>
      </c>
      <c r="C1309" s="364" t="s">
        <v>1078</v>
      </c>
      <c r="D1309" s="364" t="s">
        <v>1079</v>
      </c>
      <c r="E1309" s="364" t="s">
        <v>258</v>
      </c>
      <c r="F1309" s="364" t="s">
        <v>1434</v>
      </c>
      <c r="G1309" s="365" t="s">
        <v>1023</v>
      </c>
      <c r="H1309" s="364" t="s">
        <v>305</v>
      </c>
      <c r="I1309" s="364" t="s">
        <v>1187</v>
      </c>
      <c r="J1309" s="366" t="s">
        <v>1435</v>
      </c>
      <c r="K1309" s="366">
        <v>-568450</v>
      </c>
      <c r="L1309" s="366">
        <v>-2</v>
      </c>
      <c r="M1309" s="366">
        <v>-568450</v>
      </c>
      <c r="N1309" s="366">
        <v>-2</v>
      </c>
    </row>
    <row r="1310" spans="1:14" ht="60">
      <c r="A1310" s="364">
        <v>1308</v>
      </c>
      <c r="B1310" s="365" t="s">
        <v>24</v>
      </c>
      <c r="C1310" s="364" t="s">
        <v>1078</v>
      </c>
      <c r="D1310" s="364" t="s">
        <v>1079</v>
      </c>
      <c r="E1310" s="364" t="s">
        <v>258</v>
      </c>
      <c r="F1310" s="364" t="s">
        <v>2108</v>
      </c>
      <c r="G1310" s="365" t="s">
        <v>2109</v>
      </c>
      <c r="H1310" s="364" t="s">
        <v>305</v>
      </c>
      <c r="I1310" s="364" t="s">
        <v>1187</v>
      </c>
      <c r="J1310" s="366" t="s">
        <v>1235</v>
      </c>
      <c r="K1310" s="366">
        <v>2552360</v>
      </c>
      <c r="L1310" s="366">
        <v>12</v>
      </c>
      <c r="M1310" s="366">
        <v>2552360</v>
      </c>
      <c r="N1310" s="366">
        <v>12</v>
      </c>
    </row>
    <row r="1311" spans="1:14" ht="48">
      <c r="A1311" s="364">
        <v>1309</v>
      </c>
      <c r="B1311" s="365" t="s">
        <v>24</v>
      </c>
      <c r="C1311" s="364" t="s">
        <v>1078</v>
      </c>
      <c r="D1311" s="364" t="s">
        <v>1159</v>
      </c>
      <c r="E1311" s="364" t="s">
        <v>258</v>
      </c>
      <c r="F1311" s="364" t="s">
        <v>1178</v>
      </c>
      <c r="G1311" s="365" t="s">
        <v>344</v>
      </c>
      <c r="H1311" s="364" t="s">
        <v>293</v>
      </c>
      <c r="I1311" s="364" t="s">
        <v>1081</v>
      </c>
      <c r="J1311" s="366" t="s">
        <v>1179</v>
      </c>
      <c r="K1311" s="366">
        <v>180310</v>
      </c>
      <c r="L1311" s="366">
        <v>2</v>
      </c>
      <c r="M1311" s="366">
        <v>180310</v>
      </c>
      <c r="N1311" s="366">
        <v>2</v>
      </c>
    </row>
    <row r="1312" spans="1:14" ht="36">
      <c r="A1312" s="364">
        <v>1310</v>
      </c>
      <c r="B1312" s="365" t="s">
        <v>24</v>
      </c>
      <c r="C1312" s="364" t="s">
        <v>1078</v>
      </c>
      <c r="D1312" s="364" t="s">
        <v>1079</v>
      </c>
      <c r="E1312" s="364" t="s">
        <v>258</v>
      </c>
      <c r="F1312" s="364" t="s">
        <v>1243</v>
      </c>
      <c r="G1312" s="365" t="s">
        <v>320</v>
      </c>
      <c r="H1312" s="364" t="s">
        <v>293</v>
      </c>
      <c r="I1312" s="364" t="s">
        <v>1081</v>
      </c>
      <c r="J1312" s="366" t="s">
        <v>1244</v>
      </c>
      <c r="K1312" s="366">
        <v>129708</v>
      </c>
      <c r="L1312" s="366">
        <v>1</v>
      </c>
      <c r="M1312" s="366">
        <v>129708</v>
      </c>
      <c r="N1312" s="366">
        <v>1</v>
      </c>
    </row>
    <row r="1313" spans="1:14" ht="36">
      <c r="A1313" s="364">
        <v>1311</v>
      </c>
      <c r="B1313" s="365" t="s">
        <v>24</v>
      </c>
      <c r="C1313" s="364" t="s">
        <v>1078</v>
      </c>
      <c r="D1313" s="364" t="s">
        <v>1079</v>
      </c>
      <c r="E1313" s="364" t="s">
        <v>258</v>
      </c>
      <c r="F1313" s="364" t="s">
        <v>1269</v>
      </c>
      <c r="G1313" s="365" t="s">
        <v>358</v>
      </c>
      <c r="H1313" s="364" t="s">
        <v>293</v>
      </c>
      <c r="I1313" s="364" t="s">
        <v>1081</v>
      </c>
      <c r="J1313" s="366" t="s">
        <v>1270</v>
      </c>
      <c r="K1313" s="366">
        <v>104136</v>
      </c>
      <c r="L1313" s="366">
        <v>1</v>
      </c>
      <c r="M1313" s="366">
        <v>104136</v>
      </c>
      <c r="N1313" s="366">
        <v>1</v>
      </c>
    </row>
    <row r="1314" spans="1:14" ht="48">
      <c r="A1314" s="364">
        <v>1312</v>
      </c>
      <c r="B1314" s="365" t="s">
        <v>24</v>
      </c>
      <c r="C1314" s="364" t="s">
        <v>1078</v>
      </c>
      <c r="D1314" s="364" t="s">
        <v>1159</v>
      </c>
      <c r="E1314" s="364" t="s">
        <v>258</v>
      </c>
      <c r="F1314" s="364" t="s">
        <v>1206</v>
      </c>
      <c r="G1314" s="365" t="s">
        <v>335</v>
      </c>
      <c r="H1314" s="364" t="s">
        <v>293</v>
      </c>
      <c r="I1314" s="364" t="s">
        <v>1081</v>
      </c>
      <c r="J1314" s="366" t="s">
        <v>1207</v>
      </c>
      <c r="K1314" s="366">
        <v>-233798</v>
      </c>
      <c r="L1314" s="366">
        <v>-3</v>
      </c>
      <c r="M1314" s="366">
        <v>-233798</v>
      </c>
      <c r="N1314" s="366">
        <v>-3</v>
      </c>
    </row>
    <row r="1315" spans="1:14" ht="24">
      <c r="A1315" s="364">
        <v>1313</v>
      </c>
      <c r="B1315" s="365" t="s">
        <v>24</v>
      </c>
      <c r="C1315" s="364" t="s">
        <v>1078</v>
      </c>
      <c r="D1315" s="364" t="s">
        <v>1079</v>
      </c>
      <c r="E1315" s="364" t="s">
        <v>258</v>
      </c>
      <c r="F1315" s="364" t="s">
        <v>1327</v>
      </c>
      <c r="G1315" s="365" t="s">
        <v>1012</v>
      </c>
      <c r="H1315" s="364" t="s">
        <v>1039</v>
      </c>
      <c r="I1315" s="364" t="s">
        <v>1081</v>
      </c>
      <c r="J1315" s="366" t="s">
        <v>1328</v>
      </c>
      <c r="K1315" s="366">
        <v>652069</v>
      </c>
      <c r="L1315" s="366">
        <v>4</v>
      </c>
      <c r="M1315" s="366">
        <v>652069</v>
      </c>
      <c r="N1315" s="366">
        <v>4</v>
      </c>
    </row>
    <row r="1316" spans="1:14" ht="24">
      <c r="A1316" s="364">
        <v>1314</v>
      </c>
      <c r="B1316" s="365" t="s">
        <v>24</v>
      </c>
      <c r="C1316" s="364" t="s">
        <v>1078</v>
      </c>
      <c r="D1316" s="364" t="s">
        <v>1079</v>
      </c>
      <c r="E1316" s="364" t="s">
        <v>258</v>
      </c>
      <c r="F1316" s="364" t="s">
        <v>1329</v>
      </c>
      <c r="G1316" s="365" t="s">
        <v>367</v>
      </c>
      <c r="H1316" s="364" t="s">
        <v>1039</v>
      </c>
      <c r="I1316" s="364" t="s">
        <v>1081</v>
      </c>
      <c r="J1316" s="366" t="s">
        <v>1330</v>
      </c>
      <c r="K1316" s="366">
        <v>645392</v>
      </c>
      <c r="L1316" s="366">
        <v>4</v>
      </c>
      <c r="M1316" s="366">
        <v>645392</v>
      </c>
      <c r="N1316" s="366">
        <v>4</v>
      </c>
    </row>
    <row r="1317" spans="1:14" ht="36">
      <c r="A1317" s="364">
        <v>1315</v>
      </c>
      <c r="B1317" s="365" t="s">
        <v>24</v>
      </c>
      <c r="C1317" s="364" t="s">
        <v>1078</v>
      </c>
      <c r="D1317" s="364" t="s">
        <v>1079</v>
      </c>
      <c r="E1317" s="364" t="s">
        <v>258</v>
      </c>
      <c r="F1317" s="364" t="s">
        <v>1265</v>
      </c>
      <c r="G1317" s="365" t="s">
        <v>317</v>
      </c>
      <c r="H1317" s="364" t="s">
        <v>293</v>
      </c>
      <c r="I1317" s="364" t="s">
        <v>1084</v>
      </c>
      <c r="J1317" s="366" t="s">
        <v>1266</v>
      </c>
      <c r="K1317" s="366">
        <v>391287</v>
      </c>
      <c r="L1317" s="366">
        <v>4</v>
      </c>
      <c r="M1317" s="366">
        <v>391287</v>
      </c>
      <c r="N1317" s="366">
        <v>4</v>
      </c>
    </row>
    <row r="1318" spans="1:14" ht="36">
      <c r="A1318" s="364">
        <v>1316</v>
      </c>
      <c r="B1318" s="365" t="s">
        <v>24</v>
      </c>
      <c r="C1318" s="364" t="s">
        <v>1078</v>
      </c>
      <c r="D1318" s="364" t="s">
        <v>1079</v>
      </c>
      <c r="E1318" s="364" t="s">
        <v>258</v>
      </c>
      <c r="F1318" s="364" t="s">
        <v>1153</v>
      </c>
      <c r="G1318" s="365" t="s">
        <v>969</v>
      </c>
      <c r="H1318" s="364" t="s">
        <v>293</v>
      </c>
      <c r="I1318" s="364" t="s">
        <v>1084</v>
      </c>
      <c r="J1318" s="366" t="s">
        <v>1154</v>
      </c>
      <c r="K1318" s="366">
        <v>-865920</v>
      </c>
      <c r="L1318" s="366">
        <v>-8</v>
      </c>
      <c r="M1318" s="366">
        <v>-865920</v>
      </c>
      <c r="N1318" s="366">
        <v>-8</v>
      </c>
    </row>
    <row r="1319" spans="1:14" ht="36">
      <c r="A1319" s="364">
        <v>1317</v>
      </c>
      <c r="B1319" s="365" t="s">
        <v>24</v>
      </c>
      <c r="C1319" s="364" t="s">
        <v>1078</v>
      </c>
      <c r="D1319" s="364" t="s">
        <v>1079</v>
      </c>
      <c r="E1319" s="364" t="s">
        <v>258</v>
      </c>
      <c r="F1319" s="364" t="s">
        <v>1196</v>
      </c>
      <c r="G1319" s="365" t="s">
        <v>334</v>
      </c>
      <c r="H1319" s="364" t="s">
        <v>293</v>
      </c>
      <c r="I1319" s="364" t="s">
        <v>1084</v>
      </c>
      <c r="J1319" s="366" t="s">
        <v>1197</v>
      </c>
      <c r="K1319" s="366">
        <v>218013</v>
      </c>
      <c r="L1319" s="366">
        <v>2</v>
      </c>
      <c r="M1319" s="366">
        <v>218013</v>
      </c>
      <c r="N1319" s="366">
        <v>2</v>
      </c>
    </row>
    <row r="1320" spans="1:14" ht="36">
      <c r="A1320" s="364">
        <v>1318</v>
      </c>
      <c r="B1320" s="365" t="s">
        <v>24</v>
      </c>
      <c r="C1320" s="364" t="s">
        <v>1078</v>
      </c>
      <c r="D1320" s="364" t="s">
        <v>1079</v>
      </c>
      <c r="E1320" s="364" t="s">
        <v>258</v>
      </c>
      <c r="F1320" s="364" t="s">
        <v>1180</v>
      </c>
      <c r="G1320" s="365" t="s">
        <v>417</v>
      </c>
      <c r="H1320" s="364" t="s">
        <v>293</v>
      </c>
      <c r="I1320" s="364" t="s">
        <v>1084</v>
      </c>
      <c r="J1320" s="366" t="s">
        <v>1181</v>
      </c>
      <c r="K1320" s="366">
        <v>379381</v>
      </c>
      <c r="L1320" s="366">
        <v>4</v>
      </c>
      <c r="M1320" s="366">
        <v>379381</v>
      </c>
      <c r="N1320" s="366">
        <v>4</v>
      </c>
    </row>
    <row r="1321" spans="1:14" ht="24">
      <c r="A1321" s="364">
        <v>1319</v>
      </c>
      <c r="B1321" s="365" t="s">
        <v>24</v>
      </c>
      <c r="C1321" s="364" t="s">
        <v>1078</v>
      </c>
      <c r="D1321" s="364" t="s">
        <v>1079</v>
      </c>
      <c r="E1321" s="364" t="s">
        <v>258</v>
      </c>
      <c r="F1321" s="364" t="s">
        <v>1731</v>
      </c>
      <c r="G1321" s="365" t="s">
        <v>1732</v>
      </c>
      <c r="H1321" s="364" t="s">
        <v>296</v>
      </c>
      <c r="I1321" s="364" t="s">
        <v>1282</v>
      </c>
      <c r="J1321" s="366" t="s">
        <v>1733</v>
      </c>
      <c r="K1321" s="366">
        <v>440916</v>
      </c>
      <c r="L1321" s="366">
        <v>2</v>
      </c>
      <c r="M1321" s="366">
        <v>440916</v>
      </c>
      <c r="N1321" s="366">
        <v>2</v>
      </c>
    </row>
    <row r="1322" spans="1:14" ht="60">
      <c r="A1322" s="364">
        <v>1320</v>
      </c>
      <c r="B1322" s="365" t="s">
        <v>24</v>
      </c>
      <c r="C1322" s="364" t="s">
        <v>1078</v>
      </c>
      <c r="D1322" s="364" t="s">
        <v>1090</v>
      </c>
      <c r="E1322" s="364" t="s">
        <v>258</v>
      </c>
      <c r="F1322" s="364" t="s">
        <v>2094</v>
      </c>
      <c r="G1322" s="365" t="s">
        <v>2095</v>
      </c>
      <c r="H1322" s="364" t="s">
        <v>2096</v>
      </c>
      <c r="I1322" s="364" t="s">
        <v>1187</v>
      </c>
      <c r="J1322" s="366" t="s">
        <v>2097</v>
      </c>
      <c r="K1322" s="366">
        <v>0</v>
      </c>
      <c r="L1322" s="366">
        <v>0</v>
      </c>
      <c r="M1322" s="366">
        <v>0</v>
      </c>
      <c r="N1322" s="366">
        <v>0</v>
      </c>
    </row>
    <row r="1323" spans="1:14" ht="24">
      <c r="A1323" s="364">
        <v>1321</v>
      </c>
      <c r="B1323" s="365" t="s">
        <v>24</v>
      </c>
      <c r="C1323" s="364" t="s">
        <v>1078</v>
      </c>
      <c r="D1323" s="364" t="s">
        <v>1079</v>
      </c>
      <c r="E1323" s="364" t="s">
        <v>258</v>
      </c>
      <c r="F1323" s="364" t="s">
        <v>1279</v>
      </c>
      <c r="G1323" s="365" t="s">
        <v>369</v>
      </c>
      <c r="H1323" s="364" t="s">
        <v>296</v>
      </c>
      <c r="I1323" s="364" t="s">
        <v>1187</v>
      </c>
      <c r="J1323" s="366" t="s">
        <v>1280</v>
      </c>
      <c r="K1323" s="366">
        <v>416688</v>
      </c>
      <c r="L1323" s="366">
        <v>2</v>
      </c>
      <c r="M1323" s="366">
        <v>416688</v>
      </c>
      <c r="N1323" s="366">
        <v>2</v>
      </c>
    </row>
    <row r="1324" spans="1:14" ht="48">
      <c r="A1324" s="364">
        <v>1322</v>
      </c>
      <c r="B1324" s="365" t="s">
        <v>24</v>
      </c>
      <c r="C1324" s="364" t="s">
        <v>1078</v>
      </c>
      <c r="D1324" s="364" t="s">
        <v>1090</v>
      </c>
      <c r="E1324" s="364" t="s">
        <v>258</v>
      </c>
      <c r="F1324" s="364" t="s">
        <v>1492</v>
      </c>
      <c r="G1324" s="365" t="s">
        <v>1064</v>
      </c>
      <c r="H1324" s="364" t="s">
        <v>284</v>
      </c>
      <c r="I1324" s="364" t="s">
        <v>1251</v>
      </c>
      <c r="J1324" s="366" t="s">
        <v>1493</v>
      </c>
      <c r="K1324" s="366">
        <v>2469294</v>
      </c>
      <c r="L1324" s="366">
        <v>8</v>
      </c>
      <c r="M1324" s="366">
        <v>2469294</v>
      </c>
      <c r="N1324" s="366">
        <v>8</v>
      </c>
    </row>
    <row r="1325" spans="1:14" ht="36">
      <c r="A1325" s="364">
        <v>1323</v>
      </c>
      <c r="B1325" s="365" t="s">
        <v>24</v>
      </c>
      <c r="C1325" s="364" t="s">
        <v>1078</v>
      </c>
      <c r="D1325" s="364" t="s">
        <v>1131</v>
      </c>
      <c r="E1325" s="364" t="s">
        <v>258</v>
      </c>
      <c r="F1325" s="364" t="s">
        <v>1300</v>
      </c>
      <c r="G1325" s="365" t="s">
        <v>362</v>
      </c>
      <c r="H1325" s="364" t="s">
        <v>283</v>
      </c>
      <c r="I1325" s="364" t="s">
        <v>1251</v>
      </c>
      <c r="J1325" s="366" t="s">
        <v>1301</v>
      </c>
      <c r="K1325" s="366">
        <v>279243</v>
      </c>
      <c r="L1325" s="366">
        <v>1</v>
      </c>
      <c r="M1325" s="366">
        <v>279243</v>
      </c>
      <c r="N1325" s="366">
        <v>1</v>
      </c>
    </row>
    <row r="1326" spans="1:14" ht="36">
      <c r="A1326" s="364">
        <v>1324</v>
      </c>
      <c r="B1326" s="365" t="s">
        <v>24</v>
      </c>
      <c r="C1326" s="364" t="s">
        <v>1078</v>
      </c>
      <c r="D1326" s="364" t="s">
        <v>1079</v>
      </c>
      <c r="E1326" s="364" t="s">
        <v>258</v>
      </c>
      <c r="F1326" s="364" t="s">
        <v>1172</v>
      </c>
      <c r="G1326" s="365" t="s">
        <v>318</v>
      </c>
      <c r="H1326" s="364" t="s">
        <v>293</v>
      </c>
      <c r="I1326" s="364" t="s">
        <v>1088</v>
      </c>
      <c r="J1326" s="366" t="s">
        <v>1173</v>
      </c>
      <c r="K1326" s="366">
        <v>0</v>
      </c>
      <c r="L1326" s="366">
        <v>0</v>
      </c>
      <c r="M1326" s="366">
        <v>0</v>
      </c>
      <c r="N1326" s="366">
        <v>0</v>
      </c>
    </row>
    <row r="1327" spans="1:14" ht="48">
      <c r="A1327" s="364">
        <v>1325</v>
      </c>
      <c r="B1327" s="365" t="s">
        <v>24</v>
      </c>
      <c r="C1327" s="364" t="s">
        <v>1078</v>
      </c>
      <c r="D1327" s="364" t="s">
        <v>1079</v>
      </c>
      <c r="E1327" s="364" t="s">
        <v>258</v>
      </c>
      <c r="F1327" s="364" t="s">
        <v>1411</v>
      </c>
      <c r="G1327" s="365" t="s">
        <v>1030</v>
      </c>
      <c r="H1327" s="364" t="s">
        <v>304</v>
      </c>
      <c r="I1327" s="364" t="s">
        <v>1412</v>
      </c>
      <c r="J1327" s="366" t="s">
        <v>1413</v>
      </c>
      <c r="K1327" s="366">
        <v>504892</v>
      </c>
      <c r="L1327" s="366">
        <v>2</v>
      </c>
      <c r="M1327" s="366">
        <v>504892</v>
      </c>
      <c r="N1327" s="366">
        <v>2</v>
      </c>
    </row>
    <row r="1328" spans="1:14" ht="48">
      <c r="A1328" s="364">
        <v>1326</v>
      </c>
      <c r="B1328" s="365" t="s">
        <v>24</v>
      </c>
      <c r="C1328" s="364" t="s">
        <v>1078</v>
      </c>
      <c r="D1328" s="364" t="s">
        <v>1079</v>
      </c>
      <c r="E1328" s="364" t="s">
        <v>258</v>
      </c>
      <c r="F1328" s="364" t="s">
        <v>1476</v>
      </c>
      <c r="G1328" s="365" t="s">
        <v>999</v>
      </c>
      <c r="H1328" s="364" t="s">
        <v>304</v>
      </c>
      <c r="I1328" s="364" t="s">
        <v>1412</v>
      </c>
      <c r="J1328" s="366" t="s">
        <v>1477</v>
      </c>
      <c r="K1328" s="366">
        <v>-280449</v>
      </c>
      <c r="L1328" s="366">
        <v>-1</v>
      </c>
      <c r="M1328" s="366">
        <v>-280449</v>
      </c>
      <c r="N1328" s="366">
        <v>-1</v>
      </c>
    </row>
    <row r="1329" spans="1:14" ht="36">
      <c r="A1329" s="364">
        <v>1327</v>
      </c>
      <c r="B1329" s="365" t="s">
        <v>24</v>
      </c>
      <c r="C1329" s="364" t="s">
        <v>1078</v>
      </c>
      <c r="D1329" s="364" t="s">
        <v>1079</v>
      </c>
      <c r="E1329" s="364" t="s">
        <v>258</v>
      </c>
      <c r="F1329" s="364" t="s">
        <v>1348</v>
      </c>
      <c r="G1329" s="365" t="s">
        <v>970</v>
      </c>
      <c r="H1329" s="364" t="s">
        <v>971</v>
      </c>
      <c r="I1329" s="364" t="s">
        <v>1092</v>
      </c>
      <c r="J1329" s="366" t="s">
        <v>1349</v>
      </c>
      <c r="K1329" s="366">
        <v>-326576</v>
      </c>
      <c r="L1329" s="366">
        <v>-2</v>
      </c>
      <c r="M1329" s="366">
        <v>-326576</v>
      </c>
      <c r="N1329" s="366">
        <v>-2</v>
      </c>
    </row>
    <row r="1330" spans="1:14" ht="36">
      <c r="A1330" s="364">
        <v>1328</v>
      </c>
      <c r="B1330" s="365" t="s">
        <v>24</v>
      </c>
      <c r="C1330" s="364" t="s">
        <v>1078</v>
      </c>
      <c r="D1330" s="364" t="s">
        <v>1086</v>
      </c>
      <c r="E1330" s="364" t="s">
        <v>258</v>
      </c>
      <c r="F1330" s="364" t="s">
        <v>1232</v>
      </c>
      <c r="G1330" s="365" t="s">
        <v>972</v>
      </c>
      <c r="H1330" s="364" t="s">
        <v>295</v>
      </c>
      <c r="I1330" s="364" t="s">
        <v>1092</v>
      </c>
      <c r="J1330" s="366" t="s">
        <v>1233</v>
      </c>
      <c r="K1330" s="366">
        <v>392041</v>
      </c>
      <c r="L1330" s="366">
        <v>4</v>
      </c>
      <c r="M1330" s="366">
        <v>392041</v>
      </c>
      <c r="N1330" s="366">
        <v>4</v>
      </c>
    </row>
    <row r="1331" spans="1:14" ht="48">
      <c r="A1331" s="364">
        <v>1329</v>
      </c>
      <c r="B1331" s="365" t="s">
        <v>24</v>
      </c>
      <c r="C1331" s="364" t="s">
        <v>1078</v>
      </c>
      <c r="D1331" s="364" t="s">
        <v>1090</v>
      </c>
      <c r="E1331" s="364" t="s">
        <v>258</v>
      </c>
      <c r="F1331" s="364" t="s">
        <v>1432</v>
      </c>
      <c r="G1331" s="365" t="s">
        <v>1034</v>
      </c>
      <c r="H1331" s="364" t="s">
        <v>285</v>
      </c>
      <c r="I1331" s="364" t="s">
        <v>1092</v>
      </c>
      <c r="J1331" s="366" t="s">
        <v>1433</v>
      </c>
      <c r="K1331" s="366">
        <v>-290308</v>
      </c>
      <c r="L1331" s="366">
        <v>-1</v>
      </c>
      <c r="M1331" s="366">
        <v>-290308</v>
      </c>
      <c r="N1331" s="366">
        <v>-1</v>
      </c>
    </row>
    <row r="1332" spans="1:14" ht="24">
      <c r="A1332" s="364">
        <v>1330</v>
      </c>
      <c r="B1332" s="365" t="s">
        <v>24</v>
      </c>
      <c r="C1332" s="364" t="s">
        <v>1078</v>
      </c>
      <c r="D1332" s="364" t="s">
        <v>1090</v>
      </c>
      <c r="E1332" s="364" t="s">
        <v>258</v>
      </c>
      <c r="F1332" s="364" t="s">
        <v>1224</v>
      </c>
      <c r="G1332" s="365" t="s">
        <v>331</v>
      </c>
      <c r="H1332" s="364" t="s">
        <v>285</v>
      </c>
      <c r="I1332" s="364" t="s">
        <v>1092</v>
      </c>
      <c r="J1332" s="366" t="s">
        <v>1225</v>
      </c>
      <c r="K1332" s="366">
        <v>-582713</v>
      </c>
      <c r="L1332" s="366">
        <v>-2</v>
      </c>
      <c r="M1332" s="366">
        <v>-582713</v>
      </c>
      <c r="N1332" s="366">
        <v>-2</v>
      </c>
    </row>
    <row r="1333" spans="1:14" ht="36">
      <c r="A1333" s="364">
        <v>1331</v>
      </c>
      <c r="B1333" s="365" t="s">
        <v>24</v>
      </c>
      <c r="C1333" s="364" t="s">
        <v>1078</v>
      </c>
      <c r="D1333" s="364" t="s">
        <v>1079</v>
      </c>
      <c r="E1333" s="364" t="s">
        <v>258</v>
      </c>
      <c r="F1333" s="364" t="s">
        <v>1831</v>
      </c>
      <c r="G1333" s="365" t="s">
        <v>1832</v>
      </c>
      <c r="H1333" s="364" t="s">
        <v>299</v>
      </c>
      <c r="I1333" s="364" t="s">
        <v>1092</v>
      </c>
      <c r="J1333" s="366" t="s">
        <v>1833</v>
      </c>
      <c r="K1333" s="366">
        <v>769609</v>
      </c>
      <c r="L1333" s="366">
        <v>4</v>
      </c>
      <c r="M1333" s="366">
        <v>769609</v>
      </c>
      <c r="N1333" s="366">
        <v>4</v>
      </c>
    </row>
    <row r="1334" spans="1:14" ht="24">
      <c r="A1334" s="364">
        <v>1332</v>
      </c>
      <c r="B1334" s="365" t="s">
        <v>24</v>
      </c>
      <c r="C1334" s="364" t="s">
        <v>1078</v>
      </c>
      <c r="D1334" s="364" t="s">
        <v>1131</v>
      </c>
      <c r="E1334" s="364" t="s">
        <v>258</v>
      </c>
      <c r="F1334" s="364" t="s">
        <v>1315</v>
      </c>
      <c r="G1334" s="365" t="s">
        <v>425</v>
      </c>
      <c r="H1334" s="364" t="s">
        <v>290</v>
      </c>
      <c r="I1334" s="364" t="s">
        <v>1092</v>
      </c>
      <c r="J1334" s="366" t="s">
        <v>1316</v>
      </c>
      <c r="K1334" s="366">
        <v>276947</v>
      </c>
      <c r="L1334" s="366">
        <v>2</v>
      </c>
      <c r="M1334" s="366">
        <v>276947</v>
      </c>
      <c r="N1334" s="366">
        <v>2</v>
      </c>
    </row>
    <row r="1335" spans="1:14" ht="36">
      <c r="A1335" s="364">
        <v>1333</v>
      </c>
      <c r="B1335" s="365" t="s">
        <v>24</v>
      </c>
      <c r="C1335" s="364" t="s">
        <v>1078</v>
      </c>
      <c r="D1335" s="364" t="s">
        <v>1131</v>
      </c>
      <c r="E1335" s="364" t="s">
        <v>258</v>
      </c>
      <c r="F1335" s="364" t="s">
        <v>1305</v>
      </c>
      <c r="G1335" s="365" t="s">
        <v>350</v>
      </c>
      <c r="H1335" s="364" t="s">
        <v>284</v>
      </c>
      <c r="I1335" s="364" t="s">
        <v>1092</v>
      </c>
      <c r="J1335" s="366" t="s">
        <v>1306</v>
      </c>
      <c r="K1335" s="366">
        <v>-4168467</v>
      </c>
      <c r="L1335" s="366">
        <v>-12</v>
      </c>
      <c r="M1335" s="366">
        <v>-4168467</v>
      </c>
      <c r="N1335" s="366">
        <v>-12</v>
      </c>
    </row>
    <row r="1336" spans="1:14" ht="48">
      <c r="A1336" s="364">
        <v>1334</v>
      </c>
      <c r="B1336" s="365" t="s">
        <v>24</v>
      </c>
      <c r="C1336" s="364" t="s">
        <v>1078</v>
      </c>
      <c r="D1336" s="364" t="s">
        <v>1131</v>
      </c>
      <c r="E1336" s="364" t="s">
        <v>258</v>
      </c>
      <c r="F1336" s="364" t="s">
        <v>1660</v>
      </c>
      <c r="G1336" s="365" t="s">
        <v>1661</v>
      </c>
      <c r="H1336" s="364" t="s">
        <v>292</v>
      </c>
      <c r="I1336" s="364" t="s">
        <v>1092</v>
      </c>
      <c r="J1336" s="366" t="s">
        <v>1289</v>
      </c>
      <c r="K1336" s="366">
        <v>3100463</v>
      </c>
      <c r="L1336" s="366">
        <v>13</v>
      </c>
      <c r="M1336" s="366">
        <v>3100463</v>
      </c>
      <c r="N1336" s="366">
        <v>13</v>
      </c>
    </row>
    <row r="1337" spans="1:14" ht="48">
      <c r="A1337" s="364">
        <v>1335</v>
      </c>
      <c r="B1337" s="365" t="s">
        <v>24</v>
      </c>
      <c r="C1337" s="364" t="s">
        <v>1078</v>
      </c>
      <c r="D1337" s="364" t="s">
        <v>1079</v>
      </c>
      <c r="E1337" s="364" t="s">
        <v>258</v>
      </c>
      <c r="F1337" s="364" t="s">
        <v>1246</v>
      </c>
      <c r="G1337" s="365" t="s">
        <v>959</v>
      </c>
      <c r="H1337" s="364" t="s">
        <v>960</v>
      </c>
      <c r="I1337" s="364" t="s">
        <v>1092</v>
      </c>
      <c r="J1337" s="366" t="s">
        <v>1247</v>
      </c>
      <c r="K1337" s="366">
        <v>-1372839</v>
      </c>
      <c r="L1337" s="366">
        <v>-7</v>
      </c>
      <c r="M1337" s="366">
        <v>-1372839</v>
      </c>
      <c r="N1337" s="366">
        <v>-7</v>
      </c>
    </row>
    <row r="1338" spans="1:14" ht="60">
      <c r="A1338" s="364">
        <v>1336</v>
      </c>
      <c r="B1338" s="365" t="s">
        <v>24</v>
      </c>
      <c r="C1338" s="364" t="s">
        <v>1078</v>
      </c>
      <c r="D1338" s="364" t="s">
        <v>1079</v>
      </c>
      <c r="E1338" s="364" t="s">
        <v>258</v>
      </c>
      <c r="F1338" s="364" t="s">
        <v>1631</v>
      </c>
      <c r="G1338" s="365" t="s">
        <v>1632</v>
      </c>
      <c r="H1338" s="364" t="s">
        <v>292</v>
      </c>
      <c r="I1338" s="364" t="s">
        <v>1092</v>
      </c>
      <c r="J1338" s="366" t="s">
        <v>1242</v>
      </c>
      <c r="K1338" s="366">
        <v>-375366</v>
      </c>
      <c r="L1338" s="366">
        <v>-2</v>
      </c>
      <c r="M1338" s="366">
        <v>-375366</v>
      </c>
      <c r="N1338" s="366">
        <v>-2</v>
      </c>
    </row>
    <row r="1339" spans="1:14" ht="24">
      <c r="A1339" s="364">
        <v>1337</v>
      </c>
      <c r="B1339" s="365" t="s">
        <v>89</v>
      </c>
      <c r="C1339" s="364" t="s">
        <v>1078</v>
      </c>
      <c r="D1339" s="364" t="s">
        <v>1102</v>
      </c>
      <c r="E1339" s="364" t="s">
        <v>88</v>
      </c>
      <c r="F1339" s="364" t="s">
        <v>1358</v>
      </c>
      <c r="G1339" s="365" t="s">
        <v>981</v>
      </c>
      <c r="H1339" s="364" t="s">
        <v>982</v>
      </c>
      <c r="I1339" s="364" t="s">
        <v>1092</v>
      </c>
      <c r="J1339" s="366" t="s">
        <v>1359</v>
      </c>
      <c r="K1339" s="366">
        <v>495934</v>
      </c>
      <c r="L1339" s="366">
        <v>4</v>
      </c>
      <c r="M1339" s="366">
        <v>495934</v>
      </c>
      <c r="N1339" s="366">
        <v>4</v>
      </c>
    </row>
    <row r="1340" spans="1:14" ht="24">
      <c r="A1340" s="364">
        <v>1338</v>
      </c>
      <c r="B1340" s="365" t="s">
        <v>89</v>
      </c>
      <c r="C1340" s="364" t="s">
        <v>1078</v>
      </c>
      <c r="D1340" s="364" t="s">
        <v>1102</v>
      </c>
      <c r="E1340" s="364" t="s">
        <v>88</v>
      </c>
      <c r="F1340" s="364" t="s">
        <v>1142</v>
      </c>
      <c r="G1340" s="365" t="s">
        <v>354</v>
      </c>
      <c r="H1340" s="364" t="s">
        <v>303</v>
      </c>
      <c r="I1340" s="364" t="s">
        <v>1081</v>
      </c>
      <c r="J1340" s="366" t="s">
        <v>1143</v>
      </c>
      <c r="K1340" s="366">
        <v>1230552</v>
      </c>
      <c r="L1340" s="366">
        <v>18</v>
      </c>
      <c r="M1340" s="366">
        <v>1230552</v>
      </c>
      <c r="N1340" s="366">
        <v>18</v>
      </c>
    </row>
    <row r="1341" spans="1:14" ht="24">
      <c r="A1341" s="364">
        <v>1339</v>
      </c>
      <c r="B1341" s="365" t="s">
        <v>89</v>
      </c>
      <c r="C1341" s="364" t="s">
        <v>1078</v>
      </c>
      <c r="D1341" s="364" t="s">
        <v>1102</v>
      </c>
      <c r="E1341" s="364" t="s">
        <v>88</v>
      </c>
      <c r="F1341" s="364" t="s">
        <v>1103</v>
      </c>
      <c r="G1341" s="365" t="s">
        <v>977</v>
      </c>
      <c r="H1341" s="364" t="s">
        <v>303</v>
      </c>
      <c r="I1341" s="364" t="s">
        <v>1081</v>
      </c>
      <c r="J1341" s="366" t="s">
        <v>1104</v>
      </c>
      <c r="K1341" s="366">
        <v>6719976</v>
      </c>
      <c r="L1341" s="366">
        <v>106</v>
      </c>
      <c r="M1341" s="366">
        <v>6719976</v>
      </c>
      <c r="N1341" s="366">
        <v>106</v>
      </c>
    </row>
    <row r="1342" spans="1:14" ht="24">
      <c r="A1342" s="364">
        <v>1340</v>
      </c>
      <c r="B1342" s="365" t="s">
        <v>89</v>
      </c>
      <c r="C1342" s="364" t="s">
        <v>1078</v>
      </c>
      <c r="D1342" s="364" t="s">
        <v>1102</v>
      </c>
      <c r="E1342" s="364" t="s">
        <v>88</v>
      </c>
      <c r="F1342" s="364" t="s">
        <v>1212</v>
      </c>
      <c r="G1342" s="365" t="s">
        <v>940</v>
      </c>
      <c r="H1342" s="364" t="s">
        <v>303</v>
      </c>
      <c r="I1342" s="364" t="s">
        <v>1081</v>
      </c>
      <c r="J1342" s="366" t="s">
        <v>1213</v>
      </c>
      <c r="K1342" s="366">
        <v>81036</v>
      </c>
      <c r="L1342" s="366">
        <v>1</v>
      </c>
      <c r="M1342" s="366">
        <v>81036</v>
      </c>
      <c r="N1342" s="366">
        <v>1</v>
      </c>
    </row>
    <row r="1343" spans="1:14" ht="24">
      <c r="A1343" s="364">
        <v>1341</v>
      </c>
      <c r="B1343" s="365" t="s">
        <v>89</v>
      </c>
      <c r="C1343" s="364" t="s">
        <v>1078</v>
      </c>
      <c r="D1343" s="364" t="s">
        <v>1102</v>
      </c>
      <c r="E1343" s="364" t="s">
        <v>88</v>
      </c>
      <c r="F1343" s="364" t="s">
        <v>1485</v>
      </c>
      <c r="G1343" s="365" t="s">
        <v>998</v>
      </c>
      <c r="H1343" s="364" t="s">
        <v>303</v>
      </c>
      <c r="I1343" s="364" t="s">
        <v>1081</v>
      </c>
      <c r="J1343" s="366" t="s">
        <v>1486</v>
      </c>
      <c r="K1343" s="366">
        <v>239040</v>
      </c>
      <c r="L1343" s="366">
        <v>4</v>
      </c>
      <c r="M1343" s="366">
        <v>239040</v>
      </c>
      <c r="N1343" s="366">
        <v>4</v>
      </c>
    </row>
    <row r="1344" spans="1:14" ht="24">
      <c r="A1344" s="364">
        <v>1342</v>
      </c>
      <c r="B1344" s="365" t="s">
        <v>89</v>
      </c>
      <c r="C1344" s="364" t="s">
        <v>1078</v>
      </c>
      <c r="D1344" s="364" t="s">
        <v>1102</v>
      </c>
      <c r="E1344" s="364" t="s">
        <v>88</v>
      </c>
      <c r="F1344" s="364" t="s">
        <v>1321</v>
      </c>
      <c r="G1344" s="365" t="s">
        <v>1020</v>
      </c>
      <c r="H1344" s="364" t="s">
        <v>303</v>
      </c>
      <c r="I1344" s="364" t="s">
        <v>1081</v>
      </c>
      <c r="J1344" s="366" t="s">
        <v>1322</v>
      </c>
      <c r="K1344" s="366">
        <v>267984</v>
      </c>
      <c r="L1344" s="366">
        <v>4</v>
      </c>
      <c r="M1344" s="366">
        <v>267984</v>
      </c>
      <c r="N1344" s="366">
        <v>4</v>
      </c>
    </row>
    <row r="1345" spans="1:14" ht="24">
      <c r="A1345" s="364">
        <v>1343</v>
      </c>
      <c r="B1345" s="365" t="s">
        <v>89</v>
      </c>
      <c r="C1345" s="364" t="s">
        <v>1078</v>
      </c>
      <c r="D1345" s="364" t="s">
        <v>1102</v>
      </c>
      <c r="E1345" s="364" t="s">
        <v>88</v>
      </c>
      <c r="F1345" s="364" t="s">
        <v>1185</v>
      </c>
      <c r="G1345" s="365" t="s">
        <v>338</v>
      </c>
      <c r="H1345" s="364" t="s">
        <v>303</v>
      </c>
      <c r="I1345" s="364" t="s">
        <v>1081</v>
      </c>
      <c r="J1345" s="366" t="s">
        <v>1186</v>
      </c>
      <c r="K1345" s="366">
        <v>168480</v>
      </c>
      <c r="L1345" s="366">
        <v>4</v>
      </c>
      <c r="M1345" s="366">
        <v>168480</v>
      </c>
      <c r="N1345" s="366">
        <v>4</v>
      </c>
    </row>
    <row r="1346" spans="1:14" ht="24">
      <c r="A1346" s="364">
        <v>1344</v>
      </c>
      <c r="B1346" s="365" t="s">
        <v>89</v>
      </c>
      <c r="C1346" s="364" t="s">
        <v>1078</v>
      </c>
      <c r="D1346" s="364" t="s">
        <v>1079</v>
      </c>
      <c r="E1346" s="364" t="s">
        <v>88</v>
      </c>
      <c r="F1346" s="364" t="s">
        <v>1638</v>
      </c>
      <c r="G1346" s="365" t="s">
        <v>321</v>
      </c>
      <c r="H1346" s="364" t="s">
        <v>307</v>
      </c>
      <c r="I1346" s="364" t="s">
        <v>1092</v>
      </c>
      <c r="J1346" s="366" t="s">
        <v>1639</v>
      </c>
      <c r="K1346" s="366">
        <v>0</v>
      </c>
      <c r="L1346" s="366">
        <v>0</v>
      </c>
      <c r="M1346" s="366">
        <v>0</v>
      </c>
      <c r="N1346" s="366">
        <v>0</v>
      </c>
    </row>
    <row r="1347" spans="1:14" ht="24">
      <c r="A1347" s="364">
        <v>1345</v>
      </c>
      <c r="B1347" s="365" t="s">
        <v>89</v>
      </c>
      <c r="C1347" s="364" t="s">
        <v>1078</v>
      </c>
      <c r="D1347" s="364" t="s">
        <v>1079</v>
      </c>
      <c r="E1347" s="364" t="s">
        <v>88</v>
      </c>
      <c r="F1347" s="364" t="s">
        <v>1110</v>
      </c>
      <c r="G1347" s="365" t="s">
        <v>315</v>
      </c>
      <c r="H1347" s="364" t="s">
        <v>307</v>
      </c>
      <c r="I1347" s="364" t="s">
        <v>1092</v>
      </c>
      <c r="J1347" s="366" t="s">
        <v>1111</v>
      </c>
      <c r="K1347" s="366">
        <v>0</v>
      </c>
      <c r="L1347" s="366">
        <v>0</v>
      </c>
      <c r="M1347" s="366">
        <v>0</v>
      </c>
      <c r="N1347" s="366">
        <v>0</v>
      </c>
    </row>
    <row r="1348" spans="1:14" ht="24">
      <c r="A1348" s="364">
        <v>1346</v>
      </c>
      <c r="B1348" s="365" t="s">
        <v>89</v>
      </c>
      <c r="C1348" s="364" t="s">
        <v>1078</v>
      </c>
      <c r="D1348" s="364" t="s">
        <v>1079</v>
      </c>
      <c r="E1348" s="364" t="s">
        <v>88</v>
      </c>
      <c r="F1348" s="364" t="s">
        <v>1121</v>
      </c>
      <c r="G1348" s="365" t="s">
        <v>337</v>
      </c>
      <c r="H1348" s="364" t="s">
        <v>307</v>
      </c>
      <c r="I1348" s="364" t="s">
        <v>1092</v>
      </c>
      <c r="J1348" s="366" t="s">
        <v>1122</v>
      </c>
      <c r="K1348" s="366">
        <v>1443300</v>
      </c>
      <c r="L1348" s="366">
        <v>12</v>
      </c>
      <c r="M1348" s="366">
        <v>1443300</v>
      </c>
      <c r="N1348" s="366">
        <v>12</v>
      </c>
    </row>
    <row r="1349" spans="1:14" ht="24">
      <c r="A1349" s="364">
        <v>1347</v>
      </c>
      <c r="B1349" s="365" t="s">
        <v>89</v>
      </c>
      <c r="C1349" s="364" t="s">
        <v>1078</v>
      </c>
      <c r="D1349" s="364" t="s">
        <v>1090</v>
      </c>
      <c r="E1349" s="364" t="s">
        <v>88</v>
      </c>
      <c r="F1349" s="364" t="s">
        <v>1140</v>
      </c>
      <c r="G1349" s="365" t="s">
        <v>321</v>
      </c>
      <c r="H1349" s="364" t="s">
        <v>287</v>
      </c>
      <c r="I1349" s="364" t="s">
        <v>1092</v>
      </c>
      <c r="J1349" s="366" t="s">
        <v>1141</v>
      </c>
      <c r="K1349" s="366">
        <v>2986050</v>
      </c>
      <c r="L1349" s="366">
        <v>30</v>
      </c>
      <c r="M1349" s="366">
        <v>2986050</v>
      </c>
      <c r="N1349" s="366">
        <v>30</v>
      </c>
    </row>
    <row r="1350" spans="1:14" ht="24">
      <c r="A1350" s="364">
        <v>1348</v>
      </c>
      <c r="B1350" s="365" t="s">
        <v>89</v>
      </c>
      <c r="C1350" s="364" t="s">
        <v>1078</v>
      </c>
      <c r="D1350" s="364" t="s">
        <v>1090</v>
      </c>
      <c r="E1350" s="364" t="s">
        <v>88</v>
      </c>
      <c r="F1350" s="364" t="s">
        <v>1138</v>
      </c>
      <c r="G1350" s="365" t="s">
        <v>351</v>
      </c>
      <c r="H1350" s="364" t="s">
        <v>287</v>
      </c>
      <c r="I1350" s="364" t="s">
        <v>1092</v>
      </c>
      <c r="J1350" s="366" t="s">
        <v>1139</v>
      </c>
      <c r="K1350" s="366">
        <v>486838</v>
      </c>
      <c r="L1350" s="366">
        <v>5</v>
      </c>
      <c r="M1350" s="366">
        <v>486838</v>
      </c>
      <c r="N1350" s="366">
        <v>5</v>
      </c>
    </row>
    <row r="1351" spans="1:14" ht="24">
      <c r="A1351" s="364">
        <v>1349</v>
      </c>
      <c r="B1351" s="365" t="s">
        <v>89</v>
      </c>
      <c r="C1351" s="364" t="s">
        <v>1078</v>
      </c>
      <c r="D1351" s="364" t="s">
        <v>1090</v>
      </c>
      <c r="E1351" s="364" t="s">
        <v>88</v>
      </c>
      <c r="F1351" s="364" t="s">
        <v>1127</v>
      </c>
      <c r="G1351" s="365" t="s">
        <v>315</v>
      </c>
      <c r="H1351" s="364" t="s">
        <v>287</v>
      </c>
      <c r="I1351" s="364" t="s">
        <v>1092</v>
      </c>
      <c r="J1351" s="366" t="s">
        <v>1128</v>
      </c>
      <c r="K1351" s="366">
        <v>-1135770</v>
      </c>
      <c r="L1351" s="366">
        <v>-12</v>
      </c>
      <c r="M1351" s="366">
        <v>-1135770</v>
      </c>
      <c r="N1351" s="366">
        <v>-12</v>
      </c>
    </row>
    <row r="1352" spans="1:14" ht="24">
      <c r="A1352" s="364">
        <v>1350</v>
      </c>
      <c r="B1352" s="365" t="s">
        <v>89</v>
      </c>
      <c r="C1352" s="364" t="s">
        <v>1078</v>
      </c>
      <c r="D1352" s="364" t="s">
        <v>1090</v>
      </c>
      <c r="E1352" s="364" t="s">
        <v>88</v>
      </c>
      <c r="F1352" s="364" t="s">
        <v>1123</v>
      </c>
      <c r="G1352" s="365" t="s">
        <v>966</v>
      </c>
      <c r="H1352" s="364" t="s">
        <v>287</v>
      </c>
      <c r="I1352" s="364" t="s">
        <v>1092</v>
      </c>
      <c r="J1352" s="366" t="s">
        <v>1124</v>
      </c>
      <c r="K1352" s="366">
        <v>0</v>
      </c>
      <c r="L1352" s="366">
        <v>0</v>
      </c>
      <c r="M1352" s="366">
        <v>0</v>
      </c>
      <c r="N1352" s="366">
        <v>0</v>
      </c>
    </row>
    <row r="1353" spans="1:14" ht="24">
      <c r="A1353" s="364">
        <v>1351</v>
      </c>
      <c r="B1353" s="365" t="s">
        <v>89</v>
      </c>
      <c r="C1353" s="364" t="s">
        <v>1078</v>
      </c>
      <c r="D1353" s="364" t="s">
        <v>1090</v>
      </c>
      <c r="E1353" s="364" t="s">
        <v>88</v>
      </c>
      <c r="F1353" s="364" t="s">
        <v>1112</v>
      </c>
      <c r="G1353" s="365" t="s">
        <v>352</v>
      </c>
      <c r="H1353" s="364" t="s">
        <v>287</v>
      </c>
      <c r="I1353" s="364" t="s">
        <v>1092</v>
      </c>
      <c r="J1353" s="366" t="s">
        <v>1113</v>
      </c>
      <c r="K1353" s="366">
        <v>-227205</v>
      </c>
      <c r="L1353" s="366">
        <v>-2</v>
      </c>
      <c r="M1353" s="366">
        <v>-227205</v>
      </c>
      <c r="N1353" s="366">
        <v>-2</v>
      </c>
    </row>
    <row r="1354" spans="1:14" ht="24">
      <c r="A1354" s="364">
        <v>1352</v>
      </c>
      <c r="B1354" s="365" t="s">
        <v>89</v>
      </c>
      <c r="C1354" s="364" t="s">
        <v>1078</v>
      </c>
      <c r="D1354" s="364" t="s">
        <v>1090</v>
      </c>
      <c r="E1354" s="364" t="s">
        <v>88</v>
      </c>
      <c r="F1354" s="364" t="s">
        <v>1132</v>
      </c>
      <c r="G1354" s="365" t="s">
        <v>325</v>
      </c>
      <c r="H1354" s="364" t="s">
        <v>287</v>
      </c>
      <c r="I1354" s="364" t="s">
        <v>1092</v>
      </c>
      <c r="J1354" s="366" t="s">
        <v>1133</v>
      </c>
      <c r="K1354" s="366">
        <v>1695750</v>
      </c>
      <c r="L1354" s="366">
        <v>20</v>
      </c>
      <c r="M1354" s="366">
        <v>1695750</v>
      </c>
      <c r="N1354" s="366">
        <v>20</v>
      </c>
    </row>
    <row r="1355" spans="1:14" ht="24">
      <c r="A1355" s="364">
        <v>1353</v>
      </c>
      <c r="B1355" s="365" t="s">
        <v>89</v>
      </c>
      <c r="C1355" s="364" t="s">
        <v>1078</v>
      </c>
      <c r="D1355" s="364" t="s">
        <v>1090</v>
      </c>
      <c r="E1355" s="364" t="s">
        <v>88</v>
      </c>
      <c r="F1355" s="364" t="s">
        <v>1125</v>
      </c>
      <c r="G1355" s="365" t="s">
        <v>340</v>
      </c>
      <c r="H1355" s="364" t="s">
        <v>287</v>
      </c>
      <c r="I1355" s="364" t="s">
        <v>1092</v>
      </c>
      <c r="J1355" s="366" t="s">
        <v>1126</v>
      </c>
      <c r="K1355" s="366">
        <v>998750</v>
      </c>
      <c r="L1355" s="366">
        <v>10</v>
      </c>
      <c r="M1355" s="366">
        <v>998750</v>
      </c>
      <c r="N1355" s="366">
        <v>10</v>
      </c>
    </row>
    <row r="1356" spans="1:14" ht="24">
      <c r="A1356" s="364">
        <v>1354</v>
      </c>
      <c r="B1356" s="365" t="s">
        <v>89</v>
      </c>
      <c r="C1356" s="364" t="s">
        <v>1078</v>
      </c>
      <c r="D1356" s="364" t="s">
        <v>1090</v>
      </c>
      <c r="E1356" s="364" t="s">
        <v>88</v>
      </c>
      <c r="F1356" s="364" t="s">
        <v>1106</v>
      </c>
      <c r="G1356" s="365" t="s">
        <v>1011</v>
      </c>
      <c r="H1356" s="364" t="s">
        <v>287</v>
      </c>
      <c r="I1356" s="364" t="s">
        <v>1092</v>
      </c>
      <c r="J1356" s="366" t="s">
        <v>1107</v>
      </c>
      <c r="K1356" s="366">
        <v>2266950</v>
      </c>
      <c r="L1356" s="366">
        <v>21</v>
      </c>
      <c r="M1356" s="366">
        <v>2266950</v>
      </c>
      <c r="N1356" s="366">
        <v>21</v>
      </c>
    </row>
    <row r="1357" spans="1:14" ht="24">
      <c r="A1357" s="364">
        <v>1355</v>
      </c>
      <c r="B1357" s="365" t="s">
        <v>89</v>
      </c>
      <c r="C1357" s="364" t="s">
        <v>1078</v>
      </c>
      <c r="D1357" s="364" t="s">
        <v>1090</v>
      </c>
      <c r="E1357" s="364" t="s">
        <v>88</v>
      </c>
      <c r="F1357" s="364" t="s">
        <v>1214</v>
      </c>
      <c r="G1357" s="365" t="s">
        <v>1010</v>
      </c>
      <c r="H1357" s="364" t="s">
        <v>287</v>
      </c>
      <c r="I1357" s="364" t="s">
        <v>1092</v>
      </c>
      <c r="J1357" s="366" t="s">
        <v>1215</v>
      </c>
      <c r="K1357" s="366">
        <v>1092420</v>
      </c>
      <c r="L1357" s="366">
        <v>12</v>
      </c>
      <c r="M1357" s="366">
        <v>1092420</v>
      </c>
      <c r="N1357" s="366">
        <v>12</v>
      </c>
    </row>
    <row r="1358" spans="1:14" ht="24">
      <c r="A1358" s="364">
        <v>1356</v>
      </c>
      <c r="B1358" s="365" t="s">
        <v>89</v>
      </c>
      <c r="C1358" s="364" t="s">
        <v>1078</v>
      </c>
      <c r="D1358" s="364" t="s">
        <v>1090</v>
      </c>
      <c r="E1358" s="364" t="s">
        <v>88</v>
      </c>
      <c r="F1358" s="364" t="s">
        <v>1210</v>
      </c>
      <c r="G1358" s="365" t="s">
        <v>420</v>
      </c>
      <c r="H1358" s="364" t="s">
        <v>287</v>
      </c>
      <c r="I1358" s="364" t="s">
        <v>1092</v>
      </c>
      <c r="J1358" s="366" t="s">
        <v>1211</v>
      </c>
      <c r="K1358" s="366">
        <v>1110270</v>
      </c>
      <c r="L1358" s="366">
        <v>12</v>
      </c>
      <c r="M1358" s="366">
        <v>1110270</v>
      </c>
      <c r="N1358" s="366">
        <v>12</v>
      </c>
    </row>
    <row r="1359" spans="1:14" ht="24">
      <c r="A1359" s="364">
        <v>1357</v>
      </c>
      <c r="B1359" s="365" t="s">
        <v>89</v>
      </c>
      <c r="C1359" s="364" t="s">
        <v>1078</v>
      </c>
      <c r="D1359" s="364" t="s">
        <v>1090</v>
      </c>
      <c r="E1359" s="364" t="s">
        <v>88</v>
      </c>
      <c r="F1359" s="364" t="s">
        <v>1776</v>
      </c>
      <c r="G1359" s="365" t="s">
        <v>347</v>
      </c>
      <c r="H1359" s="364" t="s">
        <v>287</v>
      </c>
      <c r="I1359" s="364" t="s">
        <v>1092</v>
      </c>
      <c r="J1359" s="366" t="s">
        <v>1777</v>
      </c>
      <c r="K1359" s="366">
        <v>236300</v>
      </c>
      <c r="L1359" s="366">
        <v>2</v>
      </c>
      <c r="M1359" s="366">
        <v>236300</v>
      </c>
      <c r="N1359" s="366">
        <v>2</v>
      </c>
    </row>
    <row r="1360" spans="1:14" ht="48">
      <c r="A1360" s="364">
        <v>1358</v>
      </c>
      <c r="B1360" s="365" t="s">
        <v>89</v>
      </c>
      <c r="C1360" s="364" t="s">
        <v>1078</v>
      </c>
      <c r="D1360" s="364" t="s">
        <v>1090</v>
      </c>
      <c r="E1360" s="364" t="s">
        <v>88</v>
      </c>
      <c r="F1360" s="364" t="s">
        <v>1480</v>
      </c>
      <c r="G1360" s="365" t="s">
        <v>1058</v>
      </c>
      <c r="H1360" s="364" t="s">
        <v>1059</v>
      </c>
      <c r="I1360" s="364" t="s">
        <v>1481</v>
      </c>
      <c r="J1360" s="366" t="s">
        <v>1482</v>
      </c>
      <c r="K1360" s="366">
        <v>4116312</v>
      </c>
      <c r="L1360" s="366">
        <v>20</v>
      </c>
      <c r="M1360" s="366">
        <v>4116312</v>
      </c>
      <c r="N1360" s="366">
        <v>20</v>
      </c>
    </row>
    <row r="1361" spans="1:14" ht="24">
      <c r="A1361" s="364">
        <v>1359</v>
      </c>
      <c r="B1361" s="365" t="s">
        <v>89</v>
      </c>
      <c r="C1361" s="364" t="s">
        <v>1078</v>
      </c>
      <c r="D1361" s="364" t="s">
        <v>1079</v>
      </c>
      <c r="E1361" s="364" t="s">
        <v>88</v>
      </c>
      <c r="F1361" s="364" t="s">
        <v>2098</v>
      </c>
      <c r="G1361" s="365" t="s">
        <v>2099</v>
      </c>
      <c r="H1361" s="364" t="s">
        <v>306</v>
      </c>
      <c r="I1361" s="364" t="s">
        <v>1183</v>
      </c>
      <c r="J1361" s="366" t="s">
        <v>2100</v>
      </c>
      <c r="K1361" s="366">
        <v>453376</v>
      </c>
      <c r="L1361" s="366">
        <v>2</v>
      </c>
      <c r="M1361" s="366">
        <v>453376</v>
      </c>
      <c r="N1361" s="366">
        <v>2</v>
      </c>
    </row>
    <row r="1362" spans="1:14" ht="24">
      <c r="A1362" s="364">
        <v>1360</v>
      </c>
      <c r="B1362" s="365" t="s">
        <v>89</v>
      </c>
      <c r="C1362" s="364" t="s">
        <v>1078</v>
      </c>
      <c r="D1362" s="364" t="s">
        <v>1079</v>
      </c>
      <c r="E1362" s="364" t="s">
        <v>88</v>
      </c>
      <c r="F1362" s="364" t="s">
        <v>1494</v>
      </c>
      <c r="G1362" s="365" t="s">
        <v>1035</v>
      </c>
      <c r="H1362" s="364" t="s">
        <v>306</v>
      </c>
      <c r="I1362" s="364" t="s">
        <v>1251</v>
      </c>
      <c r="J1362" s="366" t="s">
        <v>1495</v>
      </c>
      <c r="K1362" s="366">
        <v>314083</v>
      </c>
      <c r="L1362" s="366">
        <v>2</v>
      </c>
      <c r="M1362" s="366">
        <v>314083</v>
      </c>
      <c r="N1362" s="366">
        <v>2</v>
      </c>
    </row>
    <row r="1363" spans="1:14" ht="24">
      <c r="A1363" s="364">
        <v>1361</v>
      </c>
      <c r="B1363" s="365" t="s">
        <v>89</v>
      </c>
      <c r="C1363" s="364" t="s">
        <v>1078</v>
      </c>
      <c r="D1363" s="364" t="s">
        <v>1079</v>
      </c>
      <c r="E1363" s="364" t="s">
        <v>88</v>
      </c>
      <c r="F1363" s="364" t="s">
        <v>1779</v>
      </c>
      <c r="G1363" s="365" t="s">
        <v>348</v>
      </c>
      <c r="H1363" s="364" t="s">
        <v>291</v>
      </c>
      <c r="I1363" s="364" t="s">
        <v>1115</v>
      </c>
      <c r="J1363" s="366" t="s">
        <v>1780</v>
      </c>
      <c r="K1363" s="366">
        <v>569745</v>
      </c>
      <c r="L1363" s="366">
        <v>4</v>
      </c>
      <c r="M1363" s="366">
        <v>569745</v>
      </c>
      <c r="N1363" s="366">
        <v>4</v>
      </c>
    </row>
    <row r="1364" spans="1:14" ht="24">
      <c r="A1364" s="364">
        <v>1362</v>
      </c>
      <c r="B1364" s="365" t="s">
        <v>89</v>
      </c>
      <c r="C1364" s="364" t="s">
        <v>1078</v>
      </c>
      <c r="D1364" s="364" t="s">
        <v>1090</v>
      </c>
      <c r="E1364" s="364" t="s">
        <v>88</v>
      </c>
      <c r="F1364" s="364" t="s">
        <v>1202</v>
      </c>
      <c r="G1364" s="365" t="s">
        <v>975</v>
      </c>
      <c r="H1364" s="364" t="s">
        <v>289</v>
      </c>
      <c r="I1364" s="364" t="s">
        <v>1115</v>
      </c>
      <c r="J1364" s="366" t="s">
        <v>1203</v>
      </c>
      <c r="K1364" s="366">
        <v>3677330</v>
      </c>
      <c r="L1364" s="366">
        <v>32</v>
      </c>
      <c r="M1364" s="366">
        <v>3677330</v>
      </c>
      <c r="N1364" s="366">
        <v>32</v>
      </c>
    </row>
    <row r="1365" spans="1:14" ht="24">
      <c r="A1365" s="364">
        <v>1363</v>
      </c>
      <c r="B1365" s="365" t="s">
        <v>89</v>
      </c>
      <c r="C1365" s="364" t="s">
        <v>1078</v>
      </c>
      <c r="D1365" s="364" t="s">
        <v>1090</v>
      </c>
      <c r="E1365" s="364" t="s">
        <v>88</v>
      </c>
      <c r="F1365" s="364" t="s">
        <v>1114</v>
      </c>
      <c r="G1365" s="365" t="s">
        <v>321</v>
      </c>
      <c r="H1365" s="364" t="s">
        <v>289</v>
      </c>
      <c r="I1365" s="364" t="s">
        <v>1115</v>
      </c>
      <c r="J1365" s="366" t="s">
        <v>1116</v>
      </c>
      <c r="K1365" s="366">
        <v>475215</v>
      </c>
      <c r="L1365" s="366">
        <v>4</v>
      </c>
      <c r="M1365" s="366">
        <v>475215</v>
      </c>
      <c r="N1365" s="366">
        <v>4</v>
      </c>
    </row>
    <row r="1366" spans="1:14" ht="36">
      <c r="A1366" s="364">
        <v>1364</v>
      </c>
      <c r="B1366" s="365" t="s">
        <v>89</v>
      </c>
      <c r="C1366" s="364" t="s">
        <v>1078</v>
      </c>
      <c r="D1366" s="364" t="s">
        <v>1131</v>
      </c>
      <c r="E1366" s="364" t="s">
        <v>88</v>
      </c>
      <c r="F1366" s="364" t="s">
        <v>1370</v>
      </c>
      <c r="G1366" s="365" t="s">
        <v>1024</v>
      </c>
      <c r="H1366" s="364" t="s">
        <v>283</v>
      </c>
      <c r="I1366" s="364" t="s">
        <v>1187</v>
      </c>
      <c r="J1366" s="366" t="s">
        <v>1371</v>
      </c>
      <c r="K1366" s="366">
        <v>0</v>
      </c>
      <c r="L1366" s="366">
        <v>0</v>
      </c>
      <c r="M1366" s="366">
        <v>0</v>
      </c>
      <c r="N1366" s="366">
        <v>0</v>
      </c>
    </row>
    <row r="1367" spans="1:14" ht="36">
      <c r="A1367" s="364">
        <v>1365</v>
      </c>
      <c r="B1367" s="365" t="s">
        <v>89</v>
      </c>
      <c r="C1367" s="364" t="s">
        <v>1078</v>
      </c>
      <c r="D1367" s="364" t="s">
        <v>1131</v>
      </c>
      <c r="E1367" s="364" t="s">
        <v>88</v>
      </c>
      <c r="F1367" s="364" t="s">
        <v>1378</v>
      </c>
      <c r="G1367" s="365" t="s">
        <v>1021</v>
      </c>
      <c r="H1367" s="364" t="s">
        <v>283</v>
      </c>
      <c r="I1367" s="364" t="s">
        <v>1187</v>
      </c>
      <c r="J1367" s="366" t="s">
        <v>1379</v>
      </c>
      <c r="K1367" s="366">
        <v>0</v>
      </c>
      <c r="L1367" s="366">
        <v>0</v>
      </c>
      <c r="M1367" s="366">
        <v>0</v>
      </c>
      <c r="N1367" s="366">
        <v>0</v>
      </c>
    </row>
    <row r="1368" spans="1:14" ht="48">
      <c r="A1368" s="364">
        <v>1366</v>
      </c>
      <c r="B1368" s="365" t="s">
        <v>89</v>
      </c>
      <c r="C1368" s="364" t="s">
        <v>1078</v>
      </c>
      <c r="D1368" s="364" t="s">
        <v>1131</v>
      </c>
      <c r="E1368" s="364" t="s">
        <v>88</v>
      </c>
      <c r="F1368" s="364" t="s">
        <v>1797</v>
      </c>
      <c r="G1368" s="365" t="s">
        <v>1798</v>
      </c>
      <c r="H1368" s="364" t="s">
        <v>297</v>
      </c>
      <c r="I1368" s="364" t="s">
        <v>1187</v>
      </c>
      <c r="J1368" s="366" t="s">
        <v>1799</v>
      </c>
      <c r="K1368" s="366">
        <v>1348654</v>
      </c>
      <c r="L1368" s="366">
        <v>4</v>
      </c>
      <c r="M1368" s="366">
        <v>1348654</v>
      </c>
      <c r="N1368" s="366">
        <v>4</v>
      </c>
    </row>
    <row r="1369" spans="1:14" ht="48">
      <c r="A1369" s="364">
        <v>1367</v>
      </c>
      <c r="B1369" s="365" t="s">
        <v>89</v>
      </c>
      <c r="C1369" s="364" t="s">
        <v>1078</v>
      </c>
      <c r="D1369" s="364" t="s">
        <v>1079</v>
      </c>
      <c r="E1369" s="364" t="s">
        <v>88</v>
      </c>
      <c r="F1369" s="364" t="s">
        <v>1496</v>
      </c>
      <c r="G1369" s="365" t="s">
        <v>1036</v>
      </c>
      <c r="H1369" s="364" t="s">
        <v>304</v>
      </c>
      <c r="I1369" s="364" t="s">
        <v>1187</v>
      </c>
      <c r="J1369" s="366" t="s">
        <v>1287</v>
      </c>
      <c r="K1369" s="366">
        <v>847488</v>
      </c>
      <c r="L1369" s="366">
        <v>4</v>
      </c>
      <c r="M1369" s="366">
        <v>847488</v>
      </c>
      <c r="N1369" s="366">
        <v>4</v>
      </c>
    </row>
    <row r="1370" spans="1:14" ht="24">
      <c r="A1370" s="364">
        <v>1368</v>
      </c>
      <c r="B1370" s="365" t="s">
        <v>89</v>
      </c>
      <c r="C1370" s="364" t="s">
        <v>1078</v>
      </c>
      <c r="D1370" s="364" t="s">
        <v>1079</v>
      </c>
      <c r="E1370" s="364" t="s">
        <v>88</v>
      </c>
      <c r="F1370" s="364" t="s">
        <v>1501</v>
      </c>
      <c r="G1370" s="365" t="s">
        <v>385</v>
      </c>
      <c r="H1370" s="364" t="s">
        <v>297</v>
      </c>
      <c r="I1370" s="364" t="s">
        <v>1187</v>
      </c>
      <c r="J1370" s="366" t="s">
        <v>1502</v>
      </c>
      <c r="K1370" s="366">
        <v>610179</v>
      </c>
      <c r="L1370" s="366">
        <v>2</v>
      </c>
      <c r="M1370" s="366">
        <v>610179</v>
      </c>
      <c r="N1370" s="366">
        <v>2</v>
      </c>
    </row>
    <row r="1371" spans="1:14" ht="36">
      <c r="A1371" s="364">
        <v>1369</v>
      </c>
      <c r="B1371" s="365" t="s">
        <v>89</v>
      </c>
      <c r="C1371" s="364" t="s">
        <v>1078</v>
      </c>
      <c r="D1371" s="364" t="s">
        <v>1090</v>
      </c>
      <c r="E1371" s="364" t="s">
        <v>88</v>
      </c>
      <c r="F1371" s="364" t="s">
        <v>2101</v>
      </c>
      <c r="G1371" s="365" t="s">
        <v>2102</v>
      </c>
      <c r="H1371" s="364" t="s">
        <v>2103</v>
      </c>
      <c r="I1371" s="364" t="s">
        <v>1187</v>
      </c>
      <c r="J1371" s="366" t="s">
        <v>2104</v>
      </c>
      <c r="K1371" s="366">
        <v>741382</v>
      </c>
      <c r="L1371" s="366">
        <v>2</v>
      </c>
      <c r="M1371" s="366">
        <v>741382</v>
      </c>
      <c r="N1371" s="366">
        <v>2</v>
      </c>
    </row>
    <row r="1372" spans="1:14" ht="48">
      <c r="A1372" s="364">
        <v>1370</v>
      </c>
      <c r="B1372" s="365" t="s">
        <v>89</v>
      </c>
      <c r="C1372" s="364" t="s">
        <v>1078</v>
      </c>
      <c r="D1372" s="364" t="s">
        <v>1131</v>
      </c>
      <c r="E1372" s="364" t="s">
        <v>88</v>
      </c>
      <c r="F1372" s="364" t="s">
        <v>1448</v>
      </c>
      <c r="G1372" s="365" t="s">
        <v>379</v>
      </c>
      <c r="H1372" s="364" t="s">
        <v>304</v>
      </c>
      <c r="I1372" s="364" t="s">
        <v>1187</v>
      </c>
      <c r="J1372" s="366" t="s">
        <v>1388</v>
      </c>
      <c r="K1372" s="366">
        <v>653300</v>
      </c>
      <c r="L1372" s="366">
        <v>2</v>
      </c>
      <c r="M1372" s="366">
        <v>653300</v>
      </c>
      <c r="N1372" s="366">
        <v>2</v>
      </c>
    </row>
    <row r="1373" spans="1:14" ht="36">
      <c r="A1373" s="364">
        <v>1371</v>
      </c>
      <c r="B1373" s="365" t="s">
        <v>89</v>
      </c>
      <c r="C1373" s="364" t="s">
        <v>1078</v>
      </c>
      <c r="D1373" s="364" t="s">
        <v>1079</v>
      </c>
      <c r="E1373" s="364" t="s">
        <v>88</v>
      </c>
      <c r="F1373" s="364" t="s">
        <v>1625</v>
      </c>
      <c r="G1373" s="365" t="s">
        <v>1626</v>
      </c>
      <c r="H1373" s="364" t="s">
        <v>304</v>
      </c>
      <c r="I1373" s="364" t="s">
        <v>1187</v>
      </c>
      <c r="J1373" s="366" t="s">
        <v>1627</v>
      </c>
      <c r="K1373" s="366">
        <v>667128</v>
      </c>
      <c r="L1373" s="366">
        <v>4</v>
      </c>
      <c r="M1373" s="366">
        <v>667128</v>
      </c>
      <c r="N1373" s="366">
        <v>4</v>
      </c>
    </row>
    <row r="1374" spans="1:14" ht="36">
      <c r="A1374" s="364">
        <v>1372</v>
      </c>
      <c r="B1374" s="365" t="s">
        <v>89</v>
      </c>
      <c r="C1374" s="364" t="s">
        <v>1078</v>
      </c>
      <c r="D1374" s="364" t="s">
        <v>1079</v>
      </c>
      <c r="E1374" s="364" t="s">
        <v>88</v>
      </c>
      <c r="F1374" s="364" t="s">
        <v>1198</v>
      </c>
      <c r="G1374" s="365" t="s">
        <v>346</v>
      </c>
      <c r="H1374" s="364" t="s">
        <v>304</v>
      </c>
      <c r="I1374" s="364" t="s">
        <v>1187</v>
      </c>
      <c r="J1374" s="366" t="s">
        <v>1199</v>
      </c>
      <c r="K1374" s="366">
        <v>1737223</v>
      </c>
      <c r="L1374" s="366">
        <v>6</v>
      </c>
      <c r="M1374" s="366">
        <v>1737223</v>
      </c>
      <c r="N1374" s="366">
        <v>6</v>
      </c>
    </row>
    <row r="1375" spans="1:14" ht="72">
      <c r="A1375" s="364">
        <v>1373</v>
      </c>
      <c r="B1375" s="365" t="s">
        <v>89</v>
      </c>
      <c r="C1375" s="364" t="s">
        <v>1078</v>
      </c>
      <c r="D1375" s="364" t="s">
        <v>1079</v>
      </c>
      <c r="E1375" s="364" t="s">
        <v>88</v>
      </c>
      <c r="F1375" s="364" t="s">
        <v>1665</v>
      </c>
      <c r="G1375" s="365" t="s">
        <v>1666</v>
      </c>
      <c r="H1375" s="364" t="s">
        <v>301</v>
      </c>
      <c r="I1375" s="364" t="s">
        <v>1187</v>
      </c>
      <c r="J1375" s="366" t="s">
        <v>1667</v>
      </c>
      <c r="K1375" s="366">
        <v>1006871</v>
      </c>
      <c r="L1375" s="366">
        <v>2</v>
      </c>
      <c r="M1375" s="366">
        <v>1006871</v>
      </c>
      <c r="N1375" s="366">
        <v>2</v>
      </c>
    </row>
    <row r="1376" spans="1:14" ht="60">
      <c r="A1376" s="364">
        <v>1374</v>
      </c>
      <c r="B1376" s="365" t="s">
        <v>89</v>
      </c>
      <c r="C1376" s="364" t="s">
        <v>1078</v>
      </c>
      <c r="D1376" s="364" t="s">
        <v>1079</v>
      </c>
      <c r="E1376" s="364" t="s">
        <v>88</v>
      </c>
      <c r="F1376" s="364" t="s">
        <v>1857</v>
      </c>
      <c r="G1376" s="365" t="s">
        <v>1858</v>
      </c>
      <c r="H1376" s="364" t="s">
        <v>301</v>
      </c>
      <c r="I1376" s="364" t="s">
        <v>1187</v>
      </c>
      <c r="J1376" s="366" t="s">
        <v>1859</v>
      </c>
      <c r="K1376" s="366">
        <v>0</v>
      </c>
      <c r="L1376" s="366">
        <v>0</v>
      </c>
      <c r="M1376" s="366">
        <v>0</v>
      </c>
      <c r="N1376" s="366">
        <v>0</v>
      </c>
    </row>
    <row r="1377" spans="1:14" ht="24">
      <c r="A1377" s="364">
        <v>1375</v>
      </c>
      <c r="B1377" s="365" t="s">
        <v>89</v>
      </c>
      <c r="C1377" s="364" t="s">
        <v>1078</v>
      </c>
      <c r="D1377" s="364" t="s">
        <v>1079</v>
      </c>
      <c r="E1377" s="364" t="s">
        <v>88</v>
      </c>
      <c r="F1377" s="364" t="s">
        <v>1788</v>
      </c>
      <c r="G1377" s="365" t="s">
        <v>1789</v>
      </c>
      <c r="H1377" s="364" t="s">
        <v>304</v>
      </c>
      <c r="I1377" s="364" t="s">
        <v>1187</v>
      </c>
      <c r="J1377" s="366" t="s">
        <v>1790</v>
      </c>
      <c r="K1377" s="366">
        <v>538570</v>
      </c>
      <c r="L1377" s="366">
        <v>2</v>
      </c>
      <c r="M1377" s="366">
        <v>538570</v>
      </c>
      <c r="N1377" s="366">
        <v>2</v>
      </c>
    </row>
    <row r="1378" spans="1:14" ht="36">
      <c r="A1378" s="364">
        <v>1376</v>
      </c>
      <c r="B1378" s="365" t="s">
        <v>89</v>
      </c>
      <c r="C1378" s="364" t="s">
        <v>1078</v>
      </c>
      <c r="D1378" s="364" t="s">
        <v>1131</v>
      </c>
      <c r="E1378" s="364" t="s">
        <v>88</v>
      </c>
      <c r="F1378" s="364" t="s">
        <v>1311</v>
      </c>
      <c r="G1378" s="365" t="s">
        <v>381</v>
      </c>
      <c r="H1378" s="364" t="s">
        <v>304</v>
      </c>
      <c r="I1378" s="364" t="s">
        <v>1187</v>
      </c>
      <c r="J1378" s="366" t="s">
        <v>1312</v>
      </c>
      <c r="K1378" s="366">
        <v>0</v>
      </c>
      <c r="L1378" s="366">
        <v>0</v>
      </c>
      <c r="M1378" s="366">
        <v>0</v>
      </c>
      <c r="N1378" s="366">
        <v>0</v>
      </c>
    </row>
    <row r="1379" spans="1:14" ht="60">
      <c r="A1379" s="364">
        <v>1377</v>
      </c>
      <c r="B1379" s="365" t="s">
        <v>89</v>
      </c>
      <c r="C1379" s="364" t="s">
        <v>1078</v>
      </c>
      <c r="D1379" s="364" t="s">
        <v>1079</v>
      </c>
      <c r="E1379" s="364" t="s">
        <v>88</v>
      </c>
      <c r="F1379" s="364" t="s">
        <v>1188</v>
      </c>
      <c r="G1379" s="365" t="s">
        <v>329</v>
      </c>
      <c r="H1379" s="364" t="s">
        <v>304</v>
      </c>
      <c r="I1379" s="364" t="s">
        <v>1187</v>
      </c>
      <c r="J1379" s="366" t="s">
        <v>1189</v>
      </c>
      <c r="K1379" s="366">
        <v>9258624</v>
      </c>
      <c r="L1379" s="366">
        <v>30</v>
      </c>
      <c r="M1379" s="366">
        <v>9258624</v>
      </c>
      <c r="N1379" s="366">
        <v>30</v>
      </c>
    </row>
    <row r="1380" spans="1:14" ht="36">
      <c r="A1380" s="364">
        <v>1378</v>
      </c>
      <c r="B1380" s="365" t="s">
        <v>89</v>
      </c>
      <c r="C1380" s="364" t="s">
        <v>1078</v>
      </c>
      <c r="D1380" s="364" t="s">
        <v>1090</v>
      </c>
      <c r="E1380" s="364" t="s">
        <v>88</v>
      </c>
      <c r="F1380" s="364" t="s">
        <v>1474</v>
      </c>
      <c r="G1380" s="365" t="s">
        <v>1062</v>
      </c>
      <c r="H1380" s="364" t="s">
        <v>283</v>
      </c>
      <c r="I1380" s="364" t="s">
        <v>1187</v>
      </c>
      <c r="J1380" s="366" t="s">
        <v>1475</v>
      </c>
      <c r="K1380" s="366">
        <v>565702</v>
      </c>
      <c r="L1380" s="366">
        <v>2</v>
      </c>
      <c r="M1380" s="366">
        <v>565702</v>
      </c>
      <c r="N1380" s="366">
        <v>2</v>
      </c>
    </row>
    <row r="1381" spans="1:14" ht="48">
      <c r="A1381" s="364">
        <v>1379</v>
      </c>
      <c r="B1381" s="365" t="s">
        <v>89</v>
      </c>
      <c r="C1381" s="364" t="s">
        <v>1078</v>
      </c>
      <c r="D1381" s="364" t="s">
        <v>1079</v>
      </c>
      <c r="E1381" s="364" t="s">
        <v>88</v>
      </c>
      <c r="F1381" s="364" t="s">
        <v>1234</v>
      </c>
      <c r="G1381" s="365" t="s">
        <v>471</v>
      </c>
      <c r="H1381" s="364" t="s">
        <v>305</v>
      </c>
      <c r="I1381" s="364" t="s">
        <v>1187</v>
      </c>
      <c r="J1381" s="366" t="s">
        <v>1235</v>
      </c>
      <c r="K1381" s="366">
        <v>161834</v>
      </c>
      <c r="L1381" s="366">
        <v>1</v>
      </c>
      <c r="M1381" s="366">
        <v>161834</v>
      </c>
      <c r="N1381" s="366">
        <v>1</v>
      </c>
    </row>
    <row r="1382" spans="1:14" ht="48">
      <c r="A1382" s="364">
        <v>1380</v>
      </c>
      <c r="B1382" s="365" t="s">
        <v>89</v>
      </c>
      <c r="C1382" s="364" t="s">
        <v>1078</v>
      </c>
      <c r="D1382" s="364" t="s">
        <v>1090</v>
      </c>
      <c r="E1382" s="364" t="s">
        <v>88</v>
      </c>
      <c r="F1382" s="364" t="s">
        <v>1616</v>
      </c>
      <c r="G1382" s="365" t="s">
        <v>1617</v>
      </c>
      <c r="H1382" s="364" t="s">
        <v>285</v>
      </c>
      <c r="I1382" s="364" t="s">
        <v>1187</v>
      </c>
      <c r="J1382" s="366" t="s">
        <v>1618</v>
      </c>
      <c r="K1382" s="366">
        <v>4053521</v>
      </c>
      <c r="L1382" s="366">
        <v>12</v>
      </c>
      <c r="M1382" s="366">
        <v>4053521</v>
      </c>
      <c r="N1382" s="366">
        <v>12</v>
      </c>
    </row>
    <row r="1383" spans="1:14" ht="48">
      <c r="A1383" s="364">
        <v>1381</v>
      </c>
      <c r="B1383" s="365" t="s">
        <v>89</v>
      </c>
      <c r="C1383" s="364" t="s">
        <v>1078</v>
      </c>
      <c r="D1383" s="364" t="s">
        <v>1090</v>
      </c>
      <c r="E1383" s="364" t="s">
        <v>88</v>
      </c>
      <c r="F1383" s="364" t="s">
        <v>1640</v>
      </c>
      <c r="G1383" s="365" t="s">
        <v>1641</v>
      </c>
      <c r="H1383" s="364" t="s">
        <v>285</v>
      </c>
      <c r="I1383" s="364" t="s">
        <v>1187</v>
      </c>
      <c r="J1383" s="366" t="s">
        <v>1642</v>
      </c>
      <c r="K1383" s="366">
        <v>3900128</v>
      </c>
      <c r="L1383" s="366">
        <v>11</v>
      </c>
      <c r="M1383" s="366">
        <v>3900128</v>
      </c>
      <c r="N1383" s="366">
        <v>11</v>
      </c>
    </row>
    <row r="1384" spans="1:14" ht="36">
      <c r="A1384" s="364">
        <v>1382</v>
      </c>
      <c r="B1384" s="365" t="s">
        <v>89</v>
      </c>
      <c r="C1384" s="364" t="s">
        <v>1078</v>
      </c>
      <c r="D1384" s="364" t="s">
        <v>1079</v>
      </c>
      <c r="E1384" s="364" t="s">
        <v>88</v>
      </c>
      <c r="F1384" s="364" t="s">
        <v>1987</v>
      </c>
      <c r="G1384" s="365" t="s">
        <v>1988</v>
      </c>
      <c r="H1384" s="364" t="s">
        <v>1905</v>
      </c>
      <c r="I1384" s="364" t="s">
        <v>1187</v>
      </c>
      <c r="J1384" s="366" t="s">
        <v>1989</v>
      </c>
      <c r="K1384" s="366">
        <v>1284894</v>
      </c>
      <c r="L1384" s="366">
        <v>4</v>
      </c>
      <c r="M1384" s="366">
        <v>1284894</v>
      </c>
      <c r="N1384" s="366">
        <v>4</v>
      </c>
    </row>
    <row r="1385" spans="1:14" ht="72">
      <c r="A1385" s="364">
        <v>1383</v>
      </c>
      <c r="B1385" s="365" t="s">
        <v>89</v>
      </c>
      <c r="C1385" s="364" t="s">
        <v>1078</v>
      </c>
      <c r="D1385" s="364" t="s">
        <v>1079</v>
      </c>
      <c r="E1385" s="364" t="s">
        <v>88</v>
      </c>
      <c r="F1385" s="364" t="s">
        <v>1236</v>
      </c>
      <c r="G1385" s="365" t="s">
        <v>383</v>
      </c>
      <c r="H1385" s="364" t="s">
        <v>305</v>
      </c>
      <c r="I1385" s="364" t="s">
        <v>1187</v>
      </c>
      <c r="J1385" s="366" t="s">
        <v>1237</v>
      </c>
      <c r="K1385" s="366">
        <v>217928</v>
      </c>
      <c r="L1385" s="366">
        <v>1</v>
      </c>
      <c r="M1385" s="366">
        <v>217928</v>
      </c>
      <c r="N1385" s="366">
        <v>1</v>
      </c>
    </row>
    <row r="1386" spans="1:14" ht="60">
      <c r="A1386" s="364">
        <v>1384</v>
      </c>
      <c r="B1386" s="365" t="s">
        <v>89</v>
      </c>
      <c r="C1386" s="364" t="s">
        <v>1078</v>
      </c>
      <c r="D1386" s="364" t="s">
        <v>1079</v>
      </c>
      <c r="E1386" s="364" t="s">
        <v>88</v>
      </c>
      <c r="F1386" s="364" t="s">
        <v>2105</v>
      </c>
      <c r="G1386" s="365" t="s">
        <v>2106</v>
      </c>
      <c r="H1386" s="364" t="s">
        <v>305</v>
      </c>
      <c r="I1386" s="364" t="s">
        <v>1187</v>
      </c>
      <c r="J1386" s="366" t="s">
        <v>2107</v>
      </c>
      <c r="K1386" s="366">
        <v>1160110</v>
      </c>
      <c r="L1386" s="366">
        <v>4</v>
      </c>
      <c r="M1386" s="366">
        <v>1160110</v>
      </c>
      <c r="N1386" s="366">
        <v>4</v>
      </c>
    </row>
    <row r="1387" spans="1:14" ht="60">
      <c r="A1387" s="364">
        <v>1385</v>
      </c>
      <c r="B1387" s="365" t="s">
        <v>89</v>
      </c>
      <c r="C1387" s="364" t="s">
        <v>1078</v>
      </c>
      <c r="D1387" s="364" t="s">
        <v>1079</v>
      </c>
      <c r="E1387" s="364" t="s">
        <v>88</v>
      </c>
      <c r="F1387" s="364" t="s">
        <v>1834</v>
      </c>
      <c r="G1387" s="365" t="s">
        <v>1835</v>
      </c>
      <c r="H1387" s="364" t="s">
        <v>301</v>
      </c>
      <c r="I1387" s="364" t="s">
        <v>1187</v>
      </c>
      <c r="J1387" s="366" t="s">
        <v>1836</v>
      </c>
      <c r="K1387" s="366">
        <v>896118</v>
      </c>
      <c r="L1387" s="366">
        <v>2</v>
      </c>
      <c r="M1387" s="366">
        <v>896118</v>
      </c>
      <c r="N1387" s="366">
        <v>2</v>
      </c>
    </row>
    <row r="1388" spans="1:14" ht="60">
      <c r="A1388" s="364">
        <v>1386</v>
      </c>
      <c r="B1388" s="365" t="s">
        <v>89</v>
      </c>
      <c r="C1388" s="364" t="s">
        <v>1078</v>
      </c>
      <c r="D1388" s="364" t="s">
        <v>1079</v>
      </c>
      <c r="E1388" s="364" t="s">
        <v>88</v>
      </c>
      <c r="F1388" s="364" t="s">
        <v>1837</v>
      </c>
      <c r="G1388" s="365" t="s">
        <v>1838</v>
      </c>
      <c r="H1388" s="364" t="s">
        <v>301</v>
      </c>
      <c r="I1388" s="364" t="s">
        <v>1187</v>
      </c>
      <c r="J1388" s="366" t="s">
        <v>1839</v>
      </c>
      <c r="K1388" s="366">
        <v>986570</v>
      </c>
      <c r="L1388" s="366">
        <v>2</v>
      </c>
      <c r="M1388" s="366">
        <v>986570</v>
      </c>
      <c r="N1388" s="366">
        <v>2</v>
      </c>
    </row>
    <row r="1389" spans="1:14" ht="24">
      <c r="A1389" s="364">
        <v>1387</v>
      </c>
      <c r="B1389" s="365" t="s">
        <v>89</v>
      </c>
      <c r="C1389" s="364" t="s">
        <v>1078</v>
      </c>
      <c r="D1389" s="364" t="s">
        <v>1090</v>
      </c>
      <c r="E1389" s="364" t="s">
        <v>88</v>
      </c>
      <c r="F1389" s="364" t="s">
        <v>1873</v>
      </c>
      <c r="G1389" s="365" t="s">
        <v>1874</v>
      </c>
      <c r="H1389" s="364" t="s">
        <v>300</v>
      </c>
      <c r="I1389" s="364" t="s">
        <v>1081</v>
      </c>
      <c r="J1389" s="366" t="s">
        <v>1169</v>
      </c>
      <c r="K1389" s="366">
        <v>114125</v>
      </c>
      <c r="L1389" s="366">
        <v>1</v>
      </c>
      <c r="M1389" s="366">
        <v>114125</v>
      </c>
      <c r="N1389" s="366">
        <v>1</v>
      </c>
    </row>
    <row r="1390" spans="1:14" ht="24">
      <c r="A1390" s="364">
        <v>1388</v>
      </c>
      <c r="B1390" s="365" t="s">
        <v>89</v>
      </c>
      <c r="C1390" s="364" t="s">
        <v>1078</v>
      </c>
      <c r="D1390" s="364" t="s">
        <v>1079</v>
      </c>
      <c r="E1390" s="364" t="s">
        <v>88</v>
      </c>
      <c r="F1390" s="364" t="s">
        <v>1372</v>
      </c>
      <c r="G1390" s="365" t="s">
        <v>1046</v>
      </c>
      <c r="H1390" s="364" t="s">
        <v>1039</v>
      </c>
      <c r="I1390" s="364" t="s">
        <v>1081</v>
      </c>
      <c r="J1390" s="366" t="s">
        <v>1373</v>
      </c>
      <c r="K1390" s="366">
        <v>515152</v>
      </c>
      <c r="L1390" s="366">
        <v>4</v>
      </c>
      <c r="M1390" s="366">
        <v>515152</v>
      </c>
      <c r="N1390" s="366">
        <v>4</v>
      </c>
    </row>
    <row r="1391" spans="1:14" ht="24">
      <c r="A1391" s="364">
        <v>1389</v>
      </c>
      <c r="B1391" s="365" t="s">
        <v>89</v>
      </c>
      <c r="C1391" s="364" t="s">
        <v>1078</v>
      </c>
      <c r="D1391" s="364" t="s">
        <v>1079</v>
      </c>
      <c r="E1391" s="364" t="s">
        <v>88</v>
      </c>
      <c r="F1391" s="364" t="s">
        <v>1342</v>
      </c>
      <c r="G1391" s="365" t="s">
        <v>407</v>
      </c>
      <c r="H1391" s="364" t="s">
        <v>1039</v>
      </c>
      <c r="I1391" s="364" t="s">
        <v>1081</v>
      </c>
      <c r="J1391" s="366" t="s">
        <v>1343</v>
      </c>
      <c r="K1391" s="366">
        <v>2323200</v>
      </c>
      <c r="L1391" s="366">
        <v>20</v>
      </c>
      <c r="M1391" s="366">
        <v>2323200</v>
      </c>
      <c r="N1391" s="366">
        <v>20</v>
      </c>
    </row>
    <row r="1392" spans="1:14" ht="24">
      <c r="A1392" s="364">
        <v>1390</v>
      </c>
      <c r="B1392" s="365" t="s">
        <v>89</v>
      </c>
      <c r="C1392" s="364" t="s">
        <v>1078</v>
      </c>
      <c r="D1392" s="364" t="s">
        <v>1079</v>
      </c>
      <c r="E1392" s="364" t="s">
        <v>88</v>
      </c>
      <c r="F1392" s="364" t="s">
        <v>1397</v>
      </c>
      <c r="G1392" s="365" t="s">
        <v>311</v>
      </c>
      <c r="H1392" s="364" t="s">
        <v>1039</v>
      </c>
      <c r="I1392" s="364" t="s">
        <v>1081</v>
      </c>
      <c r="J1392" s="366" t="s">
        <v>1373</v>
      </c>
      <c r="K1392" s="366">
        <v>2060608</v>
      </c>
      <c r="L1392" s="366">
        <v>16</v>
      </c>
      <c r="M1392" s="366">
        <v>2060608</v>
      </c>
      <c r="N1392" s="366">
        <v>16</v>
      </c>
    </row>
    <row r="1393" spans="1:14" ht="24">
      <c r="A1393" s="364">
        <v>1391</v>
      </c>
      <c r="B1393" s="365" t="s">
        <v>89</v>
      </c>
      <c r="C1393" s="364" t="s">
        <v>1078</v>
      </c>
      <c r="D1393" s="364" t="s">
        <v>1079</v>
      </c>
      <c r="E1393" s="364" t="s">
        <v>88</v>
      </c>
      <c r="F1393" s="364" t="s">
        <v>1391</v>
      </c>
      <c r="G1393" s="365" t="s">
        <v>1048</v>
      </c>
      <c r="H1393" s="364" t="s">
        <v>1039</v>
      </c>
      <c r="I1393" s="364" t="s">
        <v>1081</v>
      </c>
      <c r="J1393" s="366" t="s">
        <v>1392</v>
      </c>
      <c r="K1393" s="366">
        <v>411840</v>
      </c>
      <c r="L1393" s="366">
        <v>4</v>
      </c>
      <c r="M1393" s="366">
        <v>411840</v>
      </c>
      <c r="N1393" s="366">
        <v>4</v>
      </c>
    </row>
    <row r="1394" spans="1:14" ht="24">
      <c r="A1394" s="364">
        <v>1392</v>
      </c>
      <c r="B1394" s="365" t="s">
        <v>89</v>
      </c>
      <c r="C1394" s="364" t="s">
        <v>1078</v>
      </c>
      <c r="D1394" s="364" t="s">
        <v>1079</v>
      </c>
      <c r="E1394" s="364" t="s">
        <v>88</v>
      </c>
      <c r="F1394" s="364" t="s">
        <v>1467</v>
      </c>
      <c r="G1394" s="365" t="s">
        <v>1056</v>
      </c>
      <c r="H1394" s="364" t="s">
        <v>1039</v>
      </c>
      <c r="I1394" s="364" t="s">
        <v>1081</v>
      </c>
      <c r="J1394" s="366" t="s">
        <v>1468</v>
      </c>
      <c r="K1394" s="366">
        <v>477576</v>
      </c>
      <c r="L1394" s="366">
        <v>6</v>
      </c>
      <c r="M1394" s="366">
        <v>477576</v>
      </c>
      <c r="N1394" s="366">
        <v>6</v>
      </c>
    </row>
    <row r="1395" spans="1:14" ht="24">
      <c r="A1395" s="364">
        <v>1393</v>
      </c>
      <c r="B1395" s="365" t="s">
        <v>89</v>
      </c>
      <c r="C1395" s="364" t="s">
        <v>1078</v>
      </c>
      <c r="D1395" s="364" t="s">
        <v>1079</v>
      </c>
      <c r="E1395" s="364" t="s">
        <v>88</v>
      </c>
      <c r="F1395" s="364" t="s">
        <v>1461</v>
      </c>
      <c r="G1395" s="365" t="s">
        <v>418</v>
      </c>
      <c r="H1395" s="364" t="s">
        <v>1039</v>
      </c>
      <c r="I1395" s="364" t="s">
        <v>1081</v>
      </c>
      <c r="J1395" s="366" t="s">
        <v>1462</v>
      </c>
      <c r="K1395" s="366">
        <v>889504</v>
      </c>
      <c r="L1395" s="366">
        <v>8</v>
      </c>
      <c r="M1395" s="366">
        <v>889504</v>
      </c>
      <c r="N1395" s="366">
        <v>8</v>
      </c>
    </row>
    <row r="1396" spans="1:14" ht="24">
      <c r="A1396" s="364">
        <v>1394</v>
      </c>
      <c r="B1396" s="365" t="s">
        <v>89</v>
      </c>
      <c r="C1396" s="364" t="s">
        <v>1078</v>
      </c>
      <c r="D1396" s="364" t="s">
        <v>1079</v>
      </c>
      <c r="E1396" s="364" t="s">
        <v>88</v>
      </c>
      <c r="F1396" s="364" t="s">
        <v>1469</v>
      </c>
      <c r="G1396" s="365" t="s">
        <v>1057</v>
      </c>
      <c r="H1396" s="364" t="s">
        <v>1039</v>
      </c>
      <c r="I1396" s="364" t="s">
        <v>1081</v>
      </c>
      <c r="J1396" s="366" t="s">
        <v>1470</v>
      </c>
      <c r="K1396" s="366">
        <v>225808</v>
      </c>
      <c r="L1396" s="366">
        <v>2</v>
      </c>
      <c r="M1396" s="366">
        <v>225808</v>
      </c>
      <c r="N1396" s="366">
        <v>2</v>
      </c>
    </row>
    <row r="1397" spans="1:14" ht="24">
      <c r="A1397" s="364">
        <v>1395</v>
      </c>
      <c r="B1397" s="365" t="s">
        <v>89</v>
      </c>
      <c r="C1397" s="364" t="s">
        <v>1078</v>
      </c>
      <c r="D1397" s="364" t="s">
        <v>1079</v>
      </c>
      <c r="E1397" s="364" t="s">
        <v>88</v>
      </c>
      <c r="F1397" s="364" t="s">
        <v>1261</v>
      </c>
      <c r="G1397" s="365" t="s">
        <v>324</v>
      </c>
      <c r="H1397" s="364" t="s">
        <v>294</v>
      </c>
      <c r="I1397" s="364" t="s">
        <v>1081</v>
      </c>
      <c r="J1397" s="366" t="s">
        <v>1262</v>
      </c>
      <c r="K1397" s="366">
        <v>422849</v>
      </c>
      <c r="L1397" s="366">
        <v>6</v>
      </c>
      <c r="M1397" s="366">
        <v>422849</v>
      </c>
      <c r="N1397" s="366">
        <v>6</v>
      </c>
    </row>
    <row r="1398" spans="1:14" ht="24">
      <c r="A1398" s="364">
        <v>1396</v>
      </c>
      <c r="B1398" s="365" t="s">
        <v>89</v>
      </c>
      <c r="C1398" s="364" t="s">
        <v>1078</v>
      </c>
      <c r="D1398" s="364" t="s">
        <v>1079</v>
      </c>
      <c r="E1398" s="364" t="s">
        <v>88</v>
      </c>
      <c r="F1398" s="364" t="s">
        <v>1098</v>
      </c>
      <c r="G1398" s="365" t="s">
        <v>311</v>
      </c>
      <c r="H1398" s="364" t="s">
        <v>294</v>
      </c>
      <c r="I1398" s="364" t="s">
        <v>1081</v>
      </c>
      <c r="J1398" s="366" t="s">
        <v>1099</v>
      </c>
      <c r="K1398" s="366">
        <v>12310072</v>
      </c>
      <c r="L1398" s="366">
        <v>166</v>
      </c>
      <c r="M1398" s="366">
        <v>12310072</v>
      </c>
      <c r="N1398" s="366">
        <v>166</v>
      </c>
    </row>
    <row r="1399" spans="1:14" ht="36">
      <c r="A1399" s="364">
        <v>1397</v>
      </c>
      <c r="B1399" s="365" t="s">
        <v>89</v>
      </c>
      <c r="C1399" s="364" t="s">
        <v>1078</v>
      </c>
      <c r="D1399" s="364" t="s">
        <v>1086</v>
      </c>
      <c r="E1399" s="364" t="s">
        <v>88</v>
      </c>
      <c r="F1399" s="364" t="s">
        <v>1867</v>
      </c>
      <c r="G1399" s="365" t="s">
        <v>415</v>
      </c>
      <c r="H1399" s="364" t="s">
        <v>293</v>
      </c>
      <c r="I1399" s="364" t="s">
        <v>1081</v>
      </c>
      <c r="J1399" s="366" t="s">
        <v>1209</v>
      </c>
      <c r="K1399" s="366">
        <v>-260654</v>
      </c>
      <c r="L1399" s="366">
        <v>-4</v>
      </c>
      <c r="M1399" s="366">
        <v>-260654</v>
      </c>
      <c r="N1399" s="366">
        <v>-4</v>
      </c>
    </row>
    <row r="1400" spans="1:14" ht="24">
      <c r="A1400" s="364">
        <v>1398</v>
      </c>
      <c r="B1400" s="365" t="s">
        <v>89</v>
      </c>
      <c r="C1400" s="364" t="s">
        <v>1078</v>
      </c>
      <c r="D1400" s="364" t="s">
        <v>1079</v>
      </c>
      <c r="E1400" s="364" t="s">
        <v>88</v>
      </c>
      <c r="F1400" s="364" t="s">
        <v>1134</v>
      </c>
      <c r="G1400" s="365" t="s">
        <v>337</v>
      </c>
      <c r="H1400" s="364" t="s">
        <v>294</v>
      </c>
      <c r="I1400" s="364" t="s">
        <v>1081</v>
      </c>
      <c r="J1400" s="366" t="s">
        <v>1135</v>
      </c>
      <c r="K1400" s="366">
        <v>308150</v>
      </c>
      <c r="L1400" s="366">
        <v>4</v>
      </c>
      <c r="M1400" s="366">
        <v>308150</v>
      </c>
      <c r="N1400" s="366">
        <v>4</v>
      </c>
    </row>
    <row r="1401" spans="1:14" ht="24">
      <c r="A1401" s="364">
        <v>1399</v>
      </c>
      <c r="B1401" s="365" t="s">
        <v>89</v>
      </c>
      <c r="C1401" s="364" t="s">
        <v>1078</v>
      </c>
      <c r="D1401" s="364" t="s">
        <v>1079</v>
      </c>
      <c r="E1401" s="364" t="s">
        <v>88</v>
      </c>
      <c r="F1401" s="364" t="s">
        <v>1309</v>
      </c>
      <c r="G1401" s="365" t="s">
        <v>1057</v>
      </c>
      <c r="H1401" s="364" t="s">
        <v>291</v>
      </c>
      <c r="I1401" s="364" t="s">
        <v>1081</v>
      </c>
      <c r="J1401" s="366" t="s">
        <v>1310</v>
      </c>
      <c r="K1401" s="366">
        <v>208283</v>
      </c>
      <c r="L1401" s="366">
        <v>2</v>
      </c>
      <c r="M1401" s="366">
        <v>208283</v>
      </c>
      <c r="N1401" s="366">
        <v>2</v>
      </c>
    </row>
    <row r="1402" spans="1:14" ht="36">
      <c r="A1402" s="364">
        <v>1400</v>
      </c>
      <c r="B1402" s="365" t="s">
        <v>89</v>
      </c>
      <c r="C1402" s="364" t="s">
        <v>1078</v>
      </c>
      <c r="D1402" s="364" t="s">
        <v>1079</v>
      </c>
      <c r="E1402" s="364" t="s">
        <v>88</v>
      </c>
      <c r="F1402" s="364" t="s">
        <v>1144</v>
      </c>
      <c r="G1402" s="365" t="s">
        <v>332</v>
      </c>
      <c r="H1402" s="364" t="s">
        <v>293</v>
      </c>
      <c r="I1402" s="364" t="s">
        <v>1081</v>
      </c>
      <c r="J1402" s="366" t="s">
        <v>1145</v>
      </c>
      <c r="K1402" s="366">
        <v>9617107</v>
      </c>
      <c r="L1402" s="366">
        <v>117</v>
      </c>
      <c r="M1402" s="366">
        <v>9617107</v>
      </c>
      <c r="N1402" s="366">
        <v>117</v>
      </c>
    </row>
    <row r="1403" spans="1:14" ht="48">
      <c r="A1403" s="364">
        <v>1401</v>
      </c>
      <c r="B1403" s="365" t="s">
        <v>89</v>
      </c>
      <c r="C1403" s="364" t="s">
        <v>1078</v>
      </c>
      <c r="D1403" s="364" t="s">
        <v>1159</v>
      </c>
      <c r="E1403" s="364" t="s">
        <v>88</v>
      </c>
      <c r="F1403" s="364" t="s">
        <v>1178</v>
      </c>
      <c r="G1403" s="365" t="s">
        <v>344</v>
      </c>
      <c r="H1403" s="364" t="s">
        <v>293</v>
      </c>
      <c r="I1403" s="364" t="s">
        <v>1081</v>
      </c>
      <c r="J1403" s="366" t="s">
        <v>1179</v>
      </c>
      <c r="K1403" s="366">
        <v>1284156</v>
      </c>
      <c r="L1403" s="366">
        <v>16</v>
      </c>
      <c r="M1403" s="366">
        <v>1284156</v>
      </c>
      <c r="N1403" s="366">
        <v>16</v>
      </c>
    </row>
    <row r="1404" spans="1:14" ht="48">
      <c r="A1404" s="364">
        <v>1402</v>
      </c>
      <c r="B1404" s="365" t="s">
        <v>89</v>
      </c>
      <c r="C1404" s="364" t="s">
        <v>1078</v>
      </c>
      <c r="D1404" s="364" t="s">
        <v>1159</v>
      </c>
      <c r="E1404" s="364" t="s">
        <v>88</v>
      </c>
      <c r="F1404" s="364" t="s">
        <v>1165</v>
      </c>
      <c r="G1404" s="365" t="s">
        <v>416</v>
      </c>
      <c r="H1404" s="364" t="s">
        <v>293</v>
      </c>
      <c r="I1404" s="364" t="s">
        <v>1081</v>
      </c>
      <c r="J1404" s="366" t="s">
        <v>1166</v>
      </c>
      <c r="K1404" s="366">
        <v>580088</v>
      </c>
      <c r="L1404" s="366">
        <v>8</v>
      </c>
      <c r="M1404" s="366">
        <v>580088</v>
      </c>
      <c r="N1404" s="366">
        <v>8</v>
      </c>
    </row>
    <row r="1405" spans="1:14" ht="48">
      <c r="A1405" s="364">
        <v>1403</v>
      </c>
      <c r="B1405" s="365" t="s">
        <v>89</v>
      </c>
      <c r="C1405" s="364" t="s">
        <v>1078</v>
      </c>
      <c r="D1405" s="364" t="s">
        <v>1159</v>
      </c>
      <c r="E1405" s="364" t="s">
        <v>88</v>
      </c>
      <c r="F1405" s="364" t="s">
        <v>1990</v>
      </c>
      <c r="G1405" s="365" t="s">
        <v>1991</v>
      </c>
      <c r="H1405" s="364" t="s">
        <v>293</v>
      </c>
      <c r="I1405" s="364" t="s">
        <v>1081</v>
      </c>
      <c r="J1405" s="366" t="s">
        <v>1992</v>
      </c>
      <c r="K1405" s="366">
        <v>478909</v>
      </c>
      <c r="L1405" s="366">
        <v>6</v>
      </c>
      <c r="M1405" s="366">
        <v>478909</v>
      </c>
      <c r="N1405" s="366">
        <v>6</v>
      </c>
    </row>
    <row r="1406" spans="1:14" ht="36">
      <c r="A1406" s="364">
        <v>1404</v>
      </c>
      <c r="B1406" s="365" t="s">
        <v>89</v>
      </c>
      <c r="C1406" s="364" t="s">
        <v>1078</v>
      </c>
      <c r="D1406" s="364" t="s">
        <v>1079</v>
      </c>
      <c r="E1406" s="364" t="s">
        <v>88</v>
      </c>
      <c r="F1406" s="364" t="s">
        <v>1243</v>
      </c>
      <c r="G1406" s="365" t="s">
        <v>320</v>
      </c>
      <c r="H1406" s="364" t="s">
        <v>293</v>
      </c>
      <c r="I1406" s="364" t="s">
        <v>1081</v>
      </c>
      <c r="J1406" s="366" t="s">
        <v>1244</v>
      </c>
      <c r="K1406" s="366">
        <v>1993068</v>
      </c>
      <c r="L1406" s="366">
        <v>18</v>
      </c>
      <c r="M1406" s="366">
        <v>1993068</v>
      </c>
      <c r="N1406" s="366">
        <v>18</v>
      </c>
    </row>
    <row r="1407" spans="1:14" ht="36">
      <c r="A1407" s="364">
        <v>1405</v>
      </c>
      <c r="B1407" s="365" t="s">
        <v>89</v>
      </c>
      <c r="C1407" s="364" t="s">
        <v>1078</v>
      </c>
      <c r="D1407" s="364" t="s">
        <v>1079</v>
      </c>
      <c r="E1407" s="364" t="s">
        <v>88</v>
      </c>
      <c r="F1407" s="364" t="s">
        <v>1269</v>
      </c>
      <c r="G1407" s="365" t="s">
        <v>358</v>
      </c>
      <c r="H1407" s="364" t="s">
        <v>293</v>
      </c>
      <c r="I1407" s="364" t="s">
        <v>1081</v>
      </c>
      <c r="J1407" s="366" t="s">
        <v>1270</v>
      </c>
      <c r="K1407" s="366">
        <v>4444825</v>
      </c>
      <c r="L1407" s="366">
        <v>50</v>
      </c>
      <c r="M1407" s="366">
        <v>4444825</v>
      </c>
      <c r="N1407" s="366">
        <v>50</v>
      </c>
    </row>
    <row r="1408" spans="1:14" ht="36">
      <c r="A1408" s="364">
        <v>1406</v>
      </c>
      <c r="B1408" s="365" t="s">
        <v>89</v>
      </c>
      <c r="C1408" s="364" t="s">
        <v>1078</v>
      </c>
      <c r="D1408" s="364" t="s">
        <v>1079</v>
      </c>
      <c r="E1408" s="364" t="s">
        <v>88</v>
      </c>
      <c r="F1408" s="364" t="s">
        <v>1263</v>
      </c>
      <c r="G1408" s="365" t="s">
        <v>330</v>
      </c>
      <c r="H1408" s="364" t="s">
        <v>293</v>
      </c>
      <c r="I1408" s="364" t="s">
        <v>1081</v>
      </c>
      <c r="J1408" s="366" t="s">
        <v>1264</v>
      </c>
      <c r="K1408" s="366">
        <v>1405712</v>
      </c>
      <c r="L1408" s="366">
        <v>14</v>
      </c>
      <c r="M1408" s="366">
        <v>1405712</v>
      </c>
      <c r="N1408" s="366">
        <v>14</v>
      </c>
    </row>
    <row r="1409" spans="1:14" ht="36">
      <c r="A1409" s="364">
        <v>1407</v>
      </c>
      <c r="B1409" s="365" t="s">
        <v>89</v>
      </c>
      <c r="C1409" s="364" t="s">
        <v>1078</v>
      </c>
      <c r="D1409" s="364" t="s">
        <v>1079</v>
      </c>
      <c r="E1409" s="364" t="s">
        <v>88</v>
      </c>
      <c r="F1409" s="364" t="s">
        <v>1216</v>
      </c>
      <c r="G1409" s="365" t="s">
        <v>339</v>
      </c>
      <c r="H1409" s="364" t="s">
        <v>293</v>
      </c>
      <c r="I1409" s="364" t="s">
        <v>1081</v>
      </c>
      <c r="J1409" s="366" t="s">
        <v>1217</v>
      </c>
      <c r="K1409" s="366">
        <v>448602</v>
      </c>
      <c r="L1409" s="366">
        <v>6</v>
      </c>
      <c r="M1409" s="366">
        <v>448602</v>
      </c>
      <c r="N1409" s="366">
        <v>6</v>
      </c>
    </row>
    <row r="1410" spans="1:14" ht="48">
      <c r="A1410" s="364">
        <v>1408</v>
      </c>
      <c r="B1410" s="365" t="s">
        <v>89</v>
      </c>
      <c r="C1410" s="364" t="s">
        <v>1078</v>
      </c>
      <c r="D1410" s="364" t="s">
        <v>1159</v>
      </c>
      <c r="E1410" s="364" t="s">
        <v>88</v>
      </c>
      <c r="F1410" s="364" t="s">
        <v>1206</v>
      </c>
      <c r="G1410" s="365" t="s">
        <v>335</v>
      </c>
      <c r="H1410" s="364" t="s">
        <v>293</v>
      </c>
      <c r="I1410" s="364" t="s">
        <v>1081</v>
      </c>
      <c r="J1410" s="366" t="s">
        <v>1207</v>
      </c>
      <c r="K1410" s="366">
        <v>-277517</v>
      </c>
      <c r="L1410" s="366">
        <v>-4</v>
      </c>
      <c r="M1410" s="366">
        <v>-277517</v>
      </c>
      <c r="N1410" s="366">
        <v>-4</v>
      </c>
    </row>
    <row r="1411" spans="1:14" ht="36">
      <c r="A1411" s="364">
        <v>1409</v>
      </c>
      <c r="B1411" s="365" t="s">
        <v>89</v>
      </c>
      <c r="C1411" s="364" t="s">
        <v>1078</v>
      </c>
      <c r="D1411" s="364" t="s">
        <v>1086</v>
      </c>
      <c r="E1411" s="364" t="s">
        <v>88</v>
      </c>
      <c r="F1411" s="364" t="s">
        <v>1208</v>
      </c>
      <c r="G1411" s="365" t="s">
        <v>415</v>
      </c>
      <c r="H1411" s="364" t="s">
        <v>293</v>
      </c>
      <c r="I1411" s="364" t="s">
        <v>1081</v>
      </c>
      <c r="J1411" s="366" t="s">
        <v>1209</v>
      </c>
      <c r="K1411" s="366">
        <v>7558961</v>
      </c>
      <c r="L1411" s="366">
        <v>116</v>
      </c>
      <c r="M1411" s="366">
        <v>7558961</v>
      </c>
      <c r="N1411" s="366">
        <v>116</v>
      </c>
    </row>
    <row r="1412" spans="1:14" ht="36">
      <c r="A1412" s="364">
        <v>1410</v>
      </c>
      <c r="B1412" s="365" t="s">
        <v>89</v>
      </c>
      <c r="C1412" s="364" t="s">
        <v>1078</v>
      </c>
      <c r="D1412" s="364" t="s">
        <v>1079</v>
      </c>
      <c r="E1412" s="364" t="s">
        <v>88</v>
      </c>
      <c r="F1412" s="364" t="s">
        <v>1080</v>
      </c>
      <c r="G1412" s="365" t="s">
        <v>316</v>
      </c>
      <c r="H1412" s="364" t="s">
        <v>293</v>
      </c>
      <c r="I1412" s="364" t="s">
        <v>1081</v>
      </c>
      <c r="J1412" s="366" t="s">
        <v>1082</v>
      </c>
      <c r="K1412" s="366">
        <v>11938311</v>
      </c>
      <c r="L1412" s="366">
        <v>138</v>
      </c>
      <c r="M1412" s="366">
        <v>11938311</v>
      </c>
      <c r="N1412" s="366">
        <v>138</v>
      </c>
    </row>
    <row r="1413" spans="1:14" ht="48">
      <c r="A1413" s="364">
        <v>1411</v>
      </c>
      <c r="B1413" s="365" t="s">
        <v>89</v>
      </c>
      <c r="C1413" s="364" t="s">
        <v>1078</v>
      </c>
      <c r="D1413" s="364" t="s">
        <v>1159</v>
      </c>
      <c r="E1413" s="364" t="s">
        <v>88</v>
      </c>
      <c r="F1413" s="364" t="s">
        <v>1664</v>
      </c>
      <c r="G1413" s="365" t="s">
        <v>1008</v>
      </c>
      <c r="H1413" s="364" t="s">
        <v>293</v>
      </c>
      <c r="I1413" s="364" t="s">
        <v>1081</v>
      </c>
      <c r="J1413" s="366" t="s">
        <v>1489</v>
      </c>
      <c r="K1413" s="366">
        <v>1676664</v>
      </c>
      <c r="L1413" s="366">
        <v>20</v>
      </c>
      <c r="M1413" s="366">
        <v>1676664</v>
      </c>
      <c r="N1413" s="366">
        <v>20</v>
      </c>
    </row>
    <row r="1414" spans="1:14" ht="24">
      <c r="A1414" s="364">
        <v>1412</v>
      </c>
      <c r="B1414" s="365" t="s">
        <v>89</v>
      </c>
      <c r="C1414" s="364" t="s">
        <v>1078</v>
      </c>
      <c r="D1414" s="364" t="s">
        <v>1079</v>
      </c>
      <c r="E1414" s="364" t="s">
        <v>88</v>
      </c>
      <c r="F1414" s="364" t="s">
        <v>1376</v>
      </c>
      <c r="G1414" s="365" t="s">
        <v>1049</v>
      </c>
      <c r="H1414" s="364" t="s">
        <v>1039</v>
      </c>
      <c r="I1414" s="364" t="s">
        <v>1081</v>
      </c>
      <c r="J1414" s="366" t="s">
        <v>1377</v>
      </c>
      <c r="K1414" s="366">
        <v>1099296</v>
      </c>
      <c r="L1414" s="366">
        <v>12</v>
      </c>
      <c r="M1414" s="366">
        <v>1099296</v>
      </c>
      <c r="N1414" s="366">
        <v>12</v>
      </c>
    </row>
    <row r="1415" spans="1:14" ht="24">
      <c r="A1415" s="364">
        <v>1413</v>
      </c>
      <c r="B1415" s="365" t="s">
        <v>89</v>
      </c>
      <c r="C1415" s="364" t="s">
        <v>1078</v>
      </c>
      <c r="D1415" s="364" t="s">
        <v>1079</v>
      </c>
      <c r="E1415" s="364" t="s">
        <v>88</v>
      </c>
      <c r="F1415" s="364" t="s">
        <v>1346</v>
      </c>
      <c r="G1415" s="365" t="s">
        <v>348</v>
      </c>
      <c r="H1415" s="364" t="s">
        <v>1039</v>
      </c>
      <c r="I1415" s="364" t="s">
        <v>1081</v>
      </c>
      <c r="J1415" s="366" t="s">
        <v>1347</v>
      </c>
      <c r="K1415" s="366">
        <v>617760</v>
      </c>
      <c r="L1415" s="366">
        <v>4</v>
      </c>
      <c r="M1415" s="366">
        <v>617760</v>
      </c>
      <c r="N1415" s="366">
        <v>4</v>
      </c>
    </row>
    <row r="1416" spans="1:14" ht="24">
      <c r="A1416" s="364">
        <v>1414</v>
      </c>
      <c r="B1416" s="365" t="s">
        <v>89</v>
      </c>
      <c r="C1416" s="364" t="s">
        <v>1078</v>
      </c>
      <c r="D1416" s="364" t="s">
        <v>1079</v>
      </c>
      <c r="E1416" s="364" t="s">
        <v>88</v>
      </c>
      <c r="F1416" s="364" t="s">
        <v>1344</v>
      </c>
      <c r="G1416" s="365" t="s">
        <v>1042</v>
      </c>
      <c r="H1416" s="364" t="s">
        <v>1039</v>
      </c>
      <c r="I1416" s="364" t="s">
        <v>1081</v>
      </c>
      <c r="J1416" s="366" t="s">
        <v>1345</v>
      </c>
      <c r="K1416" s="366">
        <v>619344</v>
      </c>
      <c r="L1416" s="366">
        <v>4</v>
      </c>
      <c r="M1416" s="366">
        <v>619344</v>
      </c>
      <c r="N1416" s="366">
        <v>4</v>
      </c>
    </row>
    <row r="1417" spans="1:14" ht="24">
      <c r="A1417" s="364">
        <v>1415</v>
      </c>
      <c r="B1417" s="365" t="s">
        <v>89</v>
      </c>
      <c r="C1417" s="364" t="s">
        <v>1078</v>
      </c>
      <c r="D1417" s="364" t="s">
        <v>1079</v>
      </c>
      <c r="E1417" s="364" t="s">
        <v>88</v>
      </c>
      <c r="F1417" s="364" t="s">
        <v>1329</v>
      </c>
      <c r="G1417" s="365" t="s">
        <v>367</v>
      </c>
      <c r="H1417" s="364" t="s">
        <v>1039</v>
      </c>
      <c r="I1417" s="364" t="s">
        <v>1081</v>
      </c>
      <c r="J1417" s="366" t="s">
        <v>1330</v>
      </c>
      <c r="K1417" s="366">
        <v>645392</v>
      </c>
      <c r="L1417" s="366">
        <v>4</v>
      </c>
      <c r="M1417" s="366">
        <v>645392</v>
      </c>
      <c r="N1417" s="366">
        <v>4</v>
      </c>
    </row>
    <row r="1418" spans="1:14" ht="24">
      <c r="A1418" s="364">
        <v>1416</v>
      </c>
      <c r="B1418" s="365" t="s">
        <v>89</v>
      </c>
      <c r="C1418" s="364" t="s">
        <v>1078</v>
      </c>
      <c r="D1418" s="364" t="s">
        <v>1079</v>
      </c>
      <c r="E1418" s="364" t="s">
        <v>88</v>
      </c>
      <c r="F1418" s="364" t="s">
        <v>1335</v>
      </c>
      <c r="G1418" s="365" t="s">
        <v>376</v>
      </c>
      <c r="H1418" s="364" t="s">
        <v>1039</v>
      </c>
      <c r="I1418" s="364" t="s">
        <v>1081</v>
      </c>
      <c r="J1418" s="366" t="s">
        <v>1283</v>
      </c>
      <c r="K1418" s="366">
        <v>666512</v>
      </c>
      <c r="L1418" s="366">
        <v>4</v>
      </c>
      <c r="M1418" s="366">
        <v>666512</v>
      </c>
      <c r="N1418" s="366">
        <v>4</v>
      </c>
    </row>
    <row r="1419" spans="1:14" ht="24">
      <c r="A1419" s="364">
        <v>1417</v>
      </c>
      <c r="B1419" s="365" t="s">
        <v>89</v>
      </c>
      <c r="C1419" s="364" t="s">
        <v>1078</v>
      </c>
      <c r="D1419" s="364" t="s">
        <v>1079</v>
      </c>
      <c r="E1419" s="364" t="s">
        <v>88</v>
      </c>
      <c r="F1419" s="364" t="s">
        <v>1336</v>
      </c>
      <c r="G1419" s="365" t="s">
        <v>1043</v>
      </c>
      <c r="H1419" s="364" t="s">
        <v>1039</v>
      </c>
      <c r="I1419" s="364" t="s">
        <v>1081</v>
      </c>
      <c r="J1419" s="366" t="s">
        <v>1337</v>
      </c>
      <c r="K1419" s="366">
        <v>248864</v>
      </c>
      <c r="L1419" s="366">
        <v>2</v>
      </c>
      <c r="M1419" s="366">
        <v>248864</v>
      </c>
      <c r="N1419" s="366">
        <v>2</v>
      </c>
    </row>
    <row r="1420" spans="1:14" ht="24">
      <c r="A1420" s="364">
        <v>1418</v>
      </c>
      <c r="B1420" s="365" t="s">
        <v>89</v>
      </c>
      <c r="C1420" s="364" t="s">
        <v>1078</v>
      </c>
      <c r="D1420" s="364" t="s">
        <v>1079</v>
      </c>
      <c r="E1420" s="364" t="s">
        <v>88</v>
      </c>
      <c r="F1420" s="364" t="s">
        <v>1319</v>
      </c>
      <c r="G1420" s="365" t="s">
        <v>1044</v>
      </c>
      <c r="H1420" s="364" t="s">
        <v>1039</v>
      </c>
      <c r="I1420" s="364" t="s">
        <v>1081</v>
      </c>
      <c r="J1420" s="366" t="s">
        <v>1320</v>
      </c>
      <c r="K1420" s="366">
        <v>622864</v>
      </c>
      <c r="L1420" s="366">
        <v>4</v>
      </c>
      <c r="M1420" s="366">
        <v>622864</v>
      </c>
      <c r="N1420" s="366">
        <v>4</v>
      </c>
    </row>
    <row r="1421" spans="1:14" ht="36">
      <c r="A1421" s="364">
        <v>1419</v>
      </c>
      <c r="B1421" s="365" t="s">
        <v>89</v>
      </c>
      <c r="C1421" s="364" t="s">
        <v>1078</v>
      </c>
      <c r="D1421" s="364" t="s">
        <v>1079</v>
      </c>
      <c r="E1421" s="364" t="s">
        <v>88</v>
      </c>
      <c r="F1421" s="364" t="s">
        <v>1265</v>
      </c>
      <c r="G1421" s="365" t="s">
        <v>317</v>
      </c>
      <c r="H1421" s="364" t="s">
        <v>293</v>
      </c>
      <c r="I1421" s="364" t="s">
        <v>1084</v>
      </c>
      <c r="J1421" s="366" t="s">
        <v>1266</v>
      </c>
      <c r="K1421" s="366">
        <v>4008312</v>
      </c>
      <c r="L1421" s="366">
        <v>48</v>
      </c>
      <c r="M1421" s="366">
        <v>4008312</v>
      </c>
      <c r="N1421" s="366">
        <v>48</v>
      </c>
    </row>
    <row r="1422" spans="1:14" ht="36">
      <c r="A1422" s="364">
        <v>1420</v>
      </c>
      <c r="B1422" s="365" t="s">
        <v>89</v>
      </c>
      <c r="C1422" s="364" t="s">
        <v>1078</v>
      </c>
      <c r="D1422" s="364" t="s">
        <v>1079</v>
      </c>
      <c r="E1422" s="364" t="s">
        <v>88</v>
      </c>
      <c r="F1422" s="364" t="s">
        <v>1222</v>
      </c>
      <c r="G1422" s="365" t="s">
        <v>968</v>
      </c>
      <c r="H1422" s="364" t="s">
        <v>293</v>
      </c>
      <c r="I1422" s="364" t="s">
        <v>1084</v>
      </c>
      <c r="J1422" s="366" t="s">
        <v>1223</v>
      </c>
      <c r="K1422" s="366">
        <v>20534206</v>
      </c>
      <c r="L1422" s="366">
        <v>188</v>
      </c>
      <c r="M1422" s="366">
        <v>20534206</v>
      </c>
      <c r="N1422" s="366">
        <v>188</v>
      </c>
    </row>
    <row r="1423" spans="1:14" ht="36">
      <c r="A1423" s="364">
        <v>1421</v>
      </c>
      <c r="B1423" s="365" t="s">
        <v>89</v>
      </c>
      <c r="C1423" s="364" t="s">
        <v>1078</v>
      </c>
      <c r="D1423" s="364" t="s">
        <v>1079</v>
      </c>
      <c r="E1423" s="364" t="s">
        <v>88</v>
      </c>
      <c r="F1423" s="364" t="s">
        <v>1167</v>
      </c>
      <c r="G1423" s="365" t="s">
        <v>322</v>
      </c>
      <c r="H1423" s="364" t="s">
        <v>293</v>
      </c>
      <c r="I1423" s="364" t="s">
        <v>1084</v>
      </c>
      <c r="J1423" s="366" t="s">
        <v>1168</v>
      </c>
      <c r="K1423" s="366">
        <v>9584036</v>
      </c>
      <c r="L1423" s="366">
        <v>74</v>
      </c>
      <c r="M1423" s="366">
        <v>9584036</v>
      </c>
      <c r="N1423" s="366">
        <v>74</v>
      </c>
    </row>
    <row r="1424" spans="1:14" ht="36">
      <c r="A1424" s="364">
        <v>1422</v>
      </c>
      <c r="B1424" s="365" t="s">
        <v>89</v>
      </c>
      <c r="C1424" s="364" t="s">
        <v>1078</v>
      </c>
      <c r="D1424" s="364" t="s">
        <v>1079</v>
      </c>
      <c r="E1424" s="364" t="s">
        <v>88</v>
      </c>
      <c r="F1424" s="364" t="s">
        <v>1174</v>
      </c>
      <c r="G1424" s="365" t="s">
        <v>345</v>
      </c>
      <c r="H1424" s="364" t="s">
        <v>293</v>
      </c>
      <c r="I1424" s="364" t="s">
        <v>1084</v>
      </c>
      <c r="J1424" s="366" t="s">
        <v>1175</v>
      </c>
      <c r="K1424" s="366">
        <v>438592</v>
      </c>
      <c r="L1424" s="366">
        <v>4</v>
      </c>
      <c r="M1424" s="366">
        <v>438592</v>
      </c>
      <c r="N1424" s="366">
        <v>4</v>
      </c>
    </row>
    <row r="1425" spans="1:14" ht="36">
      <c r="A1425" s="364">
        <v>1423</v>
      </c>
      <c r="B1425" s="365" t="s">
        <v>89</v>
      </c>
      <c r="C1425" s="364" t="s">
        <v>1078</v>
      </c>
      <c r="D1425" s="364" t="s">
        <v>1079</v>
      </c>
      <c r="E1425" s="364" t="s">
        <v>88</v>
      </c>
      <c r="F1425" s="364" t="s">
        <v>1153</v>
      </c>
      <c r="G1425" s="365" t="s">
        <v>969</v>
      </c>
      <c r="H1425" s="364" t="s">
        <v>293</v>
      </c>
      <c r="I1425" s="364" t="s">
        <v>1084</v>
      </c>
      <c r="J1425" s="366" t="s">
        <v>1154</v>
      </c>
      <c r="K1425" s="366">
        <v>9755130</v>
      </c>
      <c r="L1425" s="366">
        <v>103</v>
      </c>
      <c r="M1425" s="366">
        <v>9755130</v>
      </c>
      <c r="N1425" s="366">
        <v>103</v>
      </c>
    </row>
    <row r="1426" spans="1:14" ht="36">
      <c r="A1426" s="364">
        <v>1424</v>
      </c>
      <c r="B1426" s="365" t="s">
        <v>89</v>
      </c>
      <c r="C1426" s="364" t="s">
        <v>1078</v>
      </c>
      <c r="D1426" s="364" t="s">
        <v>1079</v>
      </c>
      <c r="E1426" s="364" t="s">
        <v>88</v>
      </c>
      <c r="F1426" s="364" t="s">
        <v>1094</v>
      </c>
      <c r="G1426" s="365" t="s">
        <v>336</v>
      </c>
      <c r="H1426" s="364" t="s">
        <v>293</v>
      </c>
      <c r="I1426" s="364" t="s">
        <v>1084</v>
      </c>
      <c r="J1426" s="366" t="s">
        <v>1095</v>
      </c>
      <c r="K1426" s="366">
        <v>9383990</v>
      </c>
      <c r="L1426" s="366">
        <v>70</v>
      </c>
      <c r="M1426" s="366">
        <v>9383990</v>
      </c>
      <c r="N1426" s="366">
        <v>70</v>
      </c>
    </row>
    <row r="1427" spans="1:14" ht="36">
      <c r="A1427" s="364">
        <v>1425</v>
      </c>
      <c r="B1427" s="365" t="s">
        <v>89</v>
      </c>
      <c r="C1427" s="364" t="s">
        <v>1078</v>
      </c>
      <c r="D1427" s="364" t="s">
        <v>1079</v>
      </c>
      <c r="E1427" s="364" t="s">
        <v>88</v>
      </c>
      <c r="F1427" s="364" t="s">
        <v>1083</v>
      </c>
      <c r="G1427" s="365" t="s">
        <v>312</v>
      </c>
      <c r="H1427" s="364" t="s">
        <v>293</v>
      </c>
      <c r="I1427" s="364" t="s">
        <v>1084</v>
      </c>
      <c r="J1427" s="366" t="s">
        <v>1085</v>
      </c>
      <c r="K1427" s="366">
        <v>31435467</v>
      </c>
      <c r="L1427" s="366">
        <v>252</v>
      </c>
      <c r="M1427" s="366">
        <v>31435467</v>
      </c>
      <c r="N1427" s="366">
        <v>252</v>
      </c>
    </row>
    <row r="1428" spans="1:14" ht="36">
      <c r="A1428" s="364">
        <v>1426</v>
      </c>
      <c r="B1428" s="365" t="s">
        <v>89</v>
      </c>
      <c r="C1428" s="364" t="s">
        <v>1078</v>
      </c>
      <c r="D1428" s="364" t="s">
        <v>1079</v>
      </c>
      <c r="E1428" s="364" t="s">
        <v>88</v>
      </c>
      <c r="F1428" s="364" t="s">
        <v>1196</v>
      </c>
      <c r="G1428" s="365" t="s">
        <v>334</v>
      </c>
      <c r="H1428" s="364" t="s">
        <v>293</v>
      </c>
      <c r="I1428" s="364" t="s">
        <v>1084</v>
      </c>
      <c r="J1428" s="366" t="s">
        <v>1197</v>
      </c>
      <c r="K1428" s="366">
        <v>2977744</v>
      </c>
      <c r="L1428" s="366">
        <v>32</v>
      </c>
      <c r="M1428" s="366">
        <v>2977744</v>
      </c>
      <c r="N1428" s="366">
        <v>32</v>
      </c>
    </row>
    <row r="1429" spans="1:14" ht="36">
      <c r="A1429" s="364">
        <v>1427</v>
      </c>
      <c r="B1429" s="365" t="s">
        <v>89</v>
      </c>
      <c r="C1429" s="364" t="s">
        <v>1078</v>
      </c>
      <c r="D1429" s="364" t="s">
        <v>1079</v>
      </c>
      <c r="E1429" s="364" t="s">
        <v>88</v>
      </c>
      <c r="F1429" s="364" t="s">
        <v>1180</v>
      </c>
      <c r="G1429" s="365" t="s">
        <v>417</v>
      </c>
      <c r="H1429" s="364" t="s">
        <v>293</v>
      </c>
      <c r="I1429" s="364" t="s">
        <v>1084</v>
      </c>
      <c r="J1429" s="366" t="s">
        <v>1181</v>
      </c>
      <c r="K1429" s="366">
        <v>2752827</v>
      </c>
      <c r="L1429" s="366">
        <v>34</v>
      </c>
      <c r="M1429" s="366">
        <v>2752827</v>
      </c>
      <c r="N1429" s="366">
        <v>34</v>
      </c>
    </row>
    <row r="1430" spans="1:14" ht="24">
      <c r="A1430" s="364">
        <v>1428</v>
      </c>
      <c r="B1430" s="365" t="s">
        <v>89</v>
      </c>
      <c r="C1430" s="364" t="s">
        <v>1078</v>
      </c>
      <c r="D1430" s="364" t="s">
        <v>1079</v>
      </c>
      <c r="E1430" s="364" t="s">
        <v>88</v>
      </c>
      <c r="F1430" s="364" t="s">
        <v>1281</v>
      </c>
      <c r="G1430" s="365" t="s">
        <v>368</v>
      </c>
      <c r="H1430" s="364" t="s">
        <v>296</v>
      </c>
      <c r="I1430" s="364" t="s">
        <v>1282</v>
      </c>
      <c r="J1430" s="366" t="s">
        <v>1283</v>
      </c>
      <c r="K1430" s="366">
        <v>733921</v>
      </c>
      <c r="L1430" s="366">
        <v>4</v>
      </c>
      <c r="M1430" s="366">
        <v>733921</v>
      </c>
      <c r="N1430" s="366">
        <v>4</v>
      </c>
    </row>
    <row r="1431" spans="1:14" ht="24">
      <c r="A1431" s="364">
        <v>1429</v>
      </c>
      <c r="B1431" s="365" t="s">
        <v>89</v>
      </c>
      <c r="C1431" s="364" t="s">
        <v>1078</v>
      </c>
      <c r="D1431" s="364" t="s">
        <v>1079</v>
      </c>
      <c r="E1431" s="364" t="s">
        <v>88</v>
      </c>
      <c r="F1431" s="364" t="s">
        <v>1279</v>
      </c>
      <c r="G1431" s="365" t="s">
        <v>369</v>
      </c>
      <c r="H1431" s="364" t="s">
        <v>296</v>
      </c>
      <c r="I1431" s="364" t="s">
        <v>1187</v>
      </c>
      <c r="J1431" s="366" t="s">
        <v>1280</v>
      </c>
      <c r="K1431" s="366">
        <v>769967</v>
      </c>
      <c r="L1431" s="366">
        <v>4</v>
      </c>
      <c r="M1431" s="366">
        <v>769967</v>
      </c>
      <c r="N1431" s="366">
        <v>4</v>
      </c>
    </row>
    <row r="1432" spans="1:14" ht="36">
      <c r="A1432" s="364">
        <v>1430</v>
      </c>
      <c r="B1432" s="365" t="s">
        <v>89</v>
      </c>
      <c r="C1432" s="364" t="s">
        <v>1078</v>
      </c>
      <c r="D1432" s="364" t="s">
        <v>1131</v>
      </c>
      <c r="E1432" s="364" t="s">
        <v>88</v>
      </c>
      <c r="F1432" s="364" t="s">
        <v>1368</v>
      </c>
      <c r="G1432" s="365" t="s">
        <v>377</v>
      </c>
      <c r="H1432" s="364" t="s">
        <v>283</v>
      </c>
      <c r="I1432" s="364" t="s">
        <v>1251</v>
      </c>
      <c r="J1432" s="366" t="s">
        <v>1369</v>
      </c>
      <c r="K1432" s="366">
        <v>390735</v>
      </c>
      <c r="L1432" s="366">
        <v>2</v>
      </c>
      <c r="M1432" s="366">
        <v>390735</v>
      </c>
      <c r="N1432" s="366">
        <v>2</v>
      </c>
    </row>
    <row r="1433" spans="1:14" ht="36">
      <c r="A1433" s="364">
        <v>1431</v>
      </c>
      <c r="B1433" s="365" t="s">
        <v>89</v>
      </c>
      <c r="C1433" s="364" t="s">
        <v>1078</v>
      </c>
      <c r="D1433" s="364" t="s">
        <v>1131</v>
      </c>
      <c r="E1433" s="364" t="s">
        <v>88</v>
      </c>
      <c r="F1433" s="364" t="s">
        <v>1300</v>
      </c>
      <c r="G1433" s="365" t="s">
        <v>362</v>
      </c>
      <c r="H1433" s="364" t="s">
        <v>283</v>
      </c>
      <c r="I1433" s="364" t="s">
        <v>1251</v>
      </c>
      <c r="J1433" s="366" t="s">
        <v>1301</v>
      </c>
      <c r="K1433" s="366">
        <v>2306790</v>
      </c>
      <c r="L1433" s="366">
        <v>10</v>
      </c>
      <c r="M1433" s="366">
        <v>2306790</v>
      </c>
      <c r="N1433" s="366">
        <v>10</v>
      </c>
    </row>
    <row r="1434" spans="1:14" ht="24">
      <c r="A1434" s="364">
        <v>1432</v>
      </c>
      <c r="B1434" s="365" t="s">
        <v>89</v>
      </c>
      <c r="C1434" s="364" t="s">
        <v>1078</v>
      </c>
      <c r="D1434" s="364" t="s">
        <v>1079</v>
      </c>
      <c r="E1434" s="364" t="s">
        <v>88</v>
      </c>
      <c r="F1434" s="364" t="s">
        <v>1245</v>
      </c>
      <c r="G1434" s="365" t="s">
        <v>1012</v>
      </c>
      <c r="H1434" s="364" t="s">
        <v>302</v>
      </c>
      <c r="I1434" s="364" t="s">
        <v>1183</v>
      </c>
      <c r="J1434" s="366" t="s">
        <v>1105</v>
      </c>
      <c r="K1434" s="366">
        <v>320859</v>
      </c>
      <c r="L1434" s="366">
        <v>2</v>
      </c>
      <c r="M1434" s="366">
        <v>320859</v>
      </c>
      <c r="N1434" s="366">
        <v>2</v>
      </c>
    </row>
    <row r="1435" spans="1:14" ht="24">
      <c r="A1435" s="364">
        <v>1433</v>
      </c>
      <c r="B1435" s="365" t="s">
        <v>89</v>
      </c>
      <c r="C1435" s="364" t="s">
        <v>1078</v>
      </c>
      <c r="D1435" s="364" t="s">
        <v>1079</v>
      </c>
      <c r="E1435" s="364" t="s">
        <v>88</v>
      </c>
      <c r="F1435" s="364" t="s">
        <v>1284</v>
      </c>
      <c r="G1435" s="365" t="s">
        <v>327</v>
      </c>
      <c r="H1435" s="364" t="s">
        <v>302</v>
      </c>
      <c r="I1435" s="364" t="s">
        <v>1183</v>
      </c>
      <c r="J1435" s="366" t="s">
        <v>1285</v>
      </c>
      <c r="K1435" s="366">
        <v>1253406</v>
      </c>
      <c r="L1435" s="366">
        <v>6</v>
      </c>
      <c r="M1435" s="366">
        <v>1253406</v>
      </c>
      <c r="N1435" s="366">
        <v>6</v>
      </c>
    </row>
    <row r="1436" spans="1:14" ht="24">
      <c r="A1436" s="364">
        <v>1434</v>
      </c>
      <c r="B1436" s="365" t="s">
        <v>89</v>
      </c>
      <c r="C1436" s="364" t="s">
        <v>1078</v>
      </c>
      <c r="D1436" s="364" t="s">
        <v>1079</v>
      </c>
      <c r="E1436" s="364" t="s">
        <v>88</v>
      </c>
      <c r="F1436" s="364" t="s">
        <v>1182</v>
      </c>
      <c r="G1436" s="365" t="s">
        <v>372</v>
      </c>
      <c r="H1436" s="364" t="s">
        <v>302</v>
      </c>
      <c r="I1436" s="364" t="s">
        <v>1183</v>
      </c>
      <c r="J1436" s="366" t="s">
        <v>1184</v>
      </c>
      <c r="K1436" s="366">
        <v>338415</v>
      </c>
      <c r="L1436" s="366">
        <v>2</v>
      </c>
      <c r="M1436" s="366">
        <v>338415</v>
      </c>
      <c r="N1436" s="366">
        <v>2</v>
      </c>
    </row>
    <row r="1437" spans="1:14" ht="36">
      <c r="A1437" s="364">
        <v>1435</v>
      </c>
      <c r="B1437" s="365" t="s">
        <v>89</v>
      </c>
      <c r="C1437" s="364" t="s">
        <v>1078</v>
      </c>
      <c r="D1437" s="364" t="s">
        <v>1079</v>
      </c>
      <c r="E1437" s="364" t="s">
        <v>88</v>
      </c>
      <c r="F1437" s="364" t="s">
        <v>1172</v>
      </c>
      <c r="G1437" s="365" t="s">
        <v>318</v>
      </c>
      <c r="H1437" s="364" t="s">
        <v>293</v>
      </c>
      <c r="I1437" s="364" t="s">
        <v>1088</v>
      </c>
      <c r="J1437" s="366" t="s">
        <v>1173</v>
      </c>
      <c r="K1437" s="366">
        <v>2074303</v>
      </c>
      <c r="L1437" s="366">
        <v>22</v>
      </c>
      <c r="M1437" s="366">
        <v>2074303</v>
      </c>
      <c r="N1437" s="366">
        <v>22</v>
      </c>
    </row>
    <row r="1438" spans="1:14" ht="24">
      <c r="A1438" s="364">
        <v>1436</v>
      </c>
      <c r="B1438" s="365" t="s">
        <v>89</v>
      </c>
      <c r="C1438" s="364" t="s">
        <v>1078</v>
      </c>
      <c r="D1438" s="364" t="s">
        <v>1090</v>
      </c>
      <c r="E1438" s="364" t="s">
        <v>88</v>
      </c>
      <c r="F1438" s="364" t="s">
        <v>1176</v>
      </c>
      <c r="G1438" s="365" t="s">
        <v>351</v>
      </c>
      <c r="H1438" s="364" t="s">
        <v>361</v>
      </c>
      <c r="I1438" s="364" t="s">
        <v>1148</v>
      </c>
      <c r="J1438" s="366" t="s">
        <v>1177</v>
      </c>
      <c r="K1438" s="366">
        <v>8839745</v>
      </c>
      <c r="L1438" s="366">
        <v>104</v>
      </c>
      <c r="M1438" s="366">
        <v>8839745</v>
      </c>
      <c r="N1438" s="366">
        <v>104</v>
      </c>
    </row>
    <row r="1439" spans="1:14" ht="36">
      <c r="A1439" s="364">
        <v>1437</v>
      </c>
      <c r="B1439" s="365" t="s">
        <v>89</v>
      </c>
      <c r="C1439" s="364" t="s">
        <v>1078</v>
      </c>
      <c r="D1439" s="364" t="s">
        <v>1079</v>
      </c>
      <c r="E1439" s="364" t="s">
        <v>88</v>
      </c>
      <c r="F1439" s="364" t="s">
        <v>1436</v>
      </c>
      <c r="G1439" s="365" t="s">
        <v>391</v>
      </c>
      <c r="H1439" s="364" t="s">
        <v>304</v>
      </c>
      <c r="I1439" s="364" t="s">
        <v>1148</v>
      </c>
      <c r="J1439" s="366" t="s">
        <v>1437</v>
      </c>
      <c r="K1439" s="366">
        <v>1164339</v>
      </c>
      <c r="L1439" s="366">
        <v>8</v>
      </c>
      <c r="M1439" s="366">
        <v>1164339</v>
      </c>
      <c r="N1439" s="366">
        <v>8</v>
      </c>
    </row>
    <row r="1440" spans="1:14" ht="48">
      <c r="A1440" s="364">
        <v>1438</v>
      </c>
      <c r="B1440" s="365" t="s">
        <v>89</v>
      </c>
      <c r="C1440" s="364" t="s">
        <v>1078</v>
      </c>
      <c r="D1440" s="364" t="s">
        <v>1079</v>
      </c>
      <c r="E1440" s="364" t="s">
        <v>88</v>
      </c>
      <c r="F1440" s="364" t="s">
        <v>1426</v>
      </c>
      <c r="G1440" s="365" t="s">
        <v>963</v>
      </c>
      <c r="H1440" s="364" t="s">
        <v>305</v>
      </c>
      <c r="I1440" s="364" t="s">
        <v>1148</v>
      </c>
      <c r="J1440" s="366" t="s">
        <v>1427</v>
      </c>
      <c r="K1440" s="366">
        <v>747626</v>
      </c>
      <c r="L1440" s="366">
        <v>4</v>
      </c>
      <c r="M1440" s="366">
        <v>747626</v>
      </c>
      <c r="N1440" s="366">
        <v>4</v>
      </c>
    </row>
    <row r="1441" spans="1:14" ht="48">
      <c r="A1441" s="364">
        <v>1439</v>
      </c>
      <c r="B1441" s="365" t="s">
        <v>89</v>
      </c>
      <c r="C1441" s="364" t="s">
        <v>1078</v>
      </c>
      <c r="D1441" s="364" t="s">
        <v>1079</v>
      </c>
      <c r="E1441" s="364" t="s">
        <v>88</v>
      </c>
      <c r="F1441" s="364" t="s">
        <v>1362</v>
      </c>
      <c r="G1441" s="365" t="s">
        <v>964</v>
      </c>
      <c r="H1441" s="364" t="s">
        <v>305</v>
      </c>
      <c r="I1441" s="364" t="s">
        <v>1148</v>
      </c>
      <c r="J1441" s="366" t="s">
        <v>1363</v>
      </c>
      <c r="K1441" s="366">
        <v>394290</v>
      </c>
      <c r="L1441" s="366">
        <v>2</v>
      </c>
      <c r="M1441" s="366">
        <v>394290</v>
      </c>
      <c r="N1441" s="366">
        <v>2</v>
      </c>
    </row>
    <row r="1442" spans="1:14" ht="36">
      <c r="A1442" s="364">
        <v>1440</v>
      </c>
      <c r="B1442" s="365" t="s">
        <v>89</v>
      </c>
      <c r="C1442" s="364" t="s">
        <v>1078</v>
      </c>
      <c r="D1442" s="364" t="s">
        <v>1079</v>
      </c>
      <c r="E1442" s="364" t="s">
        <v>88</v>
      </c>
      <c r="F1442" s="364" t="s">
        <v>1348</v>
      </c>
      <c r="G1442" s="365" t="s">
        <v>970</v>
      </c>
      <c r="H1442" s="364" t="s">
        <v>971</v>
      </c>
      <c r="I1442" s="364" t="s">
        <v>1092</v>
      </c>
      <c r="J1442" s="366" t="s">
        <v>1349</v>
      </c>
      <c r="K1442" s="366">
        <v>308432</v>
      </c>
      <c r="L1442" s="366">
        <v>2</v>
      </c>
      <c r="M1442" s="366">
        <v>308432</v>
      </c>
      <c r="N1442" s="366">
        <v>2</v>
      </c>
    </row>
    <row r="1443" spans="1:14" ht="36">
      <c r="A1443" s="364">
        <v>1441</v>
      </c>
      <c r="B1443" s="365" t="s">
        <v>89</v>
      </c>
      <c r="C1443" s="364" t="s">
        <v>1078</v>
      </c>
      <c r="D1443" s="364" t="s">
        <v>1086</v>
      </c>
      <c r="E1443" s="364" t="s">
        <v>88</v>
      </c>
      <c r="F1443" s="364" t="s">
        <v>1232</v>
      </c>
      <c r="G1443" s="365" t="s">
        <v>972</v>
      </c>
      <c r="H1443" s="364" t="s">
        <v>295</v>
      </c>
      <c r="I1443" s="364" t="s">
        <v>1092</v>
      </c>
      <c r="J1443" s="366" t="s">
        <v>1233</v>
      </c>
      <c r="K1443" s="366">
        <v>271659</v>
      </c>
      <c r="L1443" s="366">
        <v>3</v>
      </c>
      <c r="M1443" s="366">
        <v>271659</v>
      </c>
      <c r="N1443" s="366">
        <v>3</v>
      </c>
    </row>
    <row r="1444" spans="1:14" ht="24">
      <c r="A1444" s="364">
        <v>1442</v>
      </c>
      <c r="B1444" s="365" t="s">
        <v>89</v>
      </c>
      <c r="C1444" s="364" t="s">
        <v>1078</v>
      </c>
      <c r="D1444" s="364" t="s">
        <v>1090</v>
      </c>
      <c r="E1444" s="364" t="s">
        <v>88</v>
      </c>
      <c r="F1444" s="364" t="s">
        <v>1224</v>
      </c>
      <c r="G1444" s="365" t="s">
        <v>331</v>
      </c>
      <c r="H1444" s="364" t="s">
        <v>285</v>
      </c>
      <c r="I1444" s="364" t="s">
        <v>1092</v>
      </c>
      <c r="J1444" s="366" t="s">
        <v>1225</v>
      </c>
      <c r="K1444" s="366">
        <v>0</v>
      </c>
      <c r="L1444" s="366">
        <v>0</v>
      </c>
      <c r="M1444" s="366">
        <v>0</v>
      </c>
      <c r="N1444" s="366">
        <v>0</v>
      </c>
    </row>
    <row r="1445" spans="1:14" ht="24">
      <c r="A1445" s="364">
        <v>1443</v>
      </c>
      <c r="B1445" s="365" t="s">
        <v>89</v>
      </c>
      <c r="C1445" s="364" t="s">
        <v>1078</v>
      </c>
      <c r="D1445" s="364" t="s">
        <v>1079</v>
      </c>
      <c r="E1445" s="364" t="s">
        <v>88</v>
      </c>
      <c r="F1445" s="364" t="s">
        <v>1108</v>
      </c>
      <c r="G1445" s="365" t="s">
        <v>333</v>
      </c>
      <c r="H1445" s="364" t="s">
        <v>299</v>
      </c>
      <c r="I1445" s="364" t="s">
        <v>1092</v>
      </c>
      <c r="J1445" s="366" t="s">
        <v>1109</v>
      </c>
      <c r="K1445" s="366">
        <v>552772</v>
      </c>
      <c r="L1445" s="366">
        <v>4</v>
      </c>
      <c r="M1445" s="366">
        <v>552772</v>
      </c>
      <c r="N1445" s="366">
        <v>4</v>
      </c>
    </row>
    <row r="1446" spans="1:14" ht="48">
      <c r="A1446" s="364">
        <v>1444</v>
      </c>
      <c r="B1446" s="365" t="s">
        <v>89</v>
      </c>
      <c r="C1446" s="364" t="s">
        <v>1078</v>
      </c>
      <c r="D1446" s="364" t="s">
        <v>1079</v>
      </c>
      <c r="E1446" s="364" t="s">
        <v>88</v>
      </c>
      <c r="F1446" s="364" t="s">
        <v>1275</v>
      </c>
      <c r="G1446" s="365" t="s">
        <v>413</v>
      </c>
      <c r="H1446" s="364" t="s">
        <v>414</v>
      </c>
      <c r="I1446" s="364" t="s">
        <v>1092</v>
      </c>
      <c r="J1446" s="366" t="s">
        <v>1276</v>
      </c>
      <c r="K1446" s="366">
        <v>2515296</v>
      </c>
      <c r="L1446" s="366">
        <v>20</v>
      </c>
      <c r="M1446" s="366">
        <v>2515296</v>
      </c>
      <c r="N1446" s="366">
        <v>20</v>
      </c>
    </row>
    <row r="1447" spans="1:14" ht="24">
      <c r="A1447" s="364">
        <v>1445</v>
      </c>
      <c r="B1447" s="365" t="s">
        <v>89</v>
      </c>
      <c r="C1447" s="364" t="s">
        <v>1078</v>
      </c>
      <c r="D1447" s="364" t="s">
        <v>1131</v>
      </c>
      <c r="E1447" s="364" t="s">
        <v>88</v>
      </c>
      <c r="F1447" s="364" t="s">
        <v>1965</v>
      </c>
      <c r="G1447" s="365" t="s">
        <v>1966</v>
      </c>
      <c r="H1447" s="364" t="s">
        <v>290</v>
      </c>
      <c r="I1447" s="364" t="s">
        <v>1092</v>
      </c>
      <c r="J1447" s="366" t="s">
        <v>1967</v>
      </c>
      <c r="K1447" s="366">
        <v>253292</v>
      </c>
      <c r="L1447" s="366">
        <v>2</v>
      </c>
      <c r="M1447" s="366">
        <v>253292</v>
      </c>
      <c r="N1447" s="366">
        <v>2</v>
      </c>
    </row>
    <row r="1448" spans="1:14" ht="24">
      <c r="A1448" s="364">
        <v>1446</v>
      </c>
      <c r="B1448" s="365" t="s">
        <v>89</v>
      </c>
      <c r="C1448" s="364" t="s">
        <v>1078</v>
      </c>
      <c r="D1448" s="364" t="s">
        <v>1131</v>
      </c>
      <c r="E1448" s="364" t="s">
        <v>88</v>
      </c>
      <c r="F1448" s="364" t="s">
        <v>1800</v>
      </c>
      <c r="G1448" s="365" t="s">
        <v>1801</v>
      </c>
      <c r="H1448" s="364" t="s">
        <v>290</v>
      </c>
      <c r="I1448" s="364" t="s">
        <v>1092</v>
      </c>
      <c r="J1448" s="366" t="s">
        <v>1802</v>
      </c>
      <c r="K1448" s="366">
        <v>1062534</v>
      </c>
      <c r="L1448" s="366">
        <v>8</v>
      </c>
      <c r="M1448" s="366">
        <v>1062534</v>
      </c>
      <c r="N1448" s="366">
        <v>8</v>
      </c>
    </row>
    <row r="1449" spans="1:14" ht="36">
      <c r="A1449" s="364">
        <v>1447</v>
      </c>
      <c r="B1449" s="365" t="s">
        <v>89</v>
      </c>
      <c r="C1449" s="364" t="s">
        <v>1078</v>
      </c>
      <c r="D1449" s="364" t="s">
        <v>1131</v>
      </c>
      <c r="E1449" s="364" t="s">
        <v>88</v>
      </c>
      <c r="F1449" s="364" t="s">
        <v>1238</v>
      </c>
      <c r="G1449" s="365" t="s">
        <v>1028</v>
      </c>
      <c r="H1449" s="364" t="s">
        <v>292</v>
      </c>
      <c r="I1449" s="364" t="s">
        <v>1092</v>
      </c>
      <c r="J1449" s="366" t="s">
        <v>1239</v>
      </c>
      <c r="K1449" s="366">
        <v>300633</v>
      </c>
      <c r="L1449" s="366">
        <v>1</v>
      </c>
      <c r="M1449" s="366">
        <v>300633</v>
      </c>
      <c r="N1449" s="366">
        <v>1</v>
      </c>
    </row>
    <row r="1450" spans="1:14" ht="36">
      <c r="A1450" s="364">
        <v>1448</v>
      </c>
      <c r="B1450" s="365" t="s">
        <v>89</v>
      </c>
      <c r="C1450" s="364" t="s">
        <v>1078</v>
      </c>
      <c r="D1450" s="364" t="s">
        <v>1131</v>
      </c>
      <c r="E1450" s="364" t="s">
        <v>88</v>
      </c>
      <c r="F1450" s="364" t="s">
        <v>1305</v>
      </c>
      <c r="G1450" s="365" t="s">
        <v>350</v>
      </c>
      <c r="H1450" s="364" t="s">
        <v>284</v>
      </c>
      <c r="I1450" s="364" t="s">
        <v>1092</v>
      </c>
      <c r="J1450" s="366" t="s">
        <v>1306</v>
      </c>
      <c r="K1450" s="366">
        <v>3440815</v>
      </c>
      <c r="L1450" s="366">
        <v>11</v>
      </c>
      <c r="M1450" s="366">
        <v>3440815</v>
      </c>
      <c r="N1450" s="366">
        <v>11</v>
      </c>
    </row>
    <row r="1451" spans="1:14" ht="24">
      <c r="A1451" s="364">
        <v>1449</v>
      </c>
      <c r="B1451" s="365" t="s">
        <v>89</v>
      </c>
      <c r="C1451" s="364" t="s">
        <v>1078</v>
      </c>
      <c r="D1451" s="364" t="s">
        <v>1131</v>
      </c>
      <c r="E1451" s="364" t="s">
        <v>88</v>
      </c>
      <c r="F1451" s="364" t="s">
        <v>1459</v>
      </c>
      <c r="G1451" s="365" t="s">
        <v>942</v>
      </c>
      <c r="H1451" s="364" t="s">
        <v>290</v>
      </c>
      <c r="I1451" s="364" t="s">
        <v>1092</v>
      </c>
      <c r="J1451" s="366" t="s">
        <v>1460</v>
      </c>
      <c r="K1451" s="366">
        <v>3503446</v>
      </c>
      <c r="L1451" s="366">
        <v>20</v>
      </c>
      <c r="M1451" s="366">
        <v>3503446</v>
      </c>
      <c r="N1451" s="366">
        <v>20</v>
      </c>
    </row>
    <row r="1452" spans="1:14" ht="36">
      <c r="A1452" s="364">
        <v>1450</v>
      </c>
      <c r="B1452" s="365" t="s">
        <v>89</v>
      </c>
      <c r="C1452" s="364" t="s">
        <v>1078</v>
      </c>
      <c r="D1452" s="364" t="s">
        <v>1079</v>
      </c>
      <c r="E1452" s="364" t="s">
        <v>88</v>
      </c>
      <c r="F1452" s="364" t="s">
        <v>1149</v>
      </c>
      <c r="G1452" s="365" t="s">
        <v>976</v>
      </c>
      <c r="H1452" s="364" t="s">
        <v>292</v>
      </c>
      <c r="I1452" s="364" t="s">
        <v>1092</v>
      </c>
      <c r="J1452" s="366" t="s">
        <v>1150</v>
      </c>
      <c r="K1452" s="366">
        <v>0</v>
      </c>
      <c r="L1452" s="366">
        <v>0</v>
      </c>
      <c r="M1452" s="366">
        <v>0</v>
      </c>
      <c r="N1452" s="366">
        <v>0</v>
      </c>
    </row>
    <row r="1453" spans="1:14" ht="36">
      <c r="A1453" s="364">
        <v>1451</v>
      </c>
      <c r="B1453" s="365" t="s">
        <v>89</v>
      </c>
      <c r="C1453" s="364" t="s">
        <v>1078</v>
      </c>
      <c r="D1453" s="364" t="s">
        <v>1086</v>
      </c>
      <c r="E1453" s="364" t="s">
        <v>88</v>
      </c>
      <c r="F1453" s="364" t="s">
        <v>1146</v>
      </c>
      <c r="G1453" s="365" t="s">
        <v>424</v>
      </c>
      <c r="H1453" s="364" t="s">
        <v>408</v>
      </c>
      <c r="I1453" s="364" t="s">
        <v>1092</v>
      </c>
      <c r="J1453" s="366" t="s">
        <v>1147</v>
      </c>
      <c r="K1453" s="366">
        <v>163083</v>
      </c>
      <c r="L1453" s="366">
        <v>2</v>
      </c>
      <c r="M1453" s="366">
        <v>163083</v>
      </c>
      <c r="N1453" s="366">
        <v>2</v>
      </c>
    </row>
    <row r="1454" spans="1:14" ht="36">
      <c r="A1454" s="364">
        <v>1452</v>
      </c>
      <c r="B1454" s="365" t="s">
        <v>89</v>
      </c>
      <c r="C1454" s="364" t="s">
        <v>1078</v>
      </c>
      <c r="D1454" s="364" t="s">
        <v>1090</v>
      </c>
      <c r="E1454" s="364" t="s">
        <v>88</v>
      </c>
      <c r="F1454" s="364" t="s">
        <v>1414</v>
      </c>
      <c r="G1454" s="365" t="s">
        <v>360</v>
      </c>
      <c r="H1454" s="364" t="s">
        <v>289</v>
      </c>
      <c r="I1454" s="364" t="s">
        <v>1092</v>
      </c>
      <c r="J1454" s="366" t="s">
        <v>1415</v>
      </c>
      <c r="K1454" s="366">
        <v>1030651</v>
      </c>
      <c r="L1454" s="366">
        <v>6</v>
      </c>
      <c r="M1454" s="366">
        <v>1030651</v>
      </c>
      <c r="N1454" s="366">
        <v>6</v>
      </c>
    </row>
    <row r="1455" spans="1:14" ht="48">
      <c r="A1455" s="364">
        <v>1453</v>
      </c>
      <c r="B1455" s="365" t="s">
        <v>89</v>
      </c>
      <c r="C1455" s="364" t="s">
        <v>1078</v>
      </c>
      <c r="D1455" s="364" t="s">
        <v>1079</v>
      </c>
      <c r="E1455" s="364" t="s">
        <v>88</v>
      </c>
      <c r="F1455" s="364" t="s">
        <v>1246</v>
      </c>
      <c r="G1455" s="365" t="s">
        <v>959</v>
      </c>
      <c r="H1455" s="364" t="s">
        <v>960</v>
      </c>
      <c r="I1455" s="364" t="s">
        <v>1092</v>
      </c>
      <c r="J1455" s="366" t="s">
        <v>1247</v>
      </c>
      <c r="K1455" s="366">
        <v>13074660</v>
      </c>
      <c r="L1455" s="366">
        <v>75</v>
      </c>
      <c r="M1455" s="366">
        <v>13074660</v>
      </c>
      <c r="N1455" s="366">
        <v>75</v>
      </c>
    </row>
    <row r="1456" spans="1:14" ht="24">
      <c r="A1456" s="364">
        <v>1454</v>
      </c>
      <c r="B1456" s="365" t="s">
        <v>89</v>
      </c>
      <c r="C1456" s="364" t="s">
        <v>1078</v>
      </c>
      <c r="D1456" s="364" t="s">
        <v>1090</v>
      </c>
      <c r="E1456" s="364" t="s">
        <v>88</v>
      </c>
      <c r="F1456" s="364" t="s">
        <v>1091</v>
      </c>
      <c r="G1456" s="365" t="s">
        <v>321</v>
      </c>
      <c r="H1456" s="364" t="s">
        <v>361</v>
      </c>
      <c r="I1456" s="364" t="s">
        <v>1092</v>
      </c>
      <c r="J1456" s="366" t="s">
        <v>1093</v>
      </c>
      <c r="K1456" s="366">
        <v>10860174</v>
      </c>
      <c r="L1456" s="366">
        <v>110</v>
      </c>
      <c r="M1456" s="366">
        <v>10860174</v>
      </c>
      <c r="N1456" s="366">
        <v>110</v>
      </c>
    </row>
    <row r="1457" spans="1:14" ht="60">
      <c r="A1457" s="364">
        <v>1455</v>
      </c>
      <c r="B1457" s="365" t="s">
        <v>108</v>
      </c>
      <c r="C1457" s="364" t="s">
        <v>1078</v>
      </c>
      <c r="D1457" s="364" t="s">
        <v>1079</v>
      </c>
      <c r="E1457" s="364" t="s">
        <v>343</v>
      </c>
      <c r="F1457" s="364" t="s">
        <v>1188</v>
      </c>
      <c r="G1457" s="365" t="s">
        <v>329</v>
      </c>
      <c r="H1457" s="364" t="s">
        <v>304</v>
      </c>
      <c r="I1457" s="364" t="s">
        <v>1187</v>
      </c>
      <c r="J1457" s="366" t="s">
        <v>1189</v>
      </c>
      <c r="K1457" s="366">
        <v>880000</v>
      </c>
      <c r="L1457" s="366">
        <v>4</v>
      </c>
      <c r="M1457" s="366">
        <v>880000</v>
      </c>
      <c r="N1457" s="366">
        <v>4</v>
      </c>
    </row>
    <row r="1458" spans="1:14" ht="24">
      <c r="A1458" s="364">
        <v>1456</v>
      </c>
      <c r="B1458" s="365" t="s">
        <v>36</v>
      </c>
      <c r="C1458" s="364" t="s">
        <v>1078</v>
      </c>
      <c r="D1458" s="364" t="s">
        <v>1090</v>
      </c>
      <c r="E1458" s="364" t="s">
        <v>6</v>
      </c>
      <c r="F1458" s="364" t="s">
        <v>1140</v>
      </c>
      <c r="G1458" s="365" t="s">
        <v>321</v>
      </c>
      <c r="H1458" s="364" t="s">
        <v>287</v>
      </c>
      <c r="I1458" s="364" t="s">
        <v>1092</v>
      </c>
      <c r="J1458" s="366" t="s">
        <v>1141</v>
      </c>
      <c r="K1458" s="366">
        <v>696745</v>
      </c>
      <c r="L1458" s="366">
        <v>7</v>
      </c>
      <c r="M1458" s="366">
        <v>696745</v>
      </c>
      <c r="N1458" s="366">
        <v>7</v>
      </c>
    </row>
    <row r="1459" spans="1:14" ht="24">
      <c r="A1459" s="364">
        <v>1457</v>
      </c>
      <c r="B1459" s="365" t="s">
        <v>36</v>
      </c>
      <c r="C1459" s="364" t="s">
        <v>1078</v>
      </c>
      <c r="D1459" s="364" t="s">
        <v>1090</v>
      </c>
      <c r="E1459" s="364" t="s">
        <v>6</v>
      </c>
      <c r="F1459" s="364" t="s">
        <v>1138</v>
      </c>
      <c r="G1459" s="365" t="s">
        <v>351</v>
      </c>
      <c r="H1459" s="364" t="s">
        <v>287</v>
      </c>
      <c r="I1459" s="364" t="s">
        <v>1092</v>
      </c>
      <c r="J1459" s="366" t="s">
        <v>1139</v>
      </c>
      <c r="K1459" s="366">
        <v>778940</v>
      </c>
      <c r="L1459" s="366">
        <v>8</v>
      </c>
      <c r="M1459" s="366">
        <v>778940</v>
      </c>
      <c r="N1459" s="366">
        <v>8</v>
      </c>
    </row>
    <row r="1460" spans="1:14" ht="24">
      <c r="A1460" s="364">
        <v>1458</v>
      </c>
      <c r="B1460" s="365" t="s">
        <v>36</v>
      </c>
      <c r="C1460" s="364" t="s">
        <v>1078</v>
      </c>
      <c r="D1460" s="364" t="s">
        <v>1090</v>
      </c>
      <c r="E1460" s="364" t="s">
        <v>6</v>
      </c>
      <c r="F1460" s="364" t="s">
        <v>1106</v>
      </c>
      <c r="G1460" s="365" t="s">
        <v>1011</v>
      </c>
      <c r="H1460" s="364" t="s">
        <v>287</v>
      </c>
      <c r="I1460" s="364" t="s">
        <v>1092</v>
      </c>
      <c r="J1460" s="366" t="s">
        <v>1107</v>
      </c>
      <c r="K1460" s="366">
        <v>215900</v>
      </c>
      <c r="L1460" s="366">
        <v>2</v>
      </c>
      <c r="M1460" s="366">
        <v>215900</v>
      </c>
      <c r="N1460" s="366">
        <v>2</v>
      </c>
    </row>
    <row r="1461" spans="1:14" ht="24">
      <c r="A1461" s="364">
        <v>1459</v>
      </c>
      <c r="B1461" s="365" t="s">
        <v>36</v>
      </c>
      <c r="C1461" s="364" t="s">
        <v>1078</v>
      </c>
      <c r="D1461" s="364" t="s">
        <v>1090</v>
      </c>
      <c r="E1461" s="364" t="s">
        <v>6</v>
      </c>
      <c r="F1461" s="364" t="s">
        <v>1776</v>
      </c>
      <c r="G1461" s="365" t="s">
        <v>347</v>
      </c>
      <c r="H1461" s="364" t="s">
        <v>287</v>
      </c>
      <c r="I1461" s="364" t="s">
        <v>1092</v>
      </c>
      <c r="J1461" s="366" t="s">
        <v>1777</v>
      </c>
      <c r="K1461" s="366">
        <v>472600</v>
      </c>
      <c r="L1461" s="366">
        <v>4</v>
      </c>
      <c r="M1461" s="366">
        <v>472600</v>
      </c>
      <c r="N1461" s="366">
        <v>4</v>
      </c>
    </row>
    <row r="1462" spans="1:14" ht="36">
      <c r="A1462" s="364">
        <v>1460</v>
      </c>
      <c r="B1462" s="365" t="s">
        <v>36</v>
      </c>
      <c r="C1462" s="364" t="s">
        <v>1078</v>
      </c>
      <c r="D1462" s="364" t="s">
        <v>1086</v>
      </c>
      <c r="E1462" s="364" t="s">
        <v>6</v>
      </c>
      <c r="F1462" s="364" t="s">
        <v>1087</v>
      </c>
      <c r="G1462" s="365" t="s">
        <v>319</v>
      </c>
      <c r="H1462" s="364" t="s">
        <v>298</v>
      </c>
      <c r="I1462" s="364" t="s">
        <v>1088</v>
      </c>
      <c r="J1462" s="366" t="s">
        <v>1089</v>
      </c>
      <c r="K1462" s="366">
        <v>263670</v>
      </c>
      <c r="L1462" s="366">
        <v>4</v>
      </c>
      <c r="M1462" s="366">
        <v>263670</v>
      </c>
      <c r="N1462" s="366">
        <v>4</v>
      </c>
    </row>
    <row r="1463" spans="1:14" ht="36">
      <c r="A1463" s="364">
        <v>1461</v>
      </c>
      <c r="B1463" s="365" t="s">
        <v>36</v>
      </c>
      <c r="C1463" s="364" t="s">
        <v>1078</v>
      </c>
      <c r="D1463" s="364" t="s">
        <v>1086</v>
      </c>
      <c r="E1463" s="364" t="s">
        <v>6</v>
      </c>
      <c r="F1463" s="364" t="s">
        <v>1232</v>
      </c>
      <c r="G1463" s="365" t="s">
        <v>972</v>
      </c>
      <c r="H1463" s="364" t="s">
        <v>295</v>
      </c>
      <c r="I1463" s="364" t="s">
        <v>1092</v>
      </c>
      <c r="J1463" s="366" t="s">
        <v>1233</v>
      </c>
      <c r="K1463" s="366">
        <v>196021</v>
      </c>
      <c r="L1463" s="366">
        <v>2</v>
      </c>
      <c r="M1463" s="366">
        <v>196021</v>
      </c>
      <c r="N1463" s="366">
        <v>2</v>
      </c>
    </row>
    <row r="1464" spans="1:14" ht="24">
      <c r="A1464" s="364">
        <v>1462</v>
      </c>
      <c r="B1464" s="365" t="s">
        <v>27</v>
      </c>
      <c r="C1464" s="364" t="s">
        <v>1078</v>
      </c>
      <c r="D1464" s="364" t="s">
        <v>1102</v>
      </c>
      <c r="E1464" s="364" t="s">
        <v>22</v>
      </c>
      <c r="F1464" s="364" t="s">
        <v>1142</v>
      </c>
      <c r="G1464" s="365" t="s">
        <v>354</v>
      </c>
      <c r="H1464" s="364" t="s">
        <v>303</v>
      </c>
      <c r="I1464" s="364" t="s">
        <v>1081</v>
      </c>
      <c r="J1464" s="366" t="s">
        <v>1143</v>
      </c>
      <c r="K1464" s="366">
        <v>1090026</v>
      </c>
      <c r="L1464" s="366">
        <v>14</v>
      </c>
      <c r="M1464" s="366">
        <v>1090026</v>
      </c>
      <c r="N1464" s="366">
        <v>14</v>
      </c>
    </row>
    <row r="1465" spans="1:14" ht="24">
      <c r="A1465" s="364">
        <v>1463</v>
      </c>
      <c r="B1465" s="365" t="s">
        <v>27</v>
      </c>
      <c r="C1465" s="364" t="s">
        <v>1078</v>
      </c>
      <c r="D1465" s="364" t="s">
        <v>1102</v>
      </c>
      <c r="E1465" s="364" t="s">
        <v>22</v>
      </c>
      <c r="F1465" s="364" t="s">
        <v>1747</v>
      </c>
      <c r="G1465" s="365" t="s">
        <v>1748</v>
      </c>
      <c r="H1465" s="364" t="s">
        <v>303</v>
      </c>
      <c r="I1465" s="364" t="s">
        <v>1081</v>
      </c>
      <c r="J1465" s="366" t="s">
        <v>1749</v>
      </c>
      <c r="K1465" s="366">
        <v>169822</v>
      </c>
      <c r="L1465" s="366">
        <v>2</v>
      </c>
      <c r="M1465" s="366">
        <v>169822</v>
      </c>
      <c r="N1465" s="366">
        <v>2</v>
      </c>
    </row>
    <row r="1466" spans="1:14" ht="24">
      <c r="A1466" s="364">
        <v>1464</v>
      </c>
      <c r="B1466" s="365" t="s">
        <v>27</v>
      </c>
      <c r="C1466" s="364" t="s">
        <v>1078</v>
      </c>
      <c r="D1466" s="364" t="s">
        <v>1102</v>
      </c>
      <c r="E1466" s="364" t="s">
        <v>22</v>
      </c>
      <c r="F1466" s="364" t="s">
        <v>1103</v>
      </c>
      <c r="G1466" s="365" t="s">
        <v>977</v>
      </c>
      <c r="H1466" s="364" t="s">
        <v>303</v>
      </c>
      <c r="I1466" s="364" t="s">
        <v>1081</v>
      </c>
      <c r="J1466" s="366" t="s">
        <v>1104</v>
      </c>
      <c r="K1466" s="366">
        <v>505407</v>
      </c>
      <c r="L1466" s="366">
        <v>7</v>
      </c>
      <c r="M1466" s="366">
        <v>505407</v>
      </c>
      <c r="N1466" s="366">
        <v>7</v>
      </c>
    </row>
    <row r="1467" spans="1:14" ht="24">
      <c r="A1467" s="364">
        <v>1465</v>
      </c>
      <c r="B1467" s="365" t="s">
        <v>27</v>
      </c>
      <c r="C1467" s="364" t="s">
        <v>1078</v>
      </c>
      <c r="D1467" s="364" t="s">
        <v>1102</v>
      </c>
      <c r="E1467" s="364" t="s">
        <v>22</v>
      </c>
      <c r="F1467" s="364" t="s">
        <v>1508</v>
      </c>
      <c r="G1467" s="365" t="s">
        <v>1509</v>
      </c>
      <c r="H1467" s="364" t="s">
        <v>303</v>
      </c>
      <c r="I1467" s="364" t="s">
        <v>1081</v>
      </c>
      <c r="J1467" s="366" t="s">
        <v>1510</v>
      </c>
      <c r="K1467" s="366">
        <v>181876</v>
      </c>
      <c r="L1467" s="366">
        <v>2</v>
      </c>
      <c r="M1467" s="366">
        <v>181876</v>
      </c>
      <c r="N1467" s="366">
        <v>2</v>
      </c>
    </row>
    <row r="1468" spans="1:14" ht="24">
      <c r="A1468" s="364">
        <v>1466</v>
      </c>
      <c r="B1468" s="365" t="s">
        <v>27</v>
      </c>
      <c r="C1468" s="364" t="s">
        <v>1078</v>
      </c>
      <c r="D1468" s="364" t="s">
        <v>1102</v>
      </c>
      <c r="E1468" s="364" t="s">
        <v>22</v>
      </c>
      <c r="F1468" s="364" t="s">
        <v>1485</v>
      </c>
      <c r="G1468" s="365" t="s">
        <v>998</v>
      </c>
      <c r="H1468" s="364" t="s">
        <v>303</v>
      </c>
      <c r="I1468" s="364" t="s">
        <v>1081</v>
      </c>
      <c r="J1468" s="366" t="s">
        <v>1486</v>
      </c>
      <c r="K1468" s="366">
        <v>136120</v>
      </c>
      <c r="L1468" s="366">
        <v>2</v>
      </c>
      <c r="M1468" s="366">
        <v>136120</v>
      </c>
      <c r="N1468" s="366">
        <v>2</v>
      </c>
    </row>
    <row r="1469" spans="1:14" ht="24">
      <c r="A1469" s="364">
        <v>1467</v>
      </c>
      <c r="B1469" s="365" t="s">
        <v>27</v>
      </c>
      <c r="C1469" s="364" t="s">
        <v>1078</v>
      </c>
      <c r="D1469" s="364" t="s">
        <v>1090</v>
      </c>
      <c r="E1469" s="364" t="s">
        <v>22</v>
      </c>
      <c r="F1469" s="364" t="s">
        <v>1151</v>
      </c>
      <c r="G1469" s="365" t="s">
        <v>996</v>
      </c>
      <c r="H1469" s="364" t="s">
        <v>287</v>
      </c>
      <c r="I1469" s="364" t="s">
        <v>1092</v>
      </c>
      <c r="J1469" s="366" t="s">
        <v>1152</v>
      </c>
      <c r="K1469" s="366">
        <v>1621737</v>
      </c>
      <c r="L1469" s="366">
        <v>18</v>
      </c>
      <c r="M1469" s="366">
        <v>1621737</v>
      </c>
      <c r="N1469" s="366">
        <v>18</v>
      </c>
    </row>
    <row r="1470" spans="1:14" ht="24">
      <c r="A1470" s="364">
        <v>1468</v>
      </c>
      <c r="B1470" s="365" t="s">
        <v>27</v>
      </c>
      <c r="C1470" s="364" t="s">
        <v>1078</v>
      </c>
      <c r="D1470" s="364" t="s">
        <v>1090</v>
      </c>
      <c r="E1470" s="364" t="s">
        <v>22</v>
      </c>
      <c r="F1470" s="364" t="s">
        <v>1140</v>
      </c>
      <c r="G1470" s="365" t="s">
        <v>321</v>
      </c>
      <c r="H1470" s="364" t="s">
        <v>287</v>
      </c>
      <c r="I1470" s="364" t="s">
        <v>1092</v>
      </c>
      <c r="J1470" s="366" t="s">
        <v>1141</v>
      </c>
      <c r="K1470" s="366">
        <v>60259660</v>
      </c>
      <c r="L1470" s="366">
        <v>620</v>
      </c>
      <c r="M1470" s="366">
        <v>60259660</v>
      </c>
      <c r="N1470" s="366">
        <v>620</v>
      </c>
    </row>
    <row r="1471" spans="1:14" ht="24">
      <c r="A1471" s="364">
        <v>1469</v>
      </c>
      <c r="B1471" s="365" t="s">
        <v>27</v>
      </c>
      <c r="C1471" s="364" t="s">
        <v>1078</v>
      </c>
      <c r="D1471" s="364" t="s">
        <v>1090</v>
      </c>
      <c r="E1471" s="364" t="s">
        <v>22</v>
      </c>
      <c r="F1471" s="364" t="s">
        <v>1138</v>
      </c>
      <c r="G1471" s="365" t="s">
        <v>351</v>
      </c>
      <c r="H1471" s="364" t="s">
        <v>287</v>
      </c>
      <c r="I1471" s="364" t="s">
        <v>1092</v>
      </c>
      <c r="J1471" s="366" t="s">
        <v>1139</v>
      </c>
      <c r="K1471" s="366">
        <v>41548431</v>
      </c>
      <c r="L1471" s="366">
        <v>437</v>
      </c>
      <c r="M1471" s="366">
        <v>41548431</v>
      </c>
      <c r="N1471" s="366">
        <v>437</v>
      </c>
    </row>
    <row r="1472" spans="1:14" ht="24">
      <c r="A1472" s="364">
        <v>1470</v>
      </c>
      <c r="B1472" s="365" t="s">
        <v>27</v>
      </c>
      <c r="C1472" s="364" t="s">
        <v>1078</v>
      </c>
      <c r="D1472" s="364" t="s">
        <v>1090</v>
      </c>
      <c r="E1472" s="364" t="s">
        <v>22</v>
      </c>
      <c r="F1472" s="364" t="s">
        <v>1112</v>
      </c>
      <c r="G1472" s="365" t="s">
        <v>352</v>
      </c>
      <c r="H1472" s="364" t="s">
        <v>287</v>
      </c>
      <c r="I1472" s="364" t="s">
        <v>1092</v>
      </c>
      <c r="J1472" s="366" t="s">
        <v>1113</v>
      </c>
      <c r="K1472" s="366">
        <v>9872726</v>
      </c>
      <c r="L1472" s="366">
        <v>89</v>
      </c>
      <c r="M1472" s="366">
        <v>9872726</v>
      </c>
      <c r="N1472" s="366">
        <v>89</v>
      </c>
    </row>
    <row r="1473" spans="1:14" ht="24">
      <c r="A1473" s="364">
        <v>1471</v>
      </c>
      <c r="B1473" s="365" t="s">
        <v>27</v>
      </c>
      <c r="C1473" s="364" t="s">
        <v>1078</v>
      </c>
      <c r="D1473" s="364" t="s">
        <v>1090</v>
      </c>
      <c r="E1473" s="364" t="s">
        <v>22</v>
      </c>
      <c r="F1473" s="364" t="s">
        <v>1132</v>
      </c>
      <c r="G1473" s="365" t="s">
        <v>325</v>
      </c>
      <c r="H1473" s="364" t="s">
        <v>287</v>
      </c>
      <c r="I1473" s="364" t="s">
        <v>1092</v>
      </c>
      <c r="J1473" s="366" t="s">
        <v>1133</v>
      </c>
      <c r="K1473" s="366">
        <v>1573058</v>
      </c>
      <c r="L1473" s="366">
        <v>19</v>
      </c>
      <c r="M1473" s="366">
        <v>1573058</v>
      </c>
      <c r="N1473" s="366">
        <v>19</v>
      </c>
    </row>
    <row r="1474" spans="1:14" ht="24">
      <c r="A1474" s="364">
        <v>1472</v>
      </c>
      <c r="B1474" s="365" t="s">
        <v>27</v>
      </c>
      <c r="C1474" s="364" t="s">
        <v>1078</v>
      </c>
      <c r="D1474" s="364" t="s">
        <v>1090</v>
      </c>
      <c r="E1474" s="364" t="s">
        <v>22</v>
      </c>
      <c r="F1474" s="364" t="s">
        <v>1125</v>
      </c>
      <c r="G1474" s="365" t="s">
        <v>340</v>
      </c>
      <c r="H1474" s="364" t="s">
        <v>287</v>
      </c>
      <c r="I1474" s="364" t="s">
        <v>1092</v>
      </c>
      <c r="J1474" s="366" t="s">
        <v>1126</v>
      </c>
      <c r="K1474" s="366">
        <v>7021800</v>
      </c>
      <c r="L1474" s="366">
        <v>72</v>
      </c>
      <c r="M1474" s="366">
        <v>7021800</v>
      </c>
      <c r="N1474" s="366">
        <v>72</v>
      </c>
    </row>
    <row r="1475" spans="1:14" ht="24">
      <c r="A1475" s="364">
        <v>1473</v>
      </c>
      <c r="B1475" s="365" t="s">
        <v>27</v>
      </c>
      <c r="C1475" s="364" t="s">
        <v>1078</v>
      </c>
      <c r="D1475" s="364" t="s">
        <v>1079</v>
      </c>
      <c r="E1475" s="364" t="s">
        <v>22</v>
      </c>
      <c r="F1475" s="364" t="s">
        <v>1163</v>
      </c>
      <c r="G1475" s="365" t="s">
        <v>340</v>
      </c>
      <c r="H1475" s="364" t="s">
        <v>298</v>
      </c>
      <c r="I1475" s="364" t="s">
        <v>1092</v>
      </c>
      <c r="J1475" s="366" t="s">
        <v>1164</v>
      </c>
      <c r="K1475" s="366">
        <v>329012</v>
      </c>
      <c r="L1475" s="366">
        <v>4</v>
      </c>
      <c r="M1475" s="366">
        <v>329012</v>
      </c>
      <c r="N1475" s="366">
        <v>4</v>
      </c>
    </row>
    <row r="1476" spans="1:14" ht="24">
      <c r="A1476" s="364">
        <v>1474</v>
      </c>
      <c r="B1476" s="365" t="s">
        <v>27</v>
      </c>
      <c r="C1476" s="364" t="s">
        <v>1078</v>
      </c>
      <c r="D1476" s="364" t="s">
        <v>1090</v>
      </c>
      <c r="E1476" s="364" t="s">
        <v>22</v>
      </c>
      <c r="F1476" s="364" t="s">
        <v>1106</v>
      </c>
      <c r="G1476" s="365" t="s">
        <v>1011</v>
      </c>
      <c r="H1476" s="364" t="s">
        <v>287</v>
      </c>
      <c r="I1476" s="364" t="s">
        <v>1092</v>
      </c>
      <c r="J1476" s="366" t="s">
        <v>1107</v>
      </c>
      <c r="K1476" s="366">
        <v>2740660</v>
      </c>
      <c r="L1476" s="366">
        <v>26</v>
      </c>
      <c r="M1476" s="366">
        <v>2740660</v>
      </c>
      <c r="N1476" s="366">
        <v>26</v>
      </c>
    </row>
    <row r="1477" spans="1:14" ht="24">
      <c r="A1477" s="364">
        <v>1475</v>
      </c>
      <c r="B1477" s="365" t="s">
        <v>27</v>
      </c>
      <c r="C1477" s="364" t="s">
        <v>1078</v>
      </c>
      <c r="D1477" s="364" t="s">
        <v>1090</v>
      </c>
      <c r="E1477" s="364" t="s">
        <v>22</v>
      </c>
      <c r="F1477" s="364" t="s">
        <v>1214</v>
      </c>
      <c r="G1477" s="365" t="s">
        <v>1010</v>
      </c>
      <c r="H1477" s="364" t="s">
        <v>287</v>
      </c>
      <c r="I1477" s="364" t="s">
        <v>1092</v>
      </c>
      <c r="J1477" s="366" t="s">
        <v>1215</v>
      </c>
      <c r="K1477" s="366">
        <v>4889115</v>
      </c>
      <c r="L1477" s="366">
        <v>55</v>
      </c>
      <c r="M1477" s="366">
        <v>4889115</v>
      </c>
      <c r="N1477" s="366">
        <v>55</v>
      </c>
    </row>
    <row r="1478" spans="1:14" ht="24">
      <c r="A1478" s="364">
        <v>1476</v>
      </c>
      <c r="B1478" s="365" t="s">
        <v>27</v>
      </c>
      <c r="C1478" s="364" t="s">
        <v>1078</v>
      </c>
      <c r="D1478" s="364" t="s">
        <v>1090</v>
      </c>
      <c r="E1478" s="364" t="s">
        <v>22</v>
      </c>
      <c r="F1478" s="364" t="s">
        <v>1210</v>
      </c>
      <c r="G1478" s="365" t="s">
        <v>420</v>
      </c>
      <c r="H1478" s="364" t="s">
        <v>287</v>
      </c>
      <c r="I1478" s="364" t="s">
        <v>1092</v>
      </c>
      <c r="J1478" s="366" t="s">
        <v>1211</v>
      </c>
      <c r="K1478" s="366">
        <v>1084146</v>
      </c>
      <c r="L1478" s="366">
        <v>12</v>
      </c>
      <c r="M1478" s="366">
        <v>1084146</v>
      </c>
      <c r="N1478" s="366">
        <v>12</v>
      </c>
    </row>
    <row r="1479" spans="1:14" ht="24">
      <c r="A1479" s="364">
        <v>1477</v>
      </c>
      <c r="B1479" s="365" t="s">
        <v>27</v>
      </c>
      <c r="C1479" s="364" t="s">
        <v>1078</v>
      </c>
      <c r="D1479" s="364" t="s">
        <v>1090</v>
      </c>
      <c r="E1479" s="364" t="s">
        <v>22</v>
      </c>
      <c r="F1479" s="364" t="s">
        <v>1776</v>
      </c>
      <c r="G1479" s="365" t="s">
        <v>347</v>
      </c>
      <c r="H1479" s="364" t="s">
        <v>287</v>
      </c>
      <c r="I1479" s="364" t="s">
        <v>1092</v>
      </c>
      <c r="J1479" s="366" t="s">
        <v>1777</v>
      </c>
      <c r="K1479" s="366">
        <v>22612520</v>
      </c>
      <c r="L1479" s="366">
        <v>196</v>
      </c>
      <c r="M1479" s="366">
        <v>22612520</v>
      </c>
      <c r="N1479" s="366">
        <v>196</v>
      </c>
    </row>
    <row r="1480" spans="1:14" ht="48">
      <c r="A1480" s="364">
        <v>1478</v>
      </c>
      <c r="B1480" s="365" t="s">
        <v>27</v>
      </c>
      <c r="C1480" s="364" t="s">
        <v>1078</v>
      </c>
      <c r="D1480" s="364" t="s">
        <v>1090</v>
      </c>
      <c r="E1480" s="364" t="s">
        <v>22</v>
      </c>
      <c r="F1480" s="364" t="s">
        <v>1480</v>
      </c>
      <c r="G1480" s="365" t="s">
        <v>1058</v>
      </c>
      <c r="H1480" s="364" t="s">
        <v>1059</v>
      </c>
      <c r="I1480" s="364" t="s">
        <v>1481</v>
      </c>
      <c r="J1480" s="366" t="s">
        <v>1482</v>
      </c>
      <c r="K1480" s="366">
        <v>2397147</v>
      </c>
      <c r="L1480" s="366">
        <v>11</v>
      </c>
      <c r="M1480" s="366">
        <v>2397147</v>
      </c>
      <c r="N1480" s="366">
        <v>11</v>
      </c>
    </row>
    <row r="1481" spans="1:14" ht="24">
      <c r="A1481" s="364">
        <v>1479</v>
      </c>
      <c r="B1481" s="365" t="s">
        <v>27</v>
      </c>
      <c r="C1481" s="364" t="s">
        <v>1078</v>
      </c>
      <c r="D1481" s="364" t="s">
        <v>1090</v>
      </c>
      <c r="E1481" s="364" t="s">
        <v>22</v>
      </c>
      <c r="F1481" s="364" t="s">
        <v>1519</v>
      </c>
      <c r="G1481" s="365" t="s">
        <v>1520</v>
      </c>
      <c r="H1481" s="364" t="s">
        <v>284</v>
      </c>
      <c r="I1481" s="364" t="s">
        <v>1481</v>
      </c>
      <c r="J1481" s="366" t="s">
        <v>1521</v>
      </c>
      <c r="K1481" s="366">
        <v>2418899</v>
      </c>
      <c r="L1481" s="366">
        <v>7</v>
      </c>
      <c r="M1481" s="366">
        <v>2418899</v>
      </c>
      <c r="N1481" s="366">
        <v>7</v>
      </c>
    </row>
    <row r="1482" spans="1:14" ht="24">
      <c r="A1482" s="364">
        <v>1480</v>
      </c>
      <c r="B1482" s="365" t="s">
        <v>27</v>
      </c>
      <c r="C1482" s="364" t="s">
        <v>1078</v>
      </c>
      <c r="D1482" s="364" t="s">
        <v>1090</v>
      </c>
      <c r="E1482" s="364" t="s">
        <v>22</v>
      </c>
      <c r="F1482" s="364" t="s">
        <v>1202</v>
      </c>
      <c r="G1482" s="365" t="s">
        <v>975</v>
      </c>
      <c r="H1482" s="364" t="s">
        <v>289</v>
      </c>
      <c r="I1482" s="364" t="s">
        <v>1115</v>
      </c>
      <c r="J1482" s="366" t="s">
        <v>1203</v>
      </c>
      <c r="K1482" s="366">
        <v>1668632</v>
      </c>
      <c r="L1482" s="366">
        <v>13</v>
      </c>
      <c r="M1482" s="366">
        <v>1668632</v>
      </c>
      <c r="N1482" s="366">
        <v>13</v>
      </c>
    </row>
    <row r="1483" spans="1:14" ht="36">
      <c r="A1483" s="364">
        <v>1481</v>
      </c>
      <c r="B1483" s="365" t="s">
        <v>27</v>
      </c>
      <c r="C1483" s="364" t="s">
        <v>1078</v>
      </c>
      <c r="D1483" s="364" t="s">
        <v>1079</v>
      </c>
      <c r="E1483" s="364" t="s">
        <v>22</v>
      </c>
      <c r="F1483" s="364" t="s">
        <v>1286</v>
      </c>
      <c r="G1483" s="365" t="s">
        <v>428</v>
      </c>
      <c r="H1483" s="364" t="s">
        <v>296</v>
      </c>
      <c r="I1483" s="364" t="s">
        <v>1187</v>
      </c>
      <c r="J1483" s="366" t="s">
        <v>1287</v>
      </c>
      <c r="K1483" s="366">
        <v>448670</v>
      </c>
      <c r="L1483" s="366">
        <v>2</v>
      </c>
      <c r="M1483" s="366">
        <v>448670</v>
      </c>
      <c r="N1483" s="366">
        <v>2</v>
      </c>
    </row>
    <row r="1484" spans="1:14" ht="36">
      <c r="A1484" s="364">
        <v>1482</v>
      </c>
      <c r="B1484" s="365" t="s">
        <v>27</v>
      </c>
      <c r="C1484" s="364" t="s">
        <v>1078</v>
      </c>
      <c r="D1484" s="364" t="s">
        <v>1090</v>
      </c>
      <c r="E1484" s="364" t="s">
        <v>22</v>
      </c>
      <c r="F1484" s="364" t="s">
        <v>2101</v>
      </c>
      <c r="G1484" s="365" t="s">
        <v>2102</v>
      </c>
      <c r="H1484" s="364" t="s">
        <v>2103</v>
      </c>
      <c r="I1484" s="364" t="s">
        <v>1187</v>
      </c>
      <c r="J1484" s="366" t="s">
        <v>2104</v>
      </c>
      <c r="K1484" s="366">
        <v>392496</v>
      </c>
      <c r="L1484" s="366">
        <v>1</v>
      </c>
      <c r="M1484" s="366">
        <v>392496</v>
      </c>
      <c r="N1484" s="366">
        <v>1</v>
      </c>
    </row>
    <row r="1485" spans="1:14" ht="36">
      <c r="A1485" s="364">
        <v>1483</v>
      </c>
      <c r="B1485" s="365" t="s">
        <v>27</v>
      </c>
      <c r="C1485" s="364" t="s">
        <v>1078</v>
      </c>
      <c r="D1485" s="364" t="s">
        <v>1131</v>
      </c>
      <c r="E1485" s="364" t="s">
        <v>22</v>
      </c>
      <c r="F1485" s="364" t="s">
        <v>1451</v>
      </c>
      <c r="G1485" s="365" t="s">
        <v>1026</v>
      </c>
      <c r="H1485" s="364" t="s">
        <v>304</v>
      </c>
      <c r="I1485" s="364" t="s">
        <v>1187</v>
      </c>
      <c r="J1485" s="366" t="s">
        <v>1452</v>
      </c>
      <c r="K1485" s="366">
        <v>458212</v>
      </c>
      <c r="L1485" s="366">
        <v>2</v>
      </c>
      <c r="M1485" s="366">
        <v>458212</v>
      </c>
      <c r="N1485" s="366">
        <v>2</v>
      </c>
    </row>
    <row r="1486" spans="1:14" ht="48">
      <c r="A1486" s="364">
        <v>1484</v>
      </c>
      <c r="B1486" s="365" t="s">
        <v>27</v>
      </c>
      <c r="C1486" s="364" t="s">
        <v>1078</v>
      </c>
      <c r="D1486" s="364" t="s">
        <v>1090</v>
      </c>
      <c r="E1486" s="364" t="s">
        <v>22</v>
      </c>
      <c r="F1486" s="364" t="s">
        <v>1384</v>
      </c>
      <c r="G1486" s="365" t="s">
        <v>961</v>
      </c>
      <c r="H1486" s="364" t="s">
        <v>283</v>
      </c>
      <c r="I1486" s="364" t="s">
        <v>1187</v>
      </c>
      <c r="J1486" s="366" t="s">
        <v>1385</v>
      </c>
      <c r="K1486" s="366">
        <v>1202882</v>
      </c>
      <c r="L1486" s="366">
        <v>4</v>
      </c>
      <c r="M1486" s="366">
        <v>1202882</v>
      </c>
      <c r="N1486" s="366">
        <v>4</v>
      </c>
    </row>
    <row r="1487" spans="1:14" ht="36">
      <c r="A1487" s="364">
        <v>1485</v>
      </c>
      <c r="B1487" s="365" t="s">
        <v>27</v>
      </c>
      <c r="C1487" s="364" t="s">
        <v>1078</v>
      </c>
      <c r="D1487" s="364" t="s">
        <v>1131</v>
      </c>
      <c r="E1487" s="364" t="s">
        <v>22</v>
      </c>
      <c r="F1487" s="364" t="s">
        <v>1311</v>
      </c>
      <c r="G1487" s="365" t="s">
        <v>381</v>
      </c>
      <c r="H1487" s="364" t="s">
        <v>304</v>
      </c>
      <c r="I1487" s="364" t="s">
        <v>1187</v>
      </c>
      <c r="J1487" s="366" t="s">
        <v>1312</v>
      </c>
      <c r="K1487" s="366">
        <v>490382</v>
      </c>
      <c r="L1487" s="366">
        <v>2</v>
      </c>
      <c r="M1487" s="366">
        <v>490382</v>
      </c>
      <c r="N1487" s="366">
        <v>2</v>
      </c>
    </row>
    <row r="1488" spans="1:14" ht="60">
      <c r="A1488" s="364">
        <v>1486</v>
      </c>
      <c r="B1488" s="365" t="s">
        <v>27</v>
      </c>
      <c r="C1488" s="364" t="s">
        <v>1078</v>
      </c>
      <c r="D1488" s="364" t="s">
        <v>1079</v>
      </c>
      <c r="E1488" s="364" t="s">
        <v>22</v>
      </c>
      <c r="F1488" s="364" t="s">
        <v>1188</v>
      </c>
      <c r="G1488" s="365" t="s">
        <v>329</v>
      </c>
      <c r="H1488" s="364" t="s">
        <v>304</v>
      </c>
      <c r="I1488" s="364" t="s">
        <v>1187</v>
      </c>
      <c r="J1488" s="366" t="s">
        <v>1189</v>
      </c>
      <c r="K1488" s="366">
        <v>2777588</v>
      </c>
      <c r="L1488" s="366">
        <v>8</v>
      </c>
      <c r="M1488" s="366">
        <v>2777588</v>
      </c>
      <c r="N1488" s="366">
        <v>8</v>
      </c>
    </row>
    <row r="1489" spans="1:14" ht="48">
      <c r="A1489" s="364">
        <v>1487</v>
      </c>
      <c r="B1489" s="365" t="s">
        <v>27</v>
      </c>
      <c r="C1489" s="364" t="s">
        <v>1078</v>
      </c>
      <c r="D1489" s="364" t="s">
        <v>1079</v>
      </c>
      <c r="E1489" s="364" t="s">
        <v>22</v>
      </c>
      <c r="F1489" s="364" t="s">
        <v>1218</v>
      </c>
      <c r="G1489" s="365" t="s">
        <v>342</v>
      </c>
      <c r="H1489" s="364" t="s">
        <v>301</v>
      </c>
      <c r="I1489" s="364" t="s">
        <v>1187</v>
      </c>
      <c r="J1489" s="366" t="s">
        <v>1219</v>
      </c>
      <c r="K1489" s="366">
        <v>961567</v>
      </c>
      <c r="L1489" s="366">
        <v>3</v>
      </c>
      <c r="M1489" s="366">
        <v>961567</v>
      </c>
      <c r="N1489" s="366">
        <v>3</v>
      </c>
    </row>
    <row r="1490" spans="1:14" ht="48">
      <c r="A1490" s="364">
        <v>1488</v>
      </c>
      <c r="B1490" s="365" t="s">
        <v>27</v>
      </c>
      <c r="C1490" s="364" t="s">
        <v>1078</v>
      </c>
      <c r="D1490" s="364" t="s">
        <v>1079</v>
      </c>
      <c r="E1490" s="364" t="s">
        <v>22</v>
      </c>
      <c r="F1490" s="364" t="s">
        <v>1190</v>
      </c>
      <c r="G1490" s="365" t="s">
        <v>373</v>
      </c>
      <c r="H1490" s="364" t="s">
        <v>305</v>
      </c>
      <c r="I1490" s="364" t="s">
        <v>1187</v>
      </c>
      <c r="J1490" s="366" t="s">
        <v>1191</v>
      </c>
      <c r="K1490" s="366">
        <v>1270394</v>
      </c>
      <c r="L1490" s="366">
        <v>4</v>
      </c>
      <c r="M1490" s="366">
        <v>1270394</v>
      </c>
      <c r="N1490" s="366">
        <v>4</v>
      </c>
    </row>
    <row r="1491" spans="1:14" ht="48">
      <c r="A1491" s="364">
        <v>1489</v>
      </c>
      <c r="B1491" s="365" t="s">
        <v>27</v>
      </c>
      <c r="C1491" s="364" t="s">
        <v>1078</v>
      </c>
      <c r="D1491" s="364" t="s">
        <v>1079</v>
      </c>
      <c r="E1491" s="364" t="s">
        <v>22</v>
      </c>
      <c r="F1491" s="364" t="s">
        <v>1192</v>
      </c>
      <c r="G1491" s="365" t="s">
        <v>2093</v>
      </c>
      <c r="H1491" s="364" t="s">
        <v>305</v>
      </c>
      <c r="I1491" s="364" t="s">
        <v>1187</v>
      </c>
      <c r="J1491" s="366" t="s">
        <v>1193</v>
      </c>
      <c r="K1491" s="366">
        <v>705683</v>
      </c>
      <c r="L1491" s="366">
        <v>2</v>
      </c>
      <c r="M1491" s="366">
        <v>705683</v>
      </c>
      <c r="N1491" s="366">
        <v>2</v>
      </c>
    </row>
    <row r="1492" spans="1:14" ht="48">
      <c r="A1492" s="364">
        <v>1490</v>
      </c>
      <c r="B1492" s="365" t="s">
        <v>27</v>
      </c>
      <c r="C1492" s="364" t="s">
        <v>1078</v>
      </c>
      <c r="D1492" s="364" t="s">
        <v>1079</v>
      </c>
      <c r="E1492" s="364" t="s">
        <v>22</v>
      </c>
      <c r="F1492" s="364" t="s">
        <v>1366</v>
      </c>
      <c r="G1492" s="365" t="s">
        <v>353</v>
      </c>
      <c r="H1492" s="364" t="s">
        <v>305</v>
      </c>
      <c r="I1492" s="364" t="s">
        <v>1187</v>
      </c>
      <c r="J1492" s="366" t="s">
        <v>1367</v>
      </c>
      <c r="K1492" s="366">
        <v>639506</v>
      </c>
      <c r="L1492" s="366">
        <v>2</v>
      </c>
      <c r="M1492" s="366">
        <v>639506</v>
      </c>
      <c r="N1492" s="366">
        <v>2</v>
      </c>
    </row>
    <row r="1493" spans="1:14" ht="48">
      <c r="A1493" s="364">
        <v>1491</v>
      </c>
      <c r="B1493" s="365" t="s">
        <v>27</v>
      </c>
      <c r="C1493" s="364" t="s">
        <v>1078</v>
      </c>
      <c r="D1493" s="364" t="s">
        <v>1079</v>
      </c>
      <c r="E1493" s="364" t="s">
        <v>22</v>
      </c>
      <c r="F1493" s="364" t="s">
        <v>1194</v>
      </c>
      <c r="G1493" s="365" t="s">
        <v>997</v>
      </c>
      <c r="H1493" s="364" t="s">
        <v>305</v>
      </c>
      <c r="I1493" s="364" t="s">
        <v>1187</v>
      </c>
      <c r="J1493" s="366" t="s">
        <v>1195</v>
      </c>
      <c r="K1493" s="366">
        <v>1421010</v>
      </c>
      <c r="L1493" s="366">
        <v>4</v>
      </c>
      <c r="M1493" s="366">
        <v>1421010</v>
      </c>
      <c r="N1493" s="366">
        <v>4</v>
      </c>
    </row>
    <row r="1494" spans="1:14" ht="48">
      <c r="A1494" s="364">
        <v>1492</v>
      </c>
      <c r="B1494" s="365" t="s">
        <v>27</v>
      </c>
      <c r="C1494" s="364" t="s">
        <v>1078</v>
      </c>
      <c r="D1494" s="364" t="s">
        <v>1090</v>
      </c>
      <c r="E1494" s="364" t="s">
        <v>22</v>
      </c>
      <c r="F1494" s="364" t="s">
        <v>1616</v>
      </c>
      <c r="G1494" s="365" t="s">
        <v>1617</v>
      </c>
      <c r="H1494" s="364" t="s">
        <v>285</v>
      </c>
      <c r="I1494" s="364" t="s">
        <v>1187</v>
      </c>
      <c r="J1494" s="366" t="s">
        <v>1618</v>
      </c>
      <c r="K1494" s="366">
        <v>4291963</v>
      </c>
      <c r="L1494" s="366">
        <v>12</v>
      </c>
      <c r="M1494" s="366">
        <v>4291963</v>
      </c>
      <c r="N1494" s="366">
        <v>12</v>
      </c>
    </row>
    <row r="1495" spans="1:14" ht="48">
      <c r="A1495" s="364">
        <v>1493</v>
      </c>
      <c r="B1495" s="365" t="s">
        <v>27</v>
      </c>
      <c r="C1495" s="364" t="s">
        <v>1078</v>
      </c>
      <c r="D1495" s="364" t="s">
        <v>1090</v>
      </c>
      <c r="E1495" s="364" t="s">
        <v>22</v>
      </c>
      <c r="F1495" s="364" t="s">
        <v>1640</v>
      </c>
      <c r="G1495" s="365" t="s">
        <v>1641</v>
      </c>
      <c r="H1495" s="364" t="s">
        <v>285</v>
      </c>
      <c r="I1495" s="364" t="s">
        <v>1187</v>
      </c>
      <c r="J1495" s="366" t="s">
        <v>1642</v>
      </c>
      <c r="K1495" s="366">
        <v>4880375</v>
      </c>
      <c r="L1495" s="366">
        <v>13</v>
      </c>
      <c r="M1495" s="366">
        <v>4880375</v>
      </c>
      <c r="N1495" s="366">
        <v>13</v>
      </c>
    </row>
    <row r="1496" spans="1:14" ht="60">
      <c r="A1496" s="364">
        <v>1494</v>
      </c>
      <c r="B1496" s="365" t="s">
        <v>27</v>
      </c>
      <c r="C1496" s="364" t="s">
        <v>1078</v>
      </c>
      <c r="D1496" s="364" t="s">
        <v>1079</v>
      </c>
      <c r="E1496" s="364" t="s">
        <v>22</v>
      </c>
      <c r="F1496" s="364" t="s">
        <v>1386</v>
      </c>
      <c r="G1496" s="365" t="s">
        <v>1029</v>
      </c>
      <c r="H1496" s="364" t="s">
        <v>301</v>
      </c>
      <c r="I1496" s="364" t="s">
        <v>1187</v>
      </c>
      <c r="J1496" s="366" t="s">
        <v>1387</v>
      </c>
      <c r="K1496" s="366">
        <v>621653</v>
      </c>
      <c r="L1496" s="366">
        <v>2</v>
      </c>
      <c r="M1496" s="366">
        <v>621653</v>
      </c>
      <c r="N1496" s="366">
        <v>2</v>
      </c>
    </row>
    <row r="1497" spans="1:14" ht="60">
      <c r="A1497" s="364">
        <v>1495</v>
      </c>
      <c r="B1497" s="365" t="s">
        <v>27</v>
      </c>
      <c r="C1497" s="364" t="s">
        <v>1078</v>
      </c>
      <c r="D1497" s="364" t="s">
        <v>1079</v>
      </c>
      <c r="E1497" s="364" t="s">
        <v>22</v>
      </c>
      <c r="F1497" s="364" t="s">
        <v>1658</v>
      </c>
      <c r="G1497" s="365" t="s">
        <v>1659</v>
      </c>
      <c r="H1497" s="364" t="s">
        <v>301</v>
      </c>
      <c r="I1497" s="364" t="s">
        <v>1187</v>
      </c>
      <c r="J1497" s="366" t="s">
        <v>1388</v>
      </c>
      <c r="K1497" s="366">
        <v>691729</v>
      </c>
      <c r="L1497" s="366">
        <v>2</v>
      </c>
      <c r="M1497" s="366">
        <v>691729</v>
      </c>
      <c r="N1497" s="366">
        <v>2</v>
      </c>
    </row>
    <row r="1498" spans="1:14" ht="60">
      <c r="A1498" s="364">
        <v>1496</v>
      </c>
      <c r="B1498" s="365" t="s">
        <v>27</v>
      </c>
      <c r="C1498" s="364" t="s">
        <v>1078</v>
      </c>
      <c r="D1498" s="364" t="s">
        <v>1079</v>
      </c>
      <c r="E1498" s="364" t="s">
        <v>22</v>
      </c>
      <c r="F1498" s="364" t="s">
        <v>1755</v>
      </c>
      <c r="G1498" s="365" t="s">
        <v>1756</v>
      </c>
      <c r="H1498" s="364" t="s">
        <v>301</v>
      </c>
      <c r="I1498" s="364" t="s">
        <v>1187</v>
      </c>
      <c r="J1498" s="366" t="s">
        <v>1757</v>
      </c>
      <c r="K1498" s="366">
        <v>341299</v>
      </c>
      <c r="L1498" s="366">
        <v>1</v>
      </c>
      <c r="M1498" s="366">
        <v>341299</v>
      </c>
      <c r="N1498" s="366">
        <v>1</v>
      </c>
    </row>
    <row r="1499" spans="1:14" ht="72">
      <c r="A1499" s="364">
        <v>1497</v>
      </c>
      <c r="B1499" s="365" t="s">
        <v>27</v>
      </c>
      <c r="C1499" s="364" t="s">
        <v>1078</v>
      </c>
      <c r="D1499" s="364" t="s">
        <v>1079</v>
      </c>
      <c r="E1499" s="364" t="s">
        <v>22</v>
      </c>
      <c r="F1499" s="364" t="s">
        <v>1236</v>
      </c>
      <c r="G1499" s="365" t="s">
        <v>383</v>
      </c>
      <c r="H1499" s="364" t="s">
        <v>305</v>
      </c>
      <c r="I1499" s="364" t="s">
        <v>1187</v>
      </c>
      <c r="J1499" s="366" t="s">
        <v>1237</v>
      </c>
      <c r="K1499" s="366">
        <v>230747</v>
      </c>
      <c r="L1499" s="366">
        <v>1</v>
      </c>
      <c r="M1499" s="366">
        <v>230747</v>
      </c>
      <c r="N1499" s="366">
        <v>1</v>
      </c>
    </row>
    <row r="1500" spans="1:14" ht="60">
      <c r="A1500" s="364">
        <v>1498</v>
      </c>
      <c r="B1500" s="365" t="s">
        <v>27</v>
      </c>
      <c r="C1500" s="364" t="s">
        <v>1078</v>
      </c>
      <c r="D1500" s="364" t="s">
        <v>1079</v>
      </c>
      <c r="E1500" s="364" t="s">
        <v>22</v>
      </c>
      <c r="F1500" s="364" t="s">
        <v>2108</v>
      </c>
      <c r="G1500" s="365" t="s">
        <v>2109</v>
      </c>
      <c r="H1500" s="364" t="s">
        <v>305</v>
      </c>
      <c r="I1500" s="364" t="s">
        <v>1187</v>
      </c>
      <c r="J1500" s="366" t="s">
        <v>1235</v>
      </c>
      <c r="K1500" s="366">
        <v>208073</v>
      </c>
      <c r="L1500" s="366">
        <v>1</v>
      </c>
      <c r="M1500" s="366">
        <v>208073</v>
      </c>
      <c r="N1500" s="366">
        <v>1</v>
      </c>
    </row>
    <row r="1501" spans="1:14" ht="24">
      <c r="A1501" s="364">
        <v>1499</v>
      </c>
      <c r="B1501" s="365" t="s">
        <v>27</v>
      </c>
      <c r="C1501" s="364" t="s">
        <v>1078</v>
      </c>
      <c r="D1501" s="364" t="s">
        <v>1079</v>
      </c>
      <c r="E1501" s="364" t="s">
        <v>22</v>
      </c>
      <c r="F1501" s="364" t="s">
        <v>1372</v>
      </c>
      <c r="G1501" s="365" t="s">
        <v>1046</v>
      </c>
      <c r="H1501" s="364" t="s">
        <v>1039</v>
      </c>
      <c r="I1501" s="364" t="s">
        <v>1081</v>
      </c>
      <c r="J1501" s="366" t="s">
        <v>1373</v>
      </c>
      <c r="K1501" s="366">
        <v>470076</v>
      </c>
      <c r="L1501" s="366">
        <v>4</v>
      </c>
      <c r="M1501" s="366">
        <v>470076</v>
      </c>
      <c r="N1501" s="366">
        <v>4</v>
      </c>
    </row>
    <row r="1502" spans="1:14" ht="24">
      <c r="A1502" s="364">
        <v>1500</v>
      </c>
      <c r="B1502" s="365" t="s">
        <v>27</v>
      </c>
      <c r="C1502" s="364" t="s">
        <v>1078</v>
      </c>
      <c r="D1502" s="364" t="s">
        <v>1079</v>
      </c>
      <c r="E1502" s="364" t="s">
        <v>22</v>
      </c>
      <c r="F1502" s="364" t="s">
        <v>1342</v>
      </c>
      <c r="G1502" s="365" t="s">
        <v>407</v>
      </c>
      <c r="H1502" s="364" t="s">
        <v>1039</v>
      </c>
      <c r="I1502" s="364" t="s">
        <v>1081</v>
      </c>
      <c r="J1502" s="366" t="s">
        <v>1343</v>
      </c>
      <c r="K1502" s="366">
        <v>4663824</v>
      </c>
      <c r="L1502" s="366">
        <v>44</v>
      </c>
      <c r="M1502" s="366">
        <v>4663824</v>
      </c>
      <c r="N1502" s="366">
        <v>44</v>
      </c>
    </row>
    <row r="1503" spans="1:14" ht="24">
      <c r="A1503" s="364">
        <v>1501</v>
      </c>
      <c r="B1503" s="365" t="s">
        <v>27</v>
      </c>
      <c r="C1503" s="364" t="s">
        <v>1078</v>
      </c>
      <c r="D1503" s="364" t="s">
        <v>1079</v>
      </c>
      <c r="E1503" s="364" t="s">
        <v>22</v>
      </c>
      <c r="F1503" s="364" t="s">
        <v>1397</v>
      </c>
      <c r="G1503" s="365" t="s">
        <v>311</v>
      </c>
      <c r="H1503" s="364" t="s">
        <v>1039</v>
      </c>
      <c r="I1503" s="364" t="s">
        <v>1081</v>
      </c>
      <c r="J1503" s="366" t="s">
        <v>1373</v>
      </c>
      <c r="K1503" s="366">
        <v>705114</v>
      </c>
      <c r="L1503" s="366">
        <v>6</v>
      </c>
      <c r="M1503" s="366">
        <v>705114</v>
      </c>
      <c r="N1503" s="366">
        <v>6</v>
      </c>
    </row>
    <row r="1504" spans="1:14" ht="24">
      <c r="A1504" s="364">
        <v>1502</v>
      </c>
      <c r="B1504" s="365" t="s">
        <v>27</v>
      </c>
      <c r="C1504" s="364" t="s">
        <v>1078</v>
      </c>
      <c r="D1504" s="364" t="s">
        <v>1079</v>
      </c>
      <c r="E1504" s="364" t="s">
        <v>22</v>
      </c>
      <c r="F1504" s="364" t="s">
        <v>1467</v>
      </c>
      <c r="G1504" s="365" t="s">
        <v>1056</v>
      </c>
      <c r="H1504" s="364" t="s">
        <v>1039</v>
      </c>
      <c r="I1504" s="364" t="s">
        <v>1081</v>
      </c>
      <c r="J1504" s="366" t="s">
        <v>1468</v>
      </c>
      <c r="K1504" s="366">
        <v>2178941</v>
      </c>
      <c r="L1504" s="366">
        <v>30</v>
      </c>
      <c r="M1504" s="366">
        <v>2178941</v>
      </c>
      <c r="N1504" s="366">
        <v>30</v>
      </c>
    </row>
    <row r="1505" spans="1:14" ht="24">
      <c r="A1505" s="364">
        <v>1503</v>
      </c>
      <c r="B1505" s="365" t="s">
        <v>27</v>
      </c>
      <c r="C1505" s="364" t="s">
        <v>1078</v>
      </c>
      <c r="D1505" s="364" t="s">
        <v>1079</v>
      </c>
      <c r="E1505" s="364" t="s">
        <v>22</v>
      </c>
      <c r="F1505" s="364" t="s">
        <v>1469</v>
      </c>
      <c r="G1505" s="365" t="s">
        <v>1057</v>
      </c>
      <c r="H1505" s="364" t="s">
        <v>1039</v>
      </c>
      <c r="I1505" s="364" t="s">
        <v>1081</v>
      </c>
      <c r="J1505" s="366" t="s">
        <v>1470</v>
      </c>
      <c r="K1505" s="366">
        <v>4120996</v>
      </c>
      <c r="L1505" s="366">
        <v>40</v>
      </c>
      <c r="M1505" s="366">
        <v>4120996</v>
      </c>
      <c r="N1505" s="366">
        <v>40</v>
      </c>
    </row>
    <row r="1506" spans="1:14" ht="24">
      <c r="A1506" s="364">
        <v>1504</v>
      </c>
      <c r="B1506" s="365" t="s">
        <v>27</v>
      </c>
      <c r="C1506" s="364" t="s">
        <v>1078</v>
      </c>
      <c r="D1506" s="364" t="s">
        <v>1079</v>
      </c>
      <c r="E1506" s="364" t="s">
        <v>22</v>
      </c>
      <c r="F1506" s="364" t="s">
        <v>1729</v>
      </c>
      <c r="G1506" s="365" t="s">
        <v>418</v>
      </c>
      <c r="H1506" s="364" t="s">
        <v>291</v>
      </c>
      <c r="I1506" s="364" t="s">
        <v>1081</v>
      </c>
      <c r="J1506" s="366" t="s">
        <v>1730</v>
      </c>
      <c r="K1506" s="366">
        <v>283330</v>
      </c>
      <c r="L1506" s="366">
        <v>3</v>
      </c>
      <c r="M1506" s="366">
        <v>283330</v>
      </c>
      <c r="N1506" s="366">
        <v>3</v>
      </c>
    </row>
    <row r="1507" spans="1:14" ht="36">
      <c r="A1507" s="364">
        <v>1505</v>
      </c>
      <c r="B1507" s="365" t="s">
        <v>27</v>
      </c>
      <c r="C1507" s="364" t="s">
        <v>1078</v>
      </c>
      <c r="D1507" s="364" t="s">
        <v>1079</v>
      </c>
      <c r="E1507" s="364" t="s">
        <v>22</v>
      </c>
      <c r="F1507" s="364" t="s">
        <v>1144</v>
      </c>
      <c r="G1507" s="365" t="s">
        <v>332</v>
      </c>
      <c r="H1507" s="364" t="s">
        <v>293</v>
      </c>
      <c r="I1507" s="364" t="s">
        <v>1081</v>
      </c>
      <c r="J1507" s="366" t="s">
        <v>1145</v>
      </c>
      <c r="K1507" s="366">
        <v>857204</v>
      </c>
      <c r="L1507" s="366">
        <v>10</v>
      </c>
      <c r="M1507" s="366">
        <v>857204</v>
      </c>
      <c r="N1507" s="366">
        <v>10</v>
      </c>
    </row>
    <row r="1508" spans="1:14" ht="48">
      <c r="A1508" s="364">
        <v>1506</v>
      </c>
      <c r="B1508" s="365" t="s">
        <v>27</v>
      </c>
      <c r="C1508" s="364" t="s">
        <v>1078</v>
      </c>
      <c r="D1508" s="364" t="s">
        <v>1159</v>
      </c>
      <c r="E1508" s="364" t="s">
        <v>22</v>
      </c>
      <c r="F1508" s="364" t="s">
        <v>1165</v>
      </c>
      <c r="G1508" s="365" t="s">
        <v>416</v>
      </c>
      <c r="H1508" s="364" t="s">
        <v>293</v>
      </c>
      <c r="I1508" s="364" t="s">
        <v>1081</v>
      </c>
      <c r="J1508" s="366" t="s">
        <v>1166</v>
      </c>
      <c r="K1508" s="366">
        <v>725109</v>
      </c>
      <c r="L1508" s="366">
        <v>10</v>
      </c>
      <c r="M1508" s="366">
        <v>725109</v>
      </c>
      <c r="N1508" s="366">
        <v>10</v>
      </c>
    </row>
    <row r="1509" spans="1:14" ht="48">
      <c r="A1509" s="364">
        <v>1507</v>
      </c>
      <c r="B1509" s="365" t="s">
        <v>27</v>
      </c>
      <c r="C1509" s="364" t="s">
        <v>1078</v>
      </c>
      <c r="D1509" s="364" t="s">
        <v>1159</v>
      </c>
      <c r="E1509" s="364" t="s">
        <v>22</v>
      </c>
      <c r="F1509" s="364" t="s">
        <v>1990</v>
      </c>
      <c r="G1509" s="365" t="s">
        <v>1991</v>
      </c>
      <c r="H1509" s="364" t="s">
        <v>293</v>
      </c>
      <c r="I1509" s="364" t="s">
        <v>1081</v>
      </c>
      <c r="J1509" s="366" t="s">
        <v>1992</v>
      </c>
      <c r="K1509" s="366">
        <v>319273</v>
      </c>
      <c r="L1509" s="366">
        <v>4</v>
      </c>
      <c r="M1509" s="366">
        <v>319273</v>
      </c>
      <c r="N1509" s="366">
        <v>4</v>
      </c>
    </row>
    <row r="1510" spans="1:14" ht="36">
      <c r="A1510" s="364">
        <v>1508</v>
      </c>
      <c r="B1510" s="365" t="s">
        <v>27</v>
      </c>
      <c r="C1510" s="364" t="s">
        <v>1078</v>
      </c>
      <c r="D1510" s="364" t="s">
        <v>1079</v>
      </c>
      <c r="E1510" s="364" t="s">
        <v>22</v>
      </c>
      <c r="F1510" s="364" t="s">
        <v>1269</v>
      </c>
      <c r="G1510" s="365" t="s">
        <v>358</v>
      </c>
      <c r="H1510" s="364" t="s">
        <v>293</v>
      </c>
      <c r="I1510" s="364" t="s">
        <v>1081</v>
      </c>
      <c r="J1510" s="366" t="s">
        <v>1270</v>
      </c>
      <c r="K1510" s="366">
        <v>741650</v>
      </c>
      <c r="L1510" s="366">
        <v>8</v>
      </c>
      <c r="M1510" s="366">
        <v>741650</v>
      </c>
      <c r="N1510" s="366">
        <v>8</v>
      </c>
    </row>
    <row r="1511" spans="1:14" ht="36">
      <c r="A1511" s="364">
        <v>1509</v>
      </c>
      <c r="B1511" s="365" t="s">
        <v>27</v>
      </c>
      <c r="C1511" s="364" t="s">
        <v>1078</v>
      </c>
      <c r="D1511" s="364" t="s">
        <v>1079</v>
      </c>
      <c r="E1511" s="364" t="s">
        <v>22</v>
      </c>
      <c r="F1511" s="364" t="s">
        <v>1263</v>
      </c>
      <c r="G1511" s="365" t="s">
        <v>330</v>
      </c>
      <c r="H1511" s="364" t="s">
        <v>293</v>
      </c>
      <c r="I1511" s="364" t="s">
        <v>1081</v>
      </c>
      <c r="J1511" s="366" t="s">
        <v>1264</v>
      </c>
      <c r="K1511" s="366">
        <v>837690</v>
      </c>
      <c r="L1511" s="366">
        <v>8</v>
      </c>
      <c r="M1511" s="366">
        <v>837690</v>
      </c>
      <c r="N1511" s="366">
        <v>8</v>
      </c>
    </row>
    <row r="1512" spans="1:14" ht="48">
      <c r="A1512" s="364">
        <v>1510</v>
      </c>
      <c r="B1512" s="365" t="s">
        <v>27</v>
      </c>
      <c r="C1512" s="364" t="s">
        <v>1078</v>
      </c>
      <c r="D1512" s="364" t="s">
        <v>1159</v>
      </c>
      <c r="E1512" s="364" t="s">
        <v>22</v>
      </c>
      <c r="F1512" s="364" t="s">
        <v>1206</v>
      </c>
      <c r="G1512" s="365" t="s">
        <v>335</v>
      </c>
      <c r="H1512" s="364" t="s">
        <v>293</v>
      </c>
      <c r="I1512" s="364" t="s">
        <v>1081</v>
      </c>
      <c r="J1512" s="366" t="s">
        <v>1207</v>
      </c>
      <c r="K1512" s="366">
        <v>0</v>
      </c>
      <c r="L1512" s="366">
        <v>0</v>
      </c>
      <c r="M1512" s="366">
        <v>0</v>
      </c>
      <c r="N1512" s="366">
        <v>0</v>
      </c>
    </row>
    <row r="1513" spans="1:14" ht="36">
      <c r="A1513" s="364">
        <v>1511</v>
      </c>
      <c r="B1513" s="365" t="s">
        <v>27</v>
      </c>
      <c r="C1513" s="364" t="s">
        <v>1078</v>
      </c>
      <c r="D1513" s="364" t="s">
        <v>1079</v>
      </c>
      <c r="E1513" s="364" t="s">
        <v>22</v>
      </c>
      <c r="F1513" s="364" t="s">
        <v>1080</v>
      </c>
      <c r="G1513" s="365" t="s">
        <v>316</v>
      </c>
      <c r="H1513" s="364" t="s">
        <v>293</v>
      </c>
      <c r="I1513" s="364" t="s">
        <v>1081</v>
      </c>
      <c r="J1513" s="366" t="s">
        <v>1082</v>
      </c>
      <c r="K1513" s="366">
        <v>180434</v>
      </c>
      <c r="L1513" s="366">
        <v>2</v>
      </c>
      <c r="M1513" s="366">
        <v>180434</v>
      </c>
      <c r="N1513" s="366">
        <v>2</v>
      </c>
    </row>
    <row r="1514" spans="1:14" ht="24">
      <c r="A1514" s="364">
        <v>1512</v>
      </c>
      <c r="B1514" s="365" t="s">
        <v>27</v>
      </c>
      <c r="C1514" s="364" t="s">
        <v>1078</v>
      </c>
      <c r="D1514" s="364" t="s">
        <v>1079</v>
      </c>
      <c r="E1514" s="364" t="s">
        <v>22</v>
      </c>
      <c r="F1514" s="364" t="s">
        <v>1376</v>
      </c>
      <c r="G1514" s="365" t="s">
        <v>1049</v>
      </c>
      <c r="H1514" s="364" t="s">
        <v>1039</v>
      </c>
      <c r="I1514" s="364" t="s">
        <v>1081</v>
      </c>
      <c r="J1514" s="366" t="s">
        <v>1377</v>
      </c>
      <c r="K1514" s="366">
        <v>5015538</v>
      </c>
      <c r="L1514" s="366">
        <v>60</v>
      </c>
      <c r="M1514" s="366">
        <v>5015538</v>
      </c>
      <c r="N1514" s="366">
        <v>60</v>
      </c>
    </row>
    <row r="1515" spans="1:14" ht="24">
      <c r="A1515" s="364">
        <v>1513</v>
      </c>
      <c r="B1515" s="365" t="s">
        <v>27</v>
      </c>
      <c r="C1515" s="364" t="s">
        <v>1078</v>
      </c>
      <c r="D1515" s="364" t="s">
        <v>1079</v>
      </c>
      <c r="E1515" s="364" t="s">
        <v>22</v>
      </c>
      <c r="F1515" s="364" t="s">
        <v>1398</v>
      </c>
      <c r="G1515" s="365" t="s">
        <v>1051</v>
      </c>
      <c r="H1515" s="364" t="s">
        <v>1039</v>
      </c>
      <c r="I1515" s="364" t="s">
        <v>1081</v>
      </c>
      <c r="J1515" s="366" t="s">
        <v>1334</v>
      </c>
      <c r="K1515" s="366">
        <v>2707716</v>
      </c>
      <c r="L1515" s="366">
        <v>20</v>
      </c>
      <c r="M1515" s="366">
        <v>2707716</v>
      </c>
      <c r="N1515" s="366">
        <v>20</v>
      </c>
    </row>
    <row r="1516" spans="1:14" ht="24">
      <c r="A1516" s="364">
        <v>1514</v>
      </c>
      <c r="B1516" s="365" t="s">
        <v>27</v>
      </c>
      <c r="C1516" s="364" t="s">
        <v>1078</v>
      </c>
      <c r="D1516" s="364" t="s">
        <v>1079</v>
      </c>
      <c r="E1516" s="364" t="s">
        <v>22</v>
      </c>
      <c r="F1516" s="364" t="s">
        <v>1327</v>
      </c>
      <c r="G1516" s="365" t="s">
        <v>1012</v>
      </c>
      <c r="H1516" s="364" t="s">
        <v>1039</v>
      </c>
      <c r="I1516" s="364" t="s">
        <v>1081</v>
      </c>
      <c r="J1516" s="366" t="s">
        <v>1328</v>
      </c>
      <c r="K1516" s="366">
        <v>280006</v>
      </c>
      <c r="L1516" s="366">
        <v>2</v>
      </c>
      <c r="M1516" s="366">
        <v>280006</v>
      </c>
      <c r="N1516" s="366">
        <v>2</v>
      </c>
    </row>
    <row r="1517" spans="1:14" ht="24">
      <c r="A1517" s="364">
        <v>1515</v>
      </c>
      <c r="B1517" s="365" t="s">
        <v>27</v>
      </c>
      <c r="C1517" s="364" t="s">
        <v>1078</v>
      </c>
      <c r="D1517" s="364" t="s">
        <v>1079</v>
      </c>
      <c r="E1517" s="364" t="s">
        <v>22</v>
      </c>
      <c r="F1517" s="364" t="s">
        <v>1346</v>
      </c>
      <c r="G1517" s="365" t="s">
        <v>348</v>
      </c>
      <c r="H1517" s="364" t="s">
        <v>1039</v>
      </c>
      <c r="I1517" s="364" t="s">
        <v>1081</v>
      </c>
      <c r="J1517" s="366" t="s">
        <v>1347</v>
      </c>
      <c r="K1517" s="366">
        <v>5637060</v>
      </c>
      <c r="L1517" s="366">
        <v>40</v>
      </c>
      <c r="M1517" s="366">
        <v>5637060</v>
      </c>
      <c r="N1517" s="366">
        <v>40</v>
      </c>
    </row>
    <row r="1518" spans="1:14" ht="24">
      <c r="A1518" s="364">
        <v>1516</v>
      </c>
      <c r="B1518" s="365" t="s">
        <v>27</v>
      </c>
      <c r="C1518" s="364" t="s">
        <v>1078</v>
      </c>
      <c r="D1518" s="364" t="s">
        <v>1079</v>
      </c>
      <c r="E1518" s="364" t="s">
        <v>22</v>
      </c>
      <c r="F1518" s="364" t="s">
        <v>1344</v>
      </c>
      <c r="G1518" s="365" t="s">
        <v>1042</v>
      </c>
      <c r="H1518" s="364" t="s">
        <v>1039</v>
      </c>
      <c r="I1518" s="364" t="s">
        <v>1081</v>
      </c>
      <c r="J1518" s="366" t="s">
        <v>1345</v>
      </c>
      <c r="K1518" s="366">
        <v>2543181</v>
      </c>
      <c r="L1518" s="366">
        <v>18</v>
      </c>
      <c r="M1518" s="366">
        <v>2543181</v>
      </c>
      <c r="N1518" s="366">
        <v>18</v>
      </c>
    </row>
    <row r="1519" spans="1:14" ht="24">
      <c r="A1519" s="364">
        <v>1517</v>
      </c>
      <c r="B1519" s="365" t="s">
        <v>27</v>
      </c>
      <c r="C1519" s="364" t="s">
        <v>1078</v>
      </c>
      <c r="D1519" s="364" t="s">
        <v>1079</v>
      </c>
      <c r="E1519" s="364" t="s">
        <v>22</v>
      </c>
      <c r="F1519" s="364" t="s">
        <v>1323</v>
      </c>
      <c r="G1519" s="365" t="s">
        <v>372</v>
      </c>
      <c r="H1519" s="364" t="s">
        <v>1039</v>
      </c>
      <c r="I1519" s="364" t="s">
        <v>1081</v>
      </c>
      <c r="J1519" s="366" t="s">
        <v>1324</v>
      </c>
      <c r="K1519" s="366">
        <v>278882</v>
      </c>
      <c r="L1519" s="366">
        <v>2</v>
      </c>
      <c r="M1519" s="366">
        <v>278882</v>
      </c>
      <c r="N1519" s="366">
        <v>2</v>
      </c>
    </row>
    <row r="1520" spans="1:14" ht="24">
      <c r="A1520" s="364">
        <v>1518</v>
      </c>
      <c r="B1520" s="365" t="s">
        <v>27</v>
      </c>
      <c r="C1520" s="364" t="s">
        <v>1078</v>
      </c>
      <c r="D1520" s="364" t="s">
        <v>1079</v>
      </c>
      <c r="E1520" s="364" t="s">
        <v>22</v>
      </c>
      <c r="F1520" s="364" t="s">
        <v>1329</v>
      </c>
      <c r="G1520" s="365" t="s">
        <v>367</v>
      </c>
      <c r="H1520" s="364" t="s">
        <v>1039</v>
      </c>
      <c r="I1520" s="364" t="s">
        <v>1081</v>
      </c>
      <c r="J1520" s="366" t="s">
        <v>1330</v>
      </c>
      <c r="K1520" s="366">
        <v>2797371</v>
      </c>
      <c r="L1520" s="366">
        <v>19</v>
      </c>
      <c r="M1520" s="366">
        <v>2797371</v>
      </c>
      <c r="N1520" s="366">
        <v>19</v>
      </c>
    </row>
    <row r="1521" spans="1:14" ht="24">
      <c r="A1521" s="364">
        <v>1519</v>
      </c>
      <c r="B1521" s="365" t="s">
        <v>27</v>
      </c>
      <c r="C1521" s="364" t="s">
        <v>1078</v>
      </c>
      <c r="D1521" s="364" t="s">
        <v>1079</v>
      </c>
      <c r="E1521" s="364" t="s">
        <v>22</v>
      </c>
      <c r="F1521" s="364" t="s">
        <v>1335</v>
      </c>
      <c r="G1521" s="365" t="s">
        <v>376</v>
      </c>
      <c r="H1521" s="364" t="s">
        <v>1039</v>
      </c>
      <c r="I1521" s="364" t="s">
        <v>1081</v>
      </c>
      <c r="J1521" s="366" t="s">
        <v>1283</v>
      </c>
      <c r="K1521" s="366">
        <v>1824577</v>
      </c>
      <c r="L1521" s="366">
        <v>12</v>
      </c>
      <c r="M1521" s="366">
        <v>1824577</v>
      </c>
      <c r="N1521" s="366">
        <v>12</v>
      </c>
    </row>
    <row r="1522" spans="1:14" ht="24">
      <c r="A1522" s="364">
        <v>1520</v>
      </c>
      <c r="B1522" s="365" t="s">
        <v>27</v>
      </c>
      <c r="C1522" s="364" t="s">
        <v>1078</v>
      </c>
      <c r="D1522" s="364" t="s">
        <v>1079</v>
      </c>
      <c r="E1522" s="364" t="s">
        <v>22</v>
      </c>
      <c r="F1522" s="364" t="s">
        <v>1319</v>
      </c>
      <c r="G1522" s="365" t="s">
        <v>1044</v>
      </c>
      <c r="H1522" s="364" t="s">
        <v>1039</v>
      </c>
      <c r="I1522" s="364" t="s">
        <v>1081</v>
      </c>
      <c r="J1522" s="366" t="s">
        <v>1320</v>
      </c>
      <c r="K1522" s="366">
        <v>5683634</v>
      </c>
      <c r="L1522" s="366">
        <v>40</v>
      </c>
      <c r="M1522" s="366">
        <v>5683634</v>
      </c>
      <c r="N1522" s="366">
        <v>40</v>
      </c>
    </row>
    <row r="1523" spans="1:14" ht="36">
      <c r="A1523" s="364">
        <v>1521</v>
      </c>
      <c r="B1523" s="365" t="s">
        <v>27</v>
      </c>
      <c r="C1523" s="364" t="s">
        <v>1078</v>
      </c>
      <c r="D1523" s="364" t="s">
        <v>1079</v>
      </c>
      <c r="E1523" s="364" t="s">
        <v>22</v>
      </c>
      <c r="F1523" s="364" t="s">
        <v>1265</v>
      </c>
      <c r="G1523" s="365" t="s">
        <v>317</v>
      </c>
      <c r="H1523" s="364" t="s">
        <v>293</v>
      </c>
      <c r="I1523" s="364" t="s">
        <v>1084</v>
      </c>
      <c r="J1523" s="366" t="s">
        <v>1266</v>
      </c>
      <c r="K1523" s="366">
        <v>1045024</v>
      </c>
      <c r="L1523" s="366">
        <v>12</v>
      </c>
      <c r="M1523" s="366">
        <v>1045024</v>
      </c>
      <c r="N1523" s="366">
        <v>12</v>
      </c>
    </row>
    <row r="1524" spans="1:14" ht="36">
      <c r="A1524" s="364">
        <v>1522</v>
      </c>
      <c r="B1524" s="365" t="s">
        <v>27</v>
      </c>
      <c r="C1524" s="364" t="s">
        <v>1078</v>
      </c>
      <c r="D1524" s="364" t="s">
        <v>1079</v>
      </c>
      <c r="E1524" s="364" t="s">
        <v>22</v>
      </c>
      <c r="F1524" s="364" t="s">
        <v>1222</v>
      </c>
      <c r="G1524" s="365" t="s">
        <v>968</v>
      </c>
      <c r="H1524" s="364" t="s">
        <v>293</v>
      </c>
      <c r="I1524" s="364" t="s">
        <v>1084</v>
      </c>
      <c r="J1524" s="366" t="s">
        <v>1223</v>
      </c>
      <c r="K1524" s="366">
        <v>455622</v>
      </c>
      <c r="L1524" s="366">
        <v>4</v>
      </c>
      <c r="M1524" s="366">
        <v>455622</v>
      </c>
      <c r="N1524" s="366">
        <v>4</v>
      </c>
    </row>
    <row r="1525" spans="1:14" ht="36">
      <c r="A1525" s="364">
        <v>1523</v>
      </c>
      <c r="B1525" s="365" t="s">
        <v>27</v>
      </c>
      <c r="C1525" s="364" t="s">
        <v>1078</v>
      </c>
      <c r="D1525" s="364" t="s">
        <v>1079</v>
      </c>
      <c r="E1525" s="364" t="s">
        <v>22</v>
      </c>
      <c r="F1525" s="364" t="s">
        <v>1167</v>
      </c>
      <c r="G1525" s="365" t="s">
        <v>322</v>
      </c>
      <c r="H1525" s="364" t="s">
        <v>293</v>
      </c>
      <c r="I1525" s="364" t="s">
        <v>1084</v>
      </c>
      <c r="J1525" s="366" t="s">
        <v>1168</v>
      </c>
      <c r="K1525" s="366">
        <v>540258</v>
      </c>
      <c r="L1525" s="366">
        <v>4</v>
      </c>
      <c r="M1525" s="366">
        <v>540258</v>
      </c>
      <c r="N1525" s="366">
        <v>4</v>
      </c>
    </row>
    <row r="1526" spans="1:14" ht="36">
      <c r="A1526" s="364">
        <v>1524</v>
      </c>
      <c r="B1526" s="365" t="s">
        <v>27</v>
      </c>
      <c r="C1526" s="364" t="s">
        <v>1078</v>
      </c>
      <c r="D1526" s="364" t="s">
        <v>1079</v>
      </c>
      <c r="E1526" s="364" t="s">
        <v>22</v>
      </c>
      <c r="F1526" s="364" t="s">
        <v>1153</v>
      </c>
      <c r="G1526" s="365" t="s">
        <v>969</v>
      </c>
      <c r="H1526" s="364" t="s">
        <v>293</v>
      </c>
      <c r="I1526" s="364" t="s">
        <v>1084</v>
      </c>
      <c r="J1526" s="366" t="s">
        <v>1154</v>
      </c>
      <c r="K1526" s="366">
        <v>1876611</v>
      </c>
      <c r="L1526" s="366">
        <v>19</v>
      </c>
      <c r="M1526" s="366">
        <v>1876611</v>
      </c>
      <c r="N1526" s="366">
        <v>19</v>
      </c>
    </row>
    <row r="1527" spans="1:14" ht="36">
      <c r="A1527" s="364">
        <v>1525</v>
      </c>
      <c r="B1527" s="365" t="s">
        <v>27</v>
      </c>
      <c r="C1527" s="364" t="s">
        <v>1078</v>
      </c>
      <c r="D1527" s="364" t="s">
        <v>1079</v>
      </c>
      <c r="E1527" s="364" t="s">
        <v>22</v>
      </c>
      <c r="F1527" s="364" t="s">
        <v>1094</v>
      </c>
      <c r="G1527" s="365" t="s">
        <v>336</v>
      </c>
      <c r="H1527" s="364" t="s">
        <v>293</v>
      </c>
      <c r="I1527" s="364" t="s">
        <v>1084</v>
      </c>
      <c r="J1527" s="366" t="s">
        <v>1095</v>
      </c>
      <c r="K1527" s="366">
        <v>2097036</v>
      </c>
      <c r="L1527" s="366">
        <v>15</v>
      </c>
      <c r="M1527" s="366">
        <v>2097036</v>
      </c>
      <c r="N1527" s="366">
        <v>15</v>
      </c>
    </row>
    <row r="1528" spans="1:14" ht="36">
      <c r="A1528" s="364">
        <v>1526</v>
      </c>
      <c r="B1528" s="365" t="s">
        <v>27</v>
      </c>
      <c r="C1528" s="364" t="s">
        <v>1078</v>
      </c>
      <c r="D1528" s="364" t="s">
        <v>1079</v>
      </c>
      <c r="E1528" s="364" t="s">
        <v>22</v>
      </c>
      <c r="F1528" s="364" t="s">
        <v>1083</v>
      </c>
      <c r="G1528" s="365" t="s">
        <v>312</v>
      </c>
      <c r="H1528" s="364" t="s">
        <v>293</v>
      </c>
      <c r="I1528" s="364" t="s">
        <v>1084</v>
      </c>
      <c r="J1528" s="366" t="s">
        <v>1085</v>
      </c>
      <c r="K1528" s="366">
        <v>2861009</v>
      </c>
      <c r="L1528" s="366">
        <v>22</v>
      </c>
      <c r="M1528" s="366">
        <v>2861009</v>
      </c>
      <c r="N1528" s="366">
        <v>22</v>
      </c>
    </row>
    <row r="1529" spans="1:14" ht="36">
      <c r="A1529" s="364">
        <v>1527</v>
      </c>
      <c r="B1529" s="365" t="s">
        <v>27</v>
      </c>
      <c r="C1529" s="364" t="s">
        <v>1078</v>
      </c>
      <c r="D1529" s="364" t="s">
        <v>1079</v>
      </c>
      <c r="E1529" s="364" t="s">
        <v>22</v>
      </c>
      <c r="F1529" s="364" t="s">
        <v>1196</v>
      </c>
      <c r="G1529" s="365" t="s">
        <v>334</v>
      </c>
      <c r="H1529" s="364" t="s">
        <v>293</v>
      </c>
      <c r="I1529" s="364" t="s">
        <v>1084</v>
      </c>
      <c r="J1529" s="366" t="s">
        <v>1197</v>
      </c>
      <c r="K1529" s="366">
        <v>776340</v>
      </c>
      <c r="L1529" s="366">
        <v>8</v>
      </c>
      <c r="M1529" s="366">
        <v>776340</v>
      </c>
      <c r="N1529" s="366">
        <v>8</v>
      </c>
    </row>
    <row r="1530" spans="1:14" ht="36">
      <c r="A1530" s="364">
        <v>1528</v>
      </c>
      <c r="B1530" s="365" t="s">
        <v>27</v>
      </c>
      <c r="C1530" s="364" t="s">
        <v>1078</v>
      </c>
      <c r="D1530" s="364" t="s">
        <v>1079</v>
      </c>
      <c r="E1530" s="364" t="s">
        <v>22</v>
      </c>
      <c r="F1530" s="364" t="s">
        <v>1180</v>
      </c>
      <c r="G1530" s="365" t="s">
        <v>417</v>
      </c>
      <c r="H1530" s="364" t="s">
        <v>293</v>
      </c>
      <c r="I1530" s="364" t="s">
        <v>1084</v>
      </c>
      <c r="J1530" s="366" t="s">
        <v>1181</v>
      </c>
      <c r="K1530" s="366">
        <v>1266532</v>
      </c>
      <c r="L1530" s="366">
        <v>15</v>
      </c>
      <c r="M1530" s="366">
        <v>1266532</v>
      </c>
      <c r="N1530" s="366">
        <v>15</v>
      </c>
    </row>
    <row r="1531" spans="1:14" ht="24">
      <c r="A1531" s="364">
        <v>1529</v>
      </c>
      <c r="B1531" s="365" t="s">
        <v>27</v>
      </c>
      <c r="C1531" s="364" t="s">
        <v>1078</v>
      </c>
      <c r="D1531" s="364" t="s">
        <v>1079</v>
      </c>
      <c r="E1531" s="364" t="s">
        <v>22</v>
      </c>
      <c r="F1531" s="364" t="s">
        <v>1731</v>
      </c>
      <c r="G1531" s="365" t="s">
        <v>1732</v>
      </c>
      <c r="H1531" s="364" t="s">
        <v>296</v>
      </c>
      <c r="I1531" s="364" t="s">
        <v>1282</v>
      </c>
      <c r="J1531" s="366" t="s">
        <v>1733</v>
      </c>
      <c r="K1531" s="366">
        <v>431330</v>
      </c>
      <c r="L1531" s="366">
        <v>2</v>
      </c>
      <c r="M1531" s="366">
        <v>431330</v>
      </c>
      <c r="N1531" s="366">
        <v>2</v>
      </c>
    </row>
    <row r="1532" spans="1:14" ht="36">
      <c r="A1532" s="364">
        <v>1530</v>
      </c>
      <c r="B1532" s="365" t="s">
        <v>27</v>
      </c>
      <c r="C1532" s="364" t="s">
        <v>1078</v>
      </c>
      <c r="D1532" s="364" t="s">
        <v>1090</v>
      </c>
      <c r="E1532" s="364" t="s">
        <v>22</v>
      </c>
      <c r="F1532" s="364" t="s">
        <v>1497</v>
      </c>
      <c r="G1532" s="365" t="s">
        <v>1037</v>
      </c>
      <c r="H1532" s="364" t="s">
        <v>285</v>
      </c>
      <c r="I1532" s="364" t="s">
        <v>1251</v>
      </c>
      <c r="J1532" s="366" t="s">
        <v>1498</v>
      </c>
      <c r="K1532" s="366">
        <v>1159297</v>
      </c>
      <c r="L1532" s="366">
        <v>4</v>
      </c>
      <c r="M1532" s="366">
        <v>1159297</v>
      </c>
      <c r="N1532" s="366">
        <v>4</v>
      </c>
    </row>
    <row r="1533" spans="1:14" ht="60">
      <c r="A1533" s="364">
        <v>1531</v>
      </c>
      <c r="B1533" s="365" t="s">
        <v>27</v>
      </c>
      <c r="C1533" s="364" t="s">
        <v>1078</v>
      </c>
      <c r="D1533" s="364" t="s">
        <v>1131</v>
      </c>
      <c r="E1533" s="364" t="s">
        <v>22</v>
      </c>
      <c r="F1533" s="364" t="s">
        <v>1455</v>
      </c>
      <c r="G1533" s="365" t="s">
        <v>349</v>
      </c>
      <c r="H1533" s="364" t="s">
        <v>283</v>
      </c>
      <c r="I1533" s="364" t="s">
        <v>1251</v>
      </c>
      <c r="J1533" s="366" t="s">
        <v>1456</v>
      </c>
      <c r="K1533" s="366">
        <v>742311</v>
      </c>
      <c r="L1533" s="366">
        <v>2</v>
      </c>
      <c r="M1533" s="366">
        <v>742311</v>
      </c>
      <c r="N1533" s="366">
        <v>2</v>
      </c>
    </row>
    <row r="1534" spans="1:14" ht="36">
      <c r="A1534" s="364">
        <v>1532</v>
      </c>
      <c r="B1534" s="365" t="s">
        <v>27</v>
      </c>
      <c r="C1534" s="364" t="s">
        <v>1078</v>
      </c>
      <c r="D1534" s="364" t="s">
        <v>1090</v>
      </c>
      <c r="E1534" s="364" t="s">
        <v>22</v>
      </c>
      <c r="F1534" s="364" t="s">
        <v>1672</v>
      </c>
      <c r="G1534" s="365" t="s">
        <v>1673</v>
      </c>
      <c r="H1534" s="364" t="s">
        <v>284</v>
      </c>
      <c r="I1534" s="364" t="s">
        <v>1251</v>
      </c>
      <c r="J1534" s="366" t="s">
        <v>1493</v>
      </c>
      <c r="K1534" s="366">
        <v>603904</v>
      </c>
      <c r="L1534" s="366">
        <v>2</v>
      </c>
      <c r="M1534" s="366">
        <v>603904</v>
      </c>
      <c r="N1534" s="366">
        <v>2</v>
      </c>
    </row>
    <row r="1535" spans="1:14" ht="48">
      <c r="A1535" s="364">
        <v>1533</v>
      </c>
      <c r="B1535" s="365" t="s">
        <v>27</v>
      </c>
      <c r="C1535" s="364" t="s">
        <v>1078</v>
      </c>
      <c r="D1535" s="364" t="s">
        <v>1090</v>
      </c>
      <c r="E1535" s="364" t="s">
        <v>22</v>
      </c>
      <c r="F1535" s="364" t="s">
        <v>1492</v>
      </c>
      <c r="G1535" s="365" t="s">
        <v>1064</v>
      </c>
      <c r="H1535" s="364" t="s">
        <v>284</v>
      </c>
      <c r="I1535" s="364" t="s">
        <v>1251</v>
      </c>
      <c r="J1535" s="366" t="s">
        <v>1493</v>
      </c>
      <c r="K1535" s="366">
        <v>2717566</v>
      </c>
      <c r="L1535" s="366">
        <v>9</v>
      </c>
      <c r="M1535" s="366">
        <v>2717566</v>
      </c>
      <c r="N1535" s="366">
        <v>9</v>
      </c>
    </row>
    <row r="1536" spans="1:14" ht="60">
      <c r="A1536" s="364">
        <v>1534</v>
      </c>
      <c r="B1536" s="365" t="s">
        <v>27</v>
      </c>
      <c r="C1536" s="364" t="s">
        <v>1078</v>
      </c>
      <c r="D1536" s="364" t="s">
        <v>1131</v>
      </c>
      <c r="E1536" s="364" t="s">
        <v>22</v>
      </c>
      <c r="F1536" s="364" t="s">
        <v>1444</v>
      </c>
      <c r="G1536" s="365" t="s">
        <v>378</v>
      </c>
      <c r="H1536" s="364" t="s">
        <v>283</v>
      </c>
      <c r="I1536" s="364" t="s">
        <v>1251</v>
      </c>
      <c r="J1536" s="366" t="s">
        <v>1445</v>
      </c>
      <c r="K1536" s="366">
        <v>692858</v>
      </c>
      <c r="L1536" s="366">
        <v>2</v>
      </c>
      <c r="M1536" s="366">
        <v>692858</v>
      </c>
      <c r="N1536" s="366">
        <v>2</v>
      </c>
    </row>
    <row r="1537" spans="1:14" ht="24">
      <c r="A1537" s="364">
        <v>1535</v>
      </c>
      <c r="B1537" s="365" t="s">
        <v>27</v>
      </c>
      <c r="C1537" s="364" t="s">
        <v>1078</v>
      </c>
      <c r="D1537" s="364" t="s">
        <v>1079</v>
      </c>
      <c r="E1537" s="364" t="s">
        <v>22</v>
      </c>
      <c r="F1537" s="364" t="s">
        <v>1846</v>
      </c>
      <c r="G1537" s="365" t="s">
        <v>407</v>
      </c>
      <c r="H1537" s="364" t="s">
        <v>302</v>
      </c>
      <c r="I1537" s="364" t="s">
        <v>1183</v>
      </c>
      <c r="J1537" s="366" t="s">
        <v>1847</v>
      </c>
      <c r="K1537" s="366">
        <v>2998078</v>
      </c>
      <c r="L1537" s="366">
        <v>34</v>
      </c>
      <c r="M1537" s="366">
        <v>2998078</v>
      </c>
      <c r="N1537" s="366">
        <v>34</v>
      </c>
    </row>
    <row r="1538" spans="1:14" ht="24">
      <c r="A1538" s="364">
        <v>1536</v>
      </c>
      <c r="B1538" s="365" t="s">
        <v>27</v>
      </c>
      <c r="C1538" s="364" t="s">
        <v>1078</v>
      </c>
      <c r="D1538" s="364" t="s">
        <v>1079</v>
      </c>
      <c r="E1538" s="364" t="s">
        <v>22</v>
      </c>
      <c r="F1538" s="364" t="s">
        <v>1290</v>
      </c>
      <c r="G1538" s="365" t="s">
        <v>337</v>
      </c>
      <c r="H1538" s="364" t="s">
        <v>302</v>
      </c>
      <c r="I1538" s="364" t="s">
        <v>1183</v>
      </c>
      <c r="J1538" s="366" t="s">
        <v>1291</v>
      </c>
      <c r="K1538" s="366">
        <v>1271347</v>
      </c>
      <c r="L1538" s="366">
        <v>14</v>
      </c>
      <c r="M1538" s="366">
        <v>1271347</v>
      </c>
      <c r="N1538" s="366">
        <v>14</v>
      </c>
    </row>
    <row r="1539" spans="1:14" ht="24">
      <c r="A1539" s="364">
        <v>1537</v>
      </c>
      <c r="B1539" s="365" t="s">
        <v>27</v>
      </c>
      <c r="C1539" s="364" t="s">
        <v>1078</v>
      </c>
      <c r="D1539" s="364" t="s">
        <v>1079</v>
      </c>
      <c r="E1539" s="364" t="s">
        <v>22</v>
      </c>
      <c r="F1539" s="364" t="s">
        <v>1245</v>
      </c>
      <c r="G1539" s="365" t="s">
        <v>1012</v>
      </c>
      <c r="H1539" s="364" t="s">
        <v>302</v>
      </c>
      <c r="I1539" s="364" t="s">
        <v>1183</v>
      </c>
      <c r="J1539" s="366" t="s">
        <v>1105</v>
      </c>
      <c r="K1539" s="366">
        <v>8571519</v>
      </c>
      <c r="L1539" s="366">
        <v>68</v>
      </c>
      <c r="M1539" s="366">
        <v>8571519</v>
      </c>
      <c r="N1539" s="366">
        <v>68</v>
      </c>
    </row>
    <row r="1540" spans="1:14" ht="24">
      <c r="A1540" s="364">
        <v>1538</v>
      </c>
      <c r="B1540" s="365" t="s">
        <v>27</v>
      </c>
      <c r="C1540" s="364" t="s">
        <v>1078</v>
      </c>
      <c r="D1540" s="364" t="s">
        <v>1079</v>
      </c>
      <c r="E1540" s="364" t="s">
        <v>22</v>
      </c>
      <c r="F1540" s="364" t="s">
        <v>1516</v>
      </c>
      <c r="G1540" s="365" t="s">
        <v>980</v>
      </c>
      <c r="H1540" s="364" t="s">
        <v>302</v>
      </c>
      <c r="I1540" s="364" t="s">
        <v>1183</v>
      </c>
      <c r="J1540" s="366" t="s">
        <v>1517</v>
      </c>
      <c r="K1540" s="366">
        <v>5026824</v>
      </c>
      <c r="L1540" s="366">
        <v>36</v>
      </c>
      <c r="M1540" s="366">
        <v>5026824</v>
      </c>
      <c r="N1540" s="366">
        <v>36</v>
      </c>
    </row>
    <row r="1541" spans="1:14" ht="24">
      <c r="A1541" s="364">
        <v>1539</v>
      </c>
      <c r="B1541" s="365" t="s">
        <v>27</v>
      </c>
      <c r="C1541" s="364" t="s">
        <v>1078</v>
      </c>
      <c r="D1541" s="364" t="s">
        <v>1079</v>
      </c>
      <c r="E1541" s="364" t="s">
        <v>22</v>
      </c>
      <c r="F1541" s="364" t="s">
        <v>1340</v>
      </c>
      <c r="G1541" s="365" t="s">
        <v>311</v>
      </c>
      <c r="H1541" s="364" t="s">
        <v>302</v>
      </c>
      <c r="I1541" s="364" t="s">
        <v>1183</v>
      </c>
      <c r="J1541" s="366" t="s">
        <v>1341</v>
      </c>
      <c r="K1541" s="366">
        <v>2933040</v>
      </c>
      <c r="L1541" s="366">
        <v>30</v>
      </c>
      <c r="M1541" s="366">
        <v>2933040</v>
      </c>
      <c r="N1541" s="366">
        <v>30</v>
      </c>
    </row>
    <row r="1542" spans="1:14" ht="24">
      <c r="A1542" s="364">
        <v>1540</v>
      </c>
      <c r="B1542" s="365" t="s">
        <v>27</v>
      </c>
      <c r="C1542" s="364" t="s">
        <v>1078</v>
      </c>
      <c r="D1542" s="364" t="s">
        <v>1079</v>
      </c>
      <c r="E1542" s="364" t="s">
        <v>22</v>
      </c>
      <c r="F1542" s="364" t="s">
        <v>1288</v>
      </c>
      <c r="G1542" s="365" t="s">
        <v>1006</v>
      </c>
      <c r="H1542" s="364" t="s">
        <v>302</v>
      </c>
      <c r="I1542" s="364" t="s">
        <v>1183</v>
      </c>
      <c r="J1542" s="366" t="s">
        <v>1289</v>
      </c>
      <c r="K1542" s="366">
        <v>9080082</v>
      </c>
      <c r="L1542" s="366">
        <v>66</v>
      </c>
      <c r="M1542" s="366">
        <v>9080082</v>
      </c>
      <c r="N1542" s="366">
        <v>66</v>
      </c>
    </row>
    <row r="1543" spans="1:14" ht="24">
      <c r="A1543" s="364">
        <v>1541</v>
      </c>
      <c r="B1543" s="365" t="s">
        <v>27</v>
      </c>
      <c r="C1543" s="364" t="s">
        <v>1078</v>
      </c>
      <c r="D1543" s="364" t="s">
        <v>1079</v>
      </c>
      <c r="E1543" s="364" t="s">
        <v>22</v>
      </c>
      <c r="F1543" s="364" t="s">
        <v>1298</v>
      </c>
      <c r="G1543" s="365" t="s">
        <v>973</v>
      </c>
      <c r="H1543" s="364" t="s">
        <v>302</v>
      </c>
      <c r="I1543" s="364" t="s">
        <v>1183</v>
      </c>
      <c r="J1543" s="366" t="s">
        <v>1299</v>
      </c>
      <c r="K1543" s="366">
        <v>863940</v>
      </c>
      <c r="L1543" s="366">
        <v>6</v>
      </c>
      <c r="M1543" s="366">
        <v>863940</v>
      </c>
      <c r="N1543" s="366">
        <v>6</v>
      </c>
    </row>
    <row r="1544" spans="1:14" ht="24">
      <c r="A1544" s="364">
        <v>1542</v>
      </c>
      <c r="B1544" s="365" t="s">
        <v>27</v>
      </c>
      <c r="C1544" s="364" t="s">
        <v>1078</v>
      </c>
      <c r="D1544" s="364" t="s">
        <v>1079</v>
      </c>
      <c r="E1544" s="364" t="s">
        <v>22</v>
      </c>
      <c r="F1544" s="364" t="s">
        <v>1993</v>
      </c>
      <c r="G1544" s="365" t="s">
        <v>1994</v>
      </c>
      <c r="H1544" s="364" t="s">
        <v>302</v>
      </c>
      <c r="I1544" s="364" t="s">
        <v>1183</v>
      </c>
      <c r="J1544" s="366" t="s">
        <v>1995</v>
      </c>
      <c r="K1544" s="366">
        <v>3256292</v>
      </c>
      <c r="L1544" s="366">
        <v>22</v>
      </c>
      <c r="M1544" s="366">
        <v>3256292</v>
      </c>
      <c r="N1544" s="366">
        <v>22</v>
      </c>
    </row>
    <row r="1545" spans="1:14" ht="24">
      <c r="A1545" s="364">
        <v>1543</v>
      </c>
      <c r="B1545" s="365" t="s">
        <v>27</v>
      </c>
      <c r="C1545" s="364" t="s">
        <v>1078</v>
      </c>
      <c r="D1545" s="364" t="s">
        <v>1079</v>
      </c>
      <c r="E1545" s="364" t="s">
        <v>22</v>
      </c>
      <c r="F1545" s="364" t="s">
        <v>1352</v>
      </c>
      <c r="G1545" s="365" t="s">
        <v>333</v>
      </c>
      <c r="H1545" s="364" t="s">
        <v>302</v>
      </c>
      <c r="I1545" s="364" t="s">
        <v>1183</v>
      </c>
      <c r="J1545" s="366" t="s">
        <v>1353</v>
      </c>
      <c r="K1545" s="366">
        <v>5372037</v>
      </c>
      <c r="L1545" s="366">
        <v>36</v>
      </c>
      <c r="M1545" s="366">
        <v>5372037</v>
      </c>
      <c r="N1545" s="366">
        <v>36</v>
      </c>
    </row>
    <row r="1546" spans="1:14" ht="24">
      <c r="A1546" s="364">
        <v>1544</v>
      </c>
      <c r="B1546" s="365" t="s">
        <v>27</v>
      </c>
      <c r="C1546" s="364" t="s">
        <v>1078</v>
      </c>
      <c r="D1546" s="364" t="s">
        <v>1079</v>
      </c>
      <c r="E1546" s="364" t="s">
        <v>22</v>
      </c>
      <c r="F1546" s="364" t="s">
        <v>1284</v>
      </c>
      <c r="G1546" s="365" t="s">
        <v>327</v>
      </c>
      <c r="H1546" s="364" t="s">
        <v>302</v>
      </c>
      <c r="I1546" s="364" t="s">
        <v>1183</v>
      </c>
      <c r="J1546" s="366" t="s">
        <v>1285</v>
      </c>
      <c r="K1546" s="366">
        <v>656546</v>
      </c>
      <c r="L1546" s="366">
        <v>4</v>
      </c>
      <c r="M1546" s="366">
        <v>656546</v>
      </c>
      <c r="N1546" s="366">
        <v>4</v>
      </c>
    </row>
    <row r="1547" spans="1:14" ht="24">
      <c r="A1547" s="364">
        <v>1545</v>
      </c>
      <c r="B1547" s="365" t="s">
        <v>27</v>
      </c>
      <c r="C1547" s="364" t="s">
        <v>1078</v>
      </c>
      <c r="D1547" s="364" t="s">
        <v>1079</v>
      </c>
      <c r="E1547" s="364" t="s">
        <v>22</v>
      </c>
      <c r="F1547" s="364" t="s">
        <v>1182</v>
      </c>
      <c r="G1547" s="365" t="s">
        <v>372</v>
      </c>
      <c r="H1547" s="364" t="s">
        <v>302</v>
      </c>
      <c r="I1547" s="364" t="s">
        <v>1183</v>
      </c>
      <c r="J1547" s="366" t="s">
        <v>1184</v>
      </c>
      <c r="K1547" s="366">
        <v>4254361</v>
      </c>
      <c r="L1547" s="366">
        <v>32</v>
      </c>
      <c r="M1547" s="366">
        <v>4254361</v>
      </c>
      <c r="N1547" s="366">
        <v>32</v>
      </c>
    </row>
    <row r="1548" spans="1:14" ht="24">
      <c r="A1548" s="364">
        <v>1546</v>
      </c>
      <c r="B1548" s="365" t="s">
        <v>27</v>
      </c>
      <c r="C1548" s="364" t="s">
        <v>1078</v>
      </c>
      <c r="D1548" s="364" t="s">
        <v>1079</v>
      </c>
      <c r="E1548" s="364" t="s">
        <v>22</v>
      </c>
      <c r="F1548" s="364" t="s">
        <v>1824</v>
      </c>
      <c r="G1548" s="365" t="s">
        <v>1825</v>
      </c>
      <c r="H1548" s="364" t="s">
        <v>302</v>
      </c>
      <c r="I1548" s="364" t="s">
        <v>1183</v>
      </c>
      <c r="J1548" s="366" t="s">
        <v>1826</v>
      </c>
      <c r="K1548" s="366">
        <v>2608155</v>
      </c>
      <c r="L1548" s="366">
        <v>18</v>
      </c>
      <c r="M1548" s="366">
        <v>2608155</v>
      </c>
      <c r="N1548" s="366">
        <v>18</v>
      </c>
    </row>
    <row r="1549" spans="1:14" ht="24">
      <c r="A1549" s="364">
        <v>1547</v>
      </c>
      <c r="B1549" s="365" t="s">
        <v>27</v>
      </c>
      <c r="C1549" s="364" t="s">
        <v>1078</v>
      </c>
      <c r="D1549" s="364" t="s">
        <v>1079</v>
      </c>
      <c r="E1549" s="364" t="s">
        <v>22</v>
      </c>
      <c r="F1549" s="364" t="s">
        <v>1273</v>
      </c>
      <c r="G1549" s="365" t="s">
        <v>1007</v>
      </c>
      <c r="H1549" s="364" t="s">
        <v>302</v>
      </c>
      <c r="I1549" s="364" t="s">
        <v>1183</v>
      </c>
      <c r="J1549" s="366" t="s">
        <v>1274</v>
      </c>
      <c r="K1549" s="366">
        <v>4551536</v>
      </c>
      <c r="L1549" s="366">
        <v>32</v>
      </c>
      <c r="M1549" s="366">
        <v>4551536</v>
      </c>
      <c r="N1549" s="366">
        <v>32</v>
      </c>
    </row>
    <row r="1550" spans="1:14" ht="24">
      <c r="A1550" s="364">
        <v>1548</v>
      </c>
      <c r="B1550" s="365" t="s">
        <v>27</v>
      </c>
      <c r="C1550" s="364" t="s">
        <v>1078</v>
      </c>
      <c r="D1550" s="364" t="s">
        <v>1079</v>
      </c>
      <c r="E1550" s="364" t="s">
        <v>22</v>
      </c>
      <c r="F1550" s="364" t="s">
        <v>1424</v>
      </c>
      <c r="G1550" s="365" t="s">
        <v>974</v>
      </c>
      <c r="H1550" s="364" t="s">
        <v>302</v>
      </c>
      <c r="I1550" s="364" t="s">
        <v>1183</v>
      </c>
      <c r="J1550" s="366" t="s">
        <v>1425</v>
      </c>
      <c r="K1550" s="366">
        <v>885177</v>
      </c>
      <c r="L1550" s="366">
        <v>6</v>
      </c>
      <c r="M1550" s="366">
        <v>885177</v>
      </c>
      <c r="N1550" s="366">
        <v>6</v>
      </c>
    </row>
    <row r="1551" spans="1:14" ht="36">
      <c r="A1551" s="364">
        <v>1549</v>
      </c>
      <c r="B1551" s="365" t="s">
        <v>27</v>
      </c>
      <c r="C1551" s="364" t="s">
        <v>1078</v>
      </c>
      <c r="D1551" s="364" t="s">
        <v>1079</v>
      </c>
      <c r="E1551" s="364" t="s">
        <v>22</v>
      </c>
      <c r="F1551" s="364" t="s">
        <v>1172</v>
      </c>
      <c r="G1551" s="365" t="s">
        <v>318</v>
      </c>
      <c r="H1551" s="364" t="s">
        <v>293</v>
      </c>
      <c r="I1551" s="364" t="s">
        <v>1088</v>
      </c>
      <c r="J1551" s="366" t="s">
        <v>1173</v>
      </c>
      <c r="K1551" s="366">
        <v>1769891</v>
      </c>
      <c r="L1551" s="366">
        <v>18</v>
      </c>
      <c r="M1551" s="366">
        <v>1769891</v>
      </c>
      <c r="N1551" s="366">
        <v>18</v>
      </c>
    </row>
    <row r="1552" spans="1:14" ht="48">
      <c r="A1552" s="364">
        <v>1550</v>
      </c>
      <c r="B1552" s="365" t="s">
        <v>27</v>
      </c>
      <c r="C1552" s="364" t="s">
        <v>1078</v>
      </c>
      <c r="D1552" s="364" t="s">
        <v>1079</v>
      </c>
      <c r="E1552" s="364" t="s">
        <v>22</v>
      </c>
      <c r="F1552" s="364" t="s">
        <v>1411</v>
      </c>
      <c r="G1552" s="365" t="s">
        <v>1030</v>
      </c>
      <c r="H1552" s="364" t="s">
        <v>304</v>
      </c>
      <c r="I1552" s="364" t="s">
        <v>1412</v>
      </c>
      <c r="J1552" s="366" t="s">
        <v>1413</v>
      </c>
      <c r="K1552" s="366">
        <v>493916</v>
      </c>
      <c r="L1552" s="366">
        <v>2</v>
      </c>
      <c r="M1552" s="366">
        <v>493916</v>
      </c>
      <c r="N1552" s="366">
        <v>2</v>
      </c>
    </row>
    <row r="1553" spans="1:14" ht="36">
      <c r="A1553" s="364">
        <v>1551</v>
      </c>
      <c r="B1553" s="365" t="s">
        <v>27</v>
      </c>
      <c r="C1553" s="364" t="s">
        <v>1078</v>
      </c>
      <c r="D1553" s="364" t="s">
        <v>1086</v>
      </c>
      <c r="E1553" s="364" t="s">
        <v>22</v>
      </c>
      <c r="F1553" s="364" t="s">
        <v>1232</v>
      </c>
      <c r="G1553" s="365" t="s">
        <v>972</v>
      </c>
      <c r="H1553" s="364" t="s">
        <v>295</v>
      </c>
      <c r="I1553" s="364" t="s">
        <v>1092</v>
      </c>
      <c r="J1553" s="366" t="s">
        <v>1233</v>
      </c>
      <c r="K1553" s="366">
        <v>3547549</v>
      </c>
      <c r="L1553" s="366">
        <v>37</v>
      </c>
      <c r="M1553" s="366">
        <v>3547549</v>
      </c>
      <c r="N1553" s="366">
        <v>37</v>
      </c>
    </row>
    <row r="1554" spans="1:14" ht="24">
      <c r="A1554" s="364">
        <v>1552</v>
      </c>
      <c r="B1554" s="365" t="s">
        <v>27</v>
      </c>
      <c r="C1554" s="364" t="s">
        <v>1078</v>
      </c>
      <c r="D1554" s="364" t="s">
        <v>1079</v>
      </c>
      <c r="E1554" s="364" t="s">
        <v>22</v>
      </c>
      <c r="F1554" s="364" t="s">
        <v>1108</v>
      </c>
      <c r="G1554" s="365" t="s">
        <v>333</v>
      </c>
      <c r="H1554" s="364" t="s">
        <v>299</v>
      </c>
      <c r="I1554" s="364" t="s">
        <v>1092</v>
      </c>
      <c r="J1554" s="366" t="s">
        <v>1109</v>
      </c>
      <c r="K1554" s="366">
        <v>967351</v>
      </c>
      <c r="L1554" s="366">
        <v>7</v>
      </c>
      <c r="M1554" s="366">
        <v>967351</v>
      </c>
      <c r="N1554" s="366">
        <v>7</v>
      </c>
    </row>
    <row r="1555" spans="1:14" ht="36">
      <c r="A1555" s="364">
        <v>1553</v>
      </c>
      <c r="B1555" s="365" t="s">
        <v>27</v>
      </c>
      <c r="C1555" s="364" t="s">
        <v>1078</v>
      </c>
      <c r="D1555" s="364" t="s">
        <v>1090</v>
      </c>
      <c r="E1555" s="364" t="s">
        <v>22</v>
      </c>
      <c r="F1555" s="364" t="s">
        <v>1360</v>
      </c>
      <c r="G1555" s="365" t="s">
        <v>371</v>
      </c>
      <c r="H1555" s="364" t="s">
        <v>286</v>
      </c>
      <c r="I1555" s="364" t="s">
        <v>1092</v>
      </c>
      <c r="J1555" s="366" t="s">
        <v>1361</v>
      </c>
      <c r="K1555" s="366">
        <v>1349806</v>
      </c>
      <c r="L1555" s="366">
        <v>4</v>
      </c>
      <c r="M1555" s="366">
        <v>1349806</v>
      </c>
      <c r="N1555" s="366">
        <v>4</v>
      </c>
    </row>
    <row r="1556" spans="1:14" ht="24">
      <c r="A1556" s="364">
        <v>1554</v>
      </c>
      <c r="B1556" s="365" t="s">
        <v>27</v>
      </c>
      <c r="C1556" s="364" t="s">
        <v>1078</v>
      </c>
      <c r="D1556" s="364" t="s">
        <v>1079</v>
      </c>
      <c r="E1556" s="364" t="s">
        <v>22</v>
      </c>
      <c r="F1556" s="364" t="s">
        <v>1752</v>
      </c>
      <c r="G1556" s="365" t="s">
        <v>1753</v>
      </c>
      <c r="H1556" s="364" t="s">
        <v>292</v>
      </c>
      <c r="I1556" s="364" t="s">
        <v>1092</v>
      </c>
      <c r="J1556" s="366" t="s">
        <v>1754</v>
      </c>
      <c r="K1556" s="366">
        <v>249250</v>
      </c>
      <c r="L1556" s="366">
        <v>2</v>
      </c>
      <c r="M1556" s="366">
        <v>249250</v>
      </c>
      <c r="N1556" s="366">
        <v>2</v>
      </c>
    </row>
    <row r="1557" spans="1:14" ht="48">
      <c r="A1557" s="364">
        <v>1555</v>
      </c>
      <c r="B1557" s="365" t="s">
        <v>27</v>
      </c>
      <c r="C1557" s="364" t="s">
        <v>1078</v>
      </c>
      <c r="D1557" s="364" t="s">
        <v>1079</v>
      </c>
      <c r="E1557" s="364" t="s">
        <v>22</v>
      </c>
      <c r="F1557" s="364" t="s">
        <v>1275</v>
      </c>
      <c r="G1557" s="365" t="s">
        <v>413</v>
      </c>
      <c r="H1557" s="364" t="s">
        <v>414</v>
      </c>
      <c r="I1557" s="364" t="s">
        <v>1092</v>
      </c>
      <c r="J1557" s="366" t="s">
        <v>1276</v>
      </c>
      <c r="K1557" s="366">
        <v>1697825</v>
      </c>
      <c r="L1557" s="366">
        <v>12</v>
      </c>
      <c r="M1557" s="366">
        <v>1697825</v>
      </c>
      <c r="N1557" s="366">
        <v>12</v>
      </c>
    </row>
    <row r="1558" spans="1:14" ht="36">
      <c r="A1558" s="364">
        <v>1556</v>
      </c>
      <c r="B1558" s="365" t="s">
        <v>27</v>
      </c>
      <c r="C1558" s="364" t="s">
        <v>1078</v>
      </c>
      <c r="D1558" s="364" t="s">
        <v>1131</v>
      </c>
      <c r="E1558" s="364" t="s">
        <v>22</v>
      </c>
      <c r="F1558" s="364" t="s">
        <v>1238</v>
      </c>
      <c r="G1558" s="365" t="s">
        <v>1028</v>
      </c>
      <c r="H1558" s="364" t="s">
        <v>292</v>
      </c>
      <c r="I1558" s="364" t="s">
        <v>1092</v>
      </c>
      <c r="J1558" s="366" t="s">
        <v>1239</v>
      </c>
      <c r="K1558" s="366">
        <v>636633</v>
      </c>
      <c r="L1558" s="366">
        <v>2</v>
      </c>
      <c r="M1558" s="366">
        <v>636633</v>
      </c>
      <c r="N1558" s="366">
        <v>2</v>
      </c>
    </row>
    <row r="1559" spans="1:14" ht="36">
      <c r="A1559" s="364">
        <v>1557</v>
      </c>
      <c r="B1559" s="365" t="s">
        <v>27</v>
      </c>
      <c r="C1559" s="364" t="s">
        <v>1078</v>
      </c>
      <c r="D1559" s="364" t="s">
        <v>1131</v>
      </c>
      <c r="E1559" s="364" t="s">
        <v>22</v>
      </c>
      <c r="F1559" s="364" t="s">
        <v>1430</v>
      </c>
      <c r="G1559" s="365" t="s">
        <v>1031</v>
      </c>
      <c r="H1559" s="364" t="s">
        <v>284</v>
      </c>
      <c r="I1559" s="364" t="s">
        <v>1092</v>
      </c>
      <c r="J1559" s="366" t="s">
        <v>1431</v>
      </c>
      <c r="K1559" s="366">
        <v>296976</v>
      </c>
      <c r="L1559" s="366">
        <v>1</v>
      </c>
      <c r="M1559" s="366">
        <v>296976</v>
      </c>
      <c r="N1559" s="366">
        <v>1</v>
      </c>
    </row>
    <row r="1560" spans="1:14" ht="36">
      <c r="A1560" s="364">
        <v>1558</v>
      </c>
      <c r="B1560" s="365" t="s">
        <v>27</v>
      </c>
      <c r="C1560" s="364" t="s">
        <v>1078</v>
      </c>
      <c r="D1560" s="364" t="s">
        <v>1131</v>
      </c>
      <c r="E1560" s="364" t="s">
        <v>22</v>
      </c>
      <c r="F1560" s="364" t="s">
        <v>1305</v>
      </c>
      <c r="G1560" s="365" t="s">
        <v>350</v>
      </c>
      <c r="H1560" s="364" t="s">
        <v>284</v>
      </c>
      <c r="I1560" s="364" t="s">
        <v>1092</v>
      </c>
      <c r="J1560" s="366" t="s">
        <v>1306</v>
      </c>
      <c r="K1560" s="366">
        <v>329090</v>
      </c>
      <c r="L1560" s="366">
        <v>1</v>
      </c>
      <c r="M1560" s="366">
        <v>329090</v>
      </c>
      <c r="N1560" s="366">
        <v>1</v>
      </c>
    </row>
    <row r="1561" spans="1:14" ht="36">
      <c r="A1561" s="364">
        <v>1559</v>
      </c>
      <c r="B1561" s="365" t="s">
        <v>27</v>
      </c>
      <c r="C1561" s="364" t="s">
        <v>1078</v>
      </c>
      <c r="D1561" s="364" t="s">
        <v>1079</v>
      </c>
      <c r="E1561" s="364" t="s">
        <v>22</v>
      </c>
      <c r="F1561" s="364" t="s">
        <v>1149</v>
      </c>
      <c r="G1561" s="365" t="s">
        <v>976</v>
      </c>
      <c r="H1561" s="364" t="s">
        <v>292</v>
      </c>
      <c r="I1561" s="364" t="s">
        <v>1092</v>
      </c>
      <c r="J1561" s="366" t="s">
        <v>1150</v>
      </c>
      <c r="K1561" s="366">
        <v>525209</v>
      </c>
      <c r="L1561" s="366">
        <v>2</v>
      </c>
      <c r="M1561" s="366">
        <v>525209</v>
      </c>
      <c r="N1561" s="366">
        <v>2</v>
      </c>
    </row>
    <row r="1562" spans="1:14" ht="36">
      <c r="A1562" s="364">
        <v>1560</v>
      </c>
      <c r="B1562" s="365" t="s">
        <v>27</v>
      </c>
      <c r="C1562" s="364" t="s">
        <v>1078</v>
      </c>
      <c r="D1562" s="364" t="s">
        <v>1086</v>
      </c>
      <c r="E1562" s="364" t="s">
        <v>22</v>
      </c>
      <c r="F1562" s="364" t="s">
        <v>1146</v>
      </c>
      <c r="G1562" s="365" t="s">
        <v>424</v>
      </c>
      <c r="H1562" s="364" t="s">
        <v>408</v>
      </c>
      <c r="I1562" s="364" t="s">
        <v>1092</v>
      </c>
      <c r="J1562" s="366" t="s">
        <v>1147</v>
      </c>
      <c r="K1562" s="366">
        <v>518028</v>
      </c>
      <c r="L1562" s="366">
        <v>6</v>
      </c>
      <c r="M1562" s="366">
        <v>518028</v>
      </c>
      <c r="N1562" s="366">
        <v>6</v>
      </c>
    </row>
    <row r="1563" spans="1:14" ht="48">
      <c r="A1563" s="364">
        <v>1561</v>
      </c>
      <c r="B1563" s="365" t="s">
        <v>3</v>
      </c>
      <c r="C1563" s="364" t="s">
        <v>1078</v>
      </c>
      <c r="D1563" s="364" t="s">
        <v>1102</v>
      </c>
      <c r="E1563" s="364" t="s">
        <v>460</v>
      </c>
      <c r="F1563" s="364" t="s">
        <v>1142</v>
      </c>
      <c r="G1563" s="365" t="s">
        <v>354</v>
      </c>
      <c r="H1563" s="364" t="s">
        <v>303</v>
      </c>
      <c r="I1563" s="364" t="s">
        <v>1081</v>
      </c>
      <c r="J1563" s="366" t="s">
        <v>1143</v>
      </c>
      <c r="K1563" s="366">
        <v>1519200</v>
      </c>
      <c r="L1563" s="366">
        <v>20</v>
      </c>
      <c r="M1563" s="366">
        <v>1519200</v>
      </c>
      <c r="N1563" s="366">
        <v>20</v>
      </c>
    </row>
    <row r="1564" spans="1:14" ht="48">
      <c r="A1564" s="364">
        <v>1562</v>
      </c>
      <c r="B1564" s="365" t="s">
        <v>3</v>
      </c>
      <c r="C1564" s="364" t="s">
        <v>1078</v>
      </c>
      <c r="D1564" s="364" t="s">
        <v>1102</v>
      </c>
      <c r="E1564" s="364" t="s">
        <v>460</v>
      </c>
      <c r="F1564" s="364" t="s">
        <v>1103</v>
      </c>
      <c r="G1564" s="365" t="s">
        <v>977</v>
      </c>
      <c r="H1564" s="364" t="s">
        <v>303</v>
      </c>
      <c r="I1564" s="364" t="s">
        <v>1081</v>
      </c>
      <c r="J1564" s="366" t="s">
        <v>1104</v>
      </c>
      <c r="K1564" s="366">
        <v>2676720</v>
      </c>
      <c r="L1564" s="366">
        <v>40</v>
      </c>
      <c r="M1564" s="366">
        <v>2676720</v>
      </c>
      <c r="N1564" s="366">
        <v>40</v>
      </c>
    </row>
    <row r="1565" spans="1:14" ht="48">
      <c r="A1565" s="364">
        <v>1563</v>
      </c>
      <c r="B1565" s="365" t="s">
        <v>3</v>
      </c>
      <c r="C1565" s="364" t="s">
        <v>1078</v>
      </c>
      <c r="D1565" s="364" t="s">
        <v>1090</v>
      </c>
      <c r="E1565" s="364" t="s">
        <v>460</v>
      </c>
      <c r="F1565" s="364" t="s">
        <v>1151</v>
      </c>
      <c r="G1565" s="365" t="s">
        <v>996</v>
      </c>
      <c r="H1565" s="364" t="s">
        <v>287</v>
      </c>
      <c r="I1565" s="364" t="s">
        <v>1092</v>
      </c>
      <c r="J1565" s="366" t="s">
        <v>1152</v>
      </c>
      <c r="K1565" s="366">
        <v>2314286</v>
      </c>
      <c r="L1565" s="366">
        <v>26</v>
      </c>
      <c r="M1565" s="366">
        <v>2314286</v>
      </c>
      <c r="N1565" s="366">
        <v>26</v>
      </c>
    </row>
    <row r="1566" spans="1:14" ht="48">
      <c r="A1566" s="364">
        <v>1564</v>
      </c>
      <c r="B1566" s="365" t="s">
        <v>3</v>
      </c>
      <c r="C1566" s="364" t="s">
        <v>1078</v>
      </c>
      <c r="D1566" s="364" t="s">
        <v>1090</v>
      </c>
      <c r="E1566" s="364" t="s">
        <v>460</v>
      </c>
      <c r="F1566" s="364" t="s">
        <v>1140</v>
      </c>
      <c r="G1566" s="365" t="s">
        <v>321</v>
      </c>
      <c r="H1566" s="364" t="s">
        <v>287</v>
      </c>
      <c r="I1566" s="364" t="s">
        <v>1092</v>
      </c>
      <c r="J1566" s="366" t="s">
        <v>1141</v>
      </c>
      <c r="K1566" s="366">
        <v>22853236</v>
      </c>
      <c r="L1566" s="366">
        <v>238</v>
      </c>
      <c r="M1566" s="366">
        <v>22853236</v>
      </c>
      <c r="N1566" s="366">
        <v>238</v>
      </c>
    </row>
    <row r="1567" spans="1:14" ht="48">
      <c r="A1567" s="364">
        <v>1565</v>
      </c>
      <c r="B1567" s="365" t="s">
        <v>3</v>
      </c>
      <c r="C1567" s="364" t="s">
        <v>1078</v>
      </c>
      <c r="D1567" s="364" t="s">
        <v>1090</v>
      </c>
      <c r="E1567" s="364" t="s">
        <v>460</v>
      </c>
      <c r="F1567" s="364" t="s">
        <v>1138</v>
      </c>
      <c r="G1567" s="365" t="s">
        <v>351</v>
      </c>
      <c r="H1567" s="364" t="s">
        <v>287</v>
      </c>
      <c r="I1567" s="364" t="s">
        <v>1092</v>
      </c>
      <c r="J1567" s="366" t="s">
        <v>1139</v>
      </c>
      <c r="K1567" s="366">
        <v>18692269</v>
      </c>
      <c r="L1567" s="366">
        <v>199</v>
      </c>
      <c r="M1567" s="366">
        <v>18692269</v>
      </c>
      <c r="N1567" s="366">
        <v>199</v>
      </c>
    </row>
    <row r="1568" spans="1:14" ht="48">
      <c r="A1568" s="364">
        <v>1566</v>
      </c>
      <c r="B1568" s="365" t="s">
        <v>3</v>
      </c>
      <c r="C1568" s="364" t="s">
        <v>1078</v>
      </c>
      <c r="D1568" s="364" t="s">
        <v>1090</v>
      </c>
      <c r="E1568" s="364" t="s">
        <v>460</v>
      </c>
      <c r="F1568" s="364" t="s">
        <v>1112</v>
      </c>
      <c r="G1568" s="365" t="s">
        <v>352</v>
      </c>
      <c r="H1568" s="364" t="s">
        <v>287</v>
      </c>
      <c r="I1568" s="364" t="s">
        <v>1092</v>
      </c>
      <c r="J1568" s="366" t="s">
        <v>1113</v>
      </c>
      <c r="K1568" s="366">
        <v>219186</v>
      </c>
      <c r="L1568" s="366">
        <v>2</v>
      </c>
      <c r="M1568" s="366">
        <v>219186</v>
      </c>
      <c r="N1568" s="366">
        <v>2</v>
      </c>
    </row>
    <row r="1569" spans="1:14" ht="48">
      <c r="A1569" s="364">
        <v>1567</v>
      </c>
      <c r="B1569" s="365" t="s">
        <v>3</v>
      </c>
      <c r="C1569" s="364" t="s">
        <v>1078</v>
      </c>
      <c r="D1569" s="364" t="s">
        <v>1090</v>
      </c>
      <c r="E1569" s="364" t="s">
        <v>460</v>
      </c>
      <c r="F1569" s="364" t="s">
        <v>1132</v>
      </c>
      <c r="G1569" s="365" t="s">
        <v>325</v>
      </c>
      <c r="H1569" s="364" t="s">
        <v>287</v>
      </c>
      <c r="I1569" s="364" t="s">
        <v>1092</v>
      </c>
      <c r="J1569" s="366" t="s">
        <v>1133</v>
      </c>
      <c r="K1569" s="366">
        <v>1063335</v>
      </c>
      <c r="L1569" s="366">
        <v>13</v>
      </c>
      <c r="M1569" s="366">
        <v>1063335</v>
      </c>
      <c r="N1569" s="366">
        <v>13</v>
      </c>
    </row>
    <row r="1570" spans="1:14" ht="48">
      <c r="A1570" s="364">
        <v>1568</v>
      </c>
      <c r="B1570" s="365" t="s">
        <v>3</v>
      </c>
      <c r="C1570" s="364" t="s">
        <v>1078</v>
      </c>
      <c r="D1570" s="364" t="s">
        <v>1090</v>
      </c>
      <c r="E1570" s="364" t="s">
        <v>460</v>
      </c>
      <c r="F1570" s="364" t="s">
        <v>1125</v>
      </c>
      <c r="G1570" s="365" t="s">
        <v>340</v>
      </c>
      <c r="H1570" s="364" t="s">
        <v>287</v>
      </c>
      <c r="I1570" s="364" t="s">
        <v>1092</v>
      </c>
      <c r="J1570" s="366" t="s">
        <v>1126</v>
      </c>
      <c r="K1570" s="366">
        <v>4432100</v>
      </c>
      <c r="L1570" s="366">
        <v>46</v>
      </c>
      <c r="M1570" s="366">
        <v>4432100</v>
      </c>
      <c r="N1570" s="366">
        <v>46</v>
      </c>
    </row>
    <row r="1571" spans="1:14" ht="48">
      <c r="A1571" s="364">
        <v>1569</v>
      </c>
      <c r="B1571" s="365" t="s">
        <v>3</v>
      </c>
      <c r="C1571" s="364" t="s">
        <v>1078</v>
      </c>
      <c r="D1571" s="364" t="s">
        <v>1090</v>
      </c>
      <c r="E1571" s="364" t="s">
        <v>460</v>
      </c>
      <c r="F1571" s="364" t="s">
        <v>1106</v>
      </c>
      <c r="G1571" s="365" t="s">
        <v>1011</v>
      </c>
      <c r="H1571" s="364" t="s">
        <v>287</v>
      </c>
      <c r="I1571" s="364" t="s">
        <v>1092</v>
      </c>
      <c r="J1571" s="366" t="s">
        <v>1107</v>
      </c>
      <c r="K1571" s="366">
        <v>1249680</v>
      </c>
      <c r="L1571" s="366">
        <v>12</v>
      </c>
      <c r="M1571" s="366">
        <v>1249680</v>
      </c>
      <c r="N1571" s="366">
        <v>12</v>
      </c>
    </row>
    <row r="1572" spans="1:14" ht="48">
      <c r="A1572" s="364">
        <v>1570</v>
      </c>
      <c r="B1572" s="365" t="s">
        <v>3</v>
      </c>
      <c r="C1572" s="364" t="s">
        <v>1078</v>
      </c>
      <c r="D1572" s="364" t="s">
        <v>1090</v>
      </c>
      <c r="E1572" s="364" t="s">
        <v>460</v>
      </c>
      <c r="F1572" s="364" t="s">
        <v>1214</v>
      </c>
      <c r="G1572" s="365" t="s">
        <v>1010</v>
      </c>
      <c r="H1572" s="364" t="s">
        <v>287</v>
      </c>
      <c r="I1572" s="364" t="s">
        <v>1092</v>
      </c>
      <c r="J1572" s="366" t="s">
        <v>1215</v>
      </c>
      <c r="K1572" s="366">
        <v>1756440</v>
      </c>
      <c r="L1572" s="366">
        <v>20</v>
      </c>
      <c r="M1572" s="366">
        <v>1756440</v>
      </c>
      <c r="N1572" s="366">
        <v>20</v>
      </c>
    </row>
    <row r="1573" spans="1:14" ht="48">
      <c r="A1573" s="364">
        <v>1571</v>
      </c>
      <c r="B1573" s="365" t="s">
        <v>3</v>
      </c>
      <c r="C1573" s="364" t="s">
        <v>1078</v>
      </c>
      <c r="D1573" s="364" t="s">
        <v>1090</v>
      </c>
      <c r="E1573" s="364" t="s">
        <v>460</v>
      </c>
      <c r="F1573" s="364" t="s">
        <v>1210</v>
      </c>
      <c r="G1573" s="365" t="s">
        <v>420</v>
      </c>
      <c r="H1573" s="364" t="s">
        <v>287</v>
      </c>
      <c r="I1573" s="364" t="s">
        <v>1092</v>
      </c>
      <c r="J1573" s="366" t="s">
        <v>1211</v>
      </c>
      <c r="K1573" s="366">
        <v>357028</v>
      </c>
      <c r="L1573" s="366">
        <v>4</v>
      </c>
      <c r="M1573" s="366">
        <v>357028</v>
      </c>
      <c r="N1573" s="366">
        <v>4</v>
      </c>
    </row>
    <row r="1574" spans="1:14" ht="48">
      <c r="A1574" s="364">
        <v>1572</v>
      </c>
      <c r="B1574" s="365" t="s">
        <v>3</v>
      </c>
      <c r="C1574" s="364" t="s">
        <v>1078</v>
      </c>
      <c r="D1574" s="364" t="s">
        <v>1090</v>
      </c>
      <c r="E1574" s="364" t="s">
        <v>460</v>
      </c>
      <c r="F1574" s="364" t="s">
        <v>1776</v>
      </c>
      <c r="G1574" s="365" t="s">
        <v>347</v>
      </c>
      <c r="H1574" s="364" t="s">
        <v>287</v>
      </c>
      <c r="I1574" s="364" t="s">
        <v>1092</v>
      </c>
      <c r="J1574" s="366" t="s">
        <v>1777</v>
      </c>
      <c r="K1574" s="366">
        <v>569900</v>
      </c>
      <c r="L1574" s="366">
        <v>5</v>
      </c>
      <c r="M1574" s="366">
        <v>569900</v>
      </c>
      <c r="N1574" s="366">
        <v>5</v>
      </c>
    </row>
    <row r="1575" spans="1:14" ht="48">
      <c r="A1575" s="364">
        <v>1573</v>
      </c>
      <c r="B1575" s="365" t="s">
        <v>3</v>
      </c>
      <c r="C1575" s="364" t="s">
        <v>1078</v>
      </c>
      <c r="D1575" s="364" t="s">
        <v>1090</v>
      </c>
      <c r="E1575" s="364" t="s">
        <v>460</v>
      </c>
      <c r="F1575" s="364" t="s">
        <v>1519</v>
      </c>
      <c r="G1575" s="365" t="s">
        <v>1520</v>
      </c>
      <c r="H1575" s="364" t="s">
        <v>284</v>
      </c>
      <c r="I1575" s="364" t="s">
        <v>1481</v>
      </c>
      <c r="J1575" s="366" t="s">
        <v>1521</v>
      </c>
      <c r="K1575" s="366">
        <v>337878</v>
      </c>
      <c r="L1575" s="366">
        <v>1</v>
      </c>
      <c r="M1575" s="366">
        <v>337878</v>
      </c>
      <c r="N1575" s="366">
        <v>1</v>
      </c>
    </row>
    <row r="1576" spans="1:14" ht="48">
      <c r="A1576" s="364">
        <v>1574</v>
      </c>
      <c r="B1576" s="365" t="s">
        <v>3</v>
      </c>
      <c r="C1576" s="364" t="s">
        <v>1078</v>
      </c>
      <c r="D1576" s="364" t="s">
        <v>1079</v>
      </c>
      <c r="E1576" s="364" t="s">
        <v>460</v>
      </c>
      <c r="F1576" s="364" t="s">
        <v>1779</v>
      </c>
      <c r="G1576" s="365" t="s">
        <v>348</v>
      </c>
      <c r="H1576" s="364" t="s">
        <v>291</v>
      </c>
      <c r="I1576" s="364" t="s">
        <v>1115</v>
      </c>
      <c r="J1576" s="366" t="s">
        <v>1780</v>
      </c>
      <c r="K1576" s="366">
        <v>262382</v>
      </c>
      <c r="L1576" s="366">
        <v>2</v>
      </c>
      <c r="M1576" s="366">
        <v>262382</v>
      </c>
      <c r="N1576" s="366">
        <v>2</v>
      </c>
    </row>
    <row r="1577" spans="1:14" ht="48">
      <c r="A1577" s="364">
        <v>1575</v>
      </c>
      <c r="B1577" s="365" t="s">
        <v>3</v>
      </c>
      <c r="C1577" s="364" t="s">
        <v>1078</v>
      </c>
      <c r="D1577" s="364" t="s">
        <v>1090</v>
      </c>
      <c r="E1577" s="364" t="s">
        <v>460</v>
      </c>
      <c r="F1577" s="364" t="s">
        <v>1202</v>
      </c>
      <c r="G1577" s="365" t="s">
        <v>975</v>
      </c>
      <c r="H1577" s="364" t="s">
        <v>289</v>
      </c>
      <c r="I1577" s="364" t="s">
        <v>1115</v>
      </c>
      <c r="J1577" s="366" t="s">
        <v>1203</v>
      </c>
      <c r="K1577" s="366">
        <v>1648457</v>
      </c>
      <c r="L1577" s="366">
        <v>13</v>
      </c>
      <c r="M1577" s="366">
        <v>1648457</v>
      </c>
      <c r="N1577" s="366">
        <v>13</v>
      </c>
    </row>
    <row r="1578" spans="1:14" ht="48">
      <c r="A1578" s="364">
        <v>1576</v>
      </c>
      <c r="B1578" s="365" t="s">
        <v>3</v>
      </c>
      <c r="C1578" s="364" t="s">
        <v>1078</v>
      </c>
      <c r="D1578" s="364" t="s">
        <v>1079</v>
      </c>
      <c r="E1578" s="364" t="s">
        <v>460</v>
      </c>
      <c r="F1578" s="364" t="s">
        <v>1286</v>
      </c>
      <c r="G1578" s="365" t="s">
        <v>428</v>
      </c>
      <c r="H1578" s="364" t="s">
        <v>296</v>
      </c>
      <c r="I1578" s="364" t="s">
        <v>1187</v>
      </c>
      <c r="J1578" s="366" t="s">
        <v>1287</v>
      </c>
      <c r="K1578" s="366">
        <v>438699</v>
      </c>
      <c r="L1578" s="366">
        <v>2</v>
      </c>
      <c r="M1578" s="366">
        <v>438699</v>
      </c>
      <c r="N1578" s="366">
        <v>2</v>
      </c>
    </row>
    <row r="1579" spans="1:14" ht="48">
      <c r="A1579" s="364">
        <v>1577</v>
      </c>
      <c r="B1579" s="365" t="s">
        <v>3</v>
      </c>
      <c r="C1579" s="364" t="s">
        <v>1078</v>
      </c>
      <c r="D1579" s="364" t="s">
        <v>1131</v>
      </c>
      <c r="E1579" s="364" t="s">
        <v>460</v>
      </c>
      <c r="F1579" s="364" t="s">
        <v>1907</v>
      </c>
      <c r="G1579" s="365" t="s">
        <v>1908</v>
      </c>
      <c r="H1579" s="364" t="s">
        <v>983</v>
      </c>
      <c r="I1579" s="364" t="s">
        <v>1187</v>
      </c>
      <c r="J1579" s="366" t="s">
        <v>1909</v>
      </c>
      <c r="K1579" s="366">
        <v>439502</v>
      </c>
      <c r="L1579" s="366">
        <v>2</v>
      </c>
      <c r="M1579" s="366">
        <v>439502</v>
      </c>
      <c r="N1579" s="366">
        <v>2</v>
      </c>
    </row>
    <row r="1580" spans="1:14" ht="60">
      <c r="A1580" s="364">
        <v>1578</v>
      </c>
      <c r="B1580" s="365" t="s">
        <v>3</v>
      </c>
      <c r="C1580" s="364" t="s">
        <v>1078</v>
      </c>
      <c r="D1580" s="364" t="s">
        <v>1079</v>
      </c>
      <c r="E1580" s="364" t="s">
        <v>460</v>
      </c>
      <c r="F1580" s="364" t="s">
        <v>1188</v>
      </c>
      <c r="G1580" s="365" t="s">
        <v>329</v>
      </c>
      <c r="H1580" s="364" t="s">
        <v>304</v>
      </c>
      <c r="I1580" s="364" t="s">
        <v>1187</v>
      </c>
      <c r="J1580" s="366" t="s">
        <v>1189</v>
      </c>
      <c r="K1580" s="366">
        <v>6450174</v>
      </c>
      <c r="L1580" s="366">
        <v>19</v>
      </c>
      <c r="M1580" s="366">
        <v>6450174</v>
      </c>
      <c r="N1580" s="366">
        <v>19</v>
      </c>
    </row>
    <row r="1581" spans="1:14" ht="48">
      <c r="A1581" s="364">
        <v>1579</v>
      </c>
      <c r="B1581" s="365" t="s">
        <v>3</v>
      </c>
      <c r="C1581" s="364" t="s">
        <v>1078</v>
      </c>
      <c r="D1581" s="364" t="s">
        <v>1079</v>
      </c>
      <c r="E1581" s="364" t="s">
        <v>460</v>
      </c>
      <c r="F1581" s="364" t="s">
        <v>1218</v>
      </c>
      <c r="G1581" s="365" t="s">
        <v>342</v>
      </c>
      <c r="H1581" s="364" t="s">
        <v>301</v>
      </c>
      <c r="I1581" s="364" t="s">
        <v>1187</v>
      </c>
      <c r="J1581" s="366" t="s">
        <v>1219</v>
      </c>
      <c r="K1581" s="366">
        <v>626799</v>
      </c>
      <c r="L1581" s="366">
        <v>2</v>
      </c>
      <c r="M1581" s="366">
        <v>626799</v>
      </c>
      <c r="N1581" s="366">
        <v>2</v>
      </c>
    </row>
    <row r="1582" spans="1:14" ht="48">
      <c r="A1582" s="364">
        <v>1580</v>
      </c>
      <c r="B1582" s="365" t="s">
        <v>3</v>
      </c>
      <c r="C1582" s="364" t="s">
        <v>1078</v>
      </c>
      <c r="D1582" s="364" t="s">
        <v>1079</v>
      </c>
      <c r="E1582" s="364" t="s">
        <v>460</v>
      </c>
      <c r="F1582" s="364" t="s">
        <v>1366</v>
      </c>
      <c r="G1582" s="365" t="s">
        <v>353</v>
      </c>
      <c r="H1582" s="364" t="s">
        <v>305</v>
      </c>
      <c r="I1582" s="364" t="s">
        <v>1187</v>
      </c>
      <c r="J1582" s="366" t="s">
        <v>1367</v>
      </c>
      <c r="K1582" s="366">
        <v>312647</v>
      </c>
      <c r="L1582" s="366">
        <v>1</v>
      </c>
      <c r="M1582" s="366">
        <v>312647</v>
      </c>
      <c r="N1582" s="366">
        <v>1</v>
      </c>
    </row>
    <row r="1583" spans="1:14" ht="48">
      <c r="A1583" s="364">
        <v>1581</v>
      </c>
      <c r="B1583" s="365" t="s">
        <v>3</v>
      </c>
      <c r="C1583" s="364" t="s">
        <v>1078</v>
      </c>
      <c r="D1583" s="364" t="s">
        <v>1079</v>
      </c>
      <c r="E1583" s="364" t="s">
        <v>460</v>
      </c>
      <c r="F1583" s="364" t="s">
        <v>1194</v>
      </c>
      <c r="G1583" s="365" t="s">
        <v>997</v>
      </c>
      <c r="H1583" s="364" t="s">
        <v>305</v>
      </c>
      <c r="I1583" s="364" t="s">
        <v>1187</v>
      </c>
      <c r="J1583" s="366" t="s">
        <v>1195</v>
      </c>
      <c r="K1583" s="366">
        <v>694716</v>
      </c>
      <c r="L1583" s="366">
        <v>2</v>
      </c>
      <c r="M1583" s="366">
        <v>694716</v>
      </c>
      <c r="N1583" s="366">
        <v>2</v>
      </c>
    </row>
    <row r="1584" spans="1:14" ht="48">
      <c r="A1584" s="364">
        <v>1582</v>
      </c>
      <c r="B1584" s="365" t="s">
        <v>3</v>
      </c>
      <c r="C1584" s="364" t="s">
        <v>1078</v>
      </c>
      <c r="D1584" s="364" t="s">
        <v>1090</v>
      </c>
      <c r="E1584" s="364" t="s">
        <v>460</v>
      </c>
      <c r="F1584" s="364" t="s">
        <v>1616</v>
      </c>
      <c r="G1584" s="365" t="s">
        <v>1617</v>
      </c>
      <c r="H1584" s="364" t="s">
        <v>285</v>
      </c>
      <c r="I1584" s="364" t="s">
        <v>1187</v>
      </c>
      <c r="J1584" s="366" t="s">
        <v>1618</v>
      </c>
      <c r="K1584" s="366">
        <v>5595448</v>
      </c>
      <c r="L1584" s="366">
        <v>16</v>
      </c>
      <c r="M1584" s="366">
        <v>5595448</v>
      </c>
      <c r="N1584" s="366">
        <v>16</v>
      </c>
    </row>
    <row r="1585" spans="1:14" ht="48">
      <c r="A1585" s="364">
        <v>1583</v>
      </c>
      <c r="B1585" s="365" t="s">
        <v>3</v>
      </c>
      <c r="C1585" s="364" t="s">
        <v>1078</v>
      </c>
      <c r="D1585" s="364" t="s">
        <v>1090</v>
      </c>
      <c r="E1585" s="364" t="s">
        <v>460</v>
      </c>
      <c r="F1585" s="364" t="s">
        <v>1640</v>
      </c>
      <c r="G1585" s="365" t="s">
        <v>1641</v>
      </c>
      <c r="H1585" s="364" t="s">
        <v>285</v>
      </c>
      <c r="I1585" s="364" t="s">
        <v>1187</v>
      </c>
      <c r="J1585" s="366" t="s">
        <v>1642</v>
      </c>
      <c r="K1585" s="366">
        <v>2569496</v>
      </c>
      <c r="L1585" s="366">
        <v>7</v>
      </c>
      <c r="M1585" s="366">
        <v>2569496</v>
      </c>
      <c r="N1585" s="366">
        <v>7</v>
      </c>
    </row>
    <row r="1586" spans="1:14" ht="72">
      <c r="A1586" s="364">
        <v>1584</v>
      </c>
      <c r="B1586" s="365" t="s">
        <v>3</v>
      </c>
      <c r="C1586" s="364" t="s">
        <v>1078</v>
      </c>
      <c r="D1586" s="364" t="s">
        <v>1079</v>
      </c>
      <c r="E1586" s="364" t="s">
        <v>460</v>
      </c>
      <c r="F1586" s="364" t="s">
        <v>1236</v>
      </c>
      <c r="G1586" s="365" t="s">
        <v>383</v>
      </c>
      <c r="H1586" s="364" t="s">
        <v>305</v>
      </c>
      <c r="I1586" s="364" t="s">
        <v>1187</v>
      </c>
      <c r="J1586" s="366" t="s">
        <v>1237</v>
      </c>
      <c r="K1586" s="366">
        <v>225620</v>
      </c>
      <c r="L1586" s="366">
        <v>1</v>
      </c>
      <c r="M1586" s="366">
        <v>225620</v>
      </c>
      <c r="N1586" s="366">
        <v>1</v>
      </c>
    </row>
    <row r="1587" spans="1:14" ht="60">
      <c r="A1587" s="364">
        <v>1585</v>
      </c>
      <c r="B1587" s="365" t="s">
        <v>3</v>
      </c>
      <c r="C1587" s="364" t="s">
        <v>1078</v>
      </c>
      <c r="D1587" s="364" t="s">
        <v>1079</v>
      </c>
      <c r="E1587" s="364" t="s">
        <v>460</v>
      </c>
      <c r="F1587" s="364" t="s">
        <v>1434</v>
      </c>
      <c r="G1587" s="365" t="s">
        <v>1023</v>
      </c>
      <c r="H1587" s="364" t="s">
        <v>305</v>
      </c>
      <c r="I1587" s="364" t="s">
        <v>1187</v>
      </c>
      <c r="J1587" s="366" t="s">
        <v>1435</v>
      </c>
      <c r="K1587" s="366">
        <v>543734</v>
      </c>
      <c r="L1587" s="366">
        <v>2</v>
      </c>
      <c r="M1587" s="366">
        <v>543734</v>
      </c>
      <c r="N1587" s="366">
        <v>2</v>
      </c>
    </row>
    <row r="1588" spans="1:14" ht="48">
      <c r="A1588" s="364">
        <v>1586</v>
      </c>
      <c r="B1588" s="365" t="s">
        <v>3</v>
      </c>
      <c r="C1588" s="364" t="s">
        <v>1078</v>
      </c>
      <c r="D1588" s="364" t="s">
        <v>1159</v>
      </c>
      <c r="E1588" s="364" t="s">
        <v>460</v>
      </c>
      <c r="F1588" s="364" t="s">
        <v>1996</v>
      </c>
      <c r="G1588" s="365" t="s">
        <v>1997</v>
      </c>
      <c r="H1588" s="364" t="s">
        <v>1998</v>
      </c>
      <c r="I1588" s="364" t="s">
        <v>1148</v>
      </c>
      <c r="J1588" s="366" t="s">
        <v>1999</v>
      </c>
      <c r="K1588" s="366">
        <v>6172650</v>
      </c>
      <c r="L1588" s="366">
        <v>90</v>
      </c>
      <c r="M1588" s="366">
        <v>6172650</v>
      </c>
      <c r="N1588" s="366">
        <v>90</v>
      </c>
    </row>
    <row r="1589" spans="1:14" ht="48">
      <c r="A1589" s="364">
        <v>1587</v>
      </c>
      <c r="B1589" s="365" t="s">
        <v>3</v>
      </c>
      <c r="C1589" s="364" t="s">
        <v>1078</v>
      </c>
      <c r="D1589" s="364" t="s">
        <v>1159</v>
      </c>
      <c r="E1589" s="364" t="s">
        <v>460</v>
      </c>
      <c r="F1589" s="364" t="s">
        <v>1465</v>
      </c>
      <c r="G1589" s="365" t="s">
        <v>314</v>
      </c>
      <c r="H1589" s="364" t="s">
        <v>1039</v>
      </c>
      <c r="I1589" s="364" t="s">
        <v>1081</v>
      </c>
      <c r="J1589" s="366" t="s">
        <v>1466</v>
      </c>
      <c r="K1589" s="366">
        <v>320390</v>
      </c>
      <c r="L1589" s="366">
        <v>4</v>
      </c>
      <c r="M1589" s="366">
        <v>320390</v>
      </c>
      <c r="N1589" s="366">
        <v>4</v>
      </c>
    </row>
    <row r="1590" spans="1:14" ht="48">
      <c r="A1590" s="364">
        <v>1588</v>
      </c>
      <c r="B1590" s="365" t="s">
        <v>3</v>
      </c>
      <c r="C1590" s="364" t="s">
        <v>1078</v>
      </c>
      <c r="D1590" s="364" t="s">
        <v>1079</v>
      </c>
      <c r="E1590" s="364" t="s">
        <v>460</v>
      </c>
      <c r="F1590" s="364" t="s">
        <v>1372</v>
      </c>
      <c r="G1590" s="365" t="s">
        <v>1046</v>
      </c>
      <c r="H1590" s="364" t="s">
        <v>1039</v>
      </c>
      <c r="I1590" s="364" t="s">
        <v>1081</v>
      </c>
      <c r="J1590" s="366" t="s">
        <v>1373</v>
      </c>
      <c r="K1590" s="366">
        <v>1056062</v>
      </c>
      <c r="L1590" s="366">
        <v>8</v>
      </c>
      <c r="M1590" s="366">
        <v>1056062</v>
      </c>
      <c r="N1590" s="366">
        <v>8</v>
      </c>
    </row>
    <row r="1591" spans="1:14" ht="48">
      <c r="A1591" s="364">
        <v>1589</v>
      </c>
      <c r="B1591" s="365" t="s">
        <v>3</v>
      </c>
      <c r="C1591" s="364" t="s">
        <v>1078</v>
      </c>
      <c r="D1591" s="364" t="s">
        <v>1079</v>
      </c>
      <c r="E1591" s="364" t="s">
        <v>460</v>
      </c>
      <c r="F1591" s="364" t="s">
        <v>1342</v>
      </c>
      <c r="G1591" s="365" t="s">
        <v>407</v>
      </c>
      <c r="H1591" s="364" t="s">
        <v>1039</v>
      </c>
      <c r="I1591" s="364" t="s">
        <v>1081</v>
      </c>
      <c r="J1591" s="366" t="s">
        <v>1343</v>
      </c>
      <c r="K1591" s="366">
        <v>1905024</v>
      </c>
      <c r="L1591" s="366">
        <v>16</v>
      </c>
      <c r="M1591" s="366">
        <v>1905024</v>
      </c>
      <c r="N1591" s="366">
        <v>16</v>
      </c>
    </row>
    <row r="1592" spans="1:14" ht="48">
      <c r="A1592" s="364">
        <v>1590</v>
      </c>
      <c r="B1592" s="365" t="s">
        <v>3</v>
      </c>
      <c r="C1592" s="364" t="s">
        <v>1078</v>
      </c>
      <c r="D1592" s="364" t="s">
        <v>1079</v>
      </c>
      <c r="E1592" s="364" t="s">
        <v>460</v>
      </c>
      <c r="F1592" s="364" t="s">
        <v>1397</v>
      </c>
      <c r="G1592" s="365" t="s">
        <v>311</v>
      </c>
      <c r="H1592" s="364" t="s">
        <v>1039</v>
      </c>
      <c r="I1592" s="364" t="s">
        <v>1081</v>
      </c>
      <c r="J1592" s="366" t="s">
        <v>1373</v>
      </c>
      <c r="K1592" s="366">
        <v>528031</v>
      </c>
      <c r="L1592" s="366">
        <v>4</v>
      </c>
      <c r="M1592" s="366">
        <v>528031</v>
      </c>
      <c r="N1592" s="366">
        <v>4</v>
      </c>
    </row>
    <row r="1593" spans="1:14" ht="48">
      <c r="A1593" s="364">
        <v>1591</v>
      </c>
      <c r="B1593" s="365" t="s">
        <v>3</v>
      </c>
      <c r="C1593" s="364" t="s">
        <v>1078</v>
      </c>
      <c r="D1593" s="364" t="s">
        <v>1079</v>
      </c>
      <c r="E1593" s="364" t="s">
        <v>460</v>
      </c>
      <c r="F1593" s="364" t="s">
        <v>1649</v>
      </c>
      <c r="G1593" s="365" t="s">
        <v>326</v>
      </c>
      <c r="H1593" s="364" t="s">
        <v>1039</v>
      </c>
      <c r="I1593" s="364" t="s">
        <v>1081</v>
      </c>
      <c r="J1593" s="366" t="s">
        <v>1650</v>
      </c>
      <c r="K1593" s="366">
        <v>372706</v>
      </c>
      <c r="L1593" s="366">
        <v>4</v>
      </c>
      <c r="M1593" s="366">
        <v>372706</v>
      </c>
      <c r="N1593" s="366">
        <v>4</v>
      </c>
    </row>
    <row r="1594" spans="1:14" ht="48">
      <c r="A1594" s="364">
        <v>1592</v>
      </c>
      <c r="B1594" s="365" t="s">
        <v>3</v>
      </c>
      <c r="C1594" s="364" t="s">
        <v>1078</v>
      </c>
      <c r="D1594" s="364" t="s">
        <v>1079</v>
      </c>
      <c r="E1594" s="364" t="s">
        <v>460</v>
      </c>
      <c r="F1594" s="364" t="s">
        <v>1651</v>
      </c>
      <c r="G1594" s="365" t="s">
        <v>1652</v>
      </c>
      <c r="H1594" s="364" t="s">
        <v>1039</v>
      </c>
      <c r="I1594" s="364" t="s">
        <v>1081</v>
      </c>
      <c r="J1594" s="366" t="s">
        <v>1653</v>
      </c>
      <c r="K1594" s="366">
        <v>436568</v>
      </c>
      <c r="L1594" s="366">
        <v>4</v>
      </c>
      <c r="M1594" s="366">
        <v>436568</v>
      </c>
      <c r="N1594" s="366">
        <v>4</v>
      </c>
    </row>
    <row r="1595" spans="1:14" ht="48">
      <c r="A1595" s="364">
        <v>1593</v>
      </c>
      <c r="B1595" s="365" t="s">
        <v>3</v>
      </c>
      <c r="C1595" s="364" t="s">
        <v>1078</v>
      </c>
      <c r="D1595" s="364" t="s">
        <v>1079</v>
      </c>
      <c r="E1595" s="364" t="s">
        <v>460</v>
      </c>
      <c r="F1595" s="364" t="s">
        <v>1391</v>
      </c>
      <c r="G1595" s="365" t="s">
        <v>1048</v>
      </c>
      <c r="H1595" s="364" t="s">
        <v>1039</v>
      </c>
      <c r="I1595" s="364" t="s">
        <v>1081</v>
      </c>
      <c r="J1595" s="366" t="s">
        <v>1392</v>
      </c>
      <c r="K1595" s="366">
        <v>1899612</v>
      </c>
      <c r="L1595" s="366">
        <v>18</v>
      </c>
      <c r="M1595" s="366">
        <v>1899612</v>
      </c>
      <c r="N1595" s="366">
        <v>18</v>
      </c>
    </row>
    <row r="1596" spans="1:14" ht="48">
      <c r="A1596" s="364">
        <v>1594</v>
      </c>
      <c r="B1596" s="365" t="s">
        <v>3</v>
      </c>
      <c r="C1596" s="364" t="s">
        <v>1078</v>
      </c>
      <c r="D1596" s="364" t="s">
        <v>1079</v>
      </c>
      <c r="E1596" s="364" t="s">
        <v>460</v>
      </c>
      <c r="F1596" s="364" t="s">
        <v>1461</v>
      </c>
      <c r="G1596" s="365" t="s">
        <v>418</v>
      </c>
      <c r="H1596" s="364" t="s">
        <v>1039</v>
      </c>
      <c r="I1596" s="364" t="s">
        <v>1081</v>
      </c>
      <c r="J1596" s="366" t="s">
        <v>1462</v>
      </c>
      <c r="K1596" s="366">
        <v>227935</v>
      </c>
      <c r="L1596" s="366">
        <v>2</v>
      </c>
      <c r="M1596" s="366">
        <v>227935</v>
      </c>
      <c r="N1596" s="366">
        <v>2</v>
      </c>
    </row>
    <row r="1597" spans="1:14" ht="48">
      <c r="A1597" s="364">
        <v>1595</v>
      </c>
      <c r="B1597" s="365" t="s">
        <v>3</v>
      </c>
      <c r="C1597" s="364" t="s">
        <v>1078</v>
      </c>
      <c r="D1597" s="364" t="s">
        <v>1079</v>
      </c>
      <c r="E1597" s="364" t="s">
        <v>460</v>
      </c>
      <c r="F1597" s="364" t="s">
        <v>1469</v>
      </c>
      <c r="G1597" s="365" t="s">
        <v>1057</v>
      </c>
      <c r="H1597" s="364" t="s">
        <v>1039</v>
      </c>
      <c r="I1597" s="364" t="s">
        <v>1081</v>
      </c>
      <c r="J1597" s="366" t="s">
        <v>1470</v>
      </c>
      <c r="K1597" s="366">
        <v>694360</v>
      </c>
      <c r="L1597" s="366">
        <v>6</v>
      </c>
      <c r="M1597" s="366">
        <v>694360</v>
      </c>
      <c r="N1597" s="366">
        <v>6</v>
      </c>
    </row>
    <row r="1598" spans="1:14" ht="48">
      <c r="A1598" s="364">
        <v>1596</v>
      </c>
      <c r="B1598" s="365" t="s">
        <v>3</v>
      </c>
      <c r="C1598" s="364" t="s">
        <v>1078</v>
      </c>
      <c r="D1598" s="364" t="s">
        <v>1086</v>
      </c>
      <c r="E1598" s="364" t="s">
        <v>460</v>
      </c>
      <c r="F1598" s="364" t="s">
        <v>1420</v>
      </c>
      <c r="G1598" s="365" t="s">
        <v>432</v>
      </c>
      <c r="H1598" s="364" t="s">
        <v>294</v>
      </c>
      <c r="I1598" s="364" t="s">
        <v>1081</v>
      </c>
      <c r="J1598" s="366" t="s">
        <v>1421</v>
      </c>
      <c r="K1598" s="366">
        <v>0</v>
      </c>
      <c r="L1598" s="366">
        <v>0</v>
      </c>
      <c r="M1598" s="366">
        <v>0</v>
      </c>
      <c r="N1598" s="366">
        <v>0</v>
      </c>
    </row>
    <row r="1599" spans="1:14" ht="48">
      <c r="A1599" s="364">
        <v>1597</v>
      </c>
      <c r="B1599" s="365" t="s">
        <v>3</v>
      </c>
      <c r="C1599" s="364" t="s">
        <v>1078</v>
      </c>
      <c r="D1599" s="364" t="s">
        <v>1079</v>
      </c>
      <c r="E1599" s="364" t="s">
        <v>460</v>
      </c>
      <c r="F1599" s="364" t="s">
        <v>1261</v>
      </c>
      <c r="G1599" s="365" t="s">
        <v>324</v>
      </c>
      <c r="H1599" s="364" t="s">
        <v>294</v>
      </c>
      <c r="I1599" s="364" t="s">
        <v>1081</v>
      </c>
      <c r="J1599" s="366" t="s">
        <v>1262</v>
      </c>
      <c r="K1599" s="366">
        <v>7418400</v>
      </c>
      <c r="L1599" s="366">
        <v>100</v>
      </c>
      <c r="M1599" s="366">
        <v>7418400</v>
      </c>
      <c r="N1599" s="366">
        <v>100</v>
      </c>
    </row>
    <row r="1600" spans="1:14" ht="48">
      <c r="A1600" s="364">
        <v>1598</v>
      </c>
      <c r="B1600" s="365" t="s">
        <v>3</v>
      </c>
      <c r="C1600" s="364" t="s">
        <v>1078</v>
      </c>
      <c r="D1600" s="364" t="s">
        <v>1079</v>
      </c>
      <c r="E1600" s="364" t="s">
        <v>460</v>
      </c>
      <c r="F1600" s="364" t="s">
        <v>1418</v>
      </c>
      <c r="G1600" s="365" t="s">
        <v>326</v>
      </c>
      <c r="H1600" s="364" t="s">
        <v>294</v>
      </c>
      <c r="I1600" s="364" t="s">
        <v>1081</v>
      </c>
      <c r="J1600" s="366" t="s">
        <v>1419</v>
      </c>
      <c r="K1600" s="366">
        <v>2205280</v>
      </c>
      <c r="L1600" s="366">
        <v>28</v>
      </c>
      <c r="M1600" s="366">
        <v>2205280</v>
      </c>
      <c r="N1600" s="366">
        <v>28</v>
      </c>
    </row>
    <row r="1601" spans="1:14" ht="48">
      <c r="A1601" s="364">
        <v>1599</v>
      </c>
      <c r="B1601" s="365" t="s">
        <v>3</v>
      </c>
      <c r="C1601" s="364" t="s">
        <v>1078</v>
      </c>
      <c r="D1601" s="364" t="s">
        <v>1079</v>
      </c>
      <c r="E1601" s="364" t="s">
        <v>460</v>
      </c>
      <c r="F1601" s="364" t="s">
        <v>1119</v>
      </c>
      <c r="G1601" s="365" t="s">
        <v>375</v>
      </c>
      <c r="H1601" s="364" t="s">
        <v>294</v>
      </c>
      <c r="I1601" s="364" t="s">
        <v>1081</v>
      </c>
      <c r="J1601" s="366" t="s">
        <v>1120</v>
      </c>
      <c r="K1601" s="366">
        <v>0</v>
      </c>
      <c r="L1601" s="366">
        <v>0</v>
      </c>
      <c r="M1601" s="366">
        <v>0</v>
      </c>
      <c r="N1601" s="366">
        <v>0</v>
      </c>
    </row>
    <row r="1602" spans="1:14" ht="48">
      <c r="A1602" s="364">
        <v>1600</v>
      </c>
      <c r="B1602" s="365" t="s">
        <v>3</v>
      </c>
      <c r="C1602" s="364" t="s">
        <v>1078</v>
      </c>
      <c r="D1602" s="364" t="s">
        <v>1079</v>
      </c>
      <c r="E1602" s="364" t="s">
        <v>460</v>
      </c>
      <c r="F1602" s="364" t="s">
        <v>1098</v>
      </c>
      <c r="G1602" s="365" t="s">
        <v>311</v>
      </c>
      <c r="H1602" s="364" t="s">
        <v>294</v>
      </c>
      <c r="I1602" s="364" t="s">
        <v>1081</v>
      </c>
      <c r="J1602" s="366" t="s">
        <v>1099</v>
      </c>
      <c r="K1602" s="366">
        <v>12515272</v>
      </c>
      <c r="L1602" s="366">
        <v>154</v>
      </c>
      <c r="M1602" s="366">
        <v>12515272</v>
      </c>
      <c r="N1602" s="366">
        <v>154</v>
      </c>
    </row>
    <row r="1603" spans="1:14" ht="48">
      <c r="A1603" s="364">
        <v>1601</v>
      </c>
      <c r="B1603" s="365" t="s">
        <v>3</v>
      </c>
      <c r="C1603" s="364" t="s">
        <v>1078</v>
      </c>
      <c r="D1603" s="364" t="s">
        <v>1079</v>
      </c>
      <c r="E1603" s="364" t="s">
        <v>460</v>
      </c>
      <c r="F1603" s="364" t="s">
        <v>1134</v>
      </c>
      <c r="G1603" s="365" t="s">
        <v>337</v>
      </c>
      <c r="H1603" s="364" t="s">
        <v>294</v>
      </c>
      <c r="I1603" s="364" t="s">
        <v>1081</v>
      </c>
      <c r="J1603" s="366" t="s">
        <v>1135</v>
      </c>
      <c r="K1603" s="366">
        <v>9731040</v>
      </c>
      <c r="L1603" s="366">
        <v>120</v>
      </c>
      <c r="M1603" s="366">
        <v>9731040</v>
      </c>
      <c r="N1603" s="366">
        <v>120</v>
      </c>
    </row>
    <row r="1604" spans="1:14" ht="48">
      <c r="A1604" s="364">
        <v>1602</v>
      </c>
      <c r="B1604" s="365" t="s">
        <v>3</v>
      </c>
      <c r="C1604" s="364" t="s">
        <v>1078</v>
      </c>
      <c r="D1604" s="364" t="s">
        <v>1079</v>
      </c>
      <c r="E1604" s="364" t="s">
        <v>460</v>
      </c>
      <c r="F1604" s="364" t="s">
        <v>1259</v>
      </c>
      <c r="G1604" s="365" t="s">
        <v>367</v>
      </c>
      <c r="H1604" s="364" t="s">
        <v>291</v>
      </c>
      <c r="I1604" s="364" t="s">
        <v>1081</v>
      </c>
      <c r="J1604" s="366" t="s">
        <v>1260</v>
      </c>
      <c r="K1604" s="366">
        <v>20813009</v>
      </c>
      <c r="L1604" s="366">
        <v>193</v>
      </c>
      <c r="M1604" s="366">
        <v>20813009</v>
      </c>
      <c r="N1604" s="366">
        <v>193</v>
      </c>
    </row>
    <row r="1605" spans="1:14" ht="48">
      <c r="A1605" s="364">
        <v>1603</v>
      </c>
      <c r="B1605" s="365" t="s">
        <v>3</v>
      </c>
      <c r="C1605" s="364" t="s">
        <v>1078</v>
      </c>
      <c r="D1605" s="364" t="s">
        <v>1079</v>
      </c>
      <c r="E1605" s="364" t="s">
        <v>460</v>
      </c>
      <c r="F1605" s="364" t="s">
        <v>1257</v>
      </c>
      <c r="G1605" s="365" t="s">
        <v>376</v>
      </c>
      <c r="H1605" s="364" t="s">
        <v>291</v>
      </c>
      <c r="I1605" s="364" t="s">
        <v>1081</v>
      </c>
      <c r="J1605" s="366" t="s">
        <v>1258</v>
      </c>
      <c r="K1605" s="366">
        <v>21639252</v>
      </c>
      <c r="L1605" s="366">
        <v>194</v>
      </c>
      <c r="M1605" s="366">
        <v>21639252</v>
      </c>
      <c r="N1605" s="366">
        <v>194</v>
      </c>
    </row>
    <row r="1606" spans="1:14" ht="48">
      <c r="A1606" s="364">
        <v>1604</v>
      </c>
      <c r="B1606" s="365" t="s">
        <v>3</v>
      </c>
      <c r="C1606" s="364" t="s">
        <v>1078</v>
      </c>
      <c r="D1606" s="364" t="s">
        <v>1079</v>
      </c>
      <c r="E1606" s="364" t="s">
        <v>460</v>
      </c>
      <c r="F1606" s="364" t="s">
        <v>1144</v>
      </c>
      <c r="G1606" s="365" t="s">
        <v>332</v>
      </c>
      <c r="H1606" s="364" t="s">
        <v>293</v>
      </c>
      <c r="I1606" s="364" t="s">
        <v>1081</v>
      </c>
      <c r="J1606" s="366" t="s">
        <v>1145</v>
      </c>
      <c r="K1606" s="366">
        <v>2501153</v>
      </c>
      <c r="L1606" s="366">
        <v>30</v>
      </c>
      <c r="M1606" s="366">
        <v>2501153</v>
      </c>
      <c r="N1606" s="366">
        <v>30</v>
      </c>
    </row>
    <row r="1607" spans="1:14" ht="48">
      <c r="A1607" s="364">
        <v>1605</v>
      </c>
      <c r="B1607" s="365" t="s">
        <v>3</v>
      </c>
      <c r="C1607" s="364" t="s">
        <v>1078</v>
      </c>
      <c r="D1607" s="364" t="s">
        <v>1079</v>
      </c>
      <c r="E1607" s="364" t="s">
        <v>460</v>
      </c>
      <c r="F1607" s="364" t="s">
        <v>1243</v>
      </c>
      <c r="G1607" s="365" t="s">
        <v>320</v>
      </c>
      <c r="H1607" s="364" t="s">
        <v>293</v>
      </c>
      <c r="I1607" s="364" t="s">
        <v>1081</v>
      </c>
      <c r="J1607" s="366" t="s">
        <v>1244</v>
      </c>
      <c r="K1607" s="366">
        <v>898462</v>
      </c>
      <c r="L1607" s="366">
        <v>8</v>
      </c>
      <c r="M1607" s="366">
        <v>898462</v>
      </c>
      <c r="N1607" s="366">
        <v>8</v>
      </c>
    </row>
    <row r="1608" spans="1:14" ht="48">
      <c r="A1608" s="364">
        <v>1606</v>
      </c>
      <c r="B1608" s="365" t="s">
        <v>3</v>
      </c>
      <c r="C1608" s="364" t="s">
        <v>1078</v>
      </c>
      <c r="D1608" s="364" t="s">
        <v>1079</v>
      </c>
      <c r="E1608" s="364" t="s">
        <v>460</v>
      </c>
      <c r="F1608" s="364" t="s">
        <v>1269</v>
      </c>
      <c r="G1608" s="365" t="s">
        <v>358</v>
      </c>
      <c r="H1608" s="364" t="s">
        <v>293</v>
      </c>
      <c r="I1608" s="364" t="s">
        <v>1081</v>
      </c>
      <c r="J1608" s="366" t="s">
        <v>1270</v>
      </c>
      <c r="K1608" s="366">
        <v>450832</v>
      </c>
      <c r="L1608" s="366">
        <v>5</v>
      </c>
      <c r="M1608" s="366">
        <v>450832</v>
      </c>
      <c r="N1608" s="366">
        <v>5</v>
      </c>
    </row>
    <row r="1609" spans="1:14" ht="48">
      <c r="A1609" s="364">
        <v>1607</v>
      </c>
      <c r="B1609" s="365" t="s">
        <v>3</v>
      </c>
      <c r="C1609" s="364" t="s">
        <v>1078</v>
      </c>
      <c r="D1609" s="364" t="s">
        <v>1159</v>
      </c>
      <c r="E1609" s="364" t="s">
        <v>460</v>
      </c>
      <c r="F1609" s="364" t="s">
        <v>1206</v>
      </c>
      <c r="G1609" s="365" t="s">
        <v>335</v>
      </c>
      <c r="H1609" s="364" t="s">
        <v>293</v>
      </c>
      <c r="I1609" s="364" t="s">
        <v>1081</v>
      </c>
      <c r="J1609" s="366" t="s">
        <v>1207</v>
      </c>
      <c r="K1609" s="366">
        <v>202435</v>
      </c>
      <c r="L1609" s="366">
        <v>3</v>
      </c>
      <c r="M1609" s="366">
        <v>202435</v>
      </c>
      <c r="N1609" s="366">
        <v>3</v>
      </c>
    </row>
    <row r="1610" spans="1:14" ht="48">
      <c r="A1610" s="364">
        <v>1608</v>
      </c>
      <c r="B1610" s="365" t="s">
        <v>3</v>
      </c>
      <c r="C1610" s="364" t="s">
        <v>1078</v>
      </c>
      <c r="D1610" s="364" t="s">
        <v>1086</v>
      </c>
      <c r="E1610" s="364" t="s">
        <v>460</v>
      </c>
      <c r="F1610" s="364" t="s">
        <v>1208</v>
      </c>
      <c r="G1610" s="365" t="s">
        <v>415</v>
      </c>
      <c r="H1610" s="364" t="s">
        <v>293</v>
      </c>
      <c r="I1610" s="364" t="s">
        <v>1081</v>
      </c>
      <c r="J1610" s="366" t="s">
        <v>1209</v>
      </c>
      <c r="K1610" s="366">
        <v>126756</v>
      </c>
      <c r="L1610" s="366">
        <v>2</v>
      </c>
      <c r="M1610" s="366">
        <v>126756</v>
      </c>
      <c r="N1610" s="366">
        <v>2</v>
      </c>
    </row>
    <row r="1611" spans="1:14" ht="48">
      <c r="A1611" s="364">
        <v>1609</v>
      </c>
      <c r="B1611" s="365" t="s">
        <v>3</v>
      </c>
      <c r="C1611" s="364" t="s">
        <v>1078</v>
      </c>
      <c r="D1611" s="364" t="s">
        <v>1079</v>
      </c>
      <c r="E1611" s="364" t="s">
        <v>460</v>
      </c>
      <c r="F1611" s="364" t="s">
        <v>1080</v>
      </c>
      <c r="G1611" s="365" t="s">
        <v>316</v>
      </c>
      <c r="H1611" s="364" t="s">
        <v>293</v>
      </c>
      <c r="I1611" s="364" t="s">
        <v>1081</v>
      </c>
      <c r="J1611" s="366" t="s">
        <v>1082</v>
      </c>
      <c r="K1611" s="366">
        <v>4211777</v>
      </c>
      <c r="L1611" s="366">
        <v>48</v>
      </c>
      <c r="M1611" s="366">
        <v>4211777</v>
      </c>
      <c r="N1611" s="366">
        <v>48</v>
      </c>
    </row>
    <row r="1612" spans="1:14" ht="48">
      <c r="A1612" s="364">
        <v>1610</v>
      </c>
      <c r="B1612" s="365" t="s">
        <v>3</v>
      </c>
      <c r="C1612" s="364" t="s">
        <v>1078</v>
      </c>
      <c r="D1612" s="364" t="s">
        <v>1159</v>
      </c>
      <c r="E1612" s="364" t="s">
        <v>460</v>
      </c>
      <c r="F1612" s="364" t="s">
        <v>1664</v>
      </c>
      <c r="G1612" s="365" t="s">
        <v>1008</v>
      </c>
      <c r="H1612" s="364" t="s">
        <v>293</v>
      </c>
      <c r="I1612" s="364" t="s">
        <v>1081</v>
      </c>
      <c r="J1612" s="366" t="s">
        <v>1489</v>
      </c>
      <c r="K1612" s="366">
        <v>163073</v>
      </c>
      <c r="L1612" s="366">
        <v>2</v>
      </c>
      <c r="M1612" s="366">
        <v>163073</v>
      </c>
      <c r="N1612" s="366">
        <v>2</v>
      </c>
    </row>
    <row r="1613" spans="1:14" ht="48">
      <c r="A1613" s="364">
        <v>1611</v>
      </c>
      <c r="B1613" s="365" t="s">
        <v>3</v>
      </c>
      <c r="C1613" s="364" t="s">
        <v>1078</v>
      </c>
      <c r="D1613" s="364" t="s">
        <v>1079</v>
      </c>
      <c r="E1613" s="364" t="s">
        <v>460</v>
      </c>
      <c r="F1613" s="364" t="s">
        <v>1398</v>
      </c>
      <c r="G1613" s="365" t="s">
        <v>1051</v>
      </c>
      <c r="H1613" s="364" t="s">
        <v>1039</v>
      </c>
      <c r="I1613" s="364" t="s">
        <v>1081</v>
      </c>
      <c r="J1613" s="366" t="s">
        <v>1334</v>
      </c>
      <c r="K1613" s="366">
        <v>304154</v>
      </c>
      <c r="L1613" s="366">
        <v>2</v>
      </c>
      <c r="M1613" s="366">
        <v>304154</v>
      </c>
      <c r="N1613" s="366">
        <v>2</v>
      </c>
    </row>
    <row r="1614" spans="1:14" ht="48">
      <c r="A1614" s="364">
        <v>1612</v>
      </c>
      <c r="B1614" s="365" t="s">
        <v>3</v>
      </c>
      <c r="C1614" s="364" t="s">
        <v>1078</v>
      </c>
      <c r="D1614" s="364" t="s">
        <v>1079</v>
      </c>
      <c r="E1614" s="364" t="s">
        <v>460</v>
      </c>
      <c r="F1614" s="364" t="s">
        <v>1333</v>
      </c>
      <c r="G1614" s="365" t="s">
        <v>1041</v>
      </c>
      <c r="H1614" s="364" t="s">
        <v>1039</v>
      </c>
      <c r="I1614" s="364" t="s">
        <v>1081</v>
      </c>
      <c r="J1614" s="366" t="s">
        <v>1334</v>
      </c>
      <c r="K1614" s="366">
        <v>1520772</v>
      </c>
      <c r="L1614" s="366">
        <v>10</v>
      </c>
      <c r="M1614" s="366">
        <v>1520772</v>
      </c>
      <c r="N1614" s="366">
        <v>10</v>
      </c>
    </row>
    <row r="1615" spans="1:14" ht="48">
      <c r="A1615" s="364">
        <v>1613</v>
      </c>
      <c r="B1615" s="365" t="s">
        <v>3</v>
      </c>
      <c r="C1615" s="364" t="s">
        <v>1078</v>
      </c>
      <c r="D1615" s="364" t="s">
        <v>1079</v>
      </c>
      <c r="E1615" s="364" t="s">
        <v>460</v>
      </c>
      <c r="F1615" s="364" t="s">
        <v>1346</v>
      </c>
      <c r="G1615" s="365" t="s">
        <v>348</v>
      </c>
      <c r="H1615" s="364" t="s">
        <v>1039</v>
      </c>
      <c r="I1615" s="364" t="s">
        <v>1081</v>
      </c>
      <c r="J1615" s="366" t="s">
        <v>1347</v>
      </c>
      <c r="K1615" s="366">
        <v>1266408</v>
      </c>
      <c r="L1615" s="366">
        <v>8</v>
      </c>
      <c r="M1615" s="366">
        <v>1266408</v>
      </c>
      <c r="N1615" s="366">
        <v>8</v>
      </c>
    </row>
    <row r="1616" spans="1:14" ht="48">
      <c r="A1616" s="364">
        <v>1614</v>
      </c>
      <c r="B1616" s="365" t="s">
        <v>3</v>
      </c>
      <c r="C1616" s="364" t="s">
        <v>1078</v>
      </c>
      <c r="D1616" s="364" t="s">
        <v>1079</v>
      </c>
      <c r="E1616" s="364" t="s">
        <v>460</v>
      </c>
      <c r="F1616" s="364" t="s">
        <v>1344</v>
      </c>
      <c r="G1616" s="365" t="s">
        <v>1042</v>
      </c>
      <c r="H1616" s="364" t="s">
        <v>1039</v>
      </c>
      <c r="I1616" s="364" t="s">
        <v>1081</v>
      </c>
      <c r="J1616" s="366" t="s">
        <v>1345</v>
      </c>
      <c r="K1616" s="366">
        <v>1269655</v>
      </c>
      <c r="L1616" s="366">
        <v>8</v>
      </c>
      <c r="M1616" s="366">
        <v>1269655</v>
      </c>
      <c r="N1616" s="366">
        <v>8</v>
      </c>
    </row>
    <row r="1617" spans="1:14" ht="48">
      <c r="A1617" s="364">
        <v>1615</v>
      </c>
      <c r="B1617" s="365" t="s">
        <v>3</v>
      </c>
      <c r="C1617" s="364" t="s">
        <v>1078</v>
      </c>
      <c r="D1617" s="364" t="s">
        <v>1079</v>
      </c>
      <c r="E1617" s="364" t="s">
        <v>460</v>
      </c>
      <c r="F1617" s="364" t="s">
        <v>1329</v>
      </c>
      <c r="G1617" s="365" t="s">
        <v>367</v>
      </c>
      <c r="H1617" s="364" t="s">
        <v>1039</v>
      </c>
      <c r="I1617" s="364" t="s">
        <v>1081</v>
      </c>
      <c r="J1617" s="366" t="s">
        <v>1330</v>
      </c>
      <c r="K1617" s="366">
        <v>1323054</v>
      </c>
      <c r="L1617" s="366">
        <v>8</v>
      </c>
      <c r="M1617" s="366">
        <v>1323054</v>
      </c>
      <c r="N1617" s="366">
        <v>8</v>
      </c>
    </row>
    <row r="1618" spans="1:14" ht="48">
      <c r="A1618" s="364">
        <v>1616</v>
      </c>
      <c r="B1618" s="365" t="s">
        <v>3</v>
      </c>
      <c r="C1618" s="364" t="s">
        <v>1078</v>
      </c>
      <c r="D1618" s="364" t="s">
        <v>1079</v>
      </c>
      <c r="E1618" s="364" t="s">
        <v>460</v>
      </c>
      <c r="F1618" s="364" t="s">
        <v>1335</v>
      </c>
      <c r="G1618" s="365" t="s">
        <v>376</v>
      </c>
      <c r="H1618" s="364" t="s">
        <v>1039</v>
      </c>
      <c r="I1618" s="364" t="s">
        <v>1081</v>
      </c>
      <c r="J1618" s="366" t="s">
        <v>1283</v>
      </c>
      <c r="K1618" s="366">
        <v>683175</v>
      </c>
      <c r="L1618" s="366">
        <v>4</v>
      </c>
      <c r="M1618" s="366">
        <v>683175</v>
      </c>
      <c r="N1618" s="366">
        <v>4</v>
      </c>
    </row>
    <row r="1619" spans="1:14" ht="48">
      <c r="A1619" s="364">
        <v>1617</v>
      </c>
      <c r="B1619" s="365" t="s">
        <v>3</v>
      </c>
      <c r="C1619" s="364" t="s">
        <v>1078</v>
      </c>
      <c r="D1619" s="364" t="s">
        <v>1079</v>
      </c>
      <c r="E1619" s="364" t="s">
        <v>460</v>
      </c>
      <c r="F1619" s="364" t="s">
        <v>1336</v>
      </c>
      <c r="G1619" s="365" t="s">
        <v>1043</v>
      </c>
      <c r="H1619" s="364" t="s">
        <v>1039</v>
      </c>
      <c r="I1619" s="364" t="s">
        <v>1081</v>
      </c>
      <c r="J1619" s="366" t="s">
        <v>1337</v>
      </c>
      <c r="K1619" s="366">
        <v>1275428</v>
      </c>
      <c r="L1619" s="366">
        <v>10</v>
      </c>
      <c r="M1619" s="366">
        <v>1275428</v>
      </c>
      <c r="N1619" s="366">
        <v>10</v>
      </c>
    </row>
    <row r="1620" spans="1:14" ht="48">
      <c r="A1620" s="364">
        <v>1618</v>
      </c>
      <c r="B1620" s="365" t="s">
        <v>3</v>
      </c>
      <c r="C1620" s="364" t="s">
        <v>1078</v>
      </c>
      <c r="D1620" s="364" t="s">
        <v>1079</v>
      </c>
      <c r="E1620" s="364" t="s">
        <v>460</v>
      </c>
      <c r="F1620" s="364" t="s">
        <v>1338</v>
      </c>
      <c r="G1620" s="365" t="s">
        <v>1045</v>
      </c>
      <c r="H1620" s="364" t="s">
        <v>1039</v>
      </c>
      <c r="I1620" s="364" t="s">
        <v>1081</v>
      </c>
      <c r="J1620" s="366" t="s">
        <v>1339</v>
      </c>
      <c r="K1620" s="366">
        <v>315880</v>
      </c>
      <c r="L1620" s="366">
        <v>2</v>
      </c>
      <c r="M1620" s="366">
        <v>315880</v>
      </c>
      <c r="N1620" s="366">
        <v>2</v>
      </c>
    </row>
    <row r="1621" spans="1:14" ht="48">
      <c r="A1621" s="364">
        <v>1619</v>
      </c>
      <c r="B1621" s="365" t="s">
        <v>3</v>
      </c>
      <c r="C1621" s="364" t="s">
        <v>1078</v>
      </c>
      <c r="D1621" s="364" t="s">
        <v>1079</v>
      </c>
      <c r="E1621" s="364" t="s">
        <v>460</v>
      </c>
      <c r="F1621" s="364" t="s">
        <v>1265</v>
      </c>
      <c r="G1621" s="365" t="s">
        <v>317</v>
      </c>
      <c r="H1621" s="364" t="s">
        <v>293</v>
      </c>
      <c r="I1621" s="364" t="s">
        <v>1084</v>
      </c>
      <c r="J1621" s="366" t="s">
        <v>1266</v>
      </c>
      <c r="K1621" s="366">
        <v>2117485</v>
      </c>
      <c r="L1621" s="366">
        <v>25</v>
      </c>
      <c r="M1621" s="366">
        <v>2117485</v>
      </c>
      <c r="N1621" s="366">
        <v>25</v>
      </c>
    </row>
    <row r="1622" spans="1:14" ht="48">
      <c r="A1622" s="364">
        <v>1620</v>
      </c>
      <c r="B1622" s="365" t="s">
        <v>3</v>
      </c>
      <c r="C1622" s="364" t="s">
        <v>1078</v>
      </c>
      <c r="D1622" s="364" t="s">
        <v>1079</v>
      </c>
      <c r="E1622" s="364" t="s">
        <v>460</v>
      </c>
      <c r="F1622" s="364" t="s">
        <v>1222</v>
      </c>
      <c r="G1622" s="365" t="s">
        <v>968</v>
      </c>
      <c r="H1622" s="364" t="s">
        <v>293</v>
      </c>
      <c r="I1622" s="364" t="s">
        <v>1084</v>
      </c>
      <c r="J1622" s="366" t="s">
        <v>1223</v>
      </c>
      <c r="K1622" s="366">
        <v>5096104</v>
      </c>
      <c r="L1622" s="366">
        <v>46</v>
      </c>
      <c r="M1622" s="366">
        <v>5096104</v>
      </c>
      <c r="N1622" s="366">
        <v>46</v>
      </c>
    </row>
    <row r="1623" spans="1:14" ht="48">
      <c r="A1623" s="364">
        <v>1621</v>
      </c>
      <c r="B1623" s="365" t="s">
        <v>3</v>
      </c>
      <c r="C1623" s="364" t="s">
        <v>1078</v>
      </c>
      <c r="D1623" s="364" t="s">
        <v>1079</v>
      </c>
      <c r="E1623" s="364" t="s">
        <v>460</v>
      </c>
      <c r="F1623" s="364" t="s">
        <v>1167</v>
      </c>
      <c r="G1623" s="365" t="s">
        <v>322</v>
      </c>
      <c r="H1623" s="364" t="s">
        <v>293</v>
      </c>
      <c r="I1623" s="364" t="s">
        <v>1084</v>
      </c>
      <c r="J1623" s="366" t="s">
        <v>1168</v>
      </c>
      <c r="K1623" s="366">
        <v>3678198</v>
      </c>
      <c r="L1623" s="366">
        <v>28</v>
      </c>
      <c r="M1623" s="366">
        <v>3678198</v>
      </c>
      <c r="N1623" s="366">
        <v>28</v>
      </c>
    </row>
    <row r="1624" spans="1:14" ht="48">
      <c r="A1624" s="364">
        <v>1622</v>
      </c>
      <c r="B1624" s="365" t="s">
        <v>3</v>
      </c>
      <c r="C1624" s="364" t="s">
        <v>1078</v>
      </c>
      <c r="D1624" s="364" t="s">
        <v>1079</v>
      </c>
      <c r="E1624" s="364" t="s">
        <v>460</v>
      </c>
      <c r="F1624" s="364" t="s">
        <v>1174</v>
      </c>
      <c r="G1624" s="365" t="s">
        <v>345</v>
      </c>
      <c r="H1624" s="364" t="s">
        <v>293</v>
      </c>
      <c r="I1624" s="364" t="s">
        <v>1084</v>
      </c>
      <c r="J1624" s="366" t="s">
        <v>1175</v>
      </c>
      <c r="K1624" s="366">
        <v>333643</v>
      </c>
      <c r="L1624" s="366">
        <v>3</v>
      </c>
      <c r="M1624" s="366">
        <v>333643</v>
      </c>
      <c r="N1624" s="366">
        <v>3</v>
      </c>
    </row>
    <row r="1625" spans="1:14" ht="48">
      <c r="A1625" s="364">
        <v>1623</v>
      </c>
      <c r="B1625" s="365" t="s">
        <v>3</v>
      </c>
      <c r="C1625" s="364" t="s">
        <v>1078</v>
      </c>
      <c r="D1625" s="364" t="s">
        <v>1079</v>
      </c>
      <c r="E1625" s="364" t="s">
        <v>460</v>
      </c>
      <c r="F1625" s="364" t="s">
        <v>1153</v>
      </c>
      <c r="G1625" s="365" t="s">
        <v>969</v>
      </c>
      <c r="H1625" s="364" t="s">
        <v>293</v>
      </c>
      <c r="I1625" s="364" t="s">
        <v>1084</v>
      </c>
      <c r="J1625" s="366" t="s">
        <v>1154</v>
      </c>
      <c r="K1625" s="366">
        <v>4899213</v>
      </c>
      <c r="L1625" s="366">
        <v>51</v>
      </c>
      <c r="M1625" s="366">
        <v>4899213</v>
      </c>
      <c r="N1625" s="366">
        <v>51</v>
      </c>
    </row>
    <row r="1626" spans="1:14" ht="48">
      <c r="A1626" s="364">
        <v>1624</v>
      </c>
      <c r="B1626" s="365" t="s">
        <v>3</v>
      </c>
      <c r="C1626" s="364" t="s">
        <v>1078</v>
      </c>
      <c r="D1626" s="364" t="s">
        <v>1079</v>
      </c>
      <c r="E1626" s="364" t="s">
        <v>460</v>
      </c>
      <c r="F1626" s="364" t="s">
        <v>1094</v>
      </c>
      <c r="G1626" s="365" t="s">
        <v>336</v>
      </c>
      <c r="H1626" s="364" t="s">
        <v>293</v>
      </c>
      <c r="I1626" s="364" t="s">
        <v>1084</v>
      </c>
      <c r="J1626" s="366" t="s">
        <v>1095</v>
      </c>
      <c r="K1626" s="366">
        <v>4351107</v>
      </c>
      <c r="L1626" s="366">
        <v>32</v>
      </c>
      <c r="M1626" s="366">
        <v>4351107</v>
      </c>
      <c r="N1626" s="366">
        <v>32</v>
      </c>
    </row>
    <row r="1627" spans="1:14" ht="48">
      <c r="A1627" s="364">
        <v>1625</v>
      </c>
      <c r="B1627" s="365" t="s">
        <v>3</v>
      </c>
      <c r="C1627" s="364" t="s">
        <v>1078</v>
      </c>
      <c r="D1627" s="364" t="s">
        <v>1079</v>
      </c>
      <c r="E1627" s="364" t="s">
        <v>460</v>
      </c>
      <c r="F1627" s="364" t="s">
        <v>1083</v>
      </c>
      <c r="G1627" s="365" t="s">
        <v>312</v>
      </c>
      <c r="H1627" s="364" t="s">
        <v>293</v>
      </c>
      <c r="I1627" s="364" t="s">
        <v>1084</v>
      </c>
      <c r="J1627" s="366" t="s">
        <v>1085</v>
      </c>
      <c r="K1627" s="366">
        <v>4932835</v>
      </c>
      <c r="L1627" s="366">
        <v>39</v>
      </c>
      <c r="M1627" s="366">
        <v>4932835</v>
      </c>
      <c r="N1627" s="366">
        <v>39</v>
      </c>
    </row>
    <row r="1628" spans="1:14" ht="48">
      <c r="A1628" s="364">
        <v>1626</v>
      </c>
      <c r="B1628" s="365" t="s">
        <v>3</v>
      </c>
      <c r="C1628" s="364" t="s">
        <v>1078</v>
      </c>
      <c r="D1628" s="364" t="s">
        <v>1079</v>
      </c>
      <c r="E1628" s="364" t="s">
        <v>460</v>
      </c>
      <c r="F1628" s="364" t="s">
        <v>1196</v>
      </c>
      <c r="G1628" s="365" t="s">
        <v>334</v>
      </c>
      <c r="H1628" s="364" t="s">
        <v>293</v>
      </c>
      <c r="I1628" s="364" t="s">
        <v>1084</v>
      </c>
      <c r="J1628" s="366" t="s">
        <v>1197</v>
      </c>
      <c r="K1628" s="366">
        <v>1226991</v>
      </c>
      <c r="L1628" s="366">
        <v>13</v>
      </c>
      <c r="M1628" s="366">
        <v>1226991</v>
      </c>
      <c r="N1628" s="366">
        <v>13</v>
      </c>
    </row>
    <row r="1629" spans="1:14" ht="48">
      <c r="A1629" s="364">
        <v>1627</v>
      </c>
      <c r="B1629" s="365" t="s">
        <v>3</v>
      </c>
      <c r="C1629" s="364" t="s">
        <v>1078</v>
      </c>
      <c r="D1629" s="364" t="s">
        <v>1079</v>
      </c>
      <c r="E1629" s="364" t="s">
        <v>460</v>
      </c>
      <c r="F1629" s="364" t="s">
        <v>1180</v>
      </c>
      <c r="G1629" s="365" t="s">
        <v>417</v>
      </c>
      <c r="H1629" s="364" t="s">
        <v>293</v>
      </c>
      <c r="I1629" s="364" t="s">
        <v>1084</v>
      </c>
      <c r="J1629" s="366" t="s">
        <v>1181</v>
      </c>
      <c r="K1629" s="366">
        <v>2463665</v>
      </c>
      <c r="L1629" s="366">
        <v>30</v>
      </c>
      <c r="M1629" s="366">
        <v>2463665</v>
      </c>
      <c r="N1629" s="366">
        <v>30</v>
      </c>
    </row>
    <row r="1630" spans="1:14" ht="48">
      <c r="A1630" s="364">
        <v>1628</v>
      </c>
      <c r="B1630" s="365" t="s">
        <v>3</v>
      </c>
      <c r="C1630" s="364" t="s">
        <v>1078</v>
      </c>
      <c r="D1630" s="364" t="s">
        <v>1131</v>
      </c>
      <c r="E1630" s="364" t="s">
        <v>460</v>
      </c>
      <c r="F1630" s="364" t="s">
        <v>1806</v>
      </c>
      <c r="G1630" s="365" t="s">
        <v>1807</v>
      </c>
      <c r="H1630" s="364" t="s">
        <v>297</v>
      </c>
      <c r="I1630" s="364" t="s">
        <v>1282</v>
      </c>
      <c r="J1630" s="366" t="s">
        <v>1808</v>
      </c>
      <c r="K1630" s="366">
        <v>310691</v>
      </c>
      <c r="L1630" s="366">
        <v>1</v>
      </c>
      <c r="M1630" s="366">
        <v>310691</v>
      </c>
      <c r="N1630" s="366">
        <v>1</v>
      </c>
    </row>
    <row r="1631" spans="1:14" ht="48">
      <c r="A1631" s="364">
        <v>1629</v>
      </c>
      <c r="B1631" s="365" t="s">
        <v>3</v>
      </c>
      <c r="C1631" s="364" t="s">
        <v>1078</v>
      </c>
      <c r="D1631" s="364" t="s">
        <v>1079</v>
      </c>
      <c r="E1631" s="364" t="s">
        <v>460</v>
      </c>
      <c r="F1631" s="364" t="s">
        <v>1279</v>
      </c>
      <c r="G1631" s="365" t="s">
        <v>369</v>
      </c>
      <c r="H1631" s="364" t="s">
        <v>296</v>
      </c>
      <c r="I1631" s="364" t="s">
        <v>1187</v>
      </c>
      <c r="J1631" s="366" t="s">
        <v>1280</v>
      </c>
      <c r="K1631" s="366">
        <v>1793572</v>
      </c>
      <c r="L1631" s="366">
        <v>9</v>
      </c>
      <c r="M1631" s="366">
        <v>1793572</v>
      </c>
      <c r="N1631" s="366">
        <v>9</v>
      </c>
    </row>
    <row r="1632" spans="1:14" ht="60">
      <c r="A1632" s="364">
        <v>1630</v>
      </c>
      <c r="B1632" s="365" t="s">
        <v>3</v>
      </c>
      <c r="C1632" s="364" t="s">
        <v>1078</v>
      </c>
      <c r="D1632" s="364" t="s">
        <v>1131</v>
      </c>
      <c r="E1632" s="364" t="s">
        <v>460</v>
      </c>
      <c r="F1632" s="364" t="s">
        <v>1455</v>
      </c>
      <c r="G1632" s="365" t="s">
        <v>349</v>
      </c>
      <c r="H1632" s="364" t="s">
        <v>283</v>
      </c>
      <c r="I1632" s="364" t="s">
        <v>1251</v>
      </c>
      <c r="J1632" s="366" t="s">
        <v>1456</v>
      </c>
      <c r="K1632" s="366">
        <v>1451630</v>
      </c>
      <c r="L1632" s="366">
        <v>4</v>
      </c>
      <c r="M1632" s="366">
        <v>1451630</v>
      </c>
      <c r="N1632" s="366">
        <v>4</v>
      </c>
    </row>
    <row r="1633" spans="1:14" ht="48">
      <c r="A1633" s="364">
        <v>1631</v>
      </c>
      <c r="B1633" s="365" t="s">
        <v>3</v>
      </c>
      <c r="C1633" s="364" t="s">
        <v>1078</v>
      </c>
      <c r="D1633" s="364" t="s">
        <v>1090</v>
      </c>
      <c r="E1633" s="364" t="s">
        <v>460</v>
      </c>
      <c r="F1633" s="364" t="s">
        <v>1492</v>
      </c>
      <c r="G1633" s="365" t="s">
        <v>1064</v>
      </c>
      <c r="H1633" s="364" t="s">
        <v>284</v>
      </c>
      <c r="I1633" s="364" t="s">
        <v>1251</v>
      </c>
      <c r="J1633" s="366" t="s">
        <v>1493</v>
      </c>
      <c r="K1633" s="366">
        <v>1180968</v>
      </c>
      <c r="L1633" s="366">
        <v>4</v>
      </c>
      <c r="M1633" s="366">
        <v>1180968</v>
      </c>
      <c r="N1633" s="366">
        <v>4</v>
      </c>
    </row>
    <row r="1634" spans="1:14" ht="60">
      <c r="A1634" s="364">
        <v>1632</v>
      </c>
      <c r="B1634" s="365" t="s">
        <v>3</v>
      </c>
      <c r="C1634" s="364" t="s">
        <v>1078</v>
      </c>
      <c r="D1634" s="364" t="s">
        <v>1131</v>
      </c>
      <c r="E1634" s="364" t="s">
        <v>460</v>
      </c>
      <c r="F1634" s="364" t="s">
        <v>1444</v>
      </c>
      <c r="G1634" s="365" t="s">
        <v>378</v>
      </c>
      <c r="H1634" s="364" t="s">
        <v>283</v>
      </c>
      <c r="I1634" s="364" t="s">
        <v>1251</v>
      </c>
      <c r="J1634" s="366" t="s">
        <v>1445</v>
      </c>
      <c r="K1634" s="366">
        <v>1354922</v>
      </c>
      <c r="L1634" s="366">
        <v>4</v>
      </c>
      <c r="M1634" s="366">
        <v>1354922</v>
      </c>
      <c r="N1634" s="366">
        <v>4</v>
      </c>
    </row>
    <row r="1635" spans="1:14" ht="48">
      <c r="A1635" s="364">
        <v>1633</v>
      </c>
      <c r="B1635" s="365" t="s">
        <v>3</v>
      </c>
      <c r="C1635" s="364" t="s">
        <v>1078</v>
      </c>
      <c r="D1635" s="364" t="s">
        <v>1079</v>
      </c>
      <c r="E1635" s="364" t="s">
        <v>460</v>
      </c>
      <c r="F1635" s="364" t="s">
        <v>1172</v>
      </c>
      <c r="G1635" s="365" t="s">
        <v>318</v>
      </c>
      <c r="H1635" s="364" t="s">
        <v>293</v>
      </c>
      <c r="I1635" s="364" t="s">
        <v>1088</v>
      </c>
      <c r="J1635" s="366" t="s">
        <v>1173</v>
      </c>
      <c r="K1635" s="366">
        <v>382534</v>
      </c>
      <c r="L1635" s="366">
        <v>4</v>
      </c>
      <c r="M1635" s="366">
        <v>382534</v>
      </c>
      <c r="N1635" s="366">
        <v>4</v>
      </c>
    </row>
    <row r="1636" spans="1:14" ht="48">
      <c r="A1636" s="364">
        <v>1634</v>
      </c>
      <c r="B1636" s="365" t="s">
        <v>3</v>
      </c>
      <c r="C1636" s="364" t="s">
        <v>1078</v>
      </c>
      <c r="D1636" s="364" t="s">
        <v>1079</v>
      </c>
      <c r="E1636" s="364" t="s">
        <v>460</v>
      </c>
      <c r="F1636" s="364" t="s">
        <v>1348</v>
      </c>
      <c r="G1636" s="365" t="s">
        <v>970</v>
      </c>
      <c r="H1636" s="364" t="s">
        <v>971</v>
      </c>
      <c r="I1636" s="364" t="s">
        <v>1092</v>
      </c>
      <c r="J1636" s="366" t="s">
        <v>1349</v>
      </c>
      <c r="K1636" s="366">
        <v>319319</v>
      </c>
      <c r="L1636" s="366">
        <v>2</v>
      </c>
      <c r="M1636" s="366">
        <v>319319</v>
      </c>
      <c r="N1636" s="366">
        <v>2</v>
      </c>
    </row>
    <row r="1637" spans="1:14" ht="48">
      <c r="A1637" s="364">
        <v>1635</v>
      </c>
      <c r="B1637" s="365" t="s">
        <v>3</v>
      </c>
      <c r="C1637" s="364" t="s">
        <v>1078</v>
      </c>
      <c r="D1637" s="364" t="s">
        <v>1079</v>
      </c>
      <c r="E1637" s="364" t="s">
        <v>460</v>
      </c>
      <c r="F1637" s="364" t="s">
        <v>1108</v>
      </c>
      <c r="G1637" s="365" t="s">
        <v>333</v>
      </c>
      <c r="H1637" s="364" t="s">
        <v>299</v>
      </c>
      <c r="I1637" s="364" t="s">
        <v>1092</v>
      </c>
      <c r="J1637" s="366" t="s">
        <v>1109</v>
      </c>
      <c r="K1637" s="366">
        <v>133316</v>
      </c>
      <c r="L1637" s="366">
        <v>1</v>
      </c>
      <c r="M1637" s="366">
        <v>133316</v>
      </c>
      <c r="N1637" s="366">
        <v>1</v>
      </c>
    </row>
    <row r="1638" spans="1:14" ht="48">
      <c r="A1638" s="364">
        <v>1636</v>
      </c>
      <c r="B1638" s="365" t="s">
        <v>3</v>
      </c>
      <c r="C1638" s="364" t="s">
        <v>1078</v>
      </c>
      <c r="D1638" s="364" t="s">
        <v>1131</v>
      </c>
      <c r="E1638" s="364" t="s">
        <v>460</v>
      </c>
      <c r="F1638" s="364" t="s">
        <v>1315</v>
      </c>
      <c r="G1638" s="365" t="s">
        <v>425</v>
      </c>
      <c r="H1638" s="364" t="s">
        <v>290</v>
      </c>
      <c r="I1638" s="364" t="s">
        <v>1092</v>
      </c>
      <c r="J1638" s="366" t="s">
        <v>1316</v>
      </c>
      <c r="K1638" s="366">
        <v>133586</v>
      </c>
      <c r="L1638" s="366">
        <v>1</v>
      </c>
      <c r="M1638" s="366">
        <v>133586</v>
      </c>
      <c r="N1638" s="366">
        <v>1</v>
      </c>
    </row>
    <row r="1639" spans="1:14" ht="48">
      <c r="A1639" s="364">
        <v>1637</v>
      </c>
      <c r="B1639" s="365" t="s">
        <v>3</v>
      </c>
      <c r="C1639" s="364" t="s">
        <v>1078</v>
      </c>
      <c r="D1639" s="364" t="s">
        <v>1079</v>
      </c>
      <c r="E1639" s="364" t="s">
        <v>460</v>
      </c>
      <c r="F1639" s="364" t="s">
        <v>1275</v>
      </c>
      <c r="G1639" s="365" t="s">
        <v>413</v>
      </c>
      <c r="H1639" s="364" t="s">
        <v>414</v>
      </c>
      <c r="I1639" s="364" t="s">
        <v>1092</v>
      </c>
      <c r="J1639" s="366" t="s">
        <v>1276</v>
      </c>
      <c r="K1639" s="366">
        <v>1521754</v>
      </c>
      <c r="L1639" s="366">
        <v>11</v>
      </c>
      <c r="M1639" s="366">
        <v>1521754</v>
      </c>
      <c r="N1639" s="366">
        <v>11</v>
      </c>
    </row>
    <row r="1640" spans="1:14" ht="48">
      <c r="A1640" s="364">
        <v>1638</v>
      </c>
      <c r="B1640" s="365" t="s">
        <v>3</v>
      </c>
      <c r="C1640" s="364" t="s">
        <v>1078</v>
      </c>
      <c r="D1640" s="364" t="s">
        <v>1131</v>
      </c>
      <c r="E1640" s="364" t="s">
        <v>460</v>
      </c>
      <c r="F1640" s="364" t="s">
        <v>1800</v>
      </c>
      <c r="G1640" s="365" t="s">
        <v>1801</v>
      </c>
      <c r="H1640" s="364" t="s">
        <v>290</v>
      </c>
      <c r="I1640" s="364" t="s">
        <v>1092</v>
      </c>
      <c r="J1640" s="366" t="s">
        <v>1802</v>
      </c>
      <c r="K1640" s="366">
        <v>256258</v>
      </c>
      <c r="L1640" s="366">
        <v>2</v>
      </c>
      <c r="M1640" s="366">
        <v>256258</v>
      </c>
      <c r="N1640" s="366">
        <v>2</v>
      </c>
    </row>
    <row r="1641" spans="1:14" ht="48">
      <c r="A1641" s="364">
        <v>1639</v>
      </c>
      <c r="B1641" s="365" t="s">
        <v>3</v>
      </c>
      <c r="C1641" s="364" t="s">
        <v>1078</v>
      </c>
      <c r="D1641" s="364" t="s">
        <v>1131</v>
      </c>
      <c r="E1641" s="364" t="s">
        <v>460</v>
      </c>
      <c r="F1641" s="364" t="s">
        <v>1430</v>
      </c>
      <c r="G1641" s="365" t="s">
        <v>1031</v>
      </c>
      <c r="H1641" s="364" t="s">
        <v>284</v>
      </c>
      <c r="I1641" s="364" t="s">
        <v>1092</v>
      </c>
      <c r="J1641" s="366" t="s">
        <v>1431</v>
      </c>
      <c r="K1641" s="366">
        <v>580752</v>
      </c>
      <c r="L1641" s="366">
        <v>2</v>
      </c>
      <c r="M1641" s="366">
        <v>580752</v>
      </c>
      <c r="N1641" s="366">
        <v>2</v>
      </c>
    </row>
    <row r="1642" spans="1:14" ht="48">
      <c r="A1642" s="364">
        <v>1640</v>
      </c>
      <c r="B1642" s="365" t="s">
        <v>3</v>
      </c>
      <c r="C1642" s="364" t="s">
        <v>1078</v>
      </c>
      <c r="D1642" s="364" t="s">
        <v>1131</v>
      </c>
      <c r="E1642" s="364" t="s">
        <v>460</v>
      </c>
      <c r="F1642" s="364" t="s">
        <v>1459</v>
      </c>
      <c r="G1642" s="365" t="s">
        <v>942</v>
      </c>
      <c r="H1642" s="364" t="s">
        <v>290</v>
      </c>
      <c r="I1642" s="364" t="s">
        <v>1092</v>
      </c>
      <c r="J1642" s="366" t="s">
        <v>1460</v>
      </c>
      <c r="K1642" s="366">
        <v>675959</v>
      </c>
      <c r="L1642" s="366">
        <v>4</v>
      </c>
      <c r="M1642" s="366">
        <v>675959</v>
      </c>
      <c r="N1642" s="366">
        <v>4</v>
      </c>
    </row>
    <row r="1643" spans="1:14" ht="48">
      <c r="A1643" s="364">
        <v>1641</v>
      </c>
      <c r="B1643" s="365" t="s">
        <v>3</v>
      </c>
      <c r="C1643" s="364" t="s">
        <v>1078</v>
      </c>
      <c r="D1643" s="364" t="s">
        <v>1079</v>
      </c>
      <c r="E1643" s="364" t="s">
        <v>460</v>
      </c>
      <c r="F1643" s="364" t="s">
        <v>1149</v>
      </c>
      <c r="G1643" s="365" t="s">
        <v>976</v>
      </c>
      <c r="H1643" s="364" t="s">
        <v>292</v>
      </c>
      <c r="I1643" s="364" t="s">
        <v>1092</v>
      </c>
      <c r="J1643" s="366" t="s">
        <v>1150</v>
      </c>
      <c r="K1643" s="366">
        <v>7703071</v>
      </c>
      <c r="L1643" s="366">
        <v>30</v>
      </c>
      <c r="M1643" s="366">
        <v>7703071</v>
      </c>
      <c r="N1643" s="366">
        <v>30</v>
      </c>
    </row>
    <row r="1644" spans="1:14" ht="48">
      <c r="A1644" s="364">
        <v>1642</v>
      </c>
      <c r="B1644" s="365" t="s">
        <v>3</v>
      </c>
      <c r="C1644" s="364" t="s">
        <v>1078</v>
      </c>
      <c r="D1644" s="364" t="s">
        <v>1079</v>
      </c>
      <c r="E1644" s="364" t="s">
        <v>460</v>
      </c>
      <c r="F1644" s="364" t="s">
        <v>1246</v>
      </c>
      <c r="G1644" s="365" t="s">
        <v>959</v>
      </c>
      <c r="H1644" s="364" t="s">
        <v>960</v>
      </c>
      <c r="I1644" s="364" t="s">
        <v>1092</v>
      </c>
      <c r="J1644" s="366" t="s">
        <v>1247</v>
      </c>
      <c r="K1644" s="366">
        <v>714748</v>
      </c>
      <c r="L1644" s="366">
        <v>4</v>
      </c>
      <c r="M1644" s="366">
        <v>714748</v>
      </c>
      <c r="N1644" s="366">
        <v>4</v>
      </c>
    </row>
    <row r="1645" spans="1:14" ht="48">
      <c r="A1645" s="364">
        <v>1643</v>
      </c>
      <c r="B1645" s="365" t="s">
        <v>3</v>
      </c>
      <c r="C1645" s="364" t="s">
        <v>1078</v>
      </c>
      <c r="D1645" s="364" t="s">
        <v>1131</v>
      </c>
      <c r="E1645" s="364" t="s">
        <v>460</v>
      </c>
      <c r="F1645" s="364" t="s">
        <v>1635</v>
      </c>
      <c r="G1645" s="365" t="s">
        <v>1636</v>
      </c>
      <c r="H1645" s="364" t="s">
        <v>292</v>
      </c>
      <c r="I1645" s="364" t="s">
        <v>1092</v>
      </c>
      <c r="J1645" s="366" t="s">
        <v>1637</v>
      </c>
      <c r="K1645" s="366">
        <v>2021247</v>
      </c>
      <c r="L1645" s="366">
        <v>6</v>
      </c>
      <c r="M1645" s="366">
        <v>2021247</v>
      </c>
      <c r="N1645" s="366">
        <v>6</v>
      </c>
    </row>
    <row r="1646" spans="1:14" ht="48">
      <c r="A1646" s="364">
        <v>1644</v>
      </c>
      <c r="B1646" s="365" t="s">
        <v>3</v>
      </c>
      <c r="C1646" s="364" t="s">
        <v>1078</v>
      </c>
      <c r="D1646" s="364" t="s">
        <v>1090</v>
      </c>
      <c r="E1646" s="364" t="s">
        <v>460</v>
      </c>
      <c r="F1646" s="364" t="s">
        <v>1091</v>
      </c>
      <c r="G1646" s="365" t="s">
        <v>321</v>
      </c>
      <c r="H1646" s="364" t="s">
        <v>361</v>
      </c>
      <c r="I1646" s="364" t="s">
        <v>1092</v>
      </c>
      <c r="J1646" s="366" t="s">
        <v>1093</v>
      </c>
      <c r="K1646" s="366">
        <v>19745770</v>
      </c>
      <c r="L1646" s="366">
        <v>200</v>
      </c>
      <c r="M1646" s="366">
        <v>19745770</v>
      </c>
      <c r="N1646" s="366">
        <v>200</v>
      </c>
    </row>
    <row r="1647" spans="1:14" ht="48">
      <c r="A1647" s="364">
        <v>1645</v>
      </c>
      <c r="B1647" s="365" t="s">
        <v>34</v>
      </c>
      <c r="C1647" s="364" t="s">
        <v>1078</v>
      </c>
      <c r="D1647" s="364" t="s">
        <v>1090</v>
      </c>
      <c r="E1647" s="364" t="s">
        <v>22</v>
      </c>
      <c r="F1647" s="364" t="s">
        <v>1140</v>
      </c>
      <c r="G1647" s="365" t="s">
        <v>321</v>
      </c>
      <c r="H1647" s="364" t="s">
        <v>287</v>
      </c>
      <c r="I1647" s="364" t="s">
        <v>1092</v>
      </c>
      <c r="J1647" s="366" t="s">
        <v>1141</v>
      </c>
      <c r="K1647" s="366">
        <v>1393490</v>
      </c>
      <c r="L1647" s="366">
        <v>14</v>
      </c>
      <c r="M1647" s="366">
        <v>1393490</v>
      </c>
      <c r="N1647" s="366">
        <v>14</v>
      </c>
    </row>
    <row r="1648" spans="1:14" ht="48">
      <c r="A1648" s="364">
        <v>1646</v>
      </c>
      <c r="B1648" s="365" t="s">
        <v>34</v>
      </c>
      <c r="C1648" s="364" t="s">
        <v>1078</v>
      </c>
      <c r="D1648" s="364" t="s">
        <v>1090</v>
      </c>
      <c r="E1648" s="364" t="s">
        <v>22</v>
      </c>
      <c r="F1648" s="364" t="s">
        <v>1138</v>
      </c>
      <c r="G1648" s="365" t="s">
        <v>351</v>
      </c>
      <c r="H1648" s="364" t="s">
        <v>287</v>
      </c>
      <c r="I1648" s="364" t="s">
        <v>1092</v>
      </c>
      <c r="J1648" s="366" t="s">
        <v>1139</v>
      </c>
      <c r="K1648" s="366">
        <v>1557880</v>
      </c>
      <c r="L1648" s="366">
        <v>16</v>
      </c>
      <c r="M1648" s="366">
        <v>1557880</v>
      </c>
      <c r="N1648" s="366">
        <v>16</v>
      </c>
    </row>
    <row r="1649" spans="1:14" ht="48">
      <c r="A1649" s="364">
        <v>1647</v>
      </c>
      <c r="B1649" s="365" t="s">
        <v>34</v>
      </c>
      <c r="C1649" s="364" t="s">
        <v>1078</v>
      </c>
      <c r="D1649" s="364" t="s">
        <v>1079</v>
      </c>
      <c r="E1649" s="364" t="s">
        <v>22</v>
      </c>
      <c r="F1649" s="364" t="s">
        <v>1163</v>
      </c>
      <c r="G1649" s="365" t="s">
        <v>340</v>
      </c>
      <c r="H1649" s="364" t="s">
        <v>298</v>
      </c>
      <c r="I1649" s="364" t="s">
        <v>1092</v>
      </c>
      <c r="J1649" s="366" t="s">
        <v>1164</v>
      </c>
      <c r="K1649" s="366">
        <v>164506</v>
      </c>
      <c r="L1649" s="366">
        <v>2</v>
      </c>
      <c r="M1649" s="366">
        <v>164506</v>
      </c>
      <c r="N1649" s="366">
        <v>2</v>
      </c>
    </row>
    <row r="1650" spans="1:14" ht="48">
      <c r="A1650" s="364">
        <v>1648</v>
      </c>
      <c r="B1650" s="365" t="s">
        <v>34</v>
      </c>
      <c r="C1650" s="364" t="s">
        <v>1078</v>
      </c>
      <c r="D1650" s="364" t="s">
        <v>1079</v>
      </c>
      <c r="E1650" s="364" t="s">
        <v>22</v>
      </c>
      <c r="F1650" s="364" t="s">
        <v>1157</v>
      </c>
      <c r="G1650" s="365" t="s">
        <v>337</v>
      </c>
      <c r="H1650" s="364" t="s">
        <v>298</v>
      </c>
      <c r="I1650" s="364" t="s">
        <v>1092</v>
      </c>
      <c r="J1650" s="366" t="s">
        <v>1158</v>
      </c>
      <c r="K1650" s="366">
        <v>322704</v>
      </c>
      <c r="L1650" s="366">
        <v>4</v>
      </c>
      <c r="M1650" s="366">
        <v>322704</v>
      </c>
      <c r="N1650" s="366">
        <v>4</v>
      </c>
    </row>
    <row r="1651" spans="1:14" ht="24">
      <c r="A1651" s="364">
        <v>1649</v>
      </c>
      <c r="B1651" s="365" t="s">
        <v>58</v>
      </c>
      <c r="C1651" s="364" t="s">
        <v>1078</v>
      </c>
      <c r="D1651" s="364" t="s">
        <v>1090</v>
      </c>
      <c r="E1651" s="364" t="s">
        <v>46</v>
      </c>
      <c r="F1651" s="364" t="s">
        <v>1140</v>
      </c>
      <c r="G1651" s="365" t="s">
        <v>321</v>
      </c>
      <c r="H1651" s="364" t="s">
        <v>287</v>
      </c>
      <c r="I1651" s="364" t="s">
        <v>1092</v>
      </c>
      <c r="J1651" s="366" t="s">
        <v>1141</v>
      </c>
      <c r="K1651" s="366">
        <v>3337350</v>
      </c>
      <c r="L1651" s="366">
        <v>34</v>
      </c>
      <c r="M1651" s="366">
        <v>3337350</v>
      </c>
      <c r="N1651" s="366">
        <v>34</v>
      </c>
    </row>
    <row r="1652" spans="1:14" ht="24">
      <c r="A1652" s="364">
        <v>1650</v>
      </c>
      <c r="B1652" s="365" t="s">
        <v>58</v>
      </c>
      <c r="C1652" s="364" t="s">
        <v>1078</v>
      </c>
      <c r="D1652" s="364" t="s">
        <v>1090</v>
      </c>
      <c r="E1652" s="364" t="s">
        <v>46</v>
      </c>
      <c r="F1652" s="364" t="s">
        <v>1112</v>
      </c>
      <c r="G1652" s="365" t="s">
        <v>352</v>
      </c>
      <c r="H1652" s="364" t="s">
        <v>287</v>
      </c>
      <c r="I1652" s="364" t="s">
        <v>1092</v>
      </c>
      <c r="J1652" s="366" t="s">
        <v>1113</v>
      </c>
      <c r="K1652" s="366">
        <v>227205</v>
      </c>
      <c r="L1652" s="366">
        <v>2</v>
      </c>
      <c r="M1652" s="366">
        <v>227205</v>
      </c>
      <c r="N1652" s="366">
        <v>2</v>
      </c>
    </row>
    <row r="1653" spans="1:14" ht="48">
      <c r="A1653" s="364">
        <v>1651</v>
      </c>
      <c r="B1653" s="365" t="s">
        <v>58</v>
      </c>
      <c r="C1653" s="364" t="s">
        <v>1078</v>
      </c>
      <c r="D1653" s="364" t="s">
        <v>1090</v>
      </c>
      <c r="E1653" s="364" t="s">
        <v>46</v>
      </c>
      <c r="F1653" s="364" t="s">
        <v>1384</v>
      </c>
      <c r="G1653" s="365" t="s">
        <v>961</v>
      </c>
      <c r="H1653" s="364" t="s">
        <v>283</v>
      </c>
      <c r="I1653" s="364" t="s">
        <v>1187</v>
      </c>
      <c r="J1653" s="366" t="s">
        <v>1385</v>
      </c>
      <c r="K1653" s="366">
        <v>621490</v>
      </c>
      <c r="L1653" s="366">
        <v>2</v>
      </c>
      <c r="M1653" s="366">
        <v>621490</v>
      </c>
      <c r="N1653" s="366">
        <v>2</v>
      </c>
    </row>
    <row r="1654" spans="1:14">
      <c r="A1654" s="364">
        <v>1652</v>
      </c>
      <c r="B1654" s="365" t="s">
        <v>152</v>
      </c>
      <c r="C1654" s="364" t="s">
        <v>1078</v>
      </c>
      <c r="D1654" s="364" t="s">
        <v>1102</v>
      </c>
      <c r="E1654" s="364" t="s">
        <v>88</v>
      </c>
      <c r="F1654" s="364" t="s">
        <v>1747</v>
      </c>
      <c r="G1654" s="365" t="s">
        <v>1748</v>
      </c>
      <c r="H1654" s="364" t="s">
        <v>303</v>
      </c>
      <c r="I1654" s="364" t="s">
        <v>1081</v>
      </c>
      <c r="J1654" s="366" t="s">
        <v>1749</v>
      </c>
      <c r="K1654" s="366">
        <v>314792</v>
      </c>
      <c r="L1654" s="366">
        <v>4</v>
      </c>
      <c r="M1654" s="366">
        <v>314792</v>
      </c>
      <c r="N1654" s="366">
        <v>4</v>
      </c>
    </row>
    <row r="1655" spans="1:14" ht="48">
      <c r="A1655" s="364">
        <v>1653</v>
      </c>
      <c r="B1655" s="365" t="s">
        <v>531</v>
      </c>
      <c r="C1655" s="364" t="s">
        <v>1078</v>
      </c>
      <c r="D1655" s="364" t="s">
        <v>1090</v>
      </c>
      <c r="E1655" s="364" t="s">
        <v>46</v>
      </c>
      <c r="F1655" s="364" t="s">
        <v>1480</v>
      </c>
      <c r="G1655" s="365" t="s">
        <v>1058</v>
      </c>
      <c r="H1655" s="364" t="s">
        <v>1059</v>
      </c>
      <c r="I1655" s="364" t="s">
        <v>1481</v>
      </c>
      <c r="J1655" s="366" t="s">
        <v>1482</v>
      </c>
      <c r="K1655" s="366">
        <v>794206</v>
      </c>
      <c r="L1655" s="366">
        <v>4</v>
      </c>
      <c r="M1655" s="366">
        <v>794206</v>
      </c>
      <c r="N1655" s="366">
        <v>4</v>
      </c>
    </row>
    <row r="1656" spans="1:14" ht="24">
      <c r="A1656" s="364">
        <v>1654</v>
      </c>
      <c r="B1656" s="365" t="s">
        <v>7</v>
      </c>
      <c r="C1656" s="364" t="s">
        <v>1078</v>
      </c>
      <c r="D1656" s="364" t="s">
        <v>1079</v>
      </c>
      <c r="E1656" s="364" t="s">
        <v>258</v>
      </c>
      <c r="F1656" s="364" t="s">
        <v>1248</v>
      </c>
      <c r="G1656" s="365" t="s">
        <v>324</v>
      </c>
      <c r="H1656" s="364" t="s">
        <v>307</v>
      </c>
      <c r="I1656" s="364" t="s">
        <v>1092</v>
      </c>
      <c r="J1656" s="366" t="s">
        <v>1249</v>
      </c>
      <c r="K1656" s="366">
        <v>625515</v>
      </c>
      <c r="L1656" s="366">
        <v>6</v>
      </c>
      <c r="M1656" s="366">
        <v>625515</v>
      </c>
      <c r="N1656" s="366">
        <v>6</v>
      </c>
    </row>
    <row r="1657" spans="1:14" ht="24">
      <c r="A1657" s="364">
        <v>1655</v>
      </c>
      <c r="B1657" s="365" t="s">
        <v>7</v>
      </c>
      <c r="C1657" s="364" t="s">
        <v>1078</v>
      </c>
      <c r="D1657" s="364" t="s">
        <v>1079</v>
      </c>
      <c r="E1657" s="364" t="s">
        <v>258</v>
      </c>
      <c r="F1657" s="364" t="s">
        <v>1110</v>
      </c>
      <c r="G1657" s="365" t="s">
        <v>315</v>
      </c>
      <c r="H1657" s="364" t="s">
        <v>307</v>
      </c>
      <c r="I1657" s="364" t="s">
        <v>1092</v>
      </c>
      <c r="J1657" s="366" t="s">
        <v>1111</v>
      </c>
      <c r="K1657" s="366">
        <v>-806480</v>
      </c>
      <c r="L1657" s="366">
        <v>-8</v>
      </c>
      <c r="M1657" s="366">
        <v>-806480</v>
      </c>
      <c r="N1657" s="366">
        <v>-8</v>
      </c>
    </row>
    <row r="1658" spans="1:14" ht="24">
      <c r="A1658" s="364">
        <v>1656</v>
      </c>
      <c r="B1658" s="365" t="s">
        <v>7</v>
      </c>
      <c r="C1658" s="364" t="s">
        <v>1078</v>
      </c>
      <c r="D1658" s="364" t="s">
        <v>1079</v>
      </c>
      <c r="E1658" s="364" t="s">
        <v>258</v>
      </c>
      <c r="F1658" s="364" t="s">
        <v>1121</v>
      </c>
      <c r="G1658" s="365" t="s">
        <v>337</v>
      </c>
      <c r="H1658" s="364" t="s">
        <v>307</v>
      </c>
      <c r="I1658" s="364" t="s">
        <v>1092</v>
      </c>
      <c r="J1658" s="366" t="s">
        <v>1122</v>
      </c>
      <c r="K1658" s="366">
        <v>0</v>
      </c>
      <c r="L1658" s="366">
        <v>0</v>
      </c>
      <c r="M1658" s="366">
        <v>0</v>
      </c>
      <c r="N1658" s="366">
        <v>0</v>
      </c>
    </row>
    <row r="1659" spans="1:14" ht="24">
      <c r="A1659" s="364">
        <v>1657</v>
      </c>
      <c r="B1659" s="365" t="s">
        <v>7</v>
      </c>
      <c r="C1659" s="364" t="s">
        <v>1078</v>
      </c>
      <c r="D1659" s="364" t="s">
        <v>1090</v>
      </c>
      <c r="E1659" s="364" t="s">
        <v>258</v>
      </c>
      <c r="F1659" s="364" t="s">
        <v>1127</v>
      </c>
      <c r="G1659" s="365" t="s">
        <v>315</v>
      </c>
      <c r="H1659" s="364" t="s">
        <v>287</v>
      </c>
      <c r="I1659" s="364" t="s">
        <v>1092</v>
      </c>
      <c r="J1659" s="366" t="s">
        <v>1128</v>
      </c>
      <c r="K1659" s="366">
        <v>-189295</v>
      </c>
      <c r="L1659" s="366">
        <v>-2</v>
      </c>
      <c r="M1659" s="366">
        <v>-189295</v>
      </c>
      <c r="N1659" s="366">
        <v>-2</v>
      </c>
    </row>
    <row r="1660" spans="1:14" ht="24">
      <c r="A1660" s="364">
        <v>1658</v>
      </c>
      <c r="B1660" s="365" t="s">
        <v>7</v>
      </c>
      <c r="C1660" s="364" t="s">
        <v>1078</v>
      </c>
      <c r="D1660" s="364" t="s">
        <v>1090</v>
      </c>
      <c r="E1660" s="364" t="s">
        <v>258</v>
      </c>
      <c r="F1660" s="364" t="s">
        <v>1123</v>
      </c>
      <c r="G1660" s="365" t="s">
        <v>966</v>
      </c>
      <c r="H1660" s="364" t="s">
        <v>287</v>
      </c>
      <c r="I1660" s="364" t="s">
        <v>1092</v>
      </c>
      <c r="J1660" s="366" t="s">
        <v>1124</v>
      </c>
      <c r="K1660" s="366">
        <v>343570</v>
      </c>
      <c r="L1660" s="366">
        <v>4</v>
      </c>
      <c r="M1660" s="366">
        <v>343570</v>
      </c>
      <c r="N1660" s="366">
        <v>4</v>
      </c>
    </row>
    <row r="1661" spans="1:14" ht="24">
      <c r="A1661" s="364">
        <v>1659</v>
      </c>
      <c r="B1661" s="365" t="s">
        <v>7</v>
      </c>
      <c r="C1661" s="364" t="s">
        <v>1078</v>
      </c>
      <c r="D1661" s="364" t="s">
        <v>1090</v>
      </c>
      <c r="E1661" s="364" t="s">
        <v>258</v>
      </c>
      <c r="F1661" s="364" t="s">
        <v>1112</v>
      </c>
      <c r="G1661" s="365" t="s">
        <v>352</v>
      </c>
      <c r="H1661" s="364" t="s">
        <v>287</v>
      </c>
      <c r="I1661" s="364" t="s">
        <v>1092</v>
      </c>
      <c r="J1661" s="366" t="s">
        <v>1113</v>
      </c>
      <c r="K1661" s="366">
        <v>-454410</v>
      </c>
      <c r="L1661" s="366">
        <v>-4</v>
      </c>
      <c r="M1661" s="366">
        <v>-454410</v>
      </c>
      <c r="N1661" s="366">
        <v>-4</v>
      </c>
    </row>
    <row r="1662" spans="1:14" ht="24">
      <c r="A1662" s="364">
        <v>1660</v>
      </c>
      <c r="B1662" s="365" t="s">
        <v>7</v>
      </c>
      <c r="C1662" s="364" t="s">
        <v>1078</v>
      </c>
      <c r="D1662" s="364" t="s">
        <v>1090</v>
      </c>
      <c r="E1662" s="364" t="s">
        <v>258</v>
      </c>
      <c r="F1662" s="364" t="s">
        <v>1132</v>
      </c>
      <c r="G1662" s="365" t="s">
        <v>325</v>
      </c>
      <c r="H1662" s="364" t="s">
        <v>287</v>
      </c>
      <c r="I1662" s="364" t="s">
        <v>1092</v>
      </c>
      <c r="J1662" s="366" t="s">
        <v>1133</v>
      </c>
      <c r="K1662" s="366">
        <v>508725</v>
      </c>
      <c r="L1662" s="366">
        <v>6</v>
      </c>
      <c r="M1662" s="366">
        <v>508725</v>
      </c>
      <c r="N1662" s="366">
        <v>6</v>
      </c>
    </row>
    <row r="1663" spans="1:14" ht="24">
      <c r="A1663" s="364">
        <v>1661</v>
      </c>
      <c r="B1663" s="365" t="s">
        <v>7</v>
      </c>
      <c r="C1663" s="364" t="s">
        <v>1078</v>
      </c>
      <c r="D1663" s="364" t="s">
        <v>1079</v>
      </c>
      <c r="E1663" s="364" t="s">
        <v>258</v>
      </c>
      <c r="F1663" s="364" t="s">
        <v>1822</v>
      </c>
      <c r="G1663" s="365" t="s">
        <v>340</v>
      </c>
      <c r="H1663" s="364" t="s">
        <v>307</v>
      </c>
      <c r="I1663" s="364" t="s">
        <v>1092</v>
      </c>
      <c r="J1663" s="366" t="s">
        <v>1823</v>
      </c>
      <c r="K1663" s="366">
        <v>479570</v>
      </c>
      <c r="L1663" s="366">
        <v>4</v>
      </c>
      <c r="M1663" s="366">
        <v>479570</v>
      </c>
      <c r="N1663" s="366">
        <v>4</v>
      </c>
    </row>
    <row r="1664" spans="1:14" ht="48">
      <c r="A1664" s="364">
        <v>1662</v>
      </c>
      <c r="B1664" s="365" t="s">
        <v>7</v>
      </c>
      <c r="C1664" s="364" t="s">
        <v>1078</v>
      </c>
      <c r="D1664" s="364" t="s">
        <v>1090</v>
      </c>
      <c r="E1664" s="364" t="s">
        <v>258</v>
      </c>
      <c r="F1664" s="364" t="s">
        <v>1480</v>
      </c>
      <c r="G1664" s="365" t="s">
        <v>1058</v>
      </c>
      <c r="H1664" s="364" t="s">
        <v>1059</v>
      </c>
      <c r="I1664" s="364" t="s">
        <v>1481</v>
      </c>
      <c r="J1664" s="366" t="s">
        <v>1482</v>
      </c>
      <c r="K1664" s="366">
        <v>4370555</v>
      </c>
      <c r="L1664" s="366">
        <v>19</v>
      </c>
      <c r="M1664" s="366">
        <v>4370555</v>
      </c>
      <c r="N1664" s="366">
        <v>19</v>
      </c>
    </row>
    <row r="1665" spans="1:14" ht="48">
      <c r="A1665" s="364">
        <v>1663</v>
      </c>
      <c r="B1665" s="365" t="s">
        <v>7</v>
      </c>
      <c r="C1665" s="364" t="s">
        <v>1078</v>
      </c>
      <c r="D1665" s="364" t="s">
        <v>1090</v>
      </c>
      <c r="E1665" s="364" t="s">
        <v>258</v>
      </c>
      <c r="F1665" s="364" t="s">
        <v>1538</v>
      </c>
      <c r="G1665" s="365" t="s">
        <v>1539</v>
      </c>
      <c r="H1665" s="364" t="s">
        <v>1540</v>
      </c>
      <c r="I1665" s="364" t="s">
        <v>1481</v>
      </c>
      <c r="J1665" s="366" t="s">
        <v>1541</v>
      </c>
      <c r="K1665" s="366">
        <v>913186</v>
      </c>
      <c r="L1665" s="366">
        <v>4</v>
      </c>
      <c r="M1665" s="366">
        <v>913186</v>
      </c>
      <c r="N1665" s="366">
        <v>4</v>
      </c>
    </row>
    <row r="1666" spans="1:14" ht="24">
      <c r="A1666" s="364">
        <v>1664</v>
      </c>
      <c r="B1666" s="365" t="s">
        <v>7</v>
      </c>
      <c r="C1666" s="364" t="s">
        <v>1078</v>
      </c>
      <c r="D1666" s="364" t="s">
        <v>1090</v>
      </c>
      <c r="E1666" s="364" t="s">
        <v>258</v>
      </c>
      <c r="F1666" s="364" t="s">
        <v>1202</v>
      </c>
      <c r="G1666" s="365" t="s">
        <v>975</v>
      </c>
      <c r="H1666" s="364" t="s">
        <v>289</v>
      </c>
      <c r="I1666" s="364" t="s">
        <v>1115</v>
      </c>
      <c r="J1666" s="366" t="s">
        <v>1203</v>
      </c>
      <c r="K1666" s="366">
        <v>3394901</v>
      </c>
      <c r="L1666" s="366">
        <v>26</v>
      </c>
      <c r="M1666" s="366">
        <v>3394901</v>
      </c>
      <c r="N1666" s="366">
        <v>26</v>
      </c>
    </row>
    <row r="1667" spans="1:14" ht="36">
      <c r="A1667" s="364">
        <v>1665</v>
      </c>
      <c r="B1667" s="365" t="s">
        <v>7</v>
      </c>
      <c r="C1667" s="364" t="s">
        <v>1078</v>
      </c>
      <c r="D1667" s="364" t="s">
        <v>1131</v>
      </c>
      <c r="E1667" s="364" t="s">
        <v>258</v>
      </c>
      <c r="F1667" s="364" t="s">
        <v>1370</v>
      </c>
      <c r="G1667" s="365" t="s">
        <v>1024</v>
      </c>
      <c r="H1667" s="364" t="s">
        <v>283</v>
      </c>
      <c r="I1667" s="364" t="s">
        <v>1187</v>
      </c>
      <c r="J1667" s="366" t="s">
        <v>1371</v>
      </c>
      <c r="K1667" s="366">
        <v>-850913</v>
      </c>
      <c r="L1667" s="366">
        <v>-2</v>
      </c>
      <c r="M1667" s="366">
        <v>-850913</v>
      </c>
      <c r="N1667" s="366">
        <v>-2</v>
      </c>
    </row>
    <row r="1668" spans="1:14" ht="36">
      <c r="A1668" s="364">
        <v>1666</v>
      </c>
      <c r="B1668" s="365" t="s">
        <v>7</v>
      </c>
      <c r="C1668" s="364" t="s">
        <v>1078</v>
      </c>
      <c r="D1668" s="364" t="s">
        <v>1131</v>
      </c>
      <c r="E1668" s="364" t="s">
        <v>258</v>
      </c>
      <c r="F1668" s="364" t="s">
        <v>1378</v>
      </c>
      <c r="G1668" s="365" t="s">
        <v>1021</v>
      </c>
      <c r="H1668" s="364" t="s">
        <v>283</v>
      </c>
      <c r="I1668" s="364" t="s">
        <v>1187</v>
      </c>
      <c r="J1668" s="366" t="s">
        <v>1379</v>
      </c>
      <c r="K1668" s="366">
        <v>0</v>
      </c>
      <c r="L1668" s="366">
        <v>0</v>
      </c>
      <c r="M1668" s="366">
        <v>0</v>
      </c>
      <c r="N1668" s="366">
        <v>0</v>
      </c>
    </row>
    <row r="1669" spans="1:14" ht="48">
      <c r="A1669" s="364">
        <v>1667</v>
      </c>
      <c r="B1669" s="365" t="s">
        <v>7</v>
      </c>
      <c r="C1669" s="364" t="s">
        <v>1078</v>
      </c>
      <c r="D1669" s="364" t="s">
        <v>1131</v>
      </c>
      <c r="E1669" s="364" t="s">
        <v>258</v>
      </c>
      <c r="F1669" s="364" t="s">
        <v>1797</v>
      </c>
      <c r="G1669" s="365" t="s">
        <v>1798</v>
      </c>
      <c r="H1669" s="364" t="s">
        <v>297</v>
      </c>
      <c r="I1669" s="364" t="s">
        <v>1187</v>
      </c>
      <c r="J1669" s="366" t="s">
        <v>1799</v>
      </c>
      <c r="K1669" s="366">
        <v>1130488</v>
      </c>
      <c r="L1669" s="366">
        <v>3</v>
      </c>
      <c r="M1669" s="366">
        <v>1130488</v>
      </c>
      <c r="N1669" s="366">
        <v>3</v>
      </c>
    </row>
    <row r="1670" spans="1:14" ht="48">
      <c r="A1670" s="364">
        <v>1668</v>
      </c>
      <c r="B1670" s="365" t="s">
        <v>7</v>
      </c>
      <c r="C1670" s="364" t="s">
        <v>1078</v>
      </c>
      <c r="D1670" s="364" t="s">
        <v>1131</v>
      </c>
      <c r="E1670" s="364" t="s">
        <v>258</v>
      </c>
      <c r="F1670" s="364" t="s">
        <v>1356</v>
      </c>
      <c r="G1670" s="365" t="s">
        <v>979</v>
      </c>
      <c r="H1670" s="364" t="s">
        <v>297</v>
      </c>
      <c r="I1670" s="364" t="s">
        <v>1187</v>
      </c>
      <c r="J1670" s="366" t="s">
        <v>1357</v>
      </c>
      <c r="K1670" s="366">
        <v>2510178</v>
      </c>
      <c r="L1670" s="366">
        <v>6</v>
      </c>
      <c r="M1670" s="366">
        <v>2510178</v>
      </c>
      <c r="N1670" s="366">
        <v>6</v>
      </c>
    </row>
    <row r="1671" spans="1:14" ht="36">
      <c r="A1671" s="364">
        <v>1669</v>
      </c>
      <c r="B1671" s="365" t="s">
        <v>7</v>
      </c>
      <c r="C1671" s="364" t="s">
        <v>1078</v>
      </c>
      <c r="D1671" s="364" t="s">
        <v>1079</v>
      </c>
      <c r="E1671" s="364" t="s">
        <v>258</v>
      </c>
      <c r="F1671" s="364" t="s">
        <v>1535</v>
      </c>
      <c r="G1671" s="365" t="s">
        <v>1536</v>
      </c>
      <c r="H1671" s="364" t="s">
        <v>304</v>
      </c>
      <c r="I1671" s="364" t="s">
        <v>1187</v>
      </c>
      <c r="J1671" s="366" t="s">
        <v>1537</v>
      </c>
      <c r="K1671" s="366">
        <v>0</v>
      </c>
      <c r="L1671" s="366">
        <v>0</v>
      </c>
      <c r="M1671" s="366">
        <v>0</v>
      </c>
      <c r="N1671" s="366">
        <v>0</v>
      </c>
    </row>
    <row r="1672" spans="1:14" ht="36">
      <c r="A1672" s="364">
        <v>1670</v>
      </c>
      <c r="B1672" s="365" t="s">
        <v>7</v>
      </c>
      <c r="C1672" s="364" t="s">
        <v>1078</v>
      </c>
      <c r="D1672" s="364" t="s">
        <v>1090</v>
      </c>
      <c r="E1672" s="364" t="s">
        <v>258</v>
      </c>
      <c r="F1672" s="364" t="s">
        <v>1879</v>
      </c>
      <c r="G1672" s="365" t="s">
        <v>1880</v>
      </c>
      <c r="H1672" s="364" t="s">
        <v>283</v>
      </c>
      <c r="I1672" s="364" t="s">
        <v>1187</v>
      </c>
      <c r="J1672" s="366" t="s">
        <v>1881</v>
      </c>
      <c r="K1672" s="366">
        <v>352625</v>
      </c>
      <c r="L1672" s="366">
        <v>1</v>
      </c>
      <c r="M1672" s="366">
        <v>352625</v>
      </c>
      <c r="N1672" s="366">
        <v>1</v>
      </c>
    </row>
    <row r="1673" spans="1:14" ht="24">
      <c r="A1673" s="364">
        <v>1671</v>
      </c>
      <c r="B1673" s="365" t="s">
        <v>7</v>
      </c>
      <c r="C1673" s="364" t="s">
        <v>1078</v>
      </c>
      <c r="D1673" s="364" t="s">
        <v>1079</v>
      </c>
      <c r="E1673" s="364" t="s">
        <v>258</v>
      </c>
      <c r="F1673" s="364" t="s">
        <v>2110</v>
      </c>
      <c r="G1673" s="365" t="s">
        <v>2111</v>
      </c>
      <c r="H1673" s="364" t="s">
        <v>297</v>
      </c>
      <c r="I1673" s="364" t="s">
        <v>1187</v>
      </c>
      <c r="J1673" s="366" t="s">
        <v>2112</v>
      </c>
      <c r="K1673" s="366">
        <v>0</v>
      </c>
      <c r="L1673" s="366">
        <v>0</v>
      </c>
      <c r="M1673" s="366">
        <v>0</v>
      </c>
      <c r="N1673" s="366">
        <v>0</v>
      </c>
    </row>
    <row r="1674" spans="1:14" ht="60">
      <c r="A1674" s="364">
        <v>1672</v>
      </c>
      <c r="B1674" s="365" t="s">
        <v>7</v>
      </c>
      <c r="C1674" s="364" t="s">
        <v>1078</v>
      </c>
      <c r="D1674" s="364" t="s">
        <v>1131</v>
      </c>
      <c r="E1674" s="364" t="s">
        <v>258</v>
      </c>
      <c r="F1674" s="364" t="s">
        <v>2169</v>
      </c>
      <c r="G1674" s="365" t="s">
        <v>2170</v>
      </c>
      <c r="H1674" s="364" t="s">
        <v>304</v>
      </c>
      <c r="I1674" s="364" t="s">
        <v>1187</v>
      </c>
      <c r="J1674" s="366" t="s">
        <v>2171</v>
      </c>
      <c r="K1674" s="366">
        <v>-555271</v>
      </c>
      <c r="L1674" s="366">
        <v>-2</v>
      </c>
      <c r="M1674" s="366">
        <v>-555271</v>
      </c>
      <c r="N1674" s="366">
        <v>-2</v>
      </c>
    </row>
    <row r="1675" spans="1:14" ht="36">
      <c r="A1675" s="364">
        <v>1673</v>
      </c>
      <c r="B1675" s="365" t="s">
        <v>7</v>
      </c>
      <c r="C1675" s="364" t="s">
        <v>1078</v>
      </c>
      <c r="D1675" s="364" t="s">
        <v>1131</v>
      </c>
      <c r="E1675" s="364" t="s">
        <v>258</v>
      </c>
      <c r="F1675" s="364" t="s">
        <v>1449</v>
      </c>
      <c r="G1675" s="365" t="s">
        <v>1025</v>
      </c>
      <c r="H1675" s="364" t="s">
        <v>304</v>
      </c>
      <c r="I1675" s="364" t="s">
        <v>1187</v>
      </c>
      <c r="J1675" s="366" t="s">
        <v>1450</v>
      </c>
      <c r="K1675" s="366">
        <v>-484209</v>
      </c>
      <c r="L1675" s="366">
        <v>-2</v>
      </c>
      <c r="M1675" s="366">
        <v>-484209</v>
      </c>
      <c r="N1675" s="366">
        <v>-2</v>
      </c>
    </row>
    <row r="1676" spans="1:14" ht="36">
      <c r="A1676" s="364">
        <v>1674</v>
      </c>
      <c r="B1676" s="365" t="s">
        <v>7</v>
      </c>
      <c r="C1676" s="364" t="s">
        <v>1078</v>
      </c>
      <c r="D1676" s="364" t="s">
        <v>1131</v>
      </c>
      <c r="E1676" s="364" t="s">
        <v>258</v>
      </c>
      <c r="F1676" s="364" t="s">
        <v>1451</v>
      </c>
      <c r="G1676" s="365" t="s">
        <v>1026</v>
      </c>
      <c r="H1676" s="364" t="s">
        <v>304</v>
      </c>
      <c r="I1676" s="364" t="s">
        <v>1187</v>
      </c>
      <c r="J1676" s="366" t="s">
        <v>1452</v>
      </c>
      <c r="K1676" s="366">
        <v>621858</v>
      </c>
      <c r="L1676" s="366">
        <v>2</v>
      </c>
      <c r="M1676" s="366">
        <v>621858</v>
      </c>
      <c r="N1676" s="366">
        <v>2</v>
      </c>
    </row>
    <row r="1677" spans="1:14" ht="36">
      <c r="A1677" s="364">
        <v>1675</v>
      </c>
      <c r="B1677" s="365" t="s">
        <v>7</v>
      </c>
      <c r="C1677" s="364" t="s">
        <v>1078</v>
      </c>
      <c r="D1677" s="364" t="s">
        <v>1131</v>
      </c>
      <c r="E1677" s="364" t="s">
        <v>258</v>
      </c>
      <c r="F1677" s="364" t="s">
        <v>1907</v>
      </c>
      <c r="G1677" s="365" t="s">
        <v>1908</v>
      </c>
      <c r="H1677" s="364" t="s">
        <v>983</v>
      </c>
      <c r="I1677" s="364" t="s">
        <v>1187</v>
      </c>
      <c r="J1677" s="366" t="s">
        <v>1909</v>
      </c>
      <c r="K1677" s="366">
        <v>474462</v>
      </c>
      <c r="L1677" s="366">
        <v>2</v>
      </c>
      <c r="M1677" s="366">
        <v>474462</v>
      </c>
      <c r="N1677" s="366">
        <v>2</v>
      </c>
    </row>
    <row r="1678" spans="1:14" ht="48">
      <c r="A1678" s="364">
        <v>1676</v>
      </c>
      <c r="B1678" s="365" t="s">
        <v>7</v>
      </c>
      <c r="C1678" s="364" t="s">
        <v>1078</v>
      </c>
      <c r="D1678" s="364" t="s">
        <v>1131</v>
      </c>
      <c r="E1678" s="364" t="s">
        <v>258</v>
      </c>
      <c r="F1678" s="364" t="s">
        <v>1442</v>
      </c>
      <c r="G1678" s="365" t="s">
        <v>984</v>
      </c>
      <c r="H1678" s="364" t="s">
        <v>304</v>
      </c>
      <c r="I1678" s="364" t="s">
        <v>1187</v>
      </c>
      <c r="J1678" s="366" t="s">
        <v>1443</v>
      </c>
      <c r="K1678" s="366">
        <v>1354833</v>
      </c>
      <c r="L1678" s="366">
        <v>6</v>
      </c>
      <c r="M1678" s="366">
        <v>1354833</v>
      </c>
      <c r="N1678" s="366">
        <v>6</v>
      </c>
    </row>
    <row r="1679" spans="1:14" ht="48">
      <c r="A1679" s="364">
        <v>1677</v>
      </c>
      <c r="B1679" s="365" t="s">
        <v>7</v>
      </c>
      <c r="C1679" s="364" t="s">
        <v>1078</v>
      </c>
      <c r="D1679" s="364" t="s">
        <v>1131</v>
      </c>
      <c r="E1679" s="364" t="s">
        <v>258</v>
      </c>
      <c r="F1679" s="364" t="s">
        <v>1448</v>
      </c>
      <c r="G1679" s="365" t="s">
        <v>379</v>
      </c>
      <c r="H1679" s="364" t="s">
        <v>304</v>
      </c>
      <c r="I1679" s="364" t="s">
        <v>1187</v>
      </c>
      <c r="J1679" s="366" t="s">
        <v>1388</v>
      </c>
      <c r="K1679" s="366">
        <v>365078</v>
      </c>
      <c r="L1679" s="366">
        <v>1</v>
      </c>
      <c r="M1679" s="366">
        <v>365078</v>
      </c>
      <c r="N1679" s="366">
        <v>1</v>
      </c>
    </row>
    <row r="1680" spans="1:14" ht="36">
      <c r="A1680" s="364">
        <v>1678</v>
      </c>
      <c r="B1680" s="365" t="s">
        <v>7</v>
      </c>
      <c r="C1680" s="364" t="s">
        <v>1078</v>
      </c>
      <c r="D1680" s="364" t="s">
        <v>1131</v>
      </c>
      <c r="E1680" s="364" t="s">
        <v>258</v>
      </c>
      <c r="F1680" s="364" t="s">
        <v>1453</v>
      </c>
      <c r="G1680" s="365" t="s">
        <v>374</v>
      </c>
      <c r="H1680" s="364" t="s">
        <v>304</v>
      </c>
      <c r="I1680" s="364" t="s">
        <v>1187</v>
      </c>
      <c r="J1680" s="366" t="s">
        <v>1454</v>
      </c>
      <c r="K1680" s="366">
        <v>-560994</v>
      </c>
      <c r="L1680" s="366">
        <v>-2</v>
      </c>
      <c r="M1680" s="366">
        <v>-560994</v>
      </c>
      <c r="N1680" s="366">
        <v>-2</v>
      </c>
    </row>
    <row r="1681" spans="1:14" ht="48">
      <c r="A1681" s="364">
        <v>1679</v>
      </c>
      <c r="B1681" s="365" t="s">
        <v>7</v>
      </c>
      <c r="C1681" s="364" t="s">
        <v>1078</v>
      </c>
      <c r="D1681" s="364" t="s">
        <v>1079</v>
      </c>
      <c r="E1681" s="364" t="s">
        <v>258</v>
      </c>
      <c r="F1681" s="364" t="s">
        <v>1446</v>
      </c>
      <c r="G1681" s="365" t="s">
        <v>985</v>
      </c>
      <c r="H1681" s="364" t="s">
        <v>439</v>
      </c>
      <c r="I1681" s="364" t="s">
        <v>1187</v>
      </c>
      <c r="J1681" s="366" t="s">
        <v>1447</v>
      </c>
      <c r="K1681" s="366">
        <v>-1742980</v>
      </c>
      <c r="L1681" s="366">
        <v>-4</v>
      </c>
      <c r="M1681" s="366">
        <v>-1742980</v>
      </c>
      <c r="N1681" s="366">
        <v>-4</v>
      </c>
    </row>
    <row r="1682" spans="1:14" ht="36">
      <c r="A1682" s="364">
        <v>1680</v>
      </c>
      <c r="B1682" s="365" t="s">
        <v>7</v>
      </c>
      <c r="C1682" s="364" t="s">
        <v>1078</v>
      </c>
      <c r="D1682" s="364" t="s">
        <v>1131</v>
      </c>
      <c r="E1682" s="364" t="s">
        <v>258</v>
      </c>
      <c r="F1682" s="364" t="s">
        <v>1910</v>
      </c>
      <c r="G1682" s="365" t="s">
        <v>1911</v>
      </c>
      <c r="H1682" s="364" t="s">
        <v>297</v>
      </c>
      <c r="I1682" s="364" t="s">
        <v>1187</v>
      </c>
      <c r="J1682" s="366" t="s">
        <v>1912</v>
      </c>
      <c r="K1682" s="366">
        <v>-250769</v>
      </c>
      <c r="L1682" s="366">
        <v>-1</v>
      </c>
      <c r="M1682" s="366">
        <v>-250769</v>
      </c>
      <c r="N1682" s="366">
        <v>-1</v>
      </c>
    </row>
    <row r="1683" spans="1:14" ht="36">
      <c r="A1683" s="364">
        <v>1681</v>
      </c>
      <c r="B1683" s="365" t="s">
        <v>7</v>
      </c>
      <c r="C1683" s="364" t="s">
        <v>1078</v>
      </c>
      <c r="D1683" s="364" t="s">
        <v>1079</v>
      </c>
      <c r="E1683" s="364" t="s">
        <v>258</v>
      </c>
      <c r="F1683" s="364" t="s">
        <v>1625</v>
      </c>
      <c r="G1683" s="365" t="s">
        <v>1626</v>
      </c>
      <c r="H1683" s="364" t="s">
        <v>304</v>
      </c>
      <c r="I1683" s="364" t="s">
        <v>1187</v>
      </c>
      <c r="J1683" s="366" t="s">
        <v>1627</v>
      </c>
      <c r="K1683" s="366">
        <v>2084775</v>
      </c>
      <c r="L1683" s="366">
        <v>10</v>
      </c>
      <c r="M1683" s="366">
        <v>2084775</v>
      </c>
      <c r="N1683" s="366">
        <v>10</v>
      </c>
    </row>
    <row r="1684" spans="1:14" ht="60">
      <c r="A1684" s="364">
        <v>1682</v>
      </c>
      <c r="B1684" s="365" t="s">
        <v>7</v>
      </c>
      <c r="C1684" s="364" t="s">
        <v>1078</v>
      </c>
      <c r="D1684" s="364" t="s">
        <v>1079</v>
      </c>
      <c r="E1684" s="364" t="s">
        <v>258</v>
      </c>
      <c r="F1684" s="364" t="s">
        <v>2113</v>
      </c>
      <c r="G1684" s="365" t="s">
        <v>2114</v>
      </c>
      <c r="H1684" s="364" t="s">
        <v>304</v>
      </c>
      <c r="I1684" s="364" t="s">
        <v>1187</v>
      </c>
      <c r="J1684" s="366" t="s">
        <v>2115</v>
      </c>
      <c r="K1684" s="366">
        <v>1212094</v>
      </c>
      <c r="L1684" s="366">
        <v>4</v>
      </c>
      <c r="M1684" s="366">
        <v>1212094</v>
      </c>
      <c r="N1684" s="366">
        <v>4</v>
      </c>
    </row>
    <row r="1685" spans="1:14" ht="36">
      <c r="A1685" s="364">
        <v>1683</v>
      </c>
      <c r="B1685" s="365" t="s">
        <v>7</v>
      </c>
      <c r="C1685" s="364" t="s">
        <v>1078</v>
      </c>
      <c r="D1685" s="364" t="s">
        <v>1090</v>
      </c>
      <c r="E1685" s="364" t="s">
        <v>258</v>
      </c>
      <c r="F1685" s="364" t="s">
        <v>1313</v>
      </c>
      <c r="G1685" s="365" t="s">
        <v>1018</v>
      </c>
      <c r="H1685" s="364" t="s">
        <v>288</v>
      </c>
      <c r="I1685" s="364" t="s">
        <v>1187</v>
      </c>
      <c r="J1685" s="366" t="s">
        <v>1314</v>
      </c>
      <c r="K1685" s="366">
        <v>0</v>
      </c>
      <c r="L1685" s="366">
        <v>0</v>
      </c>
      <c r="M1685" s="366">
        <v>0</v>
      </c>
      <c r="N1685" s="366">
        <v>0</v>
      </c>
    </row>
    <row r="1686" spans="1:14" ht="48">
      <c r="A1686" s="364">
        <v>1684</v>
      </c>
      <c r="B1686" s="365" t="s">
        <v>7</v>
      </c>
      <c r="C1686" s="364" t="s">
        <v>1078</v>
      </c>
      <c r="D1686" s="364" t="s">
        <v>1079</v>
      </c>
      <c r="E1686" s="364" t="s">
        <v>258</v>
      </c>
      <c r="F1686" s="364" t="s">
        <v>1471</v>
      </c>
      <c r="G1686" s="365" t="s">
        <v>384</v>
      </c>
      <c r="H1686" s="364" t="s">
        <v>304</v>
      </c>
      <c r="I1686" s="364" t="s">
        <v>1187</v>
      </c>
      <c r="J1686" s="366" t="s">
        <v>1472</v>
      </c>
      <c r="K1686" s="366">
        <v>1232237</v>
      </c>
      <c r="L1686" s="366">
        <v>4</v>
      </c>
      <c r="M1686" s="366">
        <v>1232237</v>
      </c>
      <c r="N1686" s="366">
        <v>4</v>
      </c>
    </row>
    <row r="1687" spans="1:14" ht="48">
      <c r="A1687" s="364">
        <v>1685</v>
      </c>
      <c r="B1687" s="365" t="s">
        <v>7</v>
      </c>
      <c r="C1687" s="364" t="s">
        <v>1078</v>
      </c>
      <c r="D1687" s="364" t="s">
        <v>1079</v>
      </c>
      <c r="E1687" s="364" t="s">
        <v>258</v>
      </c>
      <c r="F1687" s="364" t="s">
        <v>1791</v>
      </c>
      <c r="G1687" s="365" t="s">
        <v>1792</v>
      </c>
      <c r="H1687" s="364" t="s">
        <v>304</v>
      </c>
      <c r="I1687" s="364" t="s">
        <v>1187</v>
      </c>
      <c r="J1687" s="366" t="s">
        <v>1793</v>
      </c>
      <c r="K1687" s="366">
        <v>388797</v>
      </c>
      <c r="L1687" s="366">
        <v>2</v>
      </c>
      <c r="M1687" s="366">
        <v>388797</v>
      </c>
      <c r="N1687" s="366">
        <v>2</v>
      </c>
    </row>
    <row r="1688" spans="1:14" ht="48">
      <c r="A1688" s="364">
        <v>1686</v>
      </c>
      <c r="B1688" s="365" t="s">
        <v>7</v>
      </c>
      <c r="C1688" s="364" t="s">
        <v>1078</v>
      </c>
      <c r="D1688" s="364" t="s">
        <v>1079</v>
      </c>
      <c r="E1688" s="364" t="s">
        <v>258</v>
      </c>
      <c r="F1688" s="364" t="s">
        <v>1478</v>
      </c>
      <c r="G1688" s="365" t="s">
        <v>1027</v>
      </c>
      <c r="H1688" s="364" t="s">
        <v>304</v>
      </c>
      <c r="I1688" s="364" t="s">
        <v>1187</v>
      </c>
      <c r="J1688" s="366" t="s">
        <v>1479</v>
      </c>
      <c r="K1688" s="366">
        <v>0</v>
      </c>
      <c r="L1688" s="366">
        <v>0</v>
      </c>
      <c r="M1688" s="366">
        <v>0</v>
      </c>
      <c r="N1688" s="366">
        <v>0</v>
      </c>
    </row>
    <row r="1689" spans="1:14" ht="60">
      <c r="A1689" s="364">
        <v>1687</v>
      </c>
      <c r="B1689" s="365" t="s">
        <v>7</v>
      </c>
      <c r="C1689" s="364" t="s">
        <v>1078</v>
      </c>
      <c r="D1689" s="364" t="s">
        <v>1079</v>
      </c>
      <c r="E1689" s="364" t="s">
        <v>258</v>
      </c>
      <c r="F1689" s="364" t="s">
        <v>1916</v>
      </c>
      <c r="G1689" s="365" t="s">
        <v>1917</v>
      </c>
      <c r="H1689" s="364" t="s">
        <v>304</v>
      </c>
      <c r="I1689" s="364" t="s">
        <v>1187</v>
      </c>
      <c r="J1689" s="366" t="s">
        <v>1918</v>
      </c>
      <c r="K1689" s="366">
        <v>-880912</v>
      </c>
      <c r="L1689" s="366">
        <v>-4</v>
      </c>
      <c r="M1689" s="366">
        <v>-880912</v>
      </c>
      <c r="N1689" s="366">
        <v>-4</v>
      </c>
    </row>
    <row r="1690" spans="1:14" ht="24">
      <c r="A1690" s="364">
        <v>1688</v>
      </c>
      <c r="B1690" s="365" t="s">
        <v>7</v>
      </c>
      <c r="C1690" s="364" t="s">
        <v>1078</v>
      </c>
      <c r="D1690" s="364" t="s">
        <v>1079</v>
      </c>
      <c r="E1690" s="364" t="s">
        <v>258</v>
      </c>
      <c r="F1690" s="364" t="s">
        <v>1848</v>
      </c>
      <c r="G1690" s="365" t="s">
        <v>1849</v>
      </c>
      <c r="H1690" s="364" t="s">
        <v>304</v>
      </c>
      <c r="I1690" s="364" t="s">
        <v>1187</v>
      </c>
      <c r="J1690" s="366" t="s">
        <v>1850</v>
      </c>
      <c r="K1690" s="366">
        <v>293439</v>
      </c>
      <c r="L1690" s="366">
        <v>1</v>
      </c>
      <c r="M1690" s="366">
        <v>293439</v>
      </c>
      <c r="N1690" s="366">
        <v>1</v>
      </c>
    </row>
    <row r="1691" spans="1:14" ht="48">
      <c r="A1691" s="364">
        <v>1689</v>
      </c>
      <c r="B1691" s="365" t="s">
        <v>7</v>
      </c>
      <c r="C1691" s="364" t="s">
        <v>1078</v>
      </c>
      <c r="D1691" s="364" t="s">
        <v>1090</v>
      </c>
      <c r="E1691" s="364" t="s">
        <v>258</v>
      </c>
      <c r="F1691" s="364" t="s">
        <v>1384</v>
      </c>
      <c r="G1691" s="365" t="s">
        <v>961</v>
      </c>
      <c r="H1691" s="364" t="s">
        <v>283</v>
      </c>
      <c r="I1691" s="364" t="s">
        <v>1187</v>
      </c>
      <c r="J1691" s="366" t="s">
        <v>1385</v>
      </c>
      <c r="K1691" s="366">
        <v>-634855</v>
      </c>
      <c r="L1691" s="366">
        <v>-2</v>
      </c>
      <c r="M1691" s="366">
        <v>-634855</v>
      </c>
      <c r="N1691" s="366">
        <v>-2</v>
      </c>
    </row>
    <row r="1692" spans="1:14" ht="48">
      <c r="A1692" s="364">
        <v>1690</v>
      </c>
      <c r="B1692" s="365" t="s">
        <v>7</v>
      </c>
      <c r="C1692" s="364" t="s">
        <v>1078</v>
      </c>
      <c r="D1692" s="364" t="s">
        <v>1090</v>
      </c>
      <c r="E1692" s="364" t="s">
        <v>258</v>
      </c>
      <c r="F1692" s="364" t="s">
        <v>1296</v>
      </c>
      <c r="G1692" s="365" t="s">
        <v>995</v>
      </c>
      <c r="H1692" s="364" t="s">
        <v>283</v>
      </c>
      <c r="I1692" s="364" t="s">
        <v>1187</v>
      </c>
      <c r="J1692" s="366" t="s">
        <v>1297</v>
      </c>
      <c r="K1692" s="366">
        <v>2840058</v>
      </c>
      <c r="L1692" s="366">
        <v>8</v>
      </c>
      <c r="M1692" s="366">
        <v>2840058</v>
      </c>
      <c r="N1692" s="366">
        <v>8</v>
      </c>
    </row>
    <row r="1693" spans="1:14" ht="36">
      <c r="A1693" s="364">
        <v>1691</v>
      </c>
      <c r="B1693" s="365" t="s">
        <v>7</v>
      </c>
      <c r="C1693" s="364" t="s">
        <v>1078</v>
      </c>
      <c r="D1693" s="364" t="s">
        <v>1079</v>
      </c>
      <c r="E1693" s="364" t="s">
        <v>258</v>
      </c>
      <c r="F1693" s="364" t="s">
        <v>1662</v>
      </c>
      <c r="G1693" s="365" t="s">
        <v>1663</v>
      </c>
      <c r="H1693" s="364" t="s">
        <v>304</v>
      </c>
      <c r="I1693" s="364" t="s">
        <v>1187</v>
      </c>
      <c r="J1693" s="366" t="s">
        <v>1443</v>
      </c>
      <c r="K1693" s="366">
        <v>677417</v>
      </c>
      <c r="L1693" s="366">
        <v>3</v>
      </c>
      <c r="M1693" s="366">
        <v>677417</v>
      </c>
      <c r="N1693" s="366">
        <v>3</v>
      </c>
    </row>
    <row r="1694" spans="1:14" ht="48">
      <c r="A1694" s="364">
        <v>1692</v>
      </c>
      <c r="B1694" s="365" t="s">
        <v>7</v>
      </c>
      <c r="C1694" s="364" t="s">
        <v>1078</v>
      </c>
      <c r="D1694" s="364" t="s">
        <v>1079</v>
      </c>
      <c r="E1694" s="364" t="s">
        <v>258</v>
      </c>
      <c r="F1694" s="364" t="s">
        <v>1876</v>
      </c>
      <c r="G1694" s="365" t="s">
        <v>1877</v>
      </c>
      <c r="H1694" s="364" t="s">
        <v>304</v>
      </c>
      <c r="I1694" s="364" t="s">
        <v>1187</v>
      </c>
      <c r="J1694" s="366" t="s">
        <v>1878</v>
      </c>
      <c r="K1694" s="366">
        <v>-455403</v>
      </c>
      <c r="L1694" s="366">
        <v>-2</v>
      </c>
      <c r="M1694" s="366">
        <v>-455403</v>
      </c>
      <c r="N1694" s="366">
        <v>-2</v>
      </c>
    </row>
    <row r="1695" spans="1:14" ht="24">
      <c r="A1695" s="364">
        <v>1693</v>
      </c>
      <c r="B1695" s="365" t="s">
        <v>7</v>
      </c>
      <c r="C1695" s="364" t="s">
        <v>1078</v>
      </c>
      <c r="D1695" s="364" t="s">
        <v>1079</v>
      </c>
      <c r="E1695" s="364" t="s">
        <v>258</v>
      </c>
      <c r="F1695" s="364" t="s">
        <v>1788</v>
      </c>
      <c r="G1695" s="365" t="s">
        <v>1789</v>
      </c>
      <c r="H1695" s="364" t="s">
        <v>304</v>
      </c>
      <c r="I1695" s="364" t="s">
        <v>1187</v>
      </c>
      <c r="J1695" s="366" t="s">
        <v>1790</v>
      </c>
      <c r="K1695" s="366">
        <v>1203863</v>
      </c>
      <c r="L1695" s="366">
        <v>4</v>
      </c>
      <c r="M1695" s="366">
        <v>1203863</v>
      </c>
      <c r="N1695" s="366">
        <v>4</v>
      </c>
    </row>
    <row r="1696" spans="1:14" ht="36">
      <c r="A1696" s="364">
        <v>1694</v>
      </c>
      <c r="B1696" s="365" t="s">
        <v>7</v>
      </c>
      <c r="C1696" s="364" t="s">
        <v>1078</v>
      </c>
      <c r="D1696" s="364" t="s">
        <v>1131</v>
      </c>
      <c r="E1696" s="364" t="s">
        <v>258</v>
      </c>
      <c r="F1696" s="364" t="s">
        <v>1311</v>
      </c>
      <c r="G1696" s="365" t="s">
        <v>381</v>
      </c>
      <c r="H1696" s="364" t="s">
        <v>304</v>
      </c>
      <c r="I1696" s="364" t="s">
        <v>1187</v>
      </c>
      <c r="J1696" s="366" t="s">
        <v>1312</v>
      </c>
      <c r="K1696" s="366">
        <v>-2</v>
      </c>
      <c r="L1696" s="366">
        <v>0</v>
      </c>
      <c r="M1696" s="366">
        <v>-2</v>
      </c>
      <c r="N1696" s="366">
        <v>0</v>
      </c>
    </row>
    <row r="1697" spans="1:14" ht="60">
      <c r="A1697" s="364">
        <v>1695</v>
      </c>
      <c r="B1697" s="365" t="s">
        <v>7</v>
      </c>
      <c r="C1697" s="364" t="s">
        <v>1078</v>
      </c>
      <c r="D1697" s="364" t="s">
        <v>1079</v>
      </c>
      <c r="E1697" s="364" t="s">
        <v>258</v>
      </c>
      <c r="F1697" s="364" t="s">
        <v>1188</v>
      </c>
      <c r="G1697" s="365" t="s">
        <v>329</v>
      </c>
      <c r="H1697" s="364" t="s">
        <v>304</v>
      </c>
      <c r="I1697" s="364" t="s">
        <v>1187</v>
      </c>
      <c r="J1697" s="366" t="s">
        <v>1189</v>
      </c>
      <c r="K1697" s="366">
        <v>26464233</v>
      </c>
      <c r="L1697" s="366">
        <v>67</v>
      </c>
      <c r="M1697" s="366">
        <v>26464233</v>
      </c>
      <c r="N1697" s="366">
        <v>67</v>
      </c>
    </row>
    <row r="1698" spans="1:14" ht="48">
      <c r="A1698" s="364">
        <v>1696</v>
      </c>
      <c r="B1698" s="365" t="s">
        <v>7</v>
      </c>
      <c r="C1698" s="364" t="s">
        <v>1078</v>
      </c>
      <c r="D1698" s="364" t="s">
        <v>1079</v>
      </c>
      <c r="E1698" s="364" t="s">
        <v>258</v>
      </c>
      <c r="F1698" s="364" t="s">
        <v>1218</v>
      </c>
      <c r="G1698" s="365" t="s">
        <v>342</v>
      </c>
      <c r="H1698" s="364" t="s">
        <v>301</v>
      </c>
      <c r="I1698" s="364" t="s">
        <v>1187</v>
      </c>
      <c r="J1698" s="366" t="s">
        <v>1219</v>
      </c>
      <c r="K1698" s="366">
        <v>-338326</v>
      </c>
      <c r="L1698" s="366">
        <v>-1</v>
      </c>
      <c r="M1698" s="366">
        <v>-338326</v>
      </c>
      <c r="N1698" s="366">
        <v>-1</v>
      </c>
    </row>
    <row r="1699" spans="1:14" ht="48">
      <c r="A1699" s="364">
        <v>1697</v>
      </c>
      <c r="B1699" s="365" t="s">
        <v>7</v>
      </c>
      <c r="C1699" s="364" t="s">
        <v>1078</v>
      </c>
      <c r="D1699" s="364" t="s">
        <v>1079</v>
      </c>
      <c r="E1699" s="364" t="s">
        <v>258</v>
      </c>
      <c r="F1699" s="364" t="s">
        <v>1220</v>
      </c>
      <c r="G1699" s="365" t="s">
        <v>355</v>
      </c>
      <c r="H1699" s="364" t="s">
        <v>301</v>
      </c>
      <c r="I1699" s="364" t="s">
        <v>1187</v>
      </c>
      <c r="J1699" s="366" t="s">
        <v>1221</v>
      </c>
      <c r="K1699" s="366">
        <v>751711</v>
      </c>
      <c r="L1699" s="366">
        <v>2</v>
      </c>
      <c r="M1699" s="366">
        <v>751711</v>
      </c>
      <c r="N1699" s="366">
        <v>2</v>
      </c>
    </row>
    <row r="1700" spans="1:14" ht="60">
      <c r="A1700" s="364">
        <v>1698</v>
      </c>
      <c r="B1700" s="365" t="s">
        <v>7</v>
      </c>
      <c r="C1700" s="364" t="s">
        <v>1078</v>
      </c>
      <c r="D1700" s="364" t="s">
        <v>1079</v>
      </c>
      <c r="E1700" s="364" t="s">
        <v>258</v>
      </c>
      <c r="F1700" s="364" t="s">
        <v>1200</v>
      </c>
      <c r="G1700" s="365" t="s">
        <v>965</v>
      </c>
      <c r="H1700" s="364" t="s">
        <v>304</v>
      </c>
      <c r="I1700" s="364" t="s">
        <v>1187</v>
      </c>
      <c r="J1700" s="366" t="s">
        <v>1201</v>
      </c>
      <c r="K1700" s="366">
        <v>1607172</v>
      </c>
      <c r="L1700" s="366">
        <v>4</v>
      </c>
      <c r="M1700" s="366">
        <v>1607172</v>
      </c>
      <c r="N1700" s="366">
        <v>4</v>
      </c>
    </row>
    <row r="1701" spans="1:14" ht="36">
      <c r="A1701" s="364">
        <v>1699</v>
      </c>
      <c r="B1701" s="365" t="s">
        <v>7</v>
      </c>
      <c r="C1701" s="364" t="s">
        <v>1078</v>
      </c>
      <c r="D1701" s="364" t="s">
        <v>1090</v>
      </c>
      <c r="E1701" s="364" t="s">
        <v>258</v>
      </c>
      <c r="F1701" s="364" t="s">
        <v>1474</v>
      </c>
      <c r="G1701" s="365" t="s">
        <v>1062</v>
      </c>
      <c r="H1701" s="364" t="s">
        <v>283</v>
      </c>
      <c r="I1701" s="364" t="s">
        <v>1187</v>
      </c>
      <c r="J1701" s="366" t="s">
        <v>1475</v>
      </c>
      <c r="K1701" s="366">
        <v>316128</v>
      </c>
      <c r="L1701" s="366">
        <v>1</v>
      </c>
      <c r="M1701" s="366">
        <v>316128</v>
      </c>
      <c r="N1701" s="366">
        <v>1</v>
      </c>
    </row>
    <row r="1702" spans="1:14" ht="48">
      <c r="A1702" s="364">
        <v>1700</v>
      </c>
      <c r="B1702" s="365" t="s">
        <v>7</v>
      </c>
      <c r="C1702" s="364" t="s">
        <v>1078</v>
      </c>
      <c r="D1702" s="364" t="s">
        <v>1079</v>
      </c>
      <c r="E1702" s="364" t="s">
        <v>258</v>
      </c>
      <c r="F1702" s="364" t="s">
        <v>1190</v>
      </c>
      <c r="G1702" s="365" t="s">
        <v>373</v>
      </c>
      <c r="H1702" s="364" t="s">
        <v>305</v>
      </c>
      <c r="I1702" s="364" t="s">
        <v>1187</v>
      </c>
      <c r="J1702" s="366" t="s">
        <v>1191</v>
      </c>
      <c r="K1702" s="366">
        <v>-8045820</v>
      </c>
      <c r="L1702" s="366">
        <v>-24</v>
      </c>
      <c r="M1702" s="366">
        <v>-8045820</v>
      </c>
      <c r="N1702" s="366">
        <v>-24</v>
      </c>
    </row>
    <row r="1703" spans="1:14" ht="48">
      <c r="A1703" s="364">
        <v>1701</v>
      </c>
      <c r="B1703" s="365" t="s">
        <v>7</v>
      </c>
      <c r="C1703" s="364" t="s">
        <v>1078</v>
      </c>
      <c r="D1703" s="364" t="s">
        <v>1079</v>
      </c>
      <c r="E1703" s="364" t="s">
        <v>258</v>
      </c>
      <c r="F1703" s="364" t="s">
        <v>1192</v>
      </c>
      <c r="G1703" s="365" t="s">
        <v>2093</v>
      </c>
      <c r="H1703" s="364" t="s">
        <v>305</v>
      </c>
      <c r="I1703" s="364" t="s">
        <v>1187</v>
      </c>
      <c r="J1703" s="366" t="s">
        <v>1193</v>
      </c>
      <c r="K1703" s="366">
        <v>-6331538</v>
      </c>
      <c r="L1703" s="366">
        <v>-17</v>
      </c>
      <c r="M1703" s="366">
        <v>-6331538</v>
      </c>
      <c r="N1703" s="366">
        <v>-17</v>
      </c>
    </row>
    <row r="1704" spans="1:14" ht="48">
      <c r="A1704" s="364">
        <v>1702</v>
      </c>
      <c r="B1704" s="365" t="s">
        <v>7</v>
      </c>
      <c r="C1704" s="364" t="s">
        <v>1078</v>
      </c>
      <c r="D1704" s="364" t="s">
        <v>1079</v>
      </c>
      <c r="E1704" s="364" t="s">
        <v>258</v>
      </c>
      <c r="F1704" s="364" t="s">
        <v>1366</v>
      </c>
      <c r="G1704" s="365" t="s">
        <v>353</v>
      </c>
      <c r="H1704" s="364" t="s">
        <v>305</v>
      </c>
      <c r="I1704" s="364" t="s">
        <v>1187</v>
      </c>
      <c r="J1704" s="366" t="s">
        <v>1367</v>
      </c>
      <c r="K1704" s="366">
        <v>-2025102</v>
      </c>
      <c r="L1704" s="366">
        <v>-6</v>
      </c>
      <c r="M1704" s="366">
        <v>-2025102</v>
      </c>
      <c r="N1704" s="366">
        <v>-6</v>
      </c>
    </row>
    <row r="1705" spans="1:14" ht="48">
      <c r="A1705" s="364">
        <v>1703</v>
      </c>
      <c r="B1705" s="365" t="s">
        <v>7</v>
      </c>
      <c r="C1705" s="364" t="s">
        <v>1078</v>
      </c>
      <c r="D1705" s="364" t="s">
        <v>1079</v>
      </c>
      <c r="E1705" s="364" t="s">
        <v>258</v>
      </c>
      <c r="F1705" s="364" t="s">
        <v>1194</v>
      </c>
      <c r="G1705" s="365" t="s">
        <v>997</v>
      </c>
      <c r="H1705" s="364" t="s">
        <v>305</v>
      </c>
      <c r="I1705" s="364" t="s">
        <v>1187</v>
      </c>
      <c r="J1705" s="366" t="s">
        <v>1195</v>
      </c>
      <c r="K1705" s="366">
        <v>-3374901</v>
      </c>
      <c r="L1705" s="366">
        <v>-9</v>
      </c>
      <c r="M1705" s="366">
        <v>-3374901</v>
      </c>
      <c r="N1705" s="366">
        <v>-9</v>
      </c>
    </row>
    <row r="1706" spans="1:14" ht="48">
      <c r="A1706" s="364">
        <v>1704</v>
      </c>
      <c r="B1706" s="365" t="s">
        <v>7</v>
      </c>
      <c r="C1706" s="364" t="s">
        <v>1078</v>
      </c>
      <c r="D1706" s="364" t="s">
        <v>1079</v>
      </c>
      <c r="E1706" s="364" t="s">
        <v>258</v>
      </c>
      <c r="F1706" s="364" t="s">
        <v>1234</v>
      </c>
      <c r="G1706" s="365" t="s">
        <v>471</v>
      </c>
      <c r="H1706" s="364" t="s">
        <v>305</v>
      </c>
      <c r="I1706" s="364" t="s">
        <v>1187</v>
      </c>
      <c r="J1706" s="366" t="s">
        <v>1235</v>
      </c>
      <c r="K1706" s="366">
        <v>-23119</v>
      </c>
      <c r="L1706" s="366">
        <v>0</v>
      </c>
      <c r="M1706" s="366">
        <v>-23119</v>
      </c>
      <c r="N1706" s="366">
        <v>0</v>
      </c>
    </row>
    <row r="1707" spans="1:14" ht="48">
      <c r="A1707" s="364">
        <v>1705</v>
      </c>
      <c r="B1707" s="365" t="s">
        <v>7</v>
      </c>
      <c r="C1707" s="364" t="s">
        <v>1078</v>
      </c>
      <c r="D1707" s="364" t="s">
        <v>1090</v>
      </c>
      <c r="E1707" s="364" t="s">
        <v>258</v>
      </c>
      <c r="F1707" s="364" t="s">
        <v>1616</v>
      </c>
      <c r="G1707" s="365" t="s">
        <v>1617</v>
      </c>
      <c r="H1707" s="364" t="s">
        <v>285</v>
      </c>
      <c r="I1707" s="364" t="s">
        <v>1187</v>
      </c>
      <c r="J1707" s="366" t="s">
        <v>1618</v>
      </c>
      <c r="K1707" s="366">
        <v>1510135</v>
      </c>
      <c r="L1707" s="366">
        <v>4</v>
      </c>
      <c r="M1707" s="366">
        <v>1510135</v>
      </c>
      <c r="N1707" s="366">
        <v>4</v>
      </c>
    </row>
    <row r="1708" spans="1:14" ht="48">
      <c r="A1708" s="364">
        <v>1706</v>
      </c>
      <c r="B1708" s="365" t="s">
        <v>7</v>
      </c>
      <c r="C1708" s="364" t="s">
        <v>1078</v>
      </c>
      <c r="D1708" s="364" t="s">
        <v>1090</v>
      </c>
      <c r="E1708" s="364" t="s">
        <v>258</v>
      </c>
      <c r="F1708" s="364" t="s">
        <v>1640</v>
      </c>
      <c r="G1708" s="365" t="s">
        <v>1641</v>
      </c>
      <c r="H1708" s="364" t="s">
        <v>285</v>
      </c>
      <c r="I1708" s="364" t="s">
        <v>1187</v>
      </c>
      <c r="J1708" s="366" t="s">
        <v>1642</v>
      </c>
      <c r="K1708" s="366">
        <v>6340315</v>
      </c>
      <c r="L1708" s="366">
        <v>16</v>
      </c>
      <c r="M1708" s="366">
        <v>6340315</v>
      </c>
      <c r="N1708" s="366">
        <v>16</v>
      </c>
    </row>
    <row r="1709" spans="1:14" ht="72">
      <c r="A1709" s="364">
        <v>1707</v>
      </c>
      <c r="B1709" s="365" t="s">
        <v>7</v>
      </c>
      <c r="C1709" s="364" t="s">
        <v>1078</v>
      </c>
      <c r="D1709" s="364" t="s">
        <v>1079</v>
      </c>
      <c r="E1709" s="364" t="s">
        <v>258</v>
      </c>
      <c r="F1709" s="364" t="s">
        <v>1236</v>
      </c>
      <c r="G1709" s="365" t="s">
        <v>383</v>
      </c>
      <c r="H1709" s="364" t="s">
        <v>305</v>
      </c>
      <c r="I1709" s="364" t="s">
        <v>1187</v>
      </c>
      <c r="J1709" s="366" t="s">
        <v>1237</v>
      </c>
      <c r="K1709" s="366">
        <v>5358469</v>
      </c>
      <c r="L1709" s="366">
        <v>22</v>
      </c>
      <c r="M1709" s="366">
        <v>5358469</v>
      </c>
      <c r="N1709" s="366">
        <v>22</v>
      </c>
    </row>
    <row r="1710" spans="1:14" ht="60">
      <c r="A1710" s="364">
        <v>1708</v>
      </c>
      <c r="B1710" s="365" t="s">
        <v>7</v>
      </c>
      <c r="C1710" s="364" t="s">
        <v>1078</v>
      </c>
      <c r="D1710" s="364" t="s">
        <v>1079</v>
      </c>
      <c r="E1710" s="364" t="s">
        <v>258</v>
      </c>
      <c r="F1710" s="364" t="s">
        <v>1434</v>
      </c>
      <c r="G1710" s="365" t="s">
        <v>1023</v>
      </c>
      <c r="H1710" s="364" t="s">
        <v>305</v>
      </c>
      <c r="I1710" s="364" t="s">
        <v>1187</v>
      </c>
      <c r="J1710" s="366" t="s">
        <v>1435</v>
      </c>
      <c r="K1710" s="366">
        <v>0</v>
      </c>
      <c r="L1710" s="366">
        <v>0</v>
      </c>
      <c r="M1710" s="366">
        <v>0</v>
      </c>
      <c r="N1710" s="366">
        <v>0</v>
      </c>
    </row>
    <row r="1711" spans="1:14" ht="72">
      <c r="A1711" s="364">
        <v>1709</v>
      </c>
      <c r="B1711" s="365" t="s">
        <v>7</v>
      </c>
      <c r="C1711" s="364" t="s">
        <v>1078</v>
      </c>
      <c r="D1711" s="364" t="s">
        <v>1079</v>
      </c>
      <c r="E1711" s="364" t="s">
        <v>258</v>
      </c>
      <c r="F1711" s="364" t="s">
        <v>1292</v>
      </c>
      <c r="G1711" s="365" t="s">
        <v>962</v>
      </c>
      <c r="H1711" s="364" t="s">
        <v>305</v>
      </c>
      <c r="I1711" s="364" t="s">
        <v>1187</v>
      </c>
      <c r="J1711" s="366" t="s">
        <v>1293</v>
      </c>
      <c r="K1711" s="366">
        <v>0</v>
      </c>
      <c r="L1711" s="366">
        <v>0</v>
      </c>
      <c r="M1711" s="366">
        <v>0</v>
      </c>
      <c r="N1711" s="366">
        <v>0</v>
      </c>
    </row>
    <row r="1712" spans="1:14" ht="60">
      <c r="A1712" s="364">
        <v>1710</v>
      </c>
      <c r="B1712" s="365" t="s">
        <v>7</v>
      </c>
      <c r="C1712" s="364" t="s">
        <v>1078</v>
      </c>
      <c r="D1712" s="364" t="s">
        <v>1079</v>
      </c>
      <c r="E1712" s="364" t="s">
        <v>258</v>
      </c>
      <c r="F1712" s="364" t="s">
        <v>1785</v>
      </c>
      <c r="G1712" s="365" t="s">
        <v>1786</v>
      </c>
      <c r="H1712" s="364" t="s">
        <v>305</v>
      </c>
      <c r="I1712" s="364" t="s">
        <v>1187</v>
      </c>
      <c r="J1712" s="366" t="s">
        <v>1787</v>
      </c>
      <c r="K1712" s="366">
        <v>-1314546</v>
      </c>
      <c r="L1712" s="366">
        <v>-4</v>
      </c>
      <c r="M1712" s="366">
        <v>-1314546</v>
      </c>
      <c r="N1712" s="366">
        <v>-4</v>
      </c>
    </row>
    <row r="1713" spans="1:14" ht="60">
      <c r="A1713" s="364">
        <v>1711</v>
      </c>
      <c r="B1713" s="365" t="s">
        <v>7</v>
      </c>
      <c r="C1713" s="364" t="s">
        <v>1078</v>
      </c>
      <c r="D1713" s="364" t="s">
        <v>1079</v>
      </c>
      <c r="E1713" s="364" t="s">
        <v>258</v>
      </c>
      <c r="F1713" s="364" t="s">
        <v>2000</v>
      </c>
      <c r="G1713" s="365" t="s">
        <v>2001</v>
      </c>
      <c r="H1713" s="364" t="s">
        <v>305</v>
      </c>
      <c r="I1713" s="364" t="s">
        <v>1187</v>
      </c>
      <c r="J1713" s="366" t="s">
        <v>2002</v>
      </c>
      <c r="K1713" s="366">
        <v>542583</v>
      </c>
      <c r="L1713" s="366">
        <v>2</v>
      </c>
      <c r="M1713" s="366">
        <v>542583</v>
      </c>
      <c r="N1713" s="366">
        <v>2</v>
      </c>
    </row>
    <row r="1714" spans="1:14" ht="60">
      <c r="A1714" s="364">
        <v>1712</v>
      </c>
      <c r="B1714" s="365" t="s">
        <v>7</v>
      </c>
      <c r="C1714" s="364" t="s">
        <v>1078</v>
      </c>
      <c r="D1714" s="364" t="s">
        <v>1079</v>
      </c>
      <c r="E1714" s="364" t="s">
        <v>258</v>
      </c>
      <c r="F1714" s="364" t="s">
        <v>2108</v>
      </c>
      <c r="G1714" s="365" t="s">
        <v>2109</v>
      </c>
      <c r="H1714" s="364" t="s">
        <v>305</v>
      </c>
      <c r="I1714" s="364" t="s">
        <v>1187</v>
      </c>
      <c r="J1714" s="366" t="s">
        <v>1235</v>
      </c>
      <c r="K1714" s="366">
        <v>1757060</v>
      </c>
      <c r="L1714" s="366">
        <v>8</v>
      </c>
      <c r="M1714" s="366">
        <v>1757060</v>
      </c>
      <c r="N1714" s="366">
        <v>8</v>
      </c>
    </row>
    <row r="1715" spans="1:14" ht="36">
      <c r="A1715" s="364">
        <v>1713</v>
      </c>
      <c r="B1715" s="365" t="s">
        <v>7</v>
      </c>
      <c r="C1715" s="364" t="s">
        <v>1078</v>
      </c>
      <c r="D1715" s="364" t="s">
        <v>1086</v>
      </c>
      <c r="E1715" s="364" t="s">
        <v>258</v>
      </c>
      <c r="F1715" s="364" t="s">
        <v>1867</v>
      </c>
      <c r="G1715" s="365" t="s">
        <v>415</v>
      </c>
      <c r="H1715" s="364" t="s">
        <v>293</v>
      </c>
      <c r="I1715" s="364" t="s">
        <v>1081</v>
      </c>
      <c r="J1715" s="366" t="s">
        <v>1209</v>
      </c>
      <c r="K1715" s="366">
        <v>-1214004</v>
      </c>
      <c r="L1715" s="366">
        <v>-17</v>
      </c>
      <c r="M1715" s="366">
        <v>-1214004</v>
      </c>
      <c r="N1715" s="366">
        <v>-17</v>
      </c>
    </row>
    <row r="1716" spans="1:14" ht="36">
      <c r="A1716" s="364">
        <v>1714</v>
      </c>
      <c r="B1716" s="365" t="s">
        <v>7</v>
      </c>
      <c r="C1716" s="364" t="s">
        <v>1078</v>
      </c>
      <c r="D1716" s="364" t="s">
        <v>1079</v>
      </c>
      <c r="E1716" s="364" t="s">
        <v>258</v>
      </c>
      <c r="F1716" s="364" t="s">
        <v>1144</v>
      </c>
      <c r="G1716" s="365" t="s">
        <v>332</v>
      </c>
      <c r="H1716" s="364" t="s">
        <v>293</v>
      </c>
      <c r="I1716" s="364" t="s">
        <v>1081</v>
      </c>
      <c r="J1716" s="366" t="s">
        <v>1145</v>
      </c>
      <c r="K1716" s="366">
        <v>-281820</v>
      </c>
      <c r="L1716" s="366">
        <v>-3</v>
      </c>
      <c r="M1716" s="366">
        <v>-281820</v>
      </c>
      <c r="N1716" s="366">
        <v>-3</v>
      </c>
    </row>
    <row r="1717" spans="1:14" ht="48">
      <c r="A1717" s="364">
        <v>1715</v>
      </c>
      <c r="B1717" s="365" t="s">
        <v>7</v>
      </c>
      <c r="C1717" s="364" t="s">
        <v>1078</v>
      </c>
      <c r="D1717" s="364" t="s">
        <v>1159</v>
      </c>
      <c r="E1717" s="364" t="s">
        <v>258</v>
      </c>
      <c r="F1717" s="364" t="s">
        <v>1178</v>
      </c>
      <c r="G1717" s="365" t="s">
        <v>344</v>
      </c>
      <c r="H1717" s="364" t="s">
        <v>293</v>
      </c>
      <c r="I1717" s="364" t="s">
        <v>1081</v>
      </c>
      <c r="J1717" s="366" t="s">
        <v>1179</v>
      </c>
      <c r="K1717" s="366">
        <v>-175912</v>
      </c>
      <c r="L1717" s="366">
        <v>-2</v>
      </c>
      <c r="M1717" s="366">
        <v>-175912</v>
      </c>
      <c r="N1717" s="366">
        <v>-2</v>
      </c>
    </row>
    <row r="1718" spans="1:14" ht="48">
      <c r="A1718" s="364">
        <v>1716</v>
      </c>
      <c r="B1718" s="365" t="s">
        <v>7</v>
      </c>
      <c r="C1718" s="364" t="s">
        <v>1078</v>
      </c>
      <c r="D1718" s="364" t="s">
        <v>1159</v>
      </c>
      <c r="E1718" s="364" t="s">
        <v>258</v>
      </c>
      <c r="F1718" s="364" t="s">
        <v>1165</v>
      </c>
      <c r="G1718" s="365" t="s">
        <v>416</v>
      </c>
      <c r="H1718" s="364" t="s">
        <v>293</v>
      </c>
      <c r="I1718" s="364" t="s">
        <v>1081</v>
      </c>
      <c r="J1718" s="366" t="s">
        <v>1166</v>
      </c>
      <c r="K1718" s="366">
        <v>158928</v>
      </c>
      <c r="L1718" s="366">
        <v>2</v>
      </c>
      <c r="M1718" s="366">
        <v>158928</v>
      </c>
      <c r="N1718" s="366">
        <v>2</v>
      </c>
    </row>
    <row r="1719" spans="1:14" ht="48">
      <c r="A1719" s="364">
        <v>1717</v>
      </c>
      <c r="B1719" s="365" t="s">
        <v>7</v>
      </c>
      <c r="C1719" s="364" t="s">
        <v>1078</v>
      </c>
      <c r="D1719" s="364" t="s">
        <v>1159</v>
      </c>
      <c r="E1719" s="364" t="s">
        <v>258</v>
      </c>
      <c r="F1719" s="364" t="s">
        <v>1990</v>
      </c>
      <c r="G1719" s="365" t="s">
        <v>1991</v>
      </c>
      <c r="H1719" s="364" t="s">
        <v>293</v>
      </c>
      <c r="I1719" s="364" t="s">
        <v>1081</v>
      </c>
      <c r="J1719" s="366" t="s">
        <v>1992</v>
      </c>
      <c r="K1719" s="366">
        <v>2099328</v>
      </c>
      <c r="L1719" s="366">
        <v>24</v>
      </c>
      <c r="M1719" s="366">
        <v>2099328</v>
      </c>
      <c r="N1719" s="366">
        <v>24</v>
      </c>
    </row>
    <row r="1720" spans="1:14" ht="36">
      <c r="A1720" s="364">
        <v>1718</v>
      </c>
      <c r="B1720" s="365" t="s">
        <v>7</v>
      </c>
      <c r="C1720" s="364" t="s">
        <v>1078</v>
      </c>
      <c r="D1720" s="364" t="s">
        <v>1079</v>
      </c>
      <c r="E1720" s="364" t="s">
        <v>258</v>
      </c>
      <c r="F1720" s="364" t="s">
        <v>1269</v>
      </c>
      <c r="G1720" s="365" t="s">
        <v>358</v>
      </c>
      <c r="H1720" s="364" t="s">
        <v>293</v>
      </c>
      <c r="I1720" s="364" t="s">
        <v>1081</v>
      </c>
      <c r="J1720" s="366" t="s">
        <v>1270</v>
      </c>
      <c r="K1720" s="366">
        <v>203192</v>
      </c>
      <c r="L1720" s="366">
        <v>2</v>
      </c>
      <c r="M1720" s="366">
        <v>203192</v>
      </c>
      <c r="N1720" s="366">
        <v>2</v>
      </c>
    </row>
    <row r="1721" spans="1:14" ht="36">
      <c r="A1721" s="364">
        <v>1719</v>
      </c>
      <c r="B1721" s="365" t="s">
        <v>7</v>
      </c>
      <c r="C1721" s="364" t="s">
        <v>1078</v>
      </c>
      <c r="D1721" s="364" t="s">
        <v>1079</v>
      </c>
      <c r="E1721" s="364" t="s">
        <v>258</v>
      </c>
      <c r="F1721" s="364" t="s">
        <v>1263</v>
      </c>
      <c r="G1721" s="365" t="s">
        <v>330</v>
      </c>
      <c r="H1721" s="364" t="s">
        <v>293</v>
      </c>
      <c r="I1721" s="364" t="s">
        <v>1081</v>
      </c>
      <c r="J1721" s="366" t="s">
        <v>1264</v>
      </c>
      <c r="K1721" s="366">
        <v>459008</v>
      </c>
      <c r="L1721" s="366">
        <v>4</v>
      </c>
      <c r="M1721" s="366">
        <v>459008</v>
      </c>
      <c r="N1721" s="366">
        <v>4</v>
      </c>
    </row>
    <row r="1722" spans="1:14" ht="48">
      <c r="A1722" s="364">
        <v>1720</v>
      </c>
      <c r="B1722" s="365" t="s">
        <v>7</v>
      </c>
      <c r="C1722" s="364" t="s">
        <v>1078</v>
      </c>
      <c r="D1722" s="364" t="s">
        <v>1159</v>
      </c>
      <c r="E1722" s="364" t="s">
        <v>258</v>
      </c>
      <c r="F1722" s="364" t="s">
        <v>1206</v>
      </c>
      <c r="G1722" s="365" t="s">
        <v>335</v>
      </c>
      <c r="H1722" s="364" t="s">
        <v>293</v>
      </c>
      <c r="I1722" s="364" t="s">
        <v>1081</v>
      </c>
      <c r="J1722" s="366" t="s">
        <v>1207</v>
      </c>
      <c r="K1722" s="366">
        <v>-152064</v>
      </c>
      <c r="L1722" s="366">
        <v>-2</v>
      </c>
      <c r="M1722" s="366">
        <v>-152064</v>
      </c>
      <c r="N1722" s="366">
        <v>-2</v>
      </c>
    </row>
    <row r="1723" spans="1:14" ht="36">
      <c r="A1723" s="364">
        <v>1721</v>
      </c>
      <c r="B1723" s="365" t="s">
        <v>7</v>
      </c>
      <c r="C1723" s="364" t="s">
        <v>1078</v>
      </c>
      <c r="D1723" s="364" t="s">
        <v>1086</v>
      </c>
      <c r="E1723" s="364" t="s">
        <v>258</v>
      </c>
      <c r="F1723" s="364" t="s">
        <v>1208</v>
      </c>
      <c r="G1723" s="365" t="s">
        <v>415</v>
      </c>
      <c r="H1723" s="364" t="s">
        <v>293</v>
      </c>
      <c r="I1723" s="364" t="s">
        <v>1081</v>
      </c>
      <c r="J1723" s="366" t="s">
        <v>1209</v>
      </c>
      <c r="K1723" s="366">
        <v>571296</v>
      </c>
      <c r="L1723" s="366">
        <v>8</v>
      </c>
      <c r="M1723" s="366">
        <v>571296</v>
      </c>
      <c r="N1723" s="366">
        <v>8</v>
      </c>
    </row>
    <row r="1724" spans="1:14" ht="36">
      <c r="A1724" s="364">
        <v>1722</v>
      </c>
      <c r="B1724" s="365" t="s">
        <v>7</v>
      </c>
      <c r="C1724" s="364" t="s">
        <v>1078</v>
      </c>
      <c r="D1724" s="364" t="s">
        <v>1079</v>
      </c>
      <c r="E1724" s="364" t="s">
        <v>258</v>
      </c>
      <c r="F1724" s="364" t="s">
        <v>1080</v>
      </c>
      <c r="G1724" s="365" t="s">
        <v>316</v>
      </c>
      <c r="H1724" s="364" t="s">
        <v>293</v>
      </c>
      <c r="I1724" s="364" t="s">
        <v>1081</v>
      </c>
      <c r="J1724" s="366" t="s">
        <v>1082</v>
      </c>
      <c r="K1724" s="366">
        <v>395472</v>
      </c>
      <c r="L1724" s="366">
        <v>4</v>
      </c>
      <c r="M1724" s="366">
        <v>395472</v>
      </c>
      <c r="N1724" s="366">
        <v>4</v>
      </c>
    </row>
    <row r="1725" spans="1:14" ht="24">
      <c r="A1725" s="364">
        <v>1723</v>
      </c>
      <c r="B1725" s="365" t="s">
        <v>7</v>
      </c>
      <c r="C1725" s="364" t="s">
        <v>1078</v>
      </c>
      <c r="D1725" s="364" t="s">
        <v>1079</v>
      </c>
      <c r="E1725" s="364" t="s">
        <v>258</v>
      </c>
      <c r="F1725" s="364" t="s">
        <v>1380</v>
      </c>
      <c r="G1725" s="365" t="s">
        <v>1052</v>
      </c>
      <c r="H1725" s="364" t="s">
        <v>1039</v>
      </c>
      <c r="I1725" s="364" t="s">
        <v>1081</v>
      </c>
      <c r="J1725" s="366" t="s">
        <v>1381</v>
      </c>
      <c r="K1725" s="366">
        <v>1242560</v>
      </c>
      <c r="L1725" s="366">
        <v>8</v>
      </c>
      <c r="M1725" s="366">
        <v>1242560</v>
      </c>
      <c r="N1725" s="366">
        <v>8</v>
      </c>
    </row>
    <row r="1726" spans="1:14" ht="24">
      <c r="A1726" s="364">
        <v>1724</v>
      </c>
      <c r="B1726" s="365" t="s">
        <v>7</v>
      </c>
      <c r="C1726" s="364" t="s">
        <v>1078</v>
      </c>
      <c r="D1726" s="364" t="s">
        <v>1079</v>
      </c>
      <c r="E1726" s="364" t="s">
        <v>258</v>
      </c>
      <c r="F1726" s="364" t="s">
        <v>1344</v>
      </c>
      <c r="G1726" s="365" t="s">
        <v>1042</v>
      </c>
      <c r="H1726" s="364" t="s">
        <v>1039</v>
      </c>
      <c r="I1726" s="364" t="s">
        <v>1081</v>
      </c>
      <c r="J1726" s="366" t="s">
        <v>1345</v>
      </c>
      <c r="K1726" s="366">
        <v>774180</v>
      </c>
      <c r="L1726" s="366">
        <v>5</v>
      </c>
      <c r="M1726" s="366">
        <v>774180</v>
      </c>
      <c r="N1726" s="366">
        <v>5</v>
      </c>
    </row>
    <row r="1727" spans="1:14" ht="24">
      <c r="A1727" s="364">
        <v>1725</v>
      </c>
      <c r="B1727" s="365" t="s">
        <v>7</v>
      </c>
      <c r="C1727" s="364" t="s">
        <v>1078</v>
      </c>
      <c r="D1727" s="364" t="s">
        <v>1079</v>
      </c>
      <c r="E1727" s="364" t="s">
        <v>258</v>
      </c>
      <c r="F1727" s="364" t="s">
        <v>1329</v>
      </c>
      <c r="G1727" s="365" t="s">
        <v>367</v>
      </c>
      <c r="H1727" s="364" t="s">
        <v>1039</v>
      </c>
      <c r="I1727" s="364" t="s">
        <v>1081</v>
      </c>
      <c r="J1727" s="366" t="s">
        <v>1330</v>
      </c>
      <c r="K1727" s="366">
        <v>1936176</v>
      </c>
      <c r="L1727" s="366">
        <v>12</v>
      </c>
      <c r="M1727" s="366">
        <v>1936176</v>
      </c>
      <c r="N1727" s="366">
        <v>12</v>
      </c>
    </row>
    <row r="1728" spans="1:14" ht="24">
      <c r="A1728" s="364">
        <v>1726</v>
      </c>
      <c r="B1728" s="365" t="s">
        <v>7</v>
      </c>
      <c r="C1728" s="364" t="s">
        <v>1078</v>
      </c>
      <c r="D1728" s="364" t="s">
        <v>1079</v>
      </c>
      <c r="E1728" s="364" t="s">
        <v>258</v>
      </c>
      <c r="F1728" s="364" t="s">
        <v>1319</v>
      </c>
      <c r="G1728" s="365" t="s">
        <v>1044</v>
      </c>
      <c r="H1728" s="364" t="s">
        <v>1039</v>
      </c>
      <c r="I1728" s="364" t="s">
        <v>1081</v>
      </c>
      <c r="J1728" s="366" t="s">
        <v>1320</v>
      </c>
      <c r="K1728" s="366">
        <v>1868592</v>
      </c>
      <c r="L1728" s="366">
        <v>12</v>
      </c>
      <c r="M1728" s="366">
        <v>1868592</v>
      </c>
      <c r="N1728" s="366">
        <v>12</v>
      </c>
    </row>
    <row r="1729" spans="1:14" ht="36">
      <c r="A1729" s="364">
        <v>1727</v>
      </c>
      <c r="B1729" s="365" t="s">
        <v>7</v>
      </c>
      <c r="C1729" s="364" t="s">
        <v>1078</v>
      </c>
      <c r="D1729" s="364" t="s">
        <v>1079</v>
      </c>
      <c r="E1729" s="364" t="s">
        <v>258</v>
      </c>
      <c r="F1729" s="364" t="s">
        <v>1265</v>
      </c>
      <c r="G1729" s="365" t="s">
        <v>317</v>
      </c>
      <c r="H1729" s="364" t="s">
        <v>293</v>
      </c>
      <c r="I1729" s="364" t="s">
        <v>1084</v>
      </c>
      <c r="J1729" s="366" t="s">
        <v>1266</v>
      </c>
      <c r="K1729" s="366">
        <v>763488</v>
      </c>
      <c r="L1729" s="366">
        <v>8</v>
      </c>
      <c r="M1729" s="366">
        <v>763488</v>
      </c>
      <c r="N1729" s="366">
        <v>8</v>
      </c>
    </row>
    <row r="1730" spans="1:14" ht="36">
      <c r="A1730" s="364">
        <v>1728</v>
      </c>
      <c r="B1730" s="365" t="s">
        <v>7</v>
      </c>
      <c r="C1730" s="364" t="s">
        <v>1078</v>
      </c>
      <c r="D1730" s="364" t="s">
        <v>1079</v>
      </c>
      <c r="E1730" s="364" t="s">
        <v>258</v>
      </c>
      <c r="F1730" s="364" t="s">
        <v>1222</v>
      </c>
      <c r="G1730" s="365" t="s">
        <v>968</v>
      </c>
      <c r="H1730" s="364" t="s">
        <v>293</v>
      </c>
      <c r="I1730" s="364" t="s">
        <v>1084</v>
      </c>
      <c r="J1730" s="366" t="s">
        <v>1223</v>
      </c>
      <c r="K1730" s="366">
        <v>2371732</v>
      </c>
      <c r="L1730" s="366">
        <v>19</v>
      </c>
      <c r="M1730" s="366">
        <v>2371732</v>
      </c>
      <c r="N1730" s="366">
        <v>19</v>
      </c>
    </row>
    <row r="1731" spans="1:14" ht="36">
      <c r="A1731" s="364">
        <v>1729</v>
      </c>
      <c r="B1731" s="365" t="s">
        <v>7</v>
      </c>
      <c r="C1731" s="364" t="s">
        <v>1078</v>
      </c>
      <c r="D1731" s="364" t="s">
        <v>1079</v>
      </c>
      <c r="E1731" s="364" t="s">
        <v>258</v>
      </c>
      <c r="F1731" s="364" t="s">
        <v>1153</v>
      </c>
      <c r="G1731" s="365" t="s">
        <v>969</v>
      </c>
      <c r="H1731" s="364" t="s">
        <v>293</v>
      </c>
      <c r="I1731" s="364" t="s">
        <v>1084</v>
      </c>
      <c r="J1731" s="366" t="s">
        <v>1154</v>
      </c>
      <c r="K1731" s="366">
        <v>1948320</v>
      </c>
      <c r="L1731" s="366">
        <v>18</v>
      </c>
      <c r="M1731" s="366">
        <v>1948320</v>
      </c>
      <c r="N1731" s="366">
        <v>18</v>
      </c>
    </row>
    <row r="1732" spans="1:14" ht="36">
      <c r="A1732" s="364">
        <v>1730</v>
      </c>
      <c r="B1732" s="365" t="s">
        <v>7</v>
      </c>
      <c r="C1732" s="364" t="s">
        <v>1078</v>
      </c>
      <c r="D1732" s="364" t="s">
        <v>1079</v>
      </c>
      <c r="E1732" s="364" t="s">
        <v>258</v>
      </c>
      <c r="F1732" s="364" t="s">
        <v>1094</v>
      </c>
      <c r="G1732" s="365" t="s">
        <v>336</v>
      </c>
      <c r="H1732" s="364" t="s">
        <v>293</v>
      </c>
      <c r="I1732" s="364" t="s">
        <v>1084</v>
      </c>
      <c r="J1732" s="366" t="s">
        <v>1095</v>
      </c>
      <c r="K1732" s="366">
        <v>612832</v>
      </c>
      <c r="L1732" s="366">
        <v>4</v>
      </c>
      <c r="M1732" s="366">
        <v>612832</v>
      </c>
      <c r="N1732" s="366">
        <v>4</v>
      </c>
    </row>
    <row r="1733" spans="1:14" ht="36">
      <c r="A1733" s="364">
        <v>1731</v>
      </c>
      <c r="B1733" s="365" t="s">
        <v>7</v>
      </c>
      <c r="C1733" s="364" t="s">
        <v>1078</v>
      </c>
      <c r="D1733" s="364" t="s">
        <v>1079</v>
      </c>
      <c r="E1733" s="364" t="s">
        <v>258</v>
      </c>
      <c r="F1733" s="364" t="s">
        <v>1083</v>
      </c>
      <c r="G1733" s="365" t="s">
        <v>312</v>
      </c>
      <c r="H1733" s="364" t="s">
        <v>293</v>
      </c>
      <c r="I1733" s="364" t="s">
        <v>1084</v>
      </c>
      <c r="J1733" s="366" t="s">
        <v>1085</v>
      </c>
      <c r="K1733" s="366">
        <v>7410832</v>
      </c>
      <c r="L1733" s="366">
        <v>52</v>
      </c>
      <c r="M1733" s="366">
        <v>7410832</v>
      </c>
      <c r="N1733" s="366">
        <v>52</v>
      </c>
    </row>
    <row r="1734" spans="1:14" ht="36">
      <c r="A1734" s="364">
        <v>1732</v>
      </c>
      <c r="B1734" s="365" t="s">
        <v>7</v>
      </c>
      <c r="C1734" s="364" t="s">
        <v>1078</v>
      </c>
      <c r="D1734" s="364" t="s">
        <v>1079</v>
      </c>
      <c r="E1734" s="364" t="s">
        <v>258</v>
      </c>
      <c r="F1734" s="364" t="s">
        <v>1196</v>
      </c>
      <c r="G1734" s="365" t="s">
        <v>334</v>
      </c>
      <c r="H1734" s="364" t="s">
        <v>293</v>
      </c>
      <c r="I1734" s="364" t="s">
        <v>1084</v>
      </c>
      <c r="J1734" s="366" t="s">
        <v>1197</v>
      </c>
      <c r="K1734" s="366">
        <v>1063480</v>
      </c>
      <c r="L1734" s="366">
        <v>10</v>
      </c>
      <c r="M1734" s="366">
        <v>1063480</v>
      </c>
      <c r="N1734" s="366">
        <v>10</v>
      </c>
    </row>
    <row r="1735" spans="1:14" ht="36">
      <c r="A1735" s="364">
        <v>1733</v>
      </c>
      <c r="B1735" s="365" t="s">
        <v>7</v>
      </c>
      <c r="C1735" s="364" t="s">
        <v>1078</v>
      </c>
      <c r="D1735" s="364" t="s">
        <v>1079</v>
      </c>
      <c r="E1735" s="364" t="s">
        <v>258</v>
      </c>
      <c r="F1735" s="364" t="s">
        <v>1180</v>
      </c>
      <c r="G1735" s="365" t="s">
        <v>417</v>
      </c>
      <c r="H1735" s="364" t="s">
        <v>293</v>
      </c>
      <c r="I1735" s="364" t="s">
        <v>1084</v>
      </c>
      <c r="J1735" s="366" t="s">
        <v>1181</v>
      </c>
      <c r="K1735" s="366">
        <v>925320</v>
      </c>
      <c r="L1735" s="366">
        <v>10</v>
      </c>
      <c r="M1735" s="366">
        <v>925320</v>
      </c>
      <c r="N1735" s="366">
        <v>10</v>
      </c>
    </row>
    <row r="1736" spans="1:14" ht="24">
      <c r="A1736" s="364">
        <v>1734</v>
      </c>
      <c r="B1736" s="365" t="s">
        <v>7</v>
      </c>
      <c r="C1736" s="364" t="s">
        <v>1078</v>
      </c>
      <c r="D1736" s="364" t="s">
        <v>1079</v>
      </c>
      <c r="E1736" s="364" t="s">
        <v>258</v>
      </c>
      <c r="F1736" s="364" t="s">
        <v>1731</v>
      </c>
      <c r="G1736" s="365" t="s">
        <v>1732</v>
      </c>
      <c r="H1736" s="364" t="s">
        <v>296</v>
      </c>
      <c r="I1736" s="364" t="s">
        <v>1282</v>
      </c>
      <c r="J1736" s="366" t="s">
        <v>1733</v>
      </c>
      <c r="K1736" s="366">
        <v>455293</v>
      </c>
      <c r="L1736" s="366">
        <v>2</v>
      </c>
      <c r="M1736" s="366">
        <v>455293</v>
      </c>
      <c r="N1736" s="366">
        <v>2</v>
      </c>
    </row>
    <row r="1737" spans="1:14" ht="48">
      <c r="A1737" s="364">
        <v>1735</v>
      </c>
      <c r="B1737" s="365" t="s">
        <v>7</v>
      </c>
      <c r="C1737" s="364" t="s">
        <v>1078</v>
      </c>
      <c r="D1737" s="364" t="s">
        <v>1079</v>
      </c>
      <c r="E1737" s="364" t="s">
        <v>258</v>
      </c>
      <c r="F1737" s="364" t="s">
        <v>2003</v>
      </c>
      <c r="G1737" s="365" t="s">
        <v>2004</v>
      </c>
      <c r="H1737" s="364" t="s">
        <v>983</v>
      </c>
      <c r="I1737" s="364" t="s">
        <v>1282</v>
      </c>
      <c r="J1737" s="366" t="s">
        <v>2005</v>
      </c>
      <c r="K1737" s="366">
        <v>0</v>
      </c>
      <c r="L1737" s="366">
        <v>0</v>
      </c>
      <c r="M1737" s="366">
        <v>0</v>
      </c>
      <c r="N1737" s="366">
        <v>0</v>
      </c>
    </row>
    <row r="1738" spans="1:14" ht="48">
      <c r="A1738" s="364">
        <v>1736</v>
      </c>
      <c r="B1738" s="365" t="s">
        <v>7</v>
      </c>
      <c r="C1738" s="364" t="s">
        <v>1078</v>
      </c>
      <c r="D1738" s="364" t="s">
        <v>1131</v>
      </c>
      <c r="E1738" s="364" t="s">
        <v>258</v>
      </c>
      <c r="F1738" s="364" t="s">
        <v>1806</v>
      </c>
      <c r="G1738" s="365" t="s">
        <v>1807</v>
      </c>
      <c r="H1738" s="364" t="s">
        <v>297</v>
      </c>
      <c r="I1738" s="364" t="s">
        <v>1282</v>
      </c>
      <c r="J1738" s="366" t="s">
        <v>1808</v>
      </c>
      <c r="K1738" s="366">
        <v>670810</v>
      </c>
      <c r="L1738" s="366">
        <v>2</v>
      </c>
      <c r="M1738" s="366">
        <v>670810</v>
      </c>
      <c r="N1738" s="366">
        <v>2</v>
      </c>
    </row>
    <row r="1739" spans="1:14" ht="48">
      <c r="A1739" s="364">
        <v>1737</v>
      </c>
      <c r="B1739" s="365" t="s">
        <v>7</v>
      </c>
      <c r="C1739" s="364" t="s">
        <v>1078</v>
      </c>
      <c r="D1739" s="364" t="s">
        <v>1131</v>
      </c>
      <c r="E1739" s="364" t="s">
        <v>258</v>
      </c>
      <c r="F1739" s="364" t="s">
        <v>1766</v>
      </c>
      <c r="G1739" s="365" t="s">
        <v>1767</v>
      </c>
      <c r="H1739" s="364" t="s">
        <v>297</v>
      </c>
      <c r="I1739" s="364" t="s">
        <v>1282</v>
      </c>
      <c r="J1739" s="366" t="s">
        <v>1768</v>
      </c>
      <c r="K1739" s="366">
        <v>741965</v>
      </c>
      <c r="L1739" s="366">
        <v>2</v>
      </c>
      <c r="M1739" s="366">
        <v>741965</v>
      </c>
      <c r="N1739" s="366">
        <v>2</v>
      </c>
    </row>
    <row r="1740" spans="1:14" ht="48">
      <c r="A1740" s="364">
        <v>1738</v>
      </c>
      <c r="B1740" s="365" t="s">
        <v>7</v>
      </c>
      <c r="C1740" s="364" t="s">
        <v>1078</v>
      </c>
      <c r="D1740" s="364" t="s">
        <v>1131</v>
      </c>
      <c r="E1740" s="364" t="s">
        <v>258</v>
      </c>
      <c r="F1740" s="364" t="s">
        <v>2180</v>
      </c>
      <c r="G1740" s="365" t="s">
        <v>2181</v>
      </c>
      <c r="H1740" s="364" t="s">
        <v>297</v>
      </c>
      <c r="I1740" s="364" t="s">
        <v>1187</v>
      </c>
      <c r="J1740" s="366" t="s">
        <v>2182</v>
      </c>
      <c r="K1740" s="366">
        <v>0</v>
      </c>
      <c r="L1740" s="366">
        <v>0</v>
      </c>
      <c r="M1740" s="366">
        <v>0</v>
      </c>
      <c r="N1740" s="366">
        <v>0</v>
      </c>
    </row>
    <row r="1741" spans="1:14" ht="24">
      <c r="A1741" s="364">
        <v>1739</v>
      </c>
      <c r="B1741" s="365" t="s">
        <v>7</v>
      </c>
      <c r="C1741" s="364" t="s">
        <v>1078</v>
      </c>
      <c r="D1741" s="364" t="s">
        <v>1079</v>
      </c>
      <c r="E1741" s="364" t="s">
        <v>258</v>
      </c>
      <c r="F1741" s="364" t="s">
        <v>2183</v>
      </c>
      <c r="G1741" s="365" t="s">
        <v>2184</v>
      </c>
      <c r="H1741" s="364" t="s">
        <v>296</v>
      </c>
      <c r="I1741" s="364" t="s">
        <v>1187</v>
      </c>
      <c r="J1741" s="366" t="s">
        <v>2185</v>
      </c>
      <c r="K1741" s="366">
        <v>473488</v>
      </c>
      <c r="L1741" s="366">
        <v>2</v>
      </c>
      <c r="M1741" s="366">
        <v>473488</v>
      </c>
      <c r="N1741" s="366">
        <v>2</v>
      </c>
    </row>
    <row r="1742" spans="1:14" ht="24">
      <c r="A1742" s="364">
        <v>1740</v>
      </c>
      <c r="B1742" s="365" t="s">
        <v>7</v>
      </c>
      <c r="C1742" s="364" t="s">
        <v>1078</v>
      </c>
      <c r="D1742" s="364" t="s">
        <v>1079</v>
      </c>
      <c r="E1742" s="364" t="s">
        <v>258</v>
      </c>
      <c r="F1742" s="364" t="s">
        <v>1281</v>
      </c>
      <c r="G1742" s="365" t="s">
        <v>368</v>
      </c>
      <c r="H1742" s="364" t="s">
        <v>296</v>
      </c>
      <c r="I1742" s="364" t="s">
        <v>1282</v>
      </c>
      <c r="J1742" s="366" t="s">
        <v>1283</v>
      </c>
      <c r="K1742" s="366">
        <v>0</v>
      </c>
      <c r="L1742" s="366">
        <v>0</v>
      </c>
      <c r="M1742" s="366">
        <v>0</v>
      </c>
      <c r="N1742" s="366">
        <v>0</v>
      </c>
    </row>
    <row r="1743" spans="1:14" ht="24">
      <c r="A1743" s="364">
        <v>1741</v>
      </c>
      <c r="B1743" s="365" t="s">
        <v>7</v>
      </c>
      <c r="C1743" s="364" t="s">
        <v>1078</v>
      </c>
      <c r="D1743" s="364" t="s">
        <v>1079</v>
      </c>
      <c r="E1743" s="364" t="s">
        <v>258</v>
      </c>
      <c r="F1743" s="364" t="s">
        <v>1279</v>
      </c>
      <c r="G1743" s="365" t="s">
        <v>369</v>
      </c>
      <c r="H1743" s="364" t="s">
        <v>296</v>
      </c>
      <c r="I1743" s="364" t="s">
        <v>1187</v>
      </c>
      <c r="J1743" s="366" t="s">
        <v>1280</v>
      </c>
      <c r="K1743" s="366">
        <v>0</v>
      </c>
      <c r="L1743" s="366">
        <v>0</v>
      </c>
      <c r="M1743" s="366">
        <v>0</v>
      </c>
      <c r="N1743" s="366">
        <v>0</v>
      </c>
    </row>
    <row r="1744" spans="1:14" ht="36">
      <c r="A1744" s="364">
        <v>1742</v>
      </c>
      <c r="B1744" s="365" t="s">
        <v>7</v>
      </c>
      <c r="C1744" s="364" t="s">
        <v>1078</v>
      </c>
      <c r="D1744" s="364" t="s">
        <v>1131</v>
      </c>
      <c r="E1744" s="364" t="s">
        <v>258</v>
      </c>
      <c r="F1744" s="364" t="s">
        <v>1382</v>
      </c>
      <c r="G1744" s="365" t="s">
        <v>986</v>
      </c>
      <c r="H1744" s="364" t="s">
        <v>283</v>
      </c>
      <c r="I1744" s="364" t="s">
        <v>1251</v>
      </c>
      <c r="J1744" s="366" t="s">
        <v>1383</v>
      </c>
      <c r="K1744" s="366">
        <v>-573358</v>
      </c>
      <c r="L1744" s="366">
        <v>-2</v>
      </c>
      <c r="M1744" s="366">
        <v>-573358</v>
      </c>
      <c r="N1744" s="366">
        <v>-2</v>
      </c>
    </row>
    <row r="1745" spans="1:14" ht="36">
      <c r="A1745" s="364">
        <v>1743</v>
      </c>
      <c r="B1745" s="365" t="s">
        <v>7</v>
      </c>
      <c r="C1745" s="364" t="s">
        <v>1078</v>
      </c>
      <c r="D1745" s="364" t="s">
        <v>1131</v>
      </c>
      <c r="E1745" s="364" t="s">
        <v>258</v>
      </c>
      <c r="F1745" s="364" t="s">
        <v>1368</v>
      </c>
      <c r="G1745" s="365" t="s">
        <v>377</v>
      </c>
      <c r="H1745" s="364" t="s">
        <v>283</v>
      </c>
      <c r="I1745" s="364" t="s">
        <v>1251</v>
      </c>
      <c r="J1745" s="366" t="s">
        <v>1369</v>
      </c>
      <c r="K1745" s="366">
        <v>-742396</v>
      </c>
      <c r="L1745" s="366">
        <v>-2</v>
      </c>
      <c r="M1745" s="366">
        <v>-742396</v>
      </c>
      <c r="N1745" s="366">
        <v>-2</v>
      </c>
    </row>
    <row r="1746" spans="1:14" ht="60">
      <c r="A1746" s="364">
        <v>1744</v>
      </c>
      <c r="B1746" s="365" t="s">
        <v>7</v>
      </c>
      <c r="C1746" s="364" t="s">
        <v>1078</v>
      </c>
      <c r="D1746" s="364" t="s">
        <v>1131</v>
      </c>
      <c r="E1746" s="364" t="s">
        <v>258</v>
      </c>
      <c r="F1746" s="364" t="s">
        <v>1455</v>
      </c>
      <c r="G1746" s="365" t="s">
        <v>349</v>
      </c>
      <c r="H1746" s="364" t="s">
        <v>283</v>
      </c>
      <c r="I1746" s="364" t="s">
        <v>1251</v>
      </c>
      <c r="J1746" s="366" t="s">
        <v>1456</v>
      </c>
      <c r="K1746" s="366">
        <v>2350651</v>
      </c>
      <c r="L1746" s="366">
        <v>6</v>
      </c>
      <c r="M1746" s="366">
        <v>2350651</v>
      </c>
      <c r="N1746" s="366">
        <v>6</v>
      </c>
    </row>
    <row r="1747" spans="1:14" ht="48">
      <c r="A1747" s="364">
        <v>1745</v>
      </c>
      <c r="B1747" s="365" t="s">
        <v>7</v>
      </c>
      <c r="C1747" s="364" t="s">
        <v>1078</v>
      </c>
      <c r="D1747" s="364" t="s">
        <v>1090</v>
      </c>
      <c r="E1747" s="364" t="s">
        <v>258</v>
      </c>
      <c r="F1747" s="364" t="s">
        <v>1492</v>
      </c>
      <c r="G1747" s="365" t="s">
        <v>1064</v>
      </c>
      <c r="H1747" s="364" t="s">
        <v>284</v>
      </c>
      <c r="I1747" s="364" t="s">
        <v>1251</v>
      </c>
      <c r="J1747" s="366" t="s">
        <v>1493</v>
      </c>
      <c r="K1747" s="366">
        <v>2549816</v>
      </c>
      <c r="L1747" s="366">
        <v>8</v>
      </c>
      <c r="M1747" s="366">
        <v>2549816</v>
      </c>
      <c r="N1747" s="366">
        <v>8</v>
      </c>
    </row>
    <row r="1748" spans="1:14" ht="36">
      <c r="A1748" s="364">
        <v>1746</v>
      </c>
      <c r="B1748" s="365" t="s">
        <v>7</v>
      </c>
      <c r="C1748" s="364" t="s">
        <v>1078</v>
      </c>
      <c r="D1748" s="364" t="s">
        <v>1131</v>
      </c>
      <c r="E1748" s="364" t="s">
        <v>258</v>
      </c>
      <c r="F1748" s="364" t="s">
        <v>1300</v>
      </c>
      <c r="G1748" s="365" t="s">
        <v>362</v>
      </c>
      <c r="H1748" s="364" t="s">
        <v>283</v>
      </c>
      <c r="I1748" s="364" t="s">
        <v>1251</v>
      </c>
      <c r="J1748" s="366" t="s">
        <v>1301</v>
      </c>
      <c r="K1748" s="366">
        <v>1441743</v>
      </c>
      <c r="L1748" s="366">
        <v>5</v>
      </c>
      <c r="M1748" s="366">
        <v>1441743</v>
      </c>
      <c r="N1748" s="366">
        <v>5</v>
      </c>
    </row>
    <row r="1749" spans="1:14" ht="60">
      <c r="A1749" s="364">
        <v>1747</v>
      </c>
      <c r="B1749" s="365" t="s">
        <v>7</v>
      </c>
      <c r="C1749" s="364" t="s">
        <v>1078</v>
      </c>
      <c r="D1749" s="364" t="s">
        <v>1131</v>
      </c>
      <c r="E1749" s="364" t="s">
        <v>258</v>
      </c>
      <c r="F1749" s="364" t="s">
        <v>1444</v>
      </c>
      <c r="G1749" s="365" t="s">
        <v>378</v>
      </c>
      <c r="H1749" s="364" t="s">
        <v>283</v>
      </c>
      <c r="I1749" s="364" t="s">
        <v>1251</v>
      </c>
      <c r="J1749" s="366" t="s">
        <v>1445</v>
      </c>
      <c r="K1749" s="366">
        <v>1462700</v>
      </c>
      <c r="L1749" s="366">
        <v>4</v>
      </c>
      <c r="M1749" s="366">
        <v>1462700</v>
      </c>
      <c r="N1749" s="366">
        <v>4</v>
      </c>
    </row>
    <row r="1750" spans="1:14" ht="36">
      <c r="A1750" s="364">
        <v>1748</v>
      </c>
      <c r="B1750" s="365" t="s">
        <v>7</v>
      </c>
      <c r="C1750" s="364" t="s">
        <v>1078</v>
      </c>
      <c r="D1750" s="364" t="s">
        <v>1090</v>
      </c>
      <c r="E1750" s="364" t="s">
        <v>258</v>
      </c>
      <c r="F1750" s="364" t="s">
        <v>1250</v>
      </c>
      <c r="G1750" s="365" t="s">
        <v>370</v>
      </c>
      <c r="H1750" s="364" t="s">
        <v>285</v>
      </c>
      <c r="I1750" s="364" t="s">
        <v>1251</v>
      </c>
      <c r="J1750" s="366" t="s">
        <v>1252</v>
      </c>
      <c r="K1750" s="366">
        <v>288403</v>
      </c>
      <c r="L1750" s="366">
        <v>1</v>
      </c>
      <c r="M1750" s="366">
        <v>288403</v>
      </c>
      <c r="N1750" s="366">
        <v>1</v>
      </c>
    </row>
    <row r="1751" spans="1:14" ht="24">
      <c r="A1751" s="364">
        <v>1749</v>
      </c>
      <c r="B1751" s="365" t="s">
        <v>7</v>
      </c>
      <c r="C1751" s="364" t="s">
        <v>1078</v>
      </c>
      <c r="D1751" s="364" t="s">
        <v>1079</v>
      </c>
      <c r="E1751" s="364" t="s">
        <v>258</v>
      </c>
      <c r="F1751" s="364" t="s">
        <v>1288</v>
      </c>
      <c r="G1751" s="365" t="s">
        <v>1006</v>
      </c>
      <c r="H1751" s="364" t="s">
        <v>302</v>
      </c>
      <c r="I1751" s="364" t="s">
        <v>1183</v>
      </c>
      <c r="J1751" s="366" t="s">
        <v>1289</v>
      </c>
      <c r="K1751" s="366">
        <v>212619</v>
      </c>
      <c r="L1751" s="366">
        <v>1</v>
      </c>
      <c r="M1751" s="366">
        <v>212619</v>
      </c>
      <c r="N1751" s="366">
        <v>1</v>
      </c>
    </row>
    <row r="1752" spans="1:14" ht="36">
      <c r="A1752" s="364">
        <v>1750</v>
      </c>
      <c r="B1752" s="365" t="s">
        <v>7</v>
      </c>
      <c r="C1752" s="364" t="s">
        <v>1078</v>
      </c>
      <c r="D1752" s="364" t="s">
        <v>1079</v>
      </c>
      <c r="E1752" s="364" t="s">
        <v>258</v>
      </c>
      <c r="F1752" s="364" t="s">
        <v>1172</v>
      </c>
      <c r="G1752" s="365" t="s">
        <v>318</v>
      </c>
      <c r="H1752" s="364" t="s">
        <v>293</v>
      </c>
      <c r="I1752" s="364" t="s">
        <v>1088</v>
      </c>
      <c r="J1752" s="366" t="s">
        <v>1173</v>
      </c>
      <c r="K1752" s="366">
        <v>646536</v>
      </c>
      <c r="L1752" s="366">
        <v>6</v>
      </c>
      <c r="M1752" s="366">
        <v>646536</v>
      </c>
      <c r="N1752" s="366">
        <v>6</v>
      </c>
    </row>
    <row r="1753" spans="1:14" ht="24">
      <c r="A1753" s="364">
        <v>1751</v>
      </c>
      <c r="B1753" s="365" t="s">
        <v>7</v>
      </c>
      <c r="C1753" s="364" t="s">
        <v>1078</v>
      </c>
      <c r="D1753" s="364" t="s">
        <v>1090</v>
      </c>
      <c r="E1753" s="364" t="s">
        <v>258</v>
      </c>
      <c r="F1753" s="364" t="s">
        <v>1393</v>
      </c>
      <c r="G1753" s="365" t="s">
        <v>357</v>
      </c>
      <c r="H1753" s="364" t="s">
        <v>283</v>
      </c>
      <c r="I1753" s="364" t="s">
        <v>1148</v>
      </c>
      <c r="J1753" s="366" t="s">
        <v>1394</v>
      </c>
      <c r="K1753" s="366">
        <v>1256613</v>
      </c>
      <c r="L1753" s="366">
        <v>5</v>
      </c>
      <c r="M1753" s="366">
        <v>1256613</v>
      </c>
      <c r="N1753" s="366">
        <v>5</v>
      </c>
    </row>
    <row r="1754" spans="1:14" ht="24">
      <c r="A1754" s="364">
        <v>1752</v>
      </c>
      <c r="B1754" s="365" t="s">
        <v>7</v>
      </c>
      <c r="C1754" s="364" t="s">
        <v>1078</v>
      </c>
      <c r="D1754" s="364" t="s">
        <v>1090</v>
      </c>
      <c r="E1754" s="364" t="s">
        <v>258</v>
      </c>
      <c r="F1754" s="364" t="s">
        <v>1204</v>
      </c>
      <c r="G1754" s="365" t="s">
        <v>987</v>
      </c>
      <c r="H1754" s="364" t="s">
        <v>283</v>
      </c>
      <c r="I1754" s="364" t="s">
        <v>1148</v>
      </c>
      <c r="J1754" s="366" t="s">
        <v>1205</v>
      </c>
      <c r="K1754" s="366">
        <v>904760</v>
      </c>
      <c r="L1754" s="366">
        <v>4</v>
      </c>
      <c r="M1754" s="366">
        <v>904760</v>
      </c>
      <c r="N1754" s="366">
        <v>4</v>
      </c>
    </row>
    <row r="1755" spans="1:14" ht="24">
      <c r="A1755" s="364">
        <v>1753</v>
      </c>
      <c r="B1755" s="365" t="s">
        <v>7</v>
      </c>
      <c r="C1755" s="364" t="s">
        <v>1078</v>
      </c>
      <c r="D1755" s="364" t="s">
        <v>1090</v>
      </c>
      <c r="E1755" s="364" t="s">
        <v>258</v>
      </c>
      <c r="F1755" s="364" t="s">
        <v>1399</v>
      </c>
      <c r="G1755" s="365" t="s">
        <v>356</v>
      </c>
      <c r="H1755" s="364" t="s">
        <v>283</v>
      </c>
      <c r="I1755" s="364" t="s">
        <v>1148</v>
      </c>
      <c r="J1755" s="366" t="s">
        <v>1400</v>
      </c>
      <c r="K1755" s="366">
        <v>557925</v>
      </c>
      <c r="L1755" s="366">
        <v>2</v>
      </c>
      <c r="M1755" s="366">
        <v>557925</v>
      </c>
      <c r="N1755" s="366">
        <v>2</v>
      </c>
    </row>
    <row r="1756" spans="1:14" ht="24">
      <c r="A1756" s="364">
        <v>1754</v>
      </c>
      <c r="B1756" s="365" t="s">
        <v>7</v>
      </c>
      <c r="C1756" s="364" t="s">
        <v>1078</v>
      </c>
      <c r="D1756" s="364" t="s">
        <v>1079</v>
      </c>
      <c r="E1756" s="364" t="s">
        <v>258</v>
      </c>
      <c r="F1756" s="364" t="s">
        <v>1457</v>
      </c>
      <c r="G1756" s="365" t="s">
        <v>958</v>
      </c>
      <c r="H1756" s="364" t="s">
        <v>304</v>
      </c>
      <c r="I1756" s="364" t="s">
        <v>1148</v>
      </c>
      <c r="J1756" s="366" t="s">
        <v>1458</v>
      </c>
      <c r="K1756" s="366">
        <v>1554646</v>
      </c>
      <c r="L1756" s="366">
        <v>9</v>
      </c>
      <c r="M1756" s="366">
        <v>1554646</v>
      </c>
      <c r="N1756" s="366">
        <v>9</v>
      </c>
    </row>
    <row r="1757" spans="1:14" ht="48">
      <c r="A1757" s="364">
        <v>1755</v>
      </c>
      <c r="B1757" s="365" t="s">
        <v>7</v>
      </c>
      <c r="C1757" s="364" t="s">
        <v>1078</v>
      </c>
      <c r="D1757" s="364" t="s">
        <v>1079</v>
      </c>
      <c r="E1757" s="364" t="s">
        <v>258</v>
      </c>
      <c r="F1757" s="364" t="s">
        <v>1426</v>
      </c>
      <c r="G1757" s="365" t="s">
        <v>963</v>
      </c>
      <c r="H1757" s="364" t="s">
        <v>305</v>
      </c>
      <c r="I1757" s="364" t="s">
        <v>1148</v>
      </c>
      <c r="J1757" s="366" t="s">
        <v>1427</v>
      </c>
      <c r="K1757" s="366">
        <v>626686</v>
      </c>
      <c r="L1757" s="366">
        <v>3</v>
      </c>
      <c r="M1757" s="366">
        <v>626686</v>
      </c>
      <c r="N1757" s="366">
        <v>3</v>
      </c>
    </row>
    <row r="1758" spans="1:14" ht="48">
      <c r="A1758" s="364">
        <v>1756</v>
      </c>
      <c r="B1758" s="365" t="s">
        <v>7</v>
      </c>
      <c r="C1758" s="364" t="s">
        <v>1078</v>
      </c>
      <c r="D1758" s="364" t="s">
        <v>1079</v>
      </c>
      <c r="E1758" s="364" t="s">
        <v>258</v>
      </c>
      <c r="F1758" s="364" t="s">
        <v>1362</v>
      </c>
      <c r="G1758" s="365" t="s">
        <v>964</v>
      </c>
      <c r="H1758" s="364" t="s">
        <v>305</v>
      </c>
      <c r="I1758" s="364" t="s">
        <v>1148</v>
      </c>
      <c r="J1758" s="366" t="s">
        <v>1363</v>
      </c>
      <c r="K1758" s="366">
        <v>-2</v>
      </c>
      <c r="L1758" s="366">
        <v>0</v>
      </c>
      <c r="M1758" s="366">
        <v>-2</v>
      </c>
      <c r="N1758" s="366">
        <v>0</v>
      </c>
    </row>
    <row r="1759" spans="1:14" ht="48">
      <c r="A1759" s="364">
        <v>1757</v>
      </c>
      <c r="B1759" s="365" t="s">
        <v>7</v>
      </c>
      <c r="C1759" s="364" t="s">
        <v>1078</v>
      </c>
      <c r="D1759" s="364" t="s">
        <v>1079</v>
      </c>
      <c r="E1759" s="364" t="s">
        <v>258</v>
      </c>
      <c r="F1759" s="364" t="s">
        <v>1411</v>
      </c>
      <c r="G1759" s="365" t="s">
        <v>1030</v>
      </c>
      <c r="H1759" s="364" t="s">
        <v>304</v>
      </c>
      <c r="I1759" s="364" t="s">
        <v>1412</v>
      </c>
      <c r="J1759" s="366" t="s">
        <v>1413</v>
      </c>
      <c r="K1759" s="366">
        <v>-260678</v>
      </c>
      <c r="L1759" s="366">
        <v>-1</v>
      </c>
      <c r="M1759" s="366">
        <v>-260678</v>
      </c>
      <c r="N1759" s="366">
        <v>-1</v>
      </c>
    </row>
    <row r="1760" spans="1:14" ht="48">
      <c r="A1760" s="364">
        <v>1758</v>
      </c>
      <c r="B1760" s="365" t="s">
        <v>7</v>
      </c>
      <c r="C1760" s="364" t="s">
        <v>1078</v>
      </c>
      <c r="D1760" s="364" t="s">
        <v>1079</v>
      </c>
      <c r="E1760" s="364" t="s">
        <v>258</v>
      </c>
      <c r="F1760" s="364" t="s">
        <v>1476</v>
      </c>
      <c r="G1760" s="365" t="s">
        <v>999</v>
      </c>
      <c r="H1760" s="364" t="s">
        <v>304</v>
      </c>
      <c r="I1760" s="364" t="s">
        <v>1412</v>
      </c>
      <c r="J1760" s="366" t="s">
        <v>1477</v>
      </c>
      <c r="K1760" s="366">
        <v>0</v>
      </c>
      <c r="L1760" s="366">
        <v>0</v>
      </c>
      <c r="M1760" s="366">
        <v>0</v>
      </c>
      <c r="N1760" s="366">
        <v>0</v>
      </c>
    </row>
    <row r="1761" spans="1:14" ht="36">
      <c r="A1761" s="364">
        <v>1759</v>
      </c>
      <c r="B1761" s="365" t="s">
        <v>7</v>
      </c>
      <c r="C1761" s="364" t="s">
        <v>1078</v>
      </c>
      <c r="D1761" s="364" t="s">
        <v>1079</v>
      </c>
      <c r="E1761" s="364" t="s">
        <v>258</v>
      </c>
      <c r="F1761" s="364" t="s">
        <v>1348</v>
      </c>
      <c r="G1761" s="365" t="s">
        <v>970</v>
      </c>
      <c r="H1761" s="364" t="s">
        <v>971</v>
      </c>
      <c r="I1761" s="364" t="s">
        <v>1092</v>
      </c>
      <c r="J1761" s="366" t="s">
        <v>1349</v>
      </c>
      <c r="K1761" s="366">
        <v>1034157</v>
      </c>
      <c r="L1761" s="366">
        <v>6</v>
      </c>
      <c r="M1761" s="366">
        <v>1034157</v>
      </c>
      <c r="N1761" s="366">
        <v>6</v>
      </c>
    </row>
    <row r="1762" spans="1:14" ht="36">
      <c r="A1762" s="364">
        <v>1760</v>
      </c>
      <c r="B1762" s="365" t="s">
        <v>7</v>
      </c>
      <c r="C1762" s="364" t="s">
        <v>1078</v>
      </c>
      <c r="D1762" s="364" t="s">
        <v>1086</v>
      </c>
      <c r="E1762" s="364" t="s">
        <v>258</v>
      </c>
      <c r="F1762" s="364" t="s">
        <v>1232</v>
      </c>
      <c r="G1762" s="365" t="s">
        <v>972</v>
      </c>
      <c r="H1762" s="364" t="s">
        <v>295</v>
      </c>
      <c r="I1762" s="364" t="s">
        <v>1092</v>
      </c>
      <c r="J1762" s="366" t="s">
        <v>1233</v>
      </c>
      <c r="K1762" s="366">
        <v>1113270</v>
      </c>
      <c r="L1762" s="366">
        <v>11</v>
      </c>
      <c r="M1762" s="366">
        <v>1113270</v>
      </c>
      <c r="N1762" s="366">
        <v>11</v>
      </c>
    </row>
    <row r="1763" spans="1:14" ht="24">
      <c r="A1763" s="364">
        <v>1761</v>
      </c>
      <c r="B1763" s="365" t="s">
        <v>7</v>
      </c>
      <c r="C1763" s="364" t="s">
        <v>1078</v>
      </c>
      <c r="D1763" s="364" t="s">
        <v>1090</v>
      </c>
      <c r="E1763" s="364" t="s">
        <v>258</v>
      </c>
      <c r="F1763" s="364" t="s">
        <v>1224</v>
      </c>
      <c r="G1763" s="365" t="s">
        <v>331</v>
      </c>
      <c r="H1763" s="364" t="s">
        <v>285</v>
      </c>
      <c r="I1763" s="364" t="s">
        <v>1092</v>
      </c>
      <c r="J1763" s="366" t="s">
        <v>1225</v>
      </c>
      <c r="K1763" s="366">
        <v>-1203430</v>
      </c>
      <c r="L1763" s="366">
        <v>-4</v>
      </c>
      <c r="M1763" s="366">
        <v>-1203430</v>
      </c>
      <c r="N1763" s="366">
        <v>-4</v>
      </c>
    </row>
    <row r="1764" spans="1:14" ht="24">
      <c r="A1764" s="364">
        <v>1762</v>
      </c>
      <c r="B1764" s="365" t="s">
        <v>7</v>
      </c>
      <c r="C1764" s="364" t="s">
        <v>1078</v>
      </c>
      <c r="D1764" s="364" t="s">
        <v>1079</v>
      </c>
      <c r="E1764" s="364" t="s">
        <v>258</v>
      </c>
      <c r="F1764" s="364" t="s">
        <v>1108</v>
      </c>
      <c r="G1764" s="365" t="s">
        <v>333</v>
      </c>
      <c r="H1764" s="364" t="s">
        <v>299</v>
      </c>
      <c r="I1764" s="364" t="s">
        <v>1092</v>
      </c>
      <c r="J1764" s="366" t="s">
        <v>1109</v>
      </c>
      <c r="K1764" s="366">
        <v>138193</v>
      </c>
      <c r="L1764" s="366">
        <v>1</v>
      </c>
      <c r="M1764" s="366">
        <v>138193</v>
      </c>
      <c r="N1764" s="366">
        <v>1</v>
      </c>
    </row>
    <row r="1765" spans="1:14" ht="36">
      <c r="A1765" s="364">
        <v>1763</v>
      </c>
      <c r="B1765" s="365" t="s">
        <v>7</v>
      </c>
      <c r="C1765" s="364" t="s">
        <v>1078</v>
      </c>
      <c r="D1765" s="364" t="s">
        <v>1079</v>
      </c>
      <c r="E1765" s="364" t="s">
        <v>258</v>
      </c>
      <c r="F1765" s="364" t="s">
        <v>1831</v>
      </c>
      <c r="G1765" s="365" t="s">
        <v>1832</v>
      </c>
      <c r="H1765" s="364" t="s">
        <v>299</v>
      </c>
      <c r="I1765" s="364" t="s">
        <v>1092</v>
      </c>
      <c r="J1765" s="366" t="s">
        <v>1833</v>
      </c>
      <c r="K1765" s="366">
        <v>993383</v>
      </c>
      <c r="L1765" s="366">
        <v>5</v>
      </c>
      <c r="M1765" s="366">
        <v>993383</v>
      </c>
      <c r="N1765" s="366">
        <v>5</v>
      </c>
    </row>
    <row r="1766" spans="1:14" ht="36">
      <c r="A1766" s="364">
        <v>1764</v>
      </c>
      <c r="B1766" s="365" t="s">
        <v>7</v>
      </c>
      <c r="C1766" s="364" t="s">
        <v>1078</v>
      </c>
      <c r="D1766" s="364" t="s">
        <v>1090</v>
      </c>
      <c r="E1766" s="364" t="s">
        <v>258</v>
      </c>
      <c r="F1766" s="364" t="s">
        <v>1360</v>
      </c>
      <c r="G1766" s="365" t="s">
        <v>371</v>
      </c>
      <c r="H1766" s="364" t="s">
        <v>286</v>
      </c>
      <c r="I1766" s="364" t="s">
        <v>1092</v>
      </c>
      <c r="J1766" s="366" t="s">
        <v>1361</v>
      </c>
      <c r="K1766" s="366">
        <v>1780994</v>
      </c>
      <c r="L1766" s="366">
        <v>5</v>
      </c>
      <c r="M1766" s="366">
        <v>1780994</v>
      </c>
      <c r="N1766" s="366">
        <v>5</v>
      </c>
    </row>
    <row r="1767" spans="1:14" ht="36">
      <c r="A1767" s="364">
        <v>1765</v>
      </c>
      <c r="B1767" s="365" t="s">
        <v>7</v>
      </c>
      <c r="C1767" s="364" t="s">
        <v>1078</v>
      </c>
      <c r="D1767" s="364" t="s">
        <v>1131</v>
      </c>
      <c r="E1767" s="364" t="s">
        <v>258</v>
      </c>
      <c r="F1767" s="364" t="s">
        <v>1438</v>
      </c>
      <c r="G1767" s="365" t="s">
        <v>380</v>
      </c>
      <c r="H1767" s="364" t="s">
        <v>288</v>
      </c>
      <c r="I1767" s="364" t="s">
        <v>1092</v>
      </c>
      <c r="J1767" s="366" t="s">
        <v>1439</v>
      </c>
      <c r="K1767" s="366">
        <v>3598592</v>
      </c>
      <c r="L1767" s="366">
        <v>8</v>
      </c>
      <c r="M1767" s="366">
        <v>3598592</v>
      </c>
      <c r="N1767" s="366">
        <v>8</v>
      </c>
    </row>
    <row r="1768" spans="1:14" ht="48">
      <c r="A1768" s="364">
        <v>1766</v>
      </c>
      <c r="B1768" s="365" t="s">
        <v>7</v>
      </c>
      <c r="C1768" s="364" t="s">
        <v>1078</v>
      </c>
      <c r="D1768" s="364" t="s">
        <v>1079</v>
      </c>
      <c r="E1768" s="364" t="s">
        <v>258</v>
      </c>
      <c r="F1768" s="364" t="s">
        <v>1870</v>
      </c>
      <c r="G1768" s="365" t="s">
        <v>1871</v>
      </c>
      <c r="H1768" s="364" t="s">
        <v>295</v>
      </c>
      <c r="I1768" s="364" t="s">
        <v>1092</v>
      </c>
      <c r="J1768" s="366" t="s">
        <v>1872</v>
      </c>
      <c r="K1768" s="366">
        <v>444247</v>
      </c>
      <c r="L1768" s="366">
        <v>4</v>
      </c>
      <c r="M1768" s="366">
        <v>444247</v>
      </c>
      <c r="N1768" s="366">
        <v>4</v>
      </c>
    </row>
    <row r="1769" spans="1:14" ht="48">
      <c r="A1769" s="364">
        <v>1767</v>
      </c>
      <c r="B1769" s="365" t="s">
        <v>7</v>
      </c>
      <c r="C1769" s="364" t="s">
        <v>1078</v>
      </c>
      <c r="D1769" s="364" t="s">
        <v>1079</v>
      </c>
      <c r="E1769" s="364" t="s">
        <v>258</v>
      </c>
      <c r="F1769" s="364" t="s">
        <v>1275</v>
      </c>
      <c r="G1769" s="365" t="s">
        <v>413</v>
      </c>
      <c r="H1769" s="364" t="s">
        <v>414</v>
      </c>
      <c r="I1769" s="364" t="s">
        <v>1092</v>
      </c>
      <c r="J1769" s="366" t="s">
        <v>1276</v>
      </c>
      <c r="K1769" s="366">
        <v>2609620</v>
      </c>
      <c r="L1769" s="366">
        <v>18</v>
      </c>
      <c r="M1769" s="366">
        <v>2609620</v>
      </c>
      <c r="N1769" s="366">
        <v>18</v>
      </c>
    </row>
    <row r="1770" spans="1:14" ht="24">
      <c r="A1770" s="364">
        <v>1768</v>
      </c>
      <c r="B1770" s="365" t="s">
        <v>7</v>
      </c>
      <c r="C1770" s="364" t="s">
        <v>1078</v>
      </c>
      <c r="D1770" s="364" t="s">
        <v>1131</v>
      </c>
      <c r="E1770" s="364" t="s">
        <v>258</v>
      </c>
      <c r="F1770" s="364" t="s">
        <v>1965</v>
      </c>
      <c r="G1770" s="365" t="s">
        <v>1966</v>
      </c>
      <c r="H1770" s="364" t="s">
        <v>290</v>
      </c>
      <c r="I1770" s="364" t="s">
        <v>1092</v>
      </c>
      <c r="J1770" s="366" t="s">
        <v>1967</v>
      </c>
      <c r="K1770" s="366">
        <v>126646</v>
      </c>
      <c r="L1770" s="366">
        <v>1</v>
      </c>
      <c r="M1770" s="366">
        <v>126646</v>
      </c>
      <c r="N1770" s="366">
        <v>1</v>
      </c>
    </row>
    <row r="1771" spans="1:14" ht="36">
      <c r="A1771" s="364">
        <v>1769</v>
      </c>
      <c r="B1771" s="365" t="s">
        <v>7</v>
      </c>
      <c r="C1771" s="364" t="s">
        <v>1078</v>
      </c>
      <c r="D1771" s="364" t="s">
        <v>1131</v>
      </c>
      <c r="E1771" s="364" t="s">
        <v>258</v>
      </c>
      <c r="F1771" s="364" t="s">
        <v>1238</v>
      </c>
      <c r="G1771" s="365" t="s">
        <v>1028</v>
      </c>
      <c r="H1771" s="364" t="s">
        <v>292</v>
      </c>
      <c r="I1771" s="364" t="s">
        <v>1092</v>
      </c>
      <c r="J1771" s="366" t="s">
        <v>1239</v>
      </c>
      <c r="K1771" s="366">
        <v>2352005</v>
      </c>
      <c r="L1771" s="366">
        <v>7</v>
      </c>
      <c r="M1771" s="366">
        <v>2352005</v>
      </c>
      <c r="N1771" s="366">
        <v>7</v>
      </c>
    </row>
    <row r="1772" spans="1:14" ht="36">
      <c r="A1772" s="364">
        <v>1770</v>
      </c>
      <c r="B1772" s="365" t="s">
        <v>7</v>
      </c>
      <c r="C1772" s="364" t="s">
        <v>1078</v>
      </c>
      <c r="D1772" s="364" t="s">
        <v>1131</v>
      </c>
      <c r="E1772" s="364" t="s">
        <v>258</v>
      </c>
      <c r="F1772" s="364" t="s">
        <v>1528</v>
      </c>
      <c r="G1772" s="365" t="s">
        <v>1529</v>
      </c>
      <c r="H1772" s="364" t="s">
        <v>288</v>
      </c>
      <c r="I1772" s="364" t="s">
        <v>1092</v>
      </c>
      <c r="J1772" s="366" t="s">
        <v>1530</v>
      </c>
      <c r="K1772" s="366">
        <v>975133</v>
      </c>
      <c r="L1772" s="366">
        <v>2</v>
      </c>
      <c r="M1772" s="366">
        <v>975133</v>
      </c>
      <c r="N1772" s="366">
        <v>2</v>
      </c>
    </row>
    <row r="1773" spans="1:14" ht="36">
      <c r="A1773" s="364">
        <v>1771</v>
      </c>
      <c r="B1773" s="365" t="s">
        <v>7</v>
      </c>
      <c r="C1773" s="364" t="s">
        <v>1078</v>
      </c>
      <c r="D1773" s="364" t="s">
        <v>1131</v>
      </c>
      <c r="E1773" s="364" t="s">
        <v>258</v>
      </c>
      <c r="F1773" s="364" t="s">
        <v>1430</v>
      </c>
      <c r="G1773" s="365" t="s">
        <v>1031</v>
      </c>
      <c r="H1773" s="364" t="s">
        <v>284</v>
      </c>
      <c r="I1773" s="364" t="s">
        <v>1092</v>
      </c>
      <c r="J1773" s="366" t="s">
        <v>1431</v>
      </c>
      <c r="K1773" s="366">
        <v>626949</v>
      </c>
      <c r="L1773" s="366">
        <v>2</v>
      </c>
      <c r="M1773" s="366">
        <v>626949</v>
      </c>
      <c r="N1773" s="366">
        <v>2</v>
      </c>
    </row>
    <row r="1774" spans="1:14" ht="36">
      <c r="A1774" s="364">
        <v>1772</v>
      </c>
      <c r="B1774" s="365" t="s">
        <v>7</v>
      </c>
      <c r="C1774" s="364" t="s">
        <v>1078</v>
      </c>
      <c r="D1774" s="364" t="s">
        <v>1131</v>
      </c>
      <c r="E1774" s="364" t="s">
        <v>258</v>
      </c>
      <c r="F1774" s="364" t="s">
        <v>1305</v>
      </c>
      <c r="G1774" s="365" t="s">
        <v>350</v>
      </c>
      <c r="H1774" s="364" t="s">
        <v>284</v>
      </c>
      <c r="I1774" s="364" t="s">
        <v>1092</v>
      </c>
      <c r="J1774" s="366" t="s">
        <v>1306</v>
      </c>
      <c r="K1774" s="366">
        <v>1736861</v>
      </c>
      <c r="L1774" s="366">
        <v>5</v>
      </c>
      <c r="M1774" s="366">
        <v>1736861</v>
      </c>
      <c r="N1774" s="366">
        <v>5</v>
      </c>
    </row>
    <row r="1775" spans="1:14" ht="36">
      <c r="A1775" s="364">
        <v>1773</v>
      </c>
      <c r="B1775" s="365" t="s">
        <v>7</v>
      </c>
      <c r="C1775" s="364" t="s">
        <v>1078</v>
      </c>
      <c r="D1775" s="364" t="s">
        <v>1079</v>
      </c>
      <c r="E1775" s="364" t="s">
        <v>258</v>
      </c>
      <c r="F1775" s="364" t="s">
        <v>1149</v>
      </c>
      <c r="G1775" s="365" t="s">
        <v>976</v>
      </c>
      <c r="H1775" s="364" t="s">
        <v>292</v>
      </c>
      <c r="I1775" s="364" t="s">
        <v>1092</v>
      </c>
      <c r="J1775" s="366" t="s">
        <v>1150</v>
      </c>
      <c r="K1775" s="366">
        <v>1385969</v>
      </c>
      <c r="L1775" s="366">
        <v>5</v>
      </c>
      <c r="M1775" s="366">
        <v>1385969</v>
      </c>
      <c r="N1775" s="366">
        <v>5</v>
      </c>
    </row>
    <row r="1776" spans="1:14" ht="48">
      <c r="A1776" s="364">
        <v>1774</v>
      </c>
      <c r="B1776" s="365" t="s">
        <v>7</v>
      </c>
      <c r="C1776" s="364" t="s">
        <v>1078</v>
      </c>
      <c r="D1776" s="364" t="s">
        <v>1131</v>
      </c>
      <c r="E1776" s="364" t="s">
        <v>258</v>
      </c>
      <c r="F1776" s="364" t="s">
        <v>1660</v>
      </c>
      <c r="G1776" s="365" t="s">
        <v>1661</v>
      </c>
      <c r="H1776" s="364" t="s">
        <v>292</v>
      </c>
      <c r="I1776" s="364" t="s">
        <v>1092</v>
      </c>
      <c r="J1776" s="366" t="s">
        <v>1289</v>
      </c>
      <c r="K1776" s="366">
        <v>-466625</v>
      </c>
      <c r="L1776" s="366">
        <v>-2</v>
      </c>
      <c r="M1776" s="366">
        <v>-466625</v>
      </c>
      <c r="N1776" s="366">
        <v>-2</v>
      </c>
    </row>
    <row r="1777" spans="1:14" ht="36">
      <c r="A1777" s="364">
        <v>1775</v>
      </c>
      <c r="B1777" s="365" t="s">
        <v>7</v>
      </c>
      <c r="C1777" s="364" t="s">
        <v>1078</v>
      </c>
      <c r="D1777" s="364" t="s">
        <v>1086</v>
      </c>
      <c r="E1777" s="364" t="s">
        <v>258</v>
      </c>
      <c r="F1777" s="364" t="s">
        <v>1146</v>
      </c>
      <c r="G1777" s="365" t="s">
        <v>424</v>
      </c>
      <c r="H1777" s="364" t="s">
        <v>408</v>
      </c>
      <c r="I1777" s="364" t="s">
        <v>1092</v>
      </c>
      <c r="J1777" s="366" t="s">
        <v>1147</v>
      </c>
      <c r="K1777" s="366">
        <v>820210</v>
      </c>
      <c r="L1777" s="366">
        <v>9</v>
      </c>
      <c r="M1777" s="366">
        <v>820210</v>
      </c>
      <c r="N1777" s="366">
        <v>9</v>
      </c>
    </row>
    <row r="1778" spans="1:14" ht="48">
      <c r="A1778" s="364">
        <v>1776</v>
      </c>
      <c r="B1778" s="365" t="s">
        <v>7</v>
      </c>
      <c r="C1778" s="364" t="s">
        <v>1078</v>
      </c>
      <c r="D1778" s="364" t="s">
        <v>1079</v>
      </c>
      <c r="E1778" s="364" t="s">
        <v>258</v>
      </c>
      <c r="F1778" s="364" t="s">
        <v>1246</v>
      </c>
      <c r="G1778" s="365" t="s">
        <v>959</v>
      </c>
      <c r="H1778" s="364" t="s">
        <v>960</v>
      </c>
      <c r="I1778" s="364" t="s">
        <v>1092</v>
      </c>
      <c r="J1778" s="366" t="s">
        <v>1247</v>
      </c>
      <c r="K1778" s="366">
        <v>2734785</v>
      </c>
      <c r="L1778" s="366">
        <v>13</v>
      </c>
      <c r="M1778" s="366">
        <v>2734785</v>
      </c>
      <c r="N1778" s="366">
        <v>13</v>
      </c>
    </row>
    <row r="1779" spans="1:14" ht="36">
      <c r="A1779" s="364">
        <v>1777</v>
      </c>
      <c r="B1779" s="365" t="s">
        <v>68</v>
      </c>
      <c r="C1779" s="364" t="s">
        <v>1078</v>
      </c>
      <c r="D1779" s="364" t="s">
        <v>1090</v>
      </c>
      <c r="E1779" s="364" t="s">
        <v>67</v>
      </c>
      <c r="F1779" s="364" t="s">
        <v>1474</v>
      </c>
      <c r="G1779" s="365" t="s">
        <v>1062</v>
      </c>
      <c r="H1779" s="364" t="s">
        <v>283</v>
      </c>
      <c r="I1779" s="364" t="s">
        <v>1187</v>
      </c>
      <c r="J1779" s="366" t="s">
        <v>1475</v>
      </c>
      <c r="K1779" s="366">
        <v>532426</v>
      </c>
      <c r="L1779" s="366">
        <v>2</v>
      </c>
      <c r="M1779" s="366">
        <v>532426</v>
      </c>
      <c r="N1779" s="366">
        <v>2</v>
      </c>
    </row>
    <row r="1780" spans="1:14" ht="24">
      <c r="A1780" s="364">
        <v>1778</v>
      </c>
      <c r="B1780" s="365" t="s">
        <v>68</v>
      </c>
      <c r="C1780" s="364" t="s">
        <v>1078</v>
      </c>
      <c r="D1780" s="364" t="s">
        <v>1079</v>
      </c>
      <c r="E1780" s="364" t="s">
        <v>67</v>
      </c>
      <c r="F1780" s="364" t="s">
        <v>1342</v>
      </c>
      <c r="G1780" s="365" t="s">
        <v>407</v>
      </c>
      <c r="H1780" s="364" t="s">
        <v>1039</v>
      </c>
      <c r="I1780" s="364" t="s">
        <v>1081</v>
      </c>
      <c r="J1780" s="366" t="s">
        <v>1343</v>
      </c>
      <c r="K1780" s="366">
        <v>12342000</v>
      </c>
      <c r="L1780" s="366">
        <v>100</v>
      </c>
      <c r="M1780" s="366">
        <v>12342000</v>
      </c>
      <c r="N1780" s="366">
        <v>100</v>
      </c>
    </row>
    <row r="1781" spans="1:14" ht="24">
      <c r="A1781" s="364">
        <v>1779</v>
      </c>
      <c r="B1781" s="365" t="s">
        <v>68</v>
      </c>
      <c r="C1781" s="364" t="s">
        <v>1078</v>
      </c>
      <c r="D1781" s="364" t="s">
        <v>1079</v>
      </c>
      <c r="E1781" s="364" t="s">
        <v>67</v>
      </c>
      <c r="F1781" s="364" t="s">
        <v>1649</v>
      </c>
      <c r="G1781" s="365" t="s">
        <v>326</v>
      </c>
      <c r="H1781" s="364" t="s">
        <v>1039</v>
      </c>
      <c r="I1781" s="364" t="s">
        <v>1081</v>
      </c>
      <c r="J1781" s="366" t="s">
        <v>1650</v>
      </c>
      <c r="K1781" s="366">
        <v>1931710</v>
      </c>
      <c r="L1781" s="366">
        <v>20</v>
      </c>
      <c r="M1781" s="366">
        <v>1931710</v>
      </c>
      <c r="N1781" s="366">
        <v>20</v>
      </c>
    </row>
    <row r="1782" spans="1:14" ht="24">
      <c r="A1782" s="364">
        <v>1780</v>
      </c>
      <c r="B1782" s="365" t="s">
        <v>68</v>
      </c>
      <c r="C1782" s="364" t="s">
        <v>1078</v>
      </c>
      <c r="D1782" s="364" t="s">
        <v>1079</v>
      </c>
      <c r="E1782" s="364" t="s">
        <v>67</v>
      </c>
      <c r="F1782" s="364" t="s">
        <v>1391</v>
      </c>
      <c r="G1782" s="365" t="s">
        <v>1048</v>
      </c>
      <c r="H1782" s="364" t="s">
        <v>1039</v>
      </c>
      <c r="I1782" s="364" t="s">
        <v>1081</v>
      </c>
      <c r="J1782" s="366" t="s">
        <v>1392</v>
      </c>
      <c r="K1782" s="366">
        <v>8751600</v>
      </c>
      <c r="L1782" s="366">
        <v>80</v>
      </c>
      <c r="M1782" s="366">
        <v>8751600</v>
      </c>
      <c r="N1782" s="366">
        <v>80</v>
      </c>
    </row>
    <row r="1783" spans="1:14" ht="24">
      <c r="A1783" s="364">
        <v>1781</v>
      </c>
      <c r="B1783" s="365" t="s">
        <v>68</v>
      </c>
      <c r="C1783" s="364" t="s">
        <v>1078</v>
      </c>
      <c r="D1783" s="364" t="s">
        <v>1079</v>
      </c>
      <c r="E1783" s="364" t="s">
        <v>67</v>
      </c>
      <c r="F1783" s="364" t="s">
        <v>1461</v>
      </c>
      <c r="G1783" s="365" t="s">
        <v>418</v>
      </c>
      <c r="H1783" s="364" t="s">
        <v>1039</v>
      </c>
      <c r="I1783" s="364" t="s">
        <v>1081</v>
      </c>
      <c r="J1783" s="366" t="s">
        <v>1462</v>
      </c>
      <c r="K1783" s="366">
        <v>472549</v>
      </c>
      <c r="L1783" s="366">
        <v>4</v>
      </c>
      <c r="M1783" s="366">
        <v>472549</v>
      </c>
      <c r="N1783" s="366">
        <v>4</v>
      </c>
    </row>
    <row r="1784" spans="1:14" ht="24">
      <c r="A1784" s="364">
        <v>1782</v>
      </c>
      <c r="B1784" s="365" t="s">
        <v>68</v>
      </c>
      <c r="C1784" s="364" t="s">
        <v>1078</v>
      </c>
      <c r="D1784" s="364" t="s">
        <v>1079</v>
      </c>
      <c r="E1784" s="364" t="s">
        <v>67</v>
      </c>
      <c r="F1784" s="364" t="s">
        <v>1469</v>
      </c>
      <c r="G1784" s="365" t="s">
        <v>1057</v>
      </c>
      <c r="H1784" s="364" t="s">
        <v>1039</v>
      </c>
      <c r="I1784" s="364" t="s">
        <v>1081</v>
      </c>
      <c r="J1784" s="366" t="s">
        <v>1470</v>
      </c>
      <c r="K1784" s="366">
        <v>959684</v>
      </c>
      <c r="L1784" s="366">
        <v>8</v>
      </c>
      <c r="M1784" s="366">
        <v>959684</v>
      </c>
      <c r="N1784" s="366">
        <v>8</v>
      </c>
    </row>
    <row r="1785" spans="1:14" ht="36">
      <c r="A1785" s="364">
        <v>1783</v>
      </c>
      <c r="B1785" s="365" t="s">
        <v>68</v>
      </c>
      <c r="C1785" s="364" t="s">
        <v>1078</v>
      </c>
      <c r="D1785" s="364" t="s">
        <v>1079</v>
      </c>
      <c r="E1785" s="364" t="s">
        <v>67</v>
      </c>
      <c r="F1785" s="364" t="s">
        <v>1144</v>
      </c>
      <c r="G1785" s="365" t="s">
        <v>332</v>
      </c>
      <c r="H1785" s="364" t="s">
        <v>293</v>
      </c>
      <c r="I1785" s="364" t="s">
        <v>1081</v>
      </c>
      <c r="J1785" s="366" t="s">
        <v>1145</v>
      </c>
      <c r="K1785" s="366">
        <v>0</v>
      </c>
      <c r="L1785" s="366">
        <v>0</v>
      </c>
      <c r="M1785" s="366">
        <v>0</v>
      </c>
      <c r="N1785" s="366">
        <v>0</v>
      </c>
    </row>
    <row r="1786" spans="1:14" ht="24">
      <c r="A1786" s="364">
        <v>1784</v>
      </c>
      <c r="B1786" s="365" t="s">
        <v>68</v>
      </c>
      <c r="C1786" s="364" t="s">
        <v>1078</v>
      </c>
      <c r="D1786" s="364" t="s">
        <v>1079</v>
      </c>
      <c r="E1786" s="364" t="s">
        <v>67</v>
      </c>
      <c r="F1786" s="364" t="s">
        <v>1654</v>
      </c>
      <c r="G1786" s="365" t="s">
        <v>324</v>
      </c>
      <c r="H1786" s="364" t="s">
        <v>1039</v>
      </c>
      <c r="I1786" s="364" t="s">
        <v>1081</v>
      </c>
      <c r="J1786" s="366" t="s">
        <v>1655</v>
      </c>
      <c r="K1786" s="366">
        <v>3525885</v>
      </c>
      <c r="L1786" s="366">
        <v>36</v>
      </c>
      <c r="M1786" s="366">
        <v>3525885</v>
      </c>
      <c r="N1786" s="366">
        <v>36</v>
      </c>
    </row>
    <row r="1787" spans="1:14" ht="24">
      <c r="A1787" s="364">
        <v>1785</v>
      </c>
      <c r="B1787" s="365" t="s">
        <v>68</v>
      </c>
      <c r="C1787" s="364" t="s">
        <v>1078</v>
      </c>
      <c r="D1787" s="364" t="s">
        <v>1079</v>
      </c>
      <c r="E1787" s="364" t="s">
        <v>67</v>
      </c>
      <c r="F1787" s="364" t="s">
        <v>1376</v>
      </c>
      <c r="G1787" s="365" t="s">
        <v>1049</v>
      </c>
      <c r="H1787" s="364" t="s">
        <v>1039</v>
      </c>
      <c r="I1787" s="364" t="s">
        <v>1081</v>
      </c>
      <c r="J1787" s="366" t="s">
        <v>1377</v>
      </c>
      <c r="K1787" s="366">
        <v>1168002</v>
      </c>
      <c r="L1787" s="366">
        <v>12</v>
      </c>
      <c r="M1787" s="366">
        <v>1168002</v>
      </c>
      <c r="N1787" s="366">
        <v>12</v>
      </c>
    </row>
    <row r="1788" spans="1:14" ht="24">
      <c r="A1788" s="364">
        <v>1786</v>
      </c>
      <c r="B1788" s="365" t="s">
        <v>68</v>
      </c>
      <c r="C1788" s="364" t="s">
        <v>1078</v>
      </c>
      <c r="D1788" s="364" t="s">
        <v>1079</v>
      </c>
      <c r="E1788" s="364" t="s">
        <v>67</v>
      </c>
      <c r="F1788" s="364" t="s">
        <v>1323</v>
      </c>
      <c r="G1788" s="365" t="s">
        <v>372</v>
      </c>
      <c r="H1788" s="364" t="s">
        <v>1039</v>
      </c>
      <c r="I1788" s="364" t="s">
        <v>1081</v>
      </c>
      <c r="J1788" s="366" t="s">
        <v>1324</v>
      </c>
      <c r="K1788" s="366">
        <v>649451</v>
      </c>
      <c r="L1788" s="366">
        <v>4</v>
      </c>
      <c r="M1788" s="366">
        <v>649451</v>
      </c>
      <c r="N1788" s="366">
        <v>4</v>
      </c>
    </row>
    <row r="1789" spans="1:14" ht="60">
      <c r="A1789" s="364">
        <v>1787</v>
      </c>
      <c r="B1789" s="365" t="s">
        <v>68</v>
      </c>
      <c r="C1789" s="364" t="s">
        <v>1078</v>
      </c>
      <c r="D1789" s="364" t="s">
        <v>1131</v>
      </c>
      <c r="E1789" s="364" t="s">
        <v>67</v>
      </c>
      <c r="F1789" s="364" t="s">
        <v>1444</v>
      </c>
      <c r="G1789" s="365" t="s">
        <v>378</v>
      </c>
      <c r="H1789" s="364" t="s">
        <v>283</v>
      </c>
      <c r="I1789" s="364" t="s">
        <v>1251</v>
      </c>
      <c r="J1789" s="366" t="s">
        <v>1445</v>
      </c>
      <c r="K1789" s="366">
        <v>51964335</v>
      </c>
      <c r="L1789" s="366">
        <v>150</v>
      </c>
      <c r="M1789" s="366">
        <v>51964335</v>
      </c>
      <c r="N1789" s="366">
        <v>150</v>
      </c>
    </row>
    <row r="1790" spans="1:14" ht="24">
      <c r="A1790" s="364">
        <v>1788</v>
      </c>
      <c r="B1790" s="365" t="s">
        <v>68</v>
      </c>
      <c r="C1790" s="364" t="s">
        <v>1078</v>
      </c>
      <c r="D1790" s="364" t="s">
        <v>1079</v>
      </c>
      <c r="E1790" s="364" t="s">
        <v>67</v>
      </c>
      <c r="F1790" s="364" t="s">
        <v>1108</v>
      </c>
      <c r="G1790" s="365" t="s">
        <v>333</v>
      </c>
      <c r="H1790" s="364" t="s">
        <v>299</v>
      </c>
      <c r="I1790" s="364" t="s">
        <v>1092</v>
      </c>
      <c r="J1790" s="366" t="s">
        <v>1109</v>
      </c>
      <c r="K1790" s="366">
        <v>117057600</v>
      </c>
      <c r="L1790" s="366">
        <v>900</v>
      </c>
      <c r="M1790" s="366">
        <v>117057600</v>
      </c>
      <c r="N1790" s="366">
        <v>900</v>
      </c>
    </row>
    <row r="1791" spans="1:14" ht="24">
      <c r="A1791" s="364">
        <v>1789</v>
      </c>
      <c r="B1791" s="365" t="s">
        <v>68</v>
      </c>
      <c r="C1791" s="364" t="s">
        <v>1078</v>
      </c>
      <c r="D1791" s="364" t="s">
        <v>1079</v>
      </c>
      <c r="E1791" s="364" t="s">
        <v>67</v>
      </c>
      <c r="F1791" s="364" t="s">
        <v>1117</v>
      </c>
      <c r="G1791" s="365" t="s">
        <v>347</v>
      </c>
      <c r="H1791" s="364" t="s">
        <v>299</v>
      </c>
      <c r="I1791" s="364" t="s">
        <v>1092</v>
      </c>
      <c r="J1791" s="366" t="s">
        <v>1118</v>
      </c>
      <c r="K1791" s="366">
        <v>15081550</v>
      </c>
      <c r="L1791" s="366">
        <v>100</v>
      </c>
      <c r="M1791" s="366">
        <v>15081550</v>
      </c>
      <c r="N1791" s="366">
        <v>100</v>
      </c>
    </row>
    <row r="1792" spans="1:14" ht="24">
      <c r="A1792" s="364">
        <v>1790</v>
      </c>
      <c r="B1792" s="365" t="s">
        <v>68</v>
      </c>
      <c r="C1792" s="364" t="s">
        <v>1078</v>
      </c>
      <c r="D1792" s="364" t="s">
        <v>1090</v>
      </c>
      <c r="E1792" s="364" t="s">
        <v>67</v>
      </c>
      <c r="F1792" s="364" t="s">
        <v>1091</v>
      </c>
      <c r="G1792" s="365" t="s">
        <v>321</v>
      </c>
      <c r="H1792" s="364" t="s">
        <v>361</v>
      </c>
      <c r="I1792" s="364" t="s">
        <v>1092</v>
      </c>
      <c r="J1792" s="366" t="s">
        <v>1093</v>
      </c>
      <c r="K1792" s="366">
        <v>18393320</v>
      </c>
      <c r="L1792" s="366">
        <v>160</v>
      </c>
      <c r="M1792" s="366">
        <v>18393320</v>
      </c>
      <c r="N1792" s="366">
        <v>160</v>
      </c>
    </row>
    <row r="1793" spans="1:14">
      <c r="A1793" s="364">
        <v>1791</v>
      </c>
      <c r="B1793" s="365" t="s">
        <v>18</v>
      </c>
      <c r="C1793" s="364" t="s">
        <v>1078</v>
      </c>
      <c r="D1793" s="364" t="s">
        <v>1102</v>
      </c>
      <c r="E1793" s="364" t="s">
        <v>6</v>
      </c>
      <c r="F1793" s="364" t="s">
        <v>1747</v>
      </c>
      <c r="G1793" s="365" t="s">
        <v>1748</v>
      </c>
      <c r="H1793" s="364" t="s">
        <v>303</v>
      </c>
      <c r="I1793" s="364" t="s">
        <v>1081</v>
      </c>
      <c r="J1793" s="366" t="s">
        <v>1749</v>
      </c>
      <c r="K1793" s="366">
        <v>911240</v>
      </c>
      <c r="L1793" s="366">
        <v>11</v>
      </c>
      <c r="M1793" s="366">
        <v>911240</v>
      </c>
      <c r="N1793" s="366">
        <v>11</v>
      </c>
    </row>
    <row r="1794" spans="1:14">
      <c r="A1794" s="364">
        <v>1792</v>
      </c>
      <c r="B1794" s="365" t="s">
        <v>18</v>
      </c>
      <c r="C1794" s="364" t="s">
        <v>1078</v>
      </c>
      <c r="D1794" s="364" t="s">
        <v>1102</v>
      </c>
      <c r="E1794" s="364" t="s">
        <v>6</v>
      </c>
      <c r="F1794" s="364" t="s">
        <v>1103</v>
      </c>
      <c r="G1794" s="365" t="s">
        <v>977</v>
      </c>
      <c r="H1794" s="364" t="s">
        <v>303</v>
      </c>
      <c r="I1794" s="364" t="s">
        <v>1081</v>
      </c>
      <c r="J1794" s="366" t="s">
        <v>1104</v>
      </c>
      <c r="K1794" s="366">
        <v>704400</v>
      </c>
      <c r="L1794" s="366">
        <v>10</v>
      </c>
      <c r="M1794" s="366">
        <v>704400</v>
      </c>
      <c r="N1794" s="366">
        <v>10</v>
      </c>
    </row>
    <row r="1795" spans="1:14">
      <c r="A1795" s="364">
        <v>1793</v>
      </c>
      <c r="B1795" s="365" t="s">
        <v>18</v>
      </c>
      <c r="C1795" s="364" t="s">
        <v>1078</v>
      </c>
      <c r="D1795" s="364" t="s">
        <v>1102</v>
      </c>
      <c r="E1795" s="364" t="s">
        <v>6</v>
      </c>
      <c r="F1795" s="364" t="s">
        <v>1185</v>
      </c>
      <c r="G1795" s="365" t="s">
        <v>338</v>
      </c>
      <c r="H1795" s="364" t="s">
        <v>303</v>
      </c>
      <c r="I1795" s="364" t="s">
        <v>1081</v>
      </c>
      <c r="J1795" s="366" t="s">
        <v>1186</v>
      </c>
      <c r="K1795" s="366">
        <v>374400</v>
      </c>
      <c r="L1795" s="366">
        <v>8</v>
      </c>
      <c r="M1795" s="366">
        <v>374400</v>
      </c>
      <c r="N1795" s="366">
        <v>8</v>
      </c>
    </row>
    <row r="1796" spans="1:14" ht="24">
      <c r="A1796" s="364">
        <v>1794</v>
      </c>
      <c r="B1796" s="365" t="s">
        <v>18</v>
      </c>
      <c r="C1796" s="364" t="s">
        <v>1078</v>
      </c>
      <c r="D1796" s="364" t="s">
        <v>1090</v>
      </c>
      <c r="E1796" s="364" t="s">
        <v>6</v>
      </c>
      <c r="F1796" s="364" t="s">
        <v>1140</v>
      </c>
      <c r="G1796" s="365" t="s">
        <v>321</v>
      </c>
      <c r="H1796" s="364" t="s">
        <v>287</v>
      </c>
      <c r="I1796" s="364" t="s">
        <v>1092</v>
      </c>
      <c r="J1796" s="366" t="s">
        <v>1141</v>
      </c>
      <c r="K1796" s="366">
        <v>398140</v>
      </c>
      <c r="L1796" s="366">
        <v>4</v>
      </c>
      <c r="M1796" s="366">
        <v>398140</v>
      </c>
      <c r="N1796" s="366">
        <v>4</v>
      </c>
    </row>
    <row r="1797" spans="1:14" ht="36">
      <c r="A1797" s="364">
        <v>1795</v>
      </c>
      <c r="B1797" s="365" t="s">
        <v>18</v>
      </c>
      <c r="C1797" s="364" t="s">
        <v>1078</v>
      </c>
      <c r="D1797" s="364" t="s">
        <v>1079</v>
      </c>
      <c r="E1797" s="364" t="s">
        <v>6</v>
      </c>
      <c r="F1797" s="364" t="s">
        <v>1153</v>
      </c>
      <c r="G1797" s="365" t="s">
        <v>969</v>
      </c>
      <c r="H1797" s="364" t="s">
        <v>293</v>
      </c>
      <c r="I1797" s="364" t="s">
        <v>1084</v>
      </c>
      <c r="J1797" s="366" t="s">
        <v>1154</v>
      </c>
      <c r="K1797" s="366">
        <v>216480</v>
      </c>
      <c r="L1797" s="366">
        <v>2</v>
      </c>
      <c r="M1797" s="366">
        <v>216480</v>
      </c>
      <c r="N1797" s="366">
        <v>2</v>
      </c>
    </row>
    <row r="1798" spans="1:14" ht="36">
      <c r="A1798" s="364">
        <v>1796</v>
      </c>
      <c r="B1798" s="365" t="s">
        <v>18</v>
      </c>
      <c r="C1798" s="364" t="s">
        <v>1078</v>
      </c>
      <c r="D1798" s="364" t="s">
        <v>1079</v>
      </c>
      <c r="E1798" s="364" t="s">
        <v>6</v>
      </c>
      <c r="F1798" s="364" t="s">
        <v>1094</v>
      </c>
      <c r="G1798" s="365" t="s">
        <v>336</v>
      </c>
      <c r="H1798" s="364" t="s">
        <v>293</v>
      </c>
      <c r="I1798" s="364" t="s">
        <v>1084</v>
      </c>
      <c r="J1798" s="366" t="s">
        <v>1095</v>
      </c>
      <c r="K1798" s="366">
        <v>306416</v>
      </c>
      <c r="L1798" s="366">
        <v>2</v>
      </c>
      <c r="M1798" s="366">
        <v>306416</v>
      </c>
      <c r="N1798" s="366">
        <v>2</v>
      </c>
    </row>
    <row r="1799" spans="1:14">
      <c r="A1799" s="364">
        <v>1797</v>
      </c>
      <c r="B1799" s="365" t="s">
        <v>18</v>
      </c>
      <c r="C1799" s="364" t="s">
        <v>1078</v>
      </c>
      <c r="D1799" s="364" t="s">
        <v>1090</v>
      </c>
      <c r="E1799" s="364" t="s">
        <v>6</v>
      </c>
      <c r="F1799" s="364" t="s">
        <v>1176</v>
      </c>
      <c r="G1799" s="365" t="s">
        <v>351</v>
      </c>
      <c r="H1799" s="364" t="s">
        <v>361</v>
      </c>
      <c r="I1799" s="364" t="s">
        <v>1148</v>
      </c>
      <c r="J1799" s="366" t="s">
        <v>1177</v>
      </c>
      <c r="K1799" s="366">
        <v>186296</v>
      </c>
      <c r="L1799" s="366">
        <v>2</v>
      </c>
      <c r="M1799" s="366">
        <v>186296</v>
      </c>
      <c r="N1799" s="366">
        <v>2</v>
      </c>
    </row>
    <row r="1800" spans="1:14" ht="36">
      <c r="A1800" s="364">
        <v>1798</v>
      </c>
      <c r="B1800" s="365" t="s">
        <v>63</v>
      </c>
      <c r="C1800" s="364" t="s">
        <v>1078</v>
      </c>
      <c r="D1800" s="364" t="s">
        <v>1090</v>
      </c>
      <c r="E1800" s="364" t="s">
        <v>46</v>
      </c>
      <c r="F1800" s="364" t="s">
        <v>1202</v>
      </c>
      <c r="G1800" s="365" t="s">
        <v>975</v>
      </c>
      <c r="H1800" s="364" t="s">
        <v>289</v>
      </c>
      <c r="I1800" s="364" t="s">
        <v>1115</v>
      </c>
      <c r="J1800" s="366" t="s">
        <v>1203</v>
      </c>
      <c r="K1800" s="366">
        <v>109513</v>
      </c>
      <c r="L1800" s="366">
        <v>1</v>
      </c>
      <c r="M1800" s="366">
        <v>109513</v>
      </c>
      <c r="N1800" s="366">
        <v>1</v>
      </c>
    </row>
    <row r="1801" spans="1:14" ht="24">
      <c r="A1801" s="364">
        <v>1799</v>
      </c>
      <c r="B1801" s="365" t="s">
        <v>50</v>
      </c>
      <c r="C1801" s="364" t="s">
        <v>1078</v>
      </c>
      <c r="D1801" s="364" t="s">
        <v>1102</v>
      </c>
      <c r="E1801" s="364" t="s">
        <v>46</v>
      </c>
      <c r="F1801" s="364" t="s">
        <v>1142</v>
      </c>
      <c r="G1801" s="365" t="s">
        <v>354</v>
      </c>
      <c r="H1801" s="364" t="s">
        <v>303</v>
      </c>
      <c r="I1801" s="364" t="s">
        <v>1081</v>
      </c>
      <c r="J1801" s="366" t="s">
        <v>1143</v>
      </c>
      <c r="K1801" s="366">
        <v>14052600</v>
      </c>
      <c r="L1801" s="366">
        <v>200</v>
      </c>
      <c r="M1801" s="366">
        <v>14052600</v>
      </c>
      <c r="N1801" s="366">
        <v>200</v>
      </c>
    </row>
    <row r="1802" spans="1:14" ht="24">
      <c r="A1802" s="364">
        <v>1800</v>
      </c>
      <c r="B1802" s="365" t="s">
        <v>50</v>
      </c>
      <c r="C1802" s="364" t="s">
        <v>1078</v>
      </c>
      <c r="D1802" s="364" t="s">
        <v>1102</v>
      </c>
      <c r="E1802" s="364" t="s">
        <v>46</v>
      </c>
      <c r="F1802" s="364" t="s">
        <v>1747</v>
      </c>
      <c r="G1802" s="365" t="s">
        <v>1748</v>
      </c>
      <c r="H1802" s="364" t="s">
        <v>303</v>
      </c>
      <c r="I1802" s="364" t="s">
        <v>1081</v>
      </c>
      <c r="J1802" s="366" t="s">
        <v>1749</v>
      </c>
      <c r="K1802" s="366">
        <v>306508</v>
      </c>
      <c r="L1802" s="366">
        <v>4</v>
      </c>
      <c r="M1802" s="366">
        <v>306508</v>
      </c>
      <c r="N1802" s="366">
        <v>4</v>
      </c>
    </row>
    <row r="1803" spans="1:14" ht="24">
      <c r="A1803" s="364">
        <v>1801</v>
      </c>
      <c r="B1803" s="365" t="s">
        <v>50</v>
      </c>
      <c r="C1803" s="364" t="s">
        <v>1078</v>
      </c>
      <c r="D1803" s="364" t="s">
        <v>1102</v>
      </c>
      <c r="E1803" s="364" t="s">
        <v>46</v>
      </c>
      <c r="F1803" s="364" t="s">
        <v>1103</v>
      </c>
      <c r="G1803" s="365" t="s">
        <v>977</v>
      </c>
      <c r="H1803" s="364" t="s">
        <v>303</v>
      </c>
      <c r="I1803" s="364" t="s">
        <v>1081</v>
      </c>
      <c r="J1803" s="366" t="s">
        <v>1104</v>
      </c>
      <c r="K1803" s="366">
        <v>3257850</v>
      </c>
      <c r="L1803" s="366">
        <v>50</v>
      </c>
      <c r="M1803" s="366">
        <v>3257850</v>
      </c>
      <c r="N1803" s="366">
        <v>50</v>
      </c>
    </row>
    <row r="1804" spans="1:14" ht="24">
      <c r="A1804" s="364">
        <v>1802</v>
      </c>
      <c r="B1804" s="365" t="s">
        <v>50</v>
      </c>
      <c r="C1804" s="364" t="s">
        <v>1078</v>
      </c>
      <c r="D1804" s="364" t="s">
        <v>1090</v>
      </c>
      <c r="E1804" s="364" t="s">
        <v>46</v>
      </c>
      <c r="F1804" s="364" t="s">
        <v>1132</v>
      </c>
      <c r="G1804" s="365" t="s">
        <v>325</v>
      </c>
      <c r="H1804" s="364" t="s">
        <v>287</v>
      </c>
      <c r="I1804" s="364" t="s">
        <v>1092</v>
      </c>
      <c r="J1804" s="366" t="s">
        <v>1133</v>
      </c>
      <c r="K1804" s="366">
        <v>331170</v>
      </c>
      <c r="L1804" s="366">
        <v>4</v>
      </c>
      <c r="M1804" s="366">
        <v>331170</v>
      </c>
      <c r="N1804" s="366">
        <v>4</v>
      </c>
    </row>
    <row r="1805" spans="1:14" ht="24">
      <c r="A1805" s="364">
        <v>1803</v>
      </c>
      <c r="B1805" s="365" t="s">
        <v>50</v>
      </c>
      <c r="C1805" s="364" t="s">
        <v>1078</v>
      </c>
      <c r="D1805" s="364" t="s">
        <v>1090</v>
      </c>
      <c r="E1805" s="364" t="s">
        <v>46</v>
      </c>
      <c r="F1805" s="364" t="s">
        <v>1214</v>
      </c>
      <c r="G1805" s="365" t="s">
        <v>1010</v>
      </c>
      <c r="H1805" s="364" t="s">
        <v>287</v>
      </c>
      <c r="I1805" s="364" t="s">
        <v>1092</v>
      </c>
      <c r="J1805" s="366" t="s">
        <v>1215</v>
      </c>
      <c r="K1805" s="366">
        <v>533358</v>
      </c>
      <c r="L1805" s="366">
        <v>6</v>
      </c>
      <c r="M1805" s="366">
        <v>533358</v>
      </c>
      <c r="N1805" s="366">
        <v>6</v>
      </c>
    </row>
    <row r="1806" spans="1:14" ht="24">
      <c r="A1806" s="364">
        <v>1804</v>
      </c>
      <c r="B1806" s="365" t="s">
        <v>50</v>
      </c>
      <c r="C1806" s="364" t="s">
        <v>1078</v>
      </c>
      <c r="D1806" s="364" t="s">
        <v>1090</v>
      </c>
      <c r="E1806" s="364" t="s">
        <v>46</v>
      </c>
      <c r="F1806" s="364" t="s">
        <v>1210</v>
      </c>
      <c r="G1806" s="365" t="s">
        <v>420</v>
      </c>
      <c r="H1806" s="364" t="s">
        <v>287</v>
      </c>
      <c r="I1806" s="364" t="s">
        <v>1092</v>
      </c>
      <c r="J1806" s="366" t="s">
        <v>1211</v>
      </c>
      <c r="K1806" s="366">
        <v>361382</v>
      </c>
      <c r="L1806" s="366">
        <v>4</v>
      </c>
      <c r="M1806" s="366">
        <v>361382</v>
      </c>
      <c r="N1806" s="366">
        <v>4</v>
      </c>
    </row>
    <row r="1807" spans="1:14" ht="24">
      <c r="A1807" s="364">
        <v>1805</v>
      </c>
      <c r="B1807" s="365" t="s">
        <v>50</v>
      </c>
      <c r="C1807" s="364" t="s">
        <v>1078</v>
      </c>
      <c r="D1807" s="364" t="s">
        <v>1079</v>
      </c>
      <c r="E1807" s="364" t="s">
        <v>46</v>
      </c>
      <c r="F1807" s="364" t="s">
        <v>1157</v>
      </c>
      <c r="G1807" s="365" t="s">
        <v>337</v>
      </c>
      <c r="H1807" s="364" t="s">
        <v>298</v>
      </c>
      <c r="I1807" s="364" t="s">
        <v>1092</v>
      </c>
      <c r="J1807" s="366" t="s">
        <v>1158</v>
      </c>
      <c r="K1807" s="366">
        <v>645408</v>
      </c>
      <c r="L1807" s="366">
        <v>8</v>
      </c>
      <c r="M1807" s="366">
        <v>645408</v>
      </c>
      <c r="N1807" s="366">
        <v>8</v>
      </c>
    </row>
    <row r="1808" spans="1:14" ht="24">
      <c r="A1808" s="364">
        <v>1806</v>
      </c>
      <c r="B1808" s="365" t="s">
        <v>50</v>
      </c>
      <c r="C1808" s="364" t="s">
        <v>1078</v>
      </c>
      <c r="D1808" s="364" t="s">
        <v>1079</v>
      </c>
      <c r="E1808" s="364" t="s">
        <v>46</v>
      </c>
      <c r="F1808" s="364" t="s">
        <v>1161</v>
      </c>
      <c r="G1808" s="365" t="s">
        <v>326</v>
      </c>
      <c r="H1808" s="364" t="s">
        <v>298</v>
      </c>
      <c r="I1808" s="364" t="s">
        <v>1092</v>
      </c>
      <c r="J1808" s="366" t="s">
        <v>1162</v>
      </c>
      <c r="K1808" s="366">
        <v>614532</v>
      </c>
      <c r="L1808" s="366">
        <v>8</v>
      </c>
      <c r="M1808" s="366">
        <v>614532</v>
      </c>
      <c r="N1808" s="366">
        <v>8</v>
      </c>
    </row>
    <row r="1809" spans="1:14" ht="48">
      <c r="A1809" s="364">
        <v>1807</v>
      </c>
      <c r="B1809" s="365" t="s">
        <v>50</v>
      </c>
      <c r="C1809" s="364" t="s">
        <v>1078</v>
      </c>
      <c r="D1809" s="364" t="s">
        <v>1090</v>
      </c>
      <c r="E1809" s="364" t="s">
        <v>46</v>
      </c>
      <c r="F1809" s="364" t="s">
        <v>1616</v>
      </c>
      <c r="G1809" s="365" t="s">
        <v>1617</v>
      </c>
      <c r="H1809" s="364" t="s">
        <v>285</v>
      </c>
      <c r="I1809" s="364" t="s">
        <v>1187</v>
      </c>
      <c r="J1809" s="366" t="s">
        <v>1618</v>
      </c>
      <c r="K1809" s="366">
        <v>7312234</v>
      </c>
      <c r="L1809" s="366">
        <v>20</v>
      </c>
      <c r="M1809" s="366">
        <v>7312234</v>
      </c>
      <c r="N1809" s="366">
        <v>20</v>
      </c>
    </row>
    <row r="1810" spans="1:14" ht="48">
      <c r="A1810" s="364">
        <v>1808</v>
      </c>
      <c r="B1810" s="365" t="s">
        <v>50</v>
      </c>
      <c r="C1810" s="364" t="s">
        <v>1078</v>
      </c>
      <c r="D1810" s="364" t="s">
        <v>1090</v>
      </c>
      <c r="E1810" s="364" t="s">
        <v>46</v>
      </c>
      <c r="F1810" s="364" t="s">
        <v>1640</v>
      </c>
      <c r="G1810" s="365" t="s">
        <v>1641</v>
      </c>
      <c r="H1810" s="364" t="s">
        <v>285</v>
      </c>
      <c r="I1810" s="364" t="s">
        <v>1187</v>
      </c>
      <c r="J1810" s="366" t="s">
        <v>1642</v>
      </c>
      <c r="K1810" s="366">
        <v>3837559</v>
      </c>
      <c r="L1810" s="366">
        <v>10</v>
      </c>
      <c r="M1810" s="366">
        <v>3837559</v>
      </c>
      <c r="N1810" s="366">
        <v>10</v>
      </c>
    </row>
    <row r="1811" spans="1:14" ht="36">
      <c r="A1811" s="364">
        <v>1809</v>
      </c>
      <c r="B1811" s="365" t="s">
        <v>50</v>
      </c>
      <c r="C1811" s="364" t="s">
        <v>1078</v>
      </c>
      <c r="D1811" s="364" t="s">
        <v>1086</v>
      </c>
      <c r="E1811" s="364" t="s">
        <v>46</v>
      </c>
      <c r="F1811" s="364" t="s">
        <v>1867</v>
      </c>
      <c r="G1811" s="365" t="s">
        <v>415</v>
      </c>
      <c r="H1811" s="364" t="s">
        <v>293</v>
      </c>
      <c r="I1811" s="364" t="s">
        <v>1081</v>
      </c>
      <c r="J1811" s="366" t="s">
        <v>1209</v>
      </c>
      <c r="K1811" s="366">
        <v>-65163</v>
      </c>
      <c r="L1811" s="366">
        <v>-1</v>
      </c>
      <c r="M1811" s="366">
        <v>-65163</v>
      </c>
      <c r="N1811" s="366">
        <v>-1</v>
      </c>
    </row>
    <row r="1812" spans="1:14" ht="36">
      <c r="A1812" s="364">
        <v>1810</v>
      </c>
      <c r="B1812" s="365" t="s">
        <v>50</v>
      </c>
      <c r="C1812" s="364" t="s">
        <v>1078</v>
      </c>
      <c r="D1812" s="364" t="s">
        <v>1079</v>
      </c>
      <c r="E1812" s="364" t="s">
        <v>46</v>
      </c>
      <c r="F1812" s="364" t="s">
        <v>1144</v>
      </c>
      <c r="G1812" s="365" t="s">
        <v>332</v>
      </c>
      <c r="H1812" s="364" t="s">
        <v>293</v>
      </c>
      <c r="I1812" s="364" t="s">
        <v>1081</v>
      </c>
      <c r="J1812" s="366" t="s">
        <v>1145</v>
      </c>
      <c r="K1812" s="366">
        <v>3939609</v>
      </c>
      <c r="L1812" s="366">
        <v>45</v>
      </c>
      <c r="M1812" s="366">
        <v>3939609</v>
      </c>
      <c r="N1812" s="366">
        <v>45</v>
      </c>
    </row>
    <row r="1813" spans="1:14" ht="36">
      <c r="A1813" s="364">
        <v>1811</v>
      </c>
      <c r="B1813" s="365" t="s">
        <v>50</v>
      </c>
      <c r="C1813" s="364" t="s">
        <v>1078</v>
      </c>
      <c r="D1813" s="364" t="s">
        <v>1079</v>
      </c>
      <c r="E1813" s="364" t="s">
        <v>46</v>
      </c>
      <c r="F1813" s="364" t="s">
        <v>1243</v>
      </c>
      <c r="G1813" s="365" t="s">
        <v>320</v>
      </c>
      <c r="H1813" s="364" t="s">
        <v>293</v>
      </c>
      <c r="I1813" s="364" t="s">
        <v>1081</v>
      </c>
      <c r="J1813" s="366" t="s">
        <v>1244</v>
      </c>
      <c r="K1813" s="366">
        <v>2666915</v>
      </c>
      <c r="L1813" s="366">
        <v>23</v>
      </c>
      <c r="M1813" s="366">
        <v>2666915</v>
      </c>
      <c r="N1813" s="366">
        <v>23</v>
      </c>
    </row>
    <row r="1814" spans="1:14" ht="36">
      <c r="A1814" s="364">
        <v>1812</v>
      </c>
      <c r="B1814" s="365" t="s">
        <v>50</v>
      </c>
      <c r="C1814" s="364" t="s">
        <v>1078</v>
      </c>
      <c r="D1814" s="364" t="s">
        <v>1086</v>
      </c>
      <c r="E1814" s="364" t="s">
        <v>46</v>
      </c>
      <c r="F1814" s="364" t="s">
        <v>1208</v>
      </c>
      <c r="G1814" s="365" t="s">
        <v>415</v>
      </c>
      <c r="H1814" s="364" t="s">
        <v>293</v>
      </c>
      <c r="I1814" s="364" t="s">
        <v>1081</v>
      </c>
      <c r="J1814" s="366" t="s">
        <v>1209</v>
      </c>
      <c r="K1814" s="366">
        <v>65163</v>
      </c>
      <c r="L1814" s="366">
        <v>1</v>
      </c>
      <c r="M1814" s="366">
        <v>65163</v>
      </c>
      <c r="N1814" s="366">
        <v>1</v>
      </c>
    </row>
    <row r="1815" spans="1:14" ht="36">
      <c r="A1815" s="364">
        <v>1813</v>
      </c>
      <c r="B1815" s="365" t="s">
        <v>50</v>
      </c>
      <c r="C1815" s="364" t="s">
        <v>1078</v>
      </c>
      <c r="D1815" s="364" t="s">
        <v>1079</v>
      </c>
      <c r="E1815" s="364" t="s">
        <v>46</v>
      </c>
      <c r="F1815" s="364" t="s">
        <v>1080</v>
      </c>
      <c r="G1815" s="365" t="s">
        <v>316</v>
      </c>
      <c r="H1815" s="364" t="s">
        <v>293</v>
      </c>
      <c r="I1815" s="364" t="s">
        <v>1081</v>
      </c>
      <c r="J1815" s="366" t="s">
        <v>1082</v>
      </c>
      <c r="K1815" s="366">
        <v>360868</v>
      </c>
      <c r="L1815" s="366">
        <v>4</v>
      </c>
      <c r="M1815" s="366">
        <v>360868</v>
      </c>
      <c r="N1815" s="366">
        <v>4</v>
      </c>
    </row>
    <row r="1816" spans="1:14" ht="24">
      <c r="A1816" s="364">
        <v>1814</v>
      </c>
      <c r="B1816" s="365" t="s">
        <v>50</v>
      </c>
      <c r="C1816" s="364" t="s">
        <v>1078</v>
      </c>
      <c r="D1816" s="364" t="s">
        <v>1079</v>
      </c>
      <c r="E1816" s="364" t="s">
        <v>46</v>
      </c>
      <c r="F1816" s="364" t="s">
        <v>1344</v>
      </c>
      <c r="G1816" s="365" t="s">
        <v>1042</v>
      </c>
      <c r="H1816" s="364" t="s">
        <v>1039</v>
      </c>
      <c r="I1816" s="364" t="s">
        <v>1081</v>
      </c>
      <c r="J1816" s="366" t="s">
        <v>1345</v>
      </c>
      <c r="K1816" s="366">
        <v>317414</v>
      </c>
      <c r="L1816" s="366">
        <v>2</v>
      </c>
      <c r="M1816" s="366">
        <v>317414</v>
      </c>
      <c r="N1816" s="366">
        <v>2</v>
      </c>
    </row>
    <row r="1817" spans="1:14" ht="24">
      <c r="A1817" s="364">
        <v>1815</v>
      </c>
      <c r="B1817" s="365" t="s">
        <v>50</v>
      </c>
      <c r="C1817" s="364" t="s">
        <v>1078</v>
      </c>
      <c r="D1817" s="364" t="s">
        <v>1079</v>
      </c>
      <c r="E1817" s="364" t="s">
        <v>46</v>
      </c>
      <c r="F1817" s="364" t="s">
        <v>1323</v>
      </c>
      <c r="G1817" s="365" t="s">
        <v>372</v>
      </c>
      <c r="H1817" s="364" t="s">
        <v>1039</v>
      </c>
      <c r="I1817" s="364" t="s">
        <v>1081</v>
      </c>
      <c r="J1817" s="366" t="s">
        <v>1324</v>
      </c>
      <c r="K1817" s="366">
        <v>313265</v>
      </c>
      <c r="L1817" s="366">
        <v>2</v>
      </c>
      <c r="M1817" s="366">
        <v>313265</v>
      </c>
      <c r="N1817" s="366">
        <v>2</v>
      </c>
    </row>
    <row r="1818" spans="1:14" ht="36">
      <c r="A1818" s="364">
        <v>1816</v>
      </c>
      <c r="B1818" s="365" t="s">
        <v>50</v>
      </c>
      <c r="C1818" s="364" t="s">
        <v>1078</v>
      </c>
      <c r="D1818" s="364" t="s">
        <v>1079</v>
      </c>
      <c r="E1818" s="364" t="s">
        <v>46</v>
      </c>
      <c r="F1818" s="364" t="s">
        <v>1265</v>
      </c>
      <c r="G1818" s="365" t="s">
        <v>317</v>
      </c>
      <c r="H1818" s="364" t="s">
        <v>293</v>
      </c>
      <c r="I1818" s="364" t="s">
        <v>1084</v>
      </c>
      <c r="J1818" s="366" t="s">
        <v>1266</v>
      </c>
      <c r="K1818" s="366">
        <v>174171</v>
      </c>
      <c r="L1818" s="366">
        <v>2</v>
      </c>
      <c r="M1818" s="366">
        <v>174171</v>
      </c>
      <c r="N1818" s="366">
        <v>2</v>
      </c>
    </row>
    <row r="1819" spans="1:14" ht="36">
      <c r="A1819" s="364">
        <v>1817</v>
      </c>
      <c r="B1819" s="365" t="s">
        <v>50</v>
      </c>
      <c r="C1819" s="364" t="s">
        <v>1078</v>
      </c>
      <c r="D1819" s="364" t="s">
        <v>1079</v>
      </c>
      <c r="E1819" s="364" t="s">
        <v>46</v>
      </c>
      <c r="F1819" s="364" t="s">
        <v>1222</v>
      </c>
      <c r="G1819" s="365" t="s">
        <v>968</v>
      </c>
      <c r="H1819" s="364" t="s">
        <v>293</v>
      </c>
      <c r="I1819" s="364" t="s">
        <v>1084</v>
      </c>
      <c r="J1819" s="366" t="s">
        <v>1223</v>
      </c>
      <c r="K1819" s="366">
        <v>12139523</v>
      </c>
      <c r="L1819" s="366">
        <v>106</v>
      </c>
      <c r="M1819" s="366">
        <v>12139523</v>
      </c>
      <c r="N1819" s="366">
        <v>106</v>
      </c>
    </row>
    <row r="1820" spans="1:14" ht="36">
      <c r="A1820" s="364">
        <v>1818</v>
      </c>
      <c r="B1820" s="365" t="s">
        <v>50</v>
      </c>
      <c r="C1820" s="364" t="s">
        <v>1078</v>
      </c>
      <c r="D1820" s="364" t="s">
        <v>1079</v>
      </c>
      <c r="E1820" s="364" t="s">
        <v>46</v>
      </c>
      <c r="F1820" s="364" t="s">
        <v>1167</v>
      </c>
      <c r="G1820" s="365" t="s">
        <v>322</v>
      </c>
      <c r="H1820" s="364" t="s">
        <v>293</v>
      </c>
      <c r="I1820" s="364" t="s">
        <v>1084</v>
      </c>
      <c r="J1820" s="366" t="s">
        <v>1168</v>
      </c>
      <c r="K1820" s="366">
        <v>1350646</v>
      </c>
      <c r="L1820" s="366">
        <v>10</v>
      </c>
      <c r="M1820" s="366">
        <v>1350646</v>
      </c>
      <c r="N1820" s="366">
        <v>10</v>
      </c>
    </row>
    <row r="1821" spans="1:14" ht="36">
      <c r="A1821" s="364">
        <v>1819</v>
      </c>
      <c r="B1821" s="365" t="s">
        <v>50</v>
      </c>
      <c r="C1821" s="364" t="s">
        <v>1078</v>
      </c>
      <c r="D1821" s="364" t="s">
        <v>1079</v>
      </c>
      <c r="E1821" s="364" t="s">
        <v>46</v>
      </c>
      <c r="F1821" s="364" t="s">
        <v>1174</v>
      </c>
      <c r="G1821" s="365" t="s">
        <v>345</v>
      </c>
      <c r="H1821" s="364" t="s">
        <v>293</v>
      </c>
      <c r="I1821" s="364" t="s">
        <v>1084</v>
      </c>
      <c r="J1821" s="366" t="s">
        <v>1175</v>
      </c>
      <c r="K1821" s="366">
        <v>751872</v>
      </c>
      <c r="L1821" s="366">
        <v>6</v>
      </c>
      <c r="M1821" s="366">
        <v>751872</v>
      </c>
      <c r="N1821" s="366">
        <v>6</v>
      </c>
    </row>
    <row r="1822" spans="1:14" ht="36">
      <c r="A1822" s="364">
        <v>1820</v>
      </c>
      <c r="B1822" s="365" t="s">
        <v>50</v>
      </c>
      <c r="C1822" s="364" t="s">
        <v>1078</v>
      </c>
      <c r="D1822" s="364" t="s">
        <v>1079</v>
      </c>
      <c r="E1822" s="364" t="s">
        <v>46</v>
      </c>
      <c r="F1822" s="364" t="s">
        <v>1153</v>
      </c>
      <c r="G1822" s="365" t="s">
        <v>969</v>
      </c>
      <c r="H1822" s="364" t="s">
        <v>293</v>
      </c>
      <c r="I1822" s="364" t="s">
        <v>1084</v>
      </c>
      <c r="J1822" s="366" t="s">
        <v>1154</v>
      </c>
      <c r="K1822" s="366">
        <v>12653256</v>
      </c>
      <c r="L1822" s="366">
        <v>126</v>
      </c>
      <c r="M1822" s="366">
        <v>12653256</v>
      </c>
      <c r="N1822" s="366">
        <v>126</v>
      </c>
    </row>
    <row r="1823" spans="1:14" ht="36">
      <c r="A1823" s="364">
        <v>1821</v>
      </c>
      <c r="B1823" s="365" t="s">
        <v>50</v>
      </c>
      <c r="C1823" s="364" t="s">
        <v>1078</v>
      </c>
      <c r="D1823" s="364" t="s">
        <v>1079</v>
      </c>
      <c r="E1823" s="364" t="s">
        <v>46</v>
      </c>
      <c r="F1823" s="364" t="s">
        <v>1094</v>
      </c>
      <c r="G1823" s="365" t="s">
        <v>336</v>
      </c>
      <c r="H1823" s="364" t="s">
        <v>293</v>
      </c>
      <c r="I1823" s="364" t="s">
        <v>1084</v>
      </c>
      <c r="J1823" s="366" t="s">
        <v>1095</v>
      </c>
      <c r="K1823" s="366">
        <v>6990115</v>
      </c>
      <c r="L1823" s="366">
        <v>50</v>
      </c>
      <c r="M1823" s="366">
        <v>6990115</v>
      </c>
      <c r="N1823" s="366">
        <v>50</v>
      </c>
    </row>
    <row r="1824" spans="1:14" ht="36">
      <c r="A1824" s="364">
        <v>1822</v>
      </c>
      <c r="B1824" s="365" t="s">
        <v>50</v>
      </c>
      <c r="C1824" s="364" t="s">
        <v>1078</v>
      </c>
      <c r="D1824" s="364" t="s">
        <v>1079</v>
      </c>
      <c r="E1824" s="364" t="s">
        <v>46</v>
      </c>
      <c r="F1824" s="364" t="s">
        <v>1083</v>
      </c>
      <c r="G1824" s="365" t="s">
        <v>312</v>
      </c>
      <c r="H1824" s="364" t="s">
        <v>293</v>
      </c>
      <c r="I1824" s="364" t="s">
        <v>1084</v>
      </c>
      <c r="J1824" s="366" t="s">
        <v>1085</v>
      </c>
      <c r="K1824" s="366">
        <v>16685061</v>
      </c>
      <c r="L1824" s="366">
        <v>126</v>
      </c>
      <c r="M1824" s="366">
        <v>16685061</v>
      </c>
      <c r="N1824" s="366">
        <v>126</v>
      </c>
    </row>
    <row r="1825" spans="1:14" ht="36">
      <c r="A1825" s="364">
        <v>1823</v>
      </c>
      <c r="B1825" s="365" t="s">
        <v>50</v>
      </c>
      <c r="C1825" s="364" t="s">
        <v>1078</v>
      </c>
      <c r="D1825" s="364" t="s">
        <v>1079</v>
      </c>
      <c r="E1825" s="364" t="s">
        <v>46</v>
      </c>
      <c r="F1825" s="364" t="s">
        <v>1180</v>
      </c>
      <c r="G1825" s="365" t="s">
        <v>417</v>
      </c>
      <c r="H1825" s="364" t="s">
        <v>293</v>
      </c>
      <c r="I1825" s="364" t="s">
        <v>1084</v>
      </c>
      <c r="J1825" s="366" t="s">
        <v>1181</v>
      </c>
      <c r="K1825" s="366">
        <v>185064</v>
      </c>
      <c r="L1825" s="366">
        <v>2</v>
      </c>
      <c r="M1825" s="366">
        <v>185064</v>
      </c>
      <c r="N1825" s="366">
        <v>2</v>
      </c>
    </row>
    <row r="1826" spans="1:14" ht="48">
      <c r="A1826" s="364">
        <v>1824</v>
      </c>
      <c r="B1826" s="365" t="s">
        <v>50</v>
      </c>
      <c r="C1826" s="364" t="s">
        <v>1078</v>
      </c>
      <c r="D1826" s="364" t="s">
        <v>1090</v>
      </c>
      <c r="E1826" s="364" t="s">
        <v>46</v>
      </c>
      <c r="F1826" s="364" t="s">
        <v>1492</v>
      </c>
      <c r="G1826" s="365" t="s">
        <v>1064</v>
      </c>
      <c r="H1826" s="364" t="s">
        <v>284</v>
      </c>
      <c r="I1826" s="364" t="s">
        <v>1251</v>
      </c>
      <c r="J1826" s="366" t="s">
        <v>1493</v>
      </c>
      <c r="K1826" s="366">
        <v>1234647</v>
      </c>
      <c r="L1826" s="366">
        <v>4</v>
      </c>
      <c r="M1826" s="366">
        <v>1234647</v>
      </c>
      <c r="N1826" s="366">
        <v>4</v>
      </c>
    </row>
    <row r="1827" spans="1:14" ht="24">
      <c r="A1827" s="364">
        <v>1825</v>
      </c>
      <c r="B1827" s="365" t="s">
        <v>50</v>
      </c>
      <c r="C1827" s="364" t="s">
        <v>1078</v>
      </c>
      <c r="D1827" s="364" t="s">
        <v>1079</v>
      </c>
      <c r="E1827" s="364" t="s">
        <v>46</v>
      </c>
      <c r="F1827" s="364" t="s">
        <v>1284</v>
      </c>
      <c r="G1827" s="365" t="s">
        <v>327</v>
      </c>
      <c r="H1827" s="364" t="s">
        <v>302</v>
      </c>
      <c r="I1827" s="364" t="s">
        <v>1183</v>
      </c>
      <c r="J1827" s="366" t="s">
        <v>1285</v>
      </c>
      <c r="K1827" s="366">
        <v>417802</v>
      </c>
      <c r="L1827" s="366">
        <v>2</v>
      </c>
      <c r="M1827" s="366">
        <v>417802</v>
      </c>
      <c r="N1827" s="366">
        <v>2</v>
      </c>
    </row>
    <row r="1828" spans="1:14" ht="36">
      <c r="A1828" s="364">
        <v>1826</v>
      </c>
      <c r="B1828" s="365" t="s">
        <v>50</v>
      </c>
      <c r="C1828" s="364" t="s">
        <v>1078</v>
      </c>
      <c r="D1828" s="364" t="s">
        <v>1079</v>
      </c>
      <c r="E1828" s="364" t="s">
        <v>46</v>
      </c>
      <c r="F1828" s="364" t="s">
        <v>1348</v>
      </c>
      <c r="G1828" s="365" t="s">
        <v>970</v>
      </c>
      <c r="H1828" s="364" t="s">
        <v>971</v>
      </c>
      <c r="I1828" s="364" t="s">
        <v>1092</v>
      </c>
      <c r="J1828" s="366" t="s">
        <v>1349</v>
      </c>
      <c r="K1828" s="366">
        <v>312061</v>
      </c>
      <c r="L1828" s="366">
        <v>2</v>
      </c>
      <c r="M1828" s="366">
        <v>312061</v>
      </c>
      <c r="N1828" s="366">
        <v>2</v>
      </c>
    </row>
    <row r="1829" spans="1:14" ht="24">
      <c r="A1829" s="364">
        <v>1827</v>
      </c>
      <c r="B1829" s="365" t="s">
        <v>50</v>
      </c>
      <c r="C1829" s="364" t="s">
        <v>1078</v>
      </c>
      <c r="D1829" s="364" t="s">
        <v>1090</v>
      </c>
      <c r="E1829" s="364" t="s">
        <v>46</v>
      </c>
      <c r="F1829" s="364" t="s">
        <v>1224</v>
      </c>
      <c r="G1829" s="365" t="s">
        <v>331</v>
      </c>
      <c r="H1829" s="364" t="s">
        <v>285</v>
      </c>
      <c r="I1829" s="364" t="s">
        <v>1092</v>
      </c>
      <c r="J1829" s="366" t="s">
        <v>1225</v>
      </c>
      <c r="K1829" s="366">
        <v>-582713</v>
      </c>
      <c r="L1829" s="366">
        <v>-2</v>
      </c>
      <c r="M1829" s="366">
        <v>-582713</v>
      </c>
      <c r="N1829" s="366">
        <v>-2</v>
      </c>
    </row>
    <row r="1830" spans="1:14" ht="48">
      <c r="A1830" s="364">
        <v>1828</v>
      </c>
      <c r="B1830" s="365" t="s">
        <v>50</v>
      </c>
      <c r="C1830" s="364" t="s">
        <v>1078</v>
      </c>
      <c r="D1830" s="364" t="s">
        <v>1079</v>
      </c>
      <c r="E1830" s="364" t="s">
        <v>46</v>
      </c>
      <c r="F1830" s="364" t="s">
        <v>1275</v>
      </c>
      <c r="G1830" s="365" t="s">
        <v>413</v>
      </c>
      <c r="H1830" s="364" t="s">
        <v>414</v>
      </c>
      <c r="I1830" s="364" t="s">
        <v>1092</v>
      </c>
      <c r="J1830" s="366" t="s">
        <v>1276</v>
      </c>
      <c r="K1830" s="366">
        <v>2138002</v>
      </c>
      <c r="L1830" s="366">
        <v>16</v>
      </c>
      <c r="M1830" s="366">
        <v>2138002</v>
      </c>
      <c r="N1830" s="366">
        <v>16</v>
      </c>
    </row>
    <row r="1831" spans="1:14" ht="24">
      <c r="A1831" s="364">
        <v>1829</v>
      </c>
      <c r="B1831" s="365" t="s">
        <v>50</v>
      </c>
      <c r="C1831" s="364" t="s">
        <v>1078</v>
      </c>
      <c r="D1831" s="364" t="s">
        <v>1090</v>
      </c>
      <c r="E1831" s="364" t="s">
        <v>46</v>
      </c>
      <c r="F1831" s="364" t="s">
        <v>2186</v>
      </c>
      <c r="G1831" s="365" t="s">
        <v>2187</v>
      </c>
      <c r="H1831" s="364" t="s">
        <v>2188</v>
      </c>
      <c r="I1831" s="364" t="s">
        <v>1092</v>
      </c>
      <c r="J1831" s="366" t="s">
        <v>2189</v>
      </c>
      <c r="K1831" s="366">
        <v>425893</v>
      </c>
      <c r="L1831" s="366">
        <v>2</v>
      </c>
      <c r="M1831" s="366">
        <v>425893</v>
      </c>
      <c r="N1831" s="366">
        <v>2</v>
      </c>
    </row>
    <row r="1832" spans="1:14" ht="36">
      <c r="A1832" s="364">
        <v>1830</v>
      </c>
      <c r="B1832" s="365" t="s">
        <v>50</v>
      </c>
      <c r="C1832" s="364" t="s">
        <v>1078</v>
      </c>
      <c r="D1832" s="364" t="s">
        <v>1090</v>
      </c>
      <c r="E1832" s="364" t="s">
        <v>46</v>
      </c>
      <c r="F1832" s="364" t="s">
        <v>1414</v>
      </c>
      <c r="G1832" s="365" t="s">
        <v>360</v>
      </c>
      <c r="H1832" s="364" t="s">
        <v>289</v>
      </c>
      <c r="I1832" s="364" t="s">
        <v>1092</v>
      </c>
      <c r="J1832" s="366" t="s">
        <v>1415</v>
      </c>
      <c r="K1832" s="366">
        <v>1277578</v>
      </c>
      <c r="L1832" s="366">
        <v>7</v>
      </c>
      <c r="M1832" s="366">
        <v>1277578</v>
      </c>
      <c r="N1832" s="366">
        <v>7</v>
      </c>
    </row>
    <row r="1833" spans="1:14" ht="48">
      <c r="A1833" s="364">
        <v>1831</v>
      </c>
      <c r="B1833" s="365" t="s">
        <v>50</v>
      </c>
      <c r="C1833" s="364" t="s">
        <v>1078</v>
      </c>
      <c r="D1833" s="364" t="s">
        <v>1079</v>
      </c>
      <c r="E1833" s="364" t="s">
        <v>46</v>
      </c>
      <c r="F1833" s="364" t="s">
        <v>1246</v>
      </c>
      <c r="G1833" s="365" t="s">
        <v>959</v>
      </c>
      <c r="H1833" s="364" t="s">
        <v>960</v>
      </c>
      <c r="I1833" s="364" t="s">
        <v>1092</v>
      </c>
      <c r="J1833" s="366" t="s">
        <v>1247</v>
      </c>
      <c r="K1833" s="366">
        <v>1804302</v>
      </c>
      <c r="L1833" s="366">
        <v>9</v>
      </c>
      <c r="M1833" s="366">
        <v>1804302</v>
      </c>
      <c r="N1833" s="366">
        <v>9</v>
      </c>
    </row>
    <row r="1834" spans="1:14" ht="24">
      <c r="A1834" s="364">
        <v>1832</v>
      </c>
      <c r="B1834" s="365" t="s">
        <v>50</v>
      </c>
      <c r="C1834" s="364" t="s">
        <v>1078</v>
      </c>
      <c r="D1834" s="364" t="s">
        <v>1090</v>
      </c>
      <c r="E1834" s="364" t="s">
        <v>46</v>
      </c>
      <c r="F1834" s="364" t="s">
        <v>1091</v>
      </c>
      <c r="G1834" s="365" t="s">
        <v>321</v>
      </c>
      <c r="H1834" s="364" t="s">
        <v>361</v>
      </c>
      <c r="I1834" s="364" t="s">
        <v>1092</v>
      </c>
      <c r="J1834" s="366" t="s">
        <v>1093</v>
      </c>
      <c r="K1834" s="366">
        <v>19745770</v>
      </c>
      <c r="L1834" s="366">
        <v>200</v>
      </c>
      <c r="M1834" s="366">
        <v>19745770</v>
      </c>
      <c r="N1834" s="366">
        <v>200</v>
      </c>
    </row>
    <row r="1835" spans="1:14" ht="48">
      <c r="A1835" s="364">
        <v>1833</v>
      </c>
      <c r="B1835" s="365" t="s">
        <v>386</v>
      </c>
      <c r="C1835" s="364" t="s">
        <v>1078</v>
      </c>
      <c r="D1835" s="364" t="s">
        <v>1090</v>
      </c>
      <c r="E1835" s="364" t="s">
        <v>343</v>
      </c>
      <c r="F1835" s="364" t="s">
        <v>1151</v>
      </c>
      <c r="G1835" s="365" t="s">
        <v>996</v>
      </c>
      <c r="H1835" s="364" t="s">
        <v>287</v>
      </c>
      <c r="I1835" s="364" t="s">
        <v>1092</v>
      </c>
      <c r="J1835" s="366" t="s">
        <v>1152</v>
      </c>
      <c r="K1835" s="366">
        <v>0</v>
      </c>
      <c r="L1835" s="366">
        <v>1</v>
      </c>
      <c r="M1835" s="366">
        <v>0</v>
      </c>
      <c r="N1835" s="366">
        <v>1</v>
      </c>
    </row>
    <row r="1836" spans="1:14" ht="48">
      <c r="A1836" s="364">
        <v>1834</v>
      </c>
      <c r="B1836" s="365" t="s">
        <v>386</v>
      </c>
      <c r="C1836" s="364" t="s">
        <v>1078</v>
      </c>
      <c r="D1836" s="364" t="s">
        <v>1090</v>
      </c>
      <c r="E1836" s="364" t="s">
        <v>343</v>
      </c>
      <c r="F1836" s="364" t="s">
        <v>1140</v>
      </c>
      <c r="G1836" s="365" t="s">
        <v>321</v>
      </c>
      <c r="H1836" s="364" t="s">
        <v>287</v>
      </c>
      <c r="I1836" s="364" t="s">
        <v>1092</v>
      </c>
      <c r="J1836" s="366" t="s">
        <v>1141</v>
      </c>
      <c r="K1836" s="366">
        <v>0</v>
      </c>
      <c r="L1836" s="366">
        <v>0</v>
      </c>
      <c r="M1836" s="366">
        <v>0</v>
      </c>
      <c r="N1836" s="366">
        <v>0</v>
      </c>
    </row>
    <row r="1837" spans="1:14" ht="48">
      <c r="A1837" s="364">
        <v>1835</v>
      </c>
      <c r="B1837" s="365" t="s">
        <v>386</v>
      </c>
      <c r="C1837" s="364" t="s">
        <v>1078</v>
      </c>
      <c r="D1837" s="364" t="s">
        <v>1090</v>
      </c>
      <c r="E1837" s="364" t="s">
        <v>343</v>
      </c>
      <c r="F1837" s="364" t="s">
        <v>1138</v>
      </c>
      <c r="G1837" s="365" t="s">
        <v>351</v>
      </c>
      <c r="H1837" s="364" t="s">
        <v>287</v>
      </c>
      <c r="I1837" s="364" t="s">
        <v>1092</v>
      </c>
      <c r="J1837" s="366" t="s">
        <v>1139</v>
      </c>
      <c r="K1837" s="366">
        <v>0</v>
      </c>
      <c r="L1837" s="366">
        <v>1</v>
      </c>
      <c r="M1837" s="366">
        <v>0</v>
      </c>
      <c r="N1837" s="366">
        <v>1</v>
      </c>
    </row>
    <row r="1838" spans="1:14" ht="48">
      <c r="A1838" s="364">
        <v>1836</v>
      </c>
      <c r="B1838" s="365" t="s">
        <v>386</v>
      </c>
      <c r="C1838" s="364" t="s">
        <v>1078</v>
      </c>
      <c r="D1838" s="364" t="s">
        <v>1090</v>
      </c>
      <c r="E1838" s="364" t="s">
        <v>343</v>
      </c>
      <c r="F1838" s="364" t="s">
        <v>1125</v>
      </c>
      <c r="G1838" s="365" t="s">
        <v>340</v>
      </c>
      <c r="H1838" s="364" t="s">
        <v>287</v>
      </c>
      <c r="I1838" s="364" t="s">
        <v>1092</v>
      </c>
      <c r="J1838" s="366" t="s">
        <v>1126</v>
      </c>
      <c r="K1838" s="366">
        <v>0</v>
      </c>
      <c r="L1838" s="366">
        <v>1</v>
      </c>
      <c r="M1838" s="366">
        <v>0</v>
      </c>
      <c r="N1838" s="366">
        <v>1</v>
      </c>
    </row>
    <row r="1839" spans="1:14" ht="48">
      <c r="A1839" s="364">
        <v>1837</v>
      </c>
      <c r="B1839" s="365" t="s">
        <v>386</v>
      </c>
      <c r="C1839" s="364" t="s">
        <v>1078</v>
      </c>
      <c r="D1839" s="364" t="s">
        <v>1079</v>
      </c>
      <c r="E1839" s="364" t="s">
        <v>343</v>
      </c>
      <c r="F1839" s="364" t="s">
        <v>1478</v>
      </c>
      <c r="G1839" s="365" t="s">
        <v>1027</v>
      </c>
      <c r="H1839" s="364" t="s">
        <v>304</v>
      </c>
      <c r="I1839" s="364" t="s">
        <v>1187</v>
      </c>
      <c r="J1839" s="366" t="s">
        <v>1479</v>
      </c>
      <c r="K1839" s="366">
        <v>0</v>
      </c>
      <c r="L1839" s="366">
        <v>4</v>
      </c>
      <c r="M1839" s="366">
        <v>0</v>
      </c>
      <c r="N1839" s="366">
        <v>4</v>
      </c>
    </row>
    <row r="1840" spans="1:14" ht="60">
      <c r="A1840" s="364">
        <v>1838</v>
      </c>
      <c r="B1840" s="365" t="s">
        <v>386</v>
      </c>
      <c r="C1840" s="364" t="s">
        <v>1078</v>
      </c>
      <c r="D1840" s="364" t="s">
        <v>1079</v>
      </c>
      <c r="E1840" s="364" t="s">
        <v>343</v>
      </c>
      <c r="F1840" s="364" t="s">
        <v>1188</v>
      </c>
      <c r="G1840" s="365" t="s">
        <v>329</v>
      </c>
      <c r="H1840" s="364" t="s">
        <v>304</v>
      </c>
      <c r="I1840" s="364" t="s">
        <v>1187</v>
      </c>
      <c r="J1840" s="366" t="s">
        <v>1189</v>
      </c>
      <c r="K1840" s="366">
        <v>0</v>
      </c>
      <c r="L1840" s="366">
        <v>2</v>
      </c>
      <c r="M1840" s="366">
        <v>0</v>
      </c>
      <c r="N1840" s="366">
        <v>2</v>
      </c>
    </row>
    <row r="1841" spans="1:14" ht="48">
      <c r="A1841" s="364">
        <v>1839</v>
      </c>
      <c r="B1841" s="365" t="s">
        <v>386</v>
      </c>
      <c r="C1841" s="364" t="s">
        <v>1078</v>
      </c>
      <c r="D1841" s="364" t="s">
        <v>1079</v>
      </c>
      <c r="E1841" s="364" t="s">
        <v>343</v>
      </c>
      <c r="F1841" s="364" t="s">
        <v>1194</v>
      </c>
      <c r="G1841" s="365" t="s">
        <v>997</v>
      </c>
      <c r="H1841" s="364" t="s">
        <v>305</v>
      </c>
      <c r="I1841" s="364" t="s">
        <v>1187</v>
      </c>
      <c r="J1841" s="366" t="s">
        <v>1195</v>
      </c>
      <c r="K1841" s="366">
        <v>0</v>
      </c>
      <c r="L1841" s="366">
        <v>1</v>
      </c>
      <c r="M1841" s="366">
        <v>0</v>
      </c>
      <c r="N1841" s="366">
        <v>1</v>
      </c>
    </row>
    <row r="1842" spans="1:14" ht="48">
      <c r="A1842" s="364">
        <v>1840</v>
      </c>
      <c r="B1842" s="365" t="s">
        <v>386</v>
      </c>
      <c r="C1842" s="364" t="s">
        <v>1078</v>
      </c>
      <c r="D1842" s="364" t="s">
        <v>1079</v>
      </c>
      <c r="E1842" s="364" t="s">
        <v>343</v>
      </c>
      <c r="F1842" s="364" t="s">
        <v>2006</v>
      </c>
      <c r="G1842" s="365" t="s">
        <v>2007</v>
      </c>
      <c r="H1842" s="364" t="s">
        <v>305</v>
      </c>
      <c r="I1842" s="364" t="s">
        <v>1187</v>
      </c>
      <c r="J1842" s="366" t="s">
        <v>2008</v>
      </c>
      <c r="K1842" s="366">
        <v>0</v>
      </c>
      <c r="L1842" s="366">
        <v>2</v>
      </c>
      <c r="M1842" s="366">
        <v>0</v>
      </c>
      <c r="N1842" s="366">
        <v>2</v>
      </c>
    </row>
    <row r="1843" spans="1:14" ht="48">
      <c r="A1843" s="364">
        <v>1841</v>
      </c>
      <c r="B1843" s="365" t="s">
        <v>386</v>
      </c>
      <c r="C1843" s="364" t="s">
        <v>1078</v>
      </c>
      <c r="D1843" s="364" t="s">
        <v>1079</v>
      </c>
      <c r="E1843" s="364" t="s">
        <v>343</v>
      </c>
      <c r="F1843" s="364" t="s">
        <v>1372</v>
      </c>
      <c r="G1843" s="365" t="s">
        <v>1046</v>
      </c>
      <c r="H1843" s="364" t="s">
        <v>1039</v>
      </c>
      <c r="I1843" s="364" t="s">
        <v>1081</v>
      </c>
      <c r="J1843" s="366" t="s">
        <v>1373</v>
      </c>
      <c r="K1843" s="366">
        <v>0</v>
      </c>
      <c r="L1843" s="366">
        <v>4</v>
      </c>
      <c r="M1843" s="366">
        <v>0</v>
      </c>
      <c r="N1843" s="366">
        <v>4</v>
      </c>
    </row>
    <row r="1844" spans="1:14" ht="48">
      <c r="A1844" s="364">
        <v>1842</v>
      </c>
      <c r="B1844" s="365" t="s">
        <v>386</v>
      </c>
      <c r="C1844" s="364" t="s">
        <v>1078</v>
      </c>
      <c r="D1844" s="364" t="s">
        <v>1079</v>
      </c>
      <c r="E1844" s="364" t="s">
        <v>343</v>
      </c>
      <c r="F1844" s="364" t="s">
        <v>1342</v>
      </c>
      <c r="G1844" s="365" t="s">
        <v>407</v>
      </c>
      <c r="H1844" s="364" t="s">
        <v>1039</v>
      </c>
      <c r="I1844" s="364" t="s">
        <v>1081</v>
      </c>
      <c r="J1844" s="366" t="s">
        <v>1343</v>
      </c>
      <c r="K1844" s="366">
        <v>0</v>
      </c>
      <c r="L1844" s="366">
        <v>4</v>
      </c>
      <c r="M1844" s="366">
        <v>0</v>
      </c>
      <c r="N1844" s="366">
        <v>4</v>
      </c>
    </row>
    <row r="1845" spans="1:14" ht="48">
      <c r="A1845" s="364">
        <v>1843</v>
      </c>
      <c r="B1845" s="365" t="s">
        <v>386</v>
      </c>
      <c r="C1845" s="364" t="s">
        <v>1078</v>
      </c>
      <c r="D1845" s="364" t="s">
        <v>1086</v>
      </c>
      <c r="E1845" s="364" t="s">
        <v>343</v>
      </c>
      <c r="F1845" s="364" t="s">
        <v>1208</v>
      </c>
      <c r="G1845" s="365" t="s">
        <v>415</v>
      </c>
      <c r="H1845" s="364" t="s">
        <v>293</v>
      </c>
      <c r="I1845" s="364" t="s">
        <v>1081</v>
      </c>
      <c r="J1845" s="366" t="s">
        <v>1209</v>
      </c>
      <c r="K1845" s="366">
        <v>0</v>
      </c>
      <c r="L1845" s="366">
        <v>1</v>
      </c>
      <c r="M1845" s="366">
        <v>0</v>
      </c>
      <c r="N1845" s="366">
        <v>1</v>
      </c>
    </row>
    <row r="1846" spans="1:14" ht="48">
      <c r="A1846" s="364">
        <v>1844</v>
      </c>
      <c r="B1846" s="365" t="s">
        <v>386</v>
      </c>
      <c r="C1846" s="364" t="s">
        <v>1078</v>
      </c>
      <c r="D1846" s="364" t="s">
        <v>1079</v>
      </c>
      <c r="E1846" s="364" t="s">
        <v>343</v>
      </c>
      <c r="F1846" s="364" t="s">
        <v>1222</v>
      </c>
      <c r="G1846" s="365" t="s">
        <v>968</v>
      </c>
      <c r="H1846" s="364" t="s">
        <v>293</v>
      </c>
      <c r="I1846" s="364" t="s">
        <v>1084</v>
      </c>
      <c r="J1846" s="366" t="s">
        <v>1223</v>
      </c>
      <c r="K1846" s="366">
        <v>0</v>
      </c>
      <c r="L1846" s="366">
        <v>2</v>
      </c>
      <c r="M1846" s="366">
        <v>0</v>
      </c>
      <c r="N1846" s="366">
        <v>2</v>
      </c>
    </row>
    <row r="1847" spans="1:14" ht="48">
      <c r="A1847" s="364">
        <v>1845</v>
      </c>
      <c r="B1847" s="365" t="s">
        <v>386</v>
      </c>
      <c r="C1847" s="364" t="s">
        <v>1078</v>
      </c>
      <c r="D1847" s="364" t="s">
        <v>1131</v>
      </c>
      <c r="E1847" s="364" t="s">
        <v>343</v>
      </c>
      <c r="F1847" s="364" t="s">
        <v>1300</v>
      </c>
      <c r="G1847" s="365" t="s">
        <v>362</v>
      </c>
      <c r="H1847" s="364" t="s">
        <v>283</v>
      </c>
      <c r="I1847" s="364" t="s">
        <v>1251</v>
      </c>
      <c r="J1847" s="366" t="s">
        <v>1301</v>
      </c>
      <c r="K1847" s="366">
        <v>0</v>
      </c>
      <c r="L1847" s="366">
        <v>4</v>
      </c>
      <c r="M1847" s="366">
        <v>0</v>
      </c>
      <c r="N1847" s="366">
        <v>4</v>
      </c>
    </row>
    <row r="1848" spans="1:14" ht="48">
      <c r="A1848" s="364">
        <v>1846</v>
      </c>
      <c r="B1848" s="365" t="s">
        <v>386</v>
      </c>
      <c r="C1848" s="364" t="s">
        <v>1078</v>
      </c>
      <c r="D1848" s="364" t="s">
        <v>1079</v>
      </c>
      <c r="E1848" s="364" t="s">
        <v>343</v>
      </c>
      <c r="F1848" s="364" t="s">
        <v>1516</v>
      </c>
      <c r="G1848" s="365" t="s">
        <v>980</v>
      </c>
      <c r="H1848" s="364" t="s">
        <v>302</v>
      </c>
      <c r="I1848" s="364" t="s">
        <v>1183</v>
      </c>
      <c r="J1848" s="366" t="s">
        <v>1517</v>
      </c>
      <c r="K1848" s="366">
        <v>0</v>
      </c>
      <c r="L1848" s="366">
        <v>4</v>
      </c>
      <c r="M1848" s="366">
        <v>0</v>
      </c>
      <c r="N1848" s="366">
        <v>4</v>
      </c>
    </row>
    <row r="1849" spans="1:14" ht="48">
      <c r="A1849" s="364">
        <v>1847</v>
      </c>
      <c r="B1849" s="365" t="s">
        <v>386</v>
      </c>
      <c r="C1849" s="364" t="s">
        <v>1078</v>
      </c>
      <c r="D1849" s="364" t="s">
        <v>1079</v>
      </c>
      <c r="E1849" s="364" t="s">
        <v>343</v>
      </c>
      <c r="F1849" s="364" t="s">
        <v>1340</v>
      </c>
      <c r="G1849" s="365" t="s">
        <v>311</v>
      </c>
      <c r="H1849" s="364" t="s">
        <v>302</v>
      </c>
      <c r="I1849" s="364" t="s">
        <v>1183</v>
      </c>
      <c r="J1849" s="366" t="s">
        <v>1341</v>
      </c>
      <c r="K1849" s="366">
        <v>0</v>
      </c>
      <c r="L1849" s="366">
        <v>4</v>
      </c>
      <c r="M1849" s="366">
        <v>0</v>
      </c>
      <c r="N1849" s="366">
        <v>4</v>
      </c>
    </row>
    <row r="1850" spans="1:14" ht="48">
      <c r="A1850" s="364">
        <v>1848</v>
      </c>
      <c r="B1850" s="365" t="s">
        <v>386</v>
      </c>
      <c r="C1850" s="364" t="s">
        <v>1078</v>
      </c>
      <c r="D1850" s="364" t="s">
        <v>1086</v>
      </c>
      <c r="E1850" s="364" t="s">
        <v>343</v>
      </c>
      <c r="F1850" s="364" t="s">
        <v>1232</v>
      </c>
      <c r="G1850" s="365" t="s">
        <v>972</v>
      </c>
      <c r="H1850" s="364" t="s">
        <v>295</v>
      </c>
      <c r="I1850" s="364" t="s">
        <v>1092</v>
      </c>
      <c r="J1850" s="366" t="s">
        <v>1233</v>
      </c>
      <c r="K1850" s="366">
        <v>0</v>
      </c>
      <c r="L1850" s="366">
        <v>1</v>
      </c>
      <c r="M1850" s="366">
        <v>0</v>
      </c>
      <c r="N1850" s="366">
        <v>1</v>
      </c>
    </row>
    <row r="1851" spans="1:14" ht="48">
      <c r="A1851" s="364">
        <v>1849</v>
      </c>
      <c r="B1851" s="365" t="s">
        <v>386</v>
      </c>
      <c r="C1851" s="364" t="s">
        <v>1078</v>
      </c>
      <c r="D1851" s="364" t="s">
        <v>1131</v>
      </c>
      <c r="E1851" s="364" t="s">
        <v>343</v>
      </c>
      <c r="F1851" s="364" t="s">
        <v>1238</v>
      </c>
      <c r="G1851" s="365" t="s">
        <v>1028</v>
      </c>
      <c r="H1851" s="364" t="s">
        <v>292</v>
      </c>
      <c r="I1851" s="364" t="s">
        <v>1092</v>
      </c>
      <c r="J1851" s="366" t="s">
        <v>1239</v>
      </c>
      <c r="K1851" s="366">
        <v>0</v>
      </c>
      <c r="L1851" s="366">
        <v>1</v>
      </c>
      <c r="M1851" s="366">
        <v>0</v>
      </c>
      <c r="N1851" s="366">
        <v>1</v>
      </c>
    </row>
    <row r="1852" spans="1:14" ht="48">
      <c r="A1852" s="364">
        <v>1850</v>
      </c>
      <c r="B1852" s="365" t="s">
        <v>386</v>
      </c>
      <c r="C1852" s="364" t="s">
        <v>1078</v>
      </c>
      <c r="D1852" s="364" t="s">
        <v>1079</v>
      </c>
      <c r="E1852" s="364" t="s">
        <v>343</v>
      </c>
      <c r="F1852" s="364" t="s">
        <v>1117</v>
      </c>
      <c r="G1852" s="365" t="s">
        <v>347</v>
      </c>
      <c r="H1852" s="364" t="s">
        <v>299</v>
      </c>
      <c r="I1852" s="364" t="s">
        <v>1092</v>
      </c>
      <c r="J1852" s="366" t="s">
        <v>1118</v>
      </c>
      <c r="K1852" s="366">
        <v>0</v>
      </c>
      <c r="L1852" s="366">
        <v>1</v>
      </c>
      <c r="M1852" s="366">
        <v>0</v>
      </c>
      <c r="N1852" s="366">
        <v>1</v>
      </c>
    </row>
    <row r="1853" spans="1:14" ht="24">
      <c r="A1853" s="364">
        <v>1851</v>
      </c>
      <c r="B1853" s="365" t="s">
        <v>46</v>
      </c>
      <c r="C1853" s="364" t="s">
        <v>1078</v>
      </c>
      <c r="D1853" s="364" t="s">
        <v>1079</v>
      </c>
      <c r="E1853" s="364" t="s">
        <v>343</v>
      </c>
      <c r="F1853" s="364" t="s">
        <v>1245</v>
      </c>
      <c r="G1853" s="365" t="s">
        <v>1012</v>
      </c>
      <c r="H1853" s="364" t="s">
        <v>302</v>
      </c>
      <c r="I1853" s="364" t="s">
        <v>1183</v>
      </c>
      <c r="J1853" s="366" t="s">
        <v>1105</v>
      </c>
      <c r="K1853" s="366">
        <v>268200</v>
      </c>
      <c r="L1853" s="366">
        <v>2</v>
      </c>
      <c r="M1853" s="366">
        <v>268200</v>
      </c>
      <c r="N1853" s="366">
        <v>2</v>
      </c>
    </row>
    <row r="1854" spans="1:14" ht="24">
      <c r="A1854" s="364">
        <v>1852</v>
      </c>
      <c r="B1854" s="365" t="s">
        <v>46</v>
      </c>
      <c r="C1854" s="364" t="s">
        <v>1078</v>
      </c>
      <c r="D1854" s="364" t="s">
        <v>1079</v>
      </c>
      <c r="E1854" s="364" t="s">
        <v>343</v>
      </c>
      <c r="F1854" s="364" t="s">
        <v>1182</v>
      </c>
      <c r="G1854" s="365" t="s">
        <v>372</v>
      </c>
      <c r="H1854" s="364" t="s">
        <v>302</v>
      </c>
      <c r="I1854" s="364" t="s">
        <v>1183</v>
      </c>
      <c r="J1854" s="366" t="s">
        <v>1184</v>
      </c>
      <c r="K1854" s="366">
        <v>334000</v>
      </c>
      <c r="L1854" s="366">
        <v>2</v>
      </c>
      <c r="M1854" s="366">
        <v>334000</v>
      </c>
      <c r="N1854" s="366">
        <v>2</v>
      </c>
    </row>
    <row r="1855" spans="1:14" ht="36">
      <c r="A1855" s="364">
        <v>1853</v>
      </c>
      <c r="B1855" s="365" t="s">
        <v>168</v>
      </c>
      <c r="C1855" s="364" t="s">
        <v>1078</v>
      </c>
      <c r="D1855" s="364" t="s">
        <v>1079</v>
      </c>
      <c r="E1855" s="364" t="s">
        <v>258</v>
      </c>
      <c r="F1855" s="364" t="s">
        <v>1129</v>
      </c>
      <c r="G1855" s="365" t="s">
        <v>351</v>
      </c>
      <c r="H1855" s="364" t="s">
        <v>307</v>
      </c>
      <c r="I1855" s="364" t="s">
        <v>1092</v>
      </c>
      <c r="J1855" s="366" t="s">
        <v>1130</v>
      </c>
      <c r="K1855" s="366">
        <v>425458</v>
      </c>
      <c r="L1855" s="366">
        <v>4</v>
      </c>
      <c r="M1855" s="366">
        <v>425458</v>
      </c>
      <c r="N1855" s="366">
        <v>4</v>
      </c>
    </row>
    <row r="1856" spans="1:14" ht="36">
      <c r="A1856" s="364">
        <v>1854</v>
      </c>
      <c r="B1856" s="365" t="s">
        <v>168</v>
      </c>
      <c r="C1856" s="364" t="s">
        <v>1078</v>
      </c>
      <c r="D1856" s="364" t="s">
        <v>1090</v>
      </c>
      <c r="E1856" s="364" t="s">
        <v>258</v>
      </c>
      <c r="F1856" s="364" t="s">
        <v>1140</v>
      </c>
      <c r="G1856" s="365" t="s">
        <v>321</v>
      </c>
      <c r="H1856" s="364" t="s">
        <v>287</v>
      </c>
      <c r="I1856" s="364" t="s">
        <v>1092</v>
      </c>
      <c r="J1856" s="366" t="s">
        <v>1141</v>
      </c>
      <c r="K1856" s="366">
        <v>995350</v>
      </c>
      <c r="L1856" s="366">
        <v>10</v>
      </c>
      <c r="M1856" s="366">
        <v>995350</v>
      </c>
      <c r="N1856" s="366">
        <v>10</v>
      </c>
    </row>
    <row r="1857" spans="1:14" ht="36">
      <c r="A1857" s="364">
        <v>1855</v>
      </c>
      <c r="B1857" s="365" t="s">
        <v>168</v>
      </c>
      <c r="C1857" s="364" t="s">
        <v>1078</v>
      </c>
      <c r="D1857" s="364" t="s">
        <v>1090</v>
      </c>
      <c r="E1857" s="364" t="s">
        <v>258</v>
      </c>
      <c r="F1857" s="364" t="s">
        <v>1138</v>
      </c>
      <c r="G1857" s="365" t="s">
        <v>351</v>
      </c>
      <c r="H1857" s="364" t="s">
        <v>287</v>
      </c>
      <c r="I1857" s="364" t="s">
        <v>1092</v>
      </c>
      <c r="J1857" s="366" t="s">
        <v>1139</v>
      </c>
      <c r="K1857" s="366">
        <v>584205</v>
      </c>
      <c r="L1857" s="366">
        <v>6</v>
      </c>
      <c r="M1857" s="366">
        <v>584205</v>
      </c>
      <c r="N1857" s="366">
        <v>6</v>
      </c>
    </row>
    <row r="1858" spans="1:14" ht="36">
      <c r="A1858" s="364">
        <v>1856</v>
      </c>
      <c r="B1858" s="365" t="s">
        <v>168</v>
      </c>
      <c r="C1858" s="364" t="s">
        <v>1078</v>
      </c>
      <c r="D1858" s="364" t="s">
        <v>1079</v>
      </c>
      <c r="E1858" s="364" t="s">
        <v>258</v>
      </c>
      <c r="F1858" s="364" t="s">
        <v>1144</v>
      </c>
      <c r="G1858" s="365" t="s">
        <v>332</v>
      </c>
      <c r="H1858" s="364" t="s">
        <v>293</v>
      </c>
      <c r="I1858" s="364" t="s">
        <v>1081</v>
      </c>
      <c r="J1858" s="366" t="s">
        <v>1145</v>
      </c>
      <c r="K1858" s="366">
        <v>366366</v>
      </c>
      <c r="L1858" s="366">
        <v>4</v>
      </c>
      <c r="M1858" s="366">
        <v>366366</v>
      </c>
      <c r="N1858" s="366">
        <v>4</v>
      </c>
    </row>
    <row r="1859" spans="1:14" ht="36">
      <c r="A1859" s="364">
        <v>1857</v>
      </c>
      <c r="B1859" s="365" t="s">
        <v>168</v>
      </c>
      <c r="C1859" s="364" t="s">
        <v>1078</v>
      </c>
      <c r="D1859" s="364" t="s">
        <v>1079</v>
      </c>
      <c r="E1859" s="364" t="s">
        <v>258</v>
      </c>
      <c r="F1859" s="364" t="s">
        <v>1222</v>
      </c>
      <c r="G1859" s="365" t="s">
        <v>968</v>
      </c>
      <c r="H1859" s="364" t="s">
        <v>293</v>
      </c>
      <c r="I1859" s="364" t="s">
        <v>1084</v>
      </c>
      <c r="J1859" s="366" t="s">
        <v>1223</v>
      </c>
      <c r="K1859" s="366">
        <v>730244</v>
      </c>
      <c r="L1859" s="366">
        <v>6</v>
      </c>
      <c r="M1859" s="366">
        <v>730244</v>
      </c>
      <c r="N1859" s="366">
        <v>6</v>
      </c>
    </row>
    <row r="1860" spans="1:14" ht="24">
      <c r="A1860" s="364">
        <v>1858</v>
      </c>
      <c r="B1860" s="365" t="s">
        <v>56</v>
      </c>
      <c r="C1860" s="364" t="s">
        <v>1078</v>
      </c>
      <c r="D1860" s="364" t="s">
        <v>1079</v>
      </c>
      <c r="E1860" s="364" t="s">
        <v>46</v>
      </c>
      <c r="F1860" s="364" t="s">
        <v>1098</v>
      </c>
      <c r="G1860" s="365" t="s">
        <v>311</v>
      </c>
      <c r="H1860" s="364" t="s">
        <v>294</v>
      </c>
      <c r="I1860" s="364" t="s">
        <v>1081</v>
      </c>
      <c r="J1860" s="366" t="s">
        <v>1099</v>
      </c>
      <c r="K1860" s="366">
        <v>325072</v>
      </c>
      <c r="L1860" s="366">
        <v>4</v>
      </c>
      <c r="M1860" s="366">
        <v>325072</v>
      </c>
      <c r="N1860" s="366">
        <v>4</v>
      </c>
    </row>
    <row r="1861" spans="1:14" ht="36">
      <c r="A1861" s="364">
        <v>1859</v>
      </c>
      <c r="B1861" s="365" t="s">
        <v>56</v>
      </c>
      <c r="C1861" s="364" t="s">
        <v>1078</v>
      </c>
      <c r="D1861" s="364" t="s">
        <v>1079</v>
      </c>
      <c r="E1861" s="364" t="s">
        <v>46</v>
      </c>
      <c r="F1861" s="364" t="s">
        <v>1265</v>
      </c>
      <c r="G1861" s="365" t="s">
        <v>317</v>
      </c>
      <c r="H1861" s="364" t="s">
        <v>293</v>
      </c>
      <c r="I1861" s="364" t="s">
        <v>1084</v>
      </c>
      <c r="J1861" s="366" t="s">
        <v>1266</v>
      </c>
      <c r="K1861" s="366">
        <v>381744</v>
      </c>
      <c r="L1861" s="366">
        <v>4</v>
      </c>
      <c r="M1861" s="366">
        <v>381744</v>
      </c>
      <c r="N1861" s="366">
        <v>4</v>
      </c>
    </row>
    <row r="1862" spans="1:14" ht="36">
      <c r="A1862" s="364">
        <v>1860</v>
      </c>
      <c r="B1862" s="365" t="s">
        <v>56</v>
      </c>
      <c r="C1862" s="364" t="s">
        <v>1078</v>
      </c>
      <c r="D1862" s="364" t="s">
        <v>1079</v>
      </c>
      <c r="E1862" s="364" t="s">
        <v>46</v>
      </c>
      <c r="F1862" s="364" t="s">
        <v>1094</v>
      </c>
      <c r="G1862" s="365" t="s">
        <v>336</v>
      </c>
      <c r="H1862" s="364" t="s">
        <v>293</v>
      </c>
      <c r="I1862" s="364" t="s">
        <v>1084</v>
      </c>
      <c r="J1862" s="366" t="s">
        <v>1095</v>
      </c>
      <c r="K1862" s="366">
        <v>612832</v>
      </c>
      <c r="L1862" s="366">
        <v>4</v>
      </c>
      <c r="M1862" s="366">
        <v>612832</v>
      </c>
      <c r="N1862" s="366">
        <v>4</v>
      </c>
    </row>
    <row r="1863" spans="1:14" ht="36">
      <c r="A1863" s="364">
        <v>1861</v>
      </c>
      <c r="B1863" s="365" t="s">
        <v>56</v>
      </c>
      <c r="C1863" s="364" t="s">
        <v>1078</v>
      </c>
      <c r="D1863" s="364" t="s">
        <v>1079</v>
      </c>
      <c r="E1863" s="364" t="s">
        <v>46</v>
      </c>
      <c r="F1863" s="364" t="s">
        <v>1083</v>
      </c>
      <c r="G1863" s="365" t="s">
        <v>312</v>
      </c>
      <c r="H1863" s="364" t="s">
        <v>293</v>
      </c>
      <c r="I1863" s="364" t="s">
        <v>1084</v>
      </c>
      <c r="J1863" s="366" t="s">
        <v>1085</v>
      </c>
      <c r="K1863" s="366">
        <v>570064</v>
      </c>
      <c r="L1863" s="366">
        <v>4</v>
      </c>
      <c r="M1863" s="366">
        <v>570064</v>
      </c>
      <c r="N1863" s="366">
        <v>4</v>
      </c>
    </row>
    <row r="1864" spans="1:14">
      <c r="A1864" s="263"/>
      <c r="B1864" s="264"/>
      <c r="C1864" s="263"/>
      <c r="D1864" s="263"/>
      <c r="E1864" s="263"/>
      <c r="F1864" s="263"/>
      <c r="G1864" s="264"/>
      <c r="H1864" s="263"/>
      <c r="I1864" s="263"/>
      <c r="J1864" s="265"/>
      <c r="K1864" s="265"/>
      <c r="L1864" s="265"/>
      <c r="M1864" s="265"/>
      <c r="N1864" s="265"/>
    </row>
    <row r="1865" spans="1:14">
      <c r="A1865" s="263"/>
      <c r="B1865" s="264"/>
      <c r="C1865" s="263"/>
      <c r="D1865" s="263"/>
      <c r="E1865" s="263"/>
      <c r="F1865" s="263"/>
      <c r="G1865" s="264"/>
      <c r="H1865" s="263"/>
      <c r="I1865" s="263"/>
      <c r="J1865" s="265"/>
      <c r="K1865" s="265"/>
      <c r="L1865" s="265"/>
      <c r="M1865" s="265"/>
      <c r="N1865" s="265"/>
    </row>
    <row r="1866" spans="1:14">
      <c r="A1866" s="263"/>
      <c r="B1866" s="264"/>
      <c r="C1866" s="263"/>
      <c r="D1866" s="263"/>
      <c r="E1866" s="263"/>
      <c r="F1866" s="263"/>
      <c r="G1866" s="264"/>
      <c r="H1866" s="263"/>
      <c r="I1866" s="263"/>
      <c r="J1866" s="265"/>
      <c r="K1866" s="265"/>
      <c r="L1866" s="265"/>
      <c r="M1866" s="265"/>
      <c r="N1866" s="265"/>
    </row>
    <row r="1867" spans="1:14">
      <c r="A1867" s="263"/>
      <c r="B1867" s="264"/>
      <c r="C1867" s="263"/>
      <c r="D1867" s="263"/>
      <c r="E1867" s="263"/>
      <c r="F1867" s="263"/>
      <c r="G1867" s="264"/>
      <c r="H1867" s="263"/>
      <c r="I1867" s="263"/>
      <c r="J1867" s="265"/>
      <c r="K1867" s="265"/>
      <c r="L1867" s="265"/>
      <c r="M1867" s="265"/>
      <c r="N1867" s="265"/>
    </row>
    <row r="1868" spans="1:14">
      <c r="A1868" s="263"/>
      <c r="B1868" s="264"/>
      <c r="C1868" s="263"/>
      <c r="D1868" s="263"/>
      <c r="E1868" s="263"/>
      <c r="F1868" s="263"/>
      <c r="G1868" s="264"/>
      <c r="H1868" s="263"/>
      <c r="I1868" s="263"/>
      <c r="J1868" s="265"/>
      <c r="K1868" s="265"/>
      <c r="L1868" s="265"/>
      <c r="M1868" s="265"/>
      <c r="N1868" s="265"/>
    </row>
    <row r="1869" spans="1:14">
      <c r="A1869" s="263"/>
      <c r="B1869" s="264"/>
      <c r="C1869" s="263"/>
      <c r="D1869" s="263"/>
      <c r="E1869" s="263"/>
      <c r="F1869" s="263"/>
      <c r="G1869" s="264"/>
      <c r="H1869" s="263"/>
      <c r="I1869" s="263"/>
      <c r="J1869" s="265"/>
      <c r="K1869" s="265"/>
      <c r="L1869" s="265"/>
      <c r="M1869" s="265"/>
      <c r="N1869" s="265"/>
    </row>
    <row r="1870" spans="1:14">
      <c r="A1870" s="263"/>
      <c r="B1870" s="264"/>
      <c r="C1870" s="263"/>
      <c r="D1870" s="263"/>
      <c r="E1870" s="263"/>
      <c r="F1870" s="263"/>
      <c r="G1870" s="264"/>
      <c r="H1870" s="263"/>
      <c r="I1870" s="263"/>
      <c r="J1870" s="265"/>
      <c r="K1870" s="265"/>
      <c r="L1870" s="265"/>
      <c r="M1870" s="265"/>
      <c r="N1870" s="265"/>
    </row>
    <row r="1871" spans="1:14">
      <c r="A1871" s="263"/>
      <c r="B1871" s="264"/>
      <c r="C1871" s="263"/>
      <c r="D1871" s="263"/>
      <c r="E1871" s="263"/>
      <c r="F1871" s="263"/>
      <c r="G1871" s="264"/>
      <c r="H1871" s="263"/>
      <c r="I1871" s="263"/>
      <c r="J1871" s="265"/>
      <c r="K1871" s="265"/>
      <c r="L1871" s="265"/>
      <c r="M1871" s="265"/>
      <c r="N1871" s="265"/>
    </row>
    <row r="1872" spans="1:14">
      <c r="A1872" s="263"/>
      <c r="B1872" s="264"/>
      <c r="C1872" s="263"/>
      <c r="D1872" s="263"/>
      <c r="E1872" s="263"/>
      <c r="F1872" s="263"/>
      <c r="G1872" s="264"/>
      <c r="H1872" s="263"/>
      <c r="I1872" s="263"/>
      <c r="J1872" s="265"/>
      <c r="K1872" s="265"/>
      <c r="L1872" s="265"/>
      <c r="M1872" s="265"/>
      <c r="N1872" s="265"/>
    </row>
    <row r="1873" spans="1:14">
      <c r="A1873" s="263"/>
      <c r="B1873" s="264"/>
      <c r="C1873" s="263"/>
      <c r="D1873" s="263"/>
      <c r="E1873" s="263"/>
      <c r="F1873" s="263"/>
      <c r="G1873" s="264"/>
      <c r="H1873" s="263"/>
      <c r="I1873" s="263"/>
      <c r="J1873" s="265"/>
      <c r="K1873" s="265"/>
      <c r="L1873" s="265"/>
      <c r="M1873" s="265"/>
      <c r="N1873" s="265"/>
    </row>
    <row r="1874" spans="1:14">
      <c r="A1874" s="263"/>
      <c r="B1874" s="264"/>
      <c r="C1874" s="263"/>
      <c r="D1874" s="263"/>
      <c r="E1874" s="263"/>
      <c r="F1874" s="263"/>
      <c r="G1874" s="264"/>
      <c r="H1874" s="263"/>
      <c r="I1874" s="263"/>
      <c r="J1874" s="265"/>
      <c r="K1874" s="265"/>
      <c r="L1874" s="265"/>
      <c r="M1874" s="265"/>
      <c r="N1874" s="265"/>
    </row>
    <row r="1875" spans="1:14">
      <c r="A1875" s="263"/>
      <c r="B1875" s="264"/>
      <c r="C1875" s="263"/>
      <c r="D1875" s="263"/>
      <c r="E1875" s="263"/>
      <c r="F1875" s="263"/>
      <c r="G1875" s="264"/>
      <c r="H1875" s="263"/>
      <c r="I1875" s="263"/>
      <c r="J1875" s="265"/>
      <c r="K1875" s="265"/>
      <c r="L1875" s="265"/>
      <c r="M1875" s="265"/>
      <c r="N1875" s="265"/>
    </row>
    <row r="1876" spans="1:14">
      <c r="A1876" s="263"/>
      <c r="B1876" s="264"/>
      <c r="C1876" s="263"/>
      <c r="D1876" s="263"/>
      <c r="E1876" s="263"/>
      <c r="F1876" s="263"/>
      <c r="G1876" s="264"/>
      <c r="H1876" s="263"/>
      <c r="I1876" s="263"/>
      <c r="J1876" s="265"/>
      <c r="K1876" s="265"/>
      <c r="L1876" s="265"/>
      <c r="M1876" s="265"/>
      <c r="N1876" s="265"/>
    </row>
    <row r="1877" spans="1:14">
      <c r="A1877" s="263"/>
      <c r="B1877" s="264"/>
      <c r="C1877" s="263"/>
      <c r="D1877" s="263"/>
      <c r="E1877" s="263"/>
      <c r="F1877" s="263"/>
      <c r="G1877" s="264"/>
      <c r="H1877" s="263"/>
      <c r="I1877" s="263"/>
      <c r="J1877" s="265"/>
      <c r="K1877" s="265"/>
      <c r="L1877" s="265"/>
      <c r="M1877" s="265"/>
      <c r="N1877" s="265"/>
    </row>
    <row r="1878" spans="1:14">
      <c r="A1878" s="263"/>
      <c r="B1878" s="264"/>
      <c r="C1878" s="263"/>
      <c r="D1878" s="263"/>
      <c r="E1878" s="263"/>
      <c r="F1878" s="263"/>
      <c r="G1878" s="264"/>
      <c r="H1878" s="263"/>
      <c r="I1878" s="263"/>
      <c r="J1878" s="265"/>
      <c r="K1878" s="265"/>
      <c r="L1878" s="265"/>
      <c r="M1878" s="265"/>
      <c r="N1878" s="265"/>
    </row>
    <row r="1879" spans="1:14">
      <c r="A1879" s="263"/>
      <c r="B1879" s="264"/>
      <c r="C1879" s="263"/>
      <c r="D1879" s="263"/>
      <c r="E1879" s="263"/>
      <c r="F1879" s="263"/>
      <c r="G1879" s="264"/>
      <c r="H1879" s="263"/>
      <c r="I1879" s="263"/>
      <c r="J1879" s="265"/>
      <c r="K1879" s="265"/>
      <c r="L1879" s="265"/>
      <c r="M1879" s="265"/>
      <c r="N1879" s="265"/>
    </row>
    <row r="1880" spans="1:14">
      <c r="A1880" s="263"/>
      <c r="B1880" s="264"/>
      <c r="C1880" s="263"/>
      <c r="D1880" s="263"/>
      <c r="E1880" s="263"/>
      <c r="F1880" s="263"/>
      <c r="G1880" s="264"/>
      <c r="H1880" s="263"/>
      <c r="I1880" s="263"/>
      <c r="J1880" s="265"/>
      <c r="K1880" s="265"/>
      <c r="L1880" s="265"/>
      <c r="M1880" s="265"/>
      <c r="N1880" s="265"/>
    </row>
    <row r="1881" spans="1:14">
      <c r="A1881" s="263"/>
      <c r="B1881" s="264"/>
      <c r="C1881" s="263"/>
      <c r="D1881" s="263"/>
      <c r="E1881" s="263"/>
      <c r="F1881" s="263"/>
      <c r="G1881" s="264"/>
      <c r="H1881" s="263"/>
      <c r="I1881" s="263"/>
      <c r="J1881" s="265"/>
      <c r="K1881" s="265"/>
      <c r="L1881" s="265"/>
      <c r="M1881" s="265"/>
      <c r="N1881" s="265"/>
    </row>
    <row r="1882" spans="1:14">
      <c r="A1882" s="263"/>
      <c r="B1882" s="264"/>
      <c r="C1882" s="263"/>
      <c r="D1882" s="263"/>
      <c r="E1882" s="263"/>
      <c r="F1882" s="263"/>
      <c r="G1882" s="264"/>
      <c r="H1882" s="263"/>
      <c r="I1882" s="263"/>
      <c r="J1882" s="265"/>
      <c r="K1882" s="265"/>
      <c r="L1882" s="265"/>
      <c r="M1882" s="265"/>
      <c r="N1882" s="265"/>
    </row>
    <row r="1883" spans="1:14">
      <c r="A1883" s="263"/>
      <c r="B1883" s="264"/>
      <c r="C1883" s="263"/>
      <c r="D1883" s="263"/>
      <c r="E1883" s="263"/>
      <c r="F1883" s="263"/>
      <c r="G1883" s="264"/>
      <c r="H1883" s="263"/>
      <c r="I1883" s="263"/>
      <c r="J1883" s="265"/>
      <c r="K1883" s="265"/>
      <c r="L1883" s="265"/>
      <c r="M1883" s="265"/>
      <c r="N1883" s="265"/>
    </row>
    <row r="1884" spans="1:14">
      <c r="A1884" s="263"/>
      <c r="B1884" s="264"/>
      <c r="C1884" s="263"/>
      <c r="D1884" s="263"/>
      <c r="E1884" s="263"/>
      <c r="F1884" s="263"/>
      <c r="G1884" s="264"/>
      <c r="H1884" s="263"/>
      <c r="I1884" s="263"/>
      <c r="J1884" s="265"/>
      <c r="K1884" s="265"/>
      <c r="L1884" s="265"/>
      <c r="M1884" s="265"/>
      <c r="N1884" s="265"/>
    </row>
    <row r="1885" spans="1:14">
      <c r="A1885" s="263"/>
      <c r="B1885" s="264"/>
      <c r="C1885" s="263"/>
      <c r="D1885" s="263"/>
      <c r="E1885" s="263"/>
      <c r="F1885" s="263"/>
      <c r="G1885" s="264"/>
      <c r="H1885" s="263"/>
      <c r="I1885" s="263"/>
      <c r="J1885" s="265"/>
      <c r="K1885" s="265"/>
      <c r="L1885" s="265"/>
      <c r="M1885" s="265"/>
      <c r="N1885" s="265"/>
    </row>
    <row r="1886" spans="1:14">
      <c r="A1886" s="263"/>
      <c r="B1886" s="264"/>
      <c r="C1886" s="263"/>
      <c r="D1886" s="263"/>
      <c r="E1886" s="263"/>
      <c r="F1886" s="263"/>
      <c r="G1886" s="264"/>
      <c r="H1886" s="263"/>
      <c r="I1886" s="263"/>
      <c r="J1886" s="265"/>
      <c r="K1886" s="265"/>
      <c r="L1886" s="265"/>
      <c r="M1886" s="265"/>
      <c r="N1886" s="265"/>
    </row>
    <row r="1887" spans="1:14">
      <c r="A1887" s="263"/>
      <c r="B1887" s="264"/>
      <c r="C1887" s="263"/>
      <c r="D1887" s="263"/>
      <c r="E1887" s="263"/>
      <c r="F1887" s="263"/>
      <c r="G1887" s="264"/>
      <c r="H1887" s="263"/>
      <c r="I1887" s="263"/>
      <c r="J1887" s="265"/>
      <c r="K1887" s="265"/>
      <c r="L1887" s="265"/>
      <c r="M1887" s="265"/>
      <c r="N1887" s="265"/>
    </row>
    <row r="1888" spans="1:14">
      <c r="A1888" s="263"/>
      <c r="B1888" s="264"/>
      <c r="C1888" s="263"/>
      <c r="D1888" s="263"/>
      <c r="E1888" s="263"/>
      <c r="F1888" s="263"/>
      <c r="G1888" s="264"/>
      <c r="H1888" s="263"/>
      <c r="I1888" s="263"/>
      <c r="J1888" s="265"/>
      <c r="K1888" s="265"/>
      <c r="L1888" s="265"/>
      <c r="M1888" s="265"/>
      <c r="N1888" s="265"/>
    </row>
    <row r="1889" spans="1:14">
      <c r="A1889" s="263"/>
      <c r="B1889" s="264"/>
      <c r="C1889" s="263"/>
      <c r="D1889" s="263"/>
      <c r="E1889" s="263"/>
      <c r="F1889" s="263"/>
      <c r="G1889" s="264"/>
      <c r="H1889" s="263"/>
      <c r="I1889" s="263"/>
      <c r="J1889" s="265"/>
      <c r="K1889" s="265"/>
      <c r="L1889" s="265"/>
      <c r="M1889" s="265"/>
      <c r="N1889" s="265"/>
    </row>
    <row r="1890" spans="1:14">
      <c r="A1890" s="263"/>
      <c r="B1890" s="264"/>
      <c r="C1890" s="263"/>
      <c r="D1890" s="263"/>
      <c r="E1890" s="263"/>
      <c r="F1890" s="263"/>
      <c r="G1890" s="264"/>
      <c r="H1890" s="263"/>
      <c r="I1890" s="263"/>
      <c r="J1890" s="265"/>
      <c r="K1890" s="265"/>
      <c r="L1890" s="265"/>
      <c r="M1890" s="265"/>
      <c r="N1890" s="265"/>
    </row>
    <row r="1891" spans="1:14">
      <c r="A1891" s="263"/>
      <c r="B1891" s="264"/>
      <c r="C1891" s="263"/>
      <c r="D1891" s="263"/>
      <c r="E1891" s="263"/>
      <c r="F1891" s="263"/>
      <c r="G1891" s="264"/>
      <c r="H1891" s="263"/>
      <c r="I1891" s="263"/>
      <c r="J1891" s="265"/>
      <c r="K1891" s="265"/>
      <c r="L1891" s="265"/>
      <c r="M1891" s="265"/>
      <c r="N1891" s="265"/>
    </row>
    <row r="1892" spans="1:14">
      <c r="A1892" s="263"/>
      <c r="B1892" s="264"/>
      <c r="C1892" s="263"/>
      <c r="D1892" s="263"/>
      <c r="E1892" s="263"/>
      <c r="F1892" s="263"/>
      <c r="G1892" s="264"/>
      <c r="H1892" s="263"/>
      <c r="I1892" s="263"/>
      <c r="J1892" s="265"/>
      <c r="K1892" s="265"/>
      <c r="L1892" s="265"/>
      <c r="M1892" s="265"/>
      <c r="N1892" s="265"/>
    </row>
    <row r="1893" spans="1:14">
      <c r="A1893" s="263"/>
      <c r="B1893" s="264"/>
      <c r="C1893" s="263"/>
      <c r="D1893" s="263"/>
      <c r="E1893" s="263"/>
      <c r="F1893" s="263"/>
      <c r="G1893" s="264"/>
      <c r="H1893" s="263"/>
      <c r="I1893" s="263"/>
      <c r="J1893" s="265"/>
      <c r="K1893" s="265"/>
      <c r="L1893" s="265"/>
      <c r="M1893" s="265"/>
      <c r="N1893" s="265"/>
    </row>
    <row r="1894" spans="1:14">
      <c r="A1894" s="263"/>
      <c r="B1894" s="264"/>
      <c r="C1894" s="263"/>
      <c r="D1894" s="263"/>
      <c r="E1894" s="263"/>
      <c r="F1894" s="263"/>
      <c r="G1894" s="264"/>
      <c r="H1894" s="263"/>
      <c r="I1894" s="263"/>
      <c r="J1894" s="265"/>
      <c r="K1894" s="265"/>
      <c r="L1894" s="265"/>
      <c r="M1894" s="265"/>
      <c r="N1894" s="265"/>
    </row>
    <row r="1895" spans="1:14">
      <c r="A1895" s="263"/>
      <c r="B1895" s="264"/>
      <c r="C1895" s="263"/>
      <c r="D1895" s="263"/>
      <c r="E1895" s="263"/>
      <c r="F1895" s="263"/>
      <c r="G1895" s="264"/>
      <c r="H1895" s="263"/>
      <c r="I1895" s="263"/>
      <c r="J1895" s="265"/>
      <c r="K1895" s="265"/>
      <c r="L1895" s="265"/>
      <c r="M1895" s="265"/>
      <c r="N1895" s="265"/>
    </row>
    <row r="1896" spans="1:14">
      <c r="A1896" s="263"/>
      <c r="B1896" s="264"/>
      <c r="C1896" s="263"/>
      <c r="D1896" s="263"/>
      <c r="E1896" s="263"/>
      <c r="F1896" s="263"/>
      <c r="G1896" s="264"/>
      <c r="H1896" s="263"/>
      <c r="I1896" s="263"/>
      <c r="J1896" s="265"/>
      <c r="K1896" s="265"/>
      <c r="L1896" s="265"/>
      <c r="M1896" s="265"/>
      <c r="N1896" s="265"/>
    </row>
    <row r="1897" spans="1:14">
      <c r="A1897" s="263"/>
      <c r="B1897" s="264"/>
      <c r="C1897" s="263"/>
      <c r="D1897" s="263"/>
      <c r="E1897" s="263"/>
      <c r="F1897" s="263"/>
      <c r="G1897" s="264"/>
      <c r="H1897" s="263"/>
      <c r="I1897" s="263"/>
      <c r="J1897" s="265"/>
      <c r="K1897" s="265"/>
      <c r="L1897" s="265"/>
      <c r="M1897" s="265"/>
      <c r="N1897" s="265"/>
    </row>
    <row r="1898" spans="1:14">
      <c r="A1898" s="263"/>
      <c r="B1898" s="264"/>
      <c r="C1898" s="263"/>
      <c r="D1898" s="263"/>
      <c r="E1898" s="263"/>
      <c r="F1898" s="263"/>
      <c r="G1898" s="264"/>
      <c r="H1898" s="263"/>
      <c r="I1898" s="263"/>
      <c r="J1898" s="265"/>
      <c r="K1898" s="265"/>
      <c r="L1898" s="265"/>
      <c r="M1898" s="265"/>
      <c r="N1898" s="265"/>
    </row>
    <row r="1899" spans="1:14">
      <c r="A1899" s="263"/>
      <c r="B1899" s="264"/>
      <c r="C1899" s="263"/>
      <c r="D1899" s="263"/>
      <c r="E1899" s="263"/>
      <c r="F1899" s="263"/>
      <c r="G1899" s="264"/>
      <c r="H1899" s="263"/>
      <c r="I1899" s="263"/>
      <c r="J1899" s="265"/>
      <c r="K1899" s="265"/>
      <c r="L1899" s="265"/>
      <c r="M1899" s="265"/>
      <c r="N1899" s="265"/>
    </row>
    <row r="1900" spans="1:14">
      <c r="A1900" s="263"/>
      <c r="B1900" s="264"/>
      <c r="C1900" s="263"/>
      <c r="D1900" s="263"/>
      <c r="E1900" s="263"/>
      <c r="F1900" s="263"/>
      <c r="G1900" s="264"/>
      <c r="H1900" s="263"/>
      <c r="I1900" s="263"/>
      <c r="J1900" s="265"/>
      <c r="K1900" s="265"/>
      <c r="L1900" s="265"/>
      <c r="M1900" s="265"/>
      <c r="N1900" s="265"/>
    </row>
    <row r="1901" spans="1:14">
      <c r="A1901" s="263"/>
      <c r="B1901" s="264"/>
      <c r="C1901" s="263"/>
      <c r="D1901" s="263"/>
      <c r="E1901" s="263"/>
      <c r="F1901" s="263"/>
      <c r="G1901" s="264"/>
      <c r="H1901" s="263"/>
      <c r="I1901" s="263"/>
      <c r="J1901" s="265"/>
      <c r="K1901" s="265"/>
      <c r="L1901" s="265"/>
      <c r="M1901" s="265"/>
      <c r="N1901" s="265"/>
    </row>
    <row r="1902" spans="1:14">
      <c r="A1902" s="263"/>
      <c r="B1902" s="264"/>
      <c r="C1902" s="263"/>
      <c r="D1902" s="263"/>
      <c r="E1902" s="263"/>
      <c r="F1902" s="263"/>
      <c r="G1902" s="264"/>
      <c r="H1902" s="263"/>
      <c r="I1902" s="263"/>
      <c r="J1902" s="265"/>
      <c r="K1902" s="265"/>
      <c r="L1902" s="265"/>
      <c r="M1902" s="265"/>
      <c r="N1902" s="265"/>
    </row>
    <row r="1903" spans="1:14">
      <c r="A1903" s="263"/>
      <c r="B1903" s="264"/>
      <c r="C1903" s="263"/>
      <c r="D1903" s="263"/>
      <c r="E1903" s="263"/>
      <c r="F1903" s="263"/>
      <c r="G1903" s="264"/>
      <c r="H1903" s="263"/>
      <c r="I1903" s="263"/>
      <c r="J1903" s="265"/>
      <c r="K1903" s="265"/>
      <c r="L1903" s="265"/>
      <c r="M1903" s="265"/>
      <c r="N1903" s="265"/>
    </row>
    <row r="1904" spans="1:14">
      <c r="A1904" s="263"/>
      <c r="B1904" s="264"/>
      <c r="C1904" s="263"/>
      <c r="D1904" s="263"/>
      <c r="E1904" s="263"/>
      <c r="F1904" s="263"/>
      <c r="G1904" s="264"/>
      <c r="H1904" s="263"/>
      <c r="I1904" s="263"/>
      <c r="J1904" s="265"/>
      <c r="K1904" s="265"/>
      <c r="L1904" s="265"/>
      <c r="M1904" s="265"/>
      <c r="N1904" s="265"/>
    </row>
    <row r="1905" spans="1:14">
      <c r="A1905" s="263"/>
      <c r="B1905" s="264"/>
      <c r="C1905" s="263"/>
      <c r="D1905" s="263"/>
      <c r="E1905" s="263"/>
      <c r="F1905" s="263"/>
      <c r="G1905" s="264"/>
      <c r="H1905" s="263"/>
      <c r="I1905" s="263"/>
      <c r="J1905" s="265"/>
      <c r="K1905" s="265"/>
      <c r="L1905" s="265"/>
      <c r="M1905" s="265"/>
      <c r="N1905" s="265"/>
    </row>
    <row r="1906" spans="1:14">
      <c r="A1906" s="263"/>
      <c r="B1906" s="264"/>
      <c r="C1906" s="263"/>
      <c r="D1906" s="263"/>
      <c r="E1906" s="263"/>
      <c r="F1906" s="263"/>
      <c r="G1906" s="264"/>
      <c r="H1906" s="263"/>
      <c r="I1906" s="263"/>
      <c r="J1906" s="265"/>
      <c r="K1906" s="265"/>
      <c r="L1906" s="265"/>
      <c r="M1906" s="265"/>
      <c r="N1906" s="265"/>
    </row>
    <row r="1907" spans="1:14">
      <c r="A1907" s="263"/>
      <c r="B1907" s="264"/>
      <c r="C1907" s="263"/>
      <c r="D1907" s="263"/>
      <c r="E1907" s="263"/>
      <c r="F1907" s="263"/>
      <c r="G1907" s="264"/>
      <c r="H1907" s="263"/>
      <c r="I1907" s="263"/>
      <c r="J1907" s="265"/>
      <c r="K1907" s="265"/>
      <c r="L1907" s="265"/>
      <c r="M1907" s="265"/>
      <c r="N1907" s="265"/>
    </row>
    <row r="1908" spans="1:14">
      <c r="A1908" s="263"/>
      <c r="B1908" s="264"/>
      <c r="C1908" s="263"/>
      <c r="D1908" s="263"/>
      <c r="E1908" s="263"/>
      <c r="F1908" s="263"/>
      <c r="G1908" s="264"/>
      <c r="H1908" s="263"/>
      <c r="I1908" s="263"/>
      <c r="J1908" s="265"/>
      <c r="K1908" s="265"/>
      <c r="L1908" s="265"/>
      <c r="M1908" s="265"/>
      <c r="N1908" s="265"/>
    </row>
    <row r="1909" spans="1:14">
      <c r="A1909" s="263"/>
      <c r="B1909" s="264"/>
      <c r="C1909" s="263"/>
      <c r="D1909" s="263"/>
      <c r="E1909" s="263"/>
      <c r="F1909" s="263"/>
      <c r="G1909" s="264"/>
      <c r="H1909" s="263"/>
      <c r="I1909" s="263"/>
      <c r="J1909" s="265"/>
      <c r="K1909" s="265"/>
      <c r="L1909" s="265"/>
      <c r="M1909" s="265"/>
      <c r="N1909" s="265"/>
    </row>
    <row r="1910" spans="1:14">
      <c r="A1910" s="263"/>
      <c r="B1910" s="264"/>
      <c r="C1910" s="263"/>
      <c r="D1910" s="263"/>
      <c r="E1910" s="263"/>
      <c r="F1910" s="263"/>
      <c r="G1910" s="264"/>
      <c r="H1910" s="263"/>
      <c r="I1910" s="263"/>
      <c r="J1910" s="265"/>
      <c r="K1910" s="265"/>
      <c r="L1910" s="265"/>
      <c r="M1910" s="265"/>
      <c r="N1910" s="265"/>
    </row>
    <row r="1911" spans="1:14">
      <c r="A1911" s="263"/>
      <c r="B1911" s="264"/>
      <c r="C1911" s="263"/>
      <c r="D1911" s="263"/>
      <c r="E1911" s="263"/>
      <c r="F1911" s="263"/>
      <c r="G1911" s="264"/>
      <c r="H1911" s="263"/>
      <c r="I1911" s="263"/>
      <c r="J1911" s="265"/>
      <c r="K1911" s="265"/>
      <c r="L1911" s="265"/>
      <c r="M1911" s="265"/>
      <c r="N1911" s="265"/>
    </row>
    <row r="1912" spans="1:14">
      <c r="A1912" s="263"/>
      <c r="B1912" s="264"/>
      <c r="C1912" s="263"/>
      <c r="D1912" s="263"/>
      <c r="E1912" s="263"/>
      <c r="F1912" s="263"/>
      <c r="G1912" s="264"/>
      <c r="H1912" s="263"/>
      <c r="I1912" s="263"/>
      <c r="J1912" s="265"/>
      <c r="K1912" s="265"/>
      <c r="L1912" s="265"/>
      <c r="M1912" s="265"/>
      <c r="N1912" s="265"/>
    </row>
    <row r="1913" spans="1:14">
      <c r="A1913" s="263"/>
      <c r="B1913" s="264"/>
      <c r="C1913" s="263"/>
      <c r="D1913" s="263"/>
      <c r="E1913" s="263"/>
      <c r="F1913" s="263"/>
      <c r="G1913" s="264"/>
      <c r="H1913" s="263"/>
      <c r="I1913" s="263"/>
      <c r="J1913" s="265"/>
      <c r="K1913" s="265"/>
      <c r="L1913" s="265"/>
      <c r="M1913" s="265"/>
      <c r="N1913" s="265"/>
    </row>
    <row r="1914" spans="1:14">
      <c r="A1914" s="263"/>
      <c r="B1914" s="264"/>
      <c r="C1914" s="263"/>
      <c r="D1914" s="263"/>
      <c r="E1914" s="263"/>
      <c r="F1914" s="263"/>
      <c r="G1914" s="264"/>
      <c r="H1914" s="263"/>
      <c r="I1914" s="263"/>
      <c r="J1914" s="265"/>
      <c r="K1914" s="265"/>
      <c r="L1914" s="265"/>
      <c r="M1914" s="265"/>
      <c r="N1914" s="265"/>
    </row>
    <row r="1915" spans="1:14">
      <c r="A1915" s="263"/>
      <c r="B1915" s="264"/>
      <c r="C1915" s="263"/>
      <c r="D1915" s="263"/>
      <c r="E1915" s="263"/>
      <c r="F1915" s="263"/>
      <c r="G1915" s="264"/>
      <c r="H1915" s="263"/>
      <c r="I1915" s="263"/>
      <c r="J1915" s="265"/>
      <c r="K1915" s="265"/>
      <c r="L1915" s="265"/>
      <c r="M1915" s="265"/>
      <c r="N1915" s="265"/>
    </row>
    <row r="1916" spans="1:14">
      <c r="A1916" s="263"/>
      <c r="B1916" s="264"/>
      <c r="C1916" s="263"/>
      <c r="D1916" s="263"/>
      <c r="E1916" s="263"/>
      <c r="F1916" s="263"/>
      <c r="G1916" s="264"/>
      <c r="H1916" s="263"/>
      <c r="I1916" s="263"/>
      <c r="J1916" s="265"/>
      <c r="K1916" s="265"/>
      <c r="L1916" s="265"/>
      <c r="M1916" s="265"/>
      <c r="N1916" s="265"/>
    </row>
    <row r="1917" spans="1:14">
      <c r="A1917" s="263"/>
      <c r="B1917" s="264"/>
      <c r="C1917" s="263"/>
      <c r="D1917" s="263"/>
      <c r="E1917" s="263"/>
      <c r="F1917" s="263"/>
      <c r="G1917" s="264"/>
      <c r="H1917" s="263"/>
      <c r="I1917" s="263"/>
      <c r="J1917" s="265"/>
      <c r="K1917" s="265"/>
      <c r="L1917" s="265"/>
      <c r="M1917" s="265"/>
      <c r="N1917" s="265"/>
    </row>
    <row r="1918" spans="1:14">
      <c r="A1918" s="263"/>
      <c r="B1918" s="264"/>
      <c r="C1918" s="263"/>
      <c r="D1918" s="263"/>
      <c r="E1918" s="263"/>
      <c r="F1918" s="263"/>
      <c r="G1918" s="264"/>
      <c r="H1918" s="263"/>
      <c r="I1918" s="263"/>
      <c r="J1918" s="265"/>
      <c r="K1918" s="265"/>
      <c r="L1918" s="265"/>
      <c r="M1918" s="265"/>
      <c r="N1918" s="265"/>
    </row>
    <row r="1919" spans="1:14">
      <c r="A1919" s="263"/>
      <c r="B1919" s="264"/>
      <c r="C1919" s="263"/>
      <c r="D1919" s="263"/>
      <c r="E1919" s="263"/>
      <c r="F1919" s="263"/>
      <c r="G1919" s="264"/>
      <c r="H1919" s="263"/>
      <c r="I1919" s="263"/>
      <c r="J1919" s="265"/>
      <c r="K1919" s="265"/>
      <c r="L1919" s="265"/>
      <c r="M1919" s="265"/>
      <c r="N1919" s="265"/>
    </row>
    <row r="1920" spans="1:14">
      <c r="A1920" s="263"/>
      <c r="B1920" s="264"/>
      <c r="C1920" s="263"/>
      <c r="D1920" s="263"/>
      <c r="E1920" s="263"/>
      <c r="F1920" s="263"/>
      <c r="G1920" s="264"/>
      <c r="H1920" s="263"/>
      <c r="I1920" s="263"/>
      <c r="J1920" s="265"/>
      <c r="K1920" s="265"/>
      <c r="L1920" s="265"/>
      <c r="M1920" s="265"/>
      <c r="N1920" s="265"/>
    </row>
    <row r="1921" spans="1:14">
      <c r="A1921" s="263"/>
      <c r="B1921" s="264"/>
      <c r="C1921" s="263"/>
      <c r="D1921" s="263"/>
      <c r="E1921" s="263"/>
      <c r="F1921" s="263"/>
      <c r="G1921" s="264"/>
      <c r="H1921" s="263"/>
      <c r="I1921" s="263"/>
      <c r="J1921" s="265"/>
      <c r="K1921" s="265"/>
      <c r="L1921" s="265"/>
      <c r="M1921" s="265"/>
      <c r="N1921" s="265"/>
    </row>
    <row r="1922" spans="1:14">
      <c r="A1922" s="263"/>
      <c r="B1922" s="264"/>
      <c r="C1922" s="263"/>
      <c r="D1922" s="263"/>
      <c r="E1922" s="263"/>
      <c r="F1922" s="263"/>
      <c r="G1922" s="264"/>
      <c r="H1922" s="263"/>
      <c r="I1922" s="263"/>
      <c r="J1922" s="265"/>
      <c r="K1922" s="265"/>
      <c r="L1922" s="265"/>
      <c r="M1922" s="265"/>
      <c r="N1922" s="265"/>
    </row>
    <row r="1923" spans="1:14">
      <c r="A1923" s="263"/>
      <c r="B1923" s="264"/>
      <c r="C1923" s="263"/>
      <c r="D1923" s="263"/>
      <c r="E1923" s="263"/>
      <c r="F1923" s="263"/>
      <c r="G1923" s="264"/>
      <c r="H1923" s="263"/>
      <c r="I1923" s="263"/>
      <c r="J1923" s="265"/>
      <c r="K1923" s="265"/>
      <c r="L1923" s="265"/>
      <c r="M1923" s="265"/>
      <c r="N1923" s="265"/>
    </row>
    <row r="1924" spans="1:14">
      <c r="A1924" s="263"/>
      <c r="B1924" s="264"/>
      <c r="C1924" s="263"/>
      <c r="D1924" s="263"/>
      <c r="E1924" s="263"/>
      <c r="F1924" s="263"/>
      <c r="G1924" s="264"/>
      <c r="H1924" s="263"/>
      <c r="I1924" s="263"/>
      <c r="J1924" s="265"/>
      <c r="K1924" s="265"/>
      <c r="L1924" s="265"/>
      <c r="M1924" s="265"/>
      <c r="N1924" s="265"/>
    </row>
    <row r="1925" spans="1:14">
      <c r="A1925" s="263"/>
      <c r="B1925" s="264"/>
      <c r="C1925" s="263"/>
      <c r="D1925" s="263"/>
      <c r="E1925" s="263"/>
      <c r="F1925" s="263"/>
      <c r="G1925" s="264"/>
      <c r="H1925" s="263"/>
      <c r="I1925" s="263"/>
      <c r="J1925" s="265"/>
      <c r="K1925" s="265"/>
      <c r="L1925" s="265"/>
      <c r="M1925" s="265"/>
      <c r="N1925" s="265"/>
    </row>
    <row r="1926" spans="1:14">
      <c r="A1926" s="263"/>
      <c r="B1926" s="264"/>
      <c r="C1926" s="263"/>
      <c r="D1926" s="263"/>
      <c r="E1926" s="263"/>
      <c r="F1926" s="263"/>
      <c r="G1926" s="264"/>
      <c r="H1926" s="263"/>
      <c r="I1926" s="263"/>
      <c r="J1926" s="265"/>
      <c r="K1926" s="265"/>
      <c r="L1926" s="265"/>
      <c r="M1926" s="265"/>
      <c r="N1926" s="265"/>
    </row>
    <row r="1927" spans="1:14">
      <c r="A1927" s="263"/>
      <c r="B1927" s="264"/>
      <c r="C1927" s="263"/>
      <c r="D1927" s="263"/>
      <c r="E1927" s="263"/>
      <c r="F1927" s="263"/>
      <c r="G1927" s="264"/>
      <c r="H1927" s="263"/>
      <c r="I1927" s="263"/>
      <c r="J1927" s="265"/>
      <c r="K1927" s="265"/>
      <c r="L1927" s="265"/>
      <c r="M1927" s="265"/>
      <c r="N1927" s="265"/>
    </row>
    <row r="1928" spans="1:14">
      <c r="A1928" s="263"/>
      <c r="B1928" s="264"/>
      <c r="C1928" s="263"/>
      <c r="D1928" s="263"/>
      <c r="E1928" s="263"/>
      <c r="F1928" s="263"/>
      <c r="G1928" s="264"/>
      <c r="H1928" s="263"/>
      <c r="I1928" s="263"/>
      <c r="J1928" s="265"/>
      <c r="K1928" s="265"/>
      <c r="L1928" s="265"/>
      <c r="M1928" s="265"/>
      <c r="N1928" s="265"/>
    </row>
    <row r="1929" spans="1:14">
      <c r="A1929" s="263"/>
      <c r="B1929" s="264"/>
      <c r="C1929" s="263"/>
      <c r="D1929" s="263"/>
      <c r="E1929" s="263"/>
      <c r="F1929" s="263"/>
      <c r="G1929" s="264"/>
      <c r="H1929" s="263"/>
      <c r="I1929" s="263"/>
      <c r="J1929" s="265"/>
      <c r="K1929" s="265"/>
      <c r="L1929" s="265"/>
      <c r="M1929" s="265"/>
      <c r="N1929" s="265"/>
    </row>
    <row r="1930" spans="1:14">
      <c r="A1930" s="263"/>
      <c r="B1930" s="264"/>
      <c r="C1930" s="263"/>
      <c r="D1930" s="263"/>
      <c r="E1930" s="263"/>
      <c r="F1930" s="263"/>
      <c r="G1930" s="264"/>
      <c r="H1930" s="263"/>
      <c r="I1930" s="263"/>
      <c r="J1930" s="265"/>
      <c r="K1930" s="265"/>
      <c r="L1930" s="265"/>
      <c r="M1930" s="265"/>
      <c r="N1930" s="265"/>
    </row>
    <row r="1931" spans="1:14">
      <c r="A1931" s="263"/>
      <c r="B1931" s="264"/>
      <c r="C1931" s="263"/>
      <c r="D1931" s="263"/>
      <c r="E1931" s="263"/>
      <c r="F1931" s="263"/>
      <c r="G1931" s="264"/>
      <c r="H1931" s="263"/>
      <c r="I1931" s="263"/>
      <c r="J1931" s="265"/>
      <c r="K1931" s="265"/>
      <c r="L1931" s="265"/>
      <c r="M1931" s="265"/>
      <c r="N1931" s="265"/>
    </row>
    <row r="1932" spans="1:14">
      <c r="A1932" s="263"/>
      <c r="B1932" s="264"/>
      <c r="C1932" s="263"/>
      <c r="D1932" s="263"/>
      <c r="E1932" s="263"/>
      <c r="F1932" s="263"/>
      <c r="G1932" s="264"/>
      <c r="H1932" s="263"/>
      <c r="I1932" s="263"/>
      <c r="J1932" s="265"/>
      <c r="K1932" s="265"/>
      <c r="L1932" s="265"/>
      <c r="M1932" s="265"/>
      <c r="N1932" s="265"/>
    </row>
    <row r="1933" spans="1:14">
      <c r="A1933" s="263"/>
      <c r="B1933" s="264"/>
      <c r="C1933" s="263"/>
      <c r="D1933" s="263"/>
      <c r="E1933" s="263"/>
      <c r="F1933" s="263"/>
      <c r="G1933" s="264"/>
      <c r="H1933" s="263"/>
      <c r="I1933" s="263"/>
      <c r="J1933" s="265"/>
      <c r="K1933" s="265"/>
      <c r="L1933" s="265"/>
      <c r="M1933" s="265"/>
      <c r="N1933" s="265"/>
    </row>
    <row r="1934" spans="1:14">
      <c r="A1934" s="263"/>
      <c r="B1934" s="264"/>
      <c r="C1934" s="263"/>
      <c r="D1934" s="263"/>
      <c r="E1934" s="263"/>
      <c r="F1934" s="263"/>
      <c r="G1934" s="264"/>
      <c r="H1934" s="263"/>
      <c r="I1934" s="263"/>
      <c r="J1934" s="265"/>
      <c r="K1934" s="265"/>
      <c r="L1934" s="265"/>
      <c r="M1934" s="265"/>
      <c r="N1934" s="265"/>
    </row>
    <row r="1935" spans="1:14">
      <c r="A1935" s="263"/>
      <c r="B1935" s="264"/>
      <c r="C1935" s="263"/>
      <c r="D1935" s="263"/>
      <c r="E1935" s="263"/>
      <c r="F1935" s="263"/>
      <c r="G1935" s="264"/>
      <c r="H1935" s="263"/>
      <c r="I1935" s="263"/>
      <c r="J1935" s="265"/>
      <c r="K1935" s="265"/>
      <c r="L1935" s="265"/>
      <c r="M1935" s="265"/>
      <c r="N1935" s="265"/>
    </row>
    <row r="1936" spans="1:14">
      <c r="A1936" s="263"/>
      <c r="B1936" s="264"/>
      <c r="C1936" s="263"/>
      <c r="D1936" s="263"/>
      <c r="E1936" s="263"/>
      <c r="F1936" s="263"/>
      <c r="G1936" s="264"/>
      <c r="H1936" s="263"/>
      <c r="I1936" s="263"/>
      <c r="J1936" s="265"/>
      <c r="K1936" s="265"/>
      <c r="L1936" s="265"/>
      <c r="M1936" s="265"/>
      <c r="N1936" s="265"/>
    </row>
    <row r="1937" spans="1:14">
      <c r="A1937" s="263"/>
      <c r="B1937" s="264"/>
      <c r="C1937" s="263"/>
      <c r="D1937" s="263"/>
      <c r="E1937" s="263"/>
      <c r="F1937" s="263"/>
      <c r="G1937" s="264"/>
      <c r="H1937" s="263"/>
      <c r="I1937" s="263"/>
      <c r="J1937" s="265"/>
      <c r="K1937" s="265"/>
      <c r="L1937" s="265"/>
      <c r="M1937" s="265"/>
      <c r="N1937" s="265"/>
    </row>
    <row r="1938" spans="1:14">
      <c r="A1938" s="263"/>
      <c r="B1938" s="264"/>
      <c r="C1938" s="263"/>
      <c r="D1938" s="263"/>
      <c r="E1938" s="263"/>
      <c r="F1938" s="263"/>
      <c r="G1938" s="264"/>
      <c r="H1938" s="263"/>
      <c r="I1938" s="263"/>
      <c r="J1938" s="265"/>
      <c r="K1938" s="265"/>
      <c r="L1938" s="265"/>
      <c r="M1938" s="265"/>
      <c r="N1938" s="265"/>
    </row>
    <row r="1939" spans="1:14">
      <c r="A1939" s="263"/>
      <c r="B1939" s="264"/>
      <c r="C1939" s="263"/>
      <c r="D1939" s="263"/>
      <c r="E1939" s="263"/>
      <c r="F1939" s="263"/>
      <c r="G1939" s="264"/>
      <c r="H1939" s="263"/>
      <c r="I1939" s="263"/>
      <c r="J1939" s="265"/>
      <c r="K1939" s="265"/>
      <c r="L1939" s="265"/>
      <c r="M1939" s="265"/>
      <c r="N1939" s="265"/>
    </row>
    <row r="1940" spans="1:14">
      <c r="A1940" s="263"/>
      <c r="B1940" s="264"/>
      <c r="C1940" s="263"/>
      <c r="D1940" s="263"/>
      <c r="E1940" s="263"/>
      <c r="F1940" s="263"/>
      <c r="G1940" s="264"/>
      <c r="H1940" s="263"/>
      <c r="I1940" s="263"/>
      <c r="J1940" s="265"/>
      <c r="K1940" s="265"/>
      <c r="L1940" s="265"/>
      <c r="M1940" s="265"/>
      <c r="N1940" s="265"/>
    </row>
    <row r="1941" spans="1:14">
      <c r="A1941" s="263"/>
      <c r="B1941" s="264"/>
      <c r="C1941" s="263"/>
      <c r="D1941" s="263"/>
      <c r="E1941" s="263"/>
      <c r="F1941" s="263"/>
      <c r="G1941" s="264"/>
      <c r="H1941" s="263"/>
      <c r="I1941" s="263"/>
      <c r="J1941" s="265"/>
      <c r="K1941" s="265"/>
      <c r="L1941" s="265"/>
      <c r="M1941" s="265"/>
      <c r="N1941" s="265"/>
    </row>
    <row r="1942" spans="1:14">
      <c r="A1942" s="263"/>
      <c r="B1942" s="264"/>
      <c r="C1942" s="263"/>
      <c r="D1942" s="263"/>
      <c r="E1942" s="263"/>
      <c r="F1942" s="263"/>
      <c r="G1942" s="264"/>
      <c r="H1942" s="263"/>
      <c r="I1942" s="263"/>
      <c r="J1942" s="265"/>
      <c r="K1942" s="265"/>
      <c r="L1942" s="265"/>
      <c r="M1942" s="265"/>
      <c r="N1942" s="265"/>
    </row>
    <row r="1943" spans="1:14">
      <c r="A1943" s="263"/>
      <c r="B1943" s="264"/>
      <c r="C1943" s="263"/>
      <c r="D1943" s="263"/>
      <c r="E1943" s="263"/>
      <c r="F1943" s="263"/>
      <c r="G1943" s="264"/>
      <c r="H1943" s="263"/>
      <c r="I1943" s="263"/>
      <c r="J1943" s="265"/>
      <c r="K1943" s="265"/>
      <c r="L1943" s="265"/>
      <c r="M1943" s="265"/>
      <c r="N1943" s="265"/>
    </row>
    <row r="1944" spans="1:14">
      <c r="A1944" s="263"/>
      <c r="B1944" s="264"/>
      <c r="C1944" s="263"/>
      <c r="D1944" s="263"/>
      <c r="E1944" s="263"/>
      <c r="F1944" s="263"/>
      <c r="G1944" s="264"/>
      <c r="H1944" s="263"/>
      <c r="I1944" s="263"/>
      <c r="J1944" s="265"/>
      <c r="K1944" s="265"/>
      <c r="L1944" s="265"/>
      <c r="M1944" s="265"/>
      <c r="N1944" s="265"/>
    </row>
    <row r="1945" spans="1:14">
      <c r="A1945" s="263"/>
      <c r="B1945" s="264"/>
      <c r="C1945" s="263"/>
      <c r="D1945" s="263"/>
      <c r="E1945" s="263"/>
      <c r="F1945" s="263"/>
      <c r="G1945" s="264"/>
      <c r="H1945" s="263"/>
      <c r="I1945" s="263"/>
      <c r="J1945" s="265"/>
      <c r="K1945" s="265"/>
      <c r="L1945" s="265"/>
      <c r="M1945" s="265"/>
      <c r="N1945" s="265"/>
    </row>
    <row r="1946" spans="1:14">
      <c r="A1946" s="263"/>
      <c r="B1946" s="264"/>
      <c r="C1946" s="263"/>
      <c r="D1946" s="263"/>
      <c r="E1946" s="263"/>
      <c r="F1946" s="263"/>
      <c r="G1946" s="264"/>
      <c r="H1946" s="263"/>
      <c r="I1946" s="263"/>
      <c r="J1946" s="265"/>
      <c r="K1946" s="265"/>
      <c r="L1946" s="265"/>
      <c r="M1946" s="265"/>
      <c r="N1946" s="265"/>
    </row>
    <row r="1947" spans="1:14">
      <c r="A1947" s="263"/>
      <c r="B1947" s="264"/>
      <c r="C1947" s="263"/>
      <c r="D1947" s="263"/>
      <c r="E1947" s="263"/>
      <c r="F1947" s="263"/>
      <c r="G1947" s="264"/>
      <c r="H1947" s="263"/>
      <c r="I1947" s="263"/>
      <c r="J1947" s="265"/>
      <c r="K1947" s="265"/>
      <c r="L1947" s="265"/>
      <c r="M1947" s="265"/>
      <c r="N1947" s="265"/>
    </row>
    <row r="1948" spans="1:14">
      <c r="A1948" s="263"/>
      <c r="B1948" s="264"/>
      <c r="C1948" s="263"/>
      <c r="D1948" s="263"/>
      <c r="E1948" s="263"/>
      <c r="F1948" s="263"/>
      <c r="G1948" s="264"/>
      <c r="H1948" s="263"/>
      <c r="I1948" s="263"/>
      <c r="J1948" s="265"/>
      <c r="K1948" s="265"/>
      <c r="L1948" s="265"/>
      <c r="M1948" s="265"/>
      <c r="N1948" s="265"/>
    </row>
    <row r="1949" spans="1:14">
      <c r="A1949" s="263"/>
      <c r="B1949" s="264"/>
      <c r="C1949" s="263"/>
      <c r="D1949" s="263"/>
      <c r="E1949" s="263"/>
      <c r="F1949" s="263"/>
      <c r="G1949" s="264"/>
      <c r="H1949" s="263"/>
      <c r="I1949" s="263"/>
      <c r="J1949" s="265"/>
      <c r="K1949" s="265"/>
      <c r="L1949" s="265"/>
      <c r="M1949" s="265"/>
      <c r="N1949" s="265"/>
    </row>
    <row r="1950" spans="1:14">
      <c r="A1950" s="263"/>
      <c r="B1950" s="264"/>
      <c r="C1950" s="263"/>
      <c r="D1950" s="263"/>
      <c r="E1950" s="263"/>
      <c r="F1950" s="263"/>
      <c r="G1950" s="264"/>
      <c r="H1950" s="263"/>
      <c r="I1950" s="263"/>
      <c r="J1950" s="265"/>
      <c r="K1950" s="265"/>
      <c r="L1950" s="265"/>
      <c r="M1950" s="265"/>
      <c r="N1950" s="265"/>
    </row>
    <row r="1951" spans="1:14">
      <c r="A1951" s="263"/>
      <c r="B1951" s="264"/>
      <c r="C1951" s="263"/>
      <c r="D1951" s="263"/>
      <c r="E1951" s="263"/>
      <c r="F1951" s="263"/>
      <c r="G1951" s="264"/>
      <c r="H1951" s="263"/>
      <c r="I1951" s="263"/>
      <c r="J1951" s="265"/>
      <c r="K1951" s="265"/>
      <c r="L1951" s="265"/>
      <c r="M1951" s="265"/>
      <c r="N1951" s="265"/>
    </row>
    <row r="1952" spans="1:14">
      <c r="A1952" s="263"/>
      <c r="B1952" s="264"/>
      <c r="C1952" s="263"/>
      <c r="D1952" s="263"/>
      <c r="E1952" s="263"/>
      <c r="F1952" s="263"/>
      <c r="G1952" s="264"/>
      <c r="H1952" s="263"/>
      <c r="I1952" s="263"/>
      <c r="J1952" s="265"/>
      <c r="K1952" s="265"/>
      <c r="L1952" s="265"/>
      <c r="M1952" s="265"/>
      <c r="N1952" s="265"/>
    </row>
    <row r="1953" spans="1:14">
      <c r="A1953" s="263"/>
      <c r="B1953" s="264"/>
      <c r="C1953" s="263"/>
      <c r="D1953" s="263"/>
      <c r="E1953" s="263"/>
      <c r="F1953" s="263"/>
      <c r="G1953" s="264"/>
      <c r="H1953" s="263"/>
      <c r="I1953" s="263"/>
      <c r="J1953" s="265"/>
      <c r="K1953" s="265"/>
      <c r="L1953" s="265"/>
      <c r="M1953" s="265"/>
      <c r="N1953" s="265"/>
    </row>
    <row r="1954" spans="1:14">
      <c r="A1954" s="263"/>
      <c r="B1954" s="264"/>
      <c r="C1954" s="263"/>
      <c r="D1954" s="263"/>
      <c r="E1954" s="263"/>
      <c r="F1954" s="263"/>
      <c r="G1954" s="264"/>
      <c r="H1954" s="263"/>
      <c r="I1954" s="263"/>
      <c r="J1954" s="265"/>
      <c r="K1954" s="265"/>
      <c r="L1954" s="265"/>
      <c r="M1954" s="265"/>
      <c r="N1954" s="265"/>
    </row>
    <row r="1955" spans="1:14">
      <c r="A1955" s="263"/>
      <c r="B1955" s="264"/>
      <c r="C1955" s="263"/>
      <c r="D1955" s="263"/>
      <c r="E1955" s="263"/>
      <c r="F1955" s="263"/>
      <c r="G1955" s="264"/>
      <c r="H1955" s="263"/>
      <c r="I1955" s="263"/>
      <c r="J1955" s="265"/>
      <c r="K1955" s="265"/>
      <c r="L1955" s="265"/>
      <c r="M1955" s="265"/>
      <c r="N1955" s="265"/>
    </row>
    <row r="1956" spans="1:14">
      <c r="A1956" s="263"/>
      <c r="B1956" s="264"/>
      <c r="C1956" s="263"/>
      <c r="D1956" s="263"/>
      <c r="E1956" s="263"/>
      <c r="F1956" s="263"/>
      <c r="G1956" s="264"/>
      <c r="H1956" s="263"/>
      <c r="I1956" s="263"/>
      <c r="J1956" s="265"/>
      <c r="K1956" s="265"/>
      <c r="L1956" s="265"/>
      <c r="M1956" s="265"/>
      <c r="N1956" s="265"/>
    </row>
    <row r="1957" spans="1:14">
      <c r="A1957" s="263"/>
      <c r="B1957" s="264"/>
      <c r="C1957" s="263"/>
      <c r="D1957" s="263"/>
      <c r="E1957" s="263"/>
      <c r="F1957" s="263"/>
      <c r="G1957" s="264"/>
      <c r="H1957" s="263"/>
      <c r="I1957" s="263"/>
      <c r="J1957" s="265"/>
      <c r="K1957" s="265"/>
      <c r="L1957" s="265"/>
      <c r="M1957" s="265"/>
      <c r="N1957" s="265"/>
    </row>
    <row r="1958" spans="1:14">
      <c r="A1958" s="263"/>
      <c r="B1958" s="264"/>
      <c r="C1958" s="263"/>
      <c r="D1958" s="263"/>
      <c r="E1958" s="263"/>
      <c r="F1958" s="263"/>
      <c r="G1958" s="264"/>
      <c r="H1958" s="263"/>
      <c r="I1958" s="263"/>
      <c r="J1958" s="265"/>
      <c r="K1958" s="265"/>
      <c r="L1958" s="265"/>
      <c r="M1958" s="265"/>
      <c r="N1958" s="265"/>
    </row>
    <row r="1959" spans="1:14">
      <c r="A1959" s="263"/>
      <c r="B1959" s="264"/>
      <c r="C1959" s="263"/>
      <c r="D1959" s="263"/>
      <c r="E1959" s="263"/>
      <c r="F1959" s="263"/>
      <c r="G1959" s="264"/>
      <c r="H1959" s="263"/>
      <c r="I1959" s="263"/>
      <c r="J1959" s="265"/>
      <c r="K1959" s="265"/>
      <c r="L1959" s="265"/>
      <c r="M1959" s="265"/>
      <c r="N1959" s="265"/>
    </row>
    <row r="1960" spans="1:14">
      <c r="A1960" s="263"/>
      <c r="B1960" s="264"/>
      <c r="C1960" s="263"/>
      <c r="D1960" s="263"/>
      <c r="E1960" s="263"/>
      <c r="F1960" s="263"/>
      <c r="G1960" s="264"/>
      <c r="H1960" s="263"/>
      <c r="I1960" s="263"/>
      <c r="J1960" s="265"/>
      <c r="K1960" s="265"/>
      <c r="L1960" s="265"/>
      <c r="M1960" s="265"/>
      <c r="N1960" s="265"/>
    </row>
    <row r="1961" spans="1:14">
      <c r="A1961" s="263"/>
      <c r="B1961" s="264"/>
      <c r="C1961" s="263"/>
      <c r="D1961" s="263"/>
      <c r="E1961" s="263"/>
      <c r="F1961" s="263"/>
      <c r="G1961" s="264"/>
      <c r="H1961" s="263"/>
      <c r="I1961" s="263"/>
      <c r="J1961" s="265"/>
      <c r="K1961" s="265"/>
      <c r="L1961" s="265"/>
      <c r="M1961" s="265"/>
      <c r="N1961" s="265"/>
    </row>
    <row r="1962" spans="1:14">
      <c r="A1962" s="263"/>
      <c r="B1962" s="264"/>
      <c r="C1962" s="263"/>
      <c r="D1962" s="263"/>
      <c r="E1962" s="263"/>
      <c r="F1962" s="263"/>
      <c r="G1962" s="264"/>
      <c r="H1962" s="263"/>
      <c r="I1962" s="263"/>
      <c r="J1962" s="265"/>
      <c r="K1962" s="265"/>
      <c r="L1962" s="265"/>
      <c r="M1962" s="265"/>
      <c r="N1962" s="265"/>
    </row>
    <row r="1963" spans="1:14">
      <c r="A1963" s="263"/>
      <c r="B1963" s="264"/>
      <c r="C1963" s="263"/>
      <c r="D1963" s="263"/>
      <c r="E1963" s="263"/>
      <c r="F1963" s="263"/>
      <c r="G1963" s="264"/>
      <c r="H1963" s="263"/>
      <c r="I1963" s="263"/>
      <c r="J1963" s="265"/>
      <c r="K1963" s="265"/>
      <c r="L1963" s="265"/>
      <c r="M1963" s="265"/>
      <c r="N1963" s="265"/>
    </row>
    <row r="1964" spans="1:14">
      <c r="A1964" s="263"/>
      <c r="B1964" s="264"/>
      <c r="C1964" s="263"/>
      <c r="D1964" s="263"/>
      <c r="E1964" s="263"/>
      <c r="F1964" s="263"/>
      <c r="G1964" s="264"/>
      <c r="H1964" s="263"/>
      <c r="I1964" s="263"/>
      <c r="J1964" s="265"/>
      <c r="K1964" s="265"/>
      <c r="L1964" s="265"/>
      <c r="M1964" s="265"/>
      <c r="N1964" s="265"/>
    </row>
    <row r="1965" spans="1:14">
      <c r="A1965" s="263"/>
      <c r="B1965" s="264"/>
      <c r="C1965" s="263"/>
      <c r="D1965" s="263"/>
      <c r="E1965" s="263"/>
      <c r="F1965" s="263"/>
      <c r="G1965" s="264"/>
      <c r="H1965" s="263"/>
      <c r="I1965" s="263"/>
      <c r="J1965" s="265"/>
      <c r="K1965" s="265"/>
      <c r="L1965" s="265"/>
      <c r="M1965" s="265"/>
      <c r="N1965" s="265"/>
    </row>
    <row r="1966" spans="1:14">
      <c r="A1966" s="263"/>
      <c r="B1966" s="264"/>
      <c r="C1966" s="263"/>
      <c r="D1966" s="263"/>
      <c r="E1966" s="263"/>
      <c r="F1966" s="263"/>
      <c r="G1966" s="264"/>
      <c r="H1966" s="263"/>
      <c r="I1966" s="263"/>
      <c r="J1966" s="265"/>
      <c r="K1966" s="265"/>
      <c r="L1966" s="265"/>
      <c r="M1966" s="265"/>
      <c r="N1966" s="265"/>
    </row>
    <row r="1967" spans="1:14">
      <c r="A1967" s="263"/>
      <c r="B1967" s="264"/>
      <c r="C1967" s="263"/>
      <c r="D1967" s="263"/>
      <c r="E1967" s="263"/>
      <c r="F1967" s="263"/>
      <c r="G1967" s="264"/>
      <c r="H1967" s="263"/>
      <c r="I1967" s="263"/>
      <c r="J1967" s="265"/>
      <c r="K1967" s="265"/>
      <c r="L1967" s="265"/>
      <c r="M1967" s="265"/>
      <c r="N1967" s="265"/>
    </row>
    <row r="1968" spans="1:14">
      <c r="A1968" s="263"/>
      <c r="B1968" s="264"/>
      <c r="C1968" s="263"/>
      <c r="D1968" s="263"/>
      <c r="E1968" s="263"/>
      <c r="F1968" s="263"/>
      <c r="G1968" s="264"/>
      <c r="H1968" s="263"/>
      <c r="I1968" s="263"/>
      <c r="J1968" s="265"/>
      <c r="K1968" s="265"/>
      <c r="L1968" s="265"/>
      <c r="M1968" s="265"/>
      <c r="N1968" s="265"/>
    </row>
    <row r="1969" spans="1:14">
      <c r="A1969" s="263"/>
      <c r="B1969" s="264"/>
      <c r="C1969" s="263"/>
      <c r="D1969" s="263"/>
      <c r="E1969" s="263"/>
      <c r="F1969" s="263"/>
      <c r="G1969" s="264"/>
      <c r="H1969" s="263"/>
      <c r="I1969" s="263"/>
      <c r="J1969" s="265"/>
      <c r="K1969" s="265"/>
      <c r="L1969" s="265"/>
      <c r="M1969" s="265"/>
      <c r="N1969" s="265"/>
    </row>
    <row r="1970" spans="1:14">
      <c r="A1970" s="263"/>
      <c r="B1970" s="264"/>
      <c r="C1970" s="263"/>
      <c r="D1970" s="263"/>
      <c r="E1970" s="263"/>
      <c r="F1970" s="263"/>
      <c r="G1970" s="264"/>
      <c r="H1970" s="263"/>
      <c r="I1970" s="263"/>
      <c r="J1970" s="265"/>
      <c r="K1970" s="265"/>
      <c r="L1970" s="265"/>
      <c r="M1970" s="265"/>
      <c r="N1970" s="265"/>
    </row>
    <row r="1971" spans="1:14">
      <c r="A1971" s="263"/>
      <c r="B1971" s="264"/>
      <c r="C1971" s="263"/>
      <c r="D1971" s="263"/>
      <c r="E1971" s="263"/>
      <c r="F1971" s="263"/>
      <c r="G1971" s="264"/>
      <c r="H1971" s="263"/>
      <c r="I1971" s="263"/>
      <c r="J1971" s="265"/>
      <c r="K1971" s="265"/>
      <c r="L1971" s="265"/>
      <c r="M1971" s="265"/>
      <c r="N1971" s="265"/>
    </row>
    <row r="1972" spans="1:14">
      <c r="A1972" s="263"/>
      <c r="B1972" s="264"/>
      <c r="C1972" s="263"/>
      <c r="D1972" s="263"/>
      <c r="E1972" s="263"/>
      <c r="F1972" s="263"/>
      <c r="G1972" s="264"/>
      <c r="H1972" s="263"/>
      <c r="I1972" s="263"/>
      <c r="J1972" s="265"/>
      <c r="K1972" s="265"/>
      <c r="L1972" s="265"/>
      <c r="M1972" s="265"/>
      <c r="N1972" s="265"/>
    </row>
    <row r="1973" spans="1:14">
      <c r="A1973" s="263"/>
      <c r="B1973" s="264"/>
      <c r="C1973" s="263"/>
      <c r="D1973" s="263"/>
      <c r="E1973" s="263"/>
      <c r="F1973" s="263"/>
      <c r="G1973" s="264"/>
      <c r="H1973" s="263"/>
      <c r="I1973" s="263"/>
      <c r="J1973" s="265"/>
      <c r="K1973" s="265"/>
      <c r="L1973" s="265"/>
      <c r="M1973" s="265"/>
      <c r="N1973" s="265"/>
    </row>
    <row r="1974" spans="1:14">
      <c r="A1974" s="263"/>
      <c r="B1974" s="264"/>
      <c r="C1974" s="263"/>
      <c r="D1974" s="263"/>
      <c r="E1974" s="263"/>
      <c r="F1974" s="263"/>
      <c r="G1974" s="264"/>
      <c r="H1974" s="263"/>
      <c r="I1974" s="263"/>
      <c r="J1974" s="265"/>
      <c r="K1974" s="265"/>
      <c r="L1974" s="265"/>
      <c r="M1974" s="265"/>
      <c r="N1974" s="265"/>
    </row>
    <row r="1975" spans="1:14">
      <c r="A1975" s="263"/>
      <c r="B1975" s="264"/>
      <c r="C1975" s="263"/>
      <c r="D1975" s="263"/>
      <c r="E1975" s="263"/>
      <c r="F1975" s="263"/>
      <c r="G1975" s="264"/>
      <c r="H1975" s="263"/>
      <c r="I1975" s="263"/>
      <c r="J1975" s="265"/>
      <c r="K1975" s="265"/>
      <c r="L1975" s="265"/>
      <c r="M1975" s="265"/>
      <c r="N1975" s="265"/>
    </row>
    <row r="1976" spans="1:14">
      <c r="A1976" s="263"/>
      <c r="B1976" s="264"/>
      <c r="C1976" s="263"/>
      <c r="D1976" s="263"/>
      <c r="E1976" s="263"/>
      <c r="F1976" s="263"/>
      <c r="G1976" s="264"/>
      <c r="H1976" s="263"/>
      <c r="I1976" s="263"/>
      <c r="J1976" s="265"/>
      <c r="K1976" s="265"/>
      <c r="L1976" s="265"/>
      <c r="M1976" s="265"/>
      <c r="N1976" s="265"/>
    </row>
    <row r="1977" spans="1:14">
      <c r="A1977" s="263"/>
      <c r="B1977" s="264"/>
      <c r="C1977" s="263"/>
      <c r="D1977" s="263"/>
      <c r="E1977" s="263"/>
      <c r="F1977" s="263"/>
      <c r="G1977" s="264"/>
      <c r="H1977" s="263"/>
      <c r="I1977" s="263"/>
      <c r="J1977" s="265"/>
      <c r="K1977" s="265"/>
      <c r="L1977" s="265"/>
      <c r="M1977" s="265"/>
      <c r="N1977" s="265"/>
    </row>
    <row r="1978" spans="1:14">
      <c r="A1978" s="263"/>
      <c r="B1978" s="264"/>
      <c r="C1978" s="263"/>
      <c r="D1978" s="263"/>
      <c r="E1978" s="263"/>
      <c r="F1978" s="263"/>
      <c r="G1978" s="264"/>
      <c r="H1978" s="263"/>
      <c r="I1978" s="263"/>
      <c r="J1978" s="265"/>
      <c r="K1978" s="265"/>
      <c r="L1978" s="265"/>
      <c r="M1978" s="265"/>
      <c r="N1978" s="265"/>
    </row>
    <row r="1979" spans="1:14">
      <c r="A1979" s="263"/>
      <c r="B1979" s="264"/>
      <c r="C1979" s="263"/>
      <c r="D1979" s="263"/>
      <c r="E1979" s="263"/>
      <c r="F1979" s="263"/>
      <c r="G1979" s="264"/>
      <c r="H1979" s="263"/>
      <c r="I1979" s="263"/>
      <c r="J1979" s="265"/>
      <c r="K1979" s="265"/>
      <c r="L1979" s="265"/>
      <c r="M1979" s="265"/>
      <c r="N1979" s="265"/>
    </row>
    <row r="1980" spans="1:14">
      <c r="A1980" s="263"/>
      <c r="B1980" s="264"/>
      <c r="C1980" s="263"/>
      <c r="D1980" s="263"/>
      <c r="E1980" s="263"/>
      <c r="F1980" s="263"/>
      <c r="G1980" s="264"/>
      <c r="H1980" s="263"/>
      <c r="I1980" s="263"/>
      <c r="J1980" s="265"/>
      <c r="K1980" s="265"/>
      <c r="L1980" s="265"/>
      <c r="M1980" s="265"/>
      <c r="N1980" s="265"/>
    </row>
    <row r="1981" spans="1:14">
      <c r="A1981" s="263"/>
      <c r="B1981" s="264"/>
      <c r="C1981" s="263"/>
      <c r="D1981" s="263"/>
      <c r="E1981" s="263"/>
      <c r="F1981" s="263"/>
      <c r="G1981" s="264"/>
      <c r="H1981" s="263"/>
      <c r="I1981" s="263"/>
      <c r="J1981" s="265"/>
      <c r="K1981" s="265"/>
      <c r="L1981" s="265"/>
      <c r="M1981" s="265"/>
      <c r="N1981" s="265"/>
    </row>
    <row r="1982" spans="1:14">
      <c r="A1982" s="263"/>
      <c r="B1982" s="264"/>
      <c r="C1982" s="263"/>
      <c r="D1982" s="263"/>
      <c r="E1982" s="263"/>
      <c r="F1982" s="263"/>
      <c r="G1982" s="264"/>
      <c r="H1982" s="263"/>
      <c r="I1982" s="263"/>
      <c r="J1982" s="265"/>
      <c r="K1982" s="265"/>
      <c r="L1982" s="265"/>
      <c r="M1982" s="265"/>
      <c r="N1982" s="265"/>
    </row>
    <row r="1983" spans="1:14">
      <c r="A1983" s="263"/>
      <c r="B1983" s="264"/>
      <c r="C1983" s="263"/>
      <c r="D1983" s="263"/>
      <c r="E1983" s="263"/>
      <c r="F1983" s="263"/>
      <c r="G1983" s="264"/>
      <c r="H1983" s="263"/>
      <c r="I1983" s="263"/>
      <c r="J1983" s="265"/>
      <c r="K1983" s="265"/>
      <c r="L1983" s="265"/>
      <c r="M1983" s="265"/>
      <c r="N1983" s="265"/>
    </row>
    <row r="1984" spans="1:14">
      <c r="A1984" s="263"/>
      <c r="B1984" s="264"/>
      <c r="C1984" s="263"/>
      <c r="D1984" s="263"/>
      <c r="E1984" s="263"/>
      <c r="F1984" s="263"/>
      <c r="G1984" s="264"/>
      <c r="H1984" s="263"/>
      <c r="I1984" s="263"/>
      <c r="J1984" s="265"/>
      <c r="K1984" s="265"/>
      <c r="L1984" s="265"/>
      <c r="M1984" s="265"/>
      <c r="N1984" s="265"/>
    </row>
    <row r="1985" spans="1:14">
      <c r="A1985" s="263"/>
      <c r="B1985" s="264"/>
      <c r="C1985" s="263"/>
      <c r="D1985" s="263"/>
      <c r="E1985" s="263"/>
      <c r="F1985" s="263"/>
      <c r="G1985" s="264"/>
      <c r="H1985" s="263"/>
      <c r="I1985" s="263"/>
      <c r="J1985" s="265"/>
      <c r="K1985" s="265"/>
      <c r="L1985" s="265"/>
      <c r="M1985" s="265"/>
      <c r="N1985" s="265"/>
    </row>
    <row r="1986" spans="1:14">
      <c r="A1986" s="263"/>
      <c r="B1986" s="264"/>
      <c r="C1986" s="263"/>
      <c r="D1986" s="263"/>
      <c r="E1986" s="263"/>
      <c r="F1986" s="263"/>
      <c r="G1986" s="264"/>
      <c r="H1986" s="263"/>
      <c r="I1986" s="263"/>
      <c r="J1986" s="265"/>
      <c r="K1986" s="265"/>
      <c r="L1986" s="265"/>
      <c r="M1986" s="265"/>
      <c r="N1986" s="265"/>
    </row>
    <row r="1987" spans="1:14">
      <c r="A1987" s="263"/>
      <c r="B1987" s="264"/>
      <c r="C1987" s="263"/>
      <c r="D1987" s="263"/>
      <c r="E1987" s="263"/>
      <c r="F1987" s="263"/>
      <c r="G1987" s="264"/>
      <c r="H1987" s="263"/>
      <c r="I1987" s="263"/>
      <c r="J1987" s="265"/>
      <c r="K1987" s="265"/>
      <c r="L1987" s="265"/>
      <c r="M1987" s="265"/>
      <c r="N1987" s="265"/>
    </row>
    <row r="1988" spans="1:14">
      <c r="A1988" s="263"/>
      <c r="B1988" s="264"/>
      <c r="C1988" s="263"/>
      <c r="D1988" s="263"/>
      <c r="E1988" s="263"/>
      <c r="F1988" s="263"/>
      <c r="G1988" s="264"/>
      <c r="H1988" s="263"/>
      <c r="I1988" s="263"/>
      <c r="J1988" s="265"/>
      <c r="K1988" s="265"/>
      <c r="L1988" s="265"/>
      <c r="M1988" s="265"/>
      <c r="N1988" s="265"/>
    </row>
    <row r="1989" spans="1:14">
      <c r="A1989" s="263"/>
      <c r="B1989" s="264"/>
      <c r="C1989" s="263"/>
      <c r="D1989" s="263"/>
      <c r="E1989" s="263"/>
      <c r="F1989" s="263"/>
      <c r="G1989" s="264"/>
      <c r="H1989" s="263"/>
      <c r="I1989" s="263"/>
      <c r="J1989" s="265"/>
      <c r="K1989" s="265"/>
      <c r="L1989" s="265"/>
      <c r="M1989" s="265"/>
      <c r="N1989" s="265"/>
    </row>
    <row r="1990" spans="1:14">
      <c r="A1990" s="263"/>
      <c r="B1990" s="264"/>
      <c r="C1990" s="263"/>
      <c r="D1990" s="263"/>
      <c r="E1990" s="263"/>
      <c r="F1990" s="263"/>
      <c r="G1990" s="264"/>
      <c r="H1990" s="263"/>
      <c r="I1990" s="263"/>
      <c r="J1990" s="265"/>
      <c r="K1990" s="265"/>
      <c r="L1990" s="265"/>
      <c r="M1990" s="265"/>
      <c r="N1990" s="265"/>
    </row>
    <row r="1991" spans="1:14">
      <c r="A1991" s="263"/>
      <c r="B1991" s="264"/>
      <c r="C1991" s="263"/>
      <c r="D1991" s="263"/>
      <c r="E1991" s="263"/>
      <c r="F1991" s="263"/>
      <c r="G1991" s="264"/>
      <c r="H1991" s="263"/>
      <c r="I1991" s="263"/>
      <c r="J1991" s="265"/>
      <c r="K1991" s="265"/>
      <c r="L1991" s="265"/>
      <c r="M1991" s="265"/>
      <c r="N1991" s="265"/>
    </row>
    <row r="1992" spans="1:14">
      <c r="A1992" s="263"/>
      <c r="B1992" s="264"/>
      <c r="C1992" s="263"/>
      <c r="D1992" s="263"/>
      <c r="E1992" s="263"/>
      <c r="F1992" s="263"/>
      <c r="G1992" s="264"/>
      <c r="H1992" s="263"/>
      <c r="I1992" s="263"/>
      <c r="J1992" s="265"/>
      <c r="K1992" s="265"/>
      <c r="L1992" s="265"/>
      <c r="M1992" s="265"/>
      <c r="N1992" s="265"/>
    </row>
    <row r="1993" spans="1:14">
      <c r="A1993" s="263"/>
      <c r="B1993" s="264"/>
      <c r="C1993" s="263"/>
      <c r="D1993" s="263"/>
      <c r="E1993" s="263"/>
      <c r="F1993" s="263"/>
      <c r="G1993" s="264"/>
      <c r="H1993" s="263"/>
      <c r="I1993" s="263"/>
      <c r="J1993" s="265"/>
      <c r="K1993" s="265"/>
      <c r="L1993" s="265"/>
      <c r="M1993" s="265"/>
      <c r="N1993" s="265"/>
    </row>
    <row r="1994" spans="1:14">
      <c r="A1994" s="263"/>
      <c r="B1994" s="264"/>
      <c r="C1994" s="263"/>
      <c r="D1994" s="263"/>
      <c r="E1994" s="263"/>
      <c r="F1994" s="263"/>
      <c r="G1994" s="264"/>
      <c r="H1994" s="263"/>
      <c r="I1994" s="263"/>
      <c r="J1994" s="265"/>
      <c r="K1994" s="265"/>
      <c r="L1994" s="265"/>
      <c r="M1994" s="265"/>
      <c r="N1994" s="265"/>
    </row>
    <row r="1995" spans="1:14">
      <c r="A1995" s="263"/>
      <c r="B1995" s="264"/>
      <c r="C1995" s="263"/>
      <c r="D1995" s="263"/>
      <c r="E1995" s="263"/>
      <c r="F1995" s="263"/>
      <c r="G1995" s="264"/>
      <c r="H1995" s="263"/>
      <c r="I1995" s="263"/>
      <c r="J1995" s="265"/>
      <c r="K1995" s="265"/>
      <c r="L1995" s="265"/>
      <c r="M1995" s="265"/>
      <c r="N1995" s="265"/>
    </row>
    <row r="1996" spans="1:14">
      <c r="A1996" s="263"/>
      <c r="B1996" s="264"/>
      <c r="C1996" s="263"/>
      <c r="D1996" s="263"/>
      <c r="E1996" s="263"/>
      <c r="F1996" s="263"/>
      <c r="G1996" s="264"/>
      <c r="H1996" s="263"/>
      <c r="I1996" s="263"/>
      <c r="J1996" s="265"/>
      <c r="K1996" s="265"/>
      <c r="L1996" s="265"/>
      <c r="M1996" s="265"/>
      <c r="N1996" s="265"/>
    </row>
    <row r="1997" spans="1:14">
      <c r="A1997" s="263"/>
      <c r="B1997" s="264"/>
      <c r="C1997" s="263"/>
      <c r="D1997" s="263"/>
      <c r="E1997" s="263"/>
      <c r="F1997" s="263"/>
      <c r="G1997" s="264"/>
      <c r="H1997" s="263"/>
      <c r="I1997" s="263"/>
      <c r="J1997" s="265"/>
      <c r="K1997" s="265"/>
      <c r="L1997" s="265"/>
      <c r="M1997" s="265"/>
      <c r="N1997" s="265"/>
    </row>
    <row r="1998" spans="1:14">
      <c r="A1998" s="263"/>
      <c r="B1998" s="264"/>
      <c r="C1998" s="263"/>
      <c r="D1998" s="263"/>
      <c r="E1998" s="263"/>
      <c r="F1998" s="263"/>
      <c r="G1998" s="264"/>
      <c r="H1998" s="263"/>
      <c r="I1998" s="263"/>
      <c r="J1998" s="265"/>
      <c r="K1998" s="265"/>
      <c r="L1998" s="265"/>
      <c r="M1998" s="265"/>
      <c r="N1998" s="265"/>
    </row>
    <row r="1999" spans="1:14">
      <c r="A1999" s="263"/>
      <c r="B1999" s="264"/>
      <c r="C1999" s="263"/>
      <c r="D1999" s="263"/>
      <c r="E1999" s="263"/>
      <c r="F1999" s="263"/>
      <c r="G1999" s="264"/>
      <c r="H1999" s="263"/>
      <c r="I1999" s="263"/>
      <c r="J1999" s="265"/>
      <c r="K1999" s="265"/>
      <c r="L1999" s="265"/>
      <c r="M1999" s="265"/>
      <c r="N1999" s="265"/>
    </row>
    <row r="2000" spans="1:14">
      <c r="A2000" s="263"/>
      <c r="B2000" s="264"/>
      <c r="C2000" s="263"/>
      <c r="D2000" s="263"/>
      <c r="E2000" s="263"/>
      <c r="F2000" s="263"/>
      <c r="G2000" s="264"/>
      <c r="H2000" s="263"/>
      <c r="I2000" s="263"/>
      <c r="J2000" s="265"/>
      <c r="K2000" s="265"/>
      <c r="L2000" s="265"/>
      <c r="M2000" s="265"/>
      <c r="N2000" s="265"/>
    </row>
    <row r="2001" spans="1:14">
      <c r="A2001" s="263"/>
      <c r="B2001" s="264"/>
      <c r="C2001" s="263"/>
      <c r="D2001" s="263"/>
      <c r="E2001" s="263"/>
      <c r="F2001" s="263"/>
      <c r="G2001" s="264"/>
      <c r="H2001" s="263"/>
      <c r="I2001" s="263"/>
      <c r="J2001" s="265"/>
      <c r="K2001" s="265"/>
      <c r="L2001" s="265"/>
      <c r="M2001" s="265"/>
      <c r="N2001" s="265"/>
    </row>
    <row r="2002" spans="1:14">
      <c r="A2002" s="263"/>
      <c r="B2002" s="264"/>
      <c r="C2002" s="263"/>
      <c r="D2002" s="263"/>
      <c r="E2002" s="263"/>
      <c r="F2002" s="263"/>
      <c r="G2002" s="264"/>
      <c r="H2002" s="263"/>
      <c r="I2002" s="263"/>
      <c r="J2002" s="265"/>
      <c r="K2002" s="265"/>
      <c r="L2002" s="265"/>
      <c r="M2002" s="265"/>
      <c r="N2002" s="265"/>
    </row>
    <row r="2003" spans="1:14">
      <c r="A2003" s="263"/>
      <c r="B2003" s="264"/>
      <c r="C2003" s="263"/>
      <c r="D2003" s="263"/>
      <c r="E2003" s="263"/>
      <c r="F2003" s="263"/>
      <c r="G2003" s="264"/>
      <c r="H2003" s="263"/>
      <c r="I2003" s="263"/>
      <c r="J2003" s="265"/>
      <c r="K2003" s="265"/>
      <c r="L2003" s="265"/>
      <c r="M2003" s="265"/>
      <c r="N2003" s="265"/>
    </row>
    <row r="2004" spans="1:14">
      <c r="A2004" s="263"/>
      <c r="B2004" s="264"/>
      <c r="C2004" s="263"/>
      <c r="D2004" s="263"/>
      <c r="E2004" s="263"/>
      <c r="F2004" s="263"/>
      <c r="G2004" s="264"/>
      <c r="H2004" s="263"/>
      <c r="I2004" s="263"/>
      <c r="J2004" s="265"/>
      <c r="K2004" s="265"/>
      <c r="L2004" s="265"/>
      <c r="M2004" s="265"/>
      <c r="N2004" s="265"/>
    </row>
    <row r="2005" spans="1:14">
      <c r="A2005" s="263"/>
      <c r="B2005" s="264"/>
      <c r="C2005" s="263"/>
      <c r="D2005" s="263"/>
      <c r="E2005" s="263"/>
      <c r="F2005" s="263"/>
      <c r="G2005" s="264"/>
      <c r="H2005" s="263"/>
      <c r="I2005" s="263"/>
      <c r="J2005" s="265"/>
      <c r="K2005" s="265"/>
      <c r="L2005" s="265"/>
      <c r="M2005" s="265"/>
      <c r="N2005" s="265"/>
    </row>
    <row r="2006" spans="1:14">
      <c r="A2006" s="263"/>
      <c r="B2006" s="264"/>
      <c r="C2006" s="263"/>
      <c r="D2006" s="263"/>
      <c r="E2006" s="263"/>
      <c r="F2006" s="263"/>
      <c r="G2006" s="264"/>
      <c r="H2006" s="263"/>
      <c r="I2006" s="263"/>
      <c r="J2006" s="265"/>
      <c r="K2006" s="265"/>
      <c r="L2006" s="265"/>
      <c r="M2006" s="265"/>
      <c r="N2006" s="265"/>
    </row>
    <row r="2007" spans="1:14">
      <c r="A2007" s="263"/>
      <c r="B2007" s="264"/>
      <c r="C2007" s="263"/>
      <c r="D2007" s="263"/>
      <c r="E2007" s="263"/>
      <c r="F2007" s="263"/>
      <c r="G2007" s="264"/>
      <c r="H2007" s="263"/>
      <c r="I2007" s="263"/>
      <c r="J2007" s="265"/>
      <c r="K2007" s="265"/>
      <c r="L2007" s="265"/>
      <c r="M2007" s="265"/>
      <c r="N2007" s="265"/>
    </row>
    <row r="2008" spans="1:14">
      <c r="A2008" s="263"/>
      <c r="B2008" s="264"/>
      <c r="C2008" s="263"/>
      <c r="D2008" s="263"/>
      <c r="E2008" s="263"/>
      <c r="F2008" s="263"/>
      <c r="G2008" s="264"/>
      <c r="H2008" s="263"/>
      <c r="I2008" s="263"/>
      <c r="J2008" s="265"/>
      <c r="K2008" s="265"/>
      <c r="L2008" s="265"/>
      <c r="M2008" s="265"/>
      <c r="N2008" s="265"/>
    </row>
    <row r="2009" spans="1:14">
      <c r="A2009" s="263"/>
      <c r="B2009" s="264"/>
      <c r="C2009" s="263"/>
      <c r="D2009" s="263"/>
      <c r="E2009" s="263"/>
      <c r="F2009" s="263"/>
      <c r="G2009" s="264"/>
      <c r="H2009" s="263"/>
      <c r="I2009" s="263"/>
      <c r="J2009" s="265"/>
      <c r="K2009" s="265"/>
      <c r="L2009" s="265"/>
      <c r="M2009" s="265"/>
      <c r="N2009" s="265"/>
    </row>
    <row r="2010" spans="1:14">
      <c r="A2010" s="263"/>
      <c r="B2010" s="264"/>
      <c r="C2010" s="263"/>
      <c r="D2010" s="263"/>
      <c r="E2010" s="263"/>
      <c r="F2010" s="263"/>
      <c r="G2010" s="264"/>
      <c r="H2010" s="263"/>
      <c r="I2010" s="263"/>
      <c r="J2010" s="265"/>
      <c r="K2010" s="265"/>
      <c r="L2010" s="265"/>
      <c r="M2010" s="265"/>
      <c r="N2010" s="265"/>
    </row>
    <row r="2011" spans="1:14">
      <c r="A2011" s="263"/>
      <c r="B2011" s="264"/>
      <c r="C2011" s="263"/>
      <c r="D2011" s="263"/>
      <c r="E2011" s="263"/>
      <c r="F2011" s="263"/>
      <c r="G2011" s="264"/>
      <c r="H2011" s="263"/>
      <c r="I2011" s="263"/>
      <c r="J2011" s="265"/>
      <c r="K2011" s="265"/>
      <c r="L2011" s="265"/>
      <c r="M2011" s="265"/>
      <c r="N2011" s="265"/>
    </row>
    <row r="2012" spans="1:14">
      <c r="A2012" s="263"/>
      <c r="B2012" s="264"/>
      <c r="C2012" s="263"/>
      <c r="D2012" s="263"/>
      <c r="E2012" s="263"/>
      <c r="F2012" s="263"/>
      <c r="G2012" s="264"/>
      <c r="H2012" s="263"/>
      <c r="I2012" s="263"/>
      <c r="J2012" s="265"/>
      <c r="K2012" s="265"/>
      <c r="L2012" s="265"/>
      <c r="M2012" s="265"/>
      <c r="N2012" s="265"/>
    </row>
    <row r="2013" spans="1:14">
      <c r="A2013" s="263"/>
      <c r="B2013" s="264"/>
      <c r="C2013" s="263"/>
      <c r="D2013" s="263"/>
      <c r="E2013" s="263"/>
      <c r="F2013" s="263"/>
      <c r="G2013" s="264"/>
      <c r="H2013" s="263"/>
      <c r="I2013" s="263"/>
      <c r="J2013" s="265"/>
      <c r="K2013" s="265"/>
      <c r="L2013" s="265"/>
      <c r="M2013" s="265"/>
      <c r="N2013" s="265"/>
    </row>
    <row r="2014" spans="1:14">
      <c r="A2014" s="263"/>
      <c r="B2014" s="264"/>
      <c r="C2014" s="263"/>
      <c r="D2014" s="263"/>
      <c r="E2014" s="263"/>
      <c r="F2014" s="263"/>
      <c r="G2014" s="264"/>
      <c r="H2014" s="263"/>
      <c r="I2014" s="263"/>
      <c r="J2014" s="265"/>
      <c r="K2014" s="265"/>
      <c r="L2014" s="265"/>
      <c r="M2014" s="265"/>
      <c r="N2014" s="265"/>
    </row>
    <row r="2015" spans="1:14">
      <c r="A2015" s="263"/>
      <c r="B2015" s="264"/>
      <c r="C2015" s="263"/>
      <c r="D2015" s="263"/>
      <c r="E2015" s="263"/>
      <c r="F2015" s="263"/>
      <c r="G2015" s="264"/>
      <c r="H2015" s="263"/>
      <c r="I2015" s="263"/>
      <c r="J2015" s="265"/>
      <c r="K2015" s="265"/>
      <c r="L2015" s="265"/>
      <c r="M2015" s="265"/>
      <c r="N2015" s="265"/>
    </row>
    <row r="2016" spans="1:14">
      <c r="A2016" s="263"/>
      <c r="B2016" s="264"/>
      <c r="C2016" s="263"/>
      <c r="D2016" s="263"/>
      <c r="E2016" s="263"/>
      <c r="F2016" s="263"/>
      <c r="G2016" s="264"/>
      <c r="H2016" s="263"/>
      <c r="I2016" s="263"/>
      <c r="J2016" s="265"/>
      <c r="K2016" s="265"/>
      <c r="L2016" s="265"/>
      <c r="M2016" s="265"/>
      <c r="N2016" s="265"/>
    </row>
    <row r="2017" spans="1:14">
      <c r="A2017" s="263"/>
      <c r="B2017" s="264"/>
      <c r="C2017" s="263"/>
      <c r="D2017" s="263"/>
      <c r="E2017" s="263"/>
      <c r="F2017" s="263"/>
      <c r="G2017" s="264"/>
      <c r="H2017" s="263"/>
      <c r="I2017" s="263"/>
      <c r="J2017" s="265"/>
      <c r="K2017" s="265"/>
      <c r="L2017" s="265"/>
      <c r="M2017" s="265"/>
      <c r="N2017" s="265"/>
    </row>
    <row r="2018" spans="1:14">
      <c r="A2018" s="263"/>
      <c r="B2018" s="264"/>
      <c r="C2018" s="263"/>
      <c r="D2018" s="263"/>
      <c r="E2018" s="263"/>
      <c r="F2018" s="263"/>
      <c r="G2018" s="264"/>
      <c r="H2018" s="263"/>
      <c r="I2018" s="263"/>
      <c r="J2018" s="265"/>
      <c r="K2018" s="265"/>
      <c r="L2018" s="265"/>
      <c r="M2018" s="265"/>
      <c r="N2018" s="265"/>
    </row>
    <row r="2019" spans="1:14">
      <c r="A2019" s="263"/>
      <c r="B2019" s="264"/>
      <c r="C2019" s="263"/>
      <c r="D2019" s="263"/>
      <c r="E2019" s="263"/>
      <c r="F2019" s="263"/>
      <c r="G2019" s="264"/>
      <c r="H2019" s="263"/>
      <c r="I2019" s="263"/>
      <c r="J2019" s="265"/>
      <c r="K2019" s="265"/>
      <c r="L2019" s="265"/>
      <c r="M2019" s="265"/>
      <c r="N2019" s="265"/>
    </row>
    <row r="2020" spans="1:14">
      <c r="A2020" s="263"/>
      <c r="B2020" s="264"/>
      <c r="C2020" s="263"/>
      <c r="D2020" s="263"/>
      <c r="E2020" s="263"/>
      <c r="F2020" s="263"/>
      <c r="G2020" s="264"/>
      <c r="H2020" s="263"/>
      <c r="I2020" s="263"/>
      <c r="J2020" s="265"/>
      <c r="K2020" s="265"/>
      <c r="L2020" s="265"/>
      <c r="M2020" s="265"/>
      <c r="N2020" s="265"/>
    </row>
    <row r="2021" spans="1:14">
      <c r="A2021" s="263"/>
      <c r="B2021" s="264"/>
      <c r="C2021" s="263"/>
      <c r="D2021" s="263"/>
      <c r="E2021" s="263"/>
      <c r="F2021" s="263"/>
      <c r="G2021" s="264"/>
      <c r="H2021" s="263"/>
      <c r="I2021" s="263"/>
      <c r="J2021" s="265"/>
      <c r="K2021" s="265"/>
      <c r="L2021" s="265"/>
      <c r="M2021" s="265"/>
      <c r="N2021" s="265"/>
    </row>
    <row r="2022" spans="1:14">
      <c r="A2022" s="263"/>
      <c r="B2022" s="264"/>
      <c r="C2022" s="263"/>
      <c r="D2022" s="263"/>
      <c r="E2022" s="263"/>
      <c r="F2022" s="263"/>
      <c r="G2022" s="264"/>
      <c r="H2022" s="263"/>
      <c r="I2022" s="263"/>
      <c r="J2022" s="265"/>
      <c r="K2022" s="265"/>
      <c r="L2022" s="265"/>
      <c r="M2022" s="265"/>
      <c r="N2022" s="265"/>
    </row>
    <row r="2023" spans="1:14">
      <c r="A2023" s="263"/>
      <c r="B2023" s="264"/>
      <c r="C2023" s="263"/>
      <c r="D2023" s="263"/>
      <c r="E2023" s="263"/>
      <c r="F2023" s="263"/>
      <c r="G2023" s="264"/>
      <c r="H2023" s="263"/>
      <c r="I2023" s="263"/>
      <c r="J2023" s="265"/>
      <c r="K2023" s="265"/>
      <c r="L2023" s="265"/>
      <c r="M2023" s="265"/>
      <c r="N2023" s="265"/>
    </row>
    <row r="2024" spans="1:14">
      <c r="A2024" s="263"/>
      <c r="B2024" s="264"/>
      <c r="C2024" s="263"/>
      <c r="D2024" s="263"/>
      <c r="E2024" s="263"/>
      <c r="F2024" s="263"/>
      <c r="G2024" s="264"/>
      <c r="H2024" s="263"/>
      <c r="I2024" s="263"/>
      <c r="J2024" s="265"/>
      <c r="K2024" s="265"/>
      <c r="L2024" s="265"/>
      <c r="M2024" s="265"/>
      <c r="N2024" s="265"/>
    </row>
    <row r="2025" spans="1:14">
      <c r="A2025" s="263"/>
      <c r="B2025" s="264"/>
      <c r="C2025" s="263"/>
      <c r="D2025" s="263"/>
      <c r="E2025" s="263"/>
      <c r="F2025" s="263"/>
      <c r="G2025" s="264"/>
      <c r="H2025" s="263"/>
      <c r="I2025" s="263"/>
      <c r="J2025" s="265"/>
      <c r="K2025" s="265"/>
      <c r="L2025" s="265"/>
      <c r="M2025" s="265"/>
      <c r="N2025" s="265"/>
    </row>
    <row r="2026" spans="1:14">
      <c r="A2026" s="263"/>
      <c r="B2026" s="264"/>
      <c r="C2026" s="263"/>
      <c r="D2026" s="263"/>
      <c r="E2026" s="263"/>
      <c r="F2026" s="263"/>
      <c r="G2026" s="264"/>
      <c r="H2026" s="263"/>
      <c r="I2026" s="263"/>
      <c r="J2026" s="265"/>
      <c r="K2026" s="265"/>
      <c r="L2026" s="265"/>
      <c r="M2026" s="265"/>
      <c r="N2026" s="265"/>
    </row>
    <row r="2027" spans="1:14">
      <c r="A2027" s="263"/>
      <c r="B2027" s="264"/>
      <c r="C2027" s="263"/>
      <c r="D2027" s="263"/>
      <c r="E2027" s="263"/>
      <c r="F2027" s="263"/>
      <c r="G2027" s="264"/>
      <c r="H2027" s="263"/>
      <c r="I2027" s="263"/>
      <c r="J2027" s="265"/>
      <c r="K2027" s="265"/>
      <c r="L2027" s="265"/>
      <c r="M2027" s="265"/>
      <c r="N2027" s="265"/>
    </row>
    <row r="2028" spans="1:14">
      <c r="A2028" s="263"/>
      <c r="B2028" s="264"/>
      <c r="C2028" s="263"/>
      <c r="D2028" s="263"/>
      <c r="E2028" s="263"/>
      <c r="F2028" s="263"/>
      <c r="G2028" s="264"/>
      <c r="H2028" s="263"/>
      <c r="I2028" s="263"/>
      <c r="J2028" s="265"/>
      <c r="K2028" s="265"/>
      <c r="L2028" s="265"/>
      <c r="M2028" s="265"/>
      <c r="N2028" s="265"/>
    </row>
    <row r="2029" spans="1:14">
      <c r="A2029" s="263"/>
      <c r="B2029" s="264"/>
      <c r="C2029" s="263"/>
      <c r="D2029" s="263"/>
      <c r="E2029" s="263"/>
      <c r="F2029" s="263"/>
      <c r="G2029" s="264"/>
      <c r="H2029" s="263"/>
      <c r="I2029" s="263"/>
      <c r="J2029" s="265"/>
      <c r="K2029" s="265"/>
      <c r="L2029" s="265"/>
      <c r="M2029" s="265"/>
      <c r="N2029" s="265"/>
    </row>
    <row r="2030" spans="1:14">
      <c r="A2030" s="263"/>
      <c r="B2030" s="264"/>
      <c r="C2030" s="263"/>
      <c r="D2030" s="263"/>
      <c r="E2030" s="263"/>
      <c r="F2030" s="263"/>
      <c r="G2030" s="264"/>
      <c r="H2030" s="263"/>
      <c r="I2030" s="263"/>
      <c r="J2030" s="265"/>
      <c r="K2030" s="265"/>
      <c r="L2030" s="265"/>
      <c r="M2030" s="265"/>
      <c r="N2030" s="265"/>
    </row>
    <row r="2031" spans="1:14">
      <c r="A2031" s="263"/>
      <c r="B2031" s="264"/>
      <c r="C2031" s="263"/>
      <c r="D2031" s="263"/>
      <c r="E2031" s="263"/>
      <c r="F2031" s="263"/>
      <c r="G2031" s="264"/>
      <c r="H2031" s="263"/>
      <c r="I2031" s="263"/>
      <c r="J2031" s="265"/>
      <c r="K2031" s="265"/>
      <c r="L2031" s="265"/>
      <c r="M2031" s="265"/>
      <c r="N2031" s="265"/>
    </row>
    <row r="2032" spans="1:14">
      <c r="A2032" s="263"/>
      <c r="B2032" s="264"/>
      <c r="C2032" s="263"/>
      <c r="D2032" s="263"/>
      <c r="E2032" s="263"/>
      <c r="F2032" s="263"/>
      <c r="G2032" s="264"/>
      <c r="H2032" s="263"/>
      <c r="I2032" s="263"/>
      <c r="J2032" s="265"/>
      <c r="K2032" s="265"/>
      <c r="L2032" s="265"/>
      <c r="M2032" s="265"/>
      <c r="N2032" s="265"/>
    </row>
    <row r="2033" spans="1:14">
      <c r="A2033" s="263"/>
      <c r="B2033" s="264"/>
      <c r="C2033" s="263"/>
      <c r="D2033" s="263"/>
      <c r="E2033" s="263"/>
      <c r="F2033" s="263"/>
      <c r="G2033" s="264"/>
      <c r="H2033" s="263"/>
      <c r="I2033" s="263"/>
      <c r="J2033" s="265"/>
      <c r="K2033" s="265"/>
      <c r="L2033" s="265"/>
      <c r="M2033" s="265"/>
      <c r="N2033" s="265"/>
    </row>
    <row r="2034" spans="1:14">
      <c r="A2034" s="263"/>
      <c r="B2034" s="264"/>
      <c r="C2034" s="263"/>
      <c r="D2034" s="263"/>
      <c r="E2034" s="263"/>
      <c r="F2034" s="263"/>
      <c r="G2034" s="264"/>
      <c r="H2034" s="263"/>
      <c r="I2034" s="263"/>
      <c r="J2034" s="265"/>
      <c r="K2034" s="265"/>
      <c r="L2034" s="265"/>
      <c r="M2034" s="265"/>
      <c r="N2034" s="265"/>
    </row>
    <row r="2035" spans="1:14">
      <c r="A2035" s="263"/>
      <c r="B2035" s="264"/>
      <c r="C2035" s="263"/>
      <c r="D2035" s="263"/>
      <c r="E2035" s="263"/>
      <c r="F2035" s="263"/>
      <c r="G2035" s="264"/>
      <c r="H2035" s="263"/>
      <c r="I2035" s="263"/>
      <c r="J2035" s="265"/>
      <c r="K2035" s="265"/>
      <c r="L2035" s="265"/>
      <c r="M2035" s="265"/>
      <c r="N2035" s="265"/>
    </row>
    <row r="2036" spans="1:14">
      <c r="A2036" s="263"/>
      <c r="B2036" s="264"/>
      <c r="C2036" s="263"/>
      <c r="D2036" s="263"/>
      <c r="E2036" s="263"/>
      <c r="F2036" s="263"/>
      <c r="G2036" s="264"/>
      <c r="H2036" s="263"/>
      <c r="I2036" s="263"/>
      <c r="J2036" s="265"/>
      <c r="K2036" s="265"/>
      <c r="L2036" s="265"/>
      <c r="M2036" s="265"/>
      <c r="N2036" s="265"/>
    </row>
    <row r="2037" spans="1:14">
      <c r="A2037" s="263"/>
      <c r="B2037" s="264"/>
      <c r="C2037" s="263"/>
      <c r="D2037" s="263"/>
      <c r="E2037" s="263"/>
      <c r="F2037" s="263"/>
      <c r="G2037" s="264"/>
      <c r="H2037" s="263"/>
      <c r="I2037" s="263"/>
      <c r="J2037" s="265"/>
      <c r="K2037" s="265"/>
      <c r="L2037" s="265"/>
      <c r="M2037" s="265"/>
      <c r="N2037" s="265"/>
    </row>
    <row r="2038" spans="1:14">
      <c r="A2038" s="263"/>
      <c r="B2038" s="264"/>
      <c r="C2038" s="263"/>
      <c r="D2038" s="263"/>
      <c r="E2038" s="263"/>
      <c r="F2038" s="263"/>
      <c r="G2038" s="264"/>
      <c r="H2038" s="263"/>
      <c r="I2038" s="263"/>
      <c r="J2038" s="265"/>
      <c r="K2038" s="265"/>
      <c r="L2038" s="265"/>
      <c r="M2038" s="265"/>
      <c r="N2038" s="265"/>
    </row>
    <row r="2039" spans="1:14">
      <c r="A2039" s="263"/>
      <c r="B2039" s="264"/>
      <c r="C2039" s="263"/>
      <c r="D2039" s="263"/>
      <c r="E2039" s="263"/>
      <c r="F2039" s="263"/>
      <c r="G2039" s="264"/>
      <c r="H2039" s="263"/>
      <c r="I2039" s="263"/>
      <c r="J2039" s="265"/>
      <c r="K2039" s="265"/>
      <c r="L2039" s="265"/>
      <c r="M2039" s="265"/>
      <c r="N2039" s="265"/>
    </row>
    <row r="2040" spans="1:14">
      <c r="A2040" s="263"/>
      <c r="B2040" s="264"/>
      <c r="C2040" s="263"/>
      <c r="D2040" s="263"/>
      <c r="E2040" s="263"/>
      <c r="F2040" s="263"/>
      <c r="G2040" s="264"/>
      <c r="H2040" s="263"/>
      <c r="I2040" s="263"/>
      <c r="J2040" s="265"/>
      <c r="K2040" s="265"/>
      <c r="L2040" s="265"/>
      <c r="M2040" s="265"/>
      <c r="N2040" s="265"/>
    </row>
    <row r="2041" spans="1:14">
      <c r="A2041" s="263"/>
      <c r="B2041" s="264"/>
      <c r="C2041" s="263"/>
      <c r="D2041" s="263"/>
      <c r="E2041" s="263"/>
      <c r="F2041" s="263"/>
      <c r="G2041" s="264"/>
      <c r="H2041" s="263"/>
      <c r="I2041" s="263"/>
      <c r="J2041" s="265"/>
      <c r="K2041" s="265"/>
      <c r="L2041" s="265"/>
      <c r="M2041" s="265"/>
      <c r="N2041" s="265"/>
    </row>
    <row r="2042" spans="1:14">
      <c r="A2042" s="263"/>
      <c r="B2042" s="264"/>
      <c r="C2042" s="263"/>
      <c r="D2042" s="263"/>
      <c r="E2042" s="263"/>
      <c r="F2042" s="263"/>
      <c r="G2042" s="264"/>
      <c r="H2042" s="263"/>
      <c r="I2042" s="263"/>
      <c r="J2042" s="265"/>
      <c r="K2042" s="265"/>
      <c r="L2042" s="265"/>
      <c r="M2042" s="265"/>
      <c r="N2042" s="265"/>
    </row>
    <row r="2043" spans="1:14">
      <c r="A2043" s="263"/>
      <c r="B2043" s="264"/>
      <c r="C2043" s="263"/>
      <c r="D2043" s="263"/>
      <c r="E2043" s="263"/>
      <c r="F2043" s="263"/>
      <c r="G2043" s="264"/>
      <c r="H2043" s="263"/>
      <c r="I2043" s="263"/>
      <c r="J2043" s="265"/>
      <c r="K2043" s="265"/>
      <c r="L2043" s="265"/>
      <c r="M2043" s="265"/>
      <c r="N2043" s="265"/>
    </row>
    <row r="2044" spans="1:14">
      <c r="A2044" s="263"/>
      <c r="B2044" s="264"/>
      <c r="C2044" s="263"/>
      <c r="D2044" s="263"/>
      <c r="E2044" s="263"/>
      <c r="F2044" s="263"/>
      <c r="G2044" s="264"/>
      <c r="H2044" s="263"/>
      <c r="I2044" s="263"/>
      <c r="J2044" s="265"/>
      <c r="K2044" s="265"/>
      <c r="L2044" s="265"/>
      <c r="M2044" s="265"/>
      <c r="N2044" s="265"/>
    </row>
    <row r="2045" spans="1:14">
      <c r="A2045" s="263"/>
      <c r="B2045" s="264"/>
      <c r="C2045" s="263"/>
      <c r="D2045" s="263"/>
      <c r="E2045" s="263"/>
      <c r="F2045" s="263"/>
      <c r="G2045" s="264"/>
      <c r="H2045" s="263"/>
      <c r="I2045" s="263"/>
      <c r="J2045" s="265"/>
      <c r="K2045" s="265"/>
      <c r="L2045" s="265"/>
      <c r="M2045" s="265"/>
      <c r="N2045" s="265"/>
    </row>
    <row r="2046" spans="1:14">
      <c r="A2046" s="263"/>
      <c r="B2046" s="264"/>
      <c r="C2046" s="263"/>
      <c r="D2046" s="263"/>
      <c r="E2046" s="263"/>
      <c r="F2046" s="263"/>
      <c r="G2046" s="264"/>
      <c r="H2046" s="263"/>
      <c r="I2046" s="263"/>
      <c r="J2046" s="265"/>
      <c r="K2046" s="265"/>
      <c r="L2046" s="265"/>
      <c r="M2046" s="265"/>
      <c r="N2046" s="265"/>
    </row>
    <row r="2047" spans="1:14">
      <c r="A2047" s="263"/>
      <c r="B2047" s="264"/>
      <c r="C2047" s="263"/>
      <c r="D2047" s="263"/>
      <c r="E2047" s="263"/>
      <c r="F2047" s="263"/>
      <c r="G2047" s="264"/>
      <c r="H2047" s="263"/>
      <c r="I2047" s="263"/>
      <c r="J2047" s="265"/>
      <c r="K2047" s="265"/>
      <c r="L2047" s="265"/>
      <c r="M2047" s="265"/>
      <c r="N2047" s="265"/>
    </row>
    <row r="2048" spans="1:14">
      <c r="A2048" s="263"/>
      <c r="B2048" s="264"/>
      <c r="C2048" s="263"/>
      <c r="D2048" s="263"/>
      <c r="E2048" s="263"/>
      <c r="F2048" s="263"/>
      <c r="G2048" s="264"/>
      <c r="H2048" s="263"/>
      <c r="I2048" s="263"/>
      <c r="J2048" s="265"/>
      <c r="K2048" s="265"/>
      <c r="L2048" s="265"/>
      <c r="M2048" s="265"/>
      <c r="N2048" s="265"/>
    </row>
    <row r="2049" spans="1:14">
      <c r="A2049" s="263"/>
      <c r="B2049" s="264"/>
      <c r="C2049" s="263"/>
      <c r="D2049" s="263"/>
      <c r="E2049" s="263"/>
      <c r="F2049" s="263"/>
      <c r="G2049" s="264"/>
      <c r="H2049" s="263"/>
      <c r="I2049" s="263"/>
      <c r="J2049" s="265"/>
      <c r="K2049" s="265"/>
      <c r="L2049" s="265"/>
      <c r="M2049" s="265"/>
      <c r="N2049" s="265"/>
    </row>
    <row r="2050" spans="1:14">
      <c r="A2050" s="263"/>
      <c r="B2050" s="264"/>
      <c r="C2050" s="263"/>
      <c r="D2050" s="263"/>
      <c r="E2050" s="263"/>
      <c r="F2050" s="263"/>
      <c r="G2050" s="264"/>
      <c r="H2050" s="263"/>
      <c r="I2050" s="263"/>
      <c r="J2050" s="265"/>
      <c r="K2050" s="265"/>
      <c r="L2050" s="265"/>
      <c r="M2050" s="265"/>
      <c r="N2050" s="265"/>
    </row>
    <row r="2051" spans="1:14">
      <c r="A2051" s="263"/>
      <c r="B2051" s="264"/>
      <c r="C2051" s="263"/>
      <c r="D2051" s="263"/>
      <c r="E2051" s="263"/>
      <c r="F2051" s="263"/>
      <c r="G2051" s="264"/>
      <c r="H2051" s="263"/>
      <c r="I2051" s="263"/>
      <c r="J2051" s="265"/>
      <c r="K2051" s="265"/>
      <c r="L2051" s="265"/>
      <c r="M2051" s="265"/>
      <c r="N2051" s="265"/>
    </row>
    <row r="2052" spans="1:14">
      <c r="A2052" s="263"/>
      <c r="B2052" s="264"/>
      <c r="C2052" s="263"/>
      <c r="D2052" s="263"/>
      <c r="E2052" s="263"/>
      <c r="F2052" s="263"/>
      <c r="G2052" s="264"/>
      <c r="H2052" s="263"/>
      <c r="I2052" s="263"/>
      <c r="J2052" s="265"/>
      <c r="K2052" s="265"/>
      <c r="L2052" s="265"/>
      <c r="M2052" s="265"/>
      <c r="N2052" s="265"/>
    </row>
    <row r="2053" spans="1:14">
      <c r="A2053" s="263"/>
      <c r="B2053" s="264"/>
      <c r="C2053" s="263"/>
      <c r="D2053" s="263"/>
      <c r="E2053" s="263"/>
      <c r="F2053" s="263"/>
      <c r="G2053" s="264"/>
      <c r="H2053" s="263"/>
      <c r="I2053" s="263"/>
      <c r="J2053" s="265"/>
      <c r="K2053" s="265"/>
      <c r="L2053" s="265"/>
      <c r="M2053" s="265"/>
      <c r="N2053" s="265"/>
    </row>
    <row r="2054" spans="1:14">
      <c r="A2054" s="263"/>
      <c r="B2054" s="264"/>
      <c r="C2054" s="263"/>
      <c r="D2054" s="263"/>
      <c r="E2054" s="263"/>
      <c r="F2054" s="263"/>
      <c r="G2054" s="264"/>
      <c r="H2054" s="263"/>
      <c r="I2054" s="263"/>
      <c r="J2054" s="265"/>
      <c r="K2054" s="265"/>
      <c r="L2054" s="265"/>
      <c r="M2054" s="265"/>
      <c r="N2054" s="265"/>
    </row>
    <row r="2055" spans="1:14">
      <c r="A2055" s="263"/>
      <c r="B2055" s="264"/>
      <c r="C2055" s="263"/>
      <c r="D2055" s="263"/>
      <c r="E2055" s="263"/>
      <c r="F2055" s="263"/>
      <c r="G2055" s="264"/>
      <c r="H2055" s="263"/>
      <c r="I2055" s="263"/>
      <c r="J2055" s="265"/>
      <c r="K2055" s="265"/>
      <c r="L2055" s="265"/>
      <c r="M2055" s="265"/>
      <c r="N2055" s="265"/>
    </row>
    <row r="2056" spans="1:14">
      <c r="A2056" s="263"/>
      <c r="B2056" s="264"/>
      <c r="C2056" s="263"/>
      <c r="D2056" s="263"/>
      <c r="E2056" s="263"/>
      <c r="F2056" s="263"/>
      <c r="G2056" s="264"/>
      <c r="H2056" s="263"/>
      <c r="I2056" s="263"/>
      <c r="J2056" s="265"/>
      <c r="K2056" s="265"/>
      <c r="L2056" s="265"/>
      <c r="M2056" s="265"/>
      <c r="N2056" s="265"/>
    </row>
    <row r="2057" spans="1:14">
      <c r="A2057" s="263"/>
      <c r="B2057" s="264"/>
      <c r="C2057" s="263"/>
      <c r="D2057" s="263"/>
      <c r="E2057" s="263"/>
      <c r="F2057" s="263"/>
      <c r="G2057" s="264"/>
      <c r="H2057" s="263"/>
      <c r="I2057" s="263"/>
      <c r="J2057" s="265"/>
      <c r="K2057" s="265"/>
      <c r="L2057" s="265"/>
      <c r="M2057" s="265"/>
      <c r="N2057" s="265"/>
    </row>
    <row r="2058" spans="1:14">
      <c r="A2058" s="263"/>
      <c r="B2058" s="264"/>
      <c r="C2058" s="263"/>
      <c r="D2058" s="263"/>
      <c r="E2058" s="263"/>
      <c r="F2058" s="263"/>
      <c r="G2058" s="264"/>
      <c r="H2058" s="263"/>
      <c r="I2058" s="263"/>
      <c r="J2058" s="265"/>
      <c r="K2058" s="265"/>
      <c r="L2058" s="265"/>
      <c r="M2058" s="265"/>
      <c r="N2058" s="265"/>
    </row>
    <row r="2059" spans="1:14">
      <c r="A2059" s="263"/>
      <c r="B2059" s="264"/>
      <c r="C2059" s="263"/>
      <c r="D2059" s="263"/>
      <c r="E2059" s="263"/>
      <c r="F2059" s="263"/>
      <c r="G2059" s="264"/>
      <c r="H2059" s="263"/>
      <c r="I2059" s="263"/>
      <c r="J2059" s="265"/>
      <c r="K2059" s="265"/>
      <c r="L2059" s="265"/>
      <c r="M2059" s="265"/>
      <c r="N2059" s="265"/>
    </row>
    <row r="2060" spans="1:14">
      <c r="A2060" s="263"/>
      <c r="B2060" s="264"/>
      <c r="C2060" s="263"/>
      <c r="D2060" s="263"/>
      <c r="E2060" s="263"/>
      <c r="F2060" s="263"/>
      <c r="G2060" s="264"/>
      <c r="H2060" s="263"/>
      <c r="I2060" s="263"/>
      <c r="J2060" s="265"/>
      <c r="K2060" s="265"/>
      <c r="L2060" s="265"/>
      <c r="M2060" s="265"/>
      <c r="N2060" s="265"/>
    </row>
    <row r="2061" spans="1:14">
      <c r="A2061" s="263"/>
      <c r="B2061" s="264"/>
      <c r="C2061" s="263"/>
      <c r="D2061" s="263"/>
      <c r="E2061" s="263"/>
      <c r="F2061" s="263"/>
      <c r="G2061" s="264"/>
      <c r="H2061" s="263"/>
      <c r="I2061" s="263"/>
      <c r="J2061" s="265"/>
      <c r="K2061" s="265"/>
      <c r="L2061" s="265"/>
      <c r="M2061" s="265"/>
      <c r="N2061" s="265"/>
    </row>
    <row r="2062" spans="1:14">
      <c r="A2062" s="263"/>
      <c r="B2062" s="264"/>
      <c r="C2062" s="263"/>
      <c r="D2062" s="263"/>
      <c r="E2062" s="263"/>
      <c r="F2062" s="263"/>
      <c r="G2062" s="264"/>
      <c r="H2062" s="263"/>
      <c r="I2062" s="263"/>
      <c r="J2062" s="265"/>
      <c r="K2062" s="265"/>
      <c r="L2062" s="265"/>
      <c r="M2062" s="265"/>
      <c r="N2062" s="265"/>
    </row>
    <row r="2063" spans="1:14">
      <c r="A2063" s="263"/>
      <c r="B2063" s="264"/>
      <c r="C2063" s="263"/>
      <c r="D2063" s="263"/>
      <c r="E2063" s="263"/>
      <c r="F2063" s="263"/>
      <c r="G2063" s="264"/>
      <c r="H2063" s="263"/>
      <c r="I2063" s="263"/>
      <c r="J2063" s="265"/>
      <c r="K2063" s="265"/>
      <c r="L2063" s="265"/>
      <c r="M2063" s="265"/>
      <c r="N2063" s="265"/>
    </row>
    <row r="2064" spans="1:14">
      <c r="A2064" s="263"/>
      <c r="B2064" s="264"/>
      <c r="C2064" s="263"/>
      <c r="D2064" s="263"/>
      <c r="E2064" s="263"/>
      <c r="F2064" s="263"/>
      <c r="G2064" s="264"/>
      <c r="H2064" s="263"/>
      <c r="I2064" s="263"/>
      <c r="J2064" s="265"/>
      <c r="K2064" s="265"/>
      <c r="L2064" s="265"/>
      <c r="M2064" s="265"/>
      <c r="N2064" s="265"/>
    </row>
    <row r="2065" spans="1:14">
      <c r="A2065" s="263"/>
      <c r="B2065" s="264"/>
      <c r="C2065" s="263"/>
      <c r="D2065" s="263"/>
      <c r="E2065" s="263"/>
      <c r="F2065" s="263"/>
      <c r="G2065" s="264"/>
      <c r="H2065" s="263"/>
      <c r="I2065" s="263"/>
      <c r="J2065" s="265"/>
      <c r="K2065" s="265"/>
      <c r="L2065" s="265"/>
      <c r="M2065" s="265"/>
      <c r="N2065" s="265"/>
    </row>
    <row r="2066" spans="1:14">
      <c r="A2066" s="263"/>
      <c r="B2066" s="264"/>
      <c r="C2066" s="263"/>
      <c r="D2066" s="263"/>
      <c r="E2066" s="263"/>
      <c r="F2066" s="263"/>
      <c r="G2066" s="264"/>
      <c r="H2066" s="263"/>
      <c r="I2066" s="263"/>
      <c r="J2066" s="265"/>
      <c r="K2066" s="265"/>
      <c r="L2066" s="265"/>
      <c r="M2066" s="265"/>
      <c r="N2066" s="265"/>
    </row>
    <row r="2067" spans="1:14">
      <c r="A2067" s="263"/>
      <c r="B2067" s="264"/>
      <c r="C2067" s="263"/>
      <c r="D2067" s="263"/>
      <c r="E2067" s="263"/>
      <c r="F2067" s="263"/>
      <c r="G2067" s="264"/>
      <c r="H2067" s="263"/>
      <c r="I2067" s="263"/>
      <c r="J2067" s="265"/>
      <c r="K2067" s="265"/>
      <c r="L2067" s="265"/>
      <c r="M2067" s="265"/>
      <c r="N2067" s="265"/>
    </row>
    <row r="2068" spans="1:14">
      <c r="A2068" s="263"/>
      <c r="B2068" s="264"/>
      <c r="C2068" s="263"/>
      <c r="D2068" s="263"/>
      <c r="E2068" s="263"/>
      <c r="F2068" s="263"/>
      <c r="G2068" s="264"/>
      <c r="H2068" s="263"/>
      <c r="I2068" s="263"/>
      <c r="J2068" s="265"/>
      <c r="K2068" s="265"/>
      <c r="L2068" s="265"/>
      <c r="M2068" s="265"/>
      <c r="N2068" s="265"/>
    </row>
    <row r="2069" spans="1:14">
      <c r="A2069" s="263"/>
      <c r="B2069" s="264"/>
      <c r="C2069" s="263"/>
      <c r="D2069" s="263"/>
      <c r="E2069" s="263"/>
      <c r="F2069" s="263"/>
      <c r="G2069" s="264"/>
      <c r="H2069" s="263"/>
      <c r="I2069" s="263"/>
      <c r="J2069" s="265"/>
      <c r="K2069" s="265"/>
      <c r="L2069" s="265"/>
      <c r="M2069" s="265"/>
      <c r="N2069" s="265"/>
    </row>
    <row r="2070" spans="1:14">
      <c r="A2070" s="263"/>
      <c r="B2070" s="264"/>
      <c r="C2070" s="263"/>
      <c r="D2070" s="263"/>
      <c r="E2070" s="263"/>
      <c r="F2070" s="263"/>
      <c r="G2070" s="264"/>
      <c r="H2070" s="263"/>
      <c r="I2070" s="263"/>
      <c r="J2070" s="265"/>
      <c r="K2070" s="265"/>
      <c r="L2070" s="265"/>
      <c r="M2070" s="265"/>
      <c r="N2070" s="265"/>
    </row>
    <row r="2071" spans="1:14">
      <c r="A2071" s="263"/>
      <c r="B2071" s="264"/>
      <c r="C2071" s="263"/>
      <c r="D2071" s="263"/>
      <c r="E2071" s="263"/>
      <c r="F2071" s="263"/>
      <c r="G2071" s="264"/>
      <c r="H2071" s="263"/>
      <c r="I2071" s="263"/>
      <c r="J2071" s="265"/>
      <c r="K2071" s="265"/>
      <c r="L2071" s="265"/>
      <c r="M2071" s="265"/>
      <c r="N2071" s="265"/>
    </row>
    <row r="2072" spans="1:14">
      <c r="A2072" s="263"/>
      <c r="B2072" s="264"/>
      <c r="C2072" s="263"/>
      <c r="D2072" s="263"/>
      <c r="E2072" s="263"/>
      <c r="F2072" s="263"/>
      <c r="G2072" s="264"/>
      <c r="H2072" s="263"/>
      <c r="I2072" s="263"/>
      <c r="J2072" s="265"/>
      <c r="K2072" s="265"/>
      <c r="L2072" s="265"/>
      <c r="M2072" s="265"/>
      <c r="N2072" s="265"/>
    </row>
    <row r="2073" spans="1:14">
      <c r="A2073" s="263"/>
      <c r="B2073" s="264"/>
      <c r="C2073" s="263"/>
      <c r="D2073" s="263"/>
      <c r="E2073" s="263"/>
      <c r="F2073" s="263"/>
      <c r="G2073" s="264"/>
      <c r="H2073" s="263"/>
      <c r="I2073" s="263"/>
      <c r="J2073" s="265"/>
      <c r="K2073" s="265"/>
      <c r="L2073" s="265"/>
      <c r="M2073" s="265"/>
      <c r="N2073" s="265"/>
    </row>
    <row r="2074" spans="1:14">
      <c r="A2074" s="263"/>
      <c r="B2074" s="264"/>
      <c r="C2074" s="263"/>
      <c r="D2074" s="263"/>
      <c r="E2074" s="263"/>
      <c r="F2074" s="263"/>
      <c r="G2074" s="264"/>
      <c r="H2074" s="263"/>
      <c r="I2074" s="263"/>
      <c r="J2074" s="265"/>
      <c r="K2074" s="265"/>
      <c r="L2074" s="265"/>
      <c r="M2074" s="265"/>
      <c r="N2074" s="265"/>
    </row>
    <row r="2075" spans="1:14">
      <c r="A2075" s="91"/>
      <c r="B2075" s="92"/>
      <c r="C2075" s="91"/>
      <c r="D2075" s="91"/>
      <c r="E2075" s="91"/>
      <c r="F2075" s="91"/>
      <c r="G2075" s="92"/>
      <c r="H2075" s="91"/>
      <c r="I2075" s="91"/>
      <c r="J2075" s="93"/>
      <c r="K2075" s="93"/>
      <c r="L2075" s="93"/>
      <c r="M2075" s="93"/>
      <c r="N2075" s="93"/>
    </row>
    <row r="2076" spans="1:14">
      <c r="A2076" s="91"/>
      <c r="B2076" s="92"/>
      <c r="C2076" s="91"/>
      <c r="D2076" s="91"/>
      <c r="E2076" s="91"/>
      <c r="F2076" s="91"/>
      <c r="G2076" s="92"/>
      <c r="H2076" s="91"/>
      <c r="I2076" s="91"/>
      <c r="J2076" s="93"/>
      <c r="K2076" s="93"/>
      <c r="L2076" s="93"/>
      <c r="M2076" s="93"/>
      <c r="N2076" s="93"/>
    </row>
    <row r="2077" spans="1:14">
      <c r="A2077" s="91"/>
      <c r="B2077" s="92"/>
      <c r="C2077" s="91"/>
      <c r="D2077" s="91"/>
      <c r="E2077" s="91"/>
      <c r="F2077" s="91"/>
      <c r="G2077" s="92"/>
      <c r="H2077" s="91"/>
      <c r="I2077" s="91"/>
      <c r="J2077" s="93"/>
      <c r="K2077" s="93"/>
      <c r="L2077" s="93"/>
      <c r="M2077" s="93"/>
      <c r="N2077" s="93"/>
    </row>
    <row r="2078" spans="1:14">
      <c r="A2078" s="91"/>
      <c r="B2078" s="92"/>
      <c r="C2078" s="91"/>
      <c r="D2078" s="91"/>
      <c r="E2078" s="91"/>
      <c r="F2078" s="91"/>
      <c r="G2078" s="92"/>
      <c r="H2078" s="91"/>
      <c r="I2078" s="91"/>
      <c r="J2078" s="93"/>
      <c r="K2078" s="93"/>
      <c r="L2078" s="93"/>
      <c r="M2078" s="93"/>
      <c r="N2078" s="93"/>
    </row>
    <row r="2079" spans="1:14">
      <c r="A2079" s="91"/>
      <c r="B2079" s="92"/>
      <c r="C2079" s="91"/>
      <c r="D2079" s="91"/>
      <c r="E2079" s="91"/>
      <c r="F2079" s="91"/>
      <c r="G2079" s="92"/>
      <c r="H2079" s="91"/>
      <c r="I2079" s="91"/>
      <c r="J2079" s="93"/>
      <c r="K2079" s="93"/>
      <c r="L2079" s="93"/>
      <c r="M2079" s="93"/>
      <c r="N2079" s="93"/>
    </row>
    <row r="2080" spans="1:14">
      <c r="A2080" s="91"/>
      <c r="B2080" s="92"/>
      <c r="C2080" s="91"/>
      <c r="D2080" s="91"/>
      <c r="E2080" s="91"/>
      <c r="F2080" s="91"/>
      <c r="G2080" s="92"/>
      <c r="H2080" s="91"/>
      <c r="I2080" s="91"/>
      <c r="J2080" s="93"/>
      <c r="K2080" s="93"/>
      <c r="L2080" s="93"/>
      <c r="M2080" s="93"/>
      <c r="N2080" s="93"/>
    </row>
    <row r="2081" spans="1:14">
      <c r="A2081" s="91"/>
      <c r="B2081" s="92"/>
      <c r="C2081" s="91"/>
      <c r="D2081" s="91"/>
      <c r="E2081" s="91"/>
      <c r="F2081" s="91"/>
      <c r="G2081" s="92"/>
      <c r="H2081" s="91"/>
      <c r="I2081" s="91"/>
      <c r="J2081" s="93"/>
      <c r="K2081" s="93"/>
      <c r="L2081" s="93"/>
      <c r="M2081" s="93"/>
      <c r="N2081" s="93"/>
    </row>
    <row r="2082" spans="1:14">
      <c r="A2082" s="91"/>
      <c r="B2082" s="92"/>
      <c r="C2082" s="91"/>
      <c r="D2082" s="91"/>
      <c r="E2082" s="91"/>
      <c r="F2082" s="91"/>
      <c r="G2082" s="92"/>
      <c r="H2082" s="91"/>
      <c r="I2082" s="91"/>
      <c r="J2082" s="93"/>
      <c r="K2082" s="93"/>
      <c r="L2082" s="93"/>
      <c r="M2082" s="93"/>
      <c r="N2082" s="93"/>
    </row>
    <row r="2083" spans="1:14">
      <c r="A2083" s="91"/>
      <c r="B2083" s="92"/>
      <c r="C2083" s="91"/>
      <c r="D2083" s="91"/>
      <c r="E2083" s="91"/>
      <c r="F2083" s="91"/>
      <c r="G2083" s="92"/>
      <c r="H2083" s="91"/>
      <c r="I2083" s="91"/>
      <c r="J2083" s="93"/>
      <c r="K2083" s="93"/>
      <c r="L2083" s="93"/>
      <c r="M2083" s="93"/>
      <c r="N2083" s="93"/>
    </row>
    <row r="2084" spans="1:14">
      <c r="A2084" s="91"/>
      <c r="B2084" s="92"/>
      <c r="C2084" s="91"/>
      <c r="D2084" s="91"/>
      <c r="E2084" s="91"/>
      <c r="F2084" s="91"/>
      <c r="G2084" s="92"/>
      <c r="H2084" s="91"/>
      <c r="I2084" s="91"/>
      <c r="J2084" s="93"/>
      <c r="K2084" s="93"/>
      <c r="L2084" s="93"/>
      <c r="M2084" s="93"/>
      <c r="N2084" s="93"/>
    </row>
    <row r="2085" spans="1:14">
      <c r="A2085" s="91"/>
      <c r="B2085" s="92"/>
      <c r="C2085" s="91"/>
      <c r="D2085" s="91"/>
      <c r="E2085" s="91"/>
      <c r="F2085" s="91"/>
      <c r="G2085" s="92"/>
      <c r="H2085" s="91"/>
      <c r="I2085" s="91"/>
      <c r="J2085" s="93"/>
      <c r="K2085" s="93"/>
      <c r="L2085" s="93"/>
      <c r="M2085" s="93"/>
      <c r="N2085" s="93"/>
    </row>
    <row r="2086" spans="1:14">
      <c r="A2086" s="91"/>
      <c r="B2086" s="92"/>
      <c r="C2086" s="91"/>
      <c r="D2086" s="91"/>
      <c r="E2086" s="91"/>
      <c r="F2086" s="91"/>
      <c r="G2086" s="92"/>
      <c r="H2086" s="91"/>
      <c r="I2086" s="91"/>
      <c r="J2086" s="93"/>
      <c r="K2086" s="93"/>
      <c r="L2086" s="93"/>
      <c r="M2086" s="93"/>
      <c r="N2086" s="93"/>
    </row>
    <row r="2087" spans="1:14">
      <c r="A2087" s="91"/>
      <c r="B2087" s="92"/>
      <c r="C2087" s="91"/>
      <c r="D2087" s="91"/>
      <c r="E2087" s="91"/>
      <c r="F2087" s="91"/>
      <c r="G2087" s="92"/>
      <c r="H2087" s="91"/>
      <c r="I2087" s="91"/>
      <c r="J2087" s="93"/>
      <c r="K2087" s="93"/>
      <c r="L2087" s="93"/>
      <c r="M2087" s="93"/>
      <c r="N2087" s="93"/>
    </row>
    <row r="2088" spans="1:14">
      <c r="A2088" s="91"/>
      <c r="B2088" s="92"/>
      <c r="C2088" s="91"/>
      <c r="D2088" s="91"/>
      <c r="E2088" s="91"/>
      <c r="F2088" s="91"/>
      <c r="G2088" s="92"/>
      <c r="H2088" s="91"/>
      <c r="I2088" s="91"/>
      <c r="J2088" s="93"/>
      <c r="K2088" s="93"/>
      <c r="L2088" s="93"/>
      <c r="M2088" s="93"/>
      <c r="N2088" s="93"/>
    </row>
    <row r="2089" spans="1:14">
      <c r="A2089" s="91"/>
      <c r="B2089" s="92"/>
      <c r="C2089" s="91"/>
      <c r="D2089" s="91"/>
      <c r="E2089" s="91"/>
      <c r="F2089" s="91"/>
      <c r="G2089" s="92"/>
      <c r="H2089" s="91"/>
      <c r="I2089" s="91"/>
      <c r="J2089" s="93"/>
      <c r="K2089" s="93"/>
      <c r="L2089" s="93"/>
      <c r="M2089" s="93"/>
      <c r="N2089" s="93"/>
    </row>
    <row r="2090" spans="1:14">
      <c r="A2090" s="91"/>
      <c r="B2090" s="92"/>
      <c r="C2090" s="91"/>
      <c r="D2090" s="91"/>
      <c r="E2090" s="91"/>
      <c r="F2090" s="91"/>
      <c r="G2090" s="92"/>
      <c r="H2090" s="91"/>
      <c r="I2090" s="91"/>
      <c r="J2090" s="93"/>
      <c r="K2090" s="93"/>
      <c r="L2090" s="93"/>
      <c r="M2090" s="93"/>
      <c r="N2090" s="93"/>
    </row>
    <row r="2091" spans="1:14">
      <c r="A2091" s="91"/>
      <c r="B2091" s="92"/>
      <c r="C2091" s="91"/>
      <c r="D2091" s="91"/>
      <c r="E2091" s="91"/>
      <c r="F2091" s="91"/>
      <c r="G2091" s="92"/>
      <c r="H2091" s="91"/>
      <c r="I2091" s="91"/>
      <c r="J2091" s="93"/>
      <c r="K2091" s="93"/>
      <c r="L2091" s="93"/>
      <c r="M2091" s="93"/>
      <c r="N2091" s="93"/>
    </row>
    <row r="2092" spans="1:14">
      <c r="A2092" s="91"/>
      <c r="B2092" s="92"/>
      <c r="C2092" s="91"/>
      <c r="D2092" s="91"/>
      <c r="E2092" s="91"/>
      <c r="F2092" s="91"/>
      <c r="G2092" s="92"/>
      <c r="H2092" s="91"/>
      <c r="I2092" s="91"/>
      <c r="J2092" s="93"/>
      <c r="K2092" s="93"/>
      <c r="L2092" s="93"/>
      <c r="M2092" s="93"/>
      <c r="N2092" s="93"/>
    </row>
    <row r="2093" spans="1:14">
      <c r="A2093" s="91"/>
      <c r="B2093" s="92"/>
      <c r="C2093" s="91"/>
      <c r="D2093" s="91"/>
      <c r="E2093" s="91"/>
      <c r="F2093" s="91"/>
      <c r="G2093" s="92"/>
      <c r="H2093" s="91"/>
      <c r="I2093" s="91"/>
      <c r="J2093" s="93"/>
      <c r="K2093" s="93"/>
      <c r="L2093" s="93"/>
      <c r="M2093" s="93"/>
      <c r="N2093" s="93"/>
    </row>
    <row r="2094" spans="1:14">
      <c r="A2094" s="91"/>
      <c r="B2094" s="92"/>
      <c r="C2094" s="91"/>
      <c r="D2094" s="91"/>
      <c r="E2094" s="91"/>
      <c r="F2094" s="91"/>
      <c r="G2094" s="92"/>
      <c r="H2094" s="91"/>
      <c r="I2094" s="91"/>
      <c r="J2094" s="93"/>
      <c r="K2094" s="93"/>
      <c r="L2094" s="93"/>
      <c r="M2094" s="93"/>
      <c r="N2094" s="93"/>
    </row>
    <row r="2095" spans="1:14">
      <c r="A2095" s="91"/>
      <c r="B2095" s="92"/>
      <c r="C2095" s="91"/>
      <c r="D2095" s="91"/>
      <c r="E2095" s="91"/>
      <c r="F2095" s="91"/>
      <c r="G2095" s="92"/>
      <c r="H2095" s="91"/>
      <c r="I2095" s="91"/>
      <c r="J2095" s="93"/>
      <c r="K2095" s="93"/>
      <c r="L2095" s="93"/>
      <c r="M2095" s="93"/>
      <c r="N2095" s="93"/>
    </row>
    <row r="2096" spans="1:14">
      <c r="A2096" s="91"/>
      <c r="B2096" s="92"/>
      <c r="C2096" s="91"/>
      <c r="D2096" s="91"/>
      <c r="E2096" s="91"/>
      <c r="F2096" s="91"/>
      <c r="G2096" s="92"/>
      <c r="H2096" s="91"/>
      <c r="I2096" s="91"/>
      <c r="J2096" s="93"/>
      <c r="K2096" s="93"/>
      <c r="L2096" s="93"/>
      <c r="M2096" s="93"/>
      <c r="N2096" s="93"/>
    </row>
    <row r="2097" spans="1:14">
      <c r="A2097" s="91"/>
      <c r="B2097" s="92"/>
      <c r="C2097" s="91"/>
      <c r="D2097" s="91"/>
      <c r="E2097" s="91"/>
      <c r="F2097" s="91"/>
      <c r="G2097" s="92"/>
      <c r="H2097" s="91"/>
      <c r="I2097" s="91"/>
      <c r="J2097" s="93"/>
      <c r="K2097" s="93"/>
      <c r="L2097" s="93"/>
      <c r="M2097" s="93"/>
      <c r="N2097" s="93"/>
    </row>
    <row r="2098" spans="1:14">
      <c r="A2098" s="91"/>
      <c r="B2098" s="92"/>
      <c r="C2098" s="91"/>
      <c r="D2098" s="91"/>
      <c r="E2098" s="91"/>
      <c r="F2098" s="91"/>
      <c r="G2098" s="92"/>
      <c r="H2098" s="91"/>
      <c r="I2098" s="91"/>
      <c r="J2098" s="93"/>
      <c r="K2098" s="93"/>
      <c r="L2098" s="93"/>
      <c r="M2098" s="93"/>
      <c r="N2098" s="93"/>
    </row>
    <row r="2099" spans="1:14">
      <c r="A2099" s="91"/>
      <c r="B2099" s="92"/>
      <c r="C2099" s="91"/>
      <c r="D2099" s="91"/>
      <c r="E2099" s="91"/>
      <c r="F2099" s="91"/>
      <c r="G2099" s="92"/>
      <c r="H2099" s="91"/>
      <c r="I2099" s="91"/>
      <c r="J2099" s="93"/>
      <c r="K2099" s="93"/>
      <c r="L2099" s="93"/>
      <c r="M2099" s="93"/>
      <c r="N2099" s="93"/>
    </row>
    <row r="2100" spans="1:14">
      <c r="A2100" s="91"/>
      <c r="B2100" s="92"/>
      <c r="C2100" s="91"/>
      <c r="D2100" s="91"/>
      <c r="E2100" s="91"/>
      <c r="F2100" s="91"/>
      <c r="G2100" s="92"/>
      <c r="H2100" s="91"/>
      <c r="I2100" s="91"/>
      <c r="J2100" s="93"/>
      <c r="K2100" s="93"/>
      <c r="L2100" s="93"/>
      <c r="M2100" s="93"/>
      <c r="N2100" s="93"/>
    </row>
    <row r="2101" spans="1:14">
      <c r="A2101" s="91"/>
      <c r="B2101" s="92"/>
      <c r="C2101" s="91"/>
      <c r="D2101" s="91"/>
      <c r="E2101" s="91"/>
      <c r="F2101" s="91"/>
      <c r="G2101" s="92"/>
      <c r="H2101" s="91"/>
      <c r="I2101" s="91"/>
      <c r="J2101" s="93"/>
      <c r="K2101" s="93"/>
      <c r="L2101" s="93"/>
      <c r="M2101" s="93"/>
      <c r="N2101" s="93"/>
    </row>
    <row r="2102" spans="1:14">
      <c r="A2102" s="91"/>
      <c r="B2102" s="92"/>
      <c r="C2102" s="91"/>
      <c r="D2102" s="91"/>
      <c r="E2102" s="91"/>
      <c r="F2102" s="91"/>
      <c r="G2102" s="92"/>
      <c r="H2102" s="91"/>
      <c r="I2102" s="91"/>
      <c r="J2102" s="93"/>
      <c r="K2102" s="93"/>
      <c r="L2102" s="93"/>
      <c r="M2102" s="93"/>
      <c r="N2102" s="93"/>
    </row>
    <row r="2103" spans="1:14">
      <c r="A2103" s="91"/>
      <c r="B2103" s="92"/>
      <c r="C2103" s="91"/>
      <c r="D2103" s="91"/>
      <c r="E2103" s="91"/>
      <c r="F2103" s="91"/>
      <c r="G2103" s="92"/>
      <c r="H2103" s="91"/>
      <c r="I2103" s="91"/>
      <c r="J2103" s="93"/>
      <c r="K2103" s="93"/>
      <c r="L2103" s="93"/>
      <c r="M2103" s="93"/>
      <c r="N2103" s="93"/>
    </row>
    <row r="2104" spans="1:14">
      <c r="A2104" s="91"/>
      <c r="B2104" s="92"/>
      <c r="C2104" s="91"/>
      <c r="D2104" s="91"/>
      <c r="E2104" s="91"/>
      <c r="F2104" s="91"/>
      <c r="G2104" s="92"/>
      <c r="H2104" s="91"/>
      <c r="I2104" s="91"/>
      <c r="J2104" s="93"/>
      <c r="K2104" s="93"/>
      <c r="L2104" s="93"/>
      <c r="M2104" s="93"/>
      <c r="N2104" s="93"/>
    </row>
    <row r="2105" spans="1:14">
      <c r="A2105" s="91"/>
      <c r="B2105" s="92"/>
      <c r="C2105" s="91"/>
      <c r="D2105" s="91"/>
      <c r="E2105" s="91"/>
      <c r="F2105" s="91"/>
      <c r="G2105" s="92"/>
      <c r="H2105" s="91"/>
      <c r="I2105" s="91"/>
      <c r="J2105" s="93"/>
      <c r="K2105" s="93"/>
      <c r="L2105" s="93"/>
      <c r="M2105" s="93"/>
      <c r="N2105" s="93"/>
    </row>
    <row r="2106" spans="1:14">
      <c r="A2106" s="91"/>
      <c r="B2106" s="92"/>
      <c r="C2106" s="91"/>
      <c r="D2106" s="91"/>
      <c r="E2106" s="91"/>
      <c r="F2106" s="91"/>
      <c r="G2106" s="92"/>
      <c r="H2106" s="91"/>
      <c r="I2106" s="91"/>
      <c r="J2106" s="93"/>
      <c r="K2106" s="93"/>
      <c r="L2106" s="93"/>
      <c r="M2106" s="93"/>
      <c r="N2106" s="93"/>
    </row>
    <row r="2107" spans="1:14">
      <c r="A2107" s="91"/>
      <c r="B2107" s="92"/>
      <c r="C2107" s="91"/>
      <c r="D2107" s="91"/>
      <c r="E2107" s="91"/>
      <c r="F2107" s="91"/>
      <c r="G2107" s="92"/>
      <c r="H2107" s="91"/>
      <c r="I2107" s="91"/>
      <c r="J2107" s="93"/>
      <c r="K2107" s="93"/>
      <c r="L2107" s="93"/>
      <c r="M2107" s="93"/>
      <c r="N2107" s="93"/>
    </row>
    <row r="2108" spans="1:14">
      <c r="A2108" s="91"/>
      <c r="B2108" s="92"/>
      <c r="C2108" s="91"/>
      <c r="D2108" s="91"/>
      <c r="E2108" s="91"/>
      <c r="F2108" s="91"/>
      <c r="G2108" s="92"/>
      <c r="H2108" s="91"/>
      <c r="I2108" s="91"/>
      <c r="J2108" s="93"/>
      <c r="K2108" s="93"/>
      <c r="L2108" s="93"/>
      <c r="M2108" s="93"/>
      <c r="N2108" s="93"/>
    </row>
    <row r="2109" spans="1:14">
      <c r="A2109" s="91"/>
      <c r="B2109" s="92"/>
      <c r="C2109" s="91"/>
      <c r="D2109" s="91"/>
      <c r="E2109" s="91"/>
      <c r="F2109" s="91"/>
      <c r="G2109" s="92"/>
      <c r="H2109" s="91"/>
      <c r="I2109" s="91"/>
      <c r="J2109" s="93"/>
      <c r="K2109" s="93"/>
      <c r="L2109" s="93"/>
      <c r="M2109" s="93"/>
      <c r="N2109" s="93"/>
    </row>
    <row r="2110" spans="1:14">
      <c r="A2110" s="91"/>
      <c r="B2110" s="92"/>
      <c r="C2110" s="91"/>
      <c r="D2110" s="91"/>
      <c r="E2110" s="91"/>
      <c r="F2110" s="91"/>
      <c r="G2110" s="92"/>
      <c r="H2110" s="91"/>
      <c r="I2110" s="91"/>
      <c r="J2110" s="93"/>
      <c r="K2110" s="93"/>
      <c r="L2110" s="93"/>
      <c r="M2110" s="93"/>
      <c r="N2110" s="93"/>
    </row>
    <row r="2111" spans="1:14">
      <c r="A2111" s="91"/>
      <c r="B2111" s="92"/>
      <c r="C2111" s="91"/>
      <c r="D2111" s="91"/>
      <c r="E2111" s="91"/>
      <c r="F2111" s="91"/>
      <c r="G2111" s="92"/>
      <c r="H2111" s="91"/>
      <c r="I2111" s="91"/>
      <c r="J2111" s="93"/>
      <c r="K2111" s="93"/>
      <c r="L2111" s="93"/>
      <c r="M2111" s="93"/>
      <c r="N2111" s="93"/>
    </row>
    <row r="2112" spans="1:14">
      <c r="A2112" s="91"/>
      <c r="B2112" s="92"/>
      <c r="C2112" s="91"/>
      <c r="D2112" s="91"/>
      <c r="E2112" s="91"/>
      <c r="F2112" s="91"/>
      <c r="G2112" s="92"/>
      <c r="H2112" s="91"/>
      <c r="I2112" s="91"/>
      <c r="J2112" s="93"/>
      <c r="K2112" s="93"/>
      <c r="L2112" s="93"/>
      <c r="M2112" s="93"/>
      <c r="N2112" s="93"/>
    </row>
    <row r="2113" spans="1:14">
      <c r="A2113" s="91"/>
      <c r="B2113" s="92"/>
      <c r="C2113" s="91"/>
      <c r="D2113" s="91"/>
      <c r="E2113" s="91"/>
      <c r="F2113" s="91"/>
      <c r="G2113" s="92"/>
      <c r="H2113" s="91"/>
      <c r="I2113" s="91"/>
      <c r="J2113" s="93"/>
      <c r="K2113" s="93"/>
      <c r="L2113" s="93"/>
      <c r="M2113" s="93"/>
      <c r="N2113" s="93"/>
    </row>
    <row r="2114" spans="1:14">
      <c r="A2114" s="91"/>
      <c r="B2114" s="92"/>
      <c r="C2114" s="91"/>
      <c r="D2114" s="91"/>
      <c r="E2114" s="91"/>
      <c r="F2114" s="91"/>
      <c r="G2114" s="92"/>
      <c r="H2114" s="91"/>
      <c r="I2114" s="91"/>
      <c r="J2114" s="93"/>
      <c r="K2114" s="93"/>
      <c r="L2114" s="93"/>
      <c r="M2114" s="93"/>
      <c r="N2114" s="93"/>
    </row>
    <row r="2115" spans="1:14">
      <c r="A2115" s="91"/>
      <c r="B2115" s="92"/>
      <c r="C2115" s="91"/>
      <c r="D2115" s="91"/>
      <c r="E2115" s="91"/>
      <c r="F2115" s="91"/>
      <c r="G2115" s="92"/>
      <c r="H2115" s="91"/>
      <c r="I2115" s="91"/>
      <c r="J2115" s="93"/>
      <c r="K2115" s="93"/>
      <c r="L2115" s="93"/>
      <c r="M2115" s="93"/>
      <c r="N2115" s="93"/>
    </row>
    <row r="2116" spans="1:14">
      <c r="A2116" s="91"/>
      <c r="B2116" s="92"/>
      <c r="C2116" s="91"/>
      <c r="D2116" s="91"/>
      <c r="E2116" s="91"/>
      <c r="F2116" s="91"/>
      <c r="G2116" s="92"/>
      <c r="H2116" s="91"/>
      <c r="I2116" s="91"/>
      <c r="J2116" s="93"/>
      <c r="K2116" s="93"/>
      <c r="L2116" s="93"/>
      <c r="M2116" s="93"/>
      <c r="N2116" s="93"/>
    </row>
    <row r="2117" spans="1:14">
      <c r="A2117" s="91"/>
      <c r="B2117" s="92"/>
      <c r="C2117" s="91"/>
      <c r="D2117" s="91"/>
      <c r="E2117" s="91"/>
      <c r="F2117" s="91"/>
      <c r="G2117" s="92"/>
      <c r="H2117" s="91"/>
      <c r="I2117" s="91"/>
      <c r="J2117" s="93"/>
      <c r="K2117" s="93"/>
      <c r="L2117" s="93"/>
      <c r="M2117" s="93"/>
      <c r="N2117" s="93"/>
    </row>
    <row r="2118" spans="1:14">
      <c r="A2118" s="91"/>
      <c r="B2118" s="92"/>
      <c r="C2118" s="91"/>
      <c r="D2118" s="91"/>
      <c r="E2118" s="91"/>
      <c r="F2118" s="91"/>
      <c r="G2118" s="92"/>
      <c r="H2118" s="91"/>
      <c r="I2118" s="91"/>
      <c r="J2118" s="93"/>
      <c r="K2118" s="93"/>
      <c r="L2118" s="93"/>
      <c r="M2118" s="93"/>
      <c r="N2118" s="93"/>
    </row>
    <row r="2119" spans="1:14">
      <c r="A2119" s="91"/>
      <c r="B2119" s="92"/>
      <c r="C2119" s="91"/>
      <c r="D2119" s="91"/>
      <c r="E2119" s="91"/>
      <c r="F2119" s="91"/>
      <c r="G2119" s="92"/>
      <c r="H2119" s="91"/>
      <c r="I2119" s="91"/>
      <c r="J2119" s="93"/>
      <c r="K2119" s="93"/>
      <c r="L2119" s="93"/>
      <c r="M2119" s="93"/>
      <c r="N2119" s="93"/>
    </row>
    <row r="2120" spans="1:14">
      <c r="A2120" s="91"/>
      <c r="B2120" s="92"/>
      <c r="C2120" s="91"/>
      <c r="D2120" s="91"/>
      <c r="E2120" s="91"/>
      <c r="F2120" s="91"/>
      <c r="G2120" s="92"/>
      <c r="H2120" s="91"/>
      <c r="I2120" s="91"/>
      <c r="J2120" s="93"/>
      <c r="K2120" s="93"/>
      <c r="L2120" s="93"/>
      <c r="M2120" s="93"/>
      <c r="N2120" s="93"/>
    </row>
    <row r="2121" spans="1:14">
      <c r="A2121" s="91"/>
      <c r="B2121" s="92"/>
      <c r="C2121" s="91"/>
      <c r="D2121" s="91"/>
      <c r="E2121" s="91"/>
      <c r="F2121" s="91"/>
      <c r="G2121" s="92"/>
      <c r="H2121" s="91"/>
      <c r="I2121" s="91"/>
      <c r="J2121" s="93"/>
      <c r="K2121" s="93"/>
      <c r="L2121" s="93"/>
      <c r="M2121" s="93"/>
      <c r="N2121" s="93"/>
    </row>
    <row r="2122" spans="1:14">
      <c r="A2122" s="91"/>
      <c r="B2122" s="92"/>
      <c r="C2122" s="91"/>
      <c r="D2122" s="91"/>
      <c r="E2122" s="91"/>
      <c r="F2122" s="91"/>
      <c r="G2122" s="92"/>
      <c r="H2122" s="91"/>
      <c r="I2122" s="91"/>
      <c r="J2122" s="93"/>
      <c r="K2122" s="93"/>
      <c r="L2122" s="93"/>
      <c r="M2122" s="93"/>
      <c r="N2122" s="93"/>
    </row>
    <row r="2123" spans="1:14">
      <c r="A2123" s="91"/>
      <c r="B2123" s="92"/>
      <c r="C2123" s="91"/>
      <c r="D2123" s="91"/>
      <c r="E2123" s="91"/>
      <c r="F2123" s="91"/>
      <c r="G2123" s="92"/>
      <c r="H2123" s="91"/>
      <c r="I2123" s="91"/>
      <c r="J2123" s="93"/>
      <c r="K2123" s="93"/>
      <c r="L2123" s="93"/>
      <c r="M2123" s="93"/>
      <c r="N2123" s="93"/>
    </row>
    <row r="2124" spans="1:14">
      <c r="A2124" s="91"/>
      <c r="B2124" s="92"/>
      <c r="C2124" s="91"/>
      <c r="D2124" s="91"/>
      <c r="E2124" s="91"/>
      <c r="F2124" s="91"/>
      <c r="G2124" s="92"/>
      <c r="H2124" s="91"/>
      <c r="I2124" s="91"/>
      <c r="J2124" s="93"/>
      <c r="K2124" s="93"/>
      <c r="L2124" s="93"/>
      <c r="M2124" s="93"/>
      <c r="N2124" s="93"/>
    </row>
    <row r="2125" spans="1:14">
      <c r="A2125" s="91"/>
      <c r="B2125" s="92"/>
      <c r="C2125" s="91"/>
      <c r="D2125" s="91"/>
      <c r="E2125" s="91"/>
      <c r="F2125" s="91"/>
      <c r="G2125" s="92"/>
      <c r="H2125" s="91"/>
      <c r="I2125" s="91"/>
      <c r="J2125" s="93"/>
      <c r="K2125" s="93"/>
      <c r="L2125" s="93"/>
      <c r="M2125" s="93"/>
      <c r="N2125" s="93"/>
    </row>
    <row r="2126" spans="1:14">
      <c r="A2126" s="91"/>
      <c r="B2126" s="92"/>
      <c r="C2126" s="91"/>
      <c r="D2126" s="91"/>
      <c r="E2126" s="91"/>
      <c r="F2126" s="91"/>
      <c r="G2126" s="92"/>
      <c r="H2126" s="91"/>
      <c r="I2126" s="91"/>
      <c r="J2126" s="93"/>
      <c r="K2126" s="93"/>
      <c r="L2126" s="93"/>
      <c r="M2126" s="93"/>
      <c r="N2126" s="93"/>
    </row>
    <row r="2127" spans="1:14">
      <c r="A2127" s="91"/>
      <c r="B2127" s="92"/>
      <c r="C2127" s="91"/>
      <c r="D2127" s="91"/>
      <c r="E2127" s="91"/>
      <c r="F2127" s="91"/>
      <c r="G2127" s="92"/>
      <c r="H2127" s="91"/>
      <c r="I2127" s="91"/>
      <c r="J2127" s="93"/>
      <c r="K2127" s="93"/>
      <c r="L2127" s="93"/>
      <c r="M2127" s="93"/>
      <c r="N2127" s="93"/>
    </row>
    <row r="2128" spans="1:14">
      <c r="A2128" s="91"/>
      <c r="B2128" s="92"/>
      <c r="C2128" s="91"/>
      <c r="D2128" s="91"/>
      <c r="E2128" s="91"/>
      <c r="F2128" s="91"/>
      <c r="G2128" s="92"/>
      <c r="H2128" s="91"/>
      <c r="I2128" s="91"/>
      <c r="J2128" s="93"/>
      <c r="K2128" s="93"/>
      <c r="L2128" s="93"/>
      <c r="M2128" s="93"/>
      <c r="N2128" s="93"/>
    </row>
    <row r="2129" spans="1:14">
      <c r="A2129" s="91"/>
      <c r="B2129" s="92"/>
      <c r="C2129" s="91"/>
      <c r="D2129" s="91"/>
      <c r="E2129" s="91"/>
      <c r="F2129" s="91"/>
      <c r="G2129" s="92"/>
      <c r="H2129" s="91"/>
      <c r="I2129" s="91"/>
      <c r="J2129" s="93"/>
      <c r="K2129" s="93"/>
      <c r="L2129" s="93"/>
      <c r="M2129" s="93"/>
      <c r="N2129" s="93"/>
    </row>
    <row r="2130" spans="1:14">
      <c r="A2130" s="91"/>
      <c r="B2130" s="92"/>
      <c r="C2130" s="91"/>
      <c r="D2130" s="91"/>
      <c r="E2130" s="91"/>
      <c r="F2130" s="91"/>
      <c r="G2130" s="92"/>
      <c r="H2130" s="91"/>
      <c r="I2130" s="91"/>
      <c r="J2130" s="93"/>
      <c r="K2130" s="93"/>
      <c r="L2130" s="93"/>
      <c r="M2130" s="93"/>
      <c r="N2130" s="93"/>
    </row>
    <row r="2131" spans="1:14">
      <c r="A2131" s="91"/>
      <c r="B2131" s="92"/>
      <c r="C2131" s="91"/>
      <c r="D2131" s="91"/>
      <c r="E2131" s="91"/>
      <c r="F2131" s="91"/>
      <c r="G2131" s="92"/>
      <c r="H2131" s="91"/>
      <c r="I2131" s="91"/>
      <c r="J2131" s="93"/>
      <c r="K2131" s="93"/>
      <c r="L2131" s="93"/>
      <c r="M2131" s="93"/>
      <c r="N2131" s="93"/>
    </row>
    <row r="2132" spans="1:14">
      <c r="A2132" s="91"/>
      <c r="B2132" s="92"/>
      <c r="C2132" s="91"/>
      <c r="D2132" s="91"/>
      <c r="E2132" s="91"/>
      <c r="F2132" s="91"/>
      <c r="G2132" s="92"/>
      <c r="H2132" s="91"/>
      <c r="I2132" s="91"/>
      <c r="J2132" s="93"/>
      <c r="K2132" s="93"/>
      <c r="L2132" s="93"/>
      <c r="M2132" s="93"/>
      <c r="N2132" s="93"/>
    </row>
    <row r="2133" spans="1:14">
      <c r="A2133" s="91"/>
      <c r="B2133" s="92"/>
      <c r="C2133" s="91"/>
      <c r="D2133" s="91"/>
      <c r="E2133" s="91"/>
      <c r="F2133" s="91"/>
      <c r="G2133" s="92"/>
      <c r="H2133" s="91"/>
      <c r="I2133" s="91"/>
      <c r="J2133" s="93"/>
      <c r="K2133" s="93"/>
      <c r="L2133" s="93"/>
      <c r="M2133" s="93"/>
      <c r="N2133" s="93"/>
    </row>
    <row r="2134" spans="1:14">
      <c r="A2134" s="91"/>
      <c r="B2134" s="92"/>
      <c r="C2134" s="91"/>
      <c r="D2134" s="91"/>
      <c r="E2134" s="91"/>
      <c r="F2134" s="91"/>
      <c r="G2134" s="92"/>
      <c r="H2134" s="91"/>
      <c r="I2134" s="91"/>
      <c r="J2134" s="93"/>
      <c r="K2134" s="93"/>
      <c r="L2134" s="93"/>
      <c r="M2134" s="93"/>
      <c r="N2134" s="93"/>
    </row>
    <row r="2135" spans="1:14">
      <c r="A2135" s="91"/>
      <c r="B2135" s="92"/>
      <c r="C2135" s="91"/>
      <c r="D2135" s="91"/>
      <c r="E2135" s="91"/>
      <c r="F2135" s="91"/>
      <c r="G2135" s="92"/>
      <c r="H2135" s="91"/>
      <c r="I2135" s="91"/>
      <c r="J2135" s="93"/>
      <c r="K2135" s="93"/>
      <c r="L2135" s="93"/>
      <c r="M2135" s="93"/>
      <c r="N2135" s="93"/>
    </row>
    <row r="2136" spans="1:14">
      <c r="A2136" s="91"/>
      <c r="B2136" s="92"/>
      <c r="C2136" s="91"/>
      <c r="D2136" s="91"/>
      <c r="E2136" s="91"/>
      <c r="F2136" s="91"/>
      <c r="G2136" s="92"/>
      <c r="H2136" s="91"/>
      <c r="I2136" s="91"/>
      <c r="J2136" s="93"/>
      <c r="K2136" s="93"/>
      <c r="L2136" s="93"/>
      <c r="M2136" s="93"/>
      <c r="N2136" s="93"/>
    </row>
    <row r="2137" spans="1:14">
      <c r="A2137" s="91"/>
      <c r="B2137" s="92"/>
      <c r="C2137" s="91"/>
      <c r="D2137" s="91"/>
      <c r="E2137" s="91"/>
      <c r="F2137" s="91"/>
      <c r="G2137" s="92"/>
      <c r="H2137" s="91"/>
      <c r="I2137" s="91"/>
      <c r="J2137" s="93"/>
      <c r="K2137" s="93"/>
      <c r="L2137" s="93"/>
      <c r="M2137" s="93"/>
      <c r="N2137" s="93"/>
    </row>
    <row r="2138" spans="1:14">
      <c r="A2138" s="91"/>
      <c r="B2138" s="92"/>
      <c r="C2138" s="91"/>
      <c r="D2138" s="91"/>
      <c r="E2138" s="91"/>
      <c r="F2138" s="91"/>
      <c r="G2138" s="92"/>
      <c r="H2138" s="91"/>
      <c r="I2138" s="91"/>
      <c r="J2138" s="93"/>
      <c r="K2138" s="93"/>
      <c r="L2138" s="93"/>
      <c r="M2138" s="93"/>
      <c r="N2138" s="93"/>
    </row>
    <row r="2139" spans="1:14">
      <c r="A2139" s="91"/>
      <c r="B2139" s="92"/>
      <c r="C2139" s="91"/>
      <c r="D2139" s="91"/>
      <c r="E2139" s="91"/>
      <c r="F2139" s="91"/>
      <c r="G2139" s="92"/>
      <c r="H2139" s="91"/>
      <c r="I2139" s="91"/>
      <c r="J2139" s="93"/>
      <c r="K2139" s="93"/>
      <c r="L2139" s="93"/>
      <c r="M2139" s="93"/>
      <c r="N2139" s="93"/>
    </row>
    <row r="2140" spans="1:14">
      <c r="A2140" s="91"/>
      <c r="B2140" s="92"/>
      <c r="C2140" s="91"/>
      <c r="D2140" s="91"/>
      <c r="E2140" s="91"/>
      <c r="F2140" s="91"/>
      <c r="G2140" s="92"/>
      <c r="H2140" s="91"/>
      <c r="I2140" s="91"/>
      <c r="J2140" s="93"/>
      <c r="K2140" s="93"/>
      <c r="L2140" s="93"/>
      <c r="M2140" s="93"/>
      <c r="N2140" s="93"/>
    </row>
    <row r="2141" spans="1:14">
      <c r="A2141" s="91"/>
      <c r="B2141" s="92"/>
      <c r="C2141" s="91"/>
      <c r="D2141" s="91"/>
      <c r="E2141" s="91"/>
      <c r="F2141" s="91"/>
      <c r="G2141" s="92"/>
      <c r="H2141" s="91"/>
      <c r="I2141" s="91"/>
      <c r="J2141" s="93"/>
      <c r="K2141" s="93"/>
      <c r="L2141" s="93"/>
      <c r="M2141" s="93"/>
      <c r="N2141" s="93"/>
    </row>
    <row r="2142" spans="1:14">
      <c r="A2142" s="91"/>
      <c r="B2142" s="92"/>
      <c r="C2142" s="91"/>
      <c r="D2142" s="91"/>
      <c r="E2142" s="91"/>
      <c r="F2142" s="91"/>
      <c r="G2142" s="92"/>
      <c r="H2142" s="91"/>
      <c r="I2142" s="91"/>
      <c r="J2142" s="93"/>
      <c r="K2142" s="93"/>
      <c r="L2142" s="93"/>
      <c r="M2142" s="93"/>
      <c r="N2142" s="93"/>
    </row>
    <row r="2143" spans="1:14">
      <c r="A2143" s="91"/>
      <c r="B2143" s="92"/>
      <c r="C2143" s="91"/>
      <c r="D2143" s="91"/>
      <c r="E2143" s="91"/>
      <c r="F2143" s="91"/>
      <c r="G2143" s="92"/>
      <c r="H2143" s="91"/>
      <c r="I2143" s="91"/>
      <c r="J2143" s="93"/>
      <c r="K2143" s="93"/>
      <c r="L2143" s="93"/>
      <c r="M2143" s="93"/>
      <c r="N2143" s="93"/>
    </row>
    <row r="2144" spans="1:14">
      <c r="A2144" s="91"/>
      <c r="B2144" s="92"/>
      <c r="C2144" s="91"/>
      <c r="D2144" s="91"/>
      <c r="E2144" s="91"/>
      <c r="F2144" s="91"/>
      <c r="G2144" s="92"/>
      <c r="H2144" s="91"/>
      <c r="I2144" s="91"/>
      <c r="J2144" s="93"/>
      <c r="K2144" s="93"/>
      <c r="L2144" s="93"/>
      <c r="M2144" s="93"/>
      <c r="N2144" s="93"/>
    </row>
    <row r="2145" spans="1:14">
      <c r="A2145" s="91"/>
      <c r="B2145" s="92"/>
      <c r="C2145" s="91"/>
      <c r="D2145" s="91"/>
      <c r="E2145" s="91"/>
      <c r="F2145" s="91"/>
      <c r="G2145" s="92"/>
      <c r="H2145" s="91"/>
      <c r="I2145" s="91"/>
      <c r="J2145" s="93"/>
      <c r="K2145" s="93"/>
      <c r="L2145" s="93"/>
      <c r="M2145" s="93"/>
      <c r="N2145" s="93"/>
    </row>
    <row r="2146" spans="1:14">
      <c r="A2146" s="91"/>
      <c r="B2146" s="92"/>
      <c r="C2146" s="91"/>
      <c r="D2146" s="91"/>
      <c r="E2146" s="91"/>
      <c r="F2146" s="91"/>
      <c r="G2146" s="92"/>
      <c r="H2146" s="91"/>
      <c r="I2146" s="91"/>
      <c r="J2146" s="93"/>
      <c r="K2146" s="93"/>
      <c r="L2146" s="93"/>
      <c r="M2146" s="93"/>
      <c r="N2146" s="93"/>
    </row>
    <row r="2147" spans="1:14">
      <c r="A2147" s="91"/>
      <c r="B2147" s="92"/>
      <c r="C2147" s="91"/>
      <c r="D2147" s="91"/>
      <c r="E2147" s="91"/>
      <c r="F2147" s="91"/>
      <c r="G2147" s="92"/>
      <c r="H2147" s="91"/>
      <c r="I2147" s="91"/>
      <c r="J2147" s="93"/>
      <c r="K2147" s="93"/>
      <c r="L2147" s="93"/>
      <c r="M2147" s="93"/>
      <c r="N2147" s="93"/>
    </row>
    <row r="2148" spans="1:14">
      <c r="A2148" s="91"/>
      <c r="B2148" s="92"/>
      <c r="C2148" s="91"/>
      <c r="D2148" s="91"/>
      <c r="E2148" s="91"/>
      <c r="F2148" s="91"/>
      <c r="G2148" s="92"/>
      <c r="H2148" s="91"/>
      <c r="I2148" s="91"/>
      <c r="J2148" s="93"/>
      <c r="K2148" s="93"/>
      <c r="L2148" s="93"/>
      <c r="M2148" s="93"/>
      <c r="N2148" s="93"/>
    </row>
    <row r="2149" spans="1:14">
      <c r="A2149" s="91"/>
      <c r="B2149" s="92"/>
      <c r="C2149" s="91"/>
      <c r="D2149" s="91"/>
      <c r="E2149" s="91"/>
      <c r="F2149" s="91"/>
      <c r="G2149" s="92"/>
      <c r="H2149" s="91"/>
      <c r="I2149" s="91"/>
      <c r="J2149" s="93"/>
      <c r="K2149" s="93"/>
      <c r="L2149" s="93"/>
      <c r="M2149" s="93"/>
      <c r="N2149" s="93"/>
    </row>
    <row r="2150" spans="1:14">
      <c r="A2150" s="91"/>
      <c r="B2150" s="92"/>
      <c r="C2150" s="91"/>
      <c r="D2150" s="91"/>
      <c r="E2150" s="91"/>
      <c r="F2150" s="91"/>
      <c r="G2150" s="92"/>
      <c r="H2150" s="91"/>
      <c r="I2150" s="91"/>
      <c r="J2150" s="93"/>
      <c r="K2150" s="93"/>
      <c r="L2150" s="93"/>
      <c r="M2150" s="93"/>
      <c r="N2150" s="93"/>
    </row>
    <row r="2151" spans="1:14">
      <c r="A2151" s="91"/>
      <c r="B2151" s="92"/>
      <c r="C2151" s="91"/>
      <c r="D2151" s="91"/>
      <c r="E2151" s="91"/>
      <c r="F2151" s="91"/>
      <c r="G2151" s="92"/>
      <c r="H2151" s="91"/>
      <c r="I2151" s="91"/>
      <c r="J2151" s="93"/>
      <c r="K2151" s="93"/>
      <c r="L2151" s="93"/>
      <c r="M2151" s="93"/>
      <c r="N2151" s="93"/>
    </row>
    <row r="2152" spans="1:14">
      <c r="A2152" s="91"/>
      <c r="B2152" s="92"/>
      <c r="C2152" s="91"/>
      <c r="D2152" s="91"/>
      <c r="E2152" s="91"/>
      <c r="F2152" s="91"/>
      <c r="G2152" s="92"/>
      <c r="H2152" s="91"/>
      <c r="I2152" s="91"/>
      <c r="J2152" s="93"/>
      <c r="K2152" s="93"/>
      <c r="L2152" s="93"/>
      <c r="M2152" s="93"/>
      <c r="N2152" s="93"/>
    </row>
    <row r="2153" spans="1:14">
      <c r="A2153" s="91"/>
      <c r="B2153" s="92"/>
      <c r="C2153" s="91"/>
      <c r="D2153" s="91"/>
      <c r="E2153" s="91"/>
      <c r="F2153" s="91"/>
      <c r="G2153" s="92"/>
      <c r="H2153" s="91"/>
      <c r="I2153" s="91"/>
      <c r="J2153" s="93"/>
      <c r="K2153" s="93"/>
      <c r="L2153" s="93"/>
      <c r="M2153" s="93"/>
      <c r="N2153" s="93"/>
    </row>
    <row r="2154" spans="1:14">
      <c r="A2154" s="91"/>
      <c r="B2154" s="92"/>
      <c r="C2154" s="91"/>
      <c r="D2154" s="91"/>
      <c r="E2154" s="91"/>
      <c r="F2154" s="91"/>
      <c r="G2154" s="92"/>
      <c r="H2154" s="91"/>
      <c r="I2154" s="91"/>
      <c r="J2154" s="93"/>
      <c r="K2154" s="93"/>
      <c r="L2154" s="93"/>
      <c r="M2154" s="93"/>
      <c r="N2154" s="93"/>
    </row>
    <row r="2155" spans="1:14">
      <c r="A2155" s="91"/>
      <c r="B2155" s="92"/>
      <c r="C2155" s="91"/>
      <c r="D2155" s="91"/>
      <c r="E2155" s="91"/>
      <c r="F2155" s="91"/>
      <c r="G2155" s="92"/>
      <c r="H2155" s="91"/>
      <c r="I2155" s="91"/>
      <c r="J2155" s="93"/>
      <c r="K2155" s="93"/>
      <c r="L2155" s="93"/>
      <c r="M2155" s="93"/>
      <c r="N2155" s="93"/>
    </row>
    <row r="2156" spans="1:14">
      <c r="A2156" s="91"/>
      <c r="B2156" s="92"/>
      <c r="C2156" s="91"/>
      <c r="D2156" s="91"/>
      <c r="E2156" s="91"/>
      <c r="F2156" s="91"/>
      <c r="G2156" s="92"/>
      <c r="H2156" s="91"/>
      <c r="I2156" s="91"/>
      <c r="J2156" s="93"/>
      <c r="K2156" s="93"/>
      <c r="L2156" s="93"/>
      <c r="M2156" s="93"/>
      <c r="N2156" s="93"/>
    </row>
    <row r="2157" spans="1:14">
      <c r="A2157" s="91"/>
      <c r="B2157" s="92"/>
      <c r="C2157" s="91"/>
      <c r="D2157" s="91"/>
      <c r="E2157" s="91"/>
      <c r="F2157" s="91"/>
      <c r="G2157" s="92"/>
      <c r="H2157" s="91"/>
      <c r="I2157" s="91"/>
      <c r="J2157" s="93"/>
      <c r="K2157" s="93"/>
      <c r="L2157" s="93"/>
      <c r="M2157" s="93"/>
      <c r="N2157" s="93"/>
    </row>
    <row r="2158" spans="1:14">
      <c r="A2158" s="91"/>
      <c r="B2158" s="92"/>
      <c r="C2158" s="91"/>
      <c r="D2158" s="91"/>
      <c r="E2158" s="91"/>
      <c r="F2158" s="91"/>
      <c r="G2158" s="92"/>
      <c r="H2158" s="91"/>
      <c r="I2158" s="91"/>
      <c r="J2158" s="93"/>
      <c r="K2158" s="93"/>
      <c r="L2158" s="93"/>
      <c r="M2158" s="93"/>
      <c r="N2158" s="93"/>
    </row>
    <row r="2159" spans="1:14">
      <c r="A2159" s="91"/>
      <c r="B2159" s="92"/>
      <c r="C2159" s="91"/>
      <c r="D2159" s="91"/>
      <c r="E2159" s="91"/>
      <c r="F2159" s="91"/>
      <c r="G2159" s="92"/>
      <c r="H2159" s="91"/>
      <c r="I2159" s="91"/>
      <c r="J2159" s="93"/>
      <c r="K2159" s="93"/>
      <c r="L2159" s="93"/>
      <c r="M2159" s="93"/>
      <c r="N2159" s="93"/>
    </row>
    <row r="2160" spans="1:14">
      <c r="A2160" s="91"/>
      <c r="B2160" s="92"/>
      <c r="C2160" s="91"/>
      <c r="D2160" s="91"/>
      <c r="E2160" s="91"/>
      <c r="F2160" s="91"/>
      <c r="G2160" s="92"/>
      <c r="H2160" s="91"/>
      <c r="I2160" s="91"/>
      <c r="J2160" s="93"/>
      <c r="K2160" s="93"/>
      <c r="L2160" s="93"/>
      <c r="M2160" s="93"/>
      <c r="N2160" s="93"/>
    </row>
    <row r="2161" spans="1:14">
      <c r="A2161" s="91"/>
      <c r="B2161" s="92"/>
      <c r="C2161" s="91"/>
      <c r="D2161" s="91"/>
      <c r="E2161" s="91"/>
      <c r="F2161" s="91"/>
      <c r="G2161" s="92"/>
      <c r="H2161" s="91"/>
      <c r="I2161" s="91"/>
      <c r="J2161" s="93"/>
      <c r="K2161" s="93"/>
      <c r="L2161" s="93"/>
      <c r="M2161" s="93"/>
      <c r="N2161" s="93"/>
    </row>
    <row r="2162" spans="1:14">
      <c r="A2162" s="91"/>
      <c r="B2162" s="92"/>
      <c r="C2162" s="91"/>
      <c r="D2162" s="91"/>
      <c r="E2162" s="91"/>
      <c r="F2162" s="91"/>
      <c r="G2162" s="92"/>
      <c r="H2162" s="91"/>
      <c r="I2162" s="91"/>
      <c r="J2162" s="93"/>
      <c r="K2162" s="93"/>
      <c r="L2162" s="93"/>
      <c r="M2162" s="93"/>
      <c r="N2162" s="93"/>
    </row>
    <row r="2163" spans="1:14">
      <c r="A2163" s="91"/>
      <c r="B2163" s="92"/>
      <c r="C2163" s="91"/>
      <c r="D2163" s="91"/>
      <c r="E2163" s="91"/>
      <c r="F2163" s="91"/>
      <c r="G2163" s="92"/>
      <c r="H2163" s="91"/>
      <c r="I2163" s="91"/>
      <c r="J2163" s="93"/>
      <c r="K2163" s="93"/>
      <c r="L2163" s="93"/>
      <c r="M2163" s="93"/>
      <c r="N2163" s="93"/>
    </row>
    <row r="2164" spans="1:14">
      <c r="A2164" s="91"/>
      <c r="B2164" s="92"/>
      <c r="C2164" s="91"/>
      <c r="D2164" s="91"/>
      <c r="E2164" s="91"/>
      <c r="F2164" s="91"/>
      <c r="G2164" s="92"/>
      <c r="H2164" s="91"/>
      <c r="I2164" s="91"/>
      <c r="J2164" s="93"/>
      <c r="K2164" s="93"/>
      <c r="L2164" s="93"/>
      <c r="M2164" s="93"/>
      <c r="N2164" s="93"/>
    </row>
    <row r="2165" spans="1:14">
      <c r="A2165" s="91"/>
      <c r="B2165" s="92"/>
      <c r="C2165" s="91"/>
      <c r="D2165" s="91"/>
      <c r="E2165" s="91"/>
      <c r="F2165" s="91"/>
      <c r="G2165" s="92"/>
      <c r="H2165" s="91"/>
      <c r="I2165" s="91"/>
      <c r="J2165" s="93"/>
      <c r="K2165" s="93"/>
      <c r="L2165" s="93"/>
      <c r="M2165" s="93"/>
      <c r="N2165" s="93"/>
    </row>
    <row r="2166" spans="1:14">
      <c r="A2166" s="91"/>
      <c r="B2166" s="92"/>
      <c r="C2166" s="91"/>
      <c r="D2166" s="91"/>
      <c r="E2166" s="91"/>
      <c r="F2166" s="91"/>
      <c r="G2166" s="92"/>
      <c r="H2166" s="91"/>
      <c r="I2166" s="91"/>
      <c r="J2166" s="93"/>
      <c r="K2166" s="93"/>
      <c r="L2166" s="93"/>
      <c r="M2166" s="93"/>
      <c r="N2166" s="93"/>
    </row>
    <row r="2167" spans="1:14">
      <c r="A2167" s="91"/>
      <c r="B2167" s="92"/>
      <c r="C2167" s="91"/>
      <c r="D2167" s="91"/>
      <c r="E2167" s="91"/>
      <c r="F2167" s="91"/>
      <c r="G2167" s="92"/>
      <c r="H2167" s="91"/>
      <c r="I2167" s="91"/>
      <c r="J2167" s="93"/>
      <c r="K2167" s="93"/>
      <c r="L2167" s="93"/>
      <c r="M2167" s="93"/>
      <c r="N2167" s="93"/>
    </row>
    <row r="2168" spans="1:14">
      <c r="A2168" s="91"/>
      <c r="B2168" s="92"/>
      <c r="C2168" s="91"/>
      <c r="D2168" s="91"/>
      <c r="E2168" s="91"/>
      <c r="F2168" s="91"/>
      <c r="G2168" s="92"/>
      <c r="H2168" s="91"/>
      <c r="I2168" s="91"/>
      <c r="J2168" s="93"/>
      <c r="K2168" s="93"/>
      <c r="L2168" s="93"/>
      <c r="M2168" s="93"/>
      <c r="N2168" s="93"/>
    </row>
    <row r="2169" spans="1:14">
      <c r="A2169" s="91"/>
      <c r="B2169" s="92"/>
      <c r="C2169" s="91"/>
      <c r="D2169" s="91"/>
      <c r="E2169" s="91"/>
      <c r="F2169" s="91"/>
      <c r="G2169" s="92"/>
      <c r="H2169" s="91"/>
      <c r="I2169" s="91"/>
      <c r="J2169" s="93"/>
      <c r="K2169" s="93"/>
      <c r="L2169" s="93"/>
      <c r="M2169" s="93"/>
      <c r="N2169" s="93"/>
    </row>
    <row r="2170" spans="1:14">
      <c r="A2170" s="91"/>
      <c r="B2170" s="92"/>
      <c r="C2170" s="91"/>
      <c r="D2170" s="91"/>
      <c r="E2170" s="91"/>
      <c r="F2170" s="91"/>
      <c r="G2170" s="92"/>
      <c r="H2170" s="91"/>
      <c r="I2170" s="91"/>
      <c r="J2170" s="93"/>
      <c r="K2170" s="93"/>
      <c r="L2170" s="93"/>
      <c r="M2170" s="93"/>
      <c r="N2170" s="93"/>
    </row>
  </sheetData>
  <autoFilter ref="A2:Y1370" xr:uid="{971E4D42-1421-400E-947E-1AC34D91E09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63F06-251C-4829-B3A0-DB0A6547A3CE}">
  <dimension ref="A1:N2170"/>
  <sheetViews>
    <sheetView workbookViewId="0">
      <selection activeCell="A2" sqref="A2:XFD2"/>
    </sheetView>
  </sheetViews>
  <sheetFormatPr defaultRowHeight="16.5"/>
  <cols>
    <col min="16" max="16" width="33.125" bestFit="1" customWidth="1"/>
    <col min="17" max="18" width="33.125" customWidth="1"/>
    <col min="19" max="19" width="51.375" bestFit="1" customWidth="1"/>
    <col min="21" max="21" width="4.5" customWidth="1"/>
    <col min="22" max="22" width="19.375" customWidth="1"/>
    <col min="23" max="23" width="51.375" bestFit="1" customWidth="1"/>
  </cols>
  <sheetData>
    <row r="1" spans="1:14">
      <c r="N1">
        <f>SUBTOTAL(109,N3:N2000)</f>
        <v>35505</v>
      </c>
    </row>
    <row r="2" spans="1:14">
      <c r="A2" s="247" t="s">
        <v>394</v>
      </c>
      <c r="B2" s="247" t="s">
        <v>395</v>
      </c>
      <c r="C2" s="247" t="s">
        <v>396</v>
      </c>
      <c r="D2" s="247" t="s">
        <v>397</v>
      </c>
      <c r="E2" s="247" t="s">
        <v>308</v>
      </c>
      <c r="F2" s="247" t="s">
        <v>398</v>
      </c>
      <c r="G2" s="247" t="s">
        <v>309</v>
      </c>
      <c r="H2" s="247" t="s">
        <v>310</v>
      </c>
      <c r="I2" s="247" t="s">
        <v>399</v>
      </c>
      <c r="J2" s="247" t="s">
        <v>400</v>
      </c>
      <c r="K2" s="247" t="s">
        <v>1722</v>
      </c>
      <c r="L2" s="247" t="s">
        <v>401</v>
      </c>
      <c r="M2" s="247" t="s">
        <v>402</v>
      </c>
      <c r="N2" s="247" t="s">
        <v>403</v>
      </c>
    </row>
    <row r="3" spans="1:14" ht="36">
      <c r="A3" s="364">
        <v>1</v>
      </c>
      <c r="B3" s="365" t="s">
        <v>140</v>
      </c>
      <c r="C3" s="364" t="s">
        <v>1078</v>
      </c>
      <c r="D3" s="364" t="s">
        <v>1079</v>
      </c>
      <c r="E3" s="364" t="s">
        <v>242</v>
      </c>
      <c r="F3" s="364" t="s">
        <v>1100</v>
      </c>
      <c r="G3" s="365" t="s">
        <v>324</v>
      </c>
      <c r="H3" s="364" t="s">
        <v>298</v>
      </c>
      <c r="I3" s="364" t="s">
        <v>1092</v>
      </c>
      <c r="J3" s="366" t="s">
        <v>1101</v>
      </c>
      <c r="K3" s="366">
        <v>150645</v>
      </c>
      <c r="L3" s="366">
        <v>2</v>
      </c>
      <c r="M3" s="366">
        <v>150645</v>
      </c>
      <c r="N3" s="366">
        <v>2</v>
      </c>
    </row>
    <row r="4" spans="1:14" ht="36">
      <c r="A4" s="364">
        <v>2</v>
      </c>
      <c r="B4" s="365" t="s">
        <v>140</v>
      </c>
      <c r="C4" s="364" t="s">
        <v>1078</v>
      </c>
      <c r="D4" s="364" t="s">
        <v>1079</v>
      </c>
      <c r="E4" s="364" t="s">
        <v>242</v>
      </c>
      <c r="F4" s="364" t="s">
        <v>1161</v>
      </c>
      <c r="G4" s="365" t="s">
        <v>326</v>
      </c>
      <c r="H4" s="364" t="s">
        <v>298</v>
      </c>
      <c r="I4" s="364" t="s">
        <v>1092</v>
      </c>
      <c r="J4" s="366" t="s">
        <v>1162</v>
      </c>
      <c r="K4" s="366">
        <v>468303</v>
      </c>
      <c r="L4" s="366">
        <v>6</v>
      </c>
      <c r="M4" s="366">
        <v>468303</v>
      </c>
      <c r="N4" s="366">
        <v>6</v>
      </c>
    </row>
    <row r="5" spans="1:14" ht="60">
      <c r="A5" s="364">
        <v>3</v>
      </c>
      <c r="B5" s="365" t="s">
        <v>140</v>
      </c>
      <c r="C5" s="364" t="s">
        <v>1078</v>
      </c>
      <c r="D5" s="364" t="s">
        <v>1079</v>
      </c>
      <c r="E5" s="364" t="s">
        <v>242</v>
      </c>
      <c r="F5" s="364" t="s">
        <v>1816</v>
      </c>
      <c r="G5" s="365" t="s">
        <v>1817</v>
      </c>
      <c r="H5" s="364" t="s">
        <v>304</v>
      </c>
      <c r="I5" s="364" t="s">
        <v>1187</v>
      </c>
      <c r="J5" s="366" t="s">
        <v>1818</v>
      </c>
      <c r="K5" s="366">
        <v>290643</v>
      </c>
      <c r="L5" s="366">
        <v>2</v>
      </c>
      <c r="M5" s="366">
        <v>290643</v>
      </c>
      <c r="N5" s="366">
        <v>2</v>
      </c>
    </row>
    <row r="6" spans="1:14" ht="36">
      <c r="A6" s="364">
        <v>4</v>
      </c>
      <c r="B6" s="365" t="s">
        <v>140</v>
      </c>
      <c r="C6" s="364" t="s">
        <v>1078</v>
      </c>
      <c r="D6" s="364" t="s">
        <v>1079</v>
      </c>
      <c r="E6" s="364" t="s">
        <v>242</v>
      </c>
      <c r="F6" s="364" t="s">
        <v>1096</v>
      </c>
      <c r="G6" s="365" t="s">
        <v>366</v>
      </c>
      <c r="H6" s="364" t="s">
        <v>294</v>
      </c>
      <c r="I6" s="364" t="s">
        <v>1081</v>
      </c>
      <c r="J6" s="366" t="s">
        <v>1097</v>
      </c>
      <c r="K6" s="366">
        <v>155496</v>
      </c>
      <c r="L6" s="366">
        <v>2</v>
      </c>
      <c r="M6" s="366">
        <v>155496</v>
      </c>
      <c r="N6" s="366">
        <v>2</v>
      </c>
    </row>
    <row r="7" spans="1:14" ht="36">
      <c r="A7" s="364">
        <v>5</v>
      </c>
      <c r="B7" s="365" t="s">
        <v>140</v>
      </c>
      <c r="C7" s="364" t="s">
        <v>1078</v>
      </c>
      <c r="D7" s="364" t="s">
        <v>1079</v>
      </c>
      <c r="E7" s="364" t="s">
        <v>242</v>
      </c>
      <c r="F7" s="364" t="s">
        <v>1098</v>
      </c>
      <c r="G7" s="365" t="s">
        <v>311</v>
      </c>
      <c r="H7" s="364" t="s">
        <v>294</v>
      </c>
      <c r="I7" s="364" t="s">
        <v>1081</v>
      </c>
      <c r="J7" s="366" t="s">
        <v>1099</v>
      </c>
      <c r="K7" s="366">
        <v>1483141</v>
      </c>
      <c r="L7" s="366">
        <v>20</v>
      </c>
      <c r="M7" s="366">
        <v>1483141</v>
      </c>
      <c r="N7" s="366">
        <v>20</v>
      </c>
    </row>
    <row r="8" spans="1:14" ht="36">
      <c r="A8" s="364">
        <v>6</v>
      </c>
      <c r="B8" s="365" t="s">
        <v>140</v>
      </c>
      <c r="C8" s="364" t="s">
        <v>1078</v>
      </c>
      <c r="D8" s="364" t="s">
        <v>1079</v>
      </c>
      <c r="E8" s="364" t="s">
        <v>242</v>
      </c>
      <c r="F8" s="364" t="s">
        <v>1180</v>
      </c>
      <c r="G8" s="365" t="s">
        <v>417</v>
      </c>
      <c r="H8" s="364" t="s">
        <v>293</v>
      </c>
      <c r="I8" s="364" t="s">
        <v>1084</v>
      </c>
      <c r="J8" s="366" t="s">
        <v>1181</v>
      </c>
      <c r="K8" s="366">
        <v>370128</v>
      </c>
      <c r="L8" s="366">
        <v>4</v>
      </c>
      <c r="M8" s="366">
        <v>370128</v>
      </c>
      <c r="N8" s="366">
        <v>4</v>
      </c>
    </row>
    <row r="9" spans="1:14" ht="36">
      <c r="A9" s="364">
        <v>7</v>
      </c>
      <c r="B9" s="365" t="s">
        <v>140</v>
      </c>
      <c r="C9" s="364" t="s">
        <v>1078</v>
      </c>
      <c r="D9" s="364" t="s">
        <v>1090</v>
      </c>
      <c r="E9" s="364" t="s">
        <v>242</v>
      </c>
      <c r="F9" s="364" t="s">
        <v>1176</v>
      </c>
      <c r="G9" s="365" t="s">
        <v>351</v>
      </c>
      <c r="H9" s="364" t="s">
        <v>361</v>
      </c>
      <c r="I9" s="364" t="s">
        <v>1148</v>
      </c>
      <c r="J9" s="366" t="s">
        <v>1177</v>
      </c>
      <c r="K9" s="366">
        <v>1061887</v>
      </c>
      <c r="L9" s="366">
        <v>12</v>
      </c>
      <c r="M9" s="366">
        <v>1061887</v>
      </c>
      <c r="N9" s="366">
        <v>12</v>
      </c>
    </row>
    <row r="10" spans="1:14" ht="48">
      <c r="A10" s="364">
        <v>8</v>
      </c>
      <c r="B10" s="365" t="s">
        <v>140</v>
      </c>
      <c r="C10" s="364" t="s">
        <v>1078</v>
      </c>
      <c r="D10" s="364" t="s">
        <v>1079</v>
      </c>
      <c r="E10" s="364" t="s">
        <v>242</v>
      </c>
      <c r="F10" s="364" t="s">
        <v>1246</v>
      </c>
      <c r="G10" s="365" t="s">
        <v>959</v>
      </c>
      <c r="H10" s="364" t="s">
        <v>960</v>
      </c>
      <c r="I10" s="364" t="s">
        <v>1092</v>
      </c>
      <c r="J10" s="366" t="s">
        <v>1247</v>
      </c>
      <c r="K10" s="366">
        <v>810629</v>
      </c>
      <c r="L10" s="366">
        <v>4</v>
      </c>
      <c r="M10" s="366">
        <v>810629</v>
      </c>
      <c r="N10" s="366">
        <v>4</v>
      </c>
    </row>
    <row r="11" spans="1:14" ht="36">
      <c r="A11" s="364">
        <v>9</v>
      </c>
      <c r="B11" s="365" t="s">
        <v>140</v>
      </c>
      <c r="C11" s="364" t="s">
        <v>1078</v>
      </c>
      <c r="D11" s="364" t="s">
        <v>1079</v>
      </c>
      <c r="E11" s="364" t="s">
        <v>242</v>
      </c>
      <c r="F11" s="364" t="s">
        <v>1819</v>
      </c>
      <c r="G11" s="365" t="s">
        <v>1820</v>
      </c>
      <c r="H11" s="364" t="s">
        <v>292</v>
      </c>
      <c r="I11" s="364" t="s">
        <v>1092</v>
      </c>
      <c r="J11" s="366" t="s">
        <v>1754</v>
      </c>
      <c r="K11" s="366">
        <v>764365</v>
      </c>
      <c r="L11" s="366">
        <v>4</v>
      </c>
      <c r="M11" s="366">
        <v>764365</v>
      </c>
      <c r="N11" s="366">
        <v>4</v>
      </c>
    </row>
    <row r="12" spans="1:14" ht="36">
      <c r="A12" s="364">
        <v>10</v>
      </c>
      <c r="B12" s="365" t="s">
        <v>140</v>
      </c>
      <c r="C12" s="364" t="s">
        <v>1078</v>
      </c>
      <c r="D12" s="364" t="s">
        <v>1090</v>
      </c>
      <c r="E12" s="364" t="s">
        <v>242</v>
      </c>
      <c r="F12" s="364" t="s">
        <v>1091</v>
      </c>
      <c r="G12" s="365" t="s">
        <v>321</v>
      </c>
      <c r="H12" s="364" t="s">
        <v>361</v>
      </c>
      <c r="I12" s="364" t="s">
        <v>1092</v>
      </c>
      <c r="J12" s="366" t="s">
        <v>1093</v>
      </c>
      <c r="K12" s="366">
        <v>1233434</v>
      </c>
      <c r="L12" s="366">
        <v>12</v>
      </c>
      <c r="M12" s="366">
        <v>1233434</v>
      </c>
      <c r="N12" s="366">
        <v>12</v>
      </c>
    </row>
    <row r="13" spans="1:14" ht="24">
      <c r="A13" s="364">
        <v>11</v>
      </c>
      <c r="B13" s="365" t="s">
        <v>1821</v>
      </c>
      <c r="C13" s="364" t="s">
        <v>1078</v>
      </c>
      <c r="D13" s="364" t="s">
        <v>1090</v>
      </c>
      <c r="E13" s="364" t="s">
        <v>6</v>
      </c>
      <c r="F13" s="364" t="s">
        <v>1151</v>
      </c>
      <c r="G13" s="365" t="s">
        <v>996</v>
      </c>
      <c r="H13" s="364" t="s">
        <v>287</v>
      </c>
      <c r="I13" s="364" t="s">
        <v>1092</v>
      </c>
      <c r="J13" s="366" t="s">
        <v>1152</v>
      </c>
      <c r="K13" s="366">
        <v>360386</v>
      </c>
      <c r="L13" s="366">
        <v>4</v>
      </c>
      <c r="M13" s="366">
        <v>360386</v>
      </c>
      <c r="N13" s="366">
        <v>4</v>
      </c>
    </row>
    <row r="14" spans="1:14" ht="24">
      <c r="A14" s="364">
        <v>12</v>
      </c>
      <c r="B14" s="365" t="s">
        <v>1821</v>
      </c>
      <c r="C14" s="364" t="s">
        <v>1078</v>
      </c>
      <c r="D14" s="364" t="s">
        <v>1090</v>
      </c>
      <c r="E14" s="364" t="s">
        <v>6</v>
      </c>
      <c r="F14" s="364" t="s">
        <v>1140</v>
      </c>
      <c r="G14" s="365" t="s">
        <v>321</v>
      </c>
      <c r="H14" s="364" t="s">
        <v>287</v>
      </c>
      <c r="I14" s="364" t="s">
        <v>1092</v>
      </c>
      <c r="J14" s="366" t="s">
        <v>1141</v>
      </c>
      <c r="K14" s="366">
        <v>388772</v>
      </c>
      <c r="L14" s="366">
        <v>4</v>
      </c>
      <c r="M14" s="366">
        <v>388772</v>
      </c>
      <c r="N14" s="366">
        <v>4</v>
      </c>
    </row>
    <row r="15" spans="1:14" ht="24">
      <c r="A15" s="364">
        <v>13</v>
      </c>
      <c r="B15" s="365" t="s">
        <v>1821</v>
      </c>
      <c r="C15" s="364" t="s">
        <v>1078</v>
      </c>
      <c r="D15" s="364" t="s">
        <v>1090</v>
      </c>
      <c r="E15" s="364" t="s">
        <v>6</v>
      </c>
      <c r="F15" s="364" t="s">
        <v>1138</v>
      </c>
      <c r="G15" s="365" t="s">
        <v>351</v>
      </c>
      <c r="H15" s="364" t="s">
        <v>287</v>
      </c>
      <c r="I15" s="364" t="s">
        <v>1092</v>
      </c>
      <c r="J15" s="366" t="s">
        <v>1139</v>
      </c>
      <c r="K15" s="366">
        <v>380306</v>
      </c>
      <c r="L15" s="366">
        <v>4</v>
      </c>
      <c r="M15" s="366">
        <v>380306</v>
      </c>
      <c r="N15" s="366">
        <v>4</v>
      </c>
    </row>
    <row r="16" spans="1:14" ht="24">
      <c r="A16" s="364">
        <v>14</v>
      </c>
      <c r="B16" s="365" t="s">
        <v>1821</v>
      </c>
      <c r="C16" s="364" t="s">
        <v>1078</v>
      </c>
      <c r="D16" s="364" t="s">
        <v>1090</v>
      </c>
      <c r="E16" s="364" t="s">
        <v>6</v>
      </c>
      <c r="F16" s="364" t="s">
        <v>1106</v>
      </c>
      <c r="G16" s="365" t="s">
        <v>1011</v>
      </c>
      <c r="H16" s="364" t="s">
        <v>287</v>
      </c>
      <c r="I16" s="364" t="s">
        <v>1092</v>
      </c>
      <c r="J16" s="366" t="s">
        <v>1107</v>
      </c>
      <c r="K16" s="366">
        <v>421640</v>
      </c>
      <c r="L16" s="366">
        <v>4</v>
      </c>
      <c r="M16" s="366">
        <v>421640</v>
      </c>
      <c r="N16" s="366">
        <v>4</v>
      </c>
    </row>
    <row r="17" spans="1:14" ht="24">
      <c r="A17" s="364">
        <v>15</v>
      </c>
      <c r="B17" s="365" t="s">
        <v>1821</v>
      </c>
      <c r="C17" s="364" t="s">
        <v>1078</v>
      </c>
      <c r="D17" s="364" t="s">
        <v>1079</v>
      </c>
      <c r="E17" s="364" t="s">
        <v>6</v>
      </c>
      <c r="F17" s="364" t="s">
        <v>1100</v>
      </c>
      <c r="G17" s="365" t="s">
        <v>324</v>
      </c>
      <c r="H17" s="364" t="s">
        <v>298</v>
      </c>
      <c r="I17" s="364" t="s">
        <v>1092</v>
      </c>
      <c r="J17" s="366" t="s">
        <v>1101</v>
      </c>
      <c r="K17" s="366">
        <v>290400</v>
      </c>
      <c r="L17" s="366">
        <v>4</v>
      </c>
      <c r="M17" s="366">
        <v>290400</v>
      </c>
      <c r="N17" s="366">
        <v>4</v>
      </c>
    </row>
    <row r="18" spans="1:14">
      <c r="A18" s="364">
        <v>16</v>
      </c>
      <c r="B18" s="365" t="s">
        <v>1772</v>
      </c>
      <c r="C18" s="364" t="s">
        <v>1078</v>
      </c>
      <c r="D18" s="364" t="s">
        <v>1102</v>
      </c>
      <c r="E18" s="364" t="s">
        <v>88</v>
      </c>
      <c r="F18" s="364" t="s">
        <v>1103</v>
      </c>
      <c r="G18" s="365" t="s">
        <v>977</v>
      </c>
      <c r="H18" s="364" t="s">
        <v>303</v>
      </c>
      <c r="I18" s="364" t="s">
        <v>1081</v>
      </c>
      <c r="J18" s="366" t="s">
        <v>1104</v>
      </c>
      <c r="K18" s="366">
        <v>1267920</v>
      </c>
      <c r="L18" s="366">
        <v>20</v>
      </c>
      <c r="M18" s="366">
        <v>1267920</v>
      </c>
      <c r="N18" s="366">
        <v>20</v>
      </c>
    </row>
    <row r="19" spans="1:14" ht="24">
      <c r="A19" s="364">
        <v>17</v>
      </c>
      <c r="B19" s="365" t="s">
        <v>1772</v>
      </c>
      <c r="C19" s="364" t="s">
        <v>1078</v>
      </c>
      <c r="D19" s="364" t="s">
        <v>1090</v>
      </c>
      <c r="E19" s="364" t="s">
        <v>88</v>
      </c>
      <c r="F19" s="364" t="s">
        <v>1140</v>
      </c>
      <c r="G19" s="365" t="s">
        <v>321</v>
      </c>
      <c r="H19" s="364" t="s">
        <v>287</v>
      </c>
      <c r="I19" s="364" t="s">
        <v>1092</v>
      </c>
      <c r="J19" s="366" t="s">
        <v>1141</v>
      </c>
      <c r="K19" s="366">
        <v>777544</v>
      </c>
      <c r="L19" s="366">
        <v>8</v>
      </c>
      <c r="M19" s="366">
        <v>777544</v>
      </c>
      <c r="N19" s="366">
        <v>8</v>
      </c>
    </row>
    <row r="20" spans="1:14" ht="36">
      <c r="A20" s="364">
        <v>18</v>
      </c>
      <c r="B20" s="365" t="s">
        <v>1773</v>
      </c>
      <c r="C20" s="364" t="s">
        <v>1078</v>
      </c>
      <c r="D20" s="364" t="s">
        <v>1079</v>
      </c>
      <c r="E20" s="364" t="s">
        <v>328</v>
      </c>
      <c r="F20" s="364" t="s">
        <v>1277</v>
      </c>
      <c r="G20" s="365" t="s">
        <v>1015</v>
      </c>
      <c r="H20" s="364" t="s">
        <v>1016</v>
      </c>
      <c r="I20" s="364" t="s">
        <v>1092</v>
      </c>
      <c r="J20" s="366" t="s">
        <v>1278</v>
      </c>
      <c r="K20" s="366">
        <v>600000</v>
      </c>
      <c r="L20" s="366">
        <v>4</v>
      </c>
      <c r="M20" s="366">
        <v>600000</v>
      </c>
      <c r="N20" s="366">
        <v>4</v>
      </c>
    </row>
    <row r="21" spans="1:14" ht="36">
      <c r="A21" s="364">
        <v>19</v>
      </c>
      <c r="B21" s="365" t="s">
        <v>1774</v>
      </c>
      <c r="C21" s="364" t="s">
        <v>1078</v>
      </c>
      <c r="D21" s="364" t="s">
        <v>1079</v>
      </c>
      <c r="E21" s="364" t="s">
        <v>328</v>
      </c>
      <c r="F21" s="364" t="s">
        <v>1277</v>
      </c>
      <c r="G21" s="365" t="s">
        <v>1015</v>
      </c>
      <c r="H21" s="364" t="s">
        <v>1016</v>
      </c>
      <c r="I21" s="364" t="s">
        <v>1092</v>
      </c>
      <c r="J21" s="366" t="s">
        <v>1278</v>
      </c>
      <c r="K21" s="366">
        <v>600000</v>
      </c>
      <c r="L21" s="366">
        <v>4</v>
      </c>
      <c r="M21" s="366">
        <v>600000</v>
      </c>
      <c r="N21" s="366">
        <v>4</v>
      </c>
    </row>
    <row r="22" spans="1:14" ht="36">
      <c r="A22" s="364">
        <v>20</v>
      </c>
      <c r="B22" s="365" t="s">
        <v>1723</v>
      </c>
      <c r="C22" s="364" t="s">
        <v>1078</v>
      </c>
      <c r="D22" s="364" t="s">
        <v>1086</v>
      </c>
      <c r="E22" s="364" t="s">
        <v>115</v>
      </c>
      <c r="F22" s="364" t="s">
        <v>1683</v>
      </c>
      <c r="G22" s="365" t="s">
        <v>319</v>
      </c>
      <c r="H22" s="364" t="s">
        <v>307</v>
      </c>
      <c r="I22" s="364" t="s">
        <v>1092</v>
      </c>
      <c r="J22" s="366" t="s">
        <v>1684</v>
      </c>
      <c r="K22" s="366">
        <v>0</v>
      </c>
      <c r="L22" s="366">
        <v>0</v>
      </c>
      <c r="M22" s="366">
        <v>0</v>
      </c>
      <c r="N22" s="366">
        <v>0</v>
      </c>
    </row>
    <row r="23" spans="1:14" ht="24">
      <c r="A23" s="364">
        <v>21</v>
      </c>
      <c r="B23" s="365" t="s">
        <v>1723</v>
      </c>
      <c r="C23" s="364" t="s">
        <v>1078</v>
      </c>
      <c r="D23" s="364" t="s">
        <v>1079</v>
      </c>
      <c r="E23" s="364" t="s">
        <v>115</v>
      </c>
      <c r="F23" s="364" t="s">
        <v>1248</v>
      </c>
      <c r="G23" s="365" t="s">
        <v>324</v>
      </c>
      <c r="H23" s="364" t="s">
        <v>307</v>
      </c>
      <c r="I23" s="364" t="s">
        <v>1092</v>
      </c>
      <c r="J23" s="366" t="s">
        <v>1249</v>
      </c>
      <c r="K23" s="366">
        <v>344000</v>
      </c>
      <c r="L23" s="366">
        <v>4</v>
      </c>
      <c r="M23" s="366">
        <v>344000</v>
      </c>
      <c r="N23" s="366">
        <v>4</v>
      </c>
    </row>
    <row r="24" spans="1:14" ht="24">
      <c r="A24" s="364">
        <v>22</v>
      </c>
      <c r="B24" s="365" t="s">
        <v>1723</v>
      </c>
      <c r="C24" s="364" t="s">
        <v>1078</v>
      </c>
      <c r="D24" s="364" t="s">
        <v>1079</v>
      </c>
      <c r="E24" s="364" t="s">
        <v>115</v>
      </c>
      <c r="F24" s="364" t="s">
        <v>1633</v>
      </c>
      <c r="G24" s="365" t="s">
        <v>996</v>
      </c>
      <c r="H24" s="364" t="s">
        <v>307</v>
      </c>
      <c r="I24" s="364" t="s">
        <v>1092</v>
      </c>
      <c r="J24" s="366" t="s">
        <v>1634</v>
      </c>
      <c r="K24" s="366">
        <v>0</v>
      </c>
      <c r="L24" s="366">
        <v>0</v>
      </c>
      <c r="M24" s="366">
        <v>0</v>
      </c>
      <c r="N24" s="366">
        <v>0</v>
      </c>
    </row>
    <row r="25" spans="1:14" ht="24">
      <c r="A25" s="364">
        <v>23</v>
      </c>
      <c r="B25" s="365" t="s">
        <v>1723</v>
      </c>
      <c r="C25" s="364" t="s">
        <v>1078</v>
      </c>
      <c r="D25" s="364" t="s">
        <v>1079</v>
      </c>
      <c r="E25" s="364" t="s">
        <v>115</v>
      </c>
      <c r="F25" s="364" t="s">
        <v>1638</v>
      </c>
      <c r="G25" s="365" t="s">
        <v>321</v>
      </c>
      <c r="H25" s="364" t="s">
        <v>307</v>
      </c>
      <c r="I25" s="364" t="s">
        <v>1092</v>
      </c>
      <c r="J25" s="366" t="s">
        <v>1639</v>
      </c>
      <c r="K25" s="366">
        <v>10791000</v>
      </c>
      <c r="L25" s="366">
        <v>109</v>
      </c>
      <c r="M25" s="366">
        <v>10791000</v>
      </c>
      <c r="N25" s="366">
        <v>109</v>
      </c>
    </row>
    <row r="26" spans="1:14" ht="24">
      <c r="A26" s="364">
        <v>24</v>
      </c>
      <c r="B26" s="365" t="s">
        <v>1723</v>
      </c>
      <c r="C26" s="364" t="s">
        <v>1078</v>
      </c>
      <c r="D26" s="364" t="s">
        <v>1079</v>
      </c>
      <c r="E26" s="364" t="s">
        <v>115</v>
      </c>
      <c r="F26" s="364" t="s">
        <v>1129</v>
      </c>
      <c r="G26" s="365" t="s">
        <v>351</v>
      </c>
      <c r="H26" s="364" t="s">
        <v>307</v>
      </c>
      <c r="I26" s="364" t="s">
        <v>1092</v>
      </c>
      <c r="J26" s="366" t="s">
        <v>1130</v>
      </c>
      <c r="K26" s="366">
        <v>7360000</v>
      </c>
      <c r="L26" s="366">
        <v>80</v>
      </c>
      <c r="M26" s="366">
        <v>7360000</v>
      </c>
      <c r="N26" s="366">
        <v>80</v>
      </c>
    </row>
    <row r="27" spans="1:14" ht="24">
      <c r="A27" s="364">
        <v>25</v>
      </c>
      <c r="B27" s="365" t="s">
        <v>1723</v>
      </c>
      <c r="C27" s="364" t="s">
        <v>1078</v>
      </c>
      <c r="D27" s="364" t="s">
        <v>1079</v>
      </c>
      <c r="E27" s="364" t="s">
        <v>115</v>
      </c>
      <c r="F27" s="364" t="s">
        <v>1110</v>
      </c>
      <c r="G27" s="365" t="s">
        <v>315</v>
      </c>
      <c r="H27" s="364" t="s">
        <v>307</v>
      </c>
      <c r="I27" s="364" t="s">
        <v>1092</v>
      </c>
      <c r="J27" s="366" t="s">
        <v>1111</v>
      </c>
      <c r="K27" s="366">
        <v>0</v>
      </c>
      <c r="L27" s="366">
        <v>0</v>
      </c>
      <c r="M27" s="366">
        <v>0</v>
      </c>
      <c r="N27" s="366">
        <v>0</v>
      </c>
    </row>
    <row r="28" spans="1:14" ht="24">
      <c r="A28" s="364">
        <v>26</v>
      </c>
      <c r="B28" s="365" t="s">
        <v>1723</v>
      </c>
      <c r="C28" s="364" t="s">
        <v>1078</v>
      </c>
      <c r="D28" s="364" t="s">
        <v>1079</v>
      </c>
      <c r="E28" s="364" t="s">
        <v>115</v>
      </c>
      <c r="F28" s="364" t="s">
        <v>1121</v>
      </c>
      <c r="G28" s="365" t="s">
        <v>337</v>
      </c>
      <c r="H28" s="364" t="s">
        <v>307</v>
      </c>
      <c r="I28" s="364" t="s">
        <v>1092</v>
      </c>
      <c r="J28" s="366" t="s">
        <v>1122</v>
      </c>
      <c r="K28" s="366">
        <v>7920000</v>
      </c>
      <c r="L28" s="366">
        <v>80</v>
      </c>
      <c r="M28" s="366">
        <v>7920000</v>
      </c>
      <c r="N28" s="366">
        <v>80</v>
      </c>
    </row>
    <row r="29" spans="1:14" ht="24">
      <c r="A29" s="364">
        <v>27</v>
      </c>
      <c r="B29" s="365" t="s">
        <v>1723</v>
      </c>
      <c r="C29" s="364" t="s">
        <v>1078</v>
      </c>
      <c r="D29" s="364" t="s">
        <v>1079</v>
      </c>
      <c r="E29" s="364" t="s">
        <v>115</v>
      </c>
      <c r="F29" s="364" t="s">
        <v>1822</v>
      </c>
      <c r="G29" s="365" t="s">
        <v>340</v>
      </c>
      <c r="H29" s="364" t="s">
        <v>307</v>
      </c>
      <c r="I29" s="364" t="s">
        <v>1092</v>
      </c>
      <c r="J29" s="366" t="s">
        <v>1823</v>
      </c>
      <c r="K29" s="366">
        <v>618000</v>
      </c>
      <c r="L29" s="366">
        <v>6</v>
      </c>
      <c r="M29" s="366">
        <v>618000</v>
      </c>
      <c r="N29" s="366">
        <v>6</v>
      </c>
    </row>
    <row r="30" spans="1:14" ht="24">
      <c r="A30" s="364">
        <v>28</v>
      </c>
      <c r="B30" s="365" t="s">
        <v>1723</v>
      </c>
      <c r="C30" s="364" t="s">
        <v>1078</v>
      </c>
      <c r="D30" s="364" t="s">
        <v>1079</v>
      </c>
      <c r="E30" s="364" t="s">
        <v>115</v>
      </c>
      <c r="F30" s="364" t="s">
        <v>1724</v>
      </c>
      <c r="G30" s="365" t="s">
        <v>366</v>
      </c>
      <c r="H30" s="364" t="s">
        <v>307</v>
      </c>
      <c r="I30" s="364" t="s">
        <v>1092</v>
      </c>
      <c r="J30" s="366" t="s">
        <v>1169</v>
      </c>
      <c r="K30" s="366">
        <v>0</v>
      </c>
      <c r="L30" s="366">
        <v>0</v>
      </c>
      <c r="M30" s="366">
        <v>0</v>
      </c>
      <c r="N30" s="366">
        <v>0</v>
      </c>
    </row>
    <row r="31" spans="1:14" ht="24">
      <c r="A31" s="364">
        <v>29</v>
      </c>
      <c r="B31" s="365" t="s">
        <v>1723</v>
      </c>
      <c r="C31" s="364" t="s">
        <v>1078</v>
      </c>
      <c r="D31" s="364" t="s">
        <v>1079</v>
      </c>
      <c r="E31" s="364" t="s">
        <v>115</v>
      </c>
      <c r="F31" s="364" t="s">
        <v>1725</v>
      </c>
      <c r="G31" s="365" t="s">
        <v>326</v>
      </c>
      <c r="H31" s="364" t="s">
        <v>307</v>
      </c>
      <c r="I31" s="364" t="s">
        <v>1092</v>
      </c>
      <c r="J31" s="366" t="s">
        <v>1169</v>
      </c>
      <c r="K31" s="366">
        <v>7120000</v>
      </c>
      <c r="L31" s="366">
        <v>80</v>
      </c>
      <c r="M31" s="366">
        <v>7120000</v>
      </c>
      <c r="N31" s="366">
        <v>80</v>
      </c>
    </row>
    <row r="32" spans="1:14" ht="24">
      <c r="A32" s="364">
        <v>30</v>
      </c>
      <c r="B32" s="365" t="s">
        <v>1723</v>
      </c>
      <c r="C32" s="364" t="s">
        <v>1078</v>
      </c>
      <c r="D32" s="364" t="s">
        <v>1079</v>
      </c>
      <c r="E32" s="364" t="s">
        <v>115</v>
      </c>
      <c r="F32" s="364" t="s">
        <v>1372</v>
      </c>
      <c r="G32" s="365" t="s">
        <v>1046</v>
      </c>
      <c r="H32" s="364" t="s">
        <v>1039</v>
      </c>
      <c r="I32" s="364" t="s">
        <v>1081</v>
      </c>
      <c r="J32" s="366" t="s">
        <v>1373</v>
      </c>
      <c r="K32" s="366">
        <v>528031</v>
      </c>
      <c r="L32" s="366">
        <v>4</v>
      </c>
      <c r="M32" s="366">
        <v>528031</v>
      </c>
      <c r="N32" s="366">
        <v>4</v>
      </c>
    </row>
    <row r="33" spans="1:14" ht="24">
      <c r="A33" s="364">
        <v>31</v>
      </c>
      <c r="B33" s="365" t="s">
        <v>1723</v>
      </c>
      <c r="C33" s="364" t="s">
        <v>1078</v>
      </c>
      <c r="D33" s="364" t="s">
        <v>1079</v>
      </c>
      <c r="E33" s="364" t="s">
        <v>115</v>
      </c>
      <c r="F33" s="364" t="s">
        <v>1401</v>
      </c>
      <c r="G33" s="365" t="s">
        <v>1047</v>
      </c>
      <c r="H33" s="364" t="s">
        <v>1039</v>
      </c>
      <c r="I33" s="364" t="s">
        <v>1081</v>
      </c>
      <c r="J33" s="366" t="s">
        <v>1402</v>
      </c>
      <c r="K33" s="366">
        <v>502234</v>
      </c>
      <c r="L33" s="366">
        <v>4</v>
      </c>
      <c r="M33" s="366">
        <v>502234</v>
      </c>
      <c r="N33" s="366">
        <v>4</v>
      </c>
    </row>
    <row r="34" spans="1:14" ht="24">
      <c r="A34" s="364">
        <v>32</v>
      </c>
      <c r="B34" s="365" t="s">
        <v>1723</v>
      </c>
      <c r="C34" s="364" t="s">
        <v>1078</v>
      </c>
      <c r="D34" s="364" t="s">
        <v>1079</v>
      </c>
      <c r="E34" s="364" t="s">
        <v>115</v>
      </c>
      <c r="F34" s="364" t="s">
        <v>1261</v>
      </c>
      <c r="G34" s="365" t="s">
        <v>324</v>
      </c>
      <c r="H34" s="364" t="s">
        <v>294</v>
      </c>
      <c r="I34" s="364" t="s">
        <v>1081</v>
      </c>
      <c r="J34" s="366" t="s">
        <v>1262</v>
      </c>
      <c r="K34" s="366">
        <v>563798</v>
      </c>
      <c r="L34" s="366">
        <v>8</v>
      </c>
      <c r="M34" s="366">
        <v>563798</v>
      </c>
      <c r="N34" s="366">
        <v>8</v>
      </c>
    </row>
    <row r="35" spans="1:14" ht="24">
      <c r="A35" s="364">
        <v>33</v>
      </c>
      <c r="B35" s="365" t="s">
        <v>1723</v>
      </c>
      <c r="C35" s="364" t="s">
        <v>1078</v>
      </c>
      <c r="D35" s="364" t="s">
        <v>1079</v>
      </c>
      <c r="E35" s="364" t="s">
        <v>115</v>
      </c>
      <c r="F35" s="364" t="s">
        <v>1134</v>
      </c>
      <c r="G35" s="365" t="s">
        <v>337</v>
      </c>
      <c r="H35" s="364" t="s">
        <v>294</v>
      </c>
      <c r="I35" s="364" t="s">
        <v>1081</v>
      </c>
      <c r="J35" s="366" t="s">
        <v>1135</v>
      </c>
      <c r="K35" s="366">
        <v>154075</v>
      </c>
      <c r="L35" s="366">
        <v>2</v>
      </c>
      <c r="M35" s="366">
        <v>154075</v>
      </c>
      <c r="N35" s="366">
        <v>2</v>
      </c>
    </row>
    <row r="36" spans="1:14" ht="36">
      <c r="A36" s="364">
        <v>34</v>
      </c>
      <c r="B36" s="365" t="s">
        <v>1723</v>
      </c>
      <c r="C36" s="364" t="s">
        <v>1078</v>
      </c>
      <c r="D36" s="364" t="s">
        <v>1086</v>
      </c>
      <c r="E36" s="364" t="s">
        <v>115</v>
      </c>
      <c r="F36" s="364" t="s">
        <v>1208</v>
      </c>
      <c r="G36" s="365" t="s">
        <v>415</v>
      </c>
      <c r="H36" s="364" t="s">
        <v>293</v>
      </c>
      <c r="I36" s="364" t="s">
        <v>1081</v>
      </c>
      <c r="J36" s="366" t="s">
        <v>1209</v>
      </c>
      <c r="K36" s="366">
        <v>271366</v>
      </c>
      <c r="L36" s="366">
        <v>4</v>
      </c>
      <c r="M36" s="366">
        <v>271366</v>
      </c>
      <c r="N36" s="366">
        <v>4</v>
      </c>
    </row>
    <row r="37" spans="1:14" ht="24">
      <c r="A37" s="364">
        <v>35</v>
      </c>
      <c r="B37" s="365" t="s">
        <v>1723</v>
      </c>
      <c r="C37" s="364" t="s">
        <v>1078</v>
      </c>
      <c r="D37" s="364" t="s">
        <v>1079</v>
      </c>
      <c r="E37" s="364" t="s">
        <v>115</v>
      </c>
      <c r="F37" s="364" t="s">
        <v>1319</v>
      </c>
      <c r="G37" s="365" t="s">
        <v>1044</v>
      </c>
      <c r="H37" s="364" t="s">
        <v>1039</v>
      </c>
      <c r="I37" s="364" t="s">
        <v>1081</v>
      </c>
      <c r="J37" s="366" t="s">
        <v>1320</v>
      </c>
      <c r="K37" s="366">
        <v>319218</v>
      </c>
      <c r="L37" s="366">
        <v>2</v>
      </c>
      <c r="M37" s="366">
        <v>319218</v>
      </c>
      <c r="N37" s="366">
        <v>2</v>
      </c>
    </row>
    <row r="38" spans="1:14" ht="36">
      <c r="A38" s="364">
        <v>36</v>
      </c>
      <c r="B38" s="365" t="s">
        <v>1723</v>
      </c>
      <c r="C38" s="364" t="s">
        <v>1078</v>
      </c>
      <c r="D38" s="364" t="s">
        <v>1079</v>
      </c>
      <c r="E38" s="364" t="s">
        <v>115</v>
      </c>
      <c r="F38" s="364" t="s">
        <v>1153</v>
      </c>
      <c r="G38" s="365" t="s">
        <v>969</v>
      </c>
      <c r="H38" s="364" t="s">
        <v>293</v>
      </c>
      <c r="I38" s="364" t="s">
        <v>1084</v>
      </c>
      <c r="J38" s="366" t="s">
        <v>1154</v>
      </c>
      <c r="K38" s="366">
        <v>395076</v>
      </c>
      <c r="L38" s="366">
        <v>4</v>
      </c>
      <c r="M38" s="366">
        <v>395076</v>
      </c>
      <c r="N38" s="366">
        <v>4</v>
      </c>
    </row>
    <row r="39" spans="1:14" ht="24">
      <c r="A39" s="364">
        <v>37</v>
      </c>
      <c r="B39" s="365" t="s">
        <v>1726</v>
      </c>
      <c r="C39" s="364" t="s">
        <v>1078</v>
      </c>
      <c r="D39" s="364" t="s">
        <v>1090</v>
      </c>
      <c r="E39" s="364" t="s">
        <v>88</v>
      </c>
      <c r="F39" s="364" t="s">
        <v>1140</v>
      </c>
      <c r="G39" s="365" t="s">
        <v>321</v>
      </c>
      <c r="H39" s="364" t="s">
        <v>287</v>
      </c>
      <c r="I39" s="364" t="s">
        <v>1092</v>
      </c>
      <c r="J39" s="366" t="s">
        <v>1141</v>
      </c>
      <c r="K39" s="366">
        <v>398140</v>
      </c>
      <c r="L39" s="366">
        <v>4</v>
      </c>
      <c r="M39" s="366">
        <v>398140</v>
      </c>
      <c r="N39" s="366">
        <v>4</v>
      </c>
    </row>
    <row r="40" spans="1:14" ht="24">
      <c r="A40" s="364">
        <v>38</v>
      </c>
      <c r="B40" s="365" t="s">
        <v>1726</v>
      </c>
      <c r="C40" s="364" t="s">
        <v>1078</v>
      </c>
      <c r="D40" s="364" t="s">
        <v>1079</v>
      </c>
      <c r="E40" s="364" t="s">
        <v>88</v>
      </c>
      <c r="F40" s="364" t="s">
        <v>1259</v>
      </c>
      <c r="G40" s="365" t="s">
        <v>367</v>
      </c>
      <c r="H40" s="364" t="s">
        <v>291</v>
      </c>
      <c r="I40" s="364" t="s">
        <v>1081</v>
      </c>
      <c r="J40" s="366" t="s">
        <v>1260</v>
      </c>
      <c r="K40" s="366">
        <v>297608</v>
      </c>
      <c r="L40" s="366">
        <v>2</v>
      </c>
      <c r="M40" s="366">
        <v>297608</v>
      </c>
      <c r="N40" s="366">
        <v>2</v>
      </c>
    </row>
    <row r="41" spans="1:14" ht="24">
      <c r="A41" s="364">
        <v>39</v>
      </c>
      <c r="B41" s="365" t="s">
        <v>1726</v>
      </c>
      <c r="C41" s="364" t="s">
        <v>1078</v>
      </c>
      <c r="D41" s="364" t="s">
        <v>1079</v>
      </c>
      <c r="E41" s="364" t="s">
        <v>88</v>
      </c>
      <c r="F41" s="364" t="s">
        <v>1257</v>
      </c>
      <c r="G41" s="365" t="s">
        <v>376</v>
      </c>
      <c r="H41" s="364" t="s">
        <v>291</v>
      </c>
      <c r="I41" s="364" t="s">
        <v>1081</v>
      </c>
      <c r="J41" s="366" t="s">
        <v>1258</v>
      </c>
      <c r="K41" s="366">
        <v>307399</v>
      </c>
      <c r="L41" s="366">
        <v>2</v>
      </c>
      <c r="M41" s="366">
        <v>307399</v>
      </c>
      <c r="N41" s="366">
        <v>2</v>
      </c>
    </row>
    <row r="42" spans="1:14" ht="36">
      <c r="A42" s="364">
        <v>40</v>
      </c>
      <c r="B42" s="365" t="s">
        <v>1726</v>
      </c>
      <c r="C42" s="364" t="s">
        <v>1078</v>
      </c>
      <c r="D42" s="364" t="s">
        <v>1079</v>
      </c>
      <c r="E42" s="364" t="s">
        <v>88</v>
      </c>
      <c r="F42" s="364" t="s">
        <v>1094</v>
      </c>
      <c r="G42" s="365" t="s">
        <v>336</v>
      </c>
      <c r="H42" s="364" t="s">
        <v>293</v>
      </c>
      <c r="I42" s="364" t="s">
        <v>1084</v>
      </c>
      <c r="J42" s="366" t="s">
        <v>1095</v>
      </c>
      <c r="K42" s="366">
        <v>149378</v>
      </c>
      <c r="L42" s="366">
        <v>1</v>
      </c>
      <c r="M42" s="366">
        <v>149378</v>
      </c>
      <c r="N42" s="366">
        <v>1</v>
      </c>
    </row>
    <row r="43" spans="1:14" ht="24">
      <c r="A43" s="364">
        <v>41</v>
      </c>
      <c r="B43" s="365" t="s">
        <v>1726</v>
      </c>
      <c r="C43" s="364" t="s">
        <v>1078</v>
      </c>
      <c r="D43" s="364" t="s">
        <v>1079</v>
      </c>
      <c r="E43" s="364" t="s">
        <v>88</v>
      </c>
      <c r="F43" s="364" t="s">
        <v>1457</v>
      </c>
      <c r="G43" s="365" t="s">
        <v>958</v>
      </c>
      <c r="H43" s="364" t="s">
        <v>304</v>
      </c>
      <c r="I43" s="364" t="s">
        <v>1148</v>
      </c>
      <c r="J43" s="366" t="s">
        <v>1458</v>
      </c>
      <c r="K43" s="366">
        <v>338204</v>
      </c>
      <c r="L43" s="366">
        <v>2</v>
      </c>
      <c r="M43" s="366">
        <v>338204</v>
      </c>
      <c r="N43" s="366">
        <v>2</v>
      </c>
    </row>
    <row r="44" spans="1:14" ht="48">
      <c r="A44" s="364">
        <v>42</v>
      </c>
      <c r="B44" s="365" t="s">
        <v>1726</v>
      </c>
      <c r="C44" s="364" t="s">
        <v>1078</v>
      </c>
      <c r="D44" s="364" t="s">
        <v>1079</v>
      </c>
      <c r="E44" s="364" t="s">
        <v>88</v>
      </c>
      <c r="F44" s="364" t="s">
        <v>1246</v>
      </c>
      <c r="G44" s="365" t="s">
        <v>959</v>
      </c>
      <c r="H44" s="364" t="s">
        <v>960</v>
      </c>
      <c r="I44" s="364" t="s">
        <v>1092</v>
      </c>
      <c r="J44" s="366" t="s">
        <v>1247</v>
      </c>
      <c r="K44" s="366">
        <v>396598</v>
      </c>
      <c r="L44" s="366">
        <v>2</v>
      </c>
      <c r="M44" s="366">
        <v>396598</v>
      </c>
      <c r="N44" s="366">
        <v>2</v>
      </c>
    </row>
    <row r="45" spans="1:14" ht="24">
      <c r="A45" s="364">
        <v>43</v>
      </c>
      <c r="B45" s="365" t="s">
        <v>1507</v>
      </c>
      <c r="C45" s="364" t="s">
        <v>1078</v>
      </c>
      <c r="D45" s="364" t="s">
        <v>1090</v>
      </c>
      <c r="E45" s="364" t="s">
        <v>22</v>
      </c>
      <c r="F45" s="364" t="s">
        <v>1140</v>
      </c>
      <c r="G45" s="365" t="s">
        <v>321</v>
      </c>
      <c r="H45" s="364" t="s">
        <v>287</v>
      </c>
      <c r="I45" s="364" t="s">
        <v>1092</v>
      </c>
      <c r="J45" s="366" t="s">
        <v>1141</v>
      </c>
      <c r="K45" s="366">
        <v>604236</v>
      </c>
      <c r="L45" s="366">
        <v>6</v>
      </c>
      <c r="M45" s="366">
        <v>604236</v>
      </c>
      <c r="N45" s="366">
        <v>6</v>
      </c>
    </row>
    <row r="46" spans="1:14" ht="24">
      <c r="A46" s="364">
        <v>44</v>
      </c>
      <c r="B46" s="365" t="s">
        <v>1507</v>
      </c>
      <c r="C46" s="364" t="s">
        <v>1078</v>
      </c>
      <c r="D46" s="364" t="s">
        <v>1079</v>
      </c>
      <c r="E46" s="364" t="s">
        <v>22</v>
      </c>
      <c r="F46" s="364" t="s">
        <v>1100</v>
      </c>
      <c r="G46" s="365" t="s">
        <v>324</v>
      </c>
      <c r="H46" s="364" t="s">
        <v>298</v>
      </c>
      <c r="I46" s="364" t="s">
        <v>1092</v>
      </c>
      <c r="J46" s="366" t="s">
        <v>1101</v>
      </c>
      <c r="K46" s="366">
        <v>312180</v>
      </c>
      <c r="L46" s="366">
        <v>4</v>
      </c>
      <c r="M46" s="366">
        <v>312180</v>
      </c>
      <c r="N46" s="366">
        <v>4</v>
      </c>
    </row>
    <row r="47" spans="1:14" ht="24">
      <c r="A47" s="364">
        <v>45</v>
      </c>
      <c r="B47" s="365" t="s">
        <v>1507</v>
      </c>
      <c r="C47" s="364" t="s">
        <v>1078</v>
      </c>
      <c r="D47" s="364" t="s">
        <v>1079</v>
      </c>
      <c r="E47" s="364" t="s">
        <v>22</v>
      </c>
      <c r="F47" s="364" t="s">
        <v>1157</v>
      </c>
      <c r="G47" s="365" t="s">
        <v>337</v>
      </c>
      <c r="H47" s="364" t="s">
        <v>298</v>
      </c>
      <c r="I47" s="364" t="s">
        <v>1092</v>
      </c>
      <c r="J47" s="366" t="s">
        <v>1158</v>
      </c>
      <c r="K47" s="366">
        <v>501552</v>
      </c>
      <c r="L47" s="366">
        <v>6</v>
      </c>
      <c r="M47" s="366">
        <v>501552</v>
      </c>
      <c r="N47" s="366">
        <v>6</v>
      </c>
    </row>
    <row r="48" spans="1:14" ht="24">
      <c r="A48" s="364">
        <v>46</v>
      </c>
      <c r="B48" s="365" t="s">
        <v>1507</v>
      </c>
      <c r="C48" s="364" t="s">
        <v>1078</v>
      </c>
      <c r="D48" s="364" t="s">
        <v>1079</v>
      </c>
      <c r="E48" s="364" t="s">
        <v>22</v>
      </c>
      <c r="F48" s="364" t="s">
        <v>1161</v>
      </c>
      <c r="G48" s="365" t="s">
        <v>326</v>
      </c>
      <c r="H48" s="364" t="s">
        <v>298</v>
      </c>
      <c r="I48" s="364" t="s">
        <v>1092</v>
      </c>
      <c r="J48" s="366" t="s">
        <v>1162</v>
      </c>
      <c r="K48" s="366">
        <v>318372</v>
      </c>
      <c r="L48" s="366">
        <v>4</v>
      </c>
      <c r="M48" s="366">
        <v>318372</v>
      </c>
      <c r="N48" s="366">
        <v>4</v>
      </c>
    </row>
    <row r="49" spans="1:14" ht="24">
      <c r="A49" s="364">
        <v>47</v>
      </c>
      <c r="B49" s="365" t="s">
        <v>1679</v>
      </c>
      <c r="C49" s="364" t="s">
        <v>1078</v>
      </c>
      <c r="D49" s="364" t="s">
        <v>1090</v>
      </c>
      <c r="E49" s="364" t="s">
        <v>437</v>
      </c>
      <c r="F49" s="364" t="s">
        <v>1140</v>
      </c>
      <c r="G49" s="365" t="s">
        <v>321</v>
      </c>
      <c r="H49" s="364" t="s">
        <v>287</v>
      </c>
      <c r="I49" s="364" t="s">
        <v>1092</v>
      </c>
      <c r="J49" s="366" t="s">
        <v>1141</v>
      </c>
      <c r="K49" s="366">
        <v>21007740</v>
      </c>
      <c r="L49" s="366">
        <v>230</v>
      </c>
      <c r="M49" s="366">
        <v>21007740</v>
      </c>
      <c r="N49" s="366">
        <v>230</v>
      </c>
    </row>
    <row r="50" spans="1:14" ht="24">
      <c r="A50" s="364">
        <v>48</v>
      </c>
      <c r="B50" s="365" t="s">
        <v>1679</v>
      </c>
      <c r="C50" s="364" t="s">
        <v>1078</v>
      </c>
      <c r="D50" s="364" t="s">
        <v>1090</v>
      </c>
      <c r="E50" s="364" t="s">
        <v>437</v>
      </c>
      <c r="F50" s="364" t="s">
        <v>1138</v>
      </c>
      <c r="G50" s="365" t="s">
        <v>351</v>
      </c>
      <c r="H50" s="364" t="s">
        <v>287</v>
      </c>
      <c r="I50" s="364" t="s">
        <v>1092</v>
      </c>
      <c r="J50" s="366" t="s">
        <v>1139</v>
      </c>
      <c r="K50" s="366">
        <v>7147920</v>
      </c>
      <c r="L50" s="366">
        <v>80</v>
      </c>
      <c r="M50" s="366">
        <v>7147920</v>
      </c>
      <c r="N50" s="366">
        <v>80</v>
      </c>
    </row>
    <row r="51" spans="1:14" ht="24">
      <c r="A51" s="364">
        <v>49</v>
      </c>
      <c r="B51" s="365" t="s">
        <v>1679</v>
      </c>
      <c r="C51" s="364" t="s">
        <v>1078</v>
      </c>
      <c r="D51" s="364" t="s">
        <v>1090</v>
      </c>
      <c r="E51" s="364" t="s">
        <v>437</v>
      </c>
      <c r="F51" s="364" t="s">
        <v>1132</v>
      </c>
      <c r="G51" s="365" t="s">
        <v>325</v>
      </c>
      <c r="H51" s="364" t="s">
        <v>287</v>
      </c>
      <c r="I51" s="364" t="s">
        <v>1092</v>
      </c>
      <c r="J51" s="366" t="s">
        <v>1133</v>
      </c>
      <c r="K51" s="366">
        <v>7780500</v>
      </c>
      <c r="L51" s="366">
        <v>100</v>
      </c>
      <c r="M51" s="366">
        <v>7780500</v>
      </c>
      <c r="N51" s="366">
        <v>100</v>
      </c>
    </row>
    <row r="52" spans="1:14" ht="24">
      <c r="A52" s="364">
        <v>50</v>
      </c>
      <c r="B52" s="365" t="s">
        <v>1679</v>
      </c>
      <c r="C52" s="364" t="s">
        <v>1078</v>
      </c>
      <c r="D52" s="364" t="s">
        <v>1079</v>
      </c>
      <c r="E52" s="364" t="s">
        <v>437</v>
      </c>
      <c r="F52" s="364" t="s">
        <v>1100</v>
      </c>
      <c r="G52" s="365" t="s">
        <v>324</v>
      </c>
      <c r="H52" s="364" t="s">
        <v>298</v>
      </c>
      <c r="I52" s="364" t="s">
        <v>1092</v>
      </c>
      <c r="J52" s="366" t="s">
        <v>1101</v>
      </c>
      <c r="K52" s="366">
        <v>21780000</v>
      </c>
      <c r="L52" s="366">
        <v>300</v>
      </c>
      <c r="M52" s="366">
        <v>21780000</v>
      </c>
      <c r="N52" s="366">
        <v>300</v>
      </c>
    </row>
    <row r="53" spans="1:14" ht="24">
      <c r="A53" s="364">
        <v>51</v>
      </c>
      <c r="B53" s="365" t="s">
        <v>1679</v>
      </c>
      <c r="C53" s="364" t="s">
        <v>1078</v>
      </c>
      <c r="D53" s="364" t="s">
        <v>1079</v>
      </c>
      <c r="E53" s="364" t="s">
        <v>437</v>
      </c>
      <c r="F53" s="364" t="s">
        <v>1161</v>
      </c>
      <c r="G53" s="365" t="s">
        <v>326</v>
      </c>
      <c r="H53" s="364" t="s">
        <v>298</v>
      </c>
      <c r="I53" s="364" t="s">
        <v>1092</v>
      </c>
      <c r="J53" s="366" t="s">
        <v>1162</v>
      </c>
      <c r="K53" s="366">
        <v>14808000</v>
      </c>
      <c r="L53" s="366">
        <v>200</v>
      </c>
      <c r="M53" s="366">
        <v>14808000</v>
      </c>
      <c r="N53" s="366">
        <v>200</v>
      </c>
    </row>
    <row r="54" spans="1:14" ht="24">
      <c r="A54" s="364">
        <v>52</v>
      </c>
      <c r="B54" s="365" t="s">
        <v>1679</v>
      </c>
      <c r="C54" s="364" t="s">
        <v>1078</v>
      </c>
      <c r="D54" s="364" t="s">
        <v>1079</v>
      </c>
      <c r="E54" s="364" t="s">
        <v>437</v>
      </c>
      <c r="F54" s="364" t="s">
        <v>1290</v>
      </c>
      <c r="G54" s="365" t="s">
        <v>337</v>
      </c>
      <c r="H54" s="364" t="s">
        <v>302</v>
      </c>
      <c r="I54" s="364" t="s">
        <v>1183</v>
      </c>
      <c r="J54" s="366" t="s">
        <v>1291</v>
      </c>
      <c r="K54" s="366">
        <v>34673100</v>
      </c>
      <c r="L54" s="366">
        <v>300</v>
      </c>
      <c r="M54" s="366">
        <v>34673100</v>
      </c>
      <c r="N54" s="366">
        <v>300</v>
      </c>
    </row>
    <row r="55" spans="1:14" ht="36">
      <c r="A55" s="364">
        <v>53</v>
      </c>
      <c r="B55" s="365" t="s">
        <v>1679</v>
      </c>
      <c r="C55" s="364" t="s">
        <v>1078</v>
      </c>
      <c r="D55" s="364" t="s">
        <v>1086</v>
      </c>
      <c r="E55" s="364" t="s">
        <v>437</v>
      </c>
      <c r="F55" s="364" t="s">
        <v>1267</v>
      </c>
      <c r="G55" s="365" t="s">
        <v>1013</v>
      </c>
      <c r="H55" s="364" t="s">
        <v>298</v>
      </c>
      <c r="I55" s="364" t="s">
        <v>1088</v>
      </c>
      <c r="J55" s="366" t="s">
        <v>1268</v>
      </c>
      <c r="K55" s="366">
        <v>2433600</v>
      </c>
      <c r="L55" s="366">
        <v>40</v>
      </c>
      <c r="M55" s="366">
        <v>2433600</v>
      </c>
      <c r="N55" s="366">
        <v>40</v>
      </c>
    </row>
    <row r="56" spans="1:14" ht="24">
      <c r="A56" s="364">
        <v>54</v>
      </c>
      <c r="B56" s="365" t="s">
        <v>1727</v>
      </c>
      <c r="C56" s="364" t="s">
        <v>1078</v>
      </c>
      <c r="D56" s="364" t="s">
        <v>1079</v>
      </c>
      <c r="E56" s="364" t="s">
        <v>6</v>
      </c>
      <c r="F56" s="364" t="s">
        <v>1397</v>
      </c>
      <c r="G56" s="365" t="s">
        <v>311</v>
      </c>
      <c r="H56" s="364" t="s">
        <v>1039</v>
      </c>
      <c r="I56" s="364" t="s">
        <v>1081</v>
      </c>
      <c r="J56" s="366" t="s">
        <v>1373</v>
      </c>
      <c r="K56" s="366">
        <v>528031</v>
      </c>
      <c r="L56" s="366">
        <v>4</v>
      </c>
      <c r="M56" s="366">
        <v>528031</v>
      </c>
      <c r="N56" s="366">
        <v>4</v>
      </c>
    </row>
    <row r="57" spans="1:14" ht="36">
      <c r="A57" s="364">
        <v>55</v>
      </c>
      <c r="B57" s="365" t="s">
        <v>1727</v>
      </c>
      <c r="C57" s="364" t="s">
        <v>1078</v>
      </c>
      <c r="D57" s="364" t="s">
        <v>1079</v>
      </c>
      <c r="E57" s="364" t="s">
        <v>6</v>
      </c>
      <c r="F57" s="364" t="s">
        <v>1083</v>
      </c>
      <c r="G57" s="365" t="s">
        <v>312</v>
      </c>
      <c r="H57" s="364" t="s">
        <v>293</v>
      </c>
      <c r="I57" s="364" t="s">
        <v>1084</v>
      </c>
      <c r="J57" s="366" t="s">
        <v>1085</v>
      </c>
      <c r="K57" s="366">
        <v>270780</v>
      </c>
      <c r="L57" s="366">
        <v>2</v>
      </c>
      <c r="M57" s="366">
        <v>270780</v>
      </c>
      <c r="N57" s="366">
        <v>2</v>
      </c>
    </row>
    <row r="58" spans="1:14" ht="36">
      <c r="A58" s="364">
        <v>56</v>
      </c>
      <c r="B58" s="365" t="s">
        <v>1009</v>
      </c>
      <c r="C58" s="364" t="s">
        <v>1078</v>
      </c>
      <c r="D58" s="364" t="s">
        <v>1102</v>
      </c>
      <c r="E58" s="364" t="s">
        <v>88</v>
      </c>
      <c r="F58" s="364" t="s">
        <v>1103</v>
      </c>
      <c r="G58" s="365" t="s">
        <v>977</v>
      </c>
      <c r="H58" s="364" t="s">
        <v>303</v>
      </c>
      <c r="I58" s="364" t="s">
        <v>1081</v>
      </c>
      <c r="J58" s="366" t="s">
        <v>1104</v>
      </c>
      <c r="K58" s="366">
        <v>260628</v>
      </c>
      <c r="L58" s="366">
        <v>4</v>
      </c>
      <c r="M58" s="366">
        <v>260628</v>
      </c>
      <c r="N58" s="366">
        <v>4</v>
      </c>
    </row>
    <row r="59" spans="1:14" ht="36">
      <c r="A59" s="364">
        <v>57</v>
      </c>
      <c r="B59" s="365" t="s">
        <v>1009</v>
      </c>
      <c r="C59" s="364" t="s">
        <v>1078</v>
      </c>
      <c r="D59" s="364" t="s">
        <v>1090</v>
      </c>
      <c r="E59" s="364" t="s">
        <v>88</v>
      </c>
      <c r="F59" s="364" t="s">
        <v>1138</v>
      </c>
      <c r="G59" s="365" t="s">
        <v>351</v>
      </c>
      <c r="H59" s="364" t="s">
        <v>287</v>
      </c>
      <c r="I59" s="364" t="s">
        <v>1092</v>
      </c>
      <c r="J59" s="366" t="s">
        <v>1139</v>
      </c>
      <c r="K59" s="366">
        <v>380306</v>
      </c>
      <c r="L59" s="366">
        <v>4</v>
      </c>
      <c r="M59" s="366">
        <v>380306</v>
      </c>
      <c r="N59" s="366">
        <v>4</v>
      </c>
    </row>
    <row r="60" spans="1:14" ht="36">
      <c r="A60" s="364">
        <v>58</v>
      </c>
      <c r="B60" s="365" t="s">
        <v>1009</v>
      </c>
      <c r="C60" s="364" t="s">
        <v>1078</v>
      </c>
      <c r="D60" s="364" t="s">
        <v>1090</v>
      </c>
      <c r="E60" s="364" t="s">
        <v>88</v>
      </c>
      <c r="F60" s="364" t="s">
        <v>1132</v>
      </c>
      <c r="G60" s="365" t="s">
        <v>325</v>
      </c>
      <c r="H60" s="364" t="s">
        <v>287</v>
      </c>
      <c r="I60" s="364" t="s">
        <v>1092</v>
      </c>
      <c r="J60" s="366" t="s">
        <v>1133</v>
      </c>
      <c r="K60" s="366">
        <v>165585</v>
      </c>
      <c r="L60" s="366">
        <v>2</v>
      </c>
      <c r="M60" s="366">
        <v>165585</v>
      </c>
      <c r="N60" s="366">
        <v>2</v>
      </c>
    </row>
    <row r="61" spans="1:14" ht="36">
      <c r="A61" s="364">
        <v>59</v>
      </c>
      <c r="B61" s="365" t="s">
        <v>1009</v>
      </c>
      <c r="C61" s="364" t="s">
        <v>1078</v>
      </c>
      <c r="D61" s="364" t="s">
        <v>1090</v>
      </c>
      <c r="E61" s="364" t="s">
        <v>88</v>
      </c>
      <c r="F61" s="364" t="s">
        <v>1125</v>
      </c>
      <c r="G61" s="365" t="s">
        <v>340</v>
      </c>
      <c r="H61" s="364" t="s">
        <v>287</v>
      </c>
      <c r="I61" s="364" t="s">
        <v>1092</v>
      </c>
      <c r="J61" s="366" t="s">
        <v>1126</v>
      </c>
      <c r="K61" s="366">
        <v>390100</v>
      </c>
      <c r="L61" s="366">
        <v>4</v>
      </c>
      <c r="M61" s="366">
        <v>390100</v>
      </c>
      <c r="N61" s="366">
        <v>4</v>
      </c>
    </row>
    <row r="62" spans="1:14" ht="36">
      <c r="A62" s="364">
        <v>60</v>
      </c>
      <c r="B62" s="365" t="s">
        <v>1009</v>
      </c>
      <c r="C62" s="364" t="s">
        <v>1078</v>
      </c>
      <c r="D62" s="364" t="s">
        <v>1079</v>
      </c>
      <c r="E62" s="364" t="s">
        <v>88</v>
      </c>
      <c r="F62" s="364" t="s">
        <v>1157</v>
      </c>
      <c r="G62" s="365" t="s">
        <v>337</v>
      </c>
      <c r="H62" s="364" t="s">
        <v>298</v>
      </c>
      <c r="I62" s="364" t="s">
        <v>1092</v>
      </c>
      <c r="J62" s="366" t="s">
        <v>1158</v>
      </c>
      <c r="K62" s="366">
        <v>311040</v>
      </c>
      <c r="L62" s="366">
        <v>4</v>
      </c>
      <c r="M62" s="366">
        <v>311040</v>
      </c>
      <c r="N62" s="366">
        <v>4</v>
      </c>
    </row>
    <row r="63" spans="1:14" ht="36">
      <c r="A63" s="364">
        <v>61</v>
      </c>
      <c r="B63" s="365" t="s">
        <v>1009</v>
      </c>
      <c r="C63" s="364" t="s">
        <v>1078</v>
      </c>
      <c r="D63" s="364" t="s">
        <v>1079</v>
      </c>
      <c r="E63" s="364" t="s">
        <v>88</v>
      </c>
      <c r="F63" s="364" t="s">
        <v>1161</v>
      </c>
      <c r="G63" s="365" t="s">
        <v>326</v>
      </c>
      <c r="H63" s="364" t="s">
        <v>298</v>
      </c>
      <c r="I63" s="364" t="s">
        <v>1092</v>
      </c>
      <c r="J63" s="366" t="s">
        <v>1162</v>
      </c>
      <c r="K63" s="366">
        <v>888480</v>
      </c>
      <c r="L63" s="366">
        <v>12</v>
      </c>
      <c r="M63" s="366">
        <v>888480</v>
      </c>
      <c r="N63" s="366">
        <v>12</v>
      </c>
    </row>
    <row r="64" spans="1:14" ht="48">
      <c r="A64" s="364">
        <v>62</v>
      </c>
      <c r="B64" s="365" t="s">
        <v>1009</v>
      </c>
      <c r="C64" s="364" t="s">
        <v>1078</v>
      </c>
      <c r="D64" s="364" t="s">
        <v>1159</v>
      </c>
      <c r="E64" s="364" t="s">
        <v>88</v>
      </c>
      <c r="F64" s="364" t="s">
        <v>1255</v>
      </c>
      <c r="G64" s="365" t="s">
        <v>313</v>
      </c>
      <c r="H64" s="364" t="s">
        <v>298</v>
      </c>
      <c r="I64" s="364" t="s">
        <v>1088</v>
      </c>
      <c r="J64" s="366" t="s">
        <v>1256</v>
      </c>
      <c r="K64" s="366">
        <v>275892</v>
      </c>
      <c r="L64" s="366">
        <v>4</v>
      </c>
      <c r="M64" s="366">
        <v>275892</v>
      </c>
      <c r="N64" s="366">
        <v>4</v>
      </c>
    </row>
    <row r="65" spans="1:14" ht="36">
      <c r="A65" s="364">
        <v>63</v>
      </c>
      <c r="B65" s="365" t="s">
        <v>543</v>
      </c>
      <c r="C65" s="364" t="s">
        <v>1078</v>
      </c>
      <c r="D65" s="364" t="s">
        <v>1090</v>
      </c>
      <c r="E65" s="364" t="s">
        <v>242</v>
      </c>
      <c r="F65" s="364" t="s">
        <v>1140</v>
      </c>
      <c r="G65" s="365" t="s">
        <v>321</v>
      </c>
      <c r="H65" s="364" t="s">
        <v>287</v>
      </c>
      <c r="I65" s="364" t="s">
        <v>1092</v>
      </c>
      <c r="J65" s="366" t="s">
        <v>1141</v>
      </c>
      <c r="K65" s="366">
        <v>597210</v>
      </c>
      <c r="L65" s="366">
        <v>6</v>
      </c>
      <c r="M65" s="366">
        <v>597210</v>
      </c>
      <c r="N65" s="366">
        <v>6</v>
      </c>
    </row>
    <row r="66" spans="1:14" ht="36">
      <c r="A66" s="364">
        <v>64</v>
      </c>
      <c r="B66" s="365" t="s">
        <v>543</v>
      </c>
      <c r="C66" s="364" t="s">
        <v>1078</v>
      </c>
      <c r="D66" s="364" t="s">
        <v>1090</v>
      </c>
      <c r="E66" s="364" t="s">
        <v>242</v>
      </c>
      <c r="F66" s="364" t="s">
        <v>1138</v>
      </c>
      <c r="G66" s="365" t="s">
        <v>351</v>
      </c>
      <c r="H66" s="364" t="s">
        <v>287</v>
      </c>
      <c r="I66" s="364" t="s">
        <v>1092</v>
      </c>
      <c r="J66" s="366" t="s">
        <v>1139</v>
      </c>
      <c r="K66" s="366">
        <v>194735</v>
      </c>
      <c r="L66" s="366">
        <v>2</v>
      </c>
      <c r="M66" s="366">
        <v>194735</v>
      </c>
      <c r="N66" s="366">
        <v>2</v>
      </c>
    </row>
    <row r="67" spans="1:14" ht="36">
      <c r="A67" s="364">
        <v>65</v>
      </c>
      <c r="B67" s="365" t="s">
        <v>543</v>
      </c>
      <c r="C67" s="364" t="s">
        <v>1078</v>
      </c>
      <c r="D67" s="364" t="s">
        <v>1090</v>
      </c>
      <c r="E67" s="364" t="s">
        <v>242</v>
      </c>
      <c r="F67" s="364" t="s">
        <v>1210</v>
      </c>
      <c r="G67" s="365" t="s">
        <v>420</v>
      </c>
      <c r="H67" s="364" t="s">
        <v>287</v>
      </c>
      <c r="I67" s="364" t="s">
        <v>1092</v>
      </c>
      <c r="J67" s="366" t="s">
        <v>1211</v>
      </c>
      <c r="K67" s="366">
        <v>370090</v>
      </c>
      <c r="L67" s="366">
        <v>4</v>
      </c>
      <c r="M67" s="366">
        <v>370090</v>
      </c>
      <c r="N67" s="366">
        <v>4</v>
      </c>
    </row>
    <row r="68" spans="1:14" ht="36">
      <c r="A68" s="364">
        <v>66</v>
      </c>
      <c r="B68" s="365" t="s">
        <v>389</v>
      </c>
      <c r="C68" s="364" t="s">
        <v>1078</v>
      </c>
      <c r="D68" s="364" t="s">
        <v>1079</v>
      </c>
      <c r="E68" s="364" t="s">
        <v>258</v>
      </c>
      <c r="F68" s="364" t="s">
        <v>1167</v>
      </c>
      <c r="G68" s="365" t="s">
        <v>322</v>
      </c>
      <c r="H68" s="364" t="s">
        <v>293</v>
      </c>
      <c r="I68" s="364" t="s">
        <v>1084</v>
      </c>
      <c r="J68" s="366" t="s">
        <v>1168</v>
      </c>
      <c r="K68" s="366">
        <v>281230</v>
      </c>
      <c r="L68" s="366">
        <v>2</v>
      </c>
      <c r="M68" s="366">
        <v>281230</v>
      </c>
      <c r="N68" s="366">
        <v>2</v>
      </c>
    </row>
    <row r="69" spans="1:14" ht="36">
      <c r="A69" s="364">
        <v>67</v>
      </c>
      <c r="B69" s="365" t="s">
        <v>389</v>
      </c>
      <c r="C69" s="364" t="s">
        <v>1078</v>
      </c>
      <c r="D69" s="364" t="s">
        <v>1079</v>
      </c>
      <c r="E69" s="364" t="s">
        <v>258</v>
      </c>
      <c r="F69" s="364" t="s">
        <v>1094</v>
      </c>
      <c r="G69" s="365" t="s">
        <v>336</v>
      </c>
      <c r="H69" s="364" t="s">
        <v>293</v>
      </c>
      <c r="I69" s="364" t="s">
        <v>1084</v>
      </c>
      <c r="J69" s="366" t="s">
        <v>1095</v>
      </c>
      <c r="K69" s="366">
        <v>291095</v>
      </c>
      <c r="L69" s="366">
        <v>2</v>
      </c>
      <c r="M69" s="366">
        <v>291095</v>
      </c>
      <c r="N69" s="366">
        <v>2</v>
      </c>
    </row>
    <row r="70" spans="1:14" ht="36">
      <c r="A70" s="364">
        <v>68</v>
      </c>
      <c r="B70" s="365" t="s">
        <v>389</v>
      </c>
      <c r="C70" s="364" t="s">
        <v>1078</v>
      </c>
      <c r="D70" s="364" t="s">
        <v>1079</v>
      </c>
      <c r="E70" s="364" t="s">
        <v>258</v>
      </c>
      <c r="F70" s="364" t="s">
        <v>1083</v>
      </c>
      <c r="G70" s="365" t="s">
        <v>312</v>
      </c>
      <c r="H70" s="364" t="s">
        <v>293</v>
      </c>
      <c r="I70" s="364" t="s">
        <v>1084</v>
      </c>
      <c r="J70" s="366" t="s">
        <v>1085</v>
      </c>
      <c r="K70" s="366">
        <v>541561</v>
      </c>
      <c r="L70" s="366">
        <v>4</v>
      </c>
      <c r="M70" s="366">
        <v>541561</v>
      </c>
      <c r="N70" s="366">
        <v>4</v>
      </c>
    </row>
    <row r="71" spans="1:14" ht="24">
      <c r="A71" s="364">
        <v>69</v>
      </c>
      <c r="B71" s="365" t="s">
        <v>1775</v>
      </c>
      <c r="C71" s="364" t="s">
        <v>1078</v>
      </c>
      <c r="D71" s="364" t="s">
        <v>1090</v>
      </c>
      <c r="E71" s="364" t="s">
        <v>258</v>
      </c>
      <c r="F71" s="364" t="s">
        <v>1776</v>
      </c>
      <c r="G71" s="365" t="s">
        <v>347</v>
      </c>
      <c r="H71" s="364" t="s">
        <v>287</v>
      </c>
      <c r="I71" s="364" t="s">
        <v>1092</v>
      </c>
      <c r="J71" s="366" t="s">
        <v>1777</v>
      </c>
      <c r="K71" s="366">
        <v>1334400</v>
      </c>
      <c r="L71" s="366">
        <v>12</v>
      </c>
      <c r="M71" s="366">
        <v>1334400</v>
      </c>
      <c r="N71" s="366">
        <v>12</v>
      </c>
    </row>
    <row r="72" spans="1:14" ht="24">
      <c r="A72" s="364">
        <v>70</v>
      </c>
      <c r="B72" s="365" t="s">
        <v>1775</v>
      </c>
      <c r="C72" s="364" t="s">
        <v>1078</v>
      </c>
      <c r="D72" s="364" t="s">
        <v>1079</v>
      </c>
      <c r="E72" s="364" t="s">
        <v>258</v>
      </c>
      <c r="F72" s="364" t="s">
        <v>1157</v>
      </c>
      <c r="G72" s="365" t="s">
        <v>337</v>
      </c>
      <c r="H72" s="364" t="s">
        <v>298</v>
      </c>
      <c r="I72" s="364" t="s">
        <v>1092</v>
      </c>
      <c r="J72" s="366" t="s">
        <v>1158</v>
      </c>
      <c r="K72" s="366">
        <v>466560</v>
      </c>
      <c r="L72" s="366">
        <v>6</v>
      </c>
      <c r="M72" s="366">
        <v>466560</v>
      </c>
      <c r="N72" s="366">
        <v>6</v>
      </c>
    </row>
    <row r="73" spans="1:14" ht="36">
      <c r="A73" s="364">
        <v>71</v>
      </c>
      <c r="B73" s="365" t="s">
        <v>1775</v>
      </c>
      <c r="C73" s="364" t="s">
        <v>1078</v>
      </c>
      <c r="D73" s="364" t="s">
        <v>1079</v>
      </c>
      <c r="E73" s="364" t="s">
        <v>258</v>
      </c>
      <c r="F73" s="364" t="s">
        <v>1167</v>
      </c>
      <c r="G73" s="365" t="s">
        <v>322</v>
      </c>
      <c r="H73" s="364" t="s">
        <v>293</v>
      </c>
      <c r="I73" s="364" t="s">
        <v>1084</v>
      </c>
      <c r="J73" s="366" t="s">
        <v>1168</v>
      </c>
      <c r="K73" s="366">
        <v>686424</v>
      </c>
      <c r="L73" s="366">
        <v>5</v>
      </c>
      <c r="M73" s="366">
        <v>686424</v>
      </c>
      <c r="N73" s="366">
        <v>5</v>
      </c>
    </row>
    <row r="74" spans="1:14" ht="24">
      <c r="A74" s="364">
        <v>72</v>
      </c>
      <c r="B74" s="365" t="s">
        <v>1728</v>
      </c>
      <c r="C74" s="364" t="s">
        <v>1078</v>
      </c>
      <c r="D74" s="364" t="s">
        <v>1079</v>
      </c>
      <c r="E74" s="364" t="s">
        <v>258</v>
      </c>
      <c r="F74" s="364" t="s">
        <v>1100</v>
      </c>
      <c r="G74" s="365" t="s">
        <v>324</v>
      </c>
      <c r="H74" s="364" t="s">
        <v>298</v>
      </c>
      <c r="I74" s="364" t="s">
        <v>1092</v>
      </c>
      <c r="J74" s="366" t="s">
        <v>1101</v>
      </c>
      <c r="K74" s="366">
        <v>617100</v>
      </c>
      <c r="L74" s="366">
        <v>8</v>
      </c>
      <c r="M74" s="366">
        <v>617100</v>
      </c>
      <c r="N74" s="366">
        <v>8</v>
      </c>
    </row>
    <row r="75" spans="1:14" ht="24">
      <c r="A75" s="364">
        <v>73</v>
      </c>
      <c r="B75" s="365" t="s">
        <v>1728</v>
      </c>
      <c r="C75" s="364" t="s">
        <v>1078</v>
      </c>
      <c r="D75" s="364" t="s">
        <v>1079</v>
      </c>
      <c r="E75" s="364" t="s">
        <v>258</v>
      </c>
      <c r="F75" s="364" t="s">
        <v>1161</v>
      </c>
      <c r="G75" s="365" t="s">
        <v>326</v>
      </c>
      <c r="H75" s="364" t="s">
        <v>298</v>
      </c>
      <c r="I75" s="364" t="s">
        <v>1092</v>
      </c>
      <c r="J75" s="366" t="s">
        <v>1162</v>
      </c>
      <c r="K75" s="366">
        <v>629340</v>
      </c>
      <c r="L75" s="366">
        <v>8</v>
      </c>
      <c r="M75" s="366">
        <v>629340</v>
      </c>
      <c r="N75" s="366">
        <v>8</v>
      </c>
    </row>
    <row r="76" spans="1:14" ht="36">
      <c r="A76" s="364">
        <v>74</v>
      </c>
      <c r="B76" s="365" t="s">
        <v>59</v>
      </c>
      <c r="C76" s="364" t="s">
        <v>1078</v>
      </c>
      <c r="D76" s="364" t="s">
        <v>1102</v>
      </c>
      <c r="E76" s="364" t="s">
        <v>46</v>
      </c>
      <c r="F76" s="364" t="s">
        <v>1155</v>
      </c>
      <c r="G76" s="365" t="s">
        <v>409</v>
      </c>
      <c r="H76" s="364" t="s">
        <v>410</v>
      </c>
      <c r="I76" s="364" t="s">
        <v>1081</v>
      </c>
      <c r="J76" s="366" t="s">
        <v>1156</v>
      </c>
      <c r="K76" s="366">
        <v>1420800</v>
      </c>
      <c r="L76" s="366">
        <v>20</v>
      </c>
      <c r="M76" s="366">
        <v>1420800</v>
      </c>
      <c r="N76" s="366">
        <v>20</v>
      </c>
    </row>
    <row r="77" spans="1:14" ht="36">
      <c r="A77" s="364">
        <v>75</v>
      </c>
      <c r="B77" s="365" t="s">
        <v>59</v>
      </c>
      <c r="C77" s="364" t="s">
        <v>1078</v>
      </c>
      <c r="D77" s="364" t="s">
        <v>1090</v>
      </c>
      <c r="E77" s="364" t="s">
        <v>46</v>
      </c>
      <c r="F77" s="364" t="s">
        <v>1140</v>
      </c>
      <c r="G77" s="365" t="s">
        <v>321</v>
      </c>
      <c r="H77" s="364" t="s">
        <v>287</v>
      </c>
      <c r="I77" s="364" t="s">
        <v>1092</v>
      </c>
      <c r="J77" s="366" t="s">
        <v>1141</v>
      </c>
      <c r="K77" s="366">
        <v>1943860</v>
      </c>
      <c r="L77" s="366">
        <v>20</v>
      </c>
      <c r="M77" s="366">
        <v>1943860</v>
      </c>
      <c r="N77" s="366">
        <v>20</v>
      </c>
    </row>
    <row r="78" spans="1:14" ht="36">
      <c r="A78" s="364">
        <v>76</v>
      </c>
      <c r="B78" s="365" t="s">
        <v>59</v>
      </c>
      <c r="C78" s="364" t="s">
        <v>1078</v>
      </c>
      <c r="D78" s="364" t="s">
        <v>1090</v>
      </c>
      <c r="E78" s="364" t="s">
        <v>46</v>
      </c>
      <c r="F78" s="364" t="s">
        <v>1138</v>
      </c>
      <c r="G78" s="365" t="s">
        <v>351</v>
      </c>
      <c r="H78" s="364" t="s">
        <v>287</v>
      </c>
      <c r="I78" s="364" t="s">
        <v>1092</v>
      </c>
      <c r="J78" s="366" t="s">
        <v>1139</v>
      </c>
      <c r="K78" s="366">
        <v>1140918</v>
      </c>
      <c r="L78" s="366">
        <v>12</v>
      </c>
      <c r="M78" s="366">
        <v>1140918</v>
      </c>
      <c r="N78" s="366">
        <v>12</v>
      </c>
    </row>
    <row r="79" spans="1:14" ht="36">
      <c r="A79" s="364">
        <v>77</v>
      </c>
      <c r="B79" s="365" t="s">
        <v>59</v>
      </c>
      <c r="C79" s="364" t="s">
        <v>1078</v>
      </c>
      <c r="D79" s="364" t="s">
        <v>1079</v>
      </c>
      <c r="E79" s="364" t="s">
        <v>46</v>
      </c>
      <c r="F79" s="364" t="s">
        <v>1098</v>
      </c>
      <c r="G79" s="365" t="s">
        <v>311</v>
      </c>
      <c r="H79" s="364" t="s">
        <v>294</v>
      </c>
      <c r="I79" s="364" t="s">
        <v>1081</v>
      </c>
      <c r="J79" s="366" t="s">
        <v>1099</v>
      </c>
      <c r="K79" s="366">
        <v>1557298</v>
      </c>
      <c r="L79" s="366">
        <v>21</v>
      </c>
      <c r="M79" s="366">
        <v>1557298</v>
      </c>
      <c r="N79" s="366">
        <v>21</v>
      </c>
    </row>
    <row r="80" spans="1:14" ht="36">
      <c r="A80" s="364">
        <v>78</v>
      </c>
      <c r="B80" s="365" t="s">
        <v>59</v>
      </c>
      <c r="C80" s="364" t="s">
        <v>1078</v>
      </c>
      <c r="D80" s="364" t="s">
        <v>1079</v>
      </c>
      <c r="E80" s="364" t="s">
        <v>46</v>
      </c>
      <c r="F80" s="364" t="s">
        <v>1729</v>
      </c>
      <c r="G80" s="365" t="s">
        <v>418</v>
      </c>
      <c r="H80" s="364" t="s">
        <v>291</v>
      </c>
      <c r="I80" s="364" t="s">
        <v>1081</v>
      </c>
      <c r="J80" s="366" t="s">
        <v>1730</v>
      </c>
      <c r="K80" s="366">
        <v>296822</v>
      </c>
      <c r="L80" s="366">
        <v>4</v>
      </c>
      <c r="M80" s="366">
        <v>296822</v>
      </c>
      <c r="N80" s="366">
        <v>4</v>
      </c>
    </row>
    <row r="81" spans="1:14" ht="36">
      <c r="A81" s="364">
        <v>79</v>
      </c>
      <c r="B81" s="365" t="s">
        <v>59</v>
      </c>
      <c r="C81" s="364" t="s">
        <v>1078</v>
      </c>
      <c r="D81" s="364" t="s">
        <v>1079</v>
      </c>
      <c r="E81" s="364" t="s">
        <v>46</v>
      </c>
      <c r="F81" s="364" t="s">
        <v>1144</v>
      </c>
      <c r="G81" s="365" t="s">
        <v>332</v>
      </c>
      <c r="H81" s="364" t="s">
        <v>293</v>
      </c>
      <c r="I81" s="364" t="s">
        <v>1081</v>
      </c>
      <c r="J81" s="366" t="s">
        <v>1145</v>
      </c>
      <c r="K81" s="366">
        <v>342881</v>
      </c>
      <c r="L81" s="366">
        <v>4</v>
      </c>
      <c r="M81" s="366">
        <v>342881</v>
      </c>
      <c r="N81" s="366">
        <v>4</v>
      </c>
    </row>
    <row r="82" spans="1:14" ht="48">
      <c r="A82" s="364">
        <v>80</v>
      </c>
      <c r="B82" s="365" t="s">
        <v>59</v>
      </c>
      <c r="C82" s="364" t="s">
        <v>1078</v>
      </c>
      <c r="D82" s="364" t="s">
        <v>1159</v>
      </c>
      <c r="E82" s="364" t="s">
        <v>46</v>
      </c>
      <c r="F82" s="364" t="s">
        <v>1178</v>
      </c>
      <c r="G82" s="365" t="s">
        <v>344</v>
      </c>
      <c r="H82" s="364" t="s">
        <v>293</v>
      </c>
      <c r="I82" s="364" t="s">
        <v>1081</v>
      </c>
      <c r="J82" s="366" t="s">
        <v>1179</v>
      </c>
      <c r="K82" s="366">
        <v>321039</v>
      </c>
      <c r="L82" s="366">
        <v>4</v>
      </c>
      <c r="M82" s="366">
        <v>321039</v>
      </c>
      <c r="N82" s="366">
        <v>4</v>
      </c>
    </row>
    <row r="83" spans="1:14" ht="48">
      <c r="A83" s="364">
        <v>81</v>
      </c>
      <c r="B83" s="365" t="s">
        <v>59</v>
      </c>
      <c r="C83" s="364" t="s">
        <v>1078</v>
      </c>
      <c r="D83" s="364" t="s">
        <v>1159</v>
      </c>
      <c r="E83" s="364" t="s">
        <v>46</v>
      </c>
      <c r="F83" s="364" t="s">
        <v>1165</v>
      </c>
      <c r="G83" s="365" t="s">
        <v>416</v>
      </c>
      <c r="H83" s="364" t="s">
        <v>293</v>
      </c>
      <c r="I83" s="364" t="s">
        <v>1081</v>
      </c>
      <c r="J83" s="366" t="s">
        <v>1166</v>
      </c>
      <c r="K83" s="366">
        <v>290044</v>
      </c>
      <c r="L83" s="366">
        <v>4</v>
      </c>
      <c r="M83" s="366">
        <v>290044</v>
      </c>
      <c r="N83" s="366">
        <v>4</v>
      </c>
    </row>
    <row r="84" spans="1:14" ht="48">
      <c r="A84" s="364">
        <v>82</v>
      </c>
      <c r="B84" s="365" t="s">
        <v>59</v>
      </c>
      <c r="C84" s="364" t="s">
        <v>1078</v>
      </c>
      <c r="D84" s="364" t="s">
        <v>1159</v>
      </c>
      <c r="E84" s="364" t="s">
        <v>46</v>
      </c>
      <c r="F84" s="364" t="s">
        <v>1206</v>
      </c>
      <c r="G84" s="365" t="s">
        <v>335</v>
      </c>
      <c r="H84" s="364" t="s">
        <v>293</v>
      </c>
      <c r="I84" s="364" t="s">
        <v>1081</v>
      </c>
      <c r="J84" s="366" t="s">
        <v>1207</v>
      </c>
      <c r="K84" s="366">
        <v>555034</v>
      </c>
      <c r="L84" s="366">
        <v>8</v>
      </c>
      <c r="M84" s="366">
        <v>555034</v>
      </c>
      <c r="N84" s="366">
        <v>8</v>
      </c>
    </row>
    <row r="85" spans="1:14" ht="36">
      <c r="A85" s="364">
        <v>83</v>
      </c>
      <c r="B85" s="365" t="s">
        <v>59</v>
      </c>
      <c r="C85" s="364" t="s">
        <v>1078</v>
      </c>
      <c r="D85" s="364" t="s">
        <v>1086</v>
      </c>
      <c r="E85" s="364" t="s">
        <v>46</v>
      </c>
      <c r="F85" s="364" t="s">
        <v>1208</v>
      </c>
      <c r="G85" s="365" t="s">
        <v>415</v>
      </c>
      <c r="H85" s="364" t="s">
        <v>293</v>
      </c>
      <c r="I85" s="364" t="s">
        <v>1081</v>
      </c>
      <c r="J85" s="366" t="s">
        <v>1209</v>
      </c>
      <c r="K85" s="366">
        <v>521308</v>
      </c>
      <c r="L85" s="366">
        <v>8</v>
      </c>
      <c r="M85" s="366">
        <v>521308</v>
      </c>
      <c r="N85" s="366">
        <v>8</v>
      </c>
    </row>
    <row r="86" spans="1:14" ht="48">
      <c r="A86" s="364">
        <v>84</v>
      </c>
      <c r="B86" s="365" t="s">
        <v>59</v>
      </c>
      <c r="C86" s="364" t="s">
        <v>1078</v>
      </c>
      <c r="D86" s="364" t="s">
        <v>1159</v>
      </c>
      <c r="E86" s="364" t="s">
        <v>46</v>
      </c>
      <c r="F86" s="364" t="s">
        <v>1664</v>
      </c>
      <c r="G86" s="365" t="s">
        <v>1008</v>
      </c>
      <c r="H86" s="364" t="s">
        <v>293</v>
      </c>
      <c r="I86" s="364" t="s">
        <v>1081</v>
      </c>
      <c r="J86" s="366" t="s">
        <v>1489</v>
      </c>
      <c r="K86" s="366">
        <v>298584</v>
      </c>
      <c r="L86" s="366">
        <v>4</v>
      </c>
      <c r="M86" s="366">
        <v>298584</v>
      </c>
      <c r="N86" s="366">
        <v>4</v>
      </c>
    </row>
    <row r="87" spans="1:14" ht="36">
      <c r="A87" s="364">
        <v>85</v>
      </c>
      <c r="B87" s="365" t="s">
        <v>59</v>
      </c>
      <c r="C87" s="364" t="s">
        <v>1078</v>
      </c>
      <c r="D87" s="364" t="s">
        <v>1079</v>
      </c>
      <c r="E87" s="364" t="s">
        <v>46</v>
      </c>
      <c r="F87" s="364" t="s">
        <v>1265</v>
      </c>
      <c r="G87" s="365" t="s">
        <v>317</v>
      </c>
      <c r="H87" s="364" t="s">
        <v>293</v>
      </c>
      <c r="I87" s="364" t="s">
        <v>1084</v>
      </c>
      <c r="J87" s="366" t="s">
        <v>1266</v>
      </c>
      <c r="K87" s="366">
        <v>348341</v>
      </c>
      <c r="L87" s="366">
        <v>4</v>
      </c>
      <c r="M87" s="366">
        <v>348341</v>
      </c>
      <c r="N87" s="366">
        <v>4</v>
      </c>
    </row>
    <row r="88" spans="1:14" ht="36">
      <c r="A88" s="364">
        <v>86</v>
      </c>
      <c r="B88" s="365" t="s">
        <v>59</v>
      </c>
      <c r="C88" s="364" t="s">
        <v>1078</v>
      </c>
      <c r="D88" s="364" t="s">
        <v>1079</v>
      </c>
      <c r="E88" s="364" t="s">
        <v>46</v>
      </c>
      <c r="F88" s="364" t="s">
        <v>1167</v>
      </c>
      <c r="G88" s="365" t="s">
        <v>322</v>
      </c>
      <c r="H88" s="364" t="s">
        <v>293</v>
      </c>
      <c r="I88" s="364" t="s">
        <v>1084</v>
      </c>
      <c r="J88" s="366" t="s">
        <v>1168</v>
      </c>
      <c r="K88" s="366">
        <v>270129</v>
      </c>
      <c r="L88" s="366">
        <v>2</v>
      </c>
      <c r="M88" s="366">
        <v>270129</v>
      </c>
      <c r="N88" s="366">
        <v>2</v>
      </c>
    </row>
    <row r="89" spans="1:14" ht="36">
      <c r="A89" s="364">
        <v>87</v>
      </c>
      <c r="B89" s="365" t="s">
        <v>59</v>
      </c>
      <c r="C89" s="364" t="s">
        <v>1078</v>
      </c>
      <c r="D89" s="364" t="s">
        <v>1079</v>
      </c>
      <c r="E89" s="364" t="s">
        <v>46</v>
      </c>
      <c r="F89" s="364" t="s">
        <v>1094</v>
      </c>
      <c r="G89" s="365" t="s">
        <v>336</v>
      </c>
      <c r="H89" s="364" t="s">
        <v>293</v>
      </c>
      <c r="I89" s="364" t="s">
        <v>1084</v>
      </c>
      <c r="J89" s="366" t="s">
        <v>1095</v>
      </c>
      <c r="K89" s="366">
        <v>838814</v>
      </c>
      <c r="L89" s="366">
        <v>6</v>
      </c>
      <c r="M89" s="366">
        <v>838814</v>
      </c>
      <c r="N89" s="366">
        <v>6</v>
      </c>
    </row>
    <row r="90" spans="1:14" ht="36">
      <c r="A90" s="364">
        <v>88</v>
      </c>
      <c r="B90" s="365" t="s">
        <v>59</v>
      </c>
      <c r="C90" s="364" t="s">
        <v>1078</v>
      </c>
      <c r="D90" s="364" t="s">
        <v>1079</v>
      </c>
      <c r="E90" s="364" t="s">
        <v>46</v>
      </c>
      <c r="F90" s="364" t="s">
        <v>1083</v>
      </c>
      <c r="G90" s="365" t="s">
        <v>312</v>
      </c>
      <c r="H90" s="364" t="s">
        <v>293</v>
      </c>
      <c r="I90" s="364" t="s">
        <v>1084</v>
      </c>
      <c r="J90" s="366" t="s">
        <v>1085</v>
      </c>
      <c r="K90" s="366">
        <v>650229</v>
      </c>
      <c r="L90" s="366">
        <v>5</v>
      </c>
      <c r="M90" s="366">
        <v>650229</v>
      </c>
      <c r="N90" s="366">
        <v>5</v>
      </c>
    </row>
    <row r="91" spans="1:14" ht="36">
      <c r="A91" s="364">
        <v>89</v>
      </c>
      <c r="B91" s="365" t="s">
        <v>59</v>
      </c>
      <c r="C91" s="364" t="s">
        <v>1078</v>
      </c>
      <c r="D91" s="364" t="s">
        <v>1079</v>
      </c>
      <c r="E91" s="364" t="s">
        <v>46</v>
      </c>
      <c r="F91" s="364" t="s">
        <v>1196</v>
      </c>
      <c r="G91" s="365" t="s">
        <v>334</v>
      </c>
      <c r="H91" s="364" t="s">
        <v>293</v>
      </c>
      <c r="I91" s="364" t="s">
        <v>1084</v>
      </c>
      <c r="J91" s="366" t="s">
        <v>1197</v>
      </c>
      <c r="K91" s="366">
        <v>388170</v>
      </c>
      <c r="L91" s="366">
        <v>4</v>
      </c>
      <c r="M91" s="366">
        <v>388170</v>
      </c>
      <c r="N91" s="366">
        <v>4</v>
      </c>
    </row>
    <row r="92" spans="1:14" ht="36">
      <c r="A92" s="364">
        <v>90</v>
      </c>
      <c r="B92" s="365" t="s">
        <v>59</v>
      </c>
      <c r="C92" s="364" t="s">
        <v>1078</v>
      </c>
      <c r="D92" s="364" t="s">
        <v>1079</v>
      </c>
      <c r="E92" s="364" t="s">
        <v>46</v>
      </c>
      <c r="F92" s="364" t="s">
        <v>1180</v>
      </c>
      <c r="G92" s="365" t="s">
        <v>417</v>
      </c>
      <c r="H92" s="364" t="s">
        <v>293</v>
      </c>
      <c r="I92" s="364" t="s">
        <v>1084</v>
      </c>
      <c r="J92" s="366" t="s">
        <v>1181</v>
      </c>
      <c r="K92" s="366">
        <v>337742</v>
      </c>
      <c r="L92" s="366">
        <v>4</v>
      </c>
      <c r="M92" s="366">
        <v>337742</v>
      </c>
      <c r="N92" s="366">
        <v>4</v>
      </c>
    </row>
    <row r="93" spans="1:14" ht="36">
      <c r="A93" s="364">
        <v>91</v>
      </c>
      <c r="B93" s="365" t="s">
        <v>59</v>
      </c>
      <c r="C93" s="364" t="s">
        <v>1078</v>
      </c>
      <c r="D93" s="364" t="s">
        <v>1079</v>
      </c>
      <c r="E93" s="364" t="s">
        <v>46</v>
      </c>
      <c r="F93" s="364" t="s">
        <v>1516</v>
      </c>
      <c r="G93" s="365" t="s">
        <v>980</v>
      </c>
      <c r="H93" s="364" t="s">
        <v>302</v>
      </c>
      <c r="I93" s="364" t="s">
        <v>1183</v>
      </c>
      <c r="J93" s="366" t="s">
        <v>1517</v>
      </c>
      <c r="K93" s="366">
        <v>355432</v>
      </c>
      <c r="L93" s="366">
        <v>2</v>
      </c>
      <c r="M93" s="366">
        <v>355432</v>
      </c>
      <c r="N93" s="366">
        <v>2</v>
      </c>
    </row>
    <row r="94" spans="1:14" ht="36">
      <c r="A94" s="364">
        <v>92</v>
      </c>
      <c r="B94" s="365" t="s">
        <v>59</v>
      </c>
      <c r="C94" s="364" t="s">
        <v>1078</v>
      </c>
      <c r="D94" s="364" t="s">
        <v>1079</v>
      </c>
      <c r="E94" s="364" t="s">
        <v>46</v>
      </c>
      <c r="F94" s="364" t="s">
        <v>1824</v>
      </c>
      <c r="G94" s="365" t="s">
        <v>1825</v>
      </c>
      <c r="H94" s="364" t="s">
        <v>302</v>
      </c>
      <c r="I94" s="364" t="s">
        <v>1183</v>
      </c>
      <c r="J94" s="366" t="s">
        <v>1826</v>
      </c>
      <c r="K94" s="366">
        <v>368830</v>
      </c>
      <c r="L94" s="366">
        <v>2</v>
      </c>
      <c r="M94" s="366">
        <v>368830</v>
      </c>
      <c r="N94" s="366">
        <v>2</v>
      </c>
    </row>
    <row r="95" spans="1:14" ht="24">
      <c r="A95" s="364">
        <v>93</v>
      </c>
      <c r="B95" s="365" t="s">
        <v>573</v>
      </c>
      <c r="C95" s="364" t="s">
        <v>1078</v>
      </c>
      <c r="D95" s="364" t="s">
        <v>1090</v>
      </c>
      <c r="E95" s="364" t="s">
        <v>46</v>
      </c>
      <c r="F95" s="364" t="s">
        <v>1132</v>
      </c>
      <c r="G95" s="365" t="s">
        <v>325</v>
      </c>
      <c r="H95" s="364" t="s">
        <v>287</v>
      </c>
      <c r="I95" s="364" t="s">
        <v>1092</v>
      </c>
      <c r="J95" s="366" t="s">
        <v>1133</v>
      </c>
      <c r="K95" s="366">
        <v>1288770</v>
      </c>
      <c r="L95" s="366">
        <v>17</v>
      </c>
      <c r="M95" s="366">
        <v>1288770</v>
      </c>
      <c r="N95" s="366">
        <v>17</v>
      </c>
    </row>
    <row r="96" spans="1:14" ht="24">
      <c r="A96" s="364">
        <v>94</v>
      </c>
      <c r="B96" s="365" t="s">
        <v>573</v>
      </c>
      <c r="C96" s="364" t="s">
        <v>1078</v>
      </c>
      <c r="D96" s="364" t="s">
        <v>1079</v>
      </c>
      <c r="E96" s="364" t="s">
        <v>46</v>
      </c>
      <c r="F96" s="364" t="s">
        <v>1100</v>
      </c>
      <c r="G96" s="365" t="s">
        <v>324</v>
      </c>
      <c r="H96" s="364" t="s">
        <v>298</v>
      </c>
      <c r="I96" s="364" t="s">
        <v>1092</v>
      </c>
      <c r="J96" s="366" t="s">
        <v>1101</v>
      </c>
      <c r="K96" s="366">
        <v>662475</v>
      </c>
      <c r="L96" s="366">
        <v>10</v>
      </c>
      <c r="M96" s="366">
        <v>662475</v>
      </c>
      <c r="N96" s="366">
        <v>10</v>
      </c>
    </row>
    <row r="97" spans="1:14" ht="48">
      <c r="A97" s="364">
        <v>95</v>
      </c>
      <c r="B97" s="365" t="s">
        <v>573</v>
      </c>
      <c r="C97" s="364" t="s">
        <v>1078</v>
      </c>
      <c r="D97" s="364" t="s">
        <v>1159</v>
      </c>
      <c r="E97" s="364" t="s">
        <v>46</v>
      </c>
      <c r="F97" s="364" t="s">
        <v>1255</v>
      </c>
      <c r="G97" s="365" t="s">
        <v>313</v>
      </c>
      <c r="H97" s="364" t="s">
        <v>298</v>
      </c>
      <c r="I97" s="364" t="s">
        <v>1088</v>
      </c>
      <c r="J97" s="366" t="s">
        <v>1256</v>
      </c>
      <c r="K97" s="366">
        <v>3639780</v>
      </c>
      <c r="L97" s="366">
        <v>60</v>
      </c>
      <c r="M97" s="366">
        <v>3639780</v>
      </c>
      <c r="N97" s="366">
        <v>60</v>
      </c>
    </row>
    <row r="98" spans="1:14" ht="24">
      <c r="A98" s="364">
        <v>96</v>
      </c>
      <c r="B98" s="365" t="s">
        <v>275</v>
      </c>
      <c r="C98" s="364" t="s">
        <v>1078</v>
      </c>
      <c r="D98" s="364" t="s">
        <v>1079</v>
      </c>
      <c r="E98" s="364" t="s">
        <v>115</v>
      </c>
      <c r="F98" s="364" t="s">
        <v>1494</v>
      </c>
      <c r="G98" s="365" t="s">
        <v>1035</v>
      </c>
      <c r="H98" s="364" t="s">
        <v>306</v>
      </c>
      <c r="I98" s="364" t="s">
        <v>1251</v>
      </c>
      <c r="J98" s="366" t="s">
        <v>1495</v>
      </c>
      <c r="K98" s="366">
        <v>358952</v>
      </c>
      <c r="L98" s="366">
        <v>2</v>
      </c>
      <c r="M98" s="366">
        <v>358952</v>
      </c>
      <c r="N98" s="366">
        <v>2</v>
      </c>
    </row>
    <row r="99" spans="1:14" ht="24">
      <c r="A99" s="364">
        <v>97</v>
      </c>
      <c r="B99" s="365" t="s">
        <v>275</v>
      </c>
      <c r="C99" s="364" t="s">
        <v>1078</v>
      </c>
      <c r="D99" s="364" t="s">
        <v>1090</v>
      </c>
      <c r="E99" s="364" t="s">
        <v>115</v>
      </c>
      <c r="F99" s="364" t="s">
        <v>1490</v>
      </c>
      <c r="G99" s="365" t="s">
        <v>340</v>
      </c>
      <c r="H99" s="364" t="s">
        <v>300</v>
      </c>
      <c r="I99" s="364" t="s">
        <v>1081</v>
      </c>
      <c r="J99" s="366" t="s">
        <v>1491</v>
      </c>
      <c r="K99" s="366">
        <v>412482</v>
      </c>
      <c r="L99" s="366">
        <v>4</v>
      </c>
      <c r="M99" s="366">
        <v>412482</v>
      </c>
      <c r="N99" s="366">
        <v>4</v>
      </c>
    </row>
    <row r="100" spans="1:14" ht="24">
      <c r="A100" s="364">
        <v>98</v>
      </c>
      <c r="B100" s="365" t="s">
        <v>275</v>
      </c>
      <c r="C100" s="364" t="s">
        <v>1078</v>
      </c>
      <c r="D100" s="364" t="s">
        <v>1090</v>
      </c>
      <c r="E100" s="364" t="s">
        <v>115</v>
      </c>
      <c r="F100" s="364" t="s">
        <v>1170</v>
      </c>
      <c r="G100" s="365" t="s">
        <v>321</v>
      </c>
      <c r="H100" s="364" t="s">
        <v>300</v>
      </c>
      <c r="I100" s="364" t="s">
        <v>1081</v>
      </c>
      <c r="J100" s="366" t="s">
        <v>1171</v>
      </c>
      <c r="K100" s="366">
        <v>227476</v>
      </c>
      <c r="L100" s="366">
        <v>2</v>
      </c>
      <c r="M100" s="366">
        <v>227476</v>
      </c>
      <c r="N100" s="366">
        <v>2</v>
      </c>
    </row>
    <row r="101" spans="1:14" ht="48">
      <c r="A101" s="364">
        <v>99</v>
      </c>
      <c r="B101" s="365" t="s">
        <v>275</v>
      </c>
      <c r="C101" s="364" t="s">
        <v>1078</v>
      </c>
      <c r="D101" s="364" t="s">
        <v>1159</v>
      </c>
      <c r="E101" s="364" t="s">
        <v>115</v>
      </c>
      <c r="F101" s="364" t="s">
        <v>1165</v>
      </c>
      <c r="G101" s="365" t="s">
        <v>416</v>
      </c>
      <c r="H101" s="364" t="s">
        <v>293</v>
      </c>
      <c r="I101" s="364" t="s">
        <v>1081</v>
      </c>
      <c r="J101" s="366" t="s">
        <v>1166</v>
      </c>
      <c r="K101" s="366">
        <v>150982</v>
      </c>
      <c r="L101" s="366">
        <v>2</v>
      </c>
      <c r="M101" s="366">
        <v>150982</v>
      </c>
      <c r="N101" s="366">
        <v>2</v>
      </c>
    </row>
    <row r="102" spans="1:14" ht="24">
      <c r="A102" s="364">
        <v>100</v>
      </c>
      <c r="B102" s="365" t="s">
        <v>275</v>
      </c>
      <c r="C102" s="364" t="s">
        <v>1078</v>
      </c>
      <c r="D102" s="364" t="s">
        <v>1079</v>
      </c>
      <c r="E102" s="364" t="s">
        <v>115</v>
      </c>
      <c r="F102" s="364" t="s">
        <v>1327</v>
      </c>
      <c r="G102" s="365" t="s">
        <v>1012</v>
      </c>
      <c r="H102" s="364" t="s">
        <v>1039</v>
      </c>
      <c r="I102" s="364" t="s">
        <v>1081</v>
      </c>
      <c r="J102" s="366" t="s">
        <v>1328</v>
      </c>
      <c r="K102" s="366">
        <v>314527</v>
      </c>
      <c r="L102" s="366">
        <v>2</v>
      </c>
      <c r="M102" s="366">
        <v>314527</v>
      </c>
      <c r="N102" s="366">
        <v>2</v>
      </c>
    </row>
    <row r="103" spans="1:14" ht="36">
      <c r="A103" s="364">
        <v>101</v>
      </c>
      <c r="B103" s="365" t="s">
        <v>275</v>
      </c>
      <c r="C103" s="364" t="s">
        <v>1078</v>
      </c>
      <c r="D103" s="364" t="s">
        <v>1079</v>
      </c>
      <c r="E103" s="364" t="s">
        <v>115</v>
      </c>
      <c r="F103" s="364" t="s">
        <v>1174</v>
      </c>
      <c r="G103" s="365" t="s">
        <v>345</v>
      </c>
      <c r="H103" s="364" t="s">
        <v>293</v>
      </c>
      <c r="I103" s="364" t="s">
        <v>1084</v>
      </c>
      <c r="J103" s="366" t="s">
        <v>1175</v>
      </c>
      <c r="K103" s="366">
        <v>238093</v>
      </c>
      <c r="L103" s="366">
        <v>2</v>
      </c>
      <c r="M103" s="366">
        <v>238093</v>
      </c>
      <c r="N103" s="366">
        <v>2</v>
      </c>
    </row>
    <row r="104" spans="1:14" ht="36">
      <c r="A104" s="364">
        <v>102</v>
      </c>
      <c r="B104" s="365" t="s">
        <v>275</v>
      </c>
      <c r="C104" s="364" t="s">
        <v>1078</v>
      </c>
      <c r="D104" s="364" t="s">
        <v>1079</v>
      </c>
      <c r="E104" s="364" t="s">
        <v>115</v>
      </c>
      <c r="F104" s="364" t="s">
        <v>1153</v>
      </c>
      <c r="G104" s="365" t="s">
        <v>969</v>
      </c>
      <c r="H104" s="364" t="s">
        <v>293</v>
      </c>
      <c r="I104" s="364" t="s">
        <v>1084</v>
      </c>
      <c r="J104" s="366" t="s">
        <v>1154</v>
      </c>
      <c r="K104" s="366">
        <v>592614</v>
      </c>
      <c r="L104" s="366">
        <v>6</v>
      </c>
      <c r="M104" s="366">
        <v>592614</v>
      </c>
      <c r="N104" s="366">
        <v>6</v>
      </c>
    </row>
    <row r="105" spans="1:14" ht="36">
      <c r="A105" s="364">
        <v>103</v>
      </c>
      <c r="B105" s="365" t="s">
        <v>275</v>
      </c>
      <c r="C105" s="364" t="s">
        <v>1078</v>
      </c>
      <c r="D105" s="364" t="s">
        <v>1079</v>
      </c>
      <c r="E105" s="364" t="s">
        <v>115</v>
      </c>
      <c r="F105" s="364" t="s">
        <v>1094</v>
      </c>
      <c r="G105" s="365" t="s">
        <v>336</v>
      </c>
      <c r="H105" s="364" t="s">
        <v>293</v>
      </c>
      <c r="I105" s="364" t="s">
        <v>1084</v>
      </c>
      <c r="J105" s="366" t="s">
        <v>1095</v>
      </c>
      <c r="K105" s="366">
        <v>1398023</v>
      </c>
      <c r="L105" s="366">
        <v>10</v>
      </c>
      <c r="M105" s="366">
        <v>1398023</v>
      </c>
      <c r="N105" s="366">
        <v>10</v>
      </c>
    </row>
    <row r="106" spans="1:14" ht="36">
      <c r="A106" s="364">
        <v>104</v>
      </c>
      <c r="B106" s="365" t="s">
        <v>275</v>
      </c>
      <c r="C106" s="364" t="s">
        <v>1078</v>
      </c>
      <c r="D106" s="364" t="s">
        <v>1079</v>
      </c>
      <c r="E106" s="364" t="s">
        <v>115</v>
      </c>
      <c r="F106" s="364" t="s">
        <v>1083</v>
      </c>
      <c r="G106" s="365" t="s">
        <v>312</v>
      </c>
      <c r="H106" s="364" t="s">
        <v>293</v>
      </c>
      <c r="I106" s="364" t="s">
        <v>1084</v>
      </c>
      <c r="J106" s="366" t="s">
        <v>1085</v>
      </c>
      <c r="K106" s="366">
        <v>1430504</v>
      </c>
      <c r="L106" s="366">
        <v>11</v>
      </c>
      <c r="M106" s="366">
        <v>1430504</v>
      </c>
      <c r="N106" s="366">
        <v>11</v>
      </c>
    </row>
    <row r="107" spans="1:14" ht="24">
      <c r="A107" s="364">
        <v>105</v>
      </c>
      <c r="B107" s="365" t="s">
        <v>275</v>
      </c>
      <c r="C107" s="364" t="s">
        <v>1078</v>
      </c>
      <c r="D107" s="364" t="s">
        <v>1079</v>
      </c>
      <c r="E107" s="364" t="s">
        <v>115</v>
      </c>
      <c r="F107" s="364" t="s">
        <v>1288</v>
      </c>
      <c r="G107" s="365" t="s">
        <v>1006</v>
      </c>
      <c r="H107" s="364" t="s">
        <v>302</v>
      </c>
      <c r="I107" s="364" t="s">
        <v>1183</v>
      </c>
      <c r="J107" s="366" t="s">
        <v>1289</v>
      </c>
      <c r="K107" s="366">
        <v>400224</v>
      </c>
      <c r="L107" s="366">
        <v>2</v>
      </c>
      <c r="M107" s="366">
        <v>400224</v>
      </c>
      <c r="N107" s="366">
        <v>2</v>
      </c>
    </row>
    <row r="108" spans="1:14" ht="24">
      <c r="A108" s="364">
        <v>106</v>
      </c>
      <c r="B108" s="365" t="s">
        <v>275</v>
      </c>
      <c r="C108" s="364" t="s">
        <v>1078</v>
      </c>
      <c r="D108" s="364" t="s">
        <v>1090</v>
      </c>
      <c r="E108" s="364" t="s">
        <v>115</v>
      </c>
      <c r="F108" s="364" t="s">
        <v>1176</v>
      </c>
      <c r="G108" s="365" t="s">
        <v>351</v>
      </c>
      <c r="H108" s="364" t="s">
        <v>361</v>
      </c>
      <c r="I108" s="364" t="s">
        <v>1148</v>
      </c>
      <c r="J108" s="366" t="s">
        <v>1177</v>
      </c>
      <c r="K108" s="366">
        <v>176981</v>
      </c>
      <c r="L108" s="366">
        <v>2</v>
      </c>
      <c r="M108" s="366">
        <v>176981</v>
      </c>
      <c r="N108" s="366">
        <v>2</v>
      </c>
    </row>
    <row r="109" spans="1:14" ht="36">
      <c r="A109" s="364">
        <v>107</v>
      </c>
      <c r="B109" s="365" t="s">
        <v>275</v>
      </c>
      <c r="C109" s="364" t="s">
        <v>1078</v>
      </c>
      <c r="D109" s="364" t="s">
        <v>1090</v>
      </c>
      <c r="E109" s="364" t="s">
        <v>115</v>
      </c>
      <c r="F109" s="364" t="s">
        <v>1414</v>
      </c>
      <c r="G109" s="365" t="s">
        <v>360</v>
      </c>
      <c r="H109" s="364" t="s">
        <v>289</v>
      </c>
      <c r="I109" s="364" t="s">
        <v>1092</v>
      </c>
      <c r="J109" s="366" t="s">
        <v>1415</v>
      </c>
      <c r="K109" s="366">
        <v>386494</v>
      </c>
      <c r="L109" s="366">
        <v>2</v>
      </c>
      <c r="M109" s="366">
        <v>386494</v>
      </c>
      <c r="N109" s="366">
        <v>2</v>
      </c>
    </row>
    <row r="110" spans="1:14" ht="24">
      <c r="A110" s="364">
        <v>108</v>
      </c>
      <c r="B110" s="365" t="s">
        <v>918</v>
      </c>
      <c r="C110" s="364" t="s">
        <v>1078</v>
      </c>
      <c r="D110" s="364" t="s">
        <v>1102</v>
      </c>
      <c r="E110" s="364" t="s">
        <v>22</v>
      </c>
      <c r="F110" s="364" t="s">
        <v>1358</v>
      </c>
      <c r="G110" s="365" t="s">
        <v>981</v>
      </c>
      <c r="H110" s="364" t="s">
        <v>982</v>
      </c>
      <c r="I110" s="364" t="s">
        <v>1092</v>
      </c>
      <c r="J110" s="366" t="s">
        <v>1359</v>
      </c>
      <c r="K110" s="366">
        <v>918937</v>
      </c>
      <c r="L110" s="366">
        <v>7</v>
      </c>
      <c r="M110" s="366">
        <v>918937</v>
      </c>
      <c r="N110" s="366">
        <v>7</v>
      </c>
    </row>
    <row r="111" spans="1:14" ht="24">
      <c r="A111" s="364">
        <v>109</v>
      </c>
      <c r="B111" s="365" t="s">
        <v>467</v>
      </c>
      <c r="C111" s="364" t="s">
        <v>1078</v>
      </c>
      <c r="D111" s="364" t="s">
        <v>1102</v>
      </c>
      <c r="E111" s="364" t="s">
        <v>88</v>
      </c>
      <c r="F111" s="364" t="s">
        <v>1185</v>
      </c>
      <c r="G111" s="365" t="s">
        <v>338</v>
      </c>
      <c r="H111" s="364" t="s">
        <v>303</v>
      </c>
      <c r="I111" s="364" t="s">
        <v>1081</v>
      </c>
      <c r="J111" s="366" t="s">
        <v>1186</v>
      </c>
      <c r="K111" s="366">
        <v>259740</v>
      </c>
      <c r="L111" s="366">
        <v>6</v>
      </c>
      <c r="M111" s="366">
        <v>259740</v>
      </c>
      <c r="N111" s="366">
        <v>6</v>
      </c>
    </row>
    <row r="112" spans="1:14" ht="24">
      <c r="A112" s="364">
        <v>110</v>
      </c>
      <c r="B112" s="365" t="s">
        <v>467</v>
      </c>
      <c r="C112" s="364" t="s">
        <v>1078</v>
      </c>
      <c r="D112" s="364" t="s">
        <v>1090</v>
      </c>
      <c r="E112" s="364" t="s">
        <v>88</v>
      </c>
      <c r="F112" s="364" t="s">
        <v>1151</v>
      </c>
      <c r="G112" s="365" t="s">
        <v>996</v>
      </c>
      <c r="H112" s="364" t="s">
        <v>287</v>
      </c>
      <c r="I112" s="364" t="s">
        <v>1092</v>
      </c>
      <c r="J112" s="366" t="s">
        <v>1152</v>
      </c>
      <c r="K112" s="366">
        <v>184535</v>
      </c>
      <c r="L112" s="366">
        <v>2</v>
      </c>
      <c r="M112" s="366">
        <v>184535</v>
      </c>
      <c r="N112" s="366">
        <v>2</v>
      </c>
    </row>
    <row r="113" spans="1:14" ht="36">
      <c r="A113" s="364">
        <v>111</v>
      </c>
      <c r="B113" s="365" t="s">
        <v>467</v>
      </c>
      <c r="C113" s="364" t="s">
        <v>1078</v>
      </c>
      <c r="D113" s="364" t="s">
        <v>1079</v>
      </c>
      <c r="E113" s="364" t="s">
        <v>88</v>
      </c>
      <c r="F113" s="364" t="s">
        <v>1153</v>
      </c>
      <c r="G113" s="365" t="s">
        <v>969</v>
      </c>
      <c r="H113" s="364" t="s">
        <v>293</v>
      </c>
      <c r="I113" s="364" t="s">
        <v>1084</v>
      </c>
      <c r="J113" s="366" t="s">
        <v>1154</v>
      </c>
      <c r="K113" s="366">
        <v>422136</v>
      </c>
      <c r="L113" s="366">
        <v>4</v>
      </c>
      <c r="M113" s="366">
        <v>422136</v>
      </c>
      <c r="N113" s="366">
        <v>4</v>
      </c>
    </row>
    <row r="114" spans="1:14" ht="36">
      <c r="A114" s="364">
        <v>112</v>
      </c>
      <c r="B114" s="365" t="s">
        <v>467</v>
      </c>
      <c r="C114" s="364" t="s">
        <v>1078</v>
      </c>
      <c r="D114" s="364" t="s">
        <v>1079</v>
      </c>
      <c r="E114" s="364" t="s">
        <v>88</v>
      </c>
      <c r="F114" s="364" t="s">
        <v>1094</v>
      </c>
      <c r="G114" s="365" t="s">
        <v>336</v>
      </c>
      <c r="H114" s="364" t="s">
        <v>293</v>
      </c>
      <c r="I114" s="364" t="s">
        <v>1084</v>
      </c>
      <c r="J114" s="366" t="s">
        <v>1095</v>
      </c>
      <c r="K114" s="366">
        <v>298756</v>
      </c>
      <c r="L114" s="366">
        <v>2</v>
      </c>
      <c r="M114" s="366">
        <v>298756</v>
      </c>
      <c r="N114" s="366">
        <v>2</v>
      </c>
    </row>
    <row r="115" spans="1:14" ht="36">
      <c r="A115" s="364">
        <v>113</v>
      </c>
      <c r="B115" s="365" t="s">
        <v>467</v>
      </c>
      <c r="C115" s="364" t="s">
        <v>1078</v>
      </c>
      <c r="D115" s="364" t="s">
        <v>1079</v>
      </c>
      <c r="E115" s="364" t="s">
        <v>88</v>
      </c>
      <c r="F115" s="364" t="s">
        <v>1180</v>
      </c>
      <c r="G115" s="365" t="s">
        <v>417</v>
      </c>
      <c r="H115" s="364" t="s">
        <v>293</v>
      </c>
      <c r="I115" s="364" t="s">
        <v>1084</v>
      </c>
      <c r="J115" s="366" t="s">
        <v>1181</v>
      </c>
      <c r="K115" s="366">
        <v>180437</v>
      </c>
      <c r="L115" s="366">
        <v>2</v>
      </c>
      <c r="M115" s="366">
        <v>180437</v>
      </c>
      <c r="N115" s="366">
        <v>2</v>
      </c>
    </row>
    <row r="116" spans="1:14" ht="36">
      <c r="A116" s="364">
        <v>114</v>
      </c>
      <c r="B116" s="365" t="s">
        <v>551</v>
      </c>
      <c r="C116" s="364" t="s">
        <v>1078</v>
      </c>
      <c r="D116" s="364" t="s">
        <v>1090</v>
      </c>
      <c r="E116" s="364" t="s">
        <v>108</v>
      </c>
      <c r="F116" s="364" t="s">
        <v>1140</v>
      </c>
      <c r="G116" s="365" t="s">
        <v>321</v>
      </c>
      <c r="H116" s="364" t="s">
        <v>287</v>
      </c>
      <c r="I116" s="364" t="s">
        <v>1092</v>
      </c>
      <c r="J116" s="366" t="s">
        <v>1141</v>
      </c>
      <c r="K116" s="366">
        <v>4243400</v>
      </c>
      <c r="L116" s="366">
        <v>49</v>
      </c>
      <c r="M116" s="366">
        <v>4243400</v>
      </c>
      <c r="N116" s="366">
        <v>49</v>
      </c>
    </row>
    <row r="117" spans="1:14" ht="36">
      <c r="A117" s="364">
        <v>115</v>
      </c>
      <c r="B117" s="365" t="s">
        <v>551</v>
      </c>
      <c r="C117" s="364" t="s">
        <v>1078</v>
      </c>
      <c r="D117" s="364" t="s">
        <v>1090</v>
      </c>
      <c r="E117" s="364" t="s">
        <v>108</v>
      </c>
      <c r="F117" s="364" t="s">
        <v>1138</v>
      </c>
      <c r="G117" s="365" t="s">
        <v>351</v>
      </c>
      <c r="H117" s="364" t="s">
        <v>287</v>
      </c>
      <c r="I117" s="364" t="s">
        <v>1092</v>
      </c>
      <c r="J117" s="366" t="s">
        <v>1139</v>
      </c>
      <c r="K117" s="366">
        <v>2202200</v>
      </c>
      <c r="L117" s="366">
        <v>26</v>
      </c>
      <c r="M117" s="366">
        <v>2202200</v>
      </c>
      <c r="N117" s="366">
        <v>26</v>
      </c>
    </row>
    <row r="118" spans="1:14" ht="36">
      <c r="A118" s="364">
        <v>116</v>
      </c>
      <c r="B118" s="365" t="s">
        <v>551</v>
      </c>
      <c r="C118" s="364" t="s">
        <v>1078</v>
      </c>
      <c r="D118" s="364" t="s">
        <v>1090</v>
      </c>
      <c r="E118" s="364" t="s">
        <v>108</v>
      </c>
      <c r="F118" s="364" t="s">
        <v>1519</v>
      </c>
      <c r="G118" s="365" t="s">
        <v>1520</v>
      </c>
      <c r="H118" s="364" t="s">
        <v>284</v>
      </c>
      <c r="I118" s="364" t="s">
        <v>1481</v>
      </c>
      <c r="J118" s="366" t="s">
        <v>1521</v>
      </c>
      <c r="K118" s="366">
        <v>2027267</v>
      </c>
      <c r="L118" s="366">
        <v>6</v>
      </c>
      <c r="M118" s="366">
        <v>2027267</v>
      </c>
      <c r="N118" s="366">
        <v>6</v>
      </c>
    </row>
    <row r="119" spans="1:14" ht="24">
      <c r="A119" s="364">
        <v>117</v>
      </c>
      <c r="B119" s="365" t="s">
        <v>251</v>
      </c>
      <c r="C119" s="364" t="s">
        <v>1078</v>
      </c>
      <c r="D119" s="364" t="s">
        <v>1079</v>
      </c>
      <c r="E119" s="364" t="s">
        <v>67</v>
      </c>
      <c r="F119" s="364" t="s">
        <v>1110</v>
      </c>
      <c r="G119" s="365" t="s">
        <v>315</v>
      </c>
      <c r="H119" s="364" t="s">
        <v>307</v>
      </c>
      <c r="I119" s="364" t="s">
        <v>1092</v>
      </c>
      <c r="J119" s="366" t="s">
        <v>1111</v>
      </c>
      <c r="K119" s="366">
        <v>201620</v>
      </c>
      <c r="L119" s="366">
        <v>2</v>
      </c>
      <c r="M119" s="366">
        <v>201620</v>
      </c>
      <c r="N119" s="366">
        <v>2</v>
      </c>
    </row>
    <row r="120" spans="1:14" ht="24">
      <c r="A120" s="364">
        <v>118</v>
      </c>
      <c r="B120" s="365" t="s">
        <v>251</v>
      </c>
      <c r="C120" s="364" t="s">
        <v>1078</v>
      </c>
      <c r="D120" s="364" t="s">
        <v>1079</v>
      </c>
      <c r="E120" s="364" t="s">
        <v>67</v>
      </c>
      <c r="F120" s="364" t="s">
        <v>1346</v>
      </c>
      <c r="G120" s="365" t="s">
        <v>348</v>
      </c>
      <c r="H120" s="364" t="s">
        <v>1039</v>
      </c>
      <c r="I120" s="364" t="s">
        <v>1081</v>
      </c>
      <c r="J120" s="366" t="s">
        <v>1347</v>
      </c>
      <c r="K120" s="366">
        <v>633204</v>
      </c>
      <c r="L120" s="366">
        <v>4</v>
      </c>
      <c r="M120" s="366">
        <v>633204</v>
      </c>
      <c r="N120" s="366">
        <v>4</v>
      </c>
    </row>
    <row r="121" spans="1:14" ht="60">
      <c r="A121" s="364">
        <v>119</v>
      </c>
      <c r="B121" s="365" t="s">
        <v>270</v>
      </c>
      <c r="C121" s="364" t="s">
        <v>1078</v>
      </c>
      <c r="D121" s="364" t="s">
        <v>1090</v>
      </c>
      <c r="E121" s="364" t="s">
        <v>88</v>
      </c>
      <c r="F121" s="364" t="s">
        <v>1151</v>
      </c>
      <c r="G121" s="365" t="s">
        <v>996</v>
      </c>
      <c r="H121" s="364" t="s">
        <v>287</v>
      </c>
      <c r="I121" s="364" t="s">
        <v>1092</v>
      </c>
      <c r="J121" s="366" t="s">
        <v>1152</v>
      </c>
      <c r="K121" s="366">
        <v>712088</v>
      </c>
      <c r="L121" s="366">
        <v>8</v>
      </c>
      <c r="M121" s="366">
        <v>712088</v>
      </c>
      <c r="N121" s="366">
        <v>8</v>
      </c>
    </row>
    <row r="122" spans="1:14" ht="60">
      <c r="A122" s="364">
        <v>120</v>
      </c>
      <c r="B122" s="365" t="s">
        <v>270</v>
      </c>
      <c r="C122" s="364" t="s">
        <v>1078</v>
      </c>
      <c r="D122" s="364" t="s">
        <v>1090</v>
      </c>
      <c r="E122" s="364" t="s">
        <v>88</v>
      </c>
      <c r="F122" s="364" t="s">
        <v>1140</v>
      </c>
      <c r="G122" s="365" t="s">
        <v>321</v>
      </c>
      <c r="H122" s="364" t="s">
        <v>287</v>
      </c>
      <c r="I122" s="364" t="s">
        <v>1092</v>
      </c>
      <c r="J122" s="366" t="s">
        <v>1141</v>
      </c>
      <c r="K122" s="366">
        <v>1728396</v>
      </c>
      <c r="L122" s="366">
        <v>18</v>
      </c>
      <c r="M122" s="366">
        <v>1728396</v>
      </c>
      <c r="N122" s="366">
        <v>18</v>
      </c>
    </row>
    <row r="123" spans="1:14" ht="60">
      <c r="A123" s="364">
        <v>121</v>
      </c>
      <c r="B123" s="365" t="s">
        <v>270</v>
      </c>
      <c r="C123" s="364" t="s">
        <v>1078</v>
      </c>
      <c r="D123" s="364" t="s">
        <v>1090</v>
      </c>
      <c r="E123" s="364" t="s">
        <v>88</v>
      </c>
      <c r="F123" s="364" t="s">
        <v>1138</v>
      </c>
      <c r="G123" s="365" t="s">
        <v>351</v>
      </c>
      <c r="H123" s="364" t="s">
        <v>287</v>
      </c>
      <c r="I123" s="364" t="s">
        <v>1092</v>
      </c>
      <c r="J123" s="366" t="s">
        <v>1139</v>
      </c>
      <c r="K123" s="366">
        <v>845379</v>
      </c>
      <c r="L123" s="366">
        <v>9</v>
      </c>
      <c r="M123" s="366">
        <v>845379</v>
      </c>
      <c r="N123" s="366">
        <v>9</v>
      </c>
    </row>
    <row r="124" spans="1:14" ht="60">
      <c r="A124" s="364">
        <v>122</v>
      </c>
      <c r="B124" s="365" t="s">
        <v>270</v>
      </c>
      <c r="C124" s="364" t="s">
        <v>1078</v>
      </c>
      <c r="D124" s="364" t="s">
        <v>1090</v>
      </c>
      <c r="E124" s="364" t="s">
        <v>88</v>
      </c>
      <c r="F124" s="364" t="s">
        <v>1123</v>
      </c>
      <c r="G124" s="365" t="s">
        <v>966</v>
      </c>
      <c r="H124" s="364" t="s">
        <v>287</v>
      </c>
      <c r="I124" s="364" t="s">
        <v>1092</v>
      </c>
      <c r="J124" s="366" t="s">
        <v>1124</v>
      </c>
      <c r="K124" s="366">
        <v>331444</v>
      </c>
      <c r="L124" s="366">
        <v>4</v>
      </c>
      <c r="M124" s="366">
        <v>331444</v>
      </c>
      <c r="N124" s="366">
        <v>4</v>
      </c>
    </row>
    <row r="125" spans="1:14" ht="60">
      <c r="A125" s="364">
        <v>123</v>
      </c>
      <c r="B125" s="365" t="s">
        <v>270</v>
      </c>
      <c r="C125" s="364" t="s">
        <v>1078</v>
      </c>
      <c r="D125" s="364" t="s">
        <v>1090</v>
      </c>
      <c r="E125" s="364" t="s">
        <v>88</v>
      </c>
      <c r="F125" s="364" t="s">
        <v>1132</v>
      </c>
      <c r="G125" s="365" t="s">
        <v>325</v>
      </c>
      <c r="H125" s="364" t="s">
        <v>287</v>
      </c>
      <c r="I125" s="364" t="s">
        <v>1092</v>
      </c>
      <c r="J125" s="366" t="s">
        <v>1133</v>
      </c>
      <c r="K125" s="366">
        <v>654360</v>
      </c>
      <c r="L125" s="366">
        <v>8</v>
      </c>
      <c r="M125" s="366">
        <v>654360</v>
      </c>
      <c r="N125" s="366">
        <v>8</v>
      </c>
    </row>
    <row r="126" spans="1:14" ht="60">
      <c r="A126" s="364">
        <v>124</v>
      </c>
      <c r="B126" s="365" t="s">
        <v>270</v>
      </c>
      <c r="C126" s="364" t="s">
        <v>1078</v>
      </c>
      <c r="D126" s="364" t="s">
        <v>1090</v>
      </c>
      <c r="E126" s="364" t="s">
        <v>88</v>
      </c>
      <c r="F126" s="364" t="s">
        <v>1125</v>
      </c>
      <c r="G126" s="365" t="s">
        <v>340</v>
      </c>
      <c r="H126" s="364" t="s">
        <v>287</v>
      </c>
      <c r="I126" s="364" t="s">
        <v>1092</v>
      </c>
      <c r="J126" s="366" t="s">
        <v>1126</v>
      </c>
      <c r="K126" s="366">
        <v>385400</v>
      </c>
      <c r="L126" s="366">
        <v>4</v>
      </c>
      <c r="M126" s="366">
        <v>385400</v>
      </c>
      <c r="N126" s="366">
        <v>4</v>
      </c>
    </row>
    <row r="127" spans="1:14" ht="60">
      <c r="A127" s="364">
        <v>125</v>
      </c>
      <c r="B127" s="365" t="s">
        <v>270</v>
      </c>
      <c r="C127" s="364" t="s">
        <v>1078</v>
      </c>
      <c r="D127" s="364" t="s">
        <v>1090</v>
      </c>
      <c r="E127" s="364" t="s">
        <v>88</v>
      </c>
      <c r="F127" s="364" t="s">
        <v>1210</v>
      </c>
      <c r="G127" s="365" t="s">
        <v>420</v>
      </c>
      <c r="H127" s="364" t="s">
        <v>287</v>
      </c>
      <c r="I127" s="364" t="s">
        <v>1092</v>
      </c>
      <c r="J127" s="366" t="s">
        <v>1211</v>
      </c>
      <c r="K127" s="366">
        <v>714056</v>
      </c>
      <c r="L127" s="366">
        <v>8</v>
      </c>
      <c r="M127" s="366">
        <v>714056</v>
      </c>
      <c r="N127" s="366">
        <v>8</v>
      </c>
    </row>
    <row r="128" spans="1:14" ht="60">
      <c r="A128" s="364">
        <v>126</v>
      </c>
      <c r="B128" s="365" t="s">
        <v>270</v>
      </c>
      <c r="C128" s="364" t="s">
        <v>1078</v>
      </c>
      <c r="D128" s="364" t="s">
        <v>1090</v>
      </c>
      <c r="E128" s="364" t="s">
        <v>88</v>
      </c>
      <c r="F128" s="364" t="s">
        <v>1776</v>
      </c>
      <c r="G128" s="365" t="s">
        <v>347</v>
      </c>
      <c r="H128" s="364" t="s">
        <v>287</v>
      </c>
      <c r="I128" s="364" t="s">
        <v>1092</v>
      </c>
      <c r="J128" s="366" t="s">
        <v>1777</v>
      </c>
      <c r="K128" s="366">
        <v>2602080</v>
      </c>
      <c r="L128" s="366">
        <v>24</v>
      </c>
      <c r="M128" s="366">
        <v>2602080</v>
      </c>
      <c r="N128" s="366">
        <v>24</v>
      </c>
    </row>
    <row r="129" spans="1:14" ht="60">
      <c r="A129" s="364">
        <v>127</v>
      </c>
      <c r="B129" s="365" t="s">
        <v>270</v>
      </c>
      <c r="C129" s="364" t="s">
        <v>1078</v>
      </c>
      <c r="D129" s="364" t="s">
        <v>1086</v>
      </c>
      <c r="E129" s="364" t="s">
        <v>88</v>
      </c>
      <c r="F129" s="364" t="s">
        <v>1208</v>
      </c>
      <c r="G129" s="365" t="s">
        <v>415</v>
      </c>
      <c r="H129" s="364" t="s">
        <v>293</v>
      </c>
      <c r="I129" s="364" t="s">
        <v>1081</v>
      </c>
      <c r="J129" s="366" t="s">
        <v>1209</v>
      </c>
      <c r="K129" s="366">
        <v>260654</v>
      </c>
      <c r="L129" s="366">
        <v>4</v>
      </c>
      <c r="M129" s="366">
        <v>260654</v>
      </c>
      <c r="N129" s="366">
        <v>4</v>
      </c>
    </row>
    <row r="130" spans="1:14" ht="60">
      <c r="A130" s="364">
        <v>128</v>
      </c>
      <c r="B130" s="365" t="s">
        <v>270</v>
      </c>
      <c r="C130" s="364" t="s">
        <v>1078</v>
      </c>
      <c r="D130" s="364" t="s">
        <v>1079</v>
      </c>
      <c r="E130" s="364" t="s">
        <v>88</v>
      </c>
      <c r="F130" s="364" t="s">
        <v>1196</v>
      </c>
      <c r="G130" s="365" t="s">
        <v>334</v>
      </c>
      <c r="H130" s="364" t="s">
        <v>293</v>
      </c>
      <c r="I130" s="364" t="s">
        <v>1084</v>
      </c>
      <c r="J130" s="366" t="s">
        <v>1197</v>
      </c>
      <c r="K130" s="366">
        <v>1164511</v>
      </c>
      <c r="L130" s="366">
        <v>12</v>
      </c>
      <c r="M130" s="366">
        <v>1164511</v>
      </c>
      <c r="N130" s="366">
        <v>12</v>
      </c>
    </row>
    <row r="131" spans="1:14" ht="24">
      <c r="A131" s="364">
        <v>129</v>
      </c>
      <c r="B131" s="365" t="s">
        <v>244</v>
      </c>
      <c r="C131" s="364" t="s">
        <v>1078</v>
      </c>
      <c r="D131" s="364" t="s">
        <v>1090</v>
      </c>
      <c r="E131" s="364" t="s">
        <v>67</v>
      </c>
      <c r="F131" s="364" t="s">
        <v>1202</v>
      </c>
      <c r="G131" s="365" t="s">
        <v>975</v>
      </c>
      <c r="H131" s="364" t="s">
        <v>289</v>
      </c>
      <c r="I131" s="364" t="s">
        <v>1115</v>
      </c>
      <c r="J131" s="366" t="s">
        <v>1203</v>
      </c>
      <c r="K131" s="366">
        <v>472635</v>
      </c>
      <c r="L131" s="366">
        <v>4</v>
      </c>
      <c r="M131" s="366">
        <v>472635</v>
      </c>
      <c r="N131" s="366">
        <v>4</v>
      </c>
    </row>
    <row r="132" spans="1:14" ht="48">
      <c r="A132" s="364">
        <v>130</v>
      </c>
      <c r="B132" s="365" t="s">
        <v>244</v>
      </c>
      <c r="C132" s="364" t="s">
        <v>1078</v>
      </c>
      <c r="D132" s="364" t="s">
        <v>1079</v>
      </c>
      <c r="E132" s="364" t="s">
        <v>67</v>
      </c>
      <c r="F132" s="364" t="s">
        <v>1234</v>
      </c>
      <c r="G132" s="365" t="s">
        <v>471</v>
      </c>
      <c r="H132" s="364" t="s">
        <v>305</v>
      </c>
      <c r="I132" s="364" t="s">
        <v>1187</v>
      </c>
      <c r="J132" s="366" t="s">
        <v>1235</v>
      </c>
      <c r="K132" s="366">
        <v>161834</v>
      </c>
      <c r="L132" s="366">
        <v>1</v>
      </c>
      <c r="M132" s="366">
        <v>161834</v>
      </c>
      <c r="N132" s="366">
        <v>1</v>
      </c>
    </row>
    <row r="133" spans="1:14" ht="24">
      <c r="A133" s="364">
        <v>131</v>
      </c>
      <c r="B133" s="365" t="s">
        <v>244</v>
      </c>
      <c r="C133" s="364" t="s">
        <v>1078</v>
      </c>
      <c r="D133" s="364" t="s">
        <v>1079</v>
      </c>
      <c r="E133" s="364" t="s">
        <v>67</v>
      </c>
      <c r="F133" s="364" t="s">
        <v>1372</v>
      </c>
      <c r="G133" s="365" t="s">
        <v>1046</v>
      </c>
      <c r="H133" s="364" t="s">
        <v>1039</v>
      </c>
      <c r="I133" s="364" t="s">
        <v>1081</v>
      </c>
      <c r="J133" s="366" t="s">
        <v>1373</v>
      </c>
      <c r="K133" s="366">
        <v>528031</v>
      </c>
      <c r="L133" s="366">
        <v>4</v>
      </c>
      <c r="M133" s="366">
        <v>528031</v>
      </c>
      <c r="N133" s="366">
        <v>4</v>
      </c>
    </row>
    <row r="134" spans="1:14" ht="24">
      <c r="A134" s="364">
        <v>132</v>
      </c>
      <c r="B134" s="365" t="s">
        <v>244</v>
      </c>
      <c r="C134" s="364" t="s">
        <v>1078</v>
      </c>
      <c r="D134" s="364" t="s">
        <v>1079</v>
      </c>
      <c r="E134" s="364" t="s">
        <v>67</v>
      </c>
      <c r="F134" s="364" t="s">
        <v>1397</v>
      </c>
      <c r="G134" s="365" t="s">
        <v>311</v>
      </c>
      <c r="H134" s="364" t="s">
        <v>1039</v>
      </c>
      <c r="I134" s="364" t="s">
        <v>1081</v>
      </c>
      <c r="J134" s="366" t="s">
        <v>1373</v>
      </c>
      <c r="K134" s="366">
        <v>264015</v>
      </c>
      <c r="L134" s="366">
        <v>2</v>
      </c>
      <c r="M134" s="366">
        <v>264015</v>
      </c>
      <c r="N134" s="366">
        <v>2</v>
      </c>
    </row>
    <row r="135" spans="1:14" ht="24">
      <c r="A135" s="364">
        <v>133</v>
      </c>
      <c r="B135" s="365" t="s">
        <v>244</v>
      </c>
      <c r="C135" s="364" t="s">
        <v>1078</v>
      </c>
      <c r="D135" s="364" t="s">
        <v>1079</v>
      </c>
      <c r="E135" s="364" t="s">
        <v>67</v>
      </c>
      <c r="F135" s="364" t="s">
        <v>1323</v>
      </c>
      <c r="G135" s="365" t="s">
        <v>372</v>
      </c>
      <c r="H135" s="364" t="s">
        <v>1039</v>
      </c>
      <c r="I135" s="364" t="s">
        <v>1081</v>
      </c>
      <c r="J135" s="366" t="s">
        <v>1324</v>
      </c>
      <c r="K135" s="366">
        <v>313265</v>
      </c>
      <c r="L135" s="366">
        <v>2</v>
      </c>
      <c r="M135" s="366">
        <v>313265</v>
      </c>
      <c r="N135" s="366">
        <v>2</v>
      </c>
    </row>
    <row r="136" spans="1:14" ht="48">
      <c r="A136" s="364">
        <v>134</v>
      </c>
      <c r="B136" s="365" t="s">
        <v>244</v>
      </c>
      <c r="C136" s="364" t="s">
        <v>1078</v>
      </c>
      <c r="D136" s="364" t="s">
        <v>1159</v>
      </c>
      <c r="E136" s="364" t="s">
        <v>67</v>
      </c>
      <c r="F136" s="364" t="s">
        <v>1499</v>
      </c>
      <c r="G136" s="365" t="s">
        <v>1060</v>
      </c>
      <c r="H136" s="364" t="s">
        <v>294</v>
      </c>
      <c r="I136" s="364" t="s">
        <v>1084</v>
      </c>
      <c r="J136" s="366" t="s">
        <v>1500</v>
      </c>
      <c r="K136" s="366">
        <v>656832</v>
      </c>
      <c r="L136" s="366">
        <v>8</v>
      </c>
      <c r="M136" s="366">
        <v>656832</v>
      </c>
      <c r="N136" s="366">
        <v>8</v>
      </c>
    </row>
    <row r="137" spans="1:14" ht="48">
      <c r="A137" s="364">
        <v>135</v>
      </c>
      <c r="B137" s="365" t="s">
        <v>571</v>
      </c>
      <c r="C137" s="364" t="s">
        <v>1078</v>
      </c>
      <c r="D137" s="364" t="s">
        <v>1159</v>
      </c>
      <c r="E137" s="364" t="s">
        <v>6</v>
      </c>
      <c r="F137" s="364" t="s">
        <v>1206</v>
      </c>
      <c r="G137" s="365" t="s">
        <v>335</v>
      </c>
      <c r="H137" s="364" t="s">
        <v>293</v>
      </c>
      <c r="I137" s="364" t="s">
        <v>1081</v>
      </c>
      <c r="J137" s="366" t="s">
        <v>1207</v>
      </c>
      <c r="K137" s="366">
        <v>433382</v>
      </c>
      <c r="L137" s="366">
        <v>6</v>
      </c>
      <c r="M137" s="366">
        <v>433382</v>
      </c>
      <c r="N137" s="366">
        <v>6</v>
      </c>
    </row>
    <row r="138" spans="1:14" ht="36">
      <c r="A138" s="364">
        <v>136</v>
      </c>
      <c r="B138" s="365" t="s">
        <v>571</v>
      </c>
      <c r="C138" s="364" t="s">
        <v>1078</v>
      </c>
      <c r="D138" s="364" t="s">
        <v>1086</v>
      </c>
      <c r="E138" s="364" t="s">
        <v>6</v>
      </c>
      <c r="F138" s="364" t="s">
        <v>1208</v>
      </c>
      <c r="G138" s="365" t="s">
        <v>415</v>
      </c>
      <c r="H138" s="364" t="s">
        <v>293</v>
      </c>
      <c r="I138" s="364" t="s">
        <v>1081</v>
      </c>
      <c r="J138" s="366" t="s">
        <v>1209</v>
      </c>
      <c r="K138" s="366">
        <v>271366</v>
      </c>
      <c r="L138" s="366">
        <v>4</v>
      </c>
      <c r="M138" s="366">
        <v>271366</v>
      </c>
      <c r="N138" s="366">
        <v>4</v>
      </c>
    </row>
    <row r="139" spans="1:14" ht="24">
      <c r="A139" s="364">
        <v>137</v>
      </c>
      <c r="B139" s="365" t="s">
        <v>571</v>
      </c>
      <c r="C139" s="364" t="s">
        <v>1078</v>
      </c>
      <c r="D139" s="364" t="s">
        <v>1079</v>
      </c>
      <c r="E139" s="364" t="s">
        <v>6</v>
      </c>
      <c r="F139" s="364" t="s">
        <v>1364</v>
      </c>
      <c r="G139" s="365" t="s">
        <v>1050</v>
      </c>
      <c r="H139" s="364" t="s">
        <v>1039</v>
      </c>
      <c r="I139" s="364" t="s">
        <v>1081</v>
      </c>
      <c r="J139" s="366" t="s">
        <v>1365</v>
      </c>
      <c r="K139" s="366">
        <v>396158</v>
      </c>
      <c r="L139" s="366">
        <v>4</v>
      </c>
      <c r="M139" s="366">
        <v>396158</v>
      </c>
      <c r="N139" s="366">
        <v>4</v>
      </c>
    </row>
    <row r="140" spans="1:14" ht="36">
      <c r="A140" s="364">
        <v>138</v>
      </c>
      <c r="B140" s="365" t="s">
        <v>571</v>
      </c>
      <c r="C140" s="364" t="s">
        <v>1078</v>
      </c>
      <c r="D140" s="364" t="s">
        <v>1131</v>
      </c>
      <c r="E140" s="364" t="s">
        <v>6</v>
      </c>
      <c r="F140" s="364" t="s">
        <v>1382</v>
      </c>
      <c r="G140" s="365" t="s">
        <v>986</v>
      </c>
      <c r="H140" s="364" t="s">
        <v>283</v>
      </c>
      <c r="I140" s="364" t="s">
        <v>1251</v>
      </c>
      <c r="J140" s="366" t="s">
        <v>1383</v>
      </c>
      <c r="K140" s="366">
        <v>539630</v>
      </c>
      <c r="L140" s="366">
        <v>2</v>
      </c>
      <c r="M140" s="366">
        <v>539630</v>
      </c>
      <c r="N140" s="366">
        <v>2</v>
      </c>
    </row>
    <row r="141" spans="1:14" ht="36">
      <c r="A141" s="364">
        <v>139</v>
      </c>
      <c r="B141" s="365" t="s">
        <v>571</v>
      </c>
      <c r="C141" s="364" t="s">
        <v>1078</v>
      </c>
      <c r="D141" s="364" t="s">
        <v>1131</v>
      </c>
      <c r="E141" s="364" t="s">
        <v>6</v>
      </c>
      <c r="F141" s="364" t="s">
        <v>1368</v>
      </c>
      <c r="G141" s="365" t="s">
        <v>377</v>
      </c>
      <c r="H141" s="364" t="s">
        <v>283</v>
      </c>
      <c r="I141" s="364" t="s">
        <v>1251</v>
      </c>
      <c r="J141" s="366" t="s">
        <v>1369</v>
      </c>
      <c r="K141" s="366">
        <v>625176</v>
      </c>
      <c r="L141" s="366">
        <v>2</v>
      </c>
      <c r="M141" s="366">
        <v>625176</v>
      </c>
      <c r="N141" s="366">
        <v>2</v>
      </c>
    </row>
    <row r="142" spans="1:14" ht="60">
      <c r="A142" s="364">
        <v>140</v>
      </c>
      <c r="B142" s="365" t="s">
        <v>544</v>
      </c>
      <c r="C142" s="364" t="s">
        <v>1078</v>
      </c>
      <c r="D142" s="364" t="s">
        <v>1102</v>
      </c>
      <c r="E142" s="364" t="s">
        <v>88</v>
      </c>
      <c r="F142" s="364" t="s">
        <v>1142</v>
      </c>
      <c r="G142" s="365" t="s">
        <v>354</v>
      </c>
      <c r="H142" s="364" t="s">
        <v>303</v>
      </c>
      <c r="I142" s="364" t="s">
        <v>1081</v>
      </c>
      <c r="J142" s="366" t="s">
        <v>1143</v>
      </c>
      <c r="K142" s="366">
        <v>546912</v>
      </c>
      <c r="L142" s="366">
        <v>8</v>
      </c>
      <c r="M142" s="366">
        <v>546912</v>
      </c>
      <c r="N142" s="366">
        <v>8</v>
      </c>
    </row>
    <row r="143" spans="1:14" ht="60">
      <c r="A143" s="364">
        <v>141</v>
      </c>
      <c r="B143" s="365" t="s">
        <v>544</v>
      </c>
      <c r="C143" s="364" t="s">
        <v>1078</v>
      </c>
      <c r="D143" s="364" t="s">
        <v>1102</v>
      </c>
      <c r="E143" s="364" t="s">
        <v>88</v>
      </c>
      <c r="F143" s="364" t="s">
        <v>1103</v>
      </c>
      <c r="G143" s="365" t="s">
        <v>977</v>
      </c>
      <c r="H143" s="364" t="s">
        <v>303</v>
      </c>
      <c r="I143" s="364" t="s">
        <v>1081</v>
      </c>
      <c r="J143" s="366" t="s">
        <v>1104</v>
      </c>
      <c r="K143" s="366">
        <v>887544</v>
      </c>
      <c r="L143" s="366">
        <v>14</v>
      </c>
      <c r="M143" s="366">
        <v>887544</v>
      </c>
      <c r="N143" s="366">
        <v>14</v>
      </c>
    </row>
    <row r="144" spans="1:14" ht="60">
      <c r="A144" s="364">
        <v>142</v>
      </c>
      <c r="B144" s="365" t="s">
        <v>544</v>
      </c>
      <c r="C144" s="364" t="s">
        <v>1078</v>
      </c>
      <c r="D144" s="364" t="s">
        <v>1090</v>
      </c>
      <c r="E144" s="364" t="s">
        <v>88</v>
      </c>
      <c r="F144" s="364" t="s">
        <v>1151</v>
      </c>
      <c r="G144" s="365" t="s">
        <v>996</v>
      </c>
      <c r="H144" s="364" t="s">
        <v>287</v>
      </c>
      <c r="I144" s="364" t="s">
        <v>1092</v>
      </c>
      <c r="J144" s="366" t="s">
        <v>1152</v>
      </c>
      <c r="K144" s="366">
        <v>356044</v>
      </c>
      <c r="L144" s="366">
        <v>4</v>
      </c>
      <c r="M144" s="366">
        <v>356044</v>
      </c>
      <c r="N144" s="366">
        <v>4</v>
      </c>
    </row>
    <row r="145" spans="1:14" ht="60">
      <c r="A145" s="364">
        <v>143</v>
      </c>
      <c r="B145" s="365" t="s">
        <v>544</v>
      </c>
      <c r="C145" s="364" t="s">
        <v>1078</v>
      </c>
      <c r="D145" s="364" t="s">
        <v>1090</v>
      </c>
      <c r="E145" s="364" t="s">
        <v>88</v>
      </c>
      <c r="F145" s="364" t="s">
        <v>1140</v>
      </c>
      <c r="G145" s="365" t="s">
        <v>321</v>
      </c>
      <c r="H145" s="364" t="s">
        <v>287</v>
      </c>
      <c r="I145" s="364" t="s">
        <v>1092</v>
      </c>
      <c r="J145" s="366" t="s">
        <v>1141</v>
      </c>
      <c r="K145" s="366">
        <v>2740140</v>
      </c>
      <c r="L145" s="366">
        <v>30</v>
      </c>
      <c r="M145" s="366">
        <v>2740140</v>
      </c>
      <c r="N145" s="366">
        <v>30</v>
      </c>
    </row>
    <row r="146" spans="1:14" ht="60">
      <c r="A146" s="364">
        <v>144</v>
      </c>
      <c r="B146" s="365" t="s">
        <v>544</v>
      </c>
      <c r="C146" s="364" t="s">
        <v>1078</v>
      </c>
      <c r="D146" s="364" t="s">
        <v>1090</v>
      </c>
      <c r="E146" s="364" t="s">
        <v>88</v>
      </c>
      <c r="F146" s="364" t="s">
        <v>1138</v>
      </c>
      <c r="G146" s="365" t="s">
        <v>351</v>
      </c>
      <c r="H146" s="364" t="s">
        <v>287</v>
      </c>
      <c r="I146" s="364" t="s">
        <v>1092</v>
      </c>
      <c r="J146" s="366" t="s">
        <v>1139</v>
      </c>
      <c r="K146" s="366">
        <v>2680470</v>
      </c>
      <c r="L146" s="366">
        <v>30</v>
      </c>
      <c r="M146" s="366">
        <v>2680470</v>
      </c>
      <c r="N146" s="366">
        <v>30</v>
      </c>
    </row>
    <row r="147" spans="1:14" ht="60">
      <c r="A147" s="364">
        <v>145</v>
      </c>
      <c r="B147" s="365" t="s">
        <v>544</v>
      </c>
      <c r="C147" s="364" t="s">
        <v>1078</v>
      </c>
      <c r="D147" s="364" t="s">
        <v>1079</v>
      </c>
      <c r="E147" s="364" t="s">
        <v>88</v>
      </c>
      <c r="F147" s="364" t="s">
        <v>1144</v>
      </c>
      <c r="G147" s="365" t="s">
        <v>332</v>
      </c>
      <c r="H147" s="364" t="s">
        <v>293</v>
      </c>
      <c r="I147" s="364" t="s">
        <v>1081</v>
      </c>
      <c r="J147" s="366" t="s">
        <v>1145</v>
      </c>
      <c r="K147" s="366">
        <v>600042</v>
      </c>
      <c r="L147" s="366">
        <v>7</v>
      </c>
      <c r="M147" s="366">
        <v>600042</v>
      </c>
      <c r="N147" s="366">
        <v>7</v>
      </c>
    </row>
    <row r="148" spans="1:14" ht="24">
      <c r="A148" s="364">
        <v>146</v>
      </c>
      <c r="B148" s="365" t="s">
        <v>466</v>
      </c>
      <c r="C148" s="364" t="s">
        <v>1078</v>
      </c>
      <c r="D148" s="364" t="s">
        <v>1102</v>
      </c>
      <c r="E148" s="364" t="s">
        <v>88</v>
      </c>
      <c r="F148" s="364" t="s">
        <v>1142</v>
      </c>
      <c r="G148" s="365" t="s">
        <v>354</v>
      </c>
      <c r="H148" s="364" t="s">
        <v>303</v>
      </c>
      <c r="I148" s="364" t="s">
        <v>1081</v>
      </c>
      <c r="J148" s="366" t="s">
        <v>1143</v>
      </c>
      <c r="K148" s="366">
        <v>1230552</v>
      </c>
      <c r="L148" s="366">
        <v>18</v>
      </c>
      <c r="M148" s="366">
        <v>1230552</v>
      </c>
      <c r="N148" s="366">
        <v>18</v>
      </c>
    </row>
    <row r="149" spans="1:14" ht="24">
      <c r="A149" s="364">
        <v>147</v>
      </c>
      <c r="B149" s="365" t="s">
        <v>466</v>
      </c>
      <c r="C149" s="364" t="s">
        <v>1078</v>
      </c>
      <c r="D149" s="364" t="s">
        <v>1102</v>
      </c>
      <c r="E149" s="364" t="s">
        <v>88</v>
      </c>
      <c r="F149" s="364" t="s">
        <v>1103</v>
      </c>
      <c r="G149" s="365" t="s">
        <v>977</v>
      </c>
      <c r="H149" s="364" t="s">
        <v>303</v>
      </c>
      <c r="I149" s="364" t="s">
        <v>1081</v>
      </c>
      <c r="J149" s="366" t="s">
        <v>1104</v>
      </c>
      <c r="K149" s="366">
        <v>126792</v>
      </c>
      <c r="L149" s="366">
        <v>2</v>
      </c>
      <c r="M149" s="366">
        <v>126792</v>
      </c>
      <c r="N149" s="366">
        <v>2</v>
      </c>
    </row>
    <row r="150" spans="1:14" ht="24">
      <c r="A150" s="364">
        <v>148</v>
      </c>
      <c r="B150" s="365" t="s">
        <v>466</v>
      </c>
      <c r="C150" s="364" t="s">
        <v>1078</v>
      </c>
      <c r="D150" s="364" t="s">
        <v>1090</v>
      </c>
      <c r="E150" s="364" t="s">
        <v>88</v>
      </c>
      <c r="F150" s="364" t="s">
        <v>1140</v>
      </c>
      <c r="G150" s="365" t="s">
        <v>321</v>
      </c>
      <c r="H150" s="364" t="s">
        <v>287</v>
      </c>
      <c r="I150" s="364" t="s">
        <v>1092</v>
      </c>
      <c r="J150" s="366" t="s">
        <v>1141</v>
      </c>
      <c r="K150" s="366">
        <v>2112484</v>
      </c>
      <c r="L150" s="366">
        <v>22</v>
      </c>
      <c r="M150" s="366">
        <v>2112484</v>
      </c>
      <c r="N150" s="366">
        <v>22</v>
      </c>
    </row>
    <row r="151" spans="1:14" ht="24">
      <c r="A151" s="364">
        <v>149</v>
      </c>
      <c r="B151" s="365" t="s">
        <v>466</v>
      </c>
      <c r="C151" s="364" t="s">
        <v>1078</v>
      </c>
      <c r="D151" s="364" t="s">
        <v>1090</v>
      </c>
      <c r="E151" s="364" t="s">
        <v>88</v>
      </c>
      <c r="F151" s="364" t="s">
        <v>1132</v>
      </c>
      <c r="G151" s="365" t="s">
        <v>325</v>
      </c>
      <c r="H151" s="364" t="s">
        <v>287</v>
      </c>
      <c r="I151" s="364" t="s">
        <v>1092</v>
      </c>
      <c r="J151" s="366" t="s">
        <v>1133</v>
      </c>
      <c r="K151" s="366">
        <v>84788</v>
      </c>
      <c r="L151" s="366">
        <v>1</v>
      </c>
      <c r="M151" s="366">
        <v>84788</v>
      </c>
      <c r="N151" s="366">
        <v>1</v>
      </c>
    </row>
    <row r="152" spans="1:14">
      <c r="A152" s="364">
        <v>150</v>
      </c>
      <c r="B152" s="365" t="s">
        <v>341</v>
      </c>
      <c r="C152" s="364" t="s">
        <v>1078</v>
      </c>
      <c r="D152" s="364" t="s">
        <v>1102</v>
      </c>
      <c r="E152" s="364" t="s">
        <v>437</v>
      </c>
      <c r="F152" s="364" t="s">
        <v>1142</v>
      </c>
      <c r="G152" s="365" t="s">
        <v>354</v>
      </c>
      <c r="H152" s="364" t="s">
        <v>303</v>
      </c>
      <c r="I152" s="364" t="s">
        <v>1081</v>
      </c>
      <c r="J152" s="366" t="s">
        <v>1143</v>
      </c>
      <c r="K152" s="366">
        <v>138627</v>
      </c>
      <c r="L152" s="366">
        <v>2</v>
      </c>
      <c r="M152" s="366">
        <v>138627</v>
      </c>
      <c r="N152" s="366">
        <v>2</v>
      </c>
    </row>
    <row r="153" spans="1:14" ht="36">
      <c r="A153" s="364">
        <v>151</v>
      </c>
      <c r="B153" s="365" t="s">
        <v>341</v>
      </c>
      <c r="C153" s="364" t="s">
        <v>1078</v>
      </c>
      <c r="D153" s="364" t="s">
        <v>1086</v>
      </c>
      <c r="E153" s="364" t="s">
        <v>437</v>
      </c>
      <c r="F153" s="364" t="s">
        <v>1683</v>
      </c>
      <c r="G153" s="365" t="s">
        <v>319</v>
      </c>
      <c r="H153" s="364" t="s">
        <v>307</v>
      </c>
      <c r="I153" s="364" t="s">
        <v>1092</v>
      </c>
      <c r="J153" s="366" t="s">
        <v>1684</v>
      </c>
      <c r="K153" s="366">
        <v>0</v>
      </c>
      <c r="L153" s="366">
        <v>0</v>
      </c>
      <c r="M153" s="366">
        <v>0</v>
      </c>
      <c r="N153" s="366">
        <v>0</v>
      </c>
    </row>
    <row r="154" spans="1:14" ht="24">
      <c r="A154" s="364">
        <v>152</v>
      </c>
      <c r="B154" s="365" t="s">
        <v>341</v>
      </c>
      <c r="C154" s="364" t="s">
        <v>1078</v>
      </c>
      <c r="D154" s="364" t="s">
        <v>1079</v>
      </c>
      <c r="E154" s="364" t="s">
        <v>437</v>
      </c>
      <c r="F154" s="364" t="s">
        <v>1248</v>
      </c>
      <c r="G154" s="365" t="s">
        <v>324</v>
      </c>
      <c r="H154" s="364" t="s">
        <v>307</v>
      </c>
      <c r="I154" s="364" t="s">
        <v>1092</v>
      </c>
      <c r="J154" s="366" t="s">
        <v>1249</v>
      </c>
      <c r="K154" s="366">
        <v>-407198</v>
      </c>
      <c r="L154" s="366">
        <v>-4</v>
      </c>
      <c r="M154" s="366">
        <v>-407198</v>
      </c>
      <c r="N154" s="366">
        <v>-4</v>
      </c>
    </row>
    <row r="155" spans="1:14" ht="24">
      <c r="A155" s="364">
        <v>153</v>
      </c>
      <c r="B155" s="365" t="s">
        <v>341</v>
      </c>
      <c r="C155" s="364" t="s">
        <v>1078</v>
      </c>
      <c r="D155" s="364" t="s">
        <v>1079</v>
      </c>
      <c r="E155" s="364" t="s">
        <v>437</v>
      </c>
      <c r="F155" s="364" t="s">
        <v>1121</v>
      </c>
      <c r="G155" s="365" t="s">
        <v>337</v>
      </c>
      <c r="H155" s="364" t="s">
        <v>307</v>
      </c>
      <c r="I155" s="364" t="s">
        <v>1092</v>
      </c>
      <c r="J155" s="366" t="s">
        <v>1122</v>
      </c>
      <c r="K155" s="366">
        <v>-240550</v>
      </c>
      <c r="L155" s="366">
        <v>-2</v>
      </c>
      <c r="M155" s="366">
        <v>-240550</v>
      </c>
      <c r="N155" s="366">
        <v>-2</v>
      </c>
    </row>
    <row r="156" spans="1:14" ht="24">
      <c r="A156" s="364">
        <v>154</v>
      </c>
      <c r="B156" s="365" t="s">
        <v>341</v>
      </c>
      <c r="C156" s="364" t="s">
        <v>1078</v>
      </c>
      <c r="D156" s="364" t="s">
        <v>1090</v>
      </c>
      <c r="E156" s="364" t="s">
        <v>437</v>
      </c>
      <c r="F156" s="364" t="s">
        <v>1140</v>
      </c>
      <c r="G156" s="365" t="s">
        <v>321</v>
      </c>
      <c r="H156" s="364" t="s">
        <v>287</v>
      </c>
      <c r="I156" s="364" t="s">
        <v>1092</v>
      </c>
      <c r="J156" s="366" t="s">
        <v>1141</v>
      </c>
      <c r="K156" s="366">
        <v>27195304</v>
      </c>
      <c r="L156" s="366">
        <v>272</v>
      </c>
      <c r="M156" s="366">
        <v>27195304</v>
      </c>
      <c r="N156" s="366">
        <v>272</v>
      </c>
    </row>
    <row r="157" spans="1:14" ht="24">
      <c r="A157" s="364">
        <v>155</v>
      </c>
      <c r="B157" s="365" t="s">
        <v>341</v>
      </c>
      <c r="C157" s="364" t="s">
        <v>1078</v>
      </c>
      <c r="D157" s="364" t="s">
        <v>1090</v>
      </c>
      <c r="E157" s="364" t="s">
        <v>437</v>
      </c>
      <c r="F157" s="364" t="s">
        <v>1138</v>
      </c>
      <c r="G157" s="365" t="s">
        <v>351</v>
      </c>
      <c r="H157" s="364" t="s">
        <v>287</v>
      </c>
      <c r="I157" s="364" t="s">
        <v>1092</v>
      </c>
      <c r="J157" s="366" t="s">
        <v>1139</v>
      </c>
      <c r="K157" s="366">
        <v>40569028</v>
      </c>
      <c r="L157" s="366">
        <v>428</v>
      </c>
      <c r="M157" s="366">
        <v>40569028</v>
      </c>
      <c r="N157" s="366">
        <v>428</v>
      </c>
    </row>
    <row r="158" spans="1:14" ht="24">
      <c r="A158" s="364">
        <v>156</v>
      </c>
      <c r="B158" s="365" t="s">
        <v>341</v>
      </c>
      <c r="C158" s="364" t="s">
        <v>1078</v>
      </c>
      <c r="D158" s="364" t="s">
        <v>1090</v>
      </c>
      <c r="E158" s="364" t="s">
        <v>437</v>
      </c>
      <c r="F158" s="364" t="s">
        <v>1127</v>
      </c>
      <c r="G158" s="365" t="s">
        <v>315</v>
      </c>
      <c r="H158" s="364" t="s">
        <v>287</v>
      </c>
      <c r="I158" s="364" t="s">
        <v>1092</v>
      </c>
      <c r="J158" s="366" t="s">
        <v>1128</v>
      </c>
      <c r="K158" s="366">
        <v>-1460912</v>
      </c>
      <c r="L158" s="366">
        <v>-16</v>
      </c>
      <c r="M158" s="366">
        <v>-1460912</v>
      </c>
      <c r="N158" s="366">
        <v>-16</v>
      </c>
    </row>
    <row r="159" spans="1:14" ht="24">
      <c r="A159" s="364">
        <v>157</v>
      </c>
      <c r="B159" s="365" t="s">
        <v>341</v>
      </c>
      <c r="C159" s="364" t="s">
        <v>1078</v>
      </c>
      <c r="D159" s="364" t="s">
        <v>1090</v>
      </c>
      <c r="E159" s="364" t="s">
        <v>437</v>
      </c>
      <c r="F159" s="364" t="s">
        <v>1112</v>
      </c>
      <c r="G159" s="365" t="s">
        <v>352</v>
      </c>
      <c r="H159" s="364" t="s">
        <v>287</v>
      </c>
      <c r="I159" s="364" t="s">
        <v>1092</v>
      </c>
      <c r="J159" s="366" t="s">
        <v>1113</v>
      </c>
      <c r="K159" s="366">
        <v>209830</v>
      </c>
      <c r="L159" s="366">
        <v>2</v>
      </c>
      <c r="M159" s="366">
        <v>209830</v>
      </c>
      <c r="N159" s="366">
        <v>2</v>
      </c>
    </row>
    <row r="160" spans="1:14" ht="24">
      <c r="A160" s="364">
        <v>158</v>
      </c>
      <c r="B160" s="365" t="s">
        <v>341</v>
      </c>
      <c r="C160" s="364" t="s">
        <v>1078</v>
      </c>
      <c r="D160" s="364" t="s">
        <v>1090</v>
      </c>
      <c r="E160" s="364" t="s">
        <v>437</v>
      </c>
      <c r="F160" s="364" t="s">
        <v>1132</v>
      </c>
      <c r="G160" s="365" t="s">
        <v>325</v>
      </c>
      <c r="H160" s="364" t="s">
        <v>287</v>
      </c>
      <c r="I160" s="364" t="s">
        <v>1092</v>
      </c>
      <c r="J160" s="366" t="s">
        <v>1133</v>
      </c>
      <c r="K160" s="366">
        <v>-7453320</v>
      </c>
      <c r="L160" s="366">
        <v>-96</v>
      </c>
      <c r="M160" s="366">
        <v>-7453320</v>
      </c>
      <c r="N160" s="366">
        <v>-96</v>
      </c>
    </row>
    <row r="161" spans="1:14" ht="24">
      <c r="A161" s="364">
        <v>159</v>
      </c>
      <c r="B161" s="365" t="s">
        <v>341</v>
      </c>
      <c r="C161" s="364" t="s">
        <v>1078</v>
      </c>
      <c r="D161" s="364" t="s">
        <v>1090</v>
      </c>
      <c r="E161" s="364" t="s">
        <v>437</v>
      </c>
      <c r="F161" s="364" t="s">
        <v>1125</v>
      </c>
      <c r="G161" s="365" t="s">
        <v>340</v>
      </c>
      <c r="H161" s="364" t="s">
        <v>287</v>
      </c>
      <c r="I161" s="364" t="s">
        <v>1092</v>
      </c>
      <c r="J161" s="366" t="s">
        <v>1126</v>
      </c>
      <c r="K161" s="366">
        <v>0</v>
      </c>
      <c r="L161" s="366">
        <v>0</v>
      </c>
      <c r="M161" s="366">
        <v>0</v>
      </c>
      <c r="N161" s="366">
        <v>0</v>
      </c>
    </row>
    <row r="162" spans="1:14" ht="24">
      <c r="A162" s="364">
        <v>160</v>
      </c>
      <c r="B162" s="365" t="s">
        <v>341</v>
      </c>
      <c r="C162" s="364" t="s">
        <v>1078</v>
      </c>
      <c r="D162" s="364" t="s">
        <v>1090</v>
      </c>
      <c r="E162" s="364" t="s">
        <v>437</v>
      </c>
      <c r="F162" s="364" t="s">
        <v>1106</v>
      </c>
      <c r="G162" s="365" t="s">
        <v>1011</v>
      </c>
      <c r="H162" s="364" t="s">
        <v>287</v>
      </c>
      <c r="I162" s="364" t="s">
        <v>1092</v>
      </c>
      <c r="J162" s="366" t="s">
        <v>1107</v>
      </c>
      <c r="K162" s="366">
        <v>624840</v>
      </c>
      <c r="L162" s="366">
        <v>6</v>
      </c>
      <c r="M162" s="366">
        <v>624840</v>
      </c>
      <c r="N162" s="366">
        <v>6</v>
      </c>
    </row>
    <row r="163" spans="1:14" ht="24">
      <c r="A163" s="364">
        <v>161</v>
      </c>
      <c r="B163" s="365" t="s">
        <v>341</v>
      </c>
      <c r="C163" s="364" t="s">
        <v>1078</v>
      </c>
      <c r="D163" s="364" t="s">
        <v>1079</v>
      </c>
      <c r="E163" s="364" t="s">
        <v>437</v>
      </c>
      <c r="F163" s="364" t="s">
        <v>1100</v>
      </c>
      <c r="G163" s="365" t="s">
        <v>324</v>
      </c>
      <c r="H163" s="364" t="s">
        <v>298</v>
      </c>
      <c r="I163" s="364" t="s">
        <v>1092</v>
      </c>
      <c r="J163" s="366" t="s">
        <v>1101</v>
      </c>
      <c r="K163" s="366">
        <v>-21780000</v>
      </c>
      <c r="L163" s="366">
        <v>-300</v>
      </c>
      <c r="M163" s="366">
        <v>-21780000</v>
      </c>
      <c r="N163" s="366">
        <v>-300</v>
      </c>
    </row>
    <row r="164" spans="1:14" ht="24">
      <c r="A164" s="364">
        <v>162</v>
      </c>
      <c r="B164" s="365" t="s">
        <v>341</v>
      </c>
      <c r="C164" s="364" t="s">
        <v>1078</v>
      </c>
      <c r="D164" s="364" t="s">
        <v>1079</v>
      </c>
      <c r="E164" s="364" t="s">
        <v>437</v>
      </c>
      <c r="F164" s="364" t="s">
        <v>1161</v>
      </c>
      <c r="G164" s="365" t="s">
        <v>326</v>
      </c>
      <c r="H164" s="364" t="s">
        <v>298</v>
      </c>
      <c r="I164" s="364" t="s">
        <v>1092</v>
      </c>
      <c r="J164" s="366" t="s">
        <v>1162</v>
      </c>
      <c r="K164" s="366">
        <v>-14808000</v>
      </c>
      <c r="L164" s="366">
        <v>-200</v>
      </c>
      <c r="M164" s="366">
        <v>-14808000</v>
      </c>
      <c r="N164" s="366">
        <v>-200</v>
      </c>
    </row>
    <row r="165" spans="1:14" ht="24">
      <c r="A165" s="364">
        <v>163</v>
      </c>
      <c r="B165" s="365" t="s">
        <v>341</v>
      </c>
      <c r="C165" s="364" t="s">
        <v>1078</v>
      </c>
      <c r="D165" s="364" t="s">
        <v>1090</v>
      </c>
      <c r="E165" s="364" t="s">
        <v>437</v>
      </c>
      <c r="F165" s="364" t="s">
        <v>1202</v>
      </c>
      <c r="G165" s="365" t="s">
        <v>975</v>
      </c>
      <c r="H165" s="364" t="s">
        <v>289</v>
      </c>
      <c r="I165" s="364" t="s">
        <v>1115</v>
      </c>
      <c r="J165" s="366" t="s">
        <v>1203</v>
      </c>
      <c r="K165" s="366">
        <v>126804</v>
      </c>
      <c r="L165" s="366">
        <v>1</v>
      </c>
      <c r="M165" s="366">
        <v>126804</v>
      </c>
      <c r="N165" s="366">
        <v>1</v>
      </c>
    </row>
    <row r="166" spans="1:14">
      <c r="A166" s="364">
        <v>164</v>
      </c>
      <c r="B166" s="365" t="s">
        <v>341</v>
      </c>
      <c r="C166" s="364" t="s">
        <v>1078</v>
      </c>
      <c r="D166" s="364" t="s">
        <v>1090</v>
      </c>
      <c r="E166" s="364" t="s">
        <v>437</v>
      </c>
      <c r="F166" s="364" t="s">
        <v>1114</v>
      </c>
      <c r="G166" s="365" t="s">
        <v>321</v>
      </c>
      <c r="H166" s="364" t="s">
        <v>289</v>
      </c>
      <c r="I166" s="364" t="s">
        <v>1115</v>
      </c>
      <c r="J166" s="366" t="s">
        <v>1116</v>
      </c>
      <c r="K166" s="366">
        <v>520784</v>
      </c>
      <c r="L166" s="366">
        <v>4</v>
      </c>
      <c r="M166" s="366">
        <v>520784</v>
      </c>
      <c r="N166" s="366">
        <v>4</v>
      </c>
    </row>
    <row r="167" spans="1:14" ht="48">
      <c r="A167" s="364">
        <v>165</v>
      </c>
      <c r="B167" s="365" t="s">
        <v>341</v>
      </c>
      <c r="C167" s="364" t="s">
        <v>1078</v>
      </c>
      <c r="D167" s="364" t="s">
        <v>1079</v>
      </c>
      <c r="E167" s="364" t="s">
        <v>437</v>
      </c>
      <c r="F167" s="364" t="s">
        <v>1366</v>
      </c>
      <c r="G167" s="365" t="s">
        <v>353</v>
      </c>
      <c r="H167" s="364" t="s">
        <v>305</v>
      </c>
      <c r="I167" s="364" t="s">
        <v>1187</v>
      </c>
      <c r="J167" s="366" t="s">
        <v>1367</v>
      </c>
      <c r="K167" s="366">
        <v>312647</v>
      </c>
      <c r="L167" s="366">
        <v>1</v>
      </c>
      <c r="M167" s="366">
        <v>312647</v>
      </c>
      <c r="N167" s="366">
        <v>1</v>
      </c>
    </row>
    <row r="168" spans="1:14" ht="48">
      <c r="A168" s="364">
        <v>166</v>
      </c>
      <c r="B168" s="365" t="s">
        <v>341</v>
      </c>
      <c r="C168" s="364" t="s">
        <v>1078</v>
      </c>
      <c r="D168" s="364" t="s">
        <v>1090</v>
      </c>
      <c r="E168" s="364" t="s">
        <v>437</v>
      </c>
      <c r="F168" s="364" t="s">
        <v>1640</v>
      </c>
      <c r="G168" s="365" t="s">
        <v>1641</v>
      </c>
      <c r="H168" s="364" t="s">
        <v>285</v>
      </c>
      <c r="I168" s="364" t="s">
        <v>1187</v>
      </c>
      <c r="J168" s="366" t="s">
        <v>1642</v>
      </c>
      <c r="K168" s="366">
        <v>1468284</v>
      </c>
      <c r="L168" s="366">
        <v>4</v>
      </c>
      <c r="M168" s="366">
        <v>1468284</v>
      </c>
      <c r="N168" s="366">
        <v>4</v>
      </c>
    </row>
    <row r="169" spans="1:14" ht="36">
      <c r="A169" s="364">
        <v>167</v>
      </c>
      <c r="B169" s="365" t="s">
        <v>341</v>
      </c>
      <c r="C169" s="364" t="s">
        <v>1078</v>
      </c>
      <c r="D169" s="364" t="s">
        <v>1079</v>
      </c>
      <c r="E169" s="364" t="s">
        <v>437</v>
      </c>
      <c r="F169" s="364" t="s">
        <v>1144</v>
      </c>
      <c r="G169" s="365" t="s">
        <v>332</v>
      </c>
      <c r="H169" s="364" t="s">
        <v>293</v>
      </c>
      <c r="I169" s="364" t="s">
        <v>1081</v>
      </c>
      <c r="J169" s="366" t="s">
        <v>1145</v>
      </c>
      <c r="K169" s="366">
        <v>158525</v>
      </c>
      <c r="L169" s="366">
        <v>3</v>
      </c>
      <c r="M169" s="366">
        <v>158525</v>
      </c>
      <c r="N169" s="366">
        <v>3</v>
      </c>
    </row>
    <row r="170" spans="1:14" ht="36">
      <c r="A170" s="364">
        <v>168</v>
      </c>
      <c r="B170" s="365" t="s">
        <v>341</v>
      </c>
      <c r="C170" s="364" t="s">
        <v>1078</v>
      </c>
      <c r="D170" s="364" t="s">
        <v>1079</v>
      </c>
      <c r="E170" s="364" t="s">
        <v>437</v>
      </c>
      <c r="F170" s="364" t="s">
        <v>1243</v>
      </c>
      <c r="G170" s="365" t="s">
        <v>320</v>
      </c>
      <c r="H170" s="364" t="s">
        <v>293</v>
      </c>
      <c r="I170" s="364" t="s">
        <v>1081</v>
      </c>
      <c r="J170" s="366" t="s">
        <v>1244</v>
      </c>
      <c r="K170" s="366">
        <v>461886</v>
      </c>
      <c r="L170" s="366">
        <v>4</v>
      </c>
      <c r="M170" s="366">
        <v>461886</v>
      </c>
      <c r="N170" s="366">
        <v>4</v>
      </c>
    </row>
    <row r="171" spans="1:14" ht="48">
      <c r="A171" s="364">
        <v>169</v>
      </c>
      <c r="B171" s="365" t="s">
        <v>341</v>
      </c>
      <c r="C171" s="364" t="s">
        <v>1078</v>
      </c>
      <c r="D171" s="364" t="s">
        <v>1159</v>
      </c>
      <c r="E171" s="364" t="s">
        <v>437</v>
      </c>
      <c r="F171" s="364" t="s">
        <v>1206</v>
      </c>
      <c r="G171" s="365" t="s">
        <v>335</v>
      </c>
      <c r="H171" s="364" t="s">
        <v>293</v>
      </c>
      <c r="I171" s="364" t="s">
        <v>1081</v>
      </c>
      <c r="J171" s="366" t="s">
        <v>1207</v>
      </c>
      <c r="K171" s="366">
        <v>0</v>
      </c>
      <c r="L171" s="366">
        <v>0</v>
      </c>
      <c r="M171" s="366">
        <v>0</v>
      </c>
      <c r="N171" s="366">
        <v>0</v>
      </c>
    </row>
    <row r="172" spans="1:14" ht="36">
      <c r="A172" s="364">
        <v>170</v>
      </c>
      <c r="B172" s="365" t="s">
        <v>341</v>
      </c>
      <c r="C172" s="364" t="s">
        <v>1078</v>
      </c>
      <c r="D172" s="364" t="s">
        <v>1086</v>
      </c>
      <c r="E172" s="364" t="s">
        <v>437</v>
      </c>
      <c r="F172" s="364" t="s">
        <v>1208</v>
      </c>
      <c r="G172" s="365" t="s">
        <v>415</v>
      </c>
      <c r="H172" s="364" t="s">
        <v>293</v>
      </c>
      <c r="I172" s="364" t="s">
        <v>1081</v>
      </c>
      <c r="J172" s="366" t="s">
        <v>1209</v>
      </c>
      <c r="K172" s="366">
        <v>130327</v>
      </c>
      <c r="L172" s="366">
        <v>2</v>
      </c>
      <c r="M172" s="366">
        <v>130327</v>
      </c>
      <c r="N172" s="366">
        <v>2</v>
      </c>
    </row>
    <row r="173" spans="1:14" ht="36">
      <c r="A173" s="364">
        <v>171</v>
      </c>
      <c r="B173" s="365" t="s">
        <v>341</v>
      </c>
      <c r="C173" s="364" t="s">
        <v>1078</v>
      </c>
      <c r="D173" s="364" t="s">
        <v>1079</v>
      </c>
      <c r="E173" s="364" t="s">
        <v>437</v>
      </c>
      <c r="F173" s="364" t="s">
        <v>1222</v>
      </c>
      <c r="G173" s="365" t="s">
        <v>968</v>
      </c>
      <c r="H173" s="364" t="s">
        <v>293</v>
      </c>
      <c r="I173" s="364" t="s">
        <v>1084</v>
      </c>
      <c r="J173" s="366" t="s">
        <v>1223</v>
      </c>
      <c r="K173" s="366">
        <v>455622</v>
      </c>
      <c r="L173" s="366">
        <v>4</v>
      </c>
      <c r="M173" s="366">
        <v>455622</v>
      </c>
      <c r="N173" s="366">
        <v>4</v>
      </c>
    </row>
    <row r="174" spans="1:14" ht="36">
      <c r="A174" s="364">
        <v>172</v>
      </c>
      <c r="B174" s="365" t="s">
        <v>341</v>
      </c>
      <c r="C174" s="364" t="s">
        <v>1078</v>
      </c>
      <c r="D174" s="364" t="s">
        <v>1079</v>
      </c>
      <c r="E174" s="364" t="s">
        <v>437</v>
      </c>
      <c r="F174" s="364" t="s">
        <v>1174</v>
      </c>
      <c r="G174" s="365" t="s">
        <v>345</v>
      </c>
      <c r="H174" s="364" t="s">
        <v>293</v>
      </c>
      <c r="I174" s="364" t="s">
        <v>1084</v>
      </c>
      <c r="J174" s="366" t="s">
        <v>1175</v>
      </c>
      <c r="K174" s="366">
        <v>686083</v>
      </c>
      <c r="L174" s="366">
        <v>6</v>
      </c>
      <c r="M174" s="366">
        <v>686083</v>
      </c>
      <c r="N174" s="366">
        <v>6</v>
      </c>
    </row>
    <row r="175" spans="1:14" ht="36">
      <c r="A175" s="364">
        <v>173</v>
      </c>
      <c r="B175" s="365" t="s">
        <v>341</v>
      </c>
      <c r="C175" s="364" t="s">
        <v>1078</v>
      </c>
      <c r="D175" s="364" t="s">
        <v>1079</v>
      </c>
      <c r="E175" s="364" t="s">
        <v>437</v>
      </c>
      <c r="F175" s="364" t="s">
        <v>1153</v>
      </c>
      <c r="G175" s="365" t="s">
        <v>969</v>
      </c>
      <c r="H175" s="364" t="s">
        <v>293</v>
      </c>
      <c r="I175" s="364" t="s">
        <v>1084</v>
      </c>
      <c r="J175" s="366" t="s">
        <v>1154</v>
      </c>
      <c r="K175" s="366">
        <v>1580304</v>
      </c>
      <c r="L175" s="366">
        <v>16</v>
      </c>
      <c r="M175" s="366">
        <v>1580304</v>
      </c>
      <c r="N175" s="366">
        <v>16</v>
      </c>
    </row>
    <row r="176" spans="1:14" ht="36">
      <c r="A176" s="364">
        <v>174</v>
      </c>
      <c r="B176" s="365" t="s">
        <v>341</v>
      </c>
      <c r="C176" s="364" t="s">
        <v>1078</v>
      </c>
      <c r="D176" s="364" t="s">
        <v>1079</v>
      </c>
      <c r="E176" s="364" t="s">
        <v>437</v>
      </c>
      <c r="F176" s="364" t="s">
        <v>1094</v>
      </c>
      <c r="G176" s="365" t="s">
        <v>336</v>
      </c>
      <c r="H176" s="364" t="s">
        <v>293</v>
      </c>
      <c r="I176" s="364" t="s">
        <v>1084</v>
      </c>
      <c r="J176" s="366" t="s">
        <v>1095</v>
      </c>
      <c r="K176" s="366">
        <v>559210</v>
      </c>
      <c r="L176" s="366">
        <v>4</v>
      </c>
      <c r="M176" s="366">
        <v>559210</v>
      </c>
      <c r="N176" s="366">
        <v>4</v>
      </c>
    </row>
    <row r="177" spans="1:14" ht="36">
      <c r="A177" s="364">
        <v>175</v>
      </c>
      <c r="B177" s="365" t="s">
        <v>341</v>
      </c>
      <c r="C177" s="364" t="s">
        <v>1078</v>
      </c>
      <c r="D177" s="364" t="s">
        <v>1079</v>
      </c>
      <c r="E177" s="364" t="s">
        <v>437</v>
      </c>
      <c r="F177" s="364" t="s">
        <v>1083</v>
      </c>
      <c r="G177" s="365" t="s">
        <v>312</v>
      </c>
      <c r="H177" s="364" t="s">
        <v>293</v>
      </c>
      <c r="I177" s="364" t="s">
        <v>1084</v>
      </c>
      <c r="J177" s="366" t="s">
        <v>1085</v>
      </c>
      <c r="K177" s="366">
        <v>260092</v>
      </c>
      <c r="L177" s="366">
        <v>2</v>
      </c>
      <c r="M177" s="366">
        <v>260092</v>
      </c>
      <c r="N177" s="366">
        <v>2</v>
      </c>
    </row>
    <row r="178" spans="1:14" ht="24">
      <c r="A178" s="364">
        <v>176</v>
      </c>
      <c r="B178" s="365" t="s">
        <v>341</v>
      </c>
      <c r="C178" s="364" t="s">
        <v>1078</v>
      </c>
      <c r="D178" s="364" t="s">
        <v>1079</v>
      </c>
      <c r="E178" s="364" t="s">
        <v>437</v>
      </c>
      <c r="F178" s="364" t="s">
        <v>1279</v>
      </c>
      <c r="G178" s="365" t="s">
        <v>369</v>
      </c>
      <c r="H178" s="364" t="s">
        <v>296</v>
      </c>
      <c r="I178" s="364" t="s">
        <v>1187</v>
      </c>
      <c r="J178" s="366" t="s">
        <v>1280</v>
      </c>
      <c r="K178" s="366">
        <v>398571</v>
      </c>
      <c r="L178" s="366">
        <v>2</v>
      </c>
      <c r="M178" s="366">
        <v>398571</v>
      </c>
      <c r="N178" s="366">
        <v>2</v>
      </c>
    </row>
    <row r="179" spans="1:14" ht="24">
      <c r="A179" s="364">
        <v>177</v>
      </c>
      <c r="B179" s="365" t="s">
        <v>341</v>
      </c>
      <c r="C179" s="364" t="s">
        <v>1078</v>
      </c>
      <c r="D179" s="364" t="s">
        <v>1079</v>
      </c>
      <c r="E179" s="364" t="s">
        <v>437</v>
      </c>
      <c r="F179" s="364" t="s">
        <v>1290</v>
      </c>
      <c r="G179" s="365" t="s">
        <v>337</v>
      </c>
      <c r="H179" s="364" t="s">
        <v>302</v>
      </c>
      <c r="I179" s="364" t="s">
        <v>1183</v>
      </c>
      <c r="J179" s="366" t="s">
        <v>1291</v>
      </c>
      <c r="K179" s="366">
        <v>-34673100</v>
      </c>
      <c r="L179" s="366">
        <v>-300</v>
      </c>
      <c r="M179" s="366">
        <v>-34673100</v>
      </c>
      <c r="N179" s="366">
        <v>-300</v>
      </c>
    </row>
    <row r="180" spans="1:14" ht="36">
      <c r="A180" s="364">
        <v>178</v>
      </c>
      <c r="B180" s="365" t="s">
        <v>341</v>
      </c>
      <c r="C180" s="364" t="s">
        <v>1078</v>
      </c>
      <c r="D180" s="364" t="s">
        <v>1086</v>
      </c>
      <c r="E180" s="364" t="s">
        <v>437</v>
      </c>
      <c r="F180" s="364" t="s">
        <v>1087</v>
      </c>
      <c r="G180" s="365" t="s">
        <v>319</v>
      </c>
      <c r="H180" s="364" t="s">
        <v>298</v>
      </c>
      <c r="I180" s="364" t="s">
        <v>1088</v>
      </c>
      <c r="J180" s="366" t="s">
        <v>1089</v>
      </c>
      <c r="K180" s="366">
        <v>248160</v>
      </c>
      <c r="L180" s="366">
        <v>4</v>
      </c>
      <c r="M180" s="366">
        <v>248160</v>
      </c>
      <c r="N180" s="366">
        <v>4</v>
      </c>
    </row>
    <row r="181" spans="1:14" ht="36">
      <c r="A181" s="364">
        <v>179</v>
      </c>
      <c r="B181" s="365" t="s">
        <v>341</v>
      </c>
      <c r="C181" s="364" t="s">
        <v>1078</v>
      </c>
      <c r="D181" s="364" t="s">
        <v>1086</v>
      </c>
      <c r="E181" s="364" t="s">
        <v>437</v>
      </c>
      <c r="F181" s="364" t="s">
        <v>1267</v>
      </c>
      <c r="G181" s="365" t="s">
        <v>1013</v>
      </c>
      <c r="H181" s="364" t="s">
        <v>298</v>
      </c>
      <c r="I181" s="364" t="s">
        <v>1088</v>
      </c>
      <c r="J181" s="366" t="s">
        <v>1268</v>
      </c>
      <c r="K181" s="366">
        <v>-2433600</v>
      </c>
      <c r="L181" s="366">
        <v>-40</v>
      </c>
      <c r="M181" s="366">
        <v>-2433600</v>
      </c>
      <c r="N181" s="366">
        <v>-40</v>
      </c>
    </row>
    <row r="182" spans="1:14" ht="36">
      <c r="A182" s="364">
        <v>180</v>
      </c>
      <c r="B182" s="365" t="s">
        <v>341</v>
      </c>
      <c r="C182" s="364" t="s">
        <v>1078</v>
      </c>
      <c r="D182" s="364" t="s">
        <v>1090</v>
      </c>
      <c r="E182" s="364" t="s">
        <v>437</v>
      </c>
      <c r="F182" s="364" t="s">
        <v>1827</v>
      </c>
      <c r="G182" s="365" t="s">
        <v>423</v>
      </c>
      <c r="H182" s="364" t="s">
        <v>283</v>
      </c>
      <c r="I182" s="364" t="s">
        <v>1092</v>
      </c>
      <c r="J182" s="366" t="s">
        <v>1241</v>
      </c>
      <c r="K182" s="366">
        <v>-315005</v>
      </c>
      <c r="L182" s="366">
        <v>-2</v>
      </c>
      <c r="M182" s="366">
        <v>-315005</v>
      </c>
      <c r="N182" s="366">
        <v>-2</v>
      </c>
    </row>
    <row r="183" spans="1:14" ht="36">
      <c r="A183" s="364">
        <v>181</v>
      </c>
      <c r="B183" s="365" t="s">
        <v>341</v>
      </c>
      <c r="C183" s="364" t="s">
        <v>1078</v>
      </c>
      <c r="D183" s="364" t="s">
        <v>1086</v>
      </c>
      <c r="E183" s="364" t="s">
        <v>437</v>
      </c>
      <c r="F183" s="364" t="s">
        <v>1232</v>
      </c>
      <c r="G183" s="365" t="s">
        <v>972</v>
      </c>
      <c r="H183" s="364" t="s">
        <v>295</v>
      </c>
      <c r="I183" s="364" t="s">
        <v>1092</v>
      </c>
      <c r="J183" s="366" t="s">
        <v>1233</v>
      </c>
      <c r="K183" s="366">
        <v>728685</v>
      </c>
      <c r="L183" s="366">
        <v>8</v>
      </c>
      <c r="M183" s="366">
        <v>728685</v>
      </c>
      <c r="N183" s="366">
        <v>8</v>
      </c>
    </row>
    <row r="184" spans="1:14" ht="24">
      <c r="A184" s="364">
        <v>182</v>
      </c>
      <c r="B184" s="365" t="s">
        <v>341</v>
      </c>
      <c r="C184" s="364" t="s">
        <v>1078</v>
      </c>
      <c r="D184" s="364" t="s">
        <v>1090</v>
      </c>
      <c r="E184" s="364" t="s">
        <v>437</v>
      </c>
      <c r="F184" s="364" t="s">
        <v>1224</v>
      </c>
      <c r="G184" s="365" t="s">
        <v>331</v>
      </c>
      <c r="H184" s="364" t="s">
        <v>285</v>
      </c>
      <c r="I184" s="364" t="s">
        <v>1092</v>
      </c>
      <c r="J184" s="366" t="s">
        <v>1225</v>
      </c>
      <c r="K184" s="366">
        <v>3901646</v>
      </c>
      <c r="L184" s="366">
        <v>14</v>
      </c>
      <c r="M184" s="366">
        <v>3901646</v>
      </c>
      <c r="N184" s="366">
        <v>14</v>
      </c>
    </row>
    <row r="185" spans="1:14" ht="24">
      <c r="A185" s="364">
        <v>183</v>
      </c>
      <c r="B185" s="365" t="s">
        <v>341</v>
      </c>
      <c r="C185" s="364" t="s">
        <v>1078</v>
      </c>
      <c r="D185" s="364" t="s">
        <v>1079</v>
      </c>
      <c r="E185" s="364" t="s">
        <v>437</v>
      </c>
      <c r="F185" s="364" t="s">
        <v>1108</v>
      </c>
      <c r="G185" s="365" t="s">
        <v>333</v>
      </c>
      <c r="H185" s="364" t="s">
        <v>299</v>
      </c>
      <c r="I185" s="364" t="s">
        <v>1092</v>
      </c>
      <c r="J185" s="366" t="s">
        <v>1109</v>
      </c>
      <c r="K185" s="366">
        <v>247122</v>
      </c>
      <c r="L185" s="366">
        <v>2</v>
      </c>
      <c r="M185" s="366">
        <v>247122</v>
      </c>
      <c r="N185" s="366">
        <v>2</v>
      </c>
    </row>
    <row r="186" spans="1:14" ht="24">
      <c r="A186" s="364">
        <v>184</v>
      </c>
      <c r="B186" s="365" t="s">
        <v>341</v>
      </c>
      <c r="C186" s="364" t="s">
        <v>1078</v>
      </c>
      <c r="D186" s="364" t="s">
        <v>1131</v>
      </c>
      <c r="E186" s="364" t="s">
        <v>437</v>
      </c>
      <c r="F186" s="364" t="s">
        <v>1828</v>
      </c>
      <c r="G186" s="365" t="s">
        <v>1829</v>
      </c>
      <c r="H186" s="364" t="s">
        <v>290</v>
      </c>
      <c r="I186" s="364" t="s">
        <v>1092</v>
      </c>
      <c r="J186" s="366" t="s">
        <v>1830</v>
      </c>
      <c r="K186" s="366">
        <v>56242736</v>
      </c>
      <c r="L186" s="366">
        <v>430</v>
      </c>
      <c r="M186" s="366">
        <v>56242736</v>
      </c>
      <c r="N186" s="366">
        <v>430</v>
      </c>
    </row>
    <row r="187" spans="1:14" ht="36">
      <c r="A187" s="364">
        <v>185</v>
      </c>
      <c r="B187" s="365" t="s">
        <v>341</v>
      </c>
      <c r="C187" s="364" t="s">
        <v>1078</v>
      </c>
      <c r="D187" s="364" t="s">
        <v>1079</v>
      </c>
      <c r="E187" s="364" t="s">
        <v>437</v>
      </c>
      <c r="F187" s="364" t="s">
        <v>1831</v>
      </c>
      <c r="G187" s="365" t="s">
        <v>1832</v>
      </c>
      <c r="H187" s="364" t="s">
        <v>299</v>
      </c>
      <c r="I187" s="364" t="s">
        <v>1092</v>
      </c>
      <c r="J187" s="366" t="s">
        <v>1833</v>
      </c>
      <c r="K187" s="366">
        <v>0</v>
      </c>
      <c r="L187" s="366">
        <v>0</v>
      </c>
      <c r="M187" s="366">
        <v>0</v>
      </c>
      <c r="N187" s="366">
        <v>0</v>
      </c>
    </row>
    <row r="188" spans="1:14" ht="48">
      <c r="A188" s="364">
        <v>186</v>
      </c>
      <c r="B188" s="365" t="s">
        <v>341</v>
      </c>
      <c r="C188" s="364" t="s">
        <v>1078</v>
      </c>
      <c r="D188" s="364" t="s">
        <v>1079</v>
      </c>
      <c r="E188" s="364" t="s">
        <v>437</v>
      </c>
      <c r="F188" s="364" t="s">
        <v>1275</v>
      </c>
      <c r="G188" s="365" t="s">
        <v>413</v>
      </c>
      <c r="H188" s="364" t="s">
        <v>414</v>
      </c>
      <c r="I188" s="364" t="s">
        <v>1092</v>
      </c>
      <c r="J188" s="366" t="s">
        <v>1276</v>
      </c>
      <c r="K188" s="366">
        <v>276683</v>
      </c>
      <c r="L188" s="366">
        <v>2</v>
      </c>
      <c r="M188" s="366">
        <v>276683</v>
      </c>
      <c r="N188" s="366">
        <v>2</v>
      </c>
    </row>
    <row r="189" spans="1:14" ht="36">
      <c r="A189" s="364">
        <v>187</v>
      </c>
      <c r="B189" s="365" t="s">
        <v>341</v>
      </c>
      <c r="C189" s="364" t="s">
        <v>1078</v>
      </c>
      <c r="D189" s="364" t="s">
        <v>1079</v>
      </c>
      <c r="E189" s="364" t="s">
        <v>437</v>
      </c>
      <c r="F189" s="364" t="s">
        <v>1149</v>
      </c>
      <c r="G189" s="365" t="s">
        <v>976</v>
      </c>
      <c r="H189" s="364" t="s">
        <v>292</v>
      </c>
      <c r="I189" s="364" t="s">
        <v>1092</v>
      </c>
      <c r="J189" s="366" t="s">
        <v>1150</v>
      </c>
      <c r="K189" s="366">
        <v>256769</v>
      </c>
      <c r="L189" s="366">
        <v>1</v>
      </c>
      <c r="M189" s="366">
        <v>256769</v>
      </c>
      <c r="N189" s="366">
        <v>1</v>
      </c>
    </row>
    <row r="190" spans="1:14" ht="36">
      <c r="A190" s="364">
        <v>188</v>
      </c>
      <c r="B190" s="365" t="s">
        <v>341</v>
      </c>
      <c r="C190" s="364" t="s">
        <v>1078</v>
      </c>
      <c r="D190" s="364" t="s">
        <v>1086</v>
      </c>
      <c r="E190" s="364" t="s">
        <v>437</v>
      </c>
      <c r="F190" s="364" t="s">
        <v>1146</v>
      </c>
      <c r="G190" s="365" t="s">
        <v>424</v>
      </c>
      <c r="H190" s="364" t="s">
        <v>408</v>
      </c>
      <c r="I190" s="364" t="s">
        <v>1092</v>
      </c>
      <c r="J190" s="366" t="s">
        <v>1147</v>
      </c>
      <c r="K190" s="366">
        <v>-341515</v>
      </c>
      <c r="L190" s="366">
        <v>-4</v>
      </c>
      <c r="M190" s="366">
        <v>-341515</v>
      </c>
      <c r="N190" s="366">
        <v>-4</v>
      </c>
    </row>
    <row r="191" spans="1:14" ht="36">
      <c r="A191" s="364">
        <v>189</v>
      </c>
      <c r="B191" s="365" t="s">
        <v>341</v>
      </c>
      <c r="C191" s="364" t="s">
        <v>1078</v>
      </c>
      <c r="D191" s="364" t="s">
        <v>1090</v>
      </c>
      <c r="E191" s="364" t="s">
        <v>437</v>
      </c>
      <c r="F191" s="364" t="s">
        <v>1240</v>
      </c>
      <c r="G191" s="365" t="s">
        <v>423</v>
      </c>
      <c r="H191" s="364" t="s">
        <v>283</v>
      </c>
      <c r="I191" s="364" t="s">
        <v>1092</v>
      </c>
      <c r="J191" s="366" t="s">
        <v>1241</v>
      </c>
      <c r="K191" s="366">
        <v>315005</v>
      </c>
      <c r="L191" s="366">
        <v>2</v>
      </c>
      <c r="M191" s="366">
        <v>315005</v>
      </c>
      <c r="N191" s="366">
        <v>2</v>
      </c>
    </row>
    <row r="192" spans="1:14" ht="48">
      <c r="A192" s="364">
        <v>190</v>
      </c>
      <c r="B192" s="365" t="s">
        <v>341</v>
      </c>
      <c r="C192" s="364" t="s">
        <v>1078</v>
      </c>
      <c r="D192" s="364" t="s">
        <v>1079</v>
      </c>
      <c r="E192" s="364" t="s">
        <v>437</v>
      </c>
      <c r="F192" s="364" t="s">
        <v>1246</v>
      </c>
      <c r="G192" s="365" t="s">
        <v>959</v>
      </c>
      <c r="H192" s="364" t="s">
        <v>960</v>
      </c>
      <c r="I192" s="364" t="s">
        <v>1092</v>
      </c>
      <c r="J192" s="366" t="s">
        <v>1247</v>
      </c>
      <c r="K192" s="366">
        <v>2684663</v>
      </c>
      <c r="L192" s="366">
        <v>14</v>
      </c>
      <c r="M192" s="366">
        <v>2684663</v>
      </c>
      <c r="N192" s="366">
        <v>14</v>
      </c>
    </row>
    <row r="193" spans="1:14" ht="60">
      <c r="A193" s="364">
        <v>191</v>
      </c>
      <c r="B193" s="365" t="s">
        <v>341</v>
      </c>
      <c r="C193" s="364" t="s">
        <v>1078</v>
      </c>
      <c r="D193" s="364" t="s">
        <v>1079</v>
      </c>
      <c r="E193" s="364" t="s">
        <v>437</v>
      </c>
      <c r="F193" s="364" t="s">
        <v>1631</v>
      </c>
      <c r="G193" s="365" t="s">
        <v>1632</v>
      </c>
      <c r="H193" s="364" t="s">
        <v>292</v>
      </c>
      <c r="I193" s="364" t="s">
        <v>1092</v>
      </c>
      <c r="J193" s="366" t="s">
        <v>1242</v>
      </c>
      <c r="K193" s="366">
        <v>718091</v>
      </c>
      <c r="L193" s="366">
        <v>4</v>
      </c>
      <c r="M193" s="366">
        <v>718091</v>
      </c>
      <c r="N193" s="366">
        <v>4</v>
      </c>
    </row>
    <row r="194" spans="1:14">
      <c r="A194" s="364">
        <v>192</v>
      </c>
      <c r="B194" s="365" t="s">
        <v>341</v>
      </c>
      <c r="C194" s="364" t="s">
        <v>1078</v>
      </c>
      <c r="D194" s="364" t="s">
        <v>1090</v>
      </c>
      <c r="E194" s="364" t="s">
        <v>437</v>
      </c>
      <c r="F194" s="364" t="s">
        <v>1091</v>
      </c>
      <c r="G194" s="365" t="s">
        <v>321</v>
      </c>
      <c r="H194" s="364" t="s">
        <v>361</v>
      </c>
      <c r="I194" s="364" t="s">
        <v>1092</v>
      </c>
      <c r="J194" s="366" t="s">
        <v>1093</v>
      </c>
      <c r="K194" s="366">
        <v>616716</v>
      </c>
      <c r="L194" s="366">
        <v>6</v>
      </c>
      <c r="M194" s="366">
        <v>616716</v>
      </c>
      <c r="N194" s="366">
        <v>6</v>
      </c>
    </row>
    <row r="195" spans="1:14" ht="24">
      <c r="A195" s="364">
        <v>193</v>
      </c>
      <c r="B195" s="365" t="s">
        <v>30</v>
      </c>
      <c r="C195" s="364" t="s">
        <v>1078</v>
      </c>
      <c r="D195" s="364" t="s">
        <v>1090</v>
      </c>
      <c r="E195" s="364" t="s">
        <v>22</v>
      </c>
      <c r="F195" s="364" t="s">
        <v>1151</v>
      </c>
      <c r="G195" s="365" t="s">
        <v>996</v>
      </c>
      <c r="H195" s="364" t="s">
        <v>287</v>
      </c>
      <c r="I195" s="364" t="s">
        <v>1092</v>
      </c>
      <c r="J195" s="366" t="s">
        <v>1152</v>
      </c>
      <c r="K195" s="366">
        <v>1937618</v>
      </c>
      <c r="L195" s="366">
        <v>21</v>
      </c>
      <c r="M195" s="366">
        <v>1937618</v>
      </c>
      <c r="N195" s="366">
        <v>21</v>
      </c>
    </row>
    <row r="196" spans="1:14" ht="24">
      <c r="A196" s="364">
        <v>194</v>
      </c>
      <c r="B196" s="365" t="s">
        <v>30</v>
      </c>
      <c r="C196" s="364" t="s">
        <v>1078</v>
      </c>
      <c r="D196" s="364" t="s">
        <v>1090</v>
      </c>
      <c r="E196" s="364" t="s">
        <v>22</v>
      </c>
      <c r="F196" s="364" t="s">
        <v>1140</v>
      </c>
      <c r="G196" s="365" t="s">
        <v>321</v>
      </c>
      <c r="H196" s="364" t="s">
        <v>287</v>
      </c>
      <c r="I196" s="364" t="s">
        <v>1092</v>
      </c>
      <c r="J196" s="366" t="s">
        <v>1141</v>
      </c>
      <c r="K196" s="366">
        <v>4877215</v>
      </c>
      <c r="L196" s="366">
        <v>49</v>
      </c>
      <c r="M196" s="366">
        <v>4877215</v>
      </c>
      <c r="N196" s="366">
        <v>49</v>
      </c>
    </row>
    <row r="197" spans="1:14" ht="24">
      <c r="A197" s="364">
        <v>195</v>
      </c>
      <c r="B197" s="365" t="s">
        <v>30</v>
      </c>
      <c r="C197" s="364" t="s">
        <v>1078</v>
      </c>
      <c r="D197" s="364" t="s">
        <v>1090</v>
      </c>
      <c r="E197" s="364" t="s">
        <v>22</v>
      </c>
      <c r="F197" s="364" t="s">
        <v>1138</v>
      </c>
      <c r="G197" s="365" t="s">
        <v>351</v>
      </c>
      <c r="H197" s="364" t="s">
        <v>287</v>
      </c>
      <c r="I197" s="364" t="s">
        <v>1092</v>
      </c>
      <c r="J197" s="366" t="s">
        <v>1139</v>
      </c>
      <c r="K197" s="366">
        <v>4771008</v>
      </c>
      <c r="L197" s="366">
        <v>49</v>
      </c>
      <c r="M197" s="366">
        <v>4771008</v>
      </c>
      <c r="N197" s="366">
        <v>49</v>
      </c>
    </row>
    <row r="198" spans="1:14" ht="24">
      <c r="A198" s="364">
        <v>196</v>
      </c>
      <c r="B198" s="365" t="s">
        <v>30</v>
      </c>
      <c r="C198" s="364" t="s">
        <v>1078</v>
      </c>
      <c r="D198" s="364" t="s">
        <v>1090</v>
      </c>
      <c r="E198" s="364" t="s">
        <v>22</v>
      </c>
      <c r="F198" s="364" t="s">
        <v>1132</v>
      </c>
      <c r="G198" s="365" t="s">
        <v>325</v>
      </c>
      <c r="H198" s="364" t="s">
        <v>287</v>
      </c>
      <c r="I198" s="364" t="s">
        <v>1092</v>
      </c>
      <c r="J198" s="366" t="s">
        <v>1133</v>
      </c>
      <c r="K198" s="366">
        <v>423938</v>
      </c>
      <c r="L198" s="366">
        <v>5</v>
      </c>
      <c r="M198" s="366">
        <v>423938</v>
      </c>
      <c r="N198" s="366">
        <v>5</v>
      </c>
    </row>
    <row r="199" spans="1:14" ht="24">
      <c r="A199" s="364">
        <v>197</v>
      </c>
      <c r="B199" s="365" t="s">
        <v>30</v>
      </c>
      <c r="C199" s="364" t="s">
        <v>1078</v>
      </c>
      <c r="D199" s="364" t="s">
        <v>1090</v>
      </c>
      <c r="E199" s="364" t="s">
        <v>22</v>
      </c>
      <c r="F199" s="364" t="s">
        <v>1125</v>
      </c>
      <c r="G199" s="365" t="s">
        <v>340</v>
      </c>
      <c r="H199" s="364" t="s">
        <v>287</v>
      </c>
      <c r="I199" s="364" t="s">
        <v>1092</v>
      </c>
      <c r="J199" s="366" t="s">
        <v>1126</v>
      </c>
      <c r="K199" s="366">
        <v>2197250</v>
      </c>
      <c r="L199" s="366">
        <v>22</v>
      </c>
      <c r="M199" s="366">
        <v>2197250</v>
      </c>
      <c r="N199" s="366">
        <v>22</v>
      </c>
    </row>
    <row r="200" spans="1:14" ht="24">
      <c r="A200" s="364">
        <v>198</v>
      </c>
      <c r="B200" s="365" t="s">
        <v>30</v>
      </c>
      <c r="C200" s="364" t="s">
        <v>1078</v>
      </c>
      <c r="D200" s="364" t="s">
        <v>1090</v>
      </c>
      <c r="E200" s="364" t="s">
        <v>22</v>
      </c>
      <c r="F200" s="364" t="s">
        <v>1106</v>
      </c>
      <c r="G200" s="365" t="s">
        <v>1011</v>
      </c>
      <c r="H200" s="364" t="s">
        <v>287</v>
      </c>
      <c r="I200" s="364" t="s">
        <v>1092</v>
      </c>
      <c r="J200" s="366" t="s">
        <v>1107</v>
      </c>
      <c r="K200" s="366">
        <v>3238500</v>
      </c>
      <c r="L200" s="366">
        <v>30</v>
      </c>
      <c r="M200" s="366">
        <v>3238500</v>
      </c>
      <c r="N200" s="366">
        <v>30</v>
      </c>
    </row>
    <row r="201" spans="1:14" ht="24">
      <c r="A201" s="364">
        <v>199</v>
      </c>
      <c r="B201" s="365" t="s">
        <v>30</v>
      </c>
      <c r="C201" s="364" t="s">
        <v>1078</v>
      </c>
      <c r="D201" s="364" t="s">
        <v>1090</v>
      </c>
      <c r="E201" s="364" t="s">
        <v>22</v>
      </c>
      <c r="F201" s="364" t="s">
        <v>1214</v>
      </c>
      <c r="G201" s="365" t="s">
        <v>1010</v>
      </c>
      <c r="H201" s="364" t="s">
        <v>287</v>
      </c>
      <c r="I201" s="364" t="s">
        <v>1092</v>
      </c>
      <c r="J201" s="366" t="s">
        <v>1215</v>
      </c>
      <c r="K201" s="366">
        <v>1183455</v>
      </c>
      <c r="L201" s="366">
        <v>13</v>
      </c>
      <c r="M201" s="366">
        <v>1183455</v>
      </c>
      <c r="N201" s="366">
        <v>13</v>
      </c>
    </row>
    <row r="202" spans="1:14" ht="24">
      <c r="A202" s="364">
        <v>200</v>
      </c>
      <c r="B202" s="365" t="s">
        <v>30</v>
      </c>
      <c r="C202" s="364" t="s">
        <v>1078</v>
      </c>
      <c r="D202" s="364" t="s">
        <v>1090</v>
      </c>
      <c r="E202" s="364" t="s">
        <v>22</v>
      </c>
      <c r="F202" s="364" t="s">
        <v>1210</v>
      </c>
      <c r="G202" s="365" t="s">
        <v>420</v>
      </c>
      <c r="H202" s="364" t="s">
        <v>287</v>
      </c>
      <c r="I202" s="364" t="s">
        <v>1092</v>
      </c>
      <c r="J202" s="366" t="s">
        <v>1211</v>
      </c>
      <c r="K202" s="366">
        <v>1480360</v>
      </c>
      <c r="L202" s="366">
        <v>16</v>
      </c>
      <c r="M202" s="366">
        <v>1480360</v>
      </c>
      <c r="N202" s="366">
        <v>16</v>
      </c>
    </row>
    <row r="203" spans="1:14" ht="24">
      <c r="A203" s="364">
        <v>201</v>
      </c>
      <c r="B203" s="365" t="s">
        <v>30</v>
      </c>
      <c r="C203" s="364" t="s">
        <v>1078</v>
      </c>
      <c r="D203" s="364" t="s">
        <v>1090</v>
      </c>
      <c r="E203" s="364" t="s">
        <v>22</v>
      </c>
      <c r="F203" s="364" t="s">
        <v>1776</v>
      </c>
      <c r="G203" s="365" t="s">
        <v>347</v>
      </c>
      <c r="H203" s="364" t="s">
        <v>287</v>
      </c>
      <c r="I203" s="364" t="s">
        <v>1092</v>
      </c>
      <c r="J203" s="366" t="s">
        <v>1777</v>
      </c>
      <c r="K203" s="366">
        <v>708900</v>
      </c>
      <c r="L203" s="366">
        <v>6</v>
      </c>
      <c r="M203" s="366">
        <v>708900</v>
      </c>
      <c r="N203" s="366">
        <v>6</v>
      </c>
    </row>
    <row r="204" spans="1:14" ht="24">
      <c r="A204" s="364">
        <v>202</v>
      </c>
      <c r="B204" s="365" t="s">
        <v>30</v>
      </c>
      <c r="C204" s="364" t="s">
        <v>1078</v>
      </c>
      <c r="D204" s="364" t="s">
        <v>1079</v>
      </c>
      <c r="E204" s="364" t="s">
        <v>22</v>
      </c>
      <c r="F204" s="364" t="s">
        <v>1100</v>
      </c>
      <c r="G204" s="365" t="s">
        <v>324</v>
      </c>
      <c r="H204" s="364" t="s">
        <v>298</v>
      </c>
      <c r="I204" s="364" t="s">
        <v>1092</v>
      </c>
      <c r="J204" s="366" t="s">
        <v>1101</v>
      </c>
      <c r="K204" s="366">
        <v>2636288</v>
      </c>
      <c r="L204" s="366">
        <v>35</v>
      </c>
      <c r="M204" s="366">
        <v>2636288</v>
      </c>
      <c r="N204" s="366">
        <v>35</v>
      </c>
    </row>
    <row r="205" spans="1:14" ht="24">
      <c r="A205" s="364">
        <v>203</v>
      </c>
      <c r="B205" s="365" t="s">
        <v>30</v>
      </c>
      <c r="C205" s="364" t="s">
        <v>1078</v>
      </c>
      <c r="D205" s="364" t="s">
        <v>1079</v>
      </c>
      <c r="E205" s="364" t="s">
        <v>22</v>
      </c>
      <c r="F205" s="364" t="s">
        <v>1157</v>
      </c>
      <c r="G205" s="365" t="s">
        <v>337</v>
      </c>
      <c r="H205" s="364" t="s">
        <v>298</v>
      </c>
      <c r="I205" s="364" t="s">
        <v>1092</v>
      </c>
      <c r="J205" s="366" t="s">
        <v>1158</v>
      </c>
      <c r="K205" s="366">
        <v>1855548</v>
      </c>
      <c r="L205" s="366">
        <v>23</v>
      </c>
      <c r="M205" s="366">
        <v>1855548</v>
      </c>
      <c r="N205" s="366">
        <v>23</v>
      </c>
    </row>
    <row r="206" spans="1:14" ht="24">
      <c r="A206" s="364">
        <v>204</v>
      </c>
      <c r="B206" s="365" t="s">
        <v>30</v>
      </c>
      <c r="C206" s="364" t="s">
        <v>1078</v>
      </c>
      <c r="D206" s="364" t="s">
        <v>1079</v>
      </c>
      <c r="E206" s="364" t="s">
        <v>22</v>
      </c>
      <c r="F206" s="364" t="s">
        <v>1161</v>
      </c>
      <c r="G206" s="365" t="s">
        <v>326</v>
      </c>
      <c r="H206" s="364" t="s">
        <v>298</v>
      </c>
      <c r="I206" s="364" t="s">
        <v>1092</v>
      </c>
      <c r="J206" s="366" t="s">
        <v>1162</v>
      </c>
      <c r="K206" s="366">
        <v>1075431</v>
      </c>
      <c r="L206" s="366">
        <v>14</v>
      </c>
      <c r="M206" s="366">
        <v>1075431</v>
      </c>
      <c r="N206" s="366">
        <v>14</v>
      </c>
    </row>
    <row r="207" spans="1:14" ht="60">
      <c r="A207" s="364">
        <v>205</v>
      </c>
      <c r="B207" s="365" t="s">
        <v>30</v>
      </c>
      <c r="C207" s="364" t="s">
        <v>1078</v>
      </c>
      <c r="D207" s="364" t="s">
        <v>1079</v>
      </c>
      <c r="E207" s="364" t="s">
        <v>22</v>
      </c>
      <c r="F207" s="364" t="s">
        <v>1834</v>
      </c>
      <c r="G207" s="365" t="s">
        <v>1835</v>
      </c>
      <c r="H207" s="364" t="s">
        <v>301</v>
      </c>
      <c r="I207" s="364" t="s">
        <v>1187</v>
      </c>
      <c r="J207" s="366" t="s">
        <v>1836</v>
      </c>
      <c r="K207" s="366">
        <v>1061192</v>
      </c>
      <c r="L207" s="366">
        <v>2</v>
      </c>
      <c r="M207" s="366">
        <v>1061192</v>
      </c>
      <c r="N207" s="366">
        <v>2</v>
      </c>
    </row>
    <row r="208" spans="1:14" ht="60">
      <c r="A208" s="364">
        <v>206</v>
      </c>
      <c r="B208" s="365" t="s">
        <v>30</v>
      </c>
      <c r="C208" s="364" t="s">
        <v>1078</v>
      </c>
      <c r="D208" s="364" t="s">
        <v>1079</v>
      </c>
      <c r="E208" s="364" t="s">
        <v>22</v>
      </c>
      <c r="F208" s="364" t="s">
        <v>1837</v>
      </c>
      <c r="G208" s="365" t="s">
        <v>1838</v>
      </c>
      <c r="H208" s="364" t="s">
        <v>301</v>
      </c>
      <c r="I208" s="364" t="s">
        <v>1187</v>
      </c>
      <c r="J208" s="366" t="s">
        <v>1839</v>
      </c>
      <c r="K208" s="366">
        <v>1168306</v>
      </c>
      <c r="L208" s="366">
        <v>2</v>
      </c>
      <c r="M208" s="366">
        <v>1168306</v>
      </c>
      <c r="N208" s="366">
        <v>2</v>
      </c>
    </row>
    <row r="209" spans="1:14" ht="24">
      <c r="A209" s="364">
        <v>207</v>
      </c>
      <c r="B209" s="365" t="s">
        <v>30</v>
      </c>
      <c r="C209" s="364" t="s">
        <v>1078</v>
      </c>
      <c r="D209" s="364" t="s">
        <v>1079</v>
      </c>
      <c r="E209" s="364" t="s">
        <v>22</v>
      </c>
      <c r="F209" s="364" t="s">
        <v>1374</v>
      </c>
      <c r="G209" s="365" t="s">
        <v>1042</v>
      </c>
      <c r="H209" s="364" t="s">
        <v>291</v>
      </c>
      <c r="I209" s="364" t="s">
        <v>1081</v>
      </c>
      <c r="J209" s="366" t="s">
        <v>1375</v>
      </c>
      <c r="K209" s="366">
        <v>206722</v>
      </c>
      <c r="L209" s="366">
        <v>2</v>
      </c>
      <c r="M209" s="366">
        <v>206722</v>
      </c>
      <c r="N209" s="366">
        <v>2</v>
      </c>
    </row>
    <row r="210" spans="1:14" ht="36">
      <c r="A210" s="364">
        <v>208</v>
      </c>
      <c r="B210" s="365" t="s">
        <v>30</v>
      </c>
      <c r="C210" s="364" t="s">
        <v>1078</v>
      </c>
      <c r="D210" s="364" t="s">
        <v>1079</v>
      </c>
      <c r="E210" s="364" t="s">
        <v>22</v>
      </c>
      <c r="F210" s="364" t="s">
        <v>1144</v>
      </c>
      <c r="G210" s="365" t="s">
        <v>332</v>
      </c>
      <c r="H210" s="364" t="s">
        <v>293</v>
      </c>
      <c r="I210" s="364" t="s">
        <v>1081</v>
      </c>
      <c r="J210" s="366" t="s">
        <v>1145</v>
      </c>
      <c r="K210" s="366">
        <v>1249402</v>
      </c>
      <c r="L210" s="366">
        <v>14</v>
      </c>
      <c r="M210" s="366">
        <v>1249402</v>
      </c>
      <c r="N210" s="366">
        <v>14</v>
      </c>
    </row>
    <row r="211" spans="1:14" ht="48">
      <c r="A211" s="364">
        <v>209</v>
      </c>
      <c r="B211" s="365" t="s">
        <v>30</v>
      </c>
      <c r="C211" s="364" t="s">
        <v>1078</v>
      </c>
      <c r="D211" s="364" t="s">
        <v>1159</v>
      </c>
      <c r="E211" s="364" t="s">
        <v>22</v>
      </c>
      <c r="F211" s="364" t="s">
        <v>1165</v>
      </c>
      <c r="G211" s="365" t="s">
        <v>416</v>
      </c>
      <c r="H211" s="364" t="s">
        <v>293</v>
      </c>
      <c r="I211" s="364" t="s">
        <v>1081</v>
      </c>
      <c r="J211" s="366" t="s">
        <v>1166</v>
      </c>
      <c r="K211" s="366">
        <v>754908</v>
      </c>
      <c r="L211" s="366">
        <v>10</v>
      </c>
      <c r="M211" s="366">
        <v>754908</v>
      </c>
      <c r="N211" s="366">
        <v>10</v>
      </c>
    </row>
    <row r="212" spans="1:14" ht="36">
      <c r="A212" s="364">
        <v>210</v>
      </c>
      <c r="B212" s="365" t="s">
        <v>30</v>
      </c>
      <c r="C212" s="364" t="s">
        <v>1078</v>
      </c>
      <c r="D212" s="364" t="s">
        <v>1079</v>
      </c>
      <c r="E212" s="364" t="s">
        <v>22</v>
      </c>
      <c r="F212" s="364" t="s">
        <v>1243</v>
      </c>
      <c r="G212" s="365" t="s">
        <v>320</v>
      </c>
      <c r="H212" s="364" t="s">
        <v>293</v>
      </c>
      <c r="I212" s="364" t="s">
        <v>1081</v>
      </c>
      <c r="J212" s="366" t="s">
        <v>1244</v>
      </c>
      <c r="K212" s="366">
        <v>1322384</v>
      </c>
      <c r="L212" s="366">
        <v>11</v>
      </c>
      <c r="M212" s="366">
        <v>1322384</v>
      </c>
      <c r="N212" s="366">
        <v>11</v>
      </c>
    </row>
    <row r="213" spans="1:14" ht="36">
      <c r="A213" s="364">
        <v>211</v>
      </c>
      <c r="B213" s="365" t="s">
        <v>30</v>
      </c>
      <c r="C213" s="364" t="s">
        <v>1078</v>
      </c>
      <c r="D213" s="364" t="s">
        <v>1079</v>
      </c>
      <c r="E213" s="364" t="s">
        <v>22</v>
      </c>
      <c r="F213" s="364" t="s">
        <v>1080</v>
      </c>
      <c r="G213" s="365" t="s">
        <v>316</v>
      </c>
      <c r="H213" s="364" t="s">
        <v>293</v>
      </c>
      <c r="I213" s="364" t="s">
        <v>1081</v>
      </c>
      <c r="J213" s="366" t="s">
        <v>1082</v>
      </c>
      <c r="K213" s="366">
        <v>939245</v>
      </c>
      <c r="L213" s="366">
        <v>10</v>
      </c>
      <c r="M213" s="366">
        <v>939245</v>
      </c>
      <c r="N213" s="366">
        <v>10</v>
      </c>
    </row>
    <row r="214" spans="1:14" ht="36">
      <c r="A214" s="364">
        <v>212</v>
      </c>
      <c r="B214" s="365" t="s">
        <v>30</v>
      </c>
      <c r="C214" s="364" t="s">
        <v>1078</v>
      </c>
      <c r="D214" s="364" t="s">
        <v>1079</v>
      </c>
      <c r="E214" s="364" t="s">
        <v>22</v>
      </c>
      <c r="F214" s="364" t="s">
        <v>1222</v>
      </c>
      <c r="G214" s="365" t="s">
        <v>968</v>
      </c>
      <c r="H214" s="364" t="s">
        <v>293</v>
      </c>
      <c r="I214" s="364" t="s">
        <v>1084</v>
      </c>
      <c r="J214" s="366" t="s">
        <v>1223</v>
      </c>
      <c r="K214" s="366">
        <v>1897384</v>
      </c>
      <c r="L214" s="366">
        <v>16</v>
      </c>
      <c r="M214" s="366">
        <v>1897384</v>
      </c>
      <c r="N214" s="366">
        <v>16</v>
      </c>
    </row>
    <row r="215" spans="1:14" ht="36">
      <c r="A215" s="364">
        <v>213</v>
      </c>
      <c r="B215" s="365" t="s">
        <v>30</v>
      </c>
      <c r="C215" s="364" t="s">
        <v>1078</v>
      </c>
      <c r="D215" s="364" t="s">
        <v>1079</v>
      </c>
      <c r="E215" s="364" t="s">
        <v>22</v>
      </c>
      <c r="F215" s="364" t="s">
        <v>1167</v>
      </c>
      <c r="G215" s="365" t="s">
        <v>322</v>
      </c>
      <c r="H215" s="364" t="s">
        <v>293</v>
      </c>
      <c r="I215" s="364" t="s">
        <v>1084</v>
      </c>
      <c r="J215" s="366" t="s">
        <v>1168</v>
      </c>
      <c r="K215" s="366">
        <v>1124921</v>
      </c>
      <c r="L215" s="366">
        <v>8</v>
      </c>
      <c r="M215" s="366">
        <v>1124921</v>
      </c>
      <c r="N215" s="366">
        <v>8</v>
      </c>
    </row>
    <row r="216" spans="1:14" ht="36">
      <c r="A216" s="364">
        <v>214</v>
      </c>
      <c r="B216" s="365" t="s">
        <v>30</v>
      </c>
      <c r="C216" s="364" t="s">
        <v>1078</v>
      </c>
      <c r="D216" s="364" t="s">
        <v>1079</v>
      </c>
      <c r="E216" s="364" t="s">
        <v>22</v>
      </c>
      <c r="F216" s="364" t="s">
        <v>1153</v>
      </c>
      <c r="G216" s="365" t="s">
        <v>969</v>
      </c>
      <c r="H216" s="364" t="s">
        <v>293</v>
      </c>
      <c r="I216" s="364" t="s">
        <v>1084</v>
      </c>
      <c r="J216" s="366" t="s">
        <v>1154</v>
      </c>
      <c r="K216" s="366">
        <v>1028280</v>
      </c>
      <c r="L216" s="366">
        <v>10</v>
      </c>
      <c r="M216" s="366">
        <v>1028280</v>
      </c>
      <c r="N216" s="366">
        <v>10</v>
      </c>
    </row>
    <row r="217" spans="1:14" ht="36">
      <c r="A217" s="364">
        <v>215</v>
      </c>
      <c r="B217" s="365" t="s">
        <v>30</v>
      </c>
      <c r="C217" s="364" t="s">
        <v>1078</v>
      </c>
      <c r="D217" s="364" t="s">
        <v>1079</v>
      </c>
      <c r="E217" s="364" t="s">
        <v>22</v>
      </c>
      <c r="F217" s="364" t="s">
        <v>1094</v>
      </c>
      <c r="G217" s="365" t="s">
        <v>336</v>
      </c>
      <c r="H217" s="364" t="s">
        <v>293</v>
      </c>
      <c r="I217" s="364" t="s">
        <v>1084</v>
      </c>
      <c r="J217" s="366" t="s">
        <v>1095</v>
      </c>
      <c r="K217" s="366">
        <v>-15321</v>
      </c>
      <c r="L217" s="366">
        <v>0</v>
      </c>
      <c r="M217" s="366">
        <v>-15321</v>
      </c>
      <c r="N217" s="366">
        <v>0</v>
      </c>
    </row>
    <row r="218" spans="1:14" ht="36">
      <c r="A218" s="364">
        <v>216</v>
      </c>
      <c r="B218" s="365" t="s">
        <v>30</v>
      </c>
      <c r="C218" s="364" t="s">
        <v>1078</v>
      </c>
      <c r="D218" s="364" t="s">
        <v>1079</v>
      </c>
      <c r="E218" s="364" t="s">
        <v>22</v>
      </c>
      <c r="F218" s="364" t="s">
        <v>1083</v>
      </c>
      <c r="G218" s="365" t="s">
        <v>312</v>
      </c>
      <c r="H218" s="364" t="s">
        <v>293</v>
      </c>
      <c r="I218" s="364" t="s">
        <v>1084</v>
      </c>
      <c r="J218" s="366" t="s">
        <v>1085</v>
      </c>
      <c r="K218" s="366">
        <v>798089</v>
      </c>
      <c r="L218" s="366">
        <v>6</v>
      </c>
      <c r="M218" s="366">
        <v>798089</v>
      </c>
      <c r="N218" s="366">
        <v>6</v>
      </c>
    </row>
    <row r="219" spans="1:14" ht="36">
      <c r="A219" s="364">
        <v>217</v>
      </c>
      <c r="B219" s="365" t="s">
        <v>30</v>
      </c>
      <c r="C219" s="364" t="s">
        <v>1078</v>
      </c>
      <c r="D219" s="364" t="s">
        <v>1079</v>
      </c>
      <c r="E219" s="364" t="s">
        <v>22</v>
      </c>
      <c r="F219" s="364" t="s">
        <v>1180</v>
      </c>
      <c r="G219" s="365" t="s">
        <v>417</v>
      </c>
      <c r="H219" s="364" t="s">
        <v>293</v>
      </c>
      <c r="I219" s="364" t="s">
        <v>1084</v>
      </c>
      <c r="J219" s="366" t="s">
        <v>1181</v>
      </c>
      <c r="K219" s="366">
        <v>1582299</v>
      </c>
      <c r="L219" s="366">
        <v>18</v>
      </c>
      <c r="M219" s="366">
        <v>1582299</v>
      </c>
      <c r="N219" s="366">
        <v>18</v>
      </c>
    </row>
    <row r="220" spans="1:14" ht="36">
      <c r="A220" s="364">
        <v>218</v>
      </c>
      <c r="B220" s="365" t="s">
        <v>30</v>
      </c>
      <c r="C220" s="364" t="s">
        <v>1078</v>
      </c>
      <c r="D220" s="364" t="s">
        <v>1079</v>
      </c>
      <c r="E220" s="364" t="s">
        <v>22</v>
      </c>
      <c r="F220" s="364" t="s">
        <v>1172</v>
      </c>
      <c r="G220" s="365" t="s">
        <v>318</v>
      </c>
      <c r="H220" s="364" t="s">
        <v>293</v>
      </c>
      <c r="I220" s="364" t="s">
        <v>1088</v>
      </c>
      <c r="J220" s="366" t="s">
        <v>1173</v>
      </c>
      <c r="K220" s="366">
        <v>818946</v>
      </c>
      <c r="L220" s="366">
        <v>8</v>
      </c>
      <c r="M220" s="366">
        <v>818946</v>
      </c>
      <c r="N220" s="366">
        <v>8</v>
      </c>
    </row>
    <row r="221" spans="1:14" ht="36">
      <c r="A221" s="364">
        <v>219</v>
      </c>
      <c r="B221" s="365" t="s">
        <v>30</v>
      </c>
      <c r="C221" s="364" t="s">
        <v>1078</v>
      </c>
      <c r="D221" s="364" t="s">
        <v>1086</v>
      </c>
      <c r="E221" s="364" t="s">
        <v>22</v>
      </c>
      <c r="F221" s="364" t="s">
        <v>1087</v>
      </c>
      <c r="G221" s="365" t="s">
        <v>319</v>
      </c>
      <c r="H221" s="364" t="s">
        <v>298</v>
      </c>
      <c r="I221" s="364" t="s">
        <v>1088</v>
      </c>
      <c r="J221" s="366" t="s">
        <v>1089</v>
      </c>
      <c r="K221" s="366">
        <v>1158598</v>
      </c>
      <c r="L221" s="366">
        <v>18</v>
      </c>
      <c r="M221" s="366">
        <v>1158598</v>
      </c>
      <c r="N221" s="366">
        <v>18</v>
      </c>
    </row>
    <row r="222" spans="1:14" ht="48">
      <c r="A222" s="364">
        <v>220</v>
      </c>
      <c r="B222" s="365" t="s">
        <v>30</v>
      </c>
      <c r="C222" s="364" t="s">
        <v>1078</v>
      </c>
      <c r="D222" s="364" t="s">
        <v>1159</v>
      </c>
      <c r="E222" s="364" t="s">
        <v>22</v>
      </c>
      <c r="F222" s="364" t="s">
        <v>1160</v>
      </c>
      <c r="G222" s="365" t="s">
        <v>314</v>
      </c>
      <c r="H222" s="364" t="s">
        <v>298</v>
      </c>
      <c r="I222" s="364" t="s">
        <v>1088</v>
      </c>
      <c r="J222" s="366" t="s">
        <v>1120</v>
      </c>
      <c r="K222" s="366">
        <v>540828</v>
      </c>
      <c r="L222" s="366">
        <v>8</v>
      </c>
      <c r="M222" s="366">
        <v>540828</v>
      </c>
      <c r="N222" s="366">
        <v>8</v>
      </c>
    </row>
    <row r="223" spans="1:14" ht="48">
      <c r="A223" s="364">
        <v>221</v>
      </c>
      <c r="B223" s="365" t="s">
        <v>30</v>
      </c>
      <c r="C223" s="364" t="s">
        <v>1078</v>
      </c>
      <c r="D223" s="364" t="s">
        <v>1159</v>
      </c>
      <c r="E223" s="364" t="s">
        <v>22</v>
      </c>
      <c r="F223" s="364" t="s">
        <v>1253</v>
      </c>
      <c r="G223" s="365" t="s">
        <v>364</v>
      </c>
      <c r="H223" s="364" t="s">
        <v>298</v>
      </c>
      <c r="I223" s="364" t="s">
        <v>1088</v>
      </c>
      <c r="J223" s="366" t="s">
        <v>1254</v>
      </c>
      <c r="K223" s="366">
        <v>696370</v>
      </c>
      <c r="L223" s="366">
        <v>10</v>
      </c>
      <c r="M223" s="366">
        <v>696370</v>
      </c>
      <c r="N223" s="366">
        <v>10</v>
      </c>
    </row>
    <row r="224" spans="1:14" ht="48">
      <c r="A224" s="364">
        <v>222</v>
      </c>
      <c r="B224" s="365" t="s">
        <v>30</v>
      </c>
      <c r="C224" s="364" t="s">
        <v>1078</v>
      </c>
      <c r="D224" s="364" t="s">
        <v>1159</v>
      </c>
      <c r="E224" s="364" t="s">
        <v>22</v>
      </c>
      <c r="F224" s="364" t="s">
        <v>1255</v>
      </c>
      <c r="G224" s="365" t="s">
        <v>313</v>
      </c>
      <c r="H224" s="364" t="s">
        <v>298</v>
      </c>
      <c r="I224" s="364" t="s">
        <v>1088</v>
      </c>
      <c r="J224" s="366" t="s">
        <v>1256</v>
      </c>
      <c r="K224" s="366">
        <v>965622</v>
      </c>
      <c r="L224" s="366">
        <v>14</v>
      </c>
      <c r="M224" s="366">
        <v>965622</v>
      </c>
      <c r="N224" s="366">
        <v>14</v>
      </c>
    </row>
    <row r="225" spans="1:14" ht="36">
      <c r="A225" s="364">
        <v>223</v>
      </c>
      <c r="B225" s="365" t="s">
        <v>30</v>
      </c>
      <c r="C225" s="364" t="s">
        <v>1078</v>
      </c>
      <c r="D225" s="364" t="s">
        <v>1086</v>
      </c>
      <c r="E225" s="364" t="s">
        <v>22</v>
      </c>
      <c r="F225" s="364" t="s">
        <v>1267</v>
      </c>
      <c r="G225" s="365" t="s">
        <v>1013</v>
      </c>
      <c r="H225" s="364" t="s">
        <v>298</v>
      </c>
      <c r="I225" s="364" t="s">
        <v>1088</v>
      </c>
      <c r="J225" s="366" t="s">
        <v>1268</v>
      </c>
      <c r="K225" s="366">
        <v>315608</v>
      </c>
      <c r="L225" s="366">
        <v>5</v>
      </c>
      <c r="M225" s="366">
        <v>315608</v>
      </c>
      <c r="N225" s="366">
        <v>5</v>
      </c>
    </row>
    <row r="226" spans="1:14" ht="24">
      <c r="A226" s="364">
        <v>224</v>
      </c>
      <c r="B226" s="365" t="s">
        <v>30</v>
      </c>
      <c r="C226" s="364" t="s">
        <v>1078</v>
      </c>
      <c r="D226" s="364" t="s">
        <v>1079</v>
      </c>
      <c r="E226" s="364" t="s">
        <v>22</v>
      </c>
      <c r="F226" s="364" t="s">
        <v>1108</v>
      </c>
      <c r="G226" s="365" t="s">
        <v>333</v>
      </c>
      <c r="H226" s="364" t="s">
        <v>299</v>
      </c>
      <c r="I226" s="364" t="s">
        <v>1092</v>
      </c>
      <c r="J226" s="366" t="s">
        <v>1109</v>
      </c>
      <c r="K226" s="366">
        <v>1658316</v>
      </c>
      <c r="L226" s="366">
        <v>12</v>
      </c>
      <c r="M226" s="366">
        <v>1658316</v>
      </c>
      <c r="N226" s="366">
        <v>12</v>
      </c>
    </row>
    <row r="227" spans="1:14" ht="48">
      <c r="A227" s="364">
        <v>225</v>
      </c>
      <c r="B227" s="365" t="s">
        <v>84</v>
      </c>
      <c r="C227" s="364" t="s">
        <v>1078</v>
      </c>
      <c r="D227" s="364" t="s">
        <v>1102</v>
      </c>
      <c r="E227" s="364" t="s">
        <v>242</v>
      </c>
      <c r="F227" s="364" t="s">
        <v>1142</v>
      </c>
      <c r="G227" s="365" t="s">
        <v>354</v>
      </c>
      <c r="H227" s="364" t="s">
        <v>303</v>
      </c>
      <c r="I227" s="364" t="s">
        <v>1081</v>
      </c>
      <c r="J227" s="366" t="s">
        <v>1143</v>
      </c>
      <c r="K227" s="366">
        <v>432972</v>
      </c>
      <c r="L227" s="366">
        <v>6</v>
      </c>
      <c r="M227" s="366">
        <v>432972</v>
      </c>
      <c r="N227" s="366">
        <v>6</v>
      </c>
    </row>
    <row r="228" spans="1:14" ht="48">
      <c r="A228" s="364">
        <v>226</v>
      </c>
      <c r="B228" s="365" t="s">
        <v>84</v>
      </c>
      <c r="C228" s="364" t="s">
        <v>1078</v>
      </c>
      <c r="D228" s="364" t="s">
        <v>1102</v>
      </c>
      <c r="E228" s="364" t="s">
        <v>242</v>
      </c>
      <c r="F228" s="364" t="s">
        <v>1103</v>
      </c>
      <c r="G228" s="365" t="s">
        <v>977</v>
      </c>
      <c r="H228" s="364" t="s">
        <v>303</v>
      </c>
      <c r="I228" s="364" t="s">
        <v>1081</v>
      </c>
      <c r="J228" s="366" t="s">
        <v>1104</v>
      </c>
      <c r="K228" s="366">
        <v>267672</v>
      </c>
      <c r="L228" s="366">
        <v>4</v>
      </c>
      <c r="M228" s="366">
        <v>267672</v>
      </c>
      <c r="N228" s="366">
        <v>4</v>
      </c>
    </row>
    <row r="229" spans="1:14" ht="48">
      <c r="A229" s="364">
        <v>227</v>
      </c>
      <c r="B229" s="365" t="s">
        <v>84</v>
      </c>
      <c r="C229" s="364" t="s">
        <v>1078</v>
      </c>
      <c r="D229" s="364" t="s">
        <v>1090</v>
      </c>
      <c r="E229" s="364" t="s">
        <v>242</v>
      </c>
      <c r="F229" s="364" t="s">
        <v>1140</v>
      </c>
      <c r="G229" s="365" t="s">
        <v>321</v>
      </c>
      <c r="H229" s="364" t="s">
        <v>287</v>
      </c>
      <c r="I229" s="364" t="s">
        <v>1092</v>
      </c>
      <c r="J229" s="366" t="s">
        <v>1141</v>
      </c>
      <c r="K229" s="366">
        <v>995350</v>
      </c>
      <c r="L229" s="366">
        <v>10</v>
      </c>
      <c r="M229" s="366">
        <v>995350</v>
      </c>
      <c r="N229" s="366">
        <v>10</v>
      </c>
    </row>
    <row r="230" spans="1:14" ht="48">
      <c r="A230" s="364">
        <v>228</v>
      </c>
      <c r="B230" s="365" t="s">
        <v>84</v>
      </c>
      <c r="C230" s="364" t="s">
        <v>1078</v>
      </c>
      <c r="D230" s="364" t="s">
        <v>1079</v>
      </c>
      <c r="E230" s="364" t="s">
        <v>242</v>
      </c>
      <c r="F230" s="364" t="s">
        <v>1100</v>
      </c>
      <c r="G230" s="365" t="s">
        <v>324</v>
      </c>
      <c r="H230" s="364" t="s">
        <v>298</v>
      </c>
      <c r="I230" s="364" t="s">
        <v>1092</v>
      </c>
      <c r="J230" s="366" t="s">
        <v>1101</v>
      </c>
      <c r="K230" s="366">
        <v>301290</v>
      </c>
      <c r="L230" s="366">
        <v>4</v>
      </c>
      <c r="M230" s="366">
        <v>301290</v>
      </c>
      <c r="N230" s="366">
        <v>4</v>
      </c>
    </row>
    <row r="231" spans="1:14" ht="48">
      <c r="A231" s="364">
        <v>229</v>
      </c>
      <c r="B231" s="365" t="s">
        <v>84</v>
      </c>
      <c r="C231" s="364" t="s">
        <v>1078</v>
      </c>
      <c r="D231" s="364" t="s">
        <v>1079</v>
      </c>
      <c r="E231" s="364" t="s">
        <v>242</v>
      </c>
      <c r="F231" s="364" t="s">
        <v>1161</v>
      </c>
      <c r="G231" s="365" t="s">
        <v>326</v>
      </c>
      <c r="H231" s="364" t="s">
        <v>298</v>
      </c>
      <c r="I231" s="364" t="s">
        <v>1092</v>
      </c>
      <c r="J231" s="366" t="s">
        <v>1162</v>
      </c>
      <c r="K231" s="366">
        <v>153633</v>
      </c>
      <c r="L231" s="366">
        <v>2</v>
      </c>
      <c r="M231" s="366">
        <v>153633</v>
      </c>
      <c r="N231" s="366">
        <v>2</v>
      </c>
    </row>
    <row r="232" spans="1:14" ht="48">
      <c r="A232" s="364">
        <v>230</v>
      </c>
      <c r="B232" s="365" t="s">
        <v>84</v>
      </c>
      <c r="C232" s="364" t="s">
        <v>1078</v>
      </c>
      <c r="D232" s="364" t="s">
        <v>1079</v>
      </c>
      <c r="E232" s="364" t="s">
        <v>242</v>
      </c>
      <c r="F232" s="364" t="s">
        <v>1098</v>
      </c>
      <c r="G232" s="365" t="s">
        <v>311</v>
      </c>
      <c r="H232" s="364" t="s">
        <v>294</v>
      </c>
      <c r="I232" s="364" t="s">
        <v>1081</v>
      </c>
      <c r="J232" s="366" t="s">
        <v>1099</v>
      </c>
      <c r="K232" s="366">
        <v>243804</v>
      </c>
      <c r="L232" s="366">
        <v>3</v>
      </c>
      <c r="M232" s="366">
        <v>243804</v>
      </c>
      <c r="N232" s="366">
        <v>3</v>
      </c>
    </row>
    <row r="233" spans="1:14" ht="48">
      <c r="A233" s="364">
        <v>231</v>
      </c>
      <c r="B233" s="365" t="s">
        <v>84</v>
      </c>
      <c r="C233" s="364" t="s">
        <v>1078</v>
      </c>
      <c r="D233" s="364" t="s">
        <v>1079</v>
      </c>
      <c r="E233" s="364" t="s">
        <v>242</v>
      </c>
      <c r="F233" s="364" t="s">
        <v>1327</v>
      </c>
      <c r="G233" s="365" t="s">
        <v>1012</v>
      </c>
      <c r="H233" s="364" t="s">
        <v>1039</v>
      </c>
      <c r="I233" s="364" t="s">
        <v>1081</v>
      </c>
      <c r="J233" s="366" t="s">
        <v>1328</v>
      </c>
      <c r="K233" s="366">
        <v>314527</v>
      </c>
      <c r="L233" s="366">
        <v>2</v>
      </c>
      <c r="M233" s="366">
        <v>314527</v>
      </c>
      <c r="N233" s="366">
        <v>2</v>
      </c>
    </row>
    <row r="234" spans="1:14" ht="48">
      <c r="A234" s="364">
        <v>232</v>
      </c>
      <c r="B234" s="365" t="s">
        <v>84</v>
      </c>
      <c r="C234" s="364" t="s">
        <v>1078</v>
      </c>
      <c r="D234" s="364" t="s">
        <v>1079</v>
      </c>
      <c r="E234" s="364" t="s">
        <v>242</v>
      </c>
      <c r="F234" s="364" t="s">
        <v>1222</v>
      </c>
      <c r="G234" s="365" t="s">
        <v>968</v>
      </c>
      <c r="H234" s="364" t="s">
        <v>293</v>
      </c>
      <c r="I234" s="364" t="s">
        <v>1084</v>
      </c>
      <c r="J234" s="366" t="s">
        <v>1223</v>
      </c>
      <c r="K234" s="366">
        <v>249656</v>
      </c>
      <c r="L234" s="366">
        <v>2</v>
      </c>
      <c r="M234" s="366">
        <v>249656</v>
      </c>
      <c r="N234" s="366">
        <v>2</v>
      </c>
    </row>
    <row r="235" spans="1:14" ht="48">
      <c r="A235" s="364">
        <v>233</v>
      </c>
      <c r="B235" s="365" t="s">
        <v>84</v>
      </c>
      <c r="C235" s="364" t="s">
        <v>1078</v>
      </c>
      <c r="D235" s="364" t="s">
        <v>1079</v>
      </c>
      <c r="E235" s="364" t="s">
        <v>242</v>
      </c>
      <c r="F235" s="364" t="s">
        <v>1174</v>
      </c>
      <c r="G235" s="365" t="s">
        <v>345</v>
      </c>
      <c r="H235" s="364" t="s">
        <v>293</v>
      </c>
      <c r="I235" s="364" t="s">
        <v>1084</v>
      </c>
      <c r="J235" s="366" t="s">
        <v>1175</v>
      </c>
      <c r="K235" s="366">
        <v>250624</v>
      </c>
      <c r="L235" s="366">
        <v>2</v>
      </c>
      <c r="M235" s="366">
        <v>250624</v>
      </c>
      <c r="N235" s="366">
        <v>2</v>
      </c>
    </row>
    <row r="236" spans="1:14" ht="48">
      <c r="A236" s="364">
        <v>234</v>
      </c>
      <c r="B236" s="365" t="s">
        <v>84</v>
      </c>
      <c r="C236" s="364" t="s">
        <v>1078</v>
      </c>
      <c r="D236" s="364" t="s">
        <v>1079</v>
      </c>
      <c r="E236" s="364" t="s">
        <v>242</v>
      </c>
      <c r="F236" s="364" t="s">
        <v>1153</v>
      </c>
      <c r="G236" s="365" t="s">
        <v>969</v>
      </c>
      <c r="H236" s="364" t="s">
        <v>293</v>
      </c>
      <c r="I236" s="364" t="s">
        <v>1084</v>
      </c>
      <c r="J236" s="366" t="s">
        <v>1154</v>
      </c>
      <c r="K236" s="366">
        <v>865920</v>
      </c>
      <c r="L236" s="366">
        <v>8</v>
      </c>
      <c r="M236" s="366">
        <v>865920</v>
      </c>
      <c r="N236" s="366">
        <v>8</v>
      </c>
    </row>
    <row r="237" spans="1:14" ht="48">
      <c r="A237" s="364">
        <v>235</v>
      </c>
      <c r="B237" s="365" t="s">
        <v>84</v>
      </c>
      <c r="C237" s="364" t="s">
        <v>1078</v>
      </c>
      <c r="D237" s="364" t="s">
        <v>1079</v>
      </c>
      <c r="E237" s="364" t="s">
        <v>242</v>
      </c>
      <c r="F237" s="364" t="s">
        <v>1083</v>
      </c>
      <c r="G237" s="365" t="s">
        <v>312</v>
      </c>
      <c r="H237" s="364" t="s">
        <v>293</v>
      </c>
      <c r="I237" s="364" t="s">
        <v>1084</v>
      </c>
      <c r="J237" s="366" t="s">
        <v>1085</v>
      </c>
      <c r="K237" s="366">
        <v>142516</v>
      </c>
      <c r="L237" s="366">
        <v>1</v>
      </c>
      <c r="M237" s="366">
        <v>142516</v>
      </c>
      <c r="N237" s="366">
        <v>1</v>
      </c>
    </row>
    <row r="238" spans="1:14" ht="48">
      <c r="A238" s="364">
        <v>236</v>
      </c>
      <c r="B238" s="365" t="s">
        <v>84</v>
      </c>
      <c r="C238" s="364" t="s">
        <v>1078</v>
      </c>
      <c r="D238" s="364" t="s">
        <v>1090</v>
      </c>
      <c r="E238" s="364" t="s">
        <v>242</v>
      </c>
      <c r="F238" s="364" t="s">
        <v>1176</v>
      </c>
      <c r="G238" s="365" t="s">
        <v>351</v>
      </c>
      <c r="H238" s="364" t="s">
        <v>361</v>
      </c>
      <c r="I238" s="364" t="s">
        <v>1148</v>
      </c>
      <c r="J238" s="366" t="s">
        <v>1177</v>
      </c>
      <c r="K238" s="366">
        <v>745184</v>
      </c>
      <c r="L238" s="366">
        <v>8</v>
      </c>
      <c r="M238" s="366">
        <v>745184</v>
      </c>
      <c r="N238" s="366">
        <v>8</v>
      </c>
    </row>
    <row r="239" spans="1:14" ht="48">
      <c r="A239" s="364">
        <v>237</v>
      </c>
      <c r="B239" s="365" t="s">
        <v>84</v>
      </c>
      <c r="C239" s="364" t="s">
        <v>1078</v>
      </c>
      <c r="D239" s="364" t="s">
        <v>1079</v>
      </c>
      <c r="E239" s="364" t="s">
        <v>242</v>
      </c>
      <c r="F239" s="364" t="s">
        <v>1108</v>
      </c>
      <c r="G239" s="365" t="s">
        <v>333</v>
      </c>
      <c r="H239" s="364" t="s">
        <v>299</v>
      </c>
      <c r="I239" s="364" t="s">
        <v>1092</v>
      </c>
      <c r="J239" s="366" t="s">
        <v>1109</v>
      </c>
      <c r="K239" s="366">
        <v>809649</v>
      </c>
      <c r="L239" s="366">
        <v>6</v>
      </c>
      <c r="M239" s="366">
        <v>809649</v>
      </c>
      <c r="N239" s="366">
        <v>6</v>
      </c>
    </row>
    <row r="240" spans="1:14" ht="48">
      <c r="A240" s="364">
        <v>238</v>
      </c>
      <c r="B240" s="365" t="s">
        <v>84</v>
      </c>
      <c r="C240" s="364" t="s">
        <v>1078</v>
      </c>
      <c r="D240" s="364" t="s">
        <v>1090</v>
      </c>
      <c r="E240" s="364" t="s">
        <v>242</v>
      </c>
      <c r="F240" s="364" t="s">
        <v>1091</v>
      </c>
      <c r="G240" s="365" t="s">
        <v>321</v>
      </c>
      <c r="H240" s="364" t="s">
        <v>361</v>
      </c>
      <c r="I240" s="364" t="s">
        <v>1092</v>
      </c>
      <c r="J240" s="366" t="s">
        <v>1093</v>
      </c>
      <c r="K240" s="366">
        <v>649176</v>
      </c>
      <c r="L240" s="366">
        <v>6</v>
      </c>
      <c r="M240" s="366">
        <v>649176</v>
      </c>
      <c r="N240" s="366">
        <v>6</v>
      </c>
    </row>
    <row r="241" spans="1:14" ht="24">
      <c r="A241" s="364">
        <v>239</v>
      </c>
      <c r="B241" s="365" t="s">
        <v>96</v>
      </c>
      <c r="C241" s="364" t="s">
        <v>1078</v>
      </c>
      <c r="D241" s="364" t="s">
        <v>1090</v>
      </c>
      <c r="E241" s="364" t="s">
        <v>88</v>
      </c>
      <c r="F241" s="364" t="s">
        <v>1140</v>
      </c>
      <c r="G241" s="365" t="s">
        <v>321</v>
      </c>
      <c r="H241" s="364" t="s">
        <v>287</v>
      </c>
      <c r="I241" s="364" t="s">
        <v>1092</v>
      </c>
      <c r="J241" s="366" t="s">
        <v>1141</v>
      </c>
      <c r="K241" s="366">
        <v>192044</v>
      </c>
      <c r="L241" s="366">
        <v>2</v>
      </c>
      <c r="M241" s="366">
        <v>192044</v>
      </c>
      <c r="N241" s="366">
        <v>2</v>
      </c>
    </row>
    <row r="242" spans="1:14" ht="24">
      <c r="A242" s="364">
        <v>240</v>
      </c>
      <c r="B242" s="365" t="s">
        <v>96</v>
      </c>
      <c r="C242" s="364" t="s">
        <v>1078</v>
      </c>
      <c r="D242" s="364" t="s">
        <v>1090</v>
      </c>
      <c r="E242" s="364" t="s">
        <v>88</v>
      </c>
      <c r="F242" s="364" t="s">
        <v>1138</v>
      </c>
      <c r="G242" s="365" t="s">
        <v>351</v>
      </c>
      <c r="H242" s="364" t="s">
        <v>287</v>
      </c>
      <c r="I242" s="364" t="s">
        <v>1092</v>
      </c>
      <c r="J242" s="366" t="s">
        <v>1139</v>
      </c>
      <c r="K242" s="366">
        <v>187862</v>
      </c>
      <c r="L242" s="366">
        <v>2</v>
      </c>
      <c r="M242" s="366">
        <v>187862</v>
      </c>
      <c r="N242" s="366">
        <v>2</v>
      </c>
    </row>
    <row r="243" spans="1:14" ht="24">
      <c r="A243" s="364">
        <v>241</v>
      </c>
      <c r="B243" s="365" t="s">
        <v>96</v>
      </c>
      <c r="C243" s="364" t="s">
        <v>1078</v>
      </c>
      <c r="D243" s="364" t="s">
        <v>1090</v>
      </c>
      <c r="E243" s="364" t="s">
        <v>88</v>
      </c>
      <c r="F243" s="364" t="s">
        <v>1125</v>
      </c>
      <c r="G243" s="365" t="s">
        <v>340</v>
      </c>
      <c r="H243" s="364" t="s">
        <v>287</v>
      </c>
      <c r="I243" s="364" t="s">
        <v>1092</v>
      </c>
      <c r="J243" s="366" t="s">
        <v>1126</v>
      </c>
      <c r="K243" s="366">
        <v>399500</v>
      </c>
      <c r="L243" s="366">
        <v>4</v>
      </c>
      <c r="M243" s="366">
        <v>399500</v>
      </c>
      <c r="N243" s="366">
        <v>4</v>
      </c>
    </row>
    <row r="244" spans="1:14" ht="24">
      <c r="A244" s="364">
        <v>242</v>
      </c>
      <c r="B244" s="365" t="s">
        <v>96</v>
      </c>
      <c r="C244" s="364" t="s">
        <v>1078</v>
      </c>
      <c r="D244" s="364" t="s">
        <v>1079</v>
      </c>
      <c r="E244" s="364" t="s">
        <v>88</v>
      </c>
      <c r="F244" s="364" t="s">
        <v>1401</v>
      </c>
      <c r="G244" s="365" t="s">
        <v>1047</v>
      </c>
      <c r="H244" s="364" t="s">
        <v>1039</v>
      </c>
      <c r="I244" s="364" t="s">
        <v>1081</v>
      </c>
      <c r="J244" s="366" t="s">
        <v>1402</v>
      </c>
      <c r="K244" s="366">
        <v>489984</v>
      </c>
      <c r="L244" s="366">
        <v>4</v>
      </c>
      <c r="M244" s="366">
        <v>489984</v>
      </c>
      <c r="N244" s="366">
        <v>4</v>
      </c>
    </row>
    <row r="245" spans="1:14" ht="24">
      <c r="A245" s="364">
        <v>243</v>
      </c>
      <c r="B245" s="365" t="s">
        <v>96</v>
      </c>
      <c r="C245" s="364" t="s">
        <v>1078</v>
      </c>
      <c r="D245" s="364" t="s">
        <v>1079</v>
      </c>
      <c r="E245" s="364" t="s">
        <v>88</v>
      </c>
      <c r="F245" s="364" t="s">
        <v>1418</v>
      </c>
      <c r="G245" s="365" t="s">
        <v>326</v>
      </c>
      <c r="H245" s="364" t="s">
        <v>294</v>
      </c>
      <c r="I245" s="364" t="s">
        <v>1081</v>
      </c>
      <c r="J245" s="366" t="s">
        <v>1419</v>
      </c>
      <c r="K245" s="366">
        <v>307164</v>
      </c>
      <c r="L245" s="366">
        <v>4</v>
      </c>
      <c r="M245" s="366">
        <v>307164</v>
      </c>
      <c r="N245" s="366">
        <v>4</v>
      </c>
    </row>
    <row r="246" spans="1:14" ht="24">
      <c r="A246" s="364">
        <v>244</v>
      </c>
      <c r="B246" s="365" t="s">
        <v>96</v>
      </c>
      <c r="C246" s="364" t="s">
        <v>1078</v>
      </c>
      <c r="D246" s="364" t="s">
        <v>1079</v>
      </c>
      <c r="E246" s="364" t="s">
        <v>88</v>
      </c>
      <c r="F246" s="364" t="s">
        <v>1098</v>
      </c>
      <c r="G246" s="365" t="s">
        <v>311</v>
      </c>
      <c r="H246" s="364" t="s">
        <v>294</v>
      </c>
      <c r="I246" s="364" t="s">
        <v>1081</v>
      </c>
      <c r="J246" s="366" t="s">
        <v>1099</v>
      </c>
      <c r="K246" s="366">
        <v>158473</v>
      </c>
      <c r="L246" s="366">
        <v>2</v>
      </c>
      <c r="M246" s="366">
        <v>158473</v>
      </c>
      <c r="N246" s="366">
        <v>2</v>
      </c>
    </row>
    <row r="247" spans="1:14" ht="24">
      <c r="A247" s="364">
        <v>245</v>
      </c>
      <c r="B247" s="365" t="s">
        <v>96</v>
      </c>
      <c r="C247" s="364" t="s">
        <v>1078</v>
      </c>
      <c r="D247" s="364" t="s">
        <v>1079</v>
      </c>
      <c r="E247" s="364" t="s">
        <v>88</v>
      </c>
      <c r="F247" s="364" t="s">
        <v>1134</v>
      </c>
      <c r="G247" s="365" t="s">
        <v>337</v>
      </c>
      <c r="H247" s="364" t="s">
        <v>294</v>
      </c>
      <c r="I247" s="364" t="s">
        <v>1081</v>
      </c>
      <c r="J247" s="366" t="s">
        <v>1135</v>
      </c>
      <c r="K247" s="366">
        <v>316259</v>
      </c>
      <c r="L247" s="366">
        <v>4</v>
      </c>
      <c r="M247" s="366">
        <v>316259</v>
      </c>
      <c r="N247" s="366">
        <v>4</v>
      </c>
    </row>
    <row r="248" spans="1:14" ht="24">
      <c r="A248" s="364">
        <v>246</v>
      </c>
      <c r="B248" s="365" t="s">
        <v>28</v>
      </c>
      <c r="C248" s="364" t="s">
        <v>1078</v>
      </c>
      <c r="D248" s="364" t="s">
        <v>1090</v>
      </c>
      <c r="E248" s="364" t="s">
        <v>22</v>
      </c>
      <c r="F248" s="364" t="s">
        <v>1151</v>
      </c>
      <c r="G248" s="365" t="s">
        <v>996</v>
      </c>
      <c r="H248" s="364" t="s">
        <v>287</v>
      </c>
      <c r="I248" s="364" t="s">
        <v>1092</v>
      </c>
      <c r="J248" s="366" t="s">
        <v>1152</v>
      </c>
      <c r="K248" s="366">
        <v>7748299</v>
      </c>
      <c r="L248" s="366">
        <v>86</v>
      </c>
      <c r="M248" s="366">
        <v>7748299</v>
      </c>
      <c r="N248" s="366">
        <v>86</v>
      </c>
    </row>
    <row r="249" spans="1:14" ht="24">
      <c r="A249" s="364">
        <v>247</v>
      </c>
      <c r="B249" s="365" t="s">
        <v>28</v>
      </c>
      <c r="C249" s="364" t="s">
        <v>1078</v>
      </c>
      <c r="D249" s="364" t="s">
        <v>1090</v>
      </c>
      <c r="E249" s="364" t="s">
        <v>22</v>
      </c>
      <c r="F249" s="364" t="s">
        <v>1140</v>
      </c>
      <c r="G249" s="365" t="s">
        <v>321</v>
      </c>
      <c r="H249" s="364" t="s">
        <v>287</v>
      </c>
      <c r="I249" s="364" t="s">
        <v>1092</v>
      </c>
      <c r="J249" s="366" t="s">
        <v>1141</v>
      </c>
      <c r="K249" s="366">
        <v>5831580</v>
      </c>
      <c r="L249" s="366">
        <v>60</v>
      </c>
      <c r="M249" s="366">
        <v>5831580</v>
      </c>
      <c r="N249" s="366">
        <v>60</v>
      </c>
    </row>
    <row r="250" spans="1:14" ht="24">
      <c r="A250" s="364">
        <v>248</v>
      </c>
      <c r="B250" s="365" t="s">
        <v>28</v>
      </c>
      <c r="C250" s="364" t="s">
        <v>1078</v>
      </c>
      <c r="D250" s="364" t="s">
        <v>1090</v>
      </c>
      <c r="E250" s="364" t="s">
        <v>22</v>
      </c>
      <c r="F250" s="364" t="s">
        <v>1138</v>
      </c>
      <c r="G250" s="365" t="s">
        <v>351</v>
      </c>
      <c r="H250" s="364" t="s">
        <v>287</v>
      </c>
      <c r="I250" s="364" t="s">
        <v>1092</v>
      </c>
      <c r="J250" s="366" t="s">
        <v>1139</v>
      </c>
      <c r="K250" s="366">
        <v>3993213</v>
      </c>
      <c r="L250" s="366">
        <v>42</v>
      </c>
      <c r="M250" s="366">
        <v>3993213</v>
      </c>
      <c r="N250" s="366">
        <v>42</v>
      </c>
    </row>
    <row r="251" spans="1:14" ht="24">
      <c r="A251" s="364">
        <v>249</v>
      </c>
      <c r="B251" s="365" t="s">
        <v>28</v>
      </c>
      <c r="C251" s="364" t="s">
        <v>1078</v>
      </c>
      <c r="D251" s="364" t="s">
        <v>1090</v>
      </c>
      <c r="E251" s="364" t="s">
        <v>22</v>
      </c>
      <c r="F251" s="364" t="s">
        <v>1127</v>
      </c>
      <c r="G251" s="365" t="s">
        <v>315</v>
      </c>
      <c r="H251" s="364" t="s">
        <v>287</v>
      </c>
      <c r="I251" s="364" t="s">
        <v>1092</v>
      </c>
      <c r="J251" s="366" t="s">
        <v>1128</v>
      </c>
      <c r="K251" s="366">
        <v>554523</v>
      </c>
      <c r="L251" s="366">
        <v>6</v>
      </c>
      <c r="M251" s="366">
        <v>554523</v>
      </c>
      <c r="N251" s="366">
        <v>6</v>
      </c>
    </row>
    <row r="252" spans="1:14" ht="24">
      <c r="A252" s="364">
        <v>250</v>
      </c>
      <c r="B252" s="365" t="s">
        <v>28</v>
      </c>
      <c r="C252" s="364" t="s">
        <v>1078</v>
      </c>
      <c r="D252" s="364" t="s">
        <v>1090</v>
      </c>
      <c r="E252" s="364" t="s">
        <v>22</v>
      </c>
      <c r="F252" s="364" t="s">
        <v>1112</v>
      </c>
      <c r="G252" s="365" t="s">
        <v>352</v>
      </c>
      <c r="H252" s="364" t="s">
        <v>287</v>
      </c>
      <c r="I252" s="364" t="s">
        <v>1092</v>
      </c>
      <c r="J252" s="366" t="s">
        <v>1113</v>
      </c>
      <c r="K252" s="366">
        <v>443718</v>
      </c>
      <c r="L252" s="366">
        <v>4</v>
      </c>
      <c r="M252" s="366">
        <v>443718</v>
      </c>
      <c r="N252" s="366">
        <v>4</v>
      </c>
    </row>
    <row r="253" spans="1:14" ht="24">
      <c r="A253" s="364">
        <v>251</v>
      </c>
      <c r="B253" s="365" t="s">
        <v>28</v>
      </c>
      <c r="C253" s="364" t="s">
        <v>1078</v>
      </c>
      <c r="D253" s="364" t="s">
        <v>1090</v>
      </c>
      <c r="E253" s="364" t="s">
        <v>22</v>
      </c>
      <c r="F253" s="364" t="s">
        <v>1132</v>
      </c>
      <c r="G253" s="365" t="s">
        <v>325</v>
      </c>
      <c r="H253" s="364" t="s">
        <v>287</v>
      </c>
      <c r="I253" s="364" t="s">
        <v>1092</v>
      </c>
      <c r="J253" s="366" t="s">
        <v>1133</v>
      </c>
      <c r="K253" s="366">
        <v>993510</v>
      </c>
      <c r="L253" s="366">
        <v>12</v>
      </c>
      <c r="M253" s="366">
        <v>993510</v>
      </c>
      <c r="N253" s="366">
        <v>12</v>
      </c>
    </row>
    <row r="254" spans="1:14" ht="24">
      <c r="A254" s="364">
        <v>252</v>
      </c>
      <c r="B254" s="365" t="s">
        <v>28</v>
      </c>
      <c r="C254" s="364" t="s">
        <v>1078</v>
      </c>
      <c r="D254" s="364" t="s">
        <v>1090</v>
      </c>
      <c r="E254" s="364" t="s">
        <v>22</v>
      </c>
      <c r="F254" s="364" t="s">
        <v>1125</v>
      </c>
      <c r="G254" s="365" t="s">
        <v>340</v>
      </c>
      <c r="H254" s="364" t="s">
        <v>287</v>
      </c>
      <c r="I254" s="364" t="s">
        <v>1092</v>
      </c>
      <c r="J254" s="366" t="s">
        <v>1126</v>
      </c>
      <c r="K254" s="366">
        <v>3901000</v>
      </c>
      <c r="L254" s="366">
        <v>40</v>
      </c>
      <c r="M254" s="366">
        <v>3901000</v>
      </c>
      <c r="N254" s="366">
        <v>40</v>
      </c>
    </row>
    <row r="255" spans="1:14" ht="24">
      <c r="A255" s="364">
        <v>253</v>
      </c>
      <c r="B255" s="365" t="s">
        <v>28</v>
      </c>
      <c r="C255" s="364" t="s">
        <v>1078</v>
      </c>
      <c r="D255" s="364" t="s">
        <v>1079</v>
      </c>
      <c r="E255" s="364" t="s">
        <v>22</v>
      </c>
      <c r="F255" s="364" t="s">
        <v>1163</v>
      </c>
      <c r="G255" s="365" t="s">
        <v>340</v>
      </c>
      <c r="H255" s="364" t="s">
        <v>298</v>
      </c>
      <c r="I255" s="364" t="s">
        <v>1092</v>
      </c>
      <c r="J255" s="366" t="s">
        <v>1164</v>
      </c>
      <c r="K255" s="366">
        <v>82253</v>
      </c>
      <c r="L255" s="366">
        <v>1</v>
      </c>
      <c r="M255" s="366">
        <v>82253</v>
      </c>
      <c r="N255" s="366">
        <v>1</v>
      </c>
    </row>
    <row r="256" spans="1:14" ht="24">
      <c r="A256" s="364">
        <v>254</v>
      </c>
      <c r="B256" s="365" t="s">
        <v>28</v>
      </c>
      <c r="C256" s="364" t="s">
        <v>1078</v>
      </c>
      <c r="D256" s="364" t="s">
        <v>1090</v>
      </c>
      <c r="E256" s="364" t="s">
        <v>22</v>
      </c>
      <c r="F256" s="364" t="s">
        <v>1106</v>
      </c>
      <c r="G256" s="365" t="s">
        <v>1011</v>
      </c>
      <c r="H256" s="364" t="s">
        <v>287</v>
      </c>
      <c r="I256" s="364" t="s">
        <v>1092</v>
      </c>
      <c r="J256" s="366" t="s">
        <v>1107</v>
      </c>
      <c r="K256" s="366">
        <v>1686560</v>
      </c>
      <c r="L256" s="366">
        <v>16</v>
      </c>
      <c r="M256" s="366">
        <v>1686560</v>
      </c>
      <c r="N256" s="366">
        <v>16</v>
      </c>
    </row>
    <row r="257" spans="1:14" ht="24">
      <c r="A257" s="364">
        <v>255</v>
      </c>
      <c r="B257" s="365" t="s">
        <v>28</v>
      </c>
      <c r="C257" s="364" t="s">
        <v>1078</v>
      </c>
      <c r="D257" s="364" t="s">
        <v>1090</v>
      </c>
      <c r="E257" s="364" t="s">
        <v>22</v>
      </c>
      <c r="F257" s="364" t="s">
        <v>1214</v>
      </c>
      <c r="G257" s="365" t="s">
        <v>1010</v>
      </c>
      <c r="H257" s="364" t="s">
        <v>287</v>
      </c>
      <c r="I257" s="364" t="s">
        <v>1092</v>
      </c>
      <c r="J257" s="366" t="s">
        <v>1215</v>
      </c>
      <c r="K257" s="366">
        <v>533358</v>
      </c>
      <c r="L257" s="366">
        <v>6</v>
      </c>
      <c r="M257" s="366">
        <v>533358</v>
      </c>
      <c r="N257" s="366">
        <v>6</v>
      </c>
    </row>
    <row r="258" spans="1:14" ht="24">
      <c r="A258" s="364">
        <v>256</v>
      </c>
      <c r="B258" s="365" t="s">
        <v>28</v>
      </c>
      <c r="C258" s="364" t="s">
        <v>1078</v>
      </c>
      <c r="D258" s="364" t="s">
        <v>1090</v>
      </c>
      <c r="E258" s="364" t="s">
        <v>22</v>
      </c>
      <c r="F258" s="364" t="s">
        <v>1210</v>
      </c>
      <c r="G258" s="365" t="s">
        <v>420</v>
      </c>
      <c r="H258" s="364" t="s">
        <v>287</v>
      </c>
      <c r="I258" s="364" t="s">
        <v>1092</v>
      </c>
      <c r="J258" s="366" t="s">
        <v>1211</v>
      </c>
      <c r="K258" s="366">
        <v>3252438</v>
      </c>
      <c r="L258" s="366">
        <v>36</v>
      </c>
      <c r="M258" s="366">
        <v>3252438</v>
      </c>
      <c r="N258" s="366">
        <v>36</v>
      </c>
    </row>
    <row r="259" spans="1:14" ht="24">
      <c r="A259" s="364">
        <v>257</v>
      </c>
      <c r="B259" s="365" t="s">
        <v>28</v>
      </c>
      <c r="C259" s="364" t="s">
        <v>1078</v>
      </c>
      <c r="D259" s="364" t="s">
        <v>1090</v>
      </c>
      <c r="E259" s="364" t="s">
        <v>22</v>
      </c>
      <c r="F259" s="364" t="s">
        <v>1776</v>
      </c>
      <c r="G259" s="365" t="s">
        <v>347</v>
      </c>
      <c r="H259" s="364" t="s">
        <v>287</v>
      </c>
      <c r="I259" s="364" t="s">
        <v>1092</v>
      </c>
      <c r="J259" s="366" t="s">
        <v>1777</v>
      </c>
      <c r="K259" s="366">
        <v>7383680</v>
      </c>
      <c r="L259" s="366">
        <v>64</v>
      </c>
      <c r="M259" s="366">
        <v>7383680</v>
      </c>
      <c r="N259" s="366">
        <v>64</v>
      </c>
    </row>
    <row r="260" spans="1:14" ht="24">
      <c r="A260" s="364">
        <v>258</v>
      </c>
      <c r="B260" s="365" t="s">
        <v>28</v>
      </c>
      <c r="C260" s="364" t="s">
        <v>1078</v>
      </c>
      <c r="D260" s="364" t="s">
        <v>1079</v>
      </c>
      <c r="E260" s="364" t="s">
        <v>22</v>
      </c>
      <c r="F260" s="364" t="s">
        <v>1100</v>
      </c>
      <c r="G260" s="365" t="s">
        <v>324</v>
      </c>
      <c r="H260" s="364" t="s">
        <v>298</v>
      </c>
      <c r="I260" s="364" t="s">
        <v>1092</v>
      </c>
      <c r="J260" s="366" t="s">
        <v>1101</v>
      </c>
      <c r="K260" s="366">
        <v>1205160</v>
      </c>
      <c r="L260" s="366">
        <v>16</v>
      </c>
      <c r="M260" s="366">
        <v>1205160</v>
      </c>
      <c r="N260" s="366">
        <v>16</v>
      </c>
    </row>
    <row r="261" spans="1:14" ht="24">
      <c r="A261" s="364">
        <v>259</v>
      </c>
      <c r="B261" s="365" t="s">
        <v>28</v>
      </c>
      <c r="C261" s="364" t="s">
        <v>1078</v>
      </c>
      <c r="D261" s="364" t="s">
        <v>1079</v>
      </c>
      <c r="E261" s="364" t="s">
        <v>22</v>
      </c>
      <c r="F261" s="364" t="s">
        <v>1157</v>
      </c>
      <c r="G261" s="365" t="s">
        <v>337</v>
      </c>
      <c r="H261" s="364" t="s">
        <v>298</v>
      </c>
      <c r="I261" s="364" t="s">
        <v>1092</v>
      </c>
      <c r="J261" s="366" t="s">
        <v>1158</v>
      </c>
      <c r="K261" s="366">
        <v>3469068</v>
      </c>
      <c r="L261" s="366">
        <v>43</v>
      </c>
      <c r="M261" s="366">
        <v>3469068</v>
      </c>
      <c r="N261" s="366">
        <v>43</v>
      </c>
    </row>
    <row r="262" spans="1:14" ht="24">
      <c r="A262" s="364">
        <v>260</v>
      </c>
      <c r="B262" s="365" t="s">
        <v>28</v>
      </c>
      <c r="C262" s="364" t="s">
        <v>1078</v>
      </c>
      <c r="D262" s="364" t="s">
        <v>1079</v>
      </c>
      <c r="E262" s="364" t="s">
        <v>22</v>
      </c>
      <c r="F262" s="364" t="s">
        <v>1161</v>
      </c>
      <c r="G262" s="365" t="s">
        <v>326</v>
      </c>
      <c r="H262" s="364" t="s">
        <v>298</v>
      </c>
      <c r="I262" s="364" t="s">
        <v>1092</v>
      </c>
      <c r="J262" s="366" t="s">
        <v>1162</v>
      </c>
      <c r="K262" s="366">
        <v>460899</v>
      </c>
      <c r="L262" s="366">
        <v>6</v>
      </c>
      <c r="M262" s="366">
        <v>460899</v>
      </c>
      <c r="N262" s="366">
        <v>6</v>
      </c>
    </row>
    <row r="263" spans="1:14" ht="24">
      <c r="A263" s="364">
        <v>261</v>
      </c>
      <c r="B263" s="365" t="s">
        <v>28</v>
      </c>
      <c r="C263" s="364" t="s">
        <v>1078</v>
      </c>
      <c r="D263" s="364" t="s">
        <v>1079</v>
      </c>
      <c r="E263" s="364" t="s">
        <v>22</v>
      </c>
      <c r="F263" s="364" t="s">
        <v>1401</v>
      </c>
      <c r="G263" s="365" t="s">
        <v>1047</v>
      </c>
      <c r="H263" s="364" t="s">
        <v>1039</v>
      </c>
      <c r="I263" s="364" t="s">
        <v>1081</v>
      </c>
      <c r="J263" s="366" t="s">
        <v>1402</v>
      </c>
      <c r="K263" s="366">
        <v>508358</v>
      </c>
      <c r="L263" s="366">
        <v>4</v>
      </c>
      <c r="M263" s="366">
        <v>508358</v>
      </c>
      <c r="N263" s="366">
        <v>4</v>
      </c>
    </row>
    <row r="264" spans="1:14" ht="36">
      <c r="A264" s="364">
        <v>262</v>
      </c>
      <c r="B264" s="365" t="s">
        <v>28</v>
      </c>
      <c r="C264" s="364" t="s">
        <v>1078</v>
      </c>
      <c r="D264" s="364" t="s">
        <v>1079</v>
      </c>
      <c r="E264" s="364" t="s">
        <v>22</v>
      </c>
      <c r="F264" s="364" t="s">
        <v>1144</v>
      </c>
      <c r="G264" s="365" t="s">
        <v>332</v>
      </c>
      <c r="H264" s="364" t="s">
        <v>293</v>
      </c>
      <c r="I264" s="364" t="s">
        <v>1081</v>
      </c>
      <c r="J264" s="366" t="s">
        <v>1145</v>
      </c>
      <c r="K264" s="366">
        <v>713944</v>
      </c>
      <c r="L264" s="366">
        <v>8</v>
      </c>
      <c r="M264" s="366">
        <v>713944</v>
      </c>
      <c r="N264" s="366">
        <v>8</v>
      </c>
    </row>
    <row r="265" spans="1:14" ht="48">
      <c r="A265" s="364">
        <v>263</v>
      </c>
      <c r="B265" s="365" t="s">
        <v>28</v>
      </c>
      <c r="C265" s="364" t="s">
        <v>1078</v>
      </c>
      <c r="D265" s="364" t="s">
        <v>1159</v>
      </c>
      <c r="E265" s="364" t="s">
        <v>22</v>
      </c>
      <c r="F265" s="364" t="s">
        <v>1165</v>
      </c>
      <c r="G265" s="365" t="s">
        <v>416</v>
      </c>
      <c r="H265" s="364" t="s">
        <v>293</v>
      </c>
      <c r="I265" s="364" t="s">
        <v>1081</v>
      </c>
      <c r="J265" s="366" t="s">
        <v>1166</v>
      </c>
      <c r="K265" s="366">
        <v>1056871</v>
      </c>
      <c r="L265" s="366">
        <v>14</v>
      </c>
      <c r="M265" s="366">
        <v>1056871</v>
      </c>
      <c r="N265" s="366">
        <v>14</v>
      </c>
    </row>
    <row r="266" spans="1:14" ht="36">
      <c r="A266" s="364">
        <v>264</v>
      </c>
      <c r="B266" s="365" t="s">
        <v>28</v>
      </c>
      <c r="C266" s="364" t="s">
        <v>1078</v>
      </c>
      <c r="D266" s="364" t="s">
        <v>1079</v>
      </c>
      <c r="E266" s="364" t="s">
        <v>22</v>
      </c>
      <c r="F266" s="364" t="s">
        <v>1243</v>
      </c>
      <c r="G266" s="365" t="s">
        <v>320</v>
      </c>
      <c r="H266" s="364" t="s">
        <v>293</v>
      </c>
      <c r="I266" s="364" t="s">
        <v>1081</v>
      </c>
      <c r="J266" s="366" t="s">
        <v>1244</v>
      </c>
      <c r="K266" s="366">
        <v>240434</v>
      </c>
      <c r="L266" s="366">
        <v>2</v>
      </c>
      <c r="M266" s="366">
        <v>240434</v>
      </c>
      <c r="N266" s="366">
        <v>2</v>
      </c>
    </row>
    <row r="267" spans="1:14" ht="36">
      <c r="A267" s="364">
        <v>265</v>
      </c>
      <c r="B267" s="365" t="s">
        <v>28</v>
      </c>
      <c r="C267" s="364" t="s">
        <v>1078</v>
      </c>
      <c r="D267" s="364" t="s">
        <v>1079</v>
      </c>
      <c r="E267" s="364" t="s">
        <v>22</v>
      </c>
      <c r="F267" s="364" t="s">
        <v>1263</v>
      </c>
      <c r="G267" s="365" t="s">
        <v>330</v>
      </c>
      <c r="H267" s="364" t="s">
        <v>293</v>
      </c>
      <c r="I267" s="364" t="s">
        <v>1081</v>
      </c>
      <c r="J267" s="366" t="s">
        <v>1264</v>
      </c>
      <c r="K267" s="366">
        <v>654087</v>
      </c>
      <c r="L267" s="366">
        <v>6</v>
      </c>
      <c r="M267" s="366">
        <v>654087</v>
      </c>
      <c r="N267" s="366">
        <v>6</v>
      </c>
    </row>
    <row r="268" spans="1:14" ht="36">
      <c r="A268" s="364">
        <v>266</v>
      </c>
      <c r="B268" s="365" t="s">
        <v>28</v>
      </c>
      <c r="C268" s="364" t="s">
        <v>1078</v>
      </c>
      <c r="D268" s="364" t="s">
        <v>1079</v>
      </c>
      <c r="E268" s="364" t="s">
        <v>22</v>
      </c>
      <c r="F268" s="364" t="s">
        <v>1216</v>
      </c>
      <c r="G268" s="365" t="s">
        <v>339</v>
      </c>
      <c r="H268" s="364" t="s">
        <v>293</v>
      </c>
      <c r="I268" s="364" t="s">
        <v>1081</v>
      </c>
      <c r="J268" s="366" t="s">
        <v>1217</v>
      </c>
      <c r="K268" s="366">
        <v>324702</v>
      </c>
      <c r="L268" s="366">
        <v>4</v>
      </c>
      <c r="M268" s="366">
        <v>324702</v>
      </c>
      <c r="N268" s="366">
        <v>4</v>
      </c>
    </row>
    <row r="269" spans="1:14" ht="48">
      <c r="A269" s="364">
        <v>267</v>
      </c>
      <c r="B269" s="365" t="s">
        <v>28</v>
      </c>
      <c r="C269" s="364" t="s">
        <v>1078</v>
      </c>
      <c r="D269" s="364" t="s">
        <v>1159</v>
      </c>
      <c r="E269" s="364" t="s">
        <v>22</v>
      </c>
      <c r="F269" s="364" t="s">
        <v>1206</v>
      </c>
      <c r="G269" s="365" t="s">
        <v>335</v>
      </c>
      <c r="H269" s="364" t="s">
        <v>293</v>
      </c>
      <c r="I269" s="364" t="s">
        <v>1081</v>
      </c>
      <c r="J269" s="366" t="s">
        <v>1207</v>
      </c>
      <c r="K269" s="366">
        <v>722305</v>
      </c>
      <c r="L269" s="366">
        <v>10</v>
      </c>
      <c r="M269" s="366">
        <v>722305</v>
      </c>
      <c r="N269" s="366">
        <v>10</v>
      </c>
    </row>
    <row r="270" spans="1:14" ht="36">
      <c r="A270" s="364">
        <v>268</v>
      </c>
      <c r="B270" s="365" t="s">
        <v>28</v>
      </c>
      <c r="C270" s="364" t="s">
        <v>1078</v>
      </c>
      <c r="D270" s="364" t="s">
        <v>1079</v>
      </c>
      <c r="E270" s="364" t="s">
        <v>22</v>
      </c>
      <c r="F270" s="364" t="s">
        <v>1080</v>
      </c>
      <c r="G270" s="365" t="s">
        <v>316</v>
      </c>
      <c r="H270" s="364" t="s">
        <v>293</v>
      </c>
      <c r="I270" s="364" t="s">
        <v>1081</v>
      </c>
      <c r="J270" s="366" t="s">
        <v>1082</v>
      </c>
      <c r="K270" s="366">
        <v>939245</v>
      </c>
      <c r="L270" s="366">
        <v>10</v>
      </c>
      <c r="M270" s="366">
        <v>939245</v>
      </c>
      <c r="N270" s="366">
        <v>10</v>
      </c>
    </row>
    <row r="271" spans="1:14" ht="36">
      <c r="A271" s="364">
        <v>269</v>
      </c>
      <c r="B271" s="365" t="s">
        <v>28</v>
      </c>
      <c r="C271" s="364" t="s">
        <v>1078</v>
      </c>
      <c r="D271" s="364" t="s">
        <v>1079</v>
      </c>
      <c r="E271" s="364" t="s">
        <v>22</v>
      </c>
      <c r="F271" s="364" t="s">
        <v>1265</v>
      </c>
      <c r="G271" s="365" t="s">
        <v>317</v>
      </c>
      <c r="H271" s="364" t="s">
        <v>293</v>
      </c>
      <c r="I271" s="364" t="s">
        <v>1084</v>
      </c>
      <c r="J271" s="366" t="s">
        <v>1266</v>
      </c>
      <c r="K271" s="366">
        <v>1450626</v>
      </c>
      <c r="L271" s="366">
        <v>16</v>
      </c>
      <c r="M271" s="366">
        <v>1450626</v>
      </c>
      <c r="N271" s="366">
        <v>16</v>
      </c>
    </row>
    <row r="272" spans="1:14" ht="36">
      <c r="A272" s="364">
        <v>270</v>
      </c>
      <c r="B272" s="365" t="s">
        <v>28</v>
      </c>
      <c r="C272" s="364" t="s">
        <v>1078</v>
      </c>
      <c r="D272" s="364" t="s">
        <v>1079</v>
      </c>
      <c r="E272" s="364" t="s">
        <v>22</v>
      </c>
      <c r="F272" s="364" t="s">
        <v>1167</v>
      </c>
      <c r="G272" s="365" t="s">
        <v>322</v>
      </c>
      <c r="H272" s="364" t="s">
        <v>293</v>
      </c>
      <c r="I272" s="364" t="s">
        <v>1084</v>
      </c>
      <c r="J272" s="366" t="s">
        <v>1168</v>
      </c>
      <c r="K272" s="366">
        <v>2531072</v>
      </c>
      <c r="L272" s="366">
        <v>18</v>
      </c>
      <c r="M272" s="366">
        <v>2531072</v>
      </c>
      <c r="N272" s="366">
        <v>18</v>
      </c>
    </row>
    <row r="273" spans="1:14" ht="36">
      <c r="A273" s="364">
        <v>271</v>
      </c>
      <c r="B273" s="365" t="s">
        <v>28</v>
      </c>
      <c r="C273" s="364" t="s">
        <v>1078</v>
      </c>
      <c r="D273" s="364" t="s">
        <v>1079</v>
      </c>
      <c r="E273" s="364" t="s">
        <v>22</v>
      </c>
      <c r="F273" s="364" t="s">
        <v>1174</v>
      </c>
      <c r="G273" s="365" t="s">
        <v>345</v>
      </c>
      <c r="H273" s="364" t="s">
        <v>293</v>
      </c>
      <c r="I273" s="364" t="s">
        <v>1084</v>
      </c>
      <c r="J273" s="366" t="s">
        <v>1175</v>
      </c>
      <c r="K273" s="366">
        <v>1428558</v>
      </c>
      <c r="L273" s="366">
        <v>12</v>
      </c>
      <c r="M273" s="366">
        <v>1428558</v>
      </c>
      <c r="N273" s="366">
        <v>12</v>
      </c>
    </row>
    <row r="274" spans="1:14" ht="36">
      <c r="A274" s="364">
        <v>272</v>
      </c>
      <c r="B274" s="365" t="s">
        <v>28</v>
      </c>
      <c r="C274" s="364" t="s">
        <v>1078</v>
      </c>
      <c r="D274" s="364" t="s">
        <v>1079</v>
      </c>
      <c r="E274" s="364" t="s">
        <v>22</v>
      </c>
      <c r="F274" s="364" t="s">
        <v>1153</v>
      </c>
      <c r="G274" s="365" t="s">
        <v>969</v>
      </c>
      <c r="H274" s="364" t="s">
        <v>293</v>
      </c>
      <c r="I274" s="364" t="s">
        <v>1084</v>
      </c>
      <c r="J274" s="366" t="s">
        <v>1154</v>
      </c>
      <c r="K274" s="366">
        <v>411312</v>
      </c>
      <c r="L274" s="366">
        <v>4</v>
      </c>
      <c r="M274" s="366">
        <v>411312</v>
      </c>
      <c r="N274" s="366">
        <v>4</v>
      </c>
    </row>
    <row r="275" spans="1:14" ht="36">
      <c r="A275" s="364">
        <v>273</v>
      </c>
      <c r="B275" s="365" t="s">
        <v>28</v>
      </c>
      <c r="C275" s="364" t="s">
        <v>1078</v>
      </c>
      <c r="D275" s="364" t="s">
        <v>1079</v>
      </c>
      <c r="E275" s="364" t="s">
        <v>22</v>
      </c>
      <c r="F275" s="364" t="s">
        <v>1094</v>
      </c>
      <c r="G275" s="365" t="s">
        <v>336</v>
      </c>
      <c r="H275" s="364" t="s">
        <v>293</v>
      </c>
      <c r="I275" s="364" t="s">
        <v>1084</v>
      </c>
      <c r="J275" s="366" t="s">
        <v>1095</v>
      </c>
      <c r="K275" s="366">
        <v>3638688</v>
      </c>
      <c r="L275" s="366">
        <v>25</v>
      </c>
      <c r="M275" s="366">
        <v>3638688</v>
      </c>
      <c r="N275" s="366">
        <v>25</v>
      </c>
    </row>
    <row r="276" spans="1:14" ht="36">
      <c r="A276" s="364">
        <v>274</v>
      </c>
      <c r="B276" s="365" t="s">
        <v>28</v>
      </c>
      <c r="C276" s="364" t="s">
        <v>1078</v>
      </c>
      <c r="D276" s="364" t="s">
        <v>1079</v>
      </c>
      <c r="E276" s="364" t="s">
        <v>22</v>
      </c>
      <c r="F276" s="364" t="s">
        <v>1083</v>
      </c>
      <c r="G276" s="365" t="s">
        <v>312</v>
      </c>
      <c r="H276" s="364" t="s">
        <v>293</v>
      </c>
      <c r="I276" s="364" t="s">
        <v>1084</v>
      </c>
      <c r="J276" s="366" t="s">
        <v>1085</v>
      </c>
      <c r="K276" s="366">
        <v>6498723</v>
      </c>
      <c r="L276" s="366">
        <v>48</v>
      </c>
      <c r="M276" s="366">
        <v>6498723</v>
      </c>
      <c r="N276" s="366">
        <v>48</v>
      </c>
    </row>
    <row r="277" spans="1:14" ht="36">
      <c r="A277" s="364">
        <v>275</v>
      </c>
      <c r="B277" s="365" t="s">
        <v>28</v>
      </c>
      <c r="C277" s="364" t="s">
        <v>1078</v>
      </c>
      <c r="D277" s="364" t="s">
        <v>1079</v>
      </c>
      <c r="E277" s="364" t="s">
        <v>22</v>
      </c>
      <c r="F277" s="364" t="s">
        <v>1196</v>
      </c>
      <c r="G277" s="365" t="s">
        <v>334</v>
      </c>
      <c r="H277" s="364" t="s">
        <v>293</v>
      </c>
      <c r="I277" s="364" t="s">
        <v>1084</v>
      </c>
      <c r="J277" s="366" t="s">
        <v>1197</v>
      </c>
      <c r="K277" s="366">
        <v>202061</v>
      </c>
      <c r="L277" s="366">
        <v>2</v>
      </c>
      <c r="M277" s="366">
        <v>202061</v>
      </c>
      <c r="N277" s="366">
        <v>2</v>
      </c>
    </row>
    <row r="278" spans="1:14" ht="36">
      <c r="A278" s="364">
        <v>276</v>
      </c>
      <c r="B278" s="365" t="s">
        <v>28</v>
      </c>
      <c r="C278" s="364" t="s">
        <v>1078</v>
      </c>
      <c r="D278" s="364" t="s">
        <v>1079</v>
      </c>
      <c r="E278" s="364" t="s">
        <v>22</v>
      </c>
      <c r="F278" s="364" t="s">
        <v>1180</v>
      </c>
      <c r="G278" s="365" t="s">
        <v>417</v>
      </c>
      <c r="H278" s="364" t="s">
        <v>293</v>
      </c>
      <c r="I278" s="364" t="s">
        <v>1084</v>
      </c>
      <c r="J278" s="366" t="s">
        <v>1181</v>
      </c>
      <c r="K278" s="366">
        <v>2812976</v>
      </c>
      <c r="L278" s="366">
        <v>32</v>
      </c>
      <c r="M278" s="366">
        <v>2812976</v>
      </c>
      <c r="N278" s="366">
        <v>32</v>
      </c>
    </row>
    <row r="279" spans="1:14" ht="24">
      <c r="A279" s="364">
        <v>277</v>
      </c>
      <c r="B279" s="365" t="s">
        <v>28</v>
      </c>
      <c r="C279" s="364" t="s">
        <v>1078</v>
      </c>
      <c r="D279" s="364" t="s">
        <v>1079</v>
      </c>
      <c r="E279" s="364" t="s">
        <v>22</v>
      </c>
      <c r="F279" s="364" t="s">
        <v>1279</v>
      </c>
      <c r="G279" s="365" t="s">
        <v>369</v>
      </c>
      <c r="H279" s="364" t="s">
        <v>296</v>
      </c>
      <c r="I279" s="364" t="s">
        <v>1187</v>
      </c>
      <c r="J279" s="366" t="s">
        <v>1280</v>
      </c>
      <c r="K279" s="366">
        <v>416688</v>
      </c>
      <c r="L279" s="366">
        <v>2</v>
      </c>
      <c r="M279" s="366">
        <v>416688</v>
      </c>
      <c r="N279" s="366">
        <v>2</v>
      </c>
    </row>
    <row r="280" spans="1:14" ht="36">
      <c r="A280" s="364">
        <v>278</v>
      </c>
      <c r="B280" s="365" t="s">
        <v>28</v>
      </c>
      <c r="C280" s="364" t="s">
        <v>1078</v>
      </c>
      <c r="D280" s="364" t="s">
        <v>1079</v>
      </c>
      <c r="E280" s="364" t="s">
        <v>22</v>
      </c>
      <c r="F280" s="364" t="s">
        <v>1172</v>
      </c>
      <c r="G280" s="365" t="s">
        <v>318</v>
      </c>
      <c r="H280" s="364" t="s">
        <v>293</v>
      </c>
      <c r="I280" s="364" t="s">
        <v>1088</v>
      </c>
      <c r="J280" s="366" t="s">
        <v>1173</v>
      </c>
      <c r="K280" s="366">
        <v>614209</v>
      </c>
      <c r="L280" s="366">
        <v>6</v>
      </c>
      <c r="M280" s="366">
        <v>614209</v>
      </c>
      <c r="N280" s="366">
        <v>6</v>
      </c>
    </row>
    <row r="281" spans="1:14" ht="36">
      <c r="A281" s="364">
        <v>279</v>
      </c>
      <c r="B281" s="365" t="s">
        <v>28</v>
      </c>
      <c r="C281" s="364" t="s">
        <v>1078</v>
      </c>
      <c r="D281" s="364" t="s">
        <v>1086</v>
      </c>
      <c r="E281" s="364" t="s">
        <v>22</v>
      </c>
      <c r="F281" s="364" t="s">
        <v>1087</v>
      </c>
      <c r="G281" s="365" t="s">
        <v>319</v>
      </c>
      <c r="H281" s="364" t="s">
        <v>298</v>
      </c>
      <c r="I281" s="364" t="s">
        <v>1088</v>
      </c>
      <c r="J281" s="366" t="s">
        <v>1089</v>
      </c>
      <c r="K281" s="366">
        <v>386199</v>
      </c>
      <c r="L281" s="366">
        <v>6</v>
      </c>
      <c r="M281" s="366">
        <v>386199</v>
      </c>
      <c r="N281" s="366">
        <v>6</v>
      </c>
    </row>
    <row r="282" spans="1:14" ht="48">
      <c r="A282" s="364">
        <v>280</v>
      </c>
      <c r="B282" s="365" t="s">
        <v>28</v>
      </c>
      <c r="C282" s="364" t="s">
        <v>1078</v>
      </c>
      <c r="D282" s="364" t="s">
        <v>1159</v>
      </c>
      <c r="E282" s="364" t="s">
        <v>22</v>
      </c>
      <c r="F282" s="364" t="s">
        <v>1160</v>
      </c>
      <c r="G282" s="365" t="s">
        <v>314</v>
      </c>
      <c r="H282" s="364" t="s">
        <v>298</v>
      </c>
      <c r="I282" s="364" t="s">
        <v>1088</v>
      </c>
      <c r="J282" s="366" t="s">
        <v>1120</v>
      </c>
      <c r="K282" s="366">
        <v>1419674</v>
      </c>
      <c r="L282" s="366">
        <v>21</v>
      </c>
      <c r="M282" s="366">
        <v>1419674</v>
      </c>
      <c r="N282" s="366">
        <v>21</v>
      </c>
    </row>
    <row r="283" spans="1:14" ht="36">
      <c r="A283" s="364">
        <v>281</v>
      </c>
      <c r="B283" s="365" t="s">
        <v>28</v>
      </c>
      <c r="C283" s="364" t="s">
        <v>1078</v>
      </c>
      <c r="D283" s="364" t="s">
        <v>1086</v>
      </c>
      <c r="E283" s="364" t="s">
        <v>22</v>
      </c>
      <c r="F283" s="364" t="s">
        <v>1267</v>
      </c>
      <c r="G283" s="365" t="s">
        <v>1013</v>
      </c>
      <c r="H283" s="364" t="s">
        <v>298</v>
      </c>
      <c r="I283" s="364" t="s">
        <v>1088</v>
      </c>
      <c r="J283" s="366" t="s">
        <v>1268</v>
      </c>
      <c r="K283" s="366">
        <v>504972</v>
      </c>
      <c r="L283" s="366">
        <v>8</v>
      </c>
      <c r="M283" s="366">
        <v>504972</v>
      </c>
      <c r="N283" s="366">
        <v>8</v>
      </c>
    </row>
    <row r="284" spans="1:14" ht="24">
      <c r="A284" s="364">
        <v>282</v>
      </c>
      <c r="B284" s="365" t="s">
        <v>28</v>
      </c>
      <c r="C284" s="364" t="s">
        <v>1078</v>
      </c>
      <c r="D284" s="364" t="s">
        <v>1079</v>
      </c>
      <c r="E284" s="364" t="s">
        <v>22</v>
      </c>
      <c r="F284" s="364" t="s">
        <v>1108</v>
      </c>
      <c r="G284" s="365" t="s">
        <v>333</v>
      </c>
      <c r="H284" s="364" t="s">
        <v>299</v>
      </c>
      <c r="I284" s="364" t="s">
        <v>1092</v>
      </c>
      <c r="J284" s="366" t="s">
        <v>1109</v>
      </c>
      <c r="K284" s="366">
        <v>4560369</v>
      </c>
      <c r="L284" s="366">
        <v>33</v>
      </c>
      <c r="M284" s="366">
        <v>4560369</v>
      </c>
      <c r="N284" s="366">
        <v>33</v>
      </c>
    </row>
    <row r="285" spans="1:14" ht="24">
      <c r="A285" s="364">
        <v>283</v>
      </c>
      <c r="B285" s="365" t="s">
        <v>359</v>
      </c>
      <c r="C285" s="364" t="s">
        <v>1078</v>
      </c>
      <c r="D285" s="364" t="s">
        <v>1090</v>
      </c>
      <c r="E285" s="364" t="s">
        <v>328</v>
      </c>
      <c r="F285" s="364" t="s">
        <v>1140</v>
      </c>
      <c r="G285" s="365" t="s">
        <v>321</v>
      </c>
      <c r="H285" s="364" t="s">
        <v>287</v>
      </c>
      <c r="I285" s="364" t="s">
        <v>1092</v>
      </c>
      <c r="J285" s="366" t="s">
        <v>1141</v>
      </c>
      <c r="K285" s="366">
        <v>979000</v>
      </c>
      <c r="L285" s="366">
        <v>8</v>
      </c>
      <c r="M285" s="366">
        <v>979000</v>
      </c>
      <c r="N285" s="366">
        <v>8</v>
      </c>
    </row>
    <row r="286" spans="1:14" ht="24">
      <c r="A286" s="364">
        <v>284</v>
      </c>
      <c r="B286" s="365" t="s">
        <v>359</v>
      </c>
      <c r="C286" s="364" t="s">
        <v>1078</v>
      </c>
      <c r="D286" s="364" t="s">
        <v>1090</v>
      </c>
      <c r="E286" s="364" t="s">
        <v>328</v>
      </c>
      <c r="F286" s="364" t="s">
        <v>1138</v>
      </c>
      <c r="G286" s="365" t="s">
        <v>351</v>
      </c>
      <c r="H286" s="364" t="s">
        <v>287</v>
      </c>
      <c r="I286" s="364" t="s">
        <v>1092</v>
      </c>
      <c r="J286" s="366" t="s">
        <v>1139</v>
      </c>
      <c r="K286" s="366">
        <v>0</v>
      </c>
      <c r="L286" s="366">
        <v>0</v>
      </c>
      <c r="M286" s="366">
        <v>0</v>
      </c>
      <c r="N286" s="366">
        <v>0</v>
      </c>
    </row>
    <row r="287" spans="1:14" ht="24">
      <c r="A287" s="364">
        <v>285</v>
      </c>
      <c r="B287" s="365" t="s">
        <v>359</v>
      </c>
      <c r="C287" s="364" t="s">
        <v>1078</v>
      </c>
      <c r="D287" s="364" t="s">
        <v>1079</v>
      </c>
      <c r="E287" s="364" t="s">
        <v>328</v>
      </c>
      <c r="F287" s="364" t="s">
        <v>1725</v>
      </c>
      <c r="G287" s="365" t="s">
        <v>326</v>
      </c>
      <c r="H287" s="364" t="s">
        <v>307</v>
      </c>
      <c r="I287" s="364" t="s">
        <v>1092</v>
      </c>
      <c r="J287" s="366" t="s">
        <v>1169</v>
      </c>
      <c r="K287" s="366">
        <v>506532</v>
      </c>
      <c r="L287" s="366">
        <v>4</v>
      </c>
      <c r="M287" s="366">
        <v>506532</v>
      </c>
      <c r="N287" s="366">
        <v>4</v>
      </c>
    </row>
    <row r="288" spans="1:14" ht="24">
      <c r="A288" s="364">
        <v>286</v>
      </c>
      <c r="B288" s="365" t="s">
        <v>359</v>
      </c>
      <c r="C288" s="364" t="s">
        <v>1078</v>
      </c>
      <c r="D288" s="364" t="s">
        <v>1090</v>
      </c>
      <c r="E288" s="364" t="s">
        <v>328</v>
      </c>
      <c r="F288" s="364" t="s">
        <v>1202</v>
      </c>
      <c r="G288" s="365" t="s">
        <v>975</v>
      </c>
      <c r="H288" s="364" t="s">
        <v>289</v>
      </c>
      <c r="I288" s="364" t="s">
        <v>1115</v>
      </c>
      <c r="J288" s="366" t="s">
        <v>1203</v>
      </c>
      <c r="K288" s="366">
        <v>3331687</v>
      </c>
      <c r="L288" s="366">
        <v>23</v>
      </c>
      <c r="M288" s="366">
        <v>3331687</v>
      </c>
      <c r="N288" s="366">
        <v>23</v>
      </c>
    </row>
    <row r="289" spans="1:14" ht="24">
      <c r="A289" s="364">
        <v>287</v>
      </c>
      <c r="B289" s="365" t="s">
        <v>359</v>
      </c>
      <c r="C289" s="364" t="s">
        <v>1078</v>
      </c>
      <c r="D289" s="364" t="s">
        <v>1090</v>
      </c>
      <c r="E289" s="364" t="s">
        <v>328</v>
      </c>
      <c r="F289" s="364" t="s">
        <v>1114</v>
      </c>
      <c r="G289" s="365" t="s">
        <v>321</v>
      </c>
      <c r="H289" s="364" t="s">
        <v>289</v>
      </c>
      <c r="I289" s="364" t="s">
        <v>1115</v>
      </c>
      <c r="J289" s="366" t="s">
        <v>1116</v>
      </c>
      <c r="K289" s="366">
        <v>665580</v>
      </c>
      <c r="L289" s="366">
        <v>4</v>
      </c>
      <c r="M289" s="366">
        <v>665580</v>
      </c>
      <c r="N289" s="366">
        <v>4</v>
      </c>
    </row>
    <row r="290" spans="1:14" ht="36">
      <c r="A290" s="364">
        <v>288</v>
      </c>
      <c r="B290" s="365" t="s">
        <v>359</v>
      </c>
      <c r="C290" s="364" t="s">
        <v>1078</v>
      </c>
      <c r="D290" s="364" t="s">
        <v>1131</v>
      </c>
      <c r="E290" s="364" t="s">
        <v>328</v>
      </c>
      <c r="F290" s="364" t="s">
        <v>1378</v>
      </c>
      <c r="G290" s="365" t="s">
        <v>1021</v>
      </c>
      <c r="H290" s="364" t="s">
        <v>283</v>
      </c>
      <c r="I290" s="364" t="s">
        <v>1187</v>
      </c>
      <c r="J290" s="366" t="s">
        <v>1379</v>
      </c>
      <c r="K290" s="366">
        <v>1017190</v>
      </c>
      <c r="L290" s="366">
        <v>2</v>
      </c>
      <c r="M290" s="366">
        <v>1017190</v>
      </c>
      <c r="N290" s="366">
        <v>2</v>
      </c>
    </row>
    <row r="291" spans="1:14" ht="36">
      <c r="A291" s="364">
        <v>289</v>
      </c>
      <c r="B291" s="365" t="s">
        <v>359</v>
      </c>
      <c r="C291" s="364" t="s">
        <v>1078</v>
      </c>
      <c r="D291" s="364" t="s">
        <v>1131</v>
      </c>
      <c r="E291" s="364" t="s">
        <v>328</v>
      </c>
      <c r="F291" s="364" t="s">
        <v>1451</v>
      </c>
      <c r="G291" s="365" t="s">
        <v>1026</v>
      </c>
      <c r="H291" s="364" t="s">
        <v>304</v>
      </c>
      <c r="I291" s="364" t="s">
        <v>1187</v>
      </c>
      <c r="J291" s="366" t="s">
        <v>1452</v>
      </c>
      <c r="K291" s="366">
        <v>719818</v>
      </c>
      <c r="L291" s="366">
        <v>2</v>
      </c>
      <c r="M291" s="366">
        <v>719818</v>
      </c>
      <c r="N291" s="366">
        <v>2</v>
      </c>
    </row>
    <row r="292" spans="1:14" ht="36">
      <c r="A292" s="364">
        <v>290</v>
      </c>
      <c r="B292" s="365" t="s">
        <v>359</v>
      </c>
      <c r="C292" s="364" t="s">
        <v>1078</v>
      </c>
      <c r="D292" s="364" t="s">
        <v>1079</v>
      </c>
      <c r="E292" s="364" t="s">
        <v>328</v>
      </c>
      <c r="F292" s="364" t="s">
        <v>1198</v>
      </c>
      <c r="G292" s="365" t="s">
        <v>346</v>
      </c>
      <c r="H292" s="364" t="s">
        <v>304</v>
      </c>
      <c r="I292" s="364" t="s">
        <v>1187</v>
      </c>
      <c r="J292" s="366" t="s">
        <v>1199</v>
      </c>
      <c r="K292" s="366">
        <v>583500</v>
      </c>
      <c r="L292" s="366">
        <v>2</v>
      </c>
      <c r="M292" s="366">
        <v>583500</v>
      </c>
      <c r="N292" s="366">
        <v>2</v>
      </c>
    </row>
    <row r="293" spans="1:14" ht="48">
      <c r="A293" s="364">
        <v>291</v>
      </c>
      <c r="B293" s="365" t="s">
        <v>359</v>
      </c>
      <c r="C293" s="364" t="s">
        <v>1078</v>
      </c>
      <c r="D293" s="364" t="s">
        <v>1090</v>
      </c>
      <c r="E293" s="364" t="s">
        <v>328</v>
      </c>
      <c r="F293" s="364" t="s">
        <v>1296</v>
      </c>
      <c r="G293" s="365" t="s">
        <v>995</v>
      </c>
      <c r="H293" s="364" t="s">
        <v>283</v>
      </c>
      <c r="I293" s="364" t="s">
        <v>1187</v>
      </c>
      <c r="J293" s="366" t="s">
        <v>1297</v>
      </c>
      <c r="K293" s="366">
        <v>397820</v>
      </c>
      <c r="L293" s="366">
        <v>4</v>
      </c>
      <c r="M293" s="366">
        <v>397820</v>
      </c>
      <c r="N293" s="366">
        <v>4</v>
      </c>
    </row>
    <row r="294" spans="1:14" ht="48">
      <c r="A294" s="364">
        <v>292</v>
      </c>
      <c r="B294" s="365" t="s">
        <v>359</v>
      </c>
      <c r="C294" s="364" t="s">
        <v>1078</v>
      </c>
      <c r="D294" s="364" t="s">
        <v>1079</v>
      </c>
      <c r="E294" s="364" t="s">
        <v>328</v>
      </c>
      <c r="F294" s="364" t="s">
        <v>1190</v>
      </c>
      <c r="G294" s="365" t="s">
        <v>373</v>
      </c>
      <c r="H294" s="364" t="s">
        <v>305</v>
      </c>
      <c r="I294" s="364" t="s">
        <v>1187</v>
      </c>
      <c r="J294" s="366" t="s">
        <v>1191</v>
      </c>
      <c r="K294" s="366">
        <v>635672</v>
      </c>
      <c r="L294" s="366">
        <v>2</v>
      </c>
      <c r="M294" s="366">
        <v>635672</v>
      </c>
      <c r="N294" s="366">
        <v>2</v>
      </c>
    </row>
    <row r="295" spans="1:14" ht="36">
      <c r="A295" s="364">
        <v>293</v>
      </c>
      <c r="B295" s="365" t="s">
        <v>359</v>
      </c>
      <c r="C295" s="364" t="s">
        <v>1078</v>
      </c>
      <c r="D295" s="364" t="s">
        <v>1079</v>
      </c>
      <c r="E295" s="364" t="s">
        <v>328</v>
      </c>
      <c r="F295" s="364" t="s">
        <v>1192</v>
      </c>
      <c r="G295" s="365" t="s">
        <v>382</v>
      </c>
      <c r="H295" s="364" t="s">
        <v>305</v>
      </c>
      <c r="I295" s="364" t="s">
        <v>1187</v>
      </c>
      <c r="J295" s="366" t="s">
        <v>1193</v>
      </c>
      <c r="K295" s="366">
        <v>743852</v>
      </c>
      <c r="L295" s="366">
        <v>2</v>
      </c>
      <c r="M295" s="366">
        <v>743852</v>
      </c>
      <c r="N295" s="366">
        <v>2</v>
      </c>
    </row>
    <row r="296" spans="1:14" ht="36">
      <c r="A296" s="364">
        <v>294</v>
      </c>
      <c r="B296" s="365" t="s">
        <v>359</v>
      </c>
      <c r="C296" s="364" t="s">
        <v>1078</v>
      </c>
      <c r="D296" s="364" t="s">
        <v>1090</v>
      </c>
      <c r="E296" s="364" t="s">
        <v>328</v>
      </c>
      <c r="F296" s="364" t="s">
        <v>1840</v>
      </c>
      <c r="G296" s="365" t="s">
        <v>1841</v>
      </c>
      <c r="H296" s="364" t="s">
        <v>283</v>
      </c>
      <c r="I296" s="364" t="s">
        <v>1187</v>
      </c>
      <c r="J296" s="366" t="s">
        <v>1842</v>
      </c>
      <c r="K296" s="366">
        <v>821000</v>
      </c>
      <c r="L296" s="366">
        <v>4</v>
      </c>
      <c r="M296" s="366">
        <v>821000</v>
      </c>
      <c r="N296" s="366">
        <v>4</v>
      </c>
    </row>
    <row r="297" spans="1:14" ht="24">
      <c r="A297" s="364">
        <v>295</v>
      </c>
      <c r="B297" s="365" t="s">
        <v>359</v>
      </c>
      <c r="C297" s="364" t="s">
        <v>1078</v>
      </c>
      <c r="D297" s="364" t="s">
        <v>1079</v>
      </c>
      <c r="E297" s="364" t="s">
        <v>328</v>
      </c>
      <c r="F297" s="364" t="s">
        <v>1317</v>
      </c>
      <c r="G297" s="365" t="s">
        <v>1040</v>
      </c>
      <c r="H297" s="364" t="s">
        <v>1039</v>
      </c>
      <c r="I297" s="364" t="s">
        <v>1081</v>
      </c>
      <c r="J297" s="366" t="s">
        <v>1318</v>
      </c>
      <c r="K297" s="366">
        <v>894180</v>
      </c>
      <c r="L297" s="366">
        <v>4</v>
      </c>
      <c r="M297" s="366">
        <v>894180</v>
      </c>
      <c r="N297" s="366">
        <v>4</v>
      </c>
    </row>
    <row r="298" spans="1:14" ht="24">
      <c r="A298" s="364">
        <v>296</v>
      </c>
      <c r="B298" s="365" t="s">
        <v>359</v>
      </c>
      <c r="C298" s="364" t="s">
        <v>1078</v>
      </c>
      <c r="D298" s="364" t="s">
        <v>1090</v>
      </c>
      <c r="E298" s="364" t="s">
        <v>328</v>
      </c>
      <c r="F298" s="364" t="s">
        <v>1628</v>
      </c>
      <c r="G298" s="365" t="s">
        <v>1629</v>
      </c>
      <c r="H298" s="364" t="s">
        <v>300</v>
      </c>
      <c r="I298" s="364" t="s">
        <v>1081</v>
      </c>
      <c r="J298" s="366" t="s">
        <v>1630</v>
      </c>
      <c r="K298" s="366">
        <v>272292</v>
      </c>
      <c r="L298" s="366">
        <v>2</v>
      </c>
      <c r="M298" s="366">
        <v>272292</v>
      </c>
      <c r="N298" s="366">
        <v>2</v>
      </c>
    </row>
    <row r="299" spans="1:14" ht="36">
      <c r="A299" s="364">
        <v>297</v>
      </c>
      <c r="B299" s="365" t="s">
        <v>359</v>
      </c>
      <c r="C299" s="364" t="s">
        <v>1078</v>
      </c>
      <c r="D299" s="364" t="s">
        <v>1079</v>
      </c>
      <c r="E299" s="364" t="s">
        <v>328</v>
      </c>
      <c r="F299" s="364" t="s">
        <v>1144</v>
      </c>
      <c r="G299" s="365" t="s">
        <v>332</v>
      </c>
      <c r="H299" s="364" t="s">
        <v>293</v>
      </c>
      <c r="I299" s="364" t="s">
        <v>1081</v>
      </c>
      <c r="J299" s="366" t="s">
        <v>1145</v>
      </c>
      <c r="K299" s="366">
        <v>281890</v>
      </c>
      <c r="L299" s="366">
        <v>2</v>
      </c>
      <c r="M299" s="366">
        <v>281890</v>
      </c>
      <c r="N299" s="366">
        <v>2</v>
      </c>
    </row>
    <row r="300" spans="1:14" ht="48">
      <c r="A300" s="364">
        <v>298</v>
      </c>
      <c r="B300" s="365" t="s">
        <v>359</v>
      </c>
      <c r="C300" s="364" t="s">
        <v>1078</v>
      </c>
      <c r="D300" s="364" t="s">
        <v>1159</v>
      </c>
      <c r="E300" s="364" t="s">
        <v>328</v>
      </c>
      <c r="F300" s="364" t="s">
        <v>1843</v>
      </c>
      <c r="G300" s="365" t="s">
        <v>1844</v>
      </c>
      <c r="H300" s="364" t="s">
        <v>293</v>
      </c>
      <c r="I300" s="364" t="s">
        <v>1081</v>
      </c>
      <c r="J300" s="366" t="s">
        <v>1845</v>
      </c>
      <c r="K300" s="366">
        <v>138273</v>
      </c>
      <c r="L300" s="366">
        <v>1</v>
      </c>
      <c r="M300" s="366">
        <v>138273</v>
      </c>
      <c r="N300" s="366">
        <v>1</v>
      </c>
    </row>
    <row r="301" spans="1:14" ht="36">
      <c r="A301" s="364">
        <v>299</v>
      </c>
      <c r="B301" s="365" t="s">
        <v>359</v>
      </c>
      <c r="C301" s="364" t="s">
        <v>1078</v>
      </c>
      <c r="D301" s="364" t="s">
        <v>1079</v>
      </c>
      <c r="E301" s="364" t="s">
        <v>328</v>
      </c>
      <c r="F301" s="364" t="s">
        <v>1080</v>
      </c>
      <c r="G301" s="365" t="s">
        <v>316</v>
      </c>
      <c r="H301" s="364" t="s">
        <v>293</v>
      </c>
      <c r="I301" s="364" t="s">
        <v>1081</v>
      </c>
      <c r="J301" s="366" t="s">
        <v>1082</v>
      </c>
      <c r="K301" s="366">
        <v>546764</v>
      </c>
      <c r="L301" s="366">
        <v>4</v>
      </c>
      <c r="M301" s="366">
        <v>546764</v>
      </c>
      <c r="N301" s="366">
        <v>4</v>
      </c>
    </row>
    <row r="302" spans="1:14" ht="36">
      <c r="A302" s="364">
        <v>300</v>
      </c>
      <c r="B302" s="365" t="s">
        <v>359</v>
      </c>
      <c r="C302" s="364" t="s">
        <v>1078</v>
      </c>
      <c r="D302" s="364" t="s">
        <v>1079</v>
      </c>
      <c r="E302" s="364" t="s">
        <v>328</v>
      </c>
      <c r="F302" s="364" t="s">
        <v>1153</v>
      </c>
      <c r="G302" s="365" t="s">
        <v>969</v>
      </c>
      <c r="H302" s="364" t="s">
        <v>293</v>
      </c>
      <c r="I302" s="364" t="s">
        <v>1084</v>
      </c>
      <c r="J302" s="366" t="s">
        <v>1154</v>
      </c>
      <c r="K302" s="366">
        <v>998526</v>
      </c>
      <c r="L302" s="366">
        <v>6</v>
      </c>
      <c r="M302" s="366">
        <v>998526</v>
      </c>
      <c r="N302" s="366">
        <v>6</v>
      </c>
    </row>
    <row r="303" spans="1:14" ht="36">
      <c r="A303" s="364">
        <v>301</v>
      </c>
      <c r="B303" s="365" t="s">
        <v>359</v>
      </c>
      <c r="C303" s="364" t="s">
        <v>1078</v>
      </c>
      <c r="D303" s="364" t="s">
        <v>1079</v>
      </c>
      <c r="E303" s="364" t="s">
        <v>328</v>
      </c>
      <c r="F303" s="364" t="s">
        <v>1094</v>
      </c>
      <c r="G303" s="365" t="s">
        <v>336</v>
      </c>
      <c r="H303" s="364" t="s">
        <v>293</v>
      </c>
      <c r="I303" s="364" t="s">
        <v>1084</v>
      </c>
      <c r="J303" s="366" t="s">
        <v>1095</v>
      </c>
      <c r="K303" s="366">
        <v>347472</v>
      </c>
      <c r="L303" s="366">
        <v>2</v>
      </c>
      <c r="M303" s="366">
        <v>347472</v>
      </c>
      <c r="N303" s="366">
        <v>2</v>
      </c>
    </row>
    <row r="304" spans="1:14" ht="36">
      <c r="A304" s="364">
        <v>302</v>
      </c>
      <c r="B304" s="365" t="s">
        <v>359</v>
      </c>
      <c r="C304" s="364" t="s">
        <v>1078</v>
      </c>
      <c r="D304" s="364" t="s">
        <v>1079</v>
      </c>
      <c r="E304" s="364" t="s">
        <v>328</v>
      </c>
      <c r="F304" s="364" t="s">
        <v>1083</v>
      </c>
      <c r="G304" s="365" t="s">
        <v>312</v>
      </c>
      <c r="H304" s="364" t="s">
        <v>293</v>
      </c>
      <c r="I304" s="364" t="s">
        <v>1084</v>
      </c>
      <c r="J304" s="366" t="s">
        <v>1085</v>
      </c>
      <c r="K304" s="366">
        <v>376564</v>
      </c>
      <c r="L304" s="366">
        <v>2</v>
      </c>
      <c r="M304" s="366">
        <v>376564</v>
      </c>
      <c r="N304" s="366">
        <v>2</v>
      </c>
    </row>
    <row r="305" spans="1:14" ht="36">
      <c r="A305" s="364">
        <v>303</v>
      </c>
      <c r="B305" s="365" t="s">
        <v>359</v>
      </c>
      <c r="C305" s="364" t="s">
        <v>1078</v>
      </c>
      <c r="D305" s="364" t="s">
        <v>1079</v>
      </c>
      <c r="E305" s="364" t="s">
        <v>328</v>
      </c>
      <c r="F305" s="364" t="s">
        <v>1180</v>
      </c>
      <c r="G305" s="365" t="s">
        <v>417</v>
      </c>
      <c r="H305" s="364" t="s">
        <v>293</v>
      </c>
      <c r="I305" s="364" t="s">
        <v>1084</v>
      </c>
      <c r="J305" s="366" t="s">
        <v>1181</v>
      </c>
      <c r="K305" s="366">
        <v>548820</v>
      </c>
      <c r="L305" s="366">
        <v>4</v>
      </c>
      <c r="M305" s="366">
        <v>548820</v>
      </c>
      <c r="N305" s="366">
        <v>4</v>
      </c>
    </row>
    <row r="306" spans="1:14" ht="48">
      <c r="A306" s="364">
        <v>304</v>
      </c>
      <c r="B306" s="365" t="s">
        <v>359</v>
      </c>
      <c r="C306" s="364" t="s">
        <v>1078</v>
      </c>
      <c r="D306" s="364" t="s">
        <v>1090</v>
      </c>
      <c r="E306" s="364" t="s">
        <v>328</v>
      </c>
      <c r="F306" s="364" t="s">
        <v>1492</v>
      </c>
      <c r="G306" s="365" t="s">
        <v>1064</v>
      </c>
      <c r="H306" s="364" t="s">
        <v>284</v>
      </c>
      <c r="I306" s="364" t="s">
        <v>1251</v>
      </c>
      <c r="J306" s="366" t="s">
        <v>1493</v>
      </c>
      <c r="K306" s="366">
        <v>776182</v>
      </c>
      <c r="L306" s="366">
        <v>2</v>
      </c>
      <c r="M306" s="366">
        <v>776182</v>
      </c>
      <c r="N306" s="366">
        <v>2</v>
      </c>
    </row>
    <row r="307" spans="1:14" ht="36">
      <c r="A307" s="364">
        <v>305</v>
      </c>
      <c r="B307" s="365" t="s">
        <v>359</v>
      </c>
      <c r="C307" s="364" t="s">
        <v>1078</v>
      </c>
      <c r="D307" s="364" t="s">
        <v>1090</v>
      </c>
      <c r="E307" s="364" t="s">
        <v>328</v>
      </c>
      <c r="F307" s="364" t="s">
        <v>1250</v>
      </c>
      <c r="G307" s="365" t="s">
        <v>370</v>
      </c>
      <c r="H307" s="364" t="s">
        <v>285</v>
      </c>
      <c r="I307" s="364" t="s">
        <v>1251</v>
      </c>
      <c r="J307" s="366" t="s">
        <v>1252</v>
      </c>
      <c r="K307" s="366">
        <v>699818</v>
      </c>
      <c r="L307" s="366">
        <v>2</v>
      </c>
      <c r="M307" s="366">
        <v>699818</v>
      </c>
      <c r="N307" s="366">
        <v>2</v>
      </c>
    </row>
    <row r="308" spans="1:14" ht="24">
      <c r="A308" s="364">
        <v>306</v>
      </c>
      <c r="B308" s="365" t="s">
        <v>359</v>
      </c>
      <c r="C308" s="364" t="s">
        <v>1078</v>
      </c>
      <c r="D308" s="364" t="s">
        <v>1079</v>
      </c>
      <c r="E308" s="364" t="s">
        <v>328</v>
      </c>
      <c r="F308" s="364" t="s">
        <v>1340</v>
      </c>
      <c r="G308" s="365" t="s">
        <v>311</v>
      </c>
      <c r="H308" s="364" t="s">
        <v>302</v>
      </c>
      <c r="I308" s="364" t="s">
        <v>1183</v>
      </c>
      <c r="J308" s="366" t="s">
        <v>1341</v>
      </c>
      <c r="K308" s="366">
        <v>1321896</v>
      </c>
      <c r="L308" s="366">
        <v>8</v>
      </c>
      <c r="M308" s="366">
        <v>1321896</v>
      </c>
      <c r="N308" s="366">
        <v>8</v>
      </c>
    </row>
    <row r="309" spans="1:14" ht="24">
      <c r="A309" s="364">
        <v>307</v>
      </c>
      <c r="B309" s="365" t="s">
        <v>359</v>
      </c>
      <c r="C309" s="364" t="s">
        <v>1078</v>
      </c>
      <c r="D309" s="364" t="s">
        <v>1079</v>
      </c>
      <c r="E309" s="364" t="s">
        <v>328</v>
      </c>
      <c r="F309" s="364" t="s">
        <v>1288</v>
      </c>
      <c r="G309" s="365" t="s">
        <v>1006</v>
      </c>
      <c r="H309" s="364" t="s">
        <v>302</v>
      </c>
      <c r="I309" s="364" t="s">
        <v>1183</v>
      </c>
      <c r="J309" s="366" t="s">
        <v>1289</v>
      </c>
      <c r="K309" s="366">
        <v>949708</v>
      </c>
      <c r="L309" s="366">
        <v>4</v>
      </c>
      <c r="M309" s="366">
        <v>949708</v>
      </c>
      <c r="N309" s="366">
        <v>4</v>
      </c>
    </row>
    <row r="310" spans="1:14" ht="24">
      <c r="A310" s="364">
        <v>308</v>
      </c>
      <c r="B310" s="365" t="s">
        <v>359</v>
      </c>
      <c r="C310" s="364" t="s">
        <v>1078</v>
      </c>
      <c r="D310" s="364" t="s">
        <v>1079</v>
      </c>
      <c r="E310" s="364" t="s">
        <v>328</v>
      </c>
      <c r="F310" s="364" t="s">
        <v>1514</v>
      </c>
      <c r="G310" s="365" t="s">
        <v>1044</v>
      </c>
      <c r="H310" s="364" t="s">
        <v>302</v>
      </c>
      <c r="I310" s="364" t="s">
        <v>1183</v>
      </c>
      <c r="J310" s="366" t="s">
        <v>1515</v>
      </c>
      <c r="K310" s="366">
        <v>865144</v>
      </c>
      <c r="L310" s="366">
        <v>4</v>
      </c>
      <c r="M310" s="366">
        <v>865144</v>
      </c>
      <c r="N310" s="366">
        <v>4</v>
      </c>
    </row>
    <row r="311" spans="1:14" ht="24">
      <c r="A311" s="364">
        <v>309</v>
      </c>
      <c r="B311" s="365" t="s">
        <v>359</v>
      </c>
      <c r="C311" s="364" t="s">
        <v>1078</v>
      </c>
      <c r="D311" s="364" t="s">
        <v>1090</v>
      </c>
      <c r="E311" s="364" t="s">
        <v>328</v>
      </c>
      <c r="F311" s="364" t="s">
        <v>1136</v>
      </c>
      <c r="G311" s="365" t="s">
        <v>333</v>
      </c>
      <c r="H311" s="364" t="s">
        <v>289</v>
      </c>
      <c r="I311" s="364" t="s">
        <v>1088</v>
      </c>
      <c r="J311" s="366" t="s">
        <v>1137</v>
      </c>
      <c r="K311" s="366">
        <v>630996</v>
      </c>
      <c r="L311" s="366">
        <v>4</v>
      </c>
      <c r="M311" s="366">
        <v>630996</v>
      </c>
      <c r="N311" s="366">
        <v>4</v>
      </c>
    </row>
    <row r="312" spans="1:14" ht="24">
      <c r="A312" s="364">
        <v>310</v>
      </c>
      <c r="B312" s="365" t="s">
        <v>359</v>
      </c>
      <c r="C312" s="364" t="s">
        <v>1078</v>
      </c>
      <c r="D312" s="364" t="s">
        <v>1090</v>
      </c>
      <c r="E312" s="364" t="s">
        <v>328</v>
      </c>
      <c r="F312" s="364" t="s">
        <v>1389</v>
      </c>
      <c r="G312" s="365" t="s">
        <v>1022</v>
      </c>
      <c r="H312" s="364" t="s">
        <v>289</v>
      </c>
      <c r="I312" s="364" t="s">
        <v>1088</v>
      </c>
      <c r="J312" s="366" t="s">
        <v>1390</v>
      </c>
      <c r="K312" s="366">
        <v>1584744</v>
      </c>
      <c r="L312" s="366">
        <v>8</v>
      </c>
      <c r="M312" s="366">
        <v>1584744</v>
      </c>
      <c r="N312" s="366">
        <v>8</v>
      </c>
    </row>
    <row r="313" spans="1:14" ht="48">
      <c r="A313" s="364">
        <v>311</v>
      </c>
      <c r="B313" s="365" t="s">
        <v>359</v>
      </c>
      <c r="C313" s="364" t="s">
        <v>1078</v>
      </c>
      <c r="D313" s="364" t="s">
        <v>1090</v>
      </c>
      <c r="E313" s="364" t="s">
        <v>328</v>
      </c>
      <c r="F313" s="364" t="s">
        <v>1432</v>
      </c>
      <c r="G313" s="365" t="s">
        <v>1034</v>
      </c>
      <c r="H313" s="364" t="s">
        <v>285</v>
      </c>
      <c r="I313" s="364" t="s">
        <v>1092</v>
      </c>
      <c r="J313" s="366" t="s">
        <v>1433</v>
      </c>
      <c r="K313" s="366">
        <v>341914</v>
      </c>
      <c r="L313" s="366">
        <v>1</v>
      </c>
      <c r="M313" s="366">
        <v>341914</v>
      </c>
      <c r="N313" s="366">
        <v>1</v>
      </c>
    </row>
    <row r="314" spans="1:14" ht="24">
      <c r="A314" s="364">
        <v>312</v>
      </c>
      <c r="B314" s="365" t="s">
        <v>359</v>
      </c>
      <c r="C314" s="364" t="s">
        <v>1078</v>
      </c>
      <c r="D314" s="364" t="s">
        <v>1090</v>
      </c>
      <c r="E314" s="364" t="s">
        <v>328</v>
      </c>
      <c r="F314" s="364" t="s">
        <v>1224</v>
      </c>
      <c r="G314" s="365" t="s">
        <v>331</v>
      </c>
      <c r="H314" s="364" t="s">
        <v>285</v>
      </c>
      <c r="I314" s="364" t="s">
        <v>1092</v>
      </c>
      <c r="J314" s="366" t="s">
        <v>1225</v>
      </c>
      <c r="K314" s="366">
        <v>1447636</v>
      </c>
      <c r="L314" s="366">
        <v>4</v>
      </c>
      <c r="M314" s="366">
        <v>1447636</v>
      </c>
      <c r="N314" s="366">
        <v>4</v>
      </c>
    </row>
    <row r="315" spans="1:14" ht="24">
      <c r="A315" s="364">
        <v>313</v>
      </c>
      <c r="B315" s="365" t="s">
        <v>359</v>
      </c>
      <c r="C315" s="364" t="s">
        <v>1078</v>
      </c>
      <c r="D315" s="364" t="s">
        <v>1131</v>
      </c>
      <c r="E315" s="364" t="s">
        <v>328</v>
      </c>
      <c r="F315" s="364" t="s">
        <v>1459</v>
      </c>
      <c r="G315" s="365" t="s">
        <v>942</v>
      </c>
      <c r="H315" s="364" t="s">
        <v>290</v>
      </c>
      <c r="I315" s="364" t="s">
        <v>1092</v>
      </c>
      <c r="J315" s="366" t="s">
        <v>1460</v>
      </c>
      <c r="K315" s="366">
        <v>936872</v>
      </c>
      <c r="L315" s="366">
        <v>4</v>
      </c>
      <c r="M315" s="366">
        <v>936872</v>
      </c>
      <c r="N315" s="366">
        <v>4</v>
      </c>
    </row>
    <row r="316" spans="1:14" ht="36">
      <c r="A316" s="364">
        <v>314</v>
      </c>
      <c r="B316" s="365" t="s">
        <v>359</v>
      </c>
      <c r="C316" s="364" t="s">
        <v>1078</v>
      </c>
      <c r="D316" s="364" t="s">
        <v>1079</v>
      </c>
      <c r="E316" s="364" t="s">
        <v>328</v>
      </c>
      <c r="F316" s="364" t="s">
        <v>1277</v>
      </c>
      <c r="G316" s="365" t="s">
        <v>1015</v>
      </c>
      <c r="H316" s="364" t="s">
        <v>1016</v>
      </c>
      <c r="I316" s="364" t="s">
        <v>1092</v>
      </c>
      <c r="J316" s="366" t="s">
        <v>1278</v>
      </c>
      <c r="K316" s="366">
        <v>10800000</v>
      </c>
      <c r="L316" s="366">
        <v>72</v>
      </c>
      <c r="M316" s="366">
        <v>10800000</v>
      </c>
      <c r="N316" s="366">
        <v>72</v>
      </c>
    </row>
    <row r="317" spans="1:14" ht="48">
      <c r="A317" s="364">
        <v>315</v>
      </c>
      <c r="B317" s="365" t="s">
        <v>359</v>
      </c>
      <c r="C317" s="364" t="s">
        <v>1078</v>
      </c>
      <c r="D317" s="364" t="s">
        <v>1079</v>
      </c>
      <c r="E317" s="364" t="s">
        <v>328</v>
      </c>
      <c r="F317" s="364" t="s">
        <v>1548</v>
      </c>
      <c r="G317" s="365" t="s">
        <v>1549</v>
      </c>
      <c r="H317" s="364" t="s">
        <v>414</v>
      </c>
      <c r="I317" s="364" t="s">
        <v>1092</v>
      </c>
      <c r="J317" s="366" t="s">
        <v>1410</v>
      </c>
      <c r="K317" s="366">
        <v>564944</v>
      </c>
      <c r="L317" s="366">
        <v>4</v>
      </c>
      <c r="M317" s="366">
        <v>564944</v>
      </c>
      <c r="N317" s="366">
        <v>4</v>
      </c>
    </row>
    <row r="318" spans="1:14" ht="36">
      <c r="A318" s="364">
        <v>316</v>
      </c>
      <c r="B318" s="365" t="s">
        <v>359</v>
      </c>
      <c r="C318" s="364" t="s">
        <v>1078</v>
      </c>
      <c r="D318" s="364" t="s">
        <v>1090</v>
      </c>
      <c r="E318" s="364" t="s">
        <v>328</v>
      </c>
      <c r="F318" s="364" t="s">
        <v>1240</v>
      </c>
      <c r="G318" s="365" t="s">
        <v>423</v>
      </c>
      <c r="H318" s="364" t="s">
        <v>283</v>
      </c>
      <c r="I318" s="364" t="s">
        <v>1092</v>
      </c>
      <c r="J318" s="366" t="s">
        <v>1241</v>
      </c>
      <c r="K318" s="366">
        <v>407290</v>
      </c>
      <c r="L318" s="366">
        <v>2</v>
      </c>
      <c r="M318" s="366">
        <v>407290</v>
      </c>
      <c r="N318" s="366">
        <v>2</v>
      </c>
    </row>
    <row r="319" spans="1:14" ht="48">
      <c r="A319" s="364">
        <v>317</v>
      </c>
      <c r="B319" s="365" t="s">
        <v>359</v>
      </c>
      <c r="C319" s="364" t="s">
        <v>1078</v>
      </c>
      <c r="D319" s="364" t="s">
        <v>1079</v>
      </c>
      <c r="E319" s="364" t="s">
        <v>328</v>
      </c>
      <c r="F319" s="364" t="s">
        <v>1246</v>
      </c>
      <c r="G319" s="365" t="s">
        <v>959</v>
      </c>
      <c r="H319" s="364" t="s">
        <v>960</v>
      </c>
      <c r="I319" s="364" t="s">
        <v>1092</v>
      </c>
      <c r="J319" s="366" t="s">
        <v>1247</v>
      </c>
      <c r="K319" s="366">
        <v>510410</v>
      </c>
      <c r="L319" s="366">
        <v>2</v>
      </c>
      <c r="M319" s="366">
        <v>510410</v>
      </c>
      <c r="N319" s="366">
        <v>2</v>
      </c>
    </row>
    <row r="320" spans="1:14" ht="36">
      <c r="A320" s="364">
        <v>318</v>
      </c>
      <c r="B320" s="365" t="s">
        <v>243</v>
      </c>
      <c r="C320" s="364" t="s">
        <v>1078</v>
      </c>
      <c r="D320" s="364" t="s">
        <v>1131</v>
      </c>
      <c r="E320" s="364" t="s">
        <v>242</v>
      </c>
      <c r="F320" s="364" t="s">
        <v>1368</v>
      </c>
      <c r="G320" s="365" t="s">
        <v>377</v>
      </c>
      <c r="H320" s="364" t="s">
        <v>283</v>
      </c>
      <c r="I320" s="364" t="s">
        <v>1251</v>
      </c>
      <c r="J320" s="366" t="s">
        <v>1369</v>
      </c>
      <c r="K320" s="366">
        <v>687694</v>
      </c>
      <c r="L320" s="366">
        <v>2</v>
      </c>
      <c r="M320" s="366">
        <v>687694</v>
      </c>
      <c r="N320" s="366">
        <v>2</v>
      </c>
    </row>
    <row r="321" spans="1:14" ht="24">
      <c r="A321" s="364">
        <v>319</v>
      </c>
      <c r="B321" s="365" t="s">
        <v>468</v>
      </c>
      <c r="C321" s="364" t="s">
        <v>1078</v>
      </c>
      <c r="D321" s="364" t="s">
        <v>1079</v>
      </c>
      <c r="E321" s="364" t="s">
        <v>242</v>
      </c>
      <c r="F321" s="364" t="s">
        <v>1100</v>
      </c>
      <c r="G321" s="365" t="s">
        <v>324</v>
      </c>
      <c r="H321" s="364" t="s">
        <v>298</v>
      </c>
      <c r="I321" s="364" t="s">
        <v>1092</v>
      </c>
      <c r="J321" s="366" t="s">
        <v>1101</v>
      </c>
      <c r="K321" s="366">
        <v>308550</v>
      </c>
      <c r="L321" s="366">
        <v>4</v>
      </c>
      <c r="M321" s="366">
        <v>308550</v>
      </c>
      <c r="N321" s="366">
        <v>4</v>
      </c>
    </row>
    <row r="322" spans="1:14" ht="24">
      <c r="A322" s="364">
        <v>320</v>
      </c>
      <c r="B322" s="365" t="s">
        <v>468</v>
      </c>
      <c r="C322" s="364" t="s">
        <v>1078</v>
      </c>
      <c r="D322" s="364" t="s">
        <v>1079</v>
      </c>
      <c r="E322" s="364" t="s">
        <v>242</v>
      </c>
      <c r="F322" s="364" t="s">
        <v>1161</v>
      </c>
      <c r="G322" s="365" t="s">
        <v>326</v>
      </c>
      <c r="H322" s="364" t="s">
        <v>298</v>
      </c>
      <c r="I322" s="364" t="s">
        <v>1092</v>
      </c>
      <c r="J322" s="366" t="s">
        <v>1162</v>
      </c>
      <c r="K322" s="366">
        <v>314670</v>
      </c>
      <c r="L322" s="366">
        <v>4</v>
      </c>
      <c r="M322" s="366">
        <v>314670</v>
      </c>
      <c r="N322" s="366">
        <v>4</v>
      </c>
    </row>
    <row r="323" spans="1:14" ht="24">
      <c r="A323" s="364">
        <v>321</v>
      </c>
      <c r="B323" s="365" t="s">
        <v>468</v>
      </c>
      <c r="C323" s="364" t="s">
        <v>1078</v>
      </c>
      <c r="D323" s="364" t="s">
        <v>1079</v>
      </c>
      <c r="E323" s="364" t="s">
        <v>242</v>
      </c>
      <c r="F323" s="364" t="s">
        <v>1261</v>
      </c>
      <c r="G323" s="365" t="s">
        <v>324</v>
      </c>
      <c r="H323" s="364" t="s">
        <v>294</v>
      </c>
      <c r="I323" s="364" t="s">
        <v>1081</v>
      </c>
      <c r="J323" s="366" t="s">
        <v>1262</v>
      </c>
      <c r="K323" s="366">
        <v>296736</v>
      </c>
      <c r="L323" s="366">
        <v>4</v>
      </c>
      <c r="M323" s="366">
        <v>296736</v>
      </c>
      <c r="N323" s="366">
        <v>4</v>
      </c>
    </row>
    <row r="324" spans="1:14" ht="48">
      <c r="A324" s="364">
        <v>322</v>
      </c>
      <c r="B324" s="365" t="s">
        <v>468</v>
      </c>
      <c r="C324" s="364" t="s">
        <v>1078</v>
      </c>
      <c r="D324" s="364" t="s">
        <v>1159</v>
      </c>
      <c r="E324" s="364" t="s">
        <v>242</v>
      </c>
      <c r="F324" s="364" t="s">
        <v>1160</v>
      </c>
      <c r="G324" s="365" t="s">
        <v>314</v>
      </c>
      <c r="H324" s="364" t="s">
        <v>298</v>
      </c>
      <c r="I324" s="364" t="s">
        <v>1088</v>
      </c>
      <c r="J324" s="366" t="s">
        <v>1120</v>
      </c>
      <c r="K324" s="366">
        <v>276930</v>
      </c>
      <c r="L324" s="366">
        <v>4</v>
      </c>
      <c r="M324" s="366">
        <v>276930</v>
      </c>
      <c r="N324" s="366">
        <v>4</v>
      </c>
    </row>
    <row r="325" spans="1:14" ht="48">
      <c r="A325" s="364">
        <v>323</v>
      </c>
      <c r="B325" s="365" t="s">
        <v>468</v>
      </c>
      <c r="C325" s="364" t="s">
        <v>1078</v>
      </c>
      <c r="D325" s="364" t="s">
        <v>1159</v>
      </c>
      <c r="E325" s="364" t="s">
        <v>242</v>
      </c>
      <c r="F325" s="364" t="s">
        <v>1253</v>
      </c>
      <c r="G325" s="365" t="s">
        <v>364</v>
      </c>
      <c r="H325" s="364" t="s">
        <v>298</v>
      </c>
      <c r="I325" s="364" t="s">
        <v>1088</v>
      </c>
      <c r="J325" s="366" t="s">
        <v>1254</v>
      </c>
      <c r="K325" s="366">
        <v>285260</v>
      </c>
      <c r="L325" s="366">
        <v>4</v>
      </c>
      <c r="M325" s="366">
        <v>285260</v>
      </c>
      <c r="N325" s="366">
        <v>4</v>
      </c>
    </row>
    <row r="326" spans="1:14" ht="48">
      <c r="A326" s="364">
        <v>324</v>
      </c>
      <c r="B326" s="365" t="s">
        <v>75</v>
      </c>
      <c r="C326" s="364" t="s">
        <v>1078</v>
      </c>
      <c r="D326" s="364" t="s">
        <v>1159</v>
      </c>
      <c r="E326" s="364" t="s">
        <v>67</v>
      </c>
      <c r="F326" s="364" t="s">
        <v>1165</v>
      </c>
      <c r="G326" s="365" t="s">
        <v>416</v>
      </c>
      <c r="H326" s="364" t="s">
        <v>293</v>
      </c>
      <c r="I326" s="364" t="s">
        <v>1081</v>
      </c>
      <c r="J326" s="366" t="s">
        <v>1166</v>
      </c>
      <c r="K326" s="366">
        <v>580088</v>
      </c>
      <c r="L326" s="366">
        <v>8</v>
      </c>
      <c r="M326" s="366">
        <v>580088</v>
      </c>
      <c r="N326" s="366">
        <v>8</v>
      </c>
    </row>
    <row r="327" spans="1:14" ht="36">
      <c r="A327" s="364">
        <v>325</v>
      </c>
      <c r="B327" s="365" t="s">
        <v>75</v>
      </c>
      <c r="C327" s="364" t="s">
        <v>1078</v>
      </c>
      <c r="D327" s="364" t="s">
        <v>1079</v>
      </c>
      <c r="E327" s="364" t="s">
        <v>67</v>
      </c>
      <c r="F327" s="364" t="s">
        <v>1080</v>
      </c>
      <c r="G327" s="365" t="s">
        <v>316</v>
      </c>
      <c r="H327" s="364" t="s">
        <v>293</v>
      </c>
      <c r="I327" s="364" t="s">
        <v>1081</v>
      </c>
      <c r="J327" s="366" t="s">
        <v>1082</v>
      </c>
      <c r="K327" s="366">
        <v>721736</v>
      </c>
      <c r="L327" s="366">
        <v>8</v>
      </c>
      <c r="M327" s="366">
        <v>721736</v>
      </c>
      <c r="N327" s="366">
        <v>8</v>
      </c>
    </row>
    <row r="328" spans="1:14" ht="24">
      <c r="A328" s="364">
        <v>326</v>
      </c>
      <c r="B328" s="365" t="s">
        <v>103</v>
      </c>
      <c r="C328" s="364" t="s">
        <v>1078</v>
      </c>
      <c r="D328" s="364" t="s">
        <v>1090</v>
      </c>
      <c r="E328" s="364" t="s">
        <v>88</v>
      </c>
      <c r="F328" s="364" t="s">
        <v>1132</v>
      </c>
      <c r="G328" s="365" t="s">
        <v>325</v>
      </c>
      <c r="H328" s="364" t="s">
        <v>287</v>
      </c>
      <c r="I328" s="364" t="s">
        <v>1092</v>
      </c>
      <c r="J328" s="366" t="s">
        <v>1133</v>
      </c>
      <c r="K328" s="366">
        <v>508725</v>
      </c>
      <c r="L328" s="366">
        <v>6</v>
      </c>
      <c r="M328" s="366">
        <v>508725</v>
      </c>
      <c r="N328" s="366">
        <v>6</v>
      </c>
    </row>
    <row r="329" spans="1:14" ht="24">
      <c r="A329" s="364">
        <v>327</v>
      </c>
      <c r="B329" s="365" t="s">
        <v>103</v>
      </c>
      <c r="C329" s="364" t="s">
        <v>1078</v>
      </c>
      <c r="D329" s="364" t="s">
        <v>1079</v>
      </c>
      <c r="E329" s="364" t="s">
        <v>88</v>
      </c>
      <c r="F329" s="364" t="s">
        <v>1157</v>
      </c>
      <c r="G329" s="365" t="s">
        <v>337</v>
      </c>
      <c r="H329" s="364" t="s">
        <v>298</v>
      </c>
      <c r="I329" s="364" t="s">
        <v>1092</v>
      </c>
      <c r="J329" s="366" t="s">
        <v>1158</v>
      </c>
      <c r="K329" s="366">
        <v>322704</v>
      </c>
      <c r="L329" s="366">
        <v>4</v>
      </c>
      <c r="M329" s="366">
        <v>322704</v>
      </c>
      <c r="N329" s="366">
        <v>4</v>
      </c>
    </row>
    <row r="330" spans="1:14" ht="24">
      <c r="A330" s="364">
        <v>328</v>
      </c>
      <c r="B330" s="365" t="s">
        <v>103</v>
      </c>
      <c r="C330" s="364" t="s">
        <v>1078</v>
      </c>
      <c r="D330" s="364" t="s">
        <v>1090</v>
      </c>
      <c r="E330" s="364" t="s">
        <v>88</v>
      </c>
      <c r="F330" s="364" t="s">
        <v>1202</v>
      </c>
      <c r="G330" s="365" t="s">
        <v>975</v>
      </c>
      <c r="H330" s="364" t="s">
        <v>289</v>
      </c>
      <c r="I330" s="364" t="s">
        <v>1115</v>
      </c>
      <c r="J330" s="366" t="s">
        <v>1203</v>
      </c>
      <c r="K330" s="366">
        <v>489926</v>
      </c>
      <c r="L330" s="366">
        <v>4</v>
      </c>
      <c r="M330" s="366">
        <v>489926</v>
      </c>
      <c r="N330" s="366">
        <v>4</v>
      </c>
    </row>
    <row r="331" spans="1:14" ht="36">
      <c r="A331" s="364">
        <v>329</v>
      </c>
      <c r="B331" s="365" t="s">
        <v>103</v>
      </c>
      <c r="C331" s="364" t="s">
        <v>1078</v>
      </c>
      <c r="D331" s="364" t="s">
        <v>1086</v>
      </c>
      <c r="E331" s="364" t="s">
        <v>88</v>
      </c>
      <c r="F331" s="364" t="s">
        <v>1087</v>
      </c>
      <c r="G331" s="365" t="s">
        <v>319</v>
      </c>
      <c r="H331" s="364" t="s">
        <v>298</v>
      </c>
      <c r="I331" s="364" t="s">
        <v>1088</v>
      </c>
      <c r="J331" s="366" t="s">
        <v>1089</v>
      </c>
      <c r="K331" s="366">
        <v>514932</v>
      </c>
      <c r="L331" s="366">
        <v>8</v>
      </c>
      <c r="M331" s="366">
        <v>514932</v>
      </c>
      <c r="N331" s="366">
        <v>8</v>
      </c>
    </row>
    <row r="332" spans="1:14" ht="48">
      <c r="A332" s="364">
        <v>330</v>
      </c>
      <c r="B332" s="365" t="s">
        <v>103</v>
      </c>
      <c r="C332" s="364" t="s">
        <v>1078</v>
      </c>
      <c r="D332" s="364" t="s">
        <v>1159</v>
      </c>
      <c r="E332" s="364" t="s">
        <v>88</v>
      </c>
      <c r="F332" s="364" t="s">
        <v>1160</v>
      </c>
      <c r="G332" s="365" t="s">
        <v>314</v>
      </c>
      <c r="H332" s="364" t="s">
        <v>298</v>
      </c>
      <c r="I332" s="364" t="s">
        <v>1088</v>
      </c>
      <c r="J332" s="366" t="s">
        <v>1120</v>
      </c>
      <c r="K332" s="366">
        <v>540828</v>
      </c>
      <c r="L332" s="366">
        <v>8</v>
      </c>
      <c r="M332" s="366">
        <v>540828</v>
      </c>
      <c r="N332" s="366">
        <v>8</v>
      </c>
    </row>
    <row r="333" spans="1:14" ht="24">
      <c r="A333" s="364">
        <v>331</v>
      </c>
      <c r="B333" s="365" t="s">
        <v>103</v>
      </c>
      <c r="C333" s="364" t="s">
        <v>1078</v>
      </c>
      <c r="D333" s="364" t="s">
        <v>1090</v>
      </c>
      <c r="E333" s="364" t="s">
        <v>88</v>
      </c>
      <c r="F333" s="364" t="s">
        <v>1091</v>
      </c>
      <c r="G333" s="365" t="s">
        <v>321</v>
      </c>
      <c r="H333" s="364" t="s">
        <v>361</v>
      </c>
      <c r="I333" s="364" t="s">
        <v>1092</v>
      </c>
      <c r="J333" s="366" t="s">
        <v>1093</v>
      </c>
      <c r="K333" s="366">
        <v>1136058</v>
      </c>
      <c r="L333" s="366">
        <v>11</v>
      </c>
      <c r="M333" s="366">
        <v>1136058</v>
      </c>
      <c r="N333" s="366">
        <v>11</v>
      </c>
    </row>
    <row r="334" spans="1:14" ht="24">
      <c r="A334" s="364">
        <v>332</v>
      </c>
      <c r="B334" s="365" t="s">
        <v>363</v>
      </c>
      <c r="C334" s="364" t="s">
        <v>1078</v>
      </c>
      <c r="D334" s="364" t="s">
        <v>1102</v>
      </c>
      <c r="E334" s="364" t="s">
        <v>242</v>
      </c>
      <c r="F334" s="364" t="s">
        <v>1142</v>
      </c>
      <c r="G334" s="365" t="s">
        <v>354</v>
      </c>
      <c r="H334" s="364" t="s">
        <v>303</v>
      </c>
      <c r="I334" s="364" t="s">
        <v>1081</v>
      </c>
      <c r="J334" s="366" t="s">
        <v>1143</v>
      </c>
      <c r="K334" s="366">
        <v>1154592</v>
      </c>
      <c r="L334" s="366">
        <v>16</v>
      </c>
      <c r="M334" s="366">
        <v>1154592</v>
      </c>
      <c r="N334" s="366">
        <v>16</v>
      </c>
    </row>
    <row r="335" spans="1:14" ht="24">
      <c r="A335" s="364">
        <v>333</v>
      </c>
      <c r="B335" s="365" t="s">
        <v>363</v>
      </c>
      <c r="C335" s="364" t="s">
        <v>1078</v>
      </c>
      <c r="D335" s="364" t="s">
        <v>1102</v>
      </c>
      <c r="E335" s="364" t="s">
        <v>242</v>
      </c>
      <c r="F335" s="364" t="s">
        <v>1103</v>
      </c>
      <c r="G335" s="365" t="s">
        <v>977</v>
      </c>
      <c r="H335" s="364" t="s">
        <v>303</v>
      </c>
      <c r="I335" s="364" t="s">
        <v>1081</v>
      </c>
      <c r="J335" s="366" t="s">
        <v>1104</v>
      </c>
      <c r="K335" s="366">
        <v>133836</v>
      </c>
      <c r="L335" s="366">
        <v>2</v>
      </c>
      <c r="M335" s="366">
        <v>133836</v>
      </c>
      <c r="N335" s="366">
        <v>2</v>
      </c>
    </row>
    <row r="336" spans="1:14" ht="24">
      <c r="A336" s="364">
        <v>334</v>
      </c>
      <c r="B336" s="365" t="s">
        <v>363</v>
      </c>
      <c r="C336" s="364" t="s">
        <v>1078</v>
      </c>
      <c r="D336" s="364" t="s">
        <v>1102</v>
      </c>
      <c r="E336" s="364" t="s">
        <v>242</v>
      </c>
      <c r="F336" s="364" t="s">
        <v>1508</v>
      </c>
      <c r="G336" s="365" t="s">
        <v>1509</v>
      </c>
      <c r="H336" s="364" t="s">
        <v>303</v>
      </c>
      <c r="I336" s="364" t="s">
        <v>1081</v>
      </c>
      <c r="J336" s="366" t="s">
        <v>1510</v>
      </c>
      <c r="K336" s="366">
        <v>421420</v>
      </c>
      <c r="L336" s="366">
        <v>5</v>
      </c>
      <c r="M336" s="366">
        <v>421420</v>
      </c>
      <c r="N336" s="366">
        <v>5</v>
      </c>
    </row>
    <row r="337" spans="1:14" ht="24">
      <c r="A337" s="364">
        <v>335</v>
      </c>
      <c r="B337" s="365" t="s">
        <v>363</v>
      </c>
      <c r="C337" s="364" t="s">
        <v>1078</v>
      </c>
      <c r="D337" s="364" t="s">
        <v>1102</v>
      </c>
      <c r="E337" s="364" t="s">
        <v>242</v>
      </c>
      <c r="F337" s="364" t="s">
        <v>1185</v>
      </c>
      <c r="G337" s="365" t="s">
        <v>338</v>
      </c>
      <c r="H337" s="364" t="s">
        <v>303</v>
      </c>
      <c r="I337" s="364" t="s">
        <v>1081</v>
      </c>
      <c r="J337" s="366" t="s">
        <v>1186</v>
      </c>
      <c r="K337" s="366">
        <v>177840</v>
      </c>
      <c r="L337" s="366">
        <v>4</v>
      </c>
      <c r="M337" s="366">
        <v>177840</v>
      </c>
      <c r="N337" s="366">
        <v>4</v>
      </c>
    </row>
    <row r="338" spans="1:14" ht="24">
      <c r="A338" s="364">
        <v>336</v>
      </c>
      <c r="B338" s="365" t="s">
        <v>363</v>
      </c>
      <c r="C338" s="364" t="s">
        <v>1078</v>
      </c>
      <c r="D338" s="364" t="s">
        <v>1090</v>
      </c>
      <c r="E338" s="364" t="s">
        <v>242</v>
      </c>
      <c r="F338" s="364" t="s">
        <v>1151</v>
      </c>
      <c r="G338" s="365" t="s">
        <v>996</v>
      </c>
      <c r="H338" s="364" t="s">
        <v>287</v>
      </c>
      <c r="I338" s="364" t="s">
        <v>1092</v>
      </c>
      <c r="J338" s="366" t="s">
        <v>1152</v>
      </c>
      <c r="K338" s="366">
        <v>369070</v>
      </c>
      <c r="L338" s="366">
        <v>4</v>
      </c>
      <c r="M338" s="366">
        <v>369070</v>
      </c>
      <c r="N338" s="366">
        <v>4</v>
      </c>
    </row>
    <row r="339" spans="1:14" ht="24">
      <c r="A339" s="364">
        <v>337</v>
      </c>
      <c r="B339" s="365" t="s">
        <v>363</v>
      </c>
      <c r="C339" s="364" t="s">
        <v>1078</v>
      </c>
      <c r="D339" s="364" t="s">
        <v>1090</v>
      </c>
      <c r="E339" s="364" t="s">
        <v>242</v>
      </c>
      <c r="F339" s="364" t="s">
        <v>1140</v>
      </c>
      <c r="G339" s="365" t="s">
        <v>321</v>
      </c>
      <c r="H339" s="364" t="s">
        <v>287</v>
      </c>
      <c r="I339" s="364" t="s">
        <v>1092</v>
      </c>
      <c r="J339" s="366" t="s">
        <v>1141</v>
      </c>
      <c r="K339" s="366">
        <v>1592560</v>
      </c>
      <c r="L339" s="366">
        <v>16</v>
      </c>
      <c r="M339" s="366">
        <v>1592560</v>
      </c>
      <c r="N339" s="366">
        <v>16</v>
      </c>
    </row>
    <row r="340" spans="1:14" ht="24">
      <c r="A340" s="364">
        <v>338</v>
      </c>
      <c r="B340" s="365" t="s">
        <v>363</v>
      </c>
      <c r="C340" s="364" t="s">
        <v>1078</v>
      </c>
      <c r="D340" s="364" t="s">
        <v>1090</v>
      </c>
      <c r="E340" s="364" t="s">
        <v>242</v>
      </c>
      <c r="F340" s="364" t="s">
        <v>1138</v>
      </c>
      <c r="G340" s="365" t="s">
        <v>351</v>
      </c>
      <c r="H340" s="364" t="s">
        <v>287</v>
      </c>
      <c r="I340" s="364" t="s">
        <v>1092</v>
      </c>
      <c r="J340" s="366" t="s">
        <v>1139</v>
      </c>
      <c r="K340" s="366">
        <v>1168410</v>
      </c>
      <c r="L340" s="366">
        <v>12</v>
      </c>
      <c r="M340" s="366">
        <v>1168410</v>
      </c>
      <c r="N340" s="366">
        <v>12</v>
      </c>
    </row>
    <row r="341" spans="1:14" ht="24">
      <c r="A341" s="364">
        <v>339</v>
      </c>
      <c r="B341" s="365" t="s">
        <v>363</v>
      </c>
      <c r="C341" s="364" t="s">
        <v>1078</v>
      </c>
      <c r="D341" s="364" t="s">
        <v>1090</v>
      </c>
      <c r="E341" s="364" t="s">
        <v>242</v>
      </c>
      <c r="F341" s="364" t="s">
        <v>1776</v>
      </c>
      <c r="G341" s="365" t="s">
        <v>347</v>
      </c>
      <c r="H341" s="364" t="s">
        <v>287</v>
      </c>
      <c r="I341" s="364" t="s">
        <v>1092</v>
      </c>
      <c r="J341" s="366" t="s">
        <v>1777</v>
      </c>
      <c r="K341" s="366">
        <v>472600</v>
      </c>
      <c r="L341" s="366">
        <v>4</v>
      </c>
      <c r="M341" s="366">
        <v>472600</v>
      </c>
      <c r="N341" s="366">
        <v>4</v>
      </c>
    </row>
    <row r="342" spans="1:14" ht="24">
      <c r="A342" s="364">
        <v>340</v>
      </c>
      <c r="B342" s="365" t="s">
        <v>363</v>
      </c>
      <c r="C342" s="364" t="s">
        <v>1078</v>
      </c>
      <c r="D342" s="364" t="s">
        <v>1079</v>
      </c>
      <c r="E342" s="364" t="s">
        <v>242</v>
      </c>
      <c r="F342" s="364" t="s">
        <v>1100</v>
      </c>
      <c r="G342" s="365" t="s">
        <v>324</v>
      </c>
      <c r="H342" s="364" t="s">
        <v>298</v>
      </c>
      <c r="I342" s="364" t="s">
        <v>1092</v>
      </c>
      <c r="J342" s="366" t="s">
        <v>1101</v>
      </c>
      <c r="K342" s="366">
        <v>1958385</v>
      </c>
      <c r="L342" s="366">
        <v>26</v>
      </c>
      <c r="M342" s="366">
        <v>1958385</v>
      </c>
      <c r="N342" s="366">
        <v>26</v>
      </c>
    </row>
    <row r="343" spans="1:14" ht="24">
      <c r="A343" s="364">
        <v>341</v>
      </c>
      <c r="B343" s="365" t="s">
        <v>363</v>
      </c>
      <c r="C343" s="364" t="s">
        <v>1078</v>
      </c>
      <c r="D343" s="364" t="s">
        <v>1079</v>
      </c>
      <c r="E343" s="364" t="s">
        <v>242</v>
      </c>
      <c r="F343" s="364" t="s">
        <v>1157</v>
      </c>
      <c r="G343" s="365" t="s">
        <v>337</v>
      </c>
      <c r="H343" s="364" t="s">
        <v>298</v>
      </c>
      <c r="I343" s="364" t="s">
        <v>1092</v>
      </c>
      <c r="J343" s="366" t="s">
        <v>1158</v>
      </c>
      <c r="K343" s="366">
        <v>968112</v>
      </c>
      <c r="L343" s="366">
        <v>12</v>
      </c>
      <c r="M343" s="366">
        <v>968112</v>
      </c>
      <c r="N343" s="366">
        <v>12</v>
      </c>
    </row>
    <row r="344" spans="1:14" ht="24">
      <c r="A344" s="364">
        <v>342</v>
      </c>
      <c r="B344" s="365" t="s">
        <v>363</v>
      </c>
      <c r="C344" s="364" t="s">
        <v>1078</v>
      </c>
      <c r="D344" s="364" t="s">
        <v>1079</v>
      </c>
      <c r="E344" s="364" t="s">
        <v>242</v>
      </c>
      <c r="F344" s="364" t="s">
        <v>1161</v>
      </c>
      <c r="G344" s="365" t="s">
        <v>326</v>
      </c>
      <c r="H344" s="364" t="s">
        <v>298</v>
      </c>
      <c r="I344" s="364" t="s">
        <v>1092</v>
      </c>
      <c r="J344" s="366" t="s">
        <v>1162</v>
      </c>
      <c r="K344" s="366">
        <v>1536330</v>
      </c>
      <c r="L344" s="366">
        <v>20</v>
      </c>
      <c r="M344" s="366">
        <v>1536330</v>
      </c>
      <c r="N344" s="366">
        <v>20</v>
      </c>
    </row>
    <row r="345" spans="1:14" ht="24">
      <c r="A345" s="364">
        <v>343</v>
      </c>
      <c r="B345" s="365" t="s">
        <v>363</v>
      </c>
      <c r="C345" s="364" t="s">
        <v>1078</v>
      </c>
      <c r="D345" s="364" t="s">
        <v>1079</v>
      </c>
      <c r="E345" s="364" t="s">
        <v>242</v>
      </c>
      <c r="F345" s="364" t="s">
        <v>1501</v>
      </c>
      <c r="G345" s="365" t="s">
        <v>385</v>
      </c>
      <c r="H345" s="364" t="s">
        <v>297</v>
      </c>
      <c r="I345" s="364" t="s">
        <v>1187</v>
      </c>
      <c r="J345" s="366" t="s">
        <v>1502</v>
      </c>
      <c r="K345" s="366">
        <v>279965</v>
      </c>
      <c r="L345" s="366">
        <v>1</v>
      </c>
      <c r="M345" s="366">
        <v>279965</v>
      </c>
      <c r="N345" s="366">
        <v>1</v>
      </c>
    </row>
    <row r="346" spans="1:14" ht="24">
      <c r="A346" s="364">
        <v>344</v>
      </c>
      <c r="B346" s="365" t="s">
        <v>363</v>
      </c>
      <c r="C346" s="364" t="s">
        <v>1078</v>
      </c>
      <c r="D346" s="364" t="s">
        <v>1079</v>
      </c>
      <c r="E346" s="364" t="s">
        <v>242</v>
      </c>
      <c r="F346" s="364" t="s">
        <v>1288</v>
      </c>
      <c r="G346" s="365" t="s">
        <v>1006</v>
      </c>
      <c r="H346" s="364" t="s">
        <v>302</v>
      </c>
      <c r="I346" s="364" t="s">
        <v>1183</v>
      </c>
      <c r="J346" s="366" t="s">
        <v>1289</v>
      </c>
      <c r="K346" s="366">
        <v>380213</v>
      </c>
      <c r="L346" s="366">
        <v>2</v>
      </c>
      <c r="M346" s="366">
        <v>380213</v>
      </c>
      <c r="N346" s="366">
        <v>2</v>
      </c>
    </row>
    <row r="347" spans="1:14" ht="24">
      <c r="A347" s="364">
        <v>345</v>
      </c>
      <c r="B347" s="365" t="s">
        <v>363</v>
      </c>
      <c r="C347" s="364" t="s">
        <v>1078</v>
      </c>
      <c r="D347" s="364" t="s">
        <v>1079</v>
      </c>
      <c r="E347" s="364" t="s">
        <v>242</v>
      </c>
      <c r="F347" s="364" t="s">
        <v>1273</v>
      </c>
      <c r="G347" s="365" t="s">
        <v>1007</v>
      </c>
      <c r="H347" s="364" t="s">
        <v>302</v>
      </c>
      <c r="I347" s="364" t="s">
        <v>1183</v>
      </c>
      <c r="J347" s="366" t="s">
        <v>1274</v>
      </c>
      <c r="K347" s="366">
        <v>362054</v>
      </c>
      <c r="L347" s="366">
        <v>2</v>
      </c>
      <c r="M347" s="366">
        <v>362054</v>
      </c>
      <c r="N347" s="366">
        <v>2</v>
      </c>
    </row>
    <row r="348" spans="1:14" ht="36">
      <c r="A348" s="364">
        <v>346</v>
      </c>
      <c r="B348" s="365" t="s">
        <v>363</v>
      </c>
      <c r="C348" s="364" t="s">
        <v>1078</v>
      </c>
      <c r="D348" s="364" t="s">
        <v>1086</v>
      </c>
      <c r="E348" s="364" t="s">
        <v>242</v>
      </c>
      <c r="F348" s="364" t="s">
        <v>1087</v>
      </c>
      <c r="G348" s="365" t="s">
        <v>319</v>
      </c>
      <c r="H348" s="364" t="s">
        <v>298</v>
      </c>
      <c r="I348" s="364" t="s">
        <v>1088</v>
      </c>
      <c r="J348" s="366" t="s">
        <v>1089</v>
      </c>
      <c r="K348" s="366">
        <v>1544796</v>
      </c>
      <c r="L348" s="366">
        <v>24</v>
      </c>
      <c r="M348" s="366">
        <v>1544796</v>
      </c>
      <c r="N348" s="366">
        <v>24</v>
      </c>
    </row>
    <row r="349" spans="1:14" ht="48">
      <c r="A349" s="364">
        <v>347</v>
      </c>
      <c r="B349" s="365" t="s">
        <v>363</v>
      </c>
      <c r="C349" s="364" t="s">
        <v>1078</v>
      </c>
      <c r="D349" s="364" t="s">
        <v>1159</v>
      </c>
      <c r="E349" s="364" t="s">
        <v>242</v>
      </c>
      <c r="F349" s="364" t="s">
        <v>1160</v>
      </c>
      <c r="G349" s="365" t="s">
        <v>314</v>
      </c>
      <c r="H349" s="364" t="s">
        <v>298</v>
      </c>
      <c r="I349" s="364" t="s">
        <v>1088</v>
      </c>
      <c r="J349" s="366" t="s">
        <v>1120</v>
      </c>
      <c r="K349" s="366">
        <v>1216863</v>
      </c>
      <c r="L349" s="366">
        <v>18</v>
      </c>
      <c r="M349" s="366">
        <v>1216863</v>
      </c>
      <c r="N349" s="366">
        <v>18</v>
      </c>
    </row>
    <row r="350" spans="1:14" ht="24">
      <c r="A350" s="364">
        <v>348</v>
      </c>
      <c r="B350" s="365" t="s">
        <v>86</v>
      </c>
      <c r="C350" s="364" t="s">
        <v>1078</v>
      </c>
      <c r="D350" s="364" t="s">
        <v>1102</v>
      </c>
      <c r="E350" s="364" t="s">
        <v>67</v>
      </c>
      <c r="F350" s="364" t="s">
        <v>1103</v>
      </c>
      <c r="G350" s="365" t="s">
        <v>977</v>
      </c>
      <c r="H350" s="364" t="s">
        <v>303</v>
      </c>
      <c r="I350" s="364" t="s">
        <v>1081</v>
      </c>
      <c r="J350" s="366" t="s">
        <v>1104</v>
      </c>
      <c r="K350" s="366">
        <v>264150</v>
      </c>
      <c r="L350" s="366">
        <v>4</v>
      </c>
      <c r="M350" s="366">
        <v>264150</v>
      </c>
      <c r="N350" s="366">
        <v>4</v>
      </c>
    </row>
    <row r="351" spans="1:14" ht="24">
      <c r="A351" s="364">
        <v>349</v>
      </c>
      <c r="B351" s="365" t="s">
        <v>86</v>
      </c>
      <c r="C351" s="364" t="s">
        <v>1078</v>
      </c>
      <c r="D351" s="364" t="s">
        <v>1090</v>
      </c>
      <c r="E351" s="364" t="s">
        <v>67</v>
      </c>
      <c r="F351" s="364" t="s">
        <v>1151</v>
      </c>
      <c r="G351" s="365" t="s">
        <v>996</v>
      </c>
      <c r="H351" s="364" t="s">
        <v>287</v>
      </c>
      <c r="I351" s="364" t="s">
        <v>1092</v>
      </c>
      <c r="J351" s="366" t="s">
        <v>1152</v>
      </c>
      <c r="K351" s="366">
        <v>729456</v>
      </c>
      <c r="L351" s="366">
        <v>8</v>
      </c>
      <c r="M351" s="366">
        <v>729456</v>
      </c>
      <c r="N351" s="366">
        <v>8</v>
      </c>
    </row>
    <row r="352" spans="1:14" ht="24">
      <c r="A352" s="364">
        <v>350</v>
      </c>
      <c r="B352" s="365" t="s">
        <v>86</v>
      </c>
      <c r="C352" s="364" t="s">
        <v>1078</v>
      </c>
      <c r="D352" s="364" t="s">
        <v>1090</v>
      </c>
      <c r="E352" s="364" t="s">
        <v>67</v>
      </c>
      <c r="F352" s="364" t="s">
        <v>1140</v>
      </c>
      <c r="G352" s="365" t="s">
        <v>321</v>
      </c>
      <c r="H352" s="364" t="s">
        <v>287</v>
      </c>
      <c r="I352" s="364" t="s">
        <v>1092</v>
      </c>
      <c r="J352" s="366" t="s">
        <v>1141</v>
      </c>
      <c r="K352" s="366">
        <v>1377096</v>
      </c>
      <c r="L352" s="366">
        <v>14</v>
      </c>
      <c r="M352" s="366">
        <v>1377096</v>
      </c>
      <c r="N352" s="366">
        <v>14</v>
      </c>
    </row>
    <row r="353" spans="1:14" ht="24">
      <c r="A353" s="364">
        <v>351</v>
      </c>
      <c r="B353" s="365" t="s">
        <v>86</v>
      </c>
      <c r="C353" s="364" t="s">
        <v>1078</v>
      </c>
      <c r="D353" s="364" t="s">
        <v>1090</v>
      </c>
      <c r="E353" s="364" t="s">
        <v>67</v>
      </c>
      <c r="F353" s="364" t="s">
        <v>1106</v>
      </c>
      <c r="G353" s="365" t="s">
        <v>1011</v>
      </c>
      <c r="H353" s="364" t="s">
        <v>287</v>
      </c>
      <c r="I353" s="364" t="s">
        <v>1092</v>
      </c>
      <c r="J353" s="366" t="s">
        <v>1107</v>
      </c>
      <c r="K353" s="366">
        <v>426720</v>
      </c>
      <c r="L353" s="366">
        <v>4</v>
      </c>
      <c r="M353" s="366">
        <v>426720</v>
      </c>
      <c r="N353" s="366">
        <v>4</v>
      </c>
    </row>
    <row r="354" spans="1:14" ht="24">
      <c r="A354" s="364">
        <v>352</v>
      </c>
      <c r="B354" s="365" t="s">
        <v>86</v>
      </c>
      <c r="C354" s="364" t="s">
        <v>1078</v>
      </c>
      <c r="D354" s="364" t="s">
        <v>1090</v>
      </c>
      <c r="E354" s="364" t="s">
        <v>67</v>
      </c>
      <c r="F354" s="364" t="s">
        <v>1776</v>
      </c>
      <c r="G354" s="365" t="s">
        <v>347</v>
      </c>
      <c r="H354" s="364" t="s">
        <v>287</v>
      </c>
      <c r="I354" s="364" t="s">
        <v>1092</v>
      </c>
      <c r="J354" s="366" t="s">
        <v>1777</v>
      </c>
      <c r="K354" s="366">
        <v>939640</v>
      </c>
      <c r="L354" s="366">
        <v>8</v>
      </c>
      <c r="M354" s="366">
        <v>939640</v>
      </c>
      <c r="N354" s="366">
        <v>8</v>
      </c>
    </row>
    <row r="355" spans="1:14" ht="48">
      <c r="A355" s="364">
        <v>353</v>
      </c>
      <c r="B355" s="365" t="s">
        <v>86</v>
      </c>
      <c r="C355" s="364" t="s">
        <v>1078</v>
      </c>
      <c r="D355" s="364" t="s">
        <v>1159</v>
      </c>
      <c r="E355" s="364" t="s">
        <v>67</v>
      </c>
      <c r="F355" s="364" t="s">
        <v>1178</v>
      </c>
      <c r="G355" s="365" t="s">
        <v>344</v>
      </c>
      <c r="H355" s="364" t="s">
        <v>293</v>
      </c>
      <c r="I355" s="364" t="s">
        <v>1081</v>
      </c>
      <c r="J355" s="366" t="s">
        <v>1179</v>
      </c>
      <c r="K355" s="366">
        <v>329835</v>
      </c>
      <c r="L355" s="366">
        <v>4</v>
      </c>
      <c r="M355" s="366">
        <v>329835</v>
      </c>
      <c r="N355" s="366">
        <v>4</v>
      </c>
    </row>
    <row r="356" spans="1:14" ht="36">
      <c r="A356" s="364">
        <v>354</v>
      </c>
      <c r="B356" s="365" t="s">
        <v>86</v>
      </c>
      <c r="C356" s="364" t="s">
        <v>1078</v>
      </c>
      <c r="D356" s="364" t="s">
        <v>1079</v>
      </c>
      <c r="E356" s="364" t="s">
        <v>67</v>
      </c>
      <c r="F356" s="364" t="s">
        <v>1080</v>
      </c>
      <c r="G356" s="365" t="s">
        <v>316</v>
      </c>
      <c r="H356" s="364" t="s">
        <v>293</v>
      </c>
      <c r="I356" s="364" t="s">
        <v>1081</v>
      </c>
      <c r="J356" s="366" t="s">
        <v>1082</v>
      </c>
      <c r="K356" s="366">
        <v>741510</v>
      </c>
      <c r="L356" s="366">
        <v>8</v>
      </c>
      <c r="M356" s="366">
        <v>741510</v>
      </c>
      <c r="N356" s="366">
        <v>8</v>
      </c>
    </row>
    <row r="357" spans="1:14" ht="36">
      <c r="A357" s="364">
        <v>355</v>
      </c>
      <c r="B357" s="365" t="s">
        <v>86</v>
      </c>
      <c r="C357" s="364" t="s">
        <v>1078</v>
      </c>
      <c r="D357" s="364" t="s">
        <v>1079</v>
      </c>
      <c r="E357" s="364" t="s">
        <v>67</v>
      </c>
      <c r="F357" s="364" t="s">
        <v>1167</v>
      </c>
      <c r="G357" s="365" t="s">
        <v>322</v>
      </c>
      <c r="H357" s="364" t="s">
        <v>293</v>
      </c>
      <c r="I357" s="364" t="s">
        <v>1084</v>
      </c>
      <c r="J357" s="366" t="s">
        <v>1168</v>
      </c>
      <c r="K357" s="366">
        <v>555060</v>
      </c>
      <c r="L357" s="366">
        <v>4</v>
      </c>
      <c r="M357" s="366">
        <v>555060</v>
      </c>
      <c r="N357" s="366">
        <v>4</v>
      </c>
    </row>
    <row r="358" spans="1:14" ht="36">
      <c r="A358" s="364">
        <v>356</v>
      </c>
      <c r="B358" s="365" t="s">
        <v>86</v>
      </c>
      <c r="C358" s="364" t="s">
        <v>1078</v>
      </c>
      <c r="D358" s="364" t="s">
        <v>1079</v>
      </c>
      <c r="E358" s="364" t="s">
        <v>67</v>
      </c>
      <c r="F358" s="364" t="s">
        <v>1094</v>
      </c>
      <c r="G358" s="365" t="s">
        <v>336</v>
      </c>
      <c r="H358" s="364" t="s">
        <v>293</v>
      </c>
      <c r="I358" s="364" t="s">
        <v>1084</v>
      </c>
      <c r="J358" s="366" t="s">
        <v>1095</v>
      </c>
      <c r="K358" s="366">
        <v>574530</v>
      </c>
      <c r="L358" s="366">
        <v>4</v>
      </c>
      <c r="M358" s="366">
        <v>574530</v>
      </c>
      <c r="N358" s="366">
        <v>4</v>
      </c>
    </row>
    <row r="359" spans="1:14" ht="36">
      <c r="A359" s="364">
        <v>357</v>
      </c>
      <c r="B359" s="365" t="s">
        <v>86</v>
      </c>
      <c r="C359" s="364" t="s">
        <v>1078</v>
      </c>
      <c r="D359" s="364" t="s">
        <v>1079</v>
      </c>
      <c r="E359" s="364" t="s">
        <v>67</v>
      </c>
      <c r="F359" s="364" t="s">
        <v>1083</v>
      </c>
      <c r="G359" s="365" t="s">
        <v>312</v>
      </c>
      <c r="H359" s="364" t="s">
        <v>293</v>
      </c>
      <c r="I359" s="364" t="s">
        <v>1084</v>
      </c>
      <c r="J359" s="366" t="s">
        <v>1085</v>
      </c>
      <c r="K359" s="366">
        <v>534436</v>
      </c>
      <c r="L359" s="366">
        <v>4</v>
      </c>
      <c r="M359" s="366">
        <v>534436</v>
      </c>
      <c r="N359" s="366">
        <v>4</v>
      </c>
    </row>
    <row r="360" spans="1:14" ht="24">
      <c r="A360" s="364">
        <v>358</v>
      </c>
      <c r="B360" s="365" t="s">
        <v>86</v>
      </c>
      <c r="C360" s="364" t="s">
        <v>1078</v>
      </c>
      <c r="D360" s="364" t="s">
        <v>1090</v>
      </c>
      <c r="E360" s="364" t="s">
        <v>67</v>
      </c>
      <c r="F360" s="364" t="s">
        <v>1136</v>
      </c>
      <c r="G360" s="365" t="s">
        <v>333</v>
      </c>
      <c r="H360" s="364" t="s">
        <v>289</v>
      </c>
      <c r="I360" s="364" t="s">
        <v>1088</v>
      </c>
      <c r="J360" s="366" t="s">
        <v>1137</v>
      </c>
      <c r="K360" s="366">
        <v>551760</v>
      </c>
      <c r="L360" s="366">
        <v>4</v>
      </c>
      <c r="M360" s="366">
        <v>551760</v>
      </c>
      <c r="N360" s="366">
        <v>4</v>
      </c>
    </row>
    <row r="361" spans="1:14" ht="24">
      <c r="A361" s="364">
        <v>359</v>
      </c>
      <c r="B361" s="365" t="s">
        <v>86</v>
      </c>
      <c r="C361" s="364" t="s">
        <v>1078</v>
      </c>
      <c r="D361" s="364" t="s">
        <v>1079</v>
      </c>
      <c r="E361" s="364" t="s">
        <v>67</v>
      </c>
      <c r="F361" s="364" t="s">
        <v>1108</v>
      </c>
      <c r="G361" s="365" t="s">
        <v>333</v>
      </c>
      <c r="H361" s="364" t="s">
        <v>299</v>
      </c>
      <c r="I361" s="364" t="s">
        <v>1092</v>
      </c>
      <c r="J361" s="366" t="s">
        <v>1109</v>
      </c>
      <c r="K361" s="366">
        <v>520256</v>
      </c>
      <c r="L361" s="366">
        <v>4</v>
      </c>
      <c r="M361" s="366">
        <v>520256</v>
      </c>
      <c r="N361" s="366">
        <v>4</v>
      </c>
    </row>
    <row r="362" spans="1:14" ht="36">
      <c r="A362" s="364">
        <v>360</v>
      </c>
      <c r="B362" s="365" t="s">
        <v>15</v>
      </c>
      <c r="C362" s="364" t="s">
        <v>1078</v>
      </c>
      <c r="D362" s="364" t="s">
        <v>1102</v>
      </c>
      <c r="E362" s="364" t="s">
        <v>6</v>
      </c>
      <c r="F362" s="364" t="s">
        <v>1142</v>
      </c>
      <c r="G362" s="365" t="s">
        <v>354</v>
      </c>
      <c r="H362" s="364" t="s">
        <v>303</v>
      </c>
      <c r="I362" s="364" t="s">
        <v>1081</v>
      </c>
      <c r="J362" s="366" t="s">
        <v>1143</v>
      </c>
      <c r="K362" s="366">
        <v>1154592</v>
      </c>
      <c r="L362" s="366">
        <v>16</v>
      </c>
      <c r="M362" s="366">
        <v>1154592</v>
      </c>
      <c r="N362" s="366">
        <v>16</v>
      </c>
    </row>
    <row r="363" spans="1:14" ht="36">
      <c r="A363" s="364">
        <v>361</v>
      </c>
      <c r="B363" s="365" t="s">
        <v>15</v>
      </c>
      <c r="C363" s="364" t="s">
        <v>1078</v>
      </c>
      <c r="D363" s="364" t="s">
        <v>1090</v>
      </c>
      <c r="E363" s="364" t="s">
        <v>6</v>
      </c>
      <c r="F363" s="364" t="s">
        <v>1151</v>
      </c>
      <c r="G363" s="365" t="s">
        <v>996</v>
      </c>
      <c r="H363" s="364" t="s">
        <v>287</v>
      </c>
      <c r="I363" s="364" t="s">
        <v>1092</v>
      </c>
      <c r="J363" s="366" t="s">
        <v>1152</v>
      </c>
      <c r="K363" s="366">
        <v>369070</v>
      </c>
      <c r="L363" s="366">
        <v>4</v>
      </c>
      <c r="M363" s="366">
        <v>369070</v>
      </c>
      <c r="N363" s="366">
        <v>4</v>
      </c>
    </row>
    <row r="364" spans="1:14" ht="36">
      <c r="A364" s="364">
        <v>362</v>
      </c>
      <c r="B364" s="365" t="s">
        <v>15</v>
      </c>
      <c r="C364" s="364" t="s">
        <v>1078</v>
      </c>
      <c r="D364" s="364" t="s">
        <v>1090</v>
      </c>
      <c r="E364" s="364" t="s">
        <v>6</v>
      </c>
      <c r="F364" s="364" t="s">
        <v>1140</v>
      </c>
      <c r="G364" s="365" t="s">
        <v>321</v>
      </c>
      <c r="H364" s="364" t="s">
        <v>287</v>
      </c>
      <c r="I364" s="364" t="s">
        <v>1092</v>
      </c>
      <c r="J364" s="366" t="s">
        <v>1141</v>
      </c>
      <c r="K364" s="366">
        <v>7863265</v>
      </c>
      <c r="L364" s="366">
        <v>79</v>
      </c>
      <c r="M364" s="366">
        <v>7863265</v>
      </c>
      <c r="N364" s="366">
        <v>79</v>
      </c>
    </row>
    <row r="365" spans="1:14" ht="36">
      <c r="A365" s="364">
        <v>363</v>
      </c>
      <c r="B365" s="365" t="s">
        <v>15</v>
      </c>
      <c r="C365" s="364" t="s">
        <v>1078</v>
      </c>
      <c r="D365" s="364" t="s">
        <v>1090</v>
      </c>
      <c r="E365" s="364" t="s">
        <v>6</v>
      </c>
      <c r="F365" s="364" t="s">
        <v>1138</v>
      </c>
      <c r="G365" s="365" t="s">
        <v>351</v>
      </c>
      <c r="H365" s="364" t="s">
        <v>287</v>
      </c>
      <c r="I365" s="364" t="s">
        <v>1092</v>
      </c>
      <c r="J365" s="366" t="s">
        <v>1139</v>
      </c>
      <c r="K365" s="366">
        <v>2628923</v>
      </c>
      <c r="L365" s="366">
        <v>27</v>
      </c>
      <c r="M365" s="366">
        <v>2628923</v>
      </c>
      <c r="N365" s="366">
        <v>27</v>
      </c>
    </row>
    <row r="366" spans="1:14" ht="36">
      <c r="A366" s="364">
        <v>364</v>
      </c>
      <c r="B366" s="365" t="s">
        <v>15</v>
      </c>
      <c r="C366" s="364" t="s">
        <v>1078</v>
      </c>
      <c r="D366" s="364" t="s">
        <v>1090</v>
      </c>
      <c r="E366" s="364" t="s">
        <v>6</v>
      </c>
      <c r="F366" s="364" t="s">
        <v>1106</v>
      </c>
      <c r="G366" s="365" t="s">
        <v>1011</v>
      </c>
      <c r="H366" s="364" t="s">
        <v>287</v>
      </c>
      <c r="I366" s="364" t="s">
        <v>1092</v>
      </c>
      <c r="J366" s="366" t="s">
        <v>1107</v>
      </c>
      <c r="K366" s="366">
        <v>431800</v>
      </c>
      <c r="L366" s="366">
        <v>4</v>
      </c>
      <c r="M366" s="366">
        <v>431800</v>
      </c>
      <c r="N366" s="366">
        <v>4</v>
      </c>
    </row>
    <row r="367" spans="1:14" ht="36">
      <c r="A367" s="364">
        <v>365</v>
      </c>
      <c r="B367" s="365" t="s">
        <v>15</v>
      </c>
      <c r="C367" s="364" t="s">
        <v>1078</v>
      </c>
      <c r="D367" s="364" t="s">
        <v>1090</v>
      </c>
      <c r="E367" s="364" t="s">
        <v>6</v>
      </c>
      <c r="F367" s="364" t="s">
        <v>1214</v>
      </c>
      <c r="G367" s="365" t="s">
        <v>1010</v>
      </c>
      <c r="H367" s="364" t="s">
        <v>287</v>
      </c>
      <c r="I367" s="364" t="s">
        <v>1092</v>
      </c>
      <c r="J367" s="366" t="s">
        <v>1215</v>
      </c>
      <c r="K367" s="366">
        <v>455175</v>
      </c>
      <c r="L367" s="366">
        <v>5</v>
      </c>
      <c r="M367" s="366">
        <v>455175</v>
      </c>
      <c r="N367" s="366">
        <v>5</v>
      </c>
    </row>
    <row r="368" spans="1:14" ht="36">
      <c r="A368" s="364">
        <v>366</v>
      </c>
      <c r="B368" s="365" t="s">
        <v>15</v>
      </c>
      <c r="C368" s="364" t="s">
        <v>1078</v>
      </c>
      <c r="D368" s="364" t="s">
        <v>1090</v>
      </c>
      <c r="E368" s="364" t="s">
        <v>6</v>
      </c>
      <c r="F368" s="364" t="s">
        <v>1210</v>
      </c>
      <c r="G368" s="365" t="s">
        <v>420</v>
      </c>
      <c r="H368" s="364" t="s">
        <v>287</v>
      </c>
      <c r="I368" s="364" t="s">
        <v>1092</v>
      </c>
      <c r="J368" s="366" t="s">
        <v>1211</v>
      </c>
      <c r="K368" s="366">
        <v>740180</v>
      </c>
      <c r="L368" s="366">
        <v>8</v>
      </c>
      <c r="M368" s="366">
        <v>740180</v>
      </c>
      <c r="N368" s="366">
        <v>8</v>
      </c>
    </row>
    <row r="369" spans="1:14" ht="36">
      <c r="A369" s="364">
        <v>367</v>
      </c>
      <c r="B369" s="365" t="s">
        <v>15</v>
      </c>
      <c r="C369" s="364" t="s">
        <v>1078</v>
      </c>
      <c r="D369" s="364" t="s">
        <v>1090</v>
      </c>
      <c r="E369" s="364" t="s">
        <v>6</v>
      </c>
      <c r="F369" s="364" t="s">
        <v>1776</v>
      </c>
      <c r="G369" s="365" t="s">
        <v>347</v>
      </c>
      <c r="H369" s="364" t="s">
        <v>287</v>
      </c>
      <c r="I369" s="364" t="s">
        <v>1092</v>
      </c>
      <c r="J369" s="366" t="s">
        <v>1777</v>
      </c>
      <c r="K369" s="366">
        <v>472600</v>
      </c>
      <c r="L369" s="366">
        <v>4</v>
      </c>
      <c r="M369" s="366">
        <v>472600</v>
      </c>
      <c r="N369" s="366">
        <v>4</v>
      </c>
    </row>
    <row r="370" spans="1:14" ht="36">
      <c r="A370" s="364">
        <v>368</v>
      </c>
      <c r="B370" s="365" t="s">
        <v>15</v>
      </c>
      <c r="C370" s="364" t="s">
        <v>1078</v>
      </c>
      <c r="D370" s="364" t="s">
        <v>1086</v>
      </c>
      <c r="E370" s="364" t="s">
        <v>6</v>
      </c>
      <c r="F370" s="364" t="s">
        <v>1350</v>
      </c>
      <c r="G370" s="365" t="s">
        <v>319</v>
      </c>
      <c r="H370" s="364" t="s">
        <v>294</v>
      </c>
      <c r="I370" s="364" t="s">
        <v>1081</v>
      </c>
      <c r="J370" s="366" t="s">
        <v>1351</v>
      </c>
      <c r="K370" s="366">
        <v>63712</v>
      </c>
      <c r="L370" s="366">
        <v>1</v>
      </c>
      <c r="M370" s="366">
        <v>63712</v>
      </c>
      <c r="N370" s="366">
        <v>1</v>
      </c>
    </row>
    <row r="371" spans="1:14" ht="36">
      <c r="A371" s="364">
        <v>369</v>
      </c>
      <c r="B371" s="365" t="s">
        <v>15</v>
      </c>
      <c r="C371" s="364" t="s">
        <v>1078</v>
      </c>
      <c r="D371" s="364" t="s">
        <v>1090</v>
      </c>
      <c r="E371" s="364" t="s">
        <v>6</v>
      </c>
      <c r="F371" s="364" t="s">
        <v>1360</v>
      </c>
      <c r="G371" s="365" t="s">
        <v>371</v>
      </c>
      <c r="H371" s="364" t="s">
        <v>286</v>
      </c>
      <c r="I371" s="364" t="s">
        <v>1092</v>
      </c>
      <c r="J371" s="366" t="s">
        <v>1361</v>
      </c>
      <c r="K371" s="366">
        <v>689901</v>
      </c>
      <c r="L371" s="366">
        <v>2</v>
      </c>
      <c r="M371" s="366">
        <v>689901</v>
      </c>
      <c r="N371" s="366">
        <v>2</v>
      </c>
    </row>
    <row r="372" spans="1:14" ht="48">
      <c r="A372" s="364">
        <v>370</v>
      </c>
      <c r="B372" s="365" t="s">
        <v>15</v>
      </c>
      <c r="C372" s="364" t="s">
        <v>1078</v>
      </c>
      <c r="D372" s="364" t="s">
        <v>1131</v>
      </c>
      <c r="E372" s="364" t="s">
        <v>6</v>
      </c>
      <c r="F372" s="364" t="s">
        <v>1635</v>
      </c>
      <c r="G372" s="365" t="s">
        <v>1636</v>
      </c>
      <c r="H372" s="364" t="s">
        <v>292</v>
      </c>
      <c r="I372" s="364" t="s">
        <v>1092</v>
      </c>
      <c r="J372" s="366" t="s">
        <v>1637</v>
      </c>
      <c r="K372" s="366">
        <v>1408748</v>
      </c>
      <c r="L372" s="366">
        <v>4</v>
      </c>
      <c r="M372" s="366">
        <v>1408748</v>
      </c>
      <c r="N372" s="366">
        <v>4</v>
      </c>
    </row>
    <row r="373" spans="1:14" ht="24">
      <c r="A373" s="364">
        <v>371</v>
      </c>
      <c r="B373" s="365" t="s">
        <v>365</v>
      </c>
      <c r="C373" s="364" t="s">
        <v>1078</v>
      </c>
      <c r="D373" s="364" t="s">
        <v>1090</v>
      </c>
      <c r="E373" s="364" t="s">
        <v>22</v>
      </c>
      <c r="F373" s="364" t="s">
        <v>1151</v>
      </c>
      <c r="G373" s="365" t="s">
        <v>996</v>
      </c>
      <c r="H373" s="364" t="s">
        <v>287</v>
      </c>
      <c r="I373" s="364" t="s">
        <v>1092</v>
      </c>
      <c r="J373" s="366" t="s">
        <v>1152</v>
      </c>
      <c r="K373" s="366">
        <v>369070</v>
      </c>
      <c r="L373" s="366">
        <v>4</v>
      </c>
      <c r="M373" s="366">
        <v>369070</v>
      </c>
      <c r="N373" s="366">
        <v>4</v>
      </c>
    </row>
    <row r="374" spans="1:14" ht="24">
      <c r="A374" s="364">
        <v>372</v>
      </c>
      <c r="B374" s="365" t="s">
        <v>365</v>
      </c>
      <c r="C374" s="364" t="s">
        <v>1078</v>
      </c>
      <c r="D374" s="364" t="s">
        <v>1090</v>
      </c>
      <c r="E374" s="364" t="s">
        <v>22</v>
      </c>
      <c r="F374" s="364" t="s">
        <v>1140</v>
      </c>
      <c r="G374" s="365" t="s">
        <v>321</v>
      </c>
      <c r="H374" s="364" t="s">
        <v>287</v>
      </c>
      <c r="I374" s="364" t="s">
        <v>1092</v>
      </c>
      <c r="J374" s="366" t="s">
        <v>1141</v>
      </c>
      <c r="K374" s="366">
        <v>1194420</v>
      </c>
      <c r="L374" s="366">
        <v>12</v>
      </c>
      <c r="M374" s="366">
        <v>1194420</v>
      </c>
      <c r="N374" s="366">
        <v>12</v>
      </c>
    </row>
    <row r="375" spans="1:14" ht="24">
      <c r="A375" s="364">
        <v>373</v>
      </c>
      <c r="B375" s="365" t="s">
        <v>365</v>
      </c>
      <c r="C375" s="364" t="s">
        <v>1078</v>
      </c>
      <c r="D375" s="364" t="s">
        <v>1090</v>
      </c>
      <c r="E375" s="364" t="s">
        <v>22</v>
      </c>
      <c r="F375" s="364" t="s">
        <v>1138</v>
      </c>
      <c r="G375" s="365" t="s">
        <v>351</v>
      </c>
      <c r="H375" s="364" t="s">
        <v>287</v>
      </c>
      <c r="I375" s="364" t="s">
        <v>1092</v>
      </c>
      <c r="J375" s="366" t="s">
        <v>1139</v>
      </c>
      <c r="K375" s="366">
        <v>389470</v>
      </c>
      <c r="L375" s="366">
        <v>4</v>
      </c>
      <c r="M375" s="366">
        <v>389470</v>
      </c>
      <c r="N375" s="366">
        <v>4</v>
      </c>
    </row>
    <row r="376" spans="1:14" ht="24">
      <c r="A376" s="364">
        <v>374</v>
      </c>
      <c r="B376" s="365" t="s">
        <v>365</v>
      </c>
      <c r="C376" s="364" t="s">
        <v>1078</v>
      </c>
      <c r="D376" s="364" t="s">
        <v>1079</v>
      </c>
      <c r="E376" s="364" t="s">
        <v>22</v>
      </c>
      <c r="F376" s="364" t="s">
        <v>1163</v>
      </c>
      <c r="G376" s="365" t="s">
        <v>340</v>
      </c>
      <c r="H376" s="364" t="s">
        <v>298</v>
      </c>
      <c r="I376" s="364" t="s">
        <v>1092</v>
      </c>
      <c r="J376" s="366" t="s">
        <v>1164</v>
      </c>
      <c r="K376" s="366">
        <v>336940</v>
      </c>
      <c r="L376" s="366">
        <v>4</v>
      </c>
      <c r="M376" s="366">
        <v>336940</v>
      </c>
      <c r="N376" s="366">
        <v>4</v>
      </c>
    </row>
    <row r="377" spans="1:14" ht="24">
      <c r="A377" s="364">
        <v>375</v>
      </c>
      <c r="B377" s="365" t="s">
        <v>365</v>
      </c>
      <c r="C377" s="364" t="s">
        <v>1078</v>
      </c>
      <c r="D377" s="364" t="s">
        <v>1090</v>
      </c>
      <c r="E377" s="364" t="s">
        <v>22</v>
      </c>
      <c r="F377" s="364" t="s">
        <v>1106</v>
      </c>
      <c r="G377" s="365" t="s">
        <v>1011</v>
      </c>
      <c r="H377" s="364" t="s">
        <v>287</v>
      </c>
      <c r="I377" s="364" t="s">
        <v>1092</v>
      </c>
      <c r="J377" s="366" t="s">
        <v>1107</v>
      </c>
      <c r="K377" s="366">
        <v>863600</v>
      </c>
      <c r="L377" s="366">
        <v>8</v>
      </c>
      <c r="M377" s="366">
        <v>863600</v>
      </c>
      <c r="N377" s="366">
        <v>8</v>
      </c>
    </row>
    <row r="378" spans="1:14" ht="24">
      <c r="A378" s="364">
        <v>376</v>
      </c>
      <c r="B378" s="365" t="s">
        <v>365</v>
      </c>
      <c r="C378" s="364" t="s">
        <v>1078</v>
      </c>
      <c r="D378" s="364" t="s">
        <v>1090</v>
      </c>
      <c r="E378" s="364" t="s">
        <v>22</v>
      </c>
      <c r="F378" s="364" t="s">
        <v>1776</v>
      </c>
      <c r="G378" s="365" t="s">
        <v>347</v>
      </c>
      <c r="H378" s="364" t="s">
        <v>287</v>
      </c>
      <c r="I378" s="364" t="s">
        <v>1092</v>
      </c>
      <c r="J378" s="366" t="s">
        <v>1777</v>
      </c>
      <c r="K378" s="366">
        <v>945200</v>
      </c>
      <c r="L378" s="366">
        <v>8</v>
      </c>
      <c r="M378" s="366">
        <v>945200</v>
      </c>
      <c r="N378" s="366">
        <v>8</v>
      </c>
    </row>
    <row r="379" spans="1:14" ht="24">
      <c r="A379" s="364">
        <v>377</v>
      </c>
      <c r="B379" s="365" t="s">
        <v>365</v>
      </c>
      <c r="C379" s="364" t="s">
        <v>1078</v>
      </c>
      <c r="D379" s="364" t="s">
        <v>1079</v>
      </c>
      <c r="E379" s="364" t="s">
        <v>22</v>
      </c>
      <c r="F379" s="364" t="s">
        <v>1100</v>
      </c>
      <c r="G379" s="365" t="s">
        <v>324</v>
      </c>
      <c r="H379" s="364" t="s">
        <v>298</v>
      </c>
      <c r="I379" s="364" t="s">
        <v>1092</v>
      </c>
      <c r="J379" s="366" t="s">
        <v>1101</v>
      </c>
      <c r="K379" s="366">
        <v>617100</v>
      </c>
      <c r="L379" s="366">
        <v>8</v>
      </c>
      <c r="M379" s="366">
        <v>617100</v>
      </c>
      <c r="N379" s="366">
        <v>8</v>
      </c>
    </row>
    <row r="380" spans="1:14" ht="24">
      <c r="A380" s="364">
        <v>378</v>
      </c>
      <c r="B380" s="365" t="s">
        <v>365</v>
      </c>
      <c r="C380" s="364" t="s">
        <v>1078</v>
      </c>
      <c r="D380" s="364" t="s">
        <v>1079</v>
      </c>
      <c r="E380" s="364" t="s">
        <v>22</v>
      </c>
      <c r="F380" s="364" t="s">
        <v>1157</v>
      </c>
      <c r="G380" s="365" t="s">
        <v>337</v>
      </c>
      <c r="H380" s="364" t="s">
        <v>298</v>
      </c>
      <c r="I380" s="364" t="s">
        <v>1092</v>
      </c>
      <c r="J380" s="366" t="s">
        <v>1158</v>
      </c>
      <c r="K380" s="366">
        <v>495720</v>
      </c>
      <c r="L380" s="366">
        <v>6</v>
      </c>
      <c r="M380" s="366">
        <v>495720</v>
      </c>
      <c r="N380" s="366">
        <v>6</v>
      </c>
    </row>
    <row r="381" spans="1:14" ht="24">
      <c r="A381" s="364">
        <v>379</v>
      </c>
      <c r="B381" s="365" t="s">
        <v>365</v>
      </c>
      <c r="C381" s="364" t="s">
        <v>1078</v>
      </c>
      <c r="D381" s="364" t="s">
        <v>1079</v>
      </c>
      <c r="E381" s="364" t="s">
        <v>22</v>
      </c>
      <c r="F381" s="364" t="s">
        <v>1161</v>
      </c>
      <c r="G381" s="365" t="s">
        <v>326</v>
      </c>
      <c r="H381" s="364" t="s">
        <v>298</v>
      </c>
      <c r="I381" s="364" t="s">
        <v>1092</v>
      </c>
      <c r="J381" s="366" t="s">
        <v>1162</v>
      </c>
      <c r="K381" s="366">
        <v>472005</v>
      </c>
      <c r="L381" s="366">
        <v>6</v>
      </c>
      <c r="M381" s="366">
        <v>472005</v>
      </c>
      <c r="N381" s="366">
        <v>6</v>
      </c>
    </row>
    <row r="382" spans="1:14" ht="24">
      <c r="A382" s="364">
        <v>380</v>
      </c>
      <c r="B382" s="365" t="s">
        <v>365</v>
      </c>
      <c r="C382" s="364" t="s">
        <v>1078</v>
      </c>
      <c r="D382" s="364" t="s">
        <v>1079</v>
      </c>
      <c r="E382" s="364" t="s">
        <v>22</v>
      </c>
      <c r="F382" s="364" t="s">
        <v>1372</v>
      </c>
      <c r="G382" s="365" t="s">
        <v>1046</v>
      </c>
      <c r="H382" s="364" t="s">
        <v>1039</v>
      </c>
      <c r="I382" s="364" t="s">
        <v>1081</v>
      </c>
      <c r="J382" s="366" t="s">
        <v>1373</v>
      </c>
      <c r="K382" s="366">
        <v>528031</v>
      </c>
      <c r="L382" s="366">
        <v>4</v>
      </c>
      <c r="M382" s="366">
        <v>528031</v>
      </c>
      <c r="N382" s="366">
        <v>4</v>
      </c>
    </row>
    <row r="383" spans="1:14" ht="48">
      <c r="A383" s="364">
        <v>381</v>
      </c>
      <c r="B383" s="365" t="s">
        <v>40</v>
      </c>
      <c r="C383" s="364" t="s">
        <v>1078</v>
      </c>
      <c r="D383" s="364" t="s">
        <v>1090</v>
      </c>
      <c r="E383" s="364" t="s">
        <v>258</v>
      </c>
      <c r="F383" s="364" t="s">
        <v>1140</v>
      </c>
      <c r="G383" s="365" t="s">
        <v>321</v>
      </c>
      <c r="H383" s="364" t="s">
        <v>287</v>
      </c>
      <c r="I383" s="364" t="s">
        <v>1092</v>
      </c>
      <c r="J383" s="366" t="s">
        <v>1141</v>
      </c>
      <c r="K383" s="366">
        <v>1990700</v>
      </c>
      <c r="L383" s="366">
        <v>20</v>
      </c>
      <c r="M383" s="366">
        <v>1990700</v>
      </c>
      <c r="N383" s="366">
        <v>20</v>
      </c>
    </row>
    <row r="384" spans="1:14" ht="48">
      <c r="A384" s="364">
        <v>382</v>
      </c>
      <c r="B384" s="365" t="s">
        <v>40</v>
      </c>
      <c r="C384" s="364" t="s">
        <v>1078</v>
      </c>
      <c r="D384" s="364" t="s">
        <v>1090</v>
      </c>
      <c r="E384" s="364" t="s">
        <v>258</v>
      </c>
      <c r="F384" s="364" t="s">
        <v>1106</v>
      </c>
      <c r="G384" s="365" t="s">
        <v>1011</v>
      </c>
      <c r="H384" s="364" t="s">
        <v>287</v>
      </c>
      <c r="I384" s="364" t="s">
        <v>1092</v>
      </c>
      <c r="J384" s="366" t="s">
        <v>1107</v>
      </c>
      <c r="K384" s="366">
        <v>431800</v>
      </c>
      <c r="L384" s="366">
        <v>4</v>
      </c>
      <c r="M384" s="366">
        <v>431800</v>
      </c>
      <c r="N384" s="366">
        <v>4</v>
      </c>
    </row>
    <row r="385" spans="1:14" ht="24">
      <c r="A385" s="364">
        <v>383</v>
      </c>
      <c r="B385" s="365" t="s">
        <v>1778</v>
      </c>
      <c r="C385" s="364" t="s">
        <v>1078</v>
      </c>
      <c r="D385" s="364" t="s">
        <v>1079</v>
      </c>
      <c r="E385" s="364" t="s">
        <v>343</v>
      </c>
      <c r="F385" s="364" t="s">
        <v>1401</v>
      </c>
      <c r="G385" s="365" t="s">
        <v>1047</v>
      </c>
      <c r="H385" s="364" t="s">
        <v>1039</v>
      </c>
      <c r="I385" s="364" t="s">
        <v>1081</v>
      </c>
      <c r="J385" s="366" t="s">
        <v>1402</v>
      </c>
      <c r="K385" s="366">
        <v>352400</v>
      </c>
      <c r="L385" s="366">
        <v>4</v>
      </c>
      <c r="M385" s="366">
        <v>352400</v>
      </c>
      <c r="N385" s="366">
        <v>4</v>
      </c>
    </row>
    <row r="386" spans="1:14" ht="24">
      <c r="A386" s="364">
        <v>384</v>
      </c>
      <c r="B386" s="365" t="s">
        <v>1778</v>
      </c>
      <c r="C386" s="364" t="s">
        <v>1078</v>
      </c>
      <c r="D386" s="364" t="s">
        <v>1079</v>
      </c>
      <c r="E386" s="364" t="s">
        <v>343</v>
      </c>
      <c r="F386" s="364" t="s">
        <v>1323</v>
      </c>
      <c r="G386" s="365" t="s">
        <v>372</v>
      </c>
      <c r="H386" s="364" t="s">
        <v>1039</v>
      </c>
      <c r="I386" s="364" t="s">
        <v>1081</v>
      </c>
      <c r="J386" s="366" t="s">
        <v>1324</v>
      </c>
      <c r="K386" s="366">
        <v>219800</v>
      </c>
      <c r="L386" s="366">
        <v>2</v>
      </c>
      <c r="M386" s="366">
        <v>219800</v>
      </c>
      <c r="N386" s="366">
        <v>2</v>
      </c>
    </row>
    <row r="387" spans="1:14" ht="24">
      <c r="A387" s="364">
        <v>385</v>
      </c>
      <c r="B387" s="365" t="s">
        <v>1778</v>
      </c>
      <c r="C387" s="364" t="s">
        <v>1078</v>
      </c>
      <c r="D387" s="364" t="s">
        <v>1079</v>
      </c>
      <c r="E387" s="364" t="s">
        <v>343</v>
      </c>
      <c r="F387" s="364" t="s">
        <v>1319</v>
      </c>
      <c r="G387" s="365" t="s">
        <v>1044</v>
      </c>
      <c r="H387" s="364" t="s">
        <v>1039</v>
      </c>
      <c r="I387" s="364" t="s">
        <v>1081</v>
      </c>
      <c r="J387" s="366" t="s">
        <v>1320</v>
      </c>
      <c r="K387" s="366">
        <v>224000</v>
      </c>
      <c r="L387" s="366">
        <v>2</v>
      </c>
      <c r="M387" s="366">
        <v>224000</v>
      </c>
      <c r="N387" s="366">
        <v>2</v>
      </c>
    </row>
    <row r="388" spans="1:14" ht="36">
      <c r="A388" s="364">
        <v>386</v>
      </c>
      <c r="B388" s="365" t="s">
        <v>567</v>
      </c>
      <c r="C388" s="364" t="s">
        <v>1078</v>
      </c>
      <c r="D388" s="364" t="s">
        <v>1090</v>
      </c>
      <c r="E388" s="364" t="s">
        <v>242</v>
      </c>
      <c r="F388" s="364" t="s">
        <v>1132</v>
      </c>
      <c r="G388" s="365" t="s">
        <v>325</v>
      </c>
      <c r="H388" s="364" t="s">
        <v>287</v>
      </c>
      <c r="I388" s="364" t="s">
        <v>1092</v>
      </c>
      <c r="J388" s="366" t="s">
        <v>1133</v>
      </c>
      <c r="K388" s="366">
        <v>678300</v>
      </c>
      <c r="L388" s="366">
        <v>8</v>
      </c>
      <c r="M388" s="366">
        <v>678300</v>
      </c>
      <c r="N388" s="366">
        <v>8</v>
      </c>
    </row>
    <row r="389" spans="1:14" ht="36">
      <c r="A389" s="364">
        <v>387</v>
      </c>
      <c r="B389" s="365" t="s">
        <v>567</v>
      </c>
      <c r="C389" s="364" t="s">
        <v>1078</v>
      </c>
      <c r="D389" s="364" t="s">
        <v>1090</v>
      </c>
      <c r="E389" s="364" t="s">
        <v>242</v>
      </c>
      <c r="F389" s="364" t="s">
        <v>1331</v>
      </c>
      <c r="G389" s="365" t="s">
        <v>957</v>
      </c>
      <c r="H389" s="364" t="s">
        <v>289</v>
      </c>
      <c r="I389" s="364" t="s">
        <v>1092</v>
      </c>
      <c r="J389" s="366" t="s">
        <v>1332</v>
      </c>
      <c r="K389" s="366">
        <v>169963</v>
      </c>
      <c r="L389" s="366">
        <v>1</v>
      </c>
      <c r="M389" s="366">
        <v>169963</v>
      </c>
      <c r="N389" s="366">
        <v>1</v>
      </c>
    </row>
    <row r="390" spans="1:14" ht="36">
      <c r="A390" s="364">
        <v>388</v>
      </c>
      <c r="B390" s="365" t="s">
        <v>102</v>
      </c>
      <c r="C390" s="364" t="s">
        <v>1078</v>
      </c>
      <c r="D390" s="364" t="s">
        <v>1090</v>
      </c>
      <c r="E390" s="364" t="s">
        <v>88</v>
      </c>
      <c r="F390" s="364" t="s">
        <v>1151</v>
      </c>
      <c r="G390" s="365" t="s">
        <v>996</v>
      </c>
      <c r="H390" s="364" t="s">
        <v>287</v>
      </c>
      <c r="I390" s="364" t="s">
        <v>1092</v>
      </c>
      <c r="J390" s="366" t="s">
        <v>1152</v>
      </c>
      <c r="K390" s="366">
        <v>360386</v>
      </c>
      <c r="L390" s="366">
        <v>4</v>
      </c>
      <c r="M390" s="366">
        <v>360386</v>
      </c>
      <c r="N390" s="366">
        <v>4</v>
      </c>
    </row>
    <row r="391" spans="1:14" ht="36">
      <c r="A391" s="364">
        <v>389</v>
      </c>
      <c r="B391" s="365" t="s">
        <v>102</v>
      </c>
      <c r="C391" s="364" t="s">
        <v>1078</v>
      </c>
      <c r="D391" s="364" t="s">
        <v>1090</v>
      </c>
      <c r="E391" s="364" t="s">
        <v>88</v>
      </c>
      <c r="F391" s="364" t="s">
        <v>1140</v>
      </c>
      <c r="G391" s="365" t="s">
        <v>321</v>
      </c>
      <c r="H391" s="364" t="s">
        <v>287</v>
      </c>
      <c r="I391" s="364" t="s">
        <v>1092</v>
      </c>
      <c r="J391" s="366" t="s">
        <v>1141</v>
      </c>
      <c r="K391" s="366">
        <v>194386</v>
      </c>
      <c r="L391" s="366">
        <v>2</v>
      </c>
      <c r="M391" s="366">
        <v>194386</v>
      </c>
      <c r="N391" s="366">
        <v>2</v>
      </c>
    </row>
    <row r="392" spans="1:14" ht="36">
      <c r="A392" s="364">
        <v>390</v>
      </c>
      <c r="B392" s="365" t="s">
        <v>102</v>
      </c>
      <c r="C392" s="364" t="s">
        <v>1078</v>
      </c>
      <c r="D392" s="364" t="s">
        <v>1090</v>
      </c>
      <c r="E392" s="364" t="s">
        <v>88</v>
      </c>
      <c r="F392" s="364" t="s">
        <v>1125</v>
      </c>
      <c r="G392" s="365" t="s">
        <v>340</v>
      </c>
      <c r="H392" s="364" t="s">
        <v>287</v>
      </c>
      <c r="I392" s="364" t="s">
        <v>1092</v>
      </c>
      <c r="J392" s="366" t="s">
        <v>1126</v>
      </c>
      <c r="K392" s="366">
        <v>487625</v>
      </c>
      <c r="L392" s="366">
        <v>5</v>
      </c>
      <c r="M392" s="366">
        <v>487625</v>
      </c>
      <c r="N392" s="366">
        <v>5</v>
      </c>
    </row>
    <row r="393" spans="1:14" ht="36">
      <c r="A393" s="364">
        <v>391</v>
      </c>
      <c r="B393" s="365" t="s">
        <v>102</v>
      </c>
      <c r="C393" s="364" t="s">
        <v>1078</v>
      </c>
      <c r="D393" s="364" t="s">
        <v>1090</v>
      </c>
      <c r="E393" s="364" t="s">
        <v>88</v>
      </c>
      <c r="F393" s="364" t="s">
        <v>1106</v>
      </c>
      <c r="G393" s="365" t="s">
        <v>1011</v>
      </c>
      <c r="H393" s="364" t="s">
        <v>287</v>
      </c>
      <c r="I393" s="364" t="s">
        <v>1092</v>
      </c>
      <c r="J393" s="366" t="s">
        <v>1107</v>
      </c>
      <c r="K393" s="366">
        <v>210820</v>
      </c>
      <c r="L393" s="366">
        <v>2</v>
      </c>
      <c r="M393" s="366">
        <v>210820</v>
      </c>
      <c r="N393" s="366">
        <v>2</v>
      </c>
    </row>
    <row r="394" spans="1:14" ht="36">
      <c r="A394" s="364">
        <v>392</v>
      </c>
      <c r="B394" s="365" t="s">
        <v>102</v>
      </c>
      <c r="C394" s="364" t="s">
        <v>1078</v>
      </c>
      <c r="D394" s="364" t="s">
        <v>1090</v>
      </c>
      <c r="E394" s="364" t="s">
        <v>88</v>
      </c>
      <c r="F394" s="364" t="s">
        <v>1214</v>
      </c>
      <c r="G394" s="365" t="s">
        <v>1010</v>
      </c>
      <c r="H394" s="364" t="s">
        <v>287</v>
      </c>
      <c r="I394" s="364" t="s">
        <v>1092</v>
      </c>
      <c r="J394" s="366" t="s">
        <v>1215</v>
      </c>
      <c r="K394" s="366">
        <v>1244502</v>
      </c>
      <c r="L394" s="366">
        <v>14</v>
      </c>
      <c r="M394" s="366">
        <v>1244502</v>
      </c>
      <c r="N394" s="366">
        <v>14</v>
      </c>
    </row>
    <row r="395" spans="1:14" ht="36">
      <c r="A395" s="364">
        <v>393</v>
      </c>
      <c r="B395" s="365" t="s">
        <v>102</v>
      </c>
      <c r="C395" s="364" t="s">
        <v>1078</v>
      </c>
      <c r="D395" s="364" t="s">
        <v>1090</v>
      </c>
      <c r="E395" s="364" t="s">
        <v>88</v>
      </c>
      <c r="F395" s="364" t="s">
        <v>1776</v>
      </c>
      <c r="G395" s="365" t="s">
        <v>347</v>
      </c>
      <c r="H395" s="364" t="s">
        <v>287</v>
      </c>
      <c r="I395" s="364" t="s">
        <v>1092</v>
      </c>
      <c r="J395" s="366" t="s">
        <v>1777</v>
      </c>
      <c r="K395" s="366">
        <v>1615180</v>
      </c>
      <c r="L395" s="366">
        <v>14</v>
      </c>
      <c r="M395" s="366">
        <v>1615180</v>
      </c>
      <c r="N395" s="366">
        <v>14</v>
      </c>
    </row>
    <row r="396" spans="1:14" ht="36">
      <c r="A396" s="364">
        <v>394</v>
      </c>
      <c r="B396" s="365" t="s">
        <v>102</v>
      </c>
      <c r="C396" s="364" t="s">
        <v>1078</v>
      </c>
      <c r="D396" s="364" t="s">
        <v>1079</v>
      </c>
      <c r="E396" s="364" t="s">
        <v>88</v>
      </c>
      <c r="F396" s="364" t="s">
        <v>1779</v>
      </c>
      <c r="G396" s="365" t="s">
        <v>348</v>
      </c>
      <c r="H396" s="364" t="s">
        <v>291</v>
      </c>
      <c r="I396" s="364" t="s">
        <v>1115</v>
      </c>
      <c r="J396" s="366" t="s">
        <v>1780</v>
      </c>
      <c r="K396" s="366">
        <v>569745</v>
      </c>
      <c r="L396" s="366">
        <v>4</v>
      </c>
      <c r="M396" s="366">
        <v>569745</v>
      </c>
      <c r="N396" s="366">
        <v>4</v>
      </c>
    </row>
    <row r="397" spans="1:14" ht="36">
      <c r="A397" s="364">
        <v>395</v>
      </c>
      <c r="B397" s="365" t="s">
        <v>102</v>
      </c>
      <c r="C397" s="364" t="s">
        <v>1078</v>
      </c>
      <c r="D397" s="364" t="s">
        <v>1090</v>
      </c>
      <c r="E397" s="364" t="s">
        <v>88</v>
      </c>
      <c r="F397" s="364" t="s">
        <v>1202</v>
      </c>
      <c r="G397" s="365" t="s">
        <v>975</v>
      </c>
      <c r="H397" s="364" t="s">
        <v>289</v>
      </c>
      <c r="I397" s="364" t="s">
        <v>1115</v>
      </c>
      <c r="J397" s="366" t="s">
        <v>1203</v>
      </c>
      <c r="K397" s="366">
        <v>244963</v>
      </c>
      <c r="L397" s="366">
        <v>2</v>
      </c>
      <c r="M397" s="366">
        <v>244963</v>
      </c>
      <c r="N397" s="366">
        <v>2</v>
      </c>
    </row>
    <row r="398" spans="1:14" ht="36">
      <c r="A398" s="364">
        <v>396</v>
      </c>
      <c r="B398" s="365" t="s">
        <v>102</v>
      </c>
      <c r="C398" s="364" t="s">
        <v>1078</v>
      </c>
      <c r="D398" s="364" t="s">
        <v>1090</v>
      </c>
      <c r="E398" s="364" t="s">
        <v>88</v>
      </c>
      <c r="F398" s="364" t="s">
        <v>1474</v>
      </c>
      <c r="G398" s="365" t="s">
        <v>1062</v>
      </c>
      <c r="H398" s="364" t="s">
        <v>283</v>
      </c>
      <c r="I398" s="364" t="s">
        <v>1187</v>
      </c>
      <c r="J398" s="366" t="s">
        <v>1475</v>
      </c>
      <c r="K398" s="366">
        <v>612289</v>
      </c>
      <c r="L398" s="366">
        <v>2</v>
      </c>
      <c r="M398" s="366">
        <v>612289</v>
      </c>
      <c r="N398" s="366">
        <v>2</v>
      </c>
    </row>
    <row r="399" spans="1:14" ht="36">
      <c r="A399" s="364">
        <v>397</v>
      </c>
      <c r="B399" s="365" t="s">
        <v>102</v>
      </c>
      <c r="C399" s="364" t="s">
        <v>1078</v>
      </c>
      <c r="D399" s="364" t="s">
        <v>1086</v>
      </c>
      <c r="E399" s="364" t="s">
        <v>88</v>
      </c>
      <c r="F399" s="364" t="s">
        <v>1350</v>
      </c>
      <c r="G399" s="365" t="s">
        <v>319</v>
      </c>
      <c r="H399" s="364" t="s">
        <v>294</v>
      </c>
      <c r="I399" s="364" t="s">
        <v>1081</v>
      </c>
      <c r="J399" s="366" t="s">
        <v>1351</v>
      </c>
      <c r="K399" s="366">
        <v>509696</v>
      </c>
      <c r="L399" s="366">
        <v>8</v>
      </c>
      <c r="M399" s="366">
        <v>509696</v>
      </c>
      <c r="N399" s="366">
        <v>8</v>
      </c>
    </row>
    <row r="400" spans="1:14" ht="48">
      <c r="A400" s="364">
        <v>398</v>
      </c>
      <c r="B400" s="365" t="s">
        <v>102</v>
      </c>
      <c r="C400" s="364" t="s">
        <v>1078</v>
      </c>
      <c r="D400" s="364" t="s">
        <v>1159</v>
      </c>
      <c r="E400" s="364" t="s">
        <v>88</v>
      </c>
      <c r="F400" s="364" t="s">
        <v>1533</v>
      </c>
      <c r="G400" s="365" t="s">
        <v>364</v>
      </c>
      <c r="H400" s="364" t="s">
        <v>294</v>
      </c>
      <c r="I400" s="364" t="s">
        <v>1081</v>
      </c>
      <c r="J400" s="366" t="s">
        <v>1534</v>
      </c>
      <c r="K400" s="366">
        <v>614240</v>
      </c>
      <c r="L400" s="366">
        <v>8</v>
      </c>
      <c r="M400" s="366">
        <v>614240</v>
      </c>
      <c r="N400" s="366">
        <v>8</v>
      </c>
    </row>
    <row r="401" spans="1:14" ht="36">
      <c r="A401" s="364">
        <v>399</v>
      </c>
      <c r="B401" s="365" t="s">
        <v>102</v>
      </c>
      <c r="C401" s="364" t="s">
        <v>1078</v>
      </c>
      <c r="D401" s="364" t="s">
        <v>1079</v>
      </c>
      <c r="E401" s="364" t="s">
        <v>88</v>
      </c>
      <c r="F401" s="364" t="s">
        <v>1096</v>
      </c>
      <c r="G401" s="365" t="s">
        <v>366</v>
      </c>
      <c r="H401" s="364" t="s">
        <v>294</v>
      </c>
      <c r="I401" s="364" t="s">
        <v>1081</v>
      </c>
      <c r="J401" s="366" t="s">
        <v>1097</v>
      </c>
      <c r="K401" s="366">
        <v>155496</v>
      </c>
      <c r="L401" s="366">
        <v>2</v>
      </c>
      <c r="M401" s="366">
        <v>155496</v>
      </c>
      <c r="N401" s="366">
        <v>2</v>
      </c>
    </row>
    <row r="402" spans="1:14" ht="36">
      <c r="A402" s="364">
        <v>400</v>
      </c>
      <c r="B402" s="365" t="s">
        <v>102</v>
      </c>
      <c r="C402" s="364" t="s">
        <v>1078</v>
      </c>
      <c r="D402" s="364" t="s">
        <v>1079</v>
      </c>
      <c r="E402" s="364" t="s">
        <v>88</v>
      </c>
      <c r="F402" s="364" t="s">
        <v>1098</v>
      </c>
      <c r="G402" s="365" t="s">
        <v>311</v>
      </c>
      <c r="H402" s="364" t="s">
        <v>294</v>
      </c>
      <c r="I402" s="364" t="s">
        <v>1081</v>
      </c>
      <c r="J402" s="366" t="s">
        <v>1099</v>
      </c>
      <c r="K402" s="366">
        <v>1483141</v>
      </c>
      <c r="L402" s="366">
        <v>20</v>
      </c>
      <c r="M402" s="366">
        <v>1483141</v>
      </c>
      <c r="N402" s="366">
        <v>20</v>
      </c>
    </row>
    <row r="403" spans="1:14" ht="36">
      <c r="A403" s="364">
        <v>401</v>
      </c>
      <c r="B403" s="365" t="s">
        <v>102</v>
      </c>
      <c r="C403" s="364" t="s">
        <v>1078</v>
      </c>
      <c r="D403" s="364" t="s">
        <v>1079</v>
      </c>
      <c r="E403" s="364" t="s">
        <v>88</v>
      </c>
      <c r="F403" s="364" t="s">
        <v>1174</v>
      </c>
      <c r="G403" s="365" t="s">
        <v>345</v>
      </c>
      <c r="H403" s="364" t="s">
        <v>293</v>
      </c>
      <c r="I403" s="364" t="s">
        <v>1084</v>
      </c>
      <c r="J403" s="366" t="s">
        <v>1175</v>
      </c>
      <c r="K403" s="366">
        <v>238093</v>
      </c>
      <c r="L403" s="366">
        <v>2</v>
      </c>
      <c r="M403" s="366">
        <v>238093</v>
      </c>
      <c r="N403" s="366">
        <v>2</v>
      </c>
    </row>
    <row r="404" spans="1:14" ht="36">
      <c r="A404" s="364">
        <v>402</v>
      </c>
      <c r="B404" s="365" t="s">
        <v>102</v>
      </c>
      <c r="C404" s="364" t="s">
        <v>1078</v>
      </c>
      <c r="D404" s="364" t="s">
        <v>1079</v>
      </c>
      <c r="E404" s="364" t="s">
        <v>88</v>
      </c>
      <c r="F404" s="364" t="s">
        <v>1180</v>
      </c>
      <c r="G404" s="365" t="s">
        <v>417</v>
      </c>
      <c r="H404" s="364" t="s">
        <v>293</v>
      </c>
      <c r="I404" s="364" t="s">
        <v>1084</v>
      </c>
      <c r="J404" s="366" t="s">
        <v>1181</v>
      </c>
      <c r="K404" s="366">
        <v>527433</v>
      </c>
      <c r="L404" s="366">
        <v>6</v>
      </c>
      <c r="M404" s="366">
        <v>527433</v>
      </c>
      <c r="N404" s="366">
        <v>6</v>
      </c>
    </row>
    <row r="405" spans="1:14" ht="36">
      <c r="A405" s="364">
        <v>403</v>
      </c>
      <c r="B405" s="365" t="s">
        <v>102</v>
      </c>
      <c r="C405" s="364" t="s">
        <v>1078</v>
      </c>
      <c r="D405" s="364" t="s">
        <v>1079</v>
      </c>
      <c r="E405" s="364" t="s">
        <v>88</v>
      </c>
      <c r="F405" s="364" t="s">
        <v>1284</v>
      </c>
      <c r="G405" s="365" t="s">
        <v>327</v>
      </c>
      <c r="H405" s="364" t="s">
        <v>302</v>
      </c>
      <c r="I405" s="364" t="s">
        <v>1183</v>
      </c>
      <c r="J405" s="366" t="s">
        <v>1285</v>
      </c>
      <c r="K405" s="366">
        <v>453614</v>
      </c>
      <c r="L405" s="366">
        <v>2</v>
      </c>
      <c r="M405" s="366">
        <v>453614</v>
      </c>
      <c r="N405" s="366">
        <v>2</v>
      </c>
    </row>
    <row r="406" spans="1:14" ht="36">
      <c r="A406" s="364">
        <v>404</v>
      </c>
      <c r="B406" s="365" t="s">
        <v>102</v>
      </c>
      <c r="C406" s="364" t="s">
        <v>1078</v>
      </c>
      <c r="D406" s="364" t="s">
        <v>1079</v>
      </c>
      <c r="E406" s="364" t="s">
        <v>88</v>
      </c>
      <c r="F406" s="364" t="s">
        <v>1172</v>
      </c>
      <c r="G406" s="365" t="s">
        <v>318</v>
      </c>
      <c r="H406" s="364" t="s">
        <v>293</v>
      </c>
      <c r="I406" s="364" t="s">
        <v>1088</v>
      </c>
      <c r="J406" s="366" t="s">
        <v>1173</v>
      </c>
      <c r="K406" s="366">
        <v>818946</v>
      </c>
      <c r="L406" s="366">
        <v>8</v>
      </c>
      <c r="M406" s="366">
        <v>818946</v>
      </c>
      <c r="N406" s="366">
        <v>8</v>
      </c>
    </row>
    <row r="407" spans="1:14" ht="36">
      <c r="A407" s="364">
        <v>405</v>
      </c>
      <c r="B407" s="365" t="s">
        <v>102</v>
      </c>
      <c r="C407" s="364" t="s">
        <v>1078</v>
      </c>
      <c r="D407" s="364" t="s">
        <v>1086</v>
      </c>
      <c r="E407" s="364" t="s">
        <v>88</v>
      </c>
      <c r="F407" s="364" t="s">
        <v>1267</v>
      </c>
      <c r="G407" s="365" t="s">
        <v>1013</v>
      </c>
      <c r="H407" s="364" t="s">
        <v>298</v>
      </c>
      <c r="I407" s="364" t="s">
        <v>1088</v>
      </c>
      <c r="J407" s="366" t="s">
        <v>1268</v>
      </c>
      <c r="K407" s="366">
        <v>378729</v>
      </c>
      <c r="L407" s="366">
        <v>6</v>
      </c>
      <c r="M407" s="366">
        <v>378729</v>
      </c>
      <c r="N407" s="366">
        <v>6</v>
      </c>
    </row>
    <row r="408" spans="1:14" ht="36">
      <c r="A408" s="364">
        <v>406</v>
      </c>
      <c r="B408" s="365" t="s">
        <v>102</v>
      </c>
      <c r="C408" s="364" t="s">
        <v>1078</v>
      </c>
      <c r="D408" s="364" t="s">
        <v>1079</v>
      </c>
      <c r="E408" s="364" t="s">
        <v>88</v>
      </c>
      <c r="F408" s="364" t="s">
        <v>1108</v>
      </c>
      <c r="G408" s="365" t="s">
        <v>333</v>
      </c>
      <c r="H408" s="364" t="s">
        <v>299</v>
      </c>
      <c r="I408" s="364" t="s">
        <v>1092</v>
      </c>
      <c r="J408" s="366" t="s">
        <v>1109</v>
      </c>
      <c r="K408" s="366">
        <v>269883</v>
      </c>
      <c r="L408" s="366">
        <v>2</v>
      </c>
      <c r="M408" s="366">
        <v>269883</v>
      </c>
      <c r="N408" s="366">
        <v>2</v>
      </c>
    </row>
    <row r="409" spans="1:14" ht="24">
      <c r="A409" s="364">
        <v>407</v>
      </c>
      <c r="B409" s="365" t="s">
        <v>137</v>
      </c>
      <c r="C409" s="364" t="s">
        <v>1078</v>
      </c>
      <c r="D409" s="364" t="s">
        <v>1079</v>
      </c>
      <c r="E409" s="364" t="s">
        <v>46</v>
      </c>
      <c r="F409" s="364" t="s">
        <v>1340</v>
      </c>
      <c r="G409" s="365" t="s">
        <v>311</v>
      </c>
      <c r="H409" s="364" t="s">
        <v>302</v>
      </c>
      <c r="I409" s="364" t="s">
        <v>1183</v>
      </c>
      <c r="J409" s="366" t="s">
        <v>1341</v>
      </c>
      <c r="K409" s="366">
        <v>540390</v>
      </c>
      <c r="L409" s="366">
        <v>4</v>
      </c>
      <c r="M409" s="366">
        <v>540390</v>
      </c>
      <c r="N409" s="366">
        <v>4</v>
      </c>
    </row>
    <row r="410" spans="1:14" ht="60">
      <c r="A410" s="364">
        <v>408</v>
      </c>
      <c r="B410" s="365" t="s">
        <v>575</v>
      </c>
      <c r="C410" s="364" t="s">
        <v>1078</v>
      </c>
      <c r="D410" s="364" t="s">
        <v>1079</v>
      </c>
      <c r="E410" s="364" t="s">
        <v>46</v>
      </c>
      <c r="F410" s="364" t="s">
        <v>1188</v>
      </c>
      <c r="G410" s="365" t="s">
        <v>329</v>
      </c>
      <c r="H410" s="364" t="s">
        <v>304</v>
      </c>
      <c r="I410" s="364" t="s">
        <v>1187</v>
      </c>
      <c r="J410" s="366" t="s">
        <v>1189</v>
      </c>
      <c r="K410" s="366">
        <v>709828</v>
      </c>
      <c r="L410" s="366">
        <v>2</v>
      </c>
      <c r="M410" s="366">
        <v>709828</v>
      </c>
      <c r="N410" s="366">
        <v>2</v>
      </c>
    </row>
    <row r="411" spans="1:14" ht="48">
      <c r="A411" s="364">
        <v>409</v>
      </c>
      <c r="B411" s="365" t="s">
        <v>550</v>
      </c>
      <c r="C411" s="364" t="s">
        <v>1078</v>
      </c>
      <c r="D411" s="364" t="s">
        <v>1090</v>
      </c>
      <c r="E411" s="364" t="s">
        <v>88</v>
      </c>
      <c r="F411" s="364" t="s">
        <v>1106</v>
      </c>
      <c r="G411" s="365" t="s">
        <v>1011</v>
      </c>
      <c r="H411" s="364" t="s">
        <v>287</v>
      </c>
      <c r="I411" s="364" t="s">
        <v>1092</v>
      </c>
      <c r="J411" s="366" t="s">
        <v>1107</v>
      </c>
      <c r="K411" s="366">
        <v>215900</v>
      </c>
      <c r="L411" s="366">
        <v>2</v>
      </c>
      <c r="M411" s="366">
        <v>215900</v>
      </c>
      <c r="N411" s="366">
        <v>2</v>
      </c>
    </row>
    <row r="412" spans="1:14" ht="48">
      <c r="A412" s="364">
        <v>410</v>
      </c>
      <c r="B412" s="365" t="s">
        <v>550</v>
      </c>
      <c r="C412" s="364" t="s">
        <v>1078</v>
      </c>
      <c r="D412" s="364" t="s">
        <v>1079</v>
      </c>
      <c r="E412" s="364" t="s">
        <v>88</v>
      </c>
      <c r="F412" s="364" t="s">
        <v>1374</v>
      </c>
      <c r="G412" s="365" t="s">
        <v>1042</v>
      </c>
      <c r="H412" s="364" t="s">
        <v>291</v>
      </c>
      <c r="I412" s="364" t="s">
        <v>1081</v>
      </c>
      <c r="J412" s="366" t="s">
        <v>1375</v>
      </c>
      <c r="K412" s="366">
        <v>285652</v>
      </c>
      <c r="L412" s="366">
        <v>2</v>
      </c>
      <c r="M412" s="366">
        <v>285652</v>
      </c>
      <c r="N412" s="366">
        <v>2</v>
      </c>
    </row>
    <row r="413" spans="1:14" ht="48">
      <c r="A413" s="364">
        <v>411</v>
      </c>
      <c r="B413" s="365" t="s">
        <v>550</v>
      </c>
      <c r="C413" s="364" t="s">
        <v>1078</v>
      </c>
      <c r="D413" s="364" t="s">
        <v>1079</v>
      </c>
      <c r="E413" s="364" t="s">
        <v>88</v>
      </c>
      <c r="F413" s="364" t="s">
        <v>1516</v>
      </c>
      <c r="G413" s="365" t="s">
        <v>980</v>
      </c>
      <c r="H413" s="364" t="s">
        <v>302</v>
      </c>
      <c r="I413" s="364" t="s">
        <v>1183</v>
      </c>
      <c r="J413" s="366" t="s">
        <v>1517</v>
      </c>
      <c r="K413" s="366">
        <v>385898</v>
      </c>
      <c r="L413" s="366">
        <v>2</v>
      </c>
      <c r="M413" s="366">
        <v>385898</v>
      </c>
      <c r="N413" s="366">
        <v>2</v>
      </c>
    </row>
    <row r="414" spans="1:14" ht="48">
      <c r="A414" s="364">
        <v>412</v>
      </c>
      <c r="B414" s="365" t="s">
        <v>550</v>
      </c>
      <c r="C414" s="364" t="s">
        <v>1078</v>
      </c>
      <c r="D414" s="364" t="s">
        <v>1079</v>
      </c>
      <c r="E414" s="364" t="s">
        <v>88</v>
      </c>
      <c r="F414" s="364" t="s">
        <v>1424</v>
      </c>
      <c r="G414" s="365" t="s">
        <v>974</v>
      </c>
      <c r="H414" s="364" t="s">
        <v>302</v>
      </c>
      <c r="I414" s="364" t="s">
        <v>1183</v>
      </c>
      <c r="J414" s="366" t="s">
        <v>1425</v>
      </c>
      <c r="K414" s="366">
        <v>407717</v>
      </c>
      <c r="L414" s="366">
        <v>2</v>
      </c>
      <c r="M414" s="366">
        <v>407717</v>
      </c>
      <c r="N414" s="366">
        <v>2</v>
      </c>
    </row>
    <row r="415" spans="1:14" ht="24">
      <c r="A415" s="364">
        <v>413</v>
      </c>
      <c r="B415" s="365" t="s">
        <v>112</v>
      </c>
      <c r="C415" s="364" t="s">
        <v>1078</v>
      </c>
      <c r="D415" s="364" t="s">
        <v>1090</v>
      </c>
      <c r="E415" s="364" t="s">
        <v>108</v>
      </c>
      <c r="F415" s="364" t="s">
        <v>1114</v>
      </c>
      <c r="G415" s="365" t="s">
        <v>321</v>
      </c>
      <c r="H415" s="364" t="s">
        <v>289</v>
      </c>
      <c r="I415" s="364" t="s">
        <v>1115</v>
      </c>
      <c r="J415" s="366" t="s">
        <v>1116</v>
      </c>
      <c r="K415" s="366">
        <v>276667</v>
      </c>
      <c r="L415" s="366">
        <v>2</v>
      </c>
      <c r="M415" s="366">
        <v>276667</v>
      </c>
      <c r="N415" s="366">
        <v>2</v>
      </c>
    </row>
    <row r="416" spans="1:14" ht="36">
      <c r="A416" s="364">
        <v>414</v>
      </c>
      <c r="B416" s="365" t="s">
        <v>112</v>
      </c>
      <c r="C416" s="364" t="s">
        <v>1078</v>
      </c>
      <c r="D416" s="364" t="s">
        <v>1131</v>
      </c>
      <c r="E416" s="364" t="s">
        <v>108</v>
      </c>
      <c r="F416" s="364" t="s">
        <v>1451</v>
      </c>
      <c r="G416" s="365" t="s">
        <v>1026</v>
      </c>
      <c r="H416" s="364" t="s">
        <v>304</v>
      </c>
      <c r="I416" s="364" t="s">
        <v>1187</v>
      </c>
      <c r="J416" s="366" t="s">
        <v>1452</v>
      </c>
      <c r="K416" s="366">
        <v>229106</v>
      </c>
      <c r="L416" s="366">
        <v>1</v>
      </c>
      <c r="M416" s="366">
        <v>229106</v>
      </c>
      <c r="N416" s="366">
        <v>1</v>
      </c>
    </row>
    <row r="417" spans="1:14" ht="36">
      <c r="A417" s="364">
        <v>415</v>
      </c>
      <c r="B417" s="365" t="s">
        <v>112</v>
      </c>
      <c r="C417" s="364" t="s">
        <v>1078</v>
      </c>
      <c r="D417" s="364" t="s">
        <v>1079</v>
      </c>
      <c r="E417" s="364" t="s">
        <v>108</v>
      </c>
      <c r="F417" s="364" t="s">
        <v>1625</v>
      </c>
      <c r="G417" s="365" t="s">
        <v>1626</v>
      </c>
      <c r="H417" s="364" t="s">
        <v>304</v>
      </c>
      <c r="I417" s="364" t="s">
        <v>1187</v>
      </c>
      <c r="J417" s="366" t="s">
        <v>1627</v>
      </c>
      <c r="K417" s="366">
        <v>307230</v>
      </c>
      <c r="L417" s="366">
        <v>2</v>
      </c>
      <c r="M417" s="366">
        <v>307230</v>
      </c>
      <c r="N417" s="366">
        <v>2</v>
      </c>
    </row>
    <row r="418" spans="1:14" ht="36">
      <c r="A418" s="364">
        <v>416</v>
      </c>
      <c r="B418" s="365" t="s">
        <v>112</v>
      </c>
      <c r="C418" s="364" t="s">
        <v>1078</v>
      </c>
      <c r="D418" s="364" t="s">
        <v>1079</v>
      </c>
      <c r="E418" s="364" t="s">
        <v>108</v>
      </c>
      <c r="F418" s="364" t="s">
        <v>1662</v>
      </c>
      <c r="G418" s="365" t="s">
        <v>1663</v>
      </c>
      <c r="H418" s="364" t="s">
        <v>304</v>
      </c>
      <c r="I418" s="364" t="s">
        <v>1187</v>
      </c>
      <c r="J418" s="366" t="s">
        <v>1443</v>
      </c>
      <c r="K418" s="366">
        <v>418334</v>
      </c>
      <c r="L418" s="366">
        <v>2</v>
      </c>
      <c r="M418" s="366">
        <v>418334</v>
      </c>
      <c r="N418" s="366">
        <v>2</v>
      </c>
    </row>
    <row r="419" spans="1:14" ht="60">
      <c r="A419" s="364">
        <v>417</v>
      </c>
      <c r="B419" s="365" t="s">
        <v>112</v>
      </c>
      <c r="C419" s="364" t="s">
        <v>1078</v>
      </c>
      <c r="D419" s="364" t="s">
        <v>1079</v>
      </c>
      <c r="E419" s="364" t="s">
        <v>108</v>
      </c>
      <c r="F419" s="364" t="s">
        <v>1188</v>
      </c>
      <c r="G419" s="365" t="s">
        <v>329</v>
      </c>
      <c r="H419" s="364" t="s">
        <v>304</v>
      </c>
      <c r="I419" s="364" t="s">
        <v>1187</v>
      </c>
      <c r="J419" s="366" t="s">
        <v>1189</v>
      </c>
      <c r="K419" s="366">
        <v>-678966</v>
      </c>
      <c r="L419" s="366">
        <v>-2</v>
      </c>
      <c r="M419" s="366">
        <v>-678966</v>
      </c>
      <c r="N419" s="366">
        <v>-2</v>
      </c>
    </row>
    <row r="420" spans="1:14" ht="48">
      <c r="A420" s="364">
        <v>418</v>
      </c>
      <c r="B420" s="365" t="s">
        <v>112</v>
      </c>
      <c r="C420" s="364" t="s">
        <v>1078</v>
      </c>
      <c r="D420" s="364" t="s">
        <v>1079</v>
      </c>
      <c r="E420" s="364" t="s">
        <v>108</v>
      </c>
      <c r="F420" s="364" t="s">
        <v>1218</v>
      </c>
      <c r="G420" s="365" t="s">
        <v>342</v>
      </c>
      <c r="H420" s="364" t="s">
        <v>301</v>
      </c>
      <c r="I420" s="364" t="s">
        <v>1187</v>
      </c>
      <c r="J420" s="366" t="s">
        <v>1219</v>
      </c>
      <c r="K420" s="366">
        <v>626799</v>
      </c>
      <c r="L420" s="366">
        <v>2</v>
      </c>
      <c r="M420" s="366">
        <v>626799</v>
      </c>
      <c r="N420" s="366">
        <v>2</v>
      </c>
    </row>
    <row r="421" spans="1:14" ht="60">
      <c r="A421" s="364">
        <v>419</v>
      </c>
      <c r="B421" s="365" t="s">
        <v>112</v>
      </c>
      <c r="C421" s="364" t="s">
        <v>1078</v>
      </c>
      <c r="D421" s="364" t="s">
        <v>1079</v>
      </c>
      <c r="E421" s="364" t="s">
        <v>108</v>
      </c>
      <c r="F421" s="364" t="s">
        <v>1200</v>
      </c>
      <c r="G421" s="365" t="s">
        <v>965</v>
      </c>
      <c r="H421" s="364" t="s">
        <v>304</v>
      </c>
      <c r="I421" s="364" t="s">
        <v>1187</v>
      </c>
      <c r="J421" s="366" t="s">
        <v>1201</v>
      </c>
      <c r="K421" s="366">
        <v>372187</v>
      </c>
      <c r="L421" s="366">
        <v>1</v>
      </c>
      <c r="M421" s="366">
        <v>372187</v>
      </c>
      <c r="N421" s="366">
        <v>1</v>
      </c>
    </row>
    <row r="422" spans="1:14" ht="24">
      <c r="A422" s="364">
        <v>420</v>
      </c>
      <c r="B422" s="365" t="s">
        <v>112</v>
      </c>
      <c r="C422" s="364" t="s">
        <v>1078</v>
      </c>
      <c r="D422" s="364" t="s">
        <v>1079</v>
      </c>
      <c r="E422" s="364" t="s">
        <v>108</v>
      </c>
      <c r="F422" s="364" t="s">
        <v>1261</v>
      </c>
      <c r="G422" s="365" t="s">
        <v>324</v>
      </c>
      <c r="H422" s="364" t="s">
        <v>294</v>
      </c>
      <c r="I422" s="364" t="s">
        <v>1081</v>
      </c>
      <c r="J422" s="366" t="s">
        <v>1262</v>
      </c>
      <c r="K422" s="366">
        <v>281899</v>
      </c>
      <c r="L422" s="366">
        <v>4</v>
      </c>
      <c r="M422" s="366">
        <v>281899</v>
      </c>
      <c r="N422" s="366">
        <v>4</v>
      </c>
    </row>
    <row r="423" spans="1:14" ht="24">
      <c r="A423" s="364">
        <v>421</v>
      </c>
      <c r="B423" s="365" t="s">
        <v>112</v>
      </c>
      <c r="C423" s="364" t="s">
        <v>1078</v>
      </c>
      <c r="D423" s="364" t="s">
        <v>1079</v>
      </c>
      <c r="E423" s="364" t="s">
        <v>108</v>
      </c>
      <c r="F423" s="364" t="s">
        <v>1098</v>
      </c>
      <c r="G423" s="365" t="s">
        <v>311</v>
      </c>
      <c r="H423" s="364" t="s">
        <v>294</v>
      </c>
      <c r="I423" s="364" t="s">
        <v>1081</v>
      </c>
      <c r="J423" s="366" t="s">
        <v>1099</v>
      </c>
      <c r="K423" s="366">
        <v>296628</v>
      </c>
      <c r="L423" s="366">
        <v>4</v>
      </c>
      <c r="M423" s="366">
        <v>296628</v>
      </c>
      <c r="N423" s="366">
        <v>4</v>
      </c>
    </row>
    <row r="424" spans="1:14" ht="24">
      <c r="A424" s="364">
        <v>422</v>
      </c>
      <c r="B424" s="365" t="s">
        <v>112</v>
      </c>
      <c r="C424" s="364" t="s">
        <v>1078</v>
      </c>
      <c r="D424" s="364" t="s">
        <v>1079</v>
      </c>
      <c r="E424" s="364" t="s">
        <v>108</v>
      </c>
      <c r="F424" s="364" t="s">
        <v>1134</v>
      </c>
      <c r="G424" s="365" t="s">
        <v>337</v>
      </c>
      <c r="H424" s="364" t="s">
        <v>294</v>
      </c>
      <c r="I424" s="364" t="s">
        <v>1081</v>
      </c>
      <c r="J424" s="366" t="s">
        <v>1135</v>
      </c>
      <c r="K424" s="366">
        <v>308150</v>
      </c>
      <c r="L424" s="366">
        <v>4</v>
      </c>
      <c r="M424" s="366">
        <v>308150</v>
      </c>
      <c r="N424" s="366">
        <v>4</v>
      </c>
    </row>
    <row r="425" spans="1:14" ht="24">
      <c r="A425" s="364">
        <v>423</v>
      </c>
      <c r="B425" s="365" t="s">
        <v>112</v>
      </c>
      <c r="C425" s="364" t="s">
        <v>1078</v>
      </c>
      <c r="D425" s="364" t="s">
        <v>1090</v>
      </c>
      <c r="E425" s="364" t="s">
        <v>108</v>
      </c>
      <c r="F425" s="364" t="s">
        <v>1463</v>
      </c>
      <c r="G425" s="365" t="s">
        <v>420</v>
      </c>
      <c r="H425" s="364" t="s">
        <v>300</v>
      </c>
      <c r="I425" s="364" t="s">
        <v>1081</v>
      </c>
      <c r="J425" s="366" t="s">
        <v>1464</v>
      </c>
      <c r="K425" s="366">
        <v>373525</v>
      </c>
      <c r="L425" s="366">
        <v>4</v>
      </c>
      <c r="M425" s="366">
        <v>373525</v>
      </c>
      <c r="N425" s="366">
        <v>4</v>
      </c>
    </row>
    <row r="426" spans="1:14" ht="24">
      <c r="A426" s="364">
        <v>424</v>
      </c>
      <c r="B426" s="365" t="s">
        <v>112</v>
      </c>
      <c r="C426" s="364" t="s">
        <v>1078</v>
      </c>
      <c r="D426" s="364" t="s">
        <v>1090</v>
      </c>
      <c r="E426" s="364" t="s">
        <v>108</v>
      </c>
      <c r="F426" s="364" t="s">
        <v>1628</v>
      </c>
      <c r="G426" s="365" t="s">
        <v>1629</v>
      </c>
      <c r="H426" s="364" t="s">
        <v>300</v>
      </c>
      <c r="I426" s="364" t="s">
        <v>1081</v>
      </c>
      <c r="J426" s="366" t="s">
        <v>1630</v>
      </c>
      <c r="K426" s="366">
        <v>452443</v>
      </c>
      <c r="L426" s="366">
        <v>4</v>
      </c>
      <c r="M426" s="366">
        <v>452443</v>
      </c>
      <c r="N426" s="366">
        <v>4</v>
      </c>
    </row>
    <row r="427" spans="1:14" ht="24">
      <c r="A427" s="364">
        <v>425</v>
      </c>
      <c r="B427" s="365" t="s">
        <v>112</v>
      </c>
      <c r="C427" s="364" t="s">
        <v>1078</v>
      </c>
      <c r="D427" s="364" t="s">
        <v>1090</v>
      </c>
      <c r="E427" s="364" t="s">
        <v>108</v>
      </c>
      <c r="F427" s="364" t="s">
        <v>1422</v>
      </c>
      <c r="G427" s="365" t="s">
        <v>325</v>
      </c>
      <c r="H427" s="364" t="s">
        <v>300</v>
      </c>
      <c r="I427" s="364" t="s">
        <v>1081</v>
      </c>
      <c r="J427" s="366" t="s">
        <v>1423</v>
      </c>
      <c r="K427" s="366">
        <v>379544</v>
      </c>
      <c r="L427" s="366">
        <v>4</v>
      </c>
      <c r="M427" s="366">
        <v>379544</v>
      </c>
      <c r="N427" s="366">
        <v>4</v>
      </c>
    </row>
    <row r="428" spans="1:14" ht="36">
      <c r="A428" s="364">
        <v>426</v>
      </c>
      <c r="B428" s="365" t="s">
        <v>112</v>
      </c>
      <c r="C428" s="364" t="s">
        <v>1078</v>
      </c>
      <c r="D428" s="364" t="s">
        <v>1079</v>
      </c>
      <c r="E428" s="364" t="s">
        <v>108</v>
      </c>
      <c r="F428" s="364" t="s">
        <v>1144</v>
      </c>
      <c r="G428" s="365" t="s">
        <v>332</v>
      </c>
      <c r="H428" s="364" t="s">
        <v>293</v>
      </c>
      <c r="I428" s="364" t="s">
        <v>1081</v>
      </c>
      <c r="J428" s="366" t="s">
        <v>1145</v>
      </c>
      <c r="K428" s="366">
        <v>342881</v>
      </c>
      <c r="L428" s="366">
        <v>4</v>
      </c>
      <c r="M428" s="366">
        <v>342881</v>
      </c>
      <c r="N428" s="366">
        <v>4</v>
      </c>
    </row>
    <row r="429" spans="1:14" ht="36">
      <c r="A429" s="364">
        <v>427</v>
      </c>
      <c r="B429" s="365" t="s">
        <v>112</v>
      </c>
      <c r="C429" s="364" t="s">
        <v>1078</v>
      </c>
      <c r="D429" s="364" t="s">
        <v>1086</v>
      </c>
      <c r="E429" s="364" t="s">
        <v>108</v>
      </c>
      <c r="F429" s="364" t="s">
        <v>1208</v>
      </c>
      <c r="G429" s="365" t="s">
        <v>415</v>
      </c>
      <c r="H429" s="364" t="s">
        <v>293</v>
      </c>
      <c r="I429" s="364" t="s">
        <v>1081</v>
      </c>
      <c r="J429" s="366" t="s">
        <v>1209</v>
      </c>
      <c r="K429" s="366">
        <v>260654</v>
      </c>
      <c r="L429" s="366">
        <v>4</v>
      </c>
      <c r="M429" s="366">
        <v>260654</v>
      </c>
      <c r="N429" s="366">
        <v>4</v>
      </c>
    </row>
    <row r="430" spans="1:14" ht="36">
      <c r="A430" s="364">
        <v>428</v>
      </c>
      <c r="B430" s="365" t="s">
        <v>112</v>
      </c>
      <c r="C430" s="364" t="s">
        <v>1078</v>
      </c>
      <c r="D430" s="364" t="s">
        <v>1079</v>
      </c>
      <c r="E430" s="364" t="s">
        <v>108</v>
      </c>
      <c r="F430" s="364" t="s">
        <v>1153</v>
      </c>
      <c r="G430" s="365" t="s">
        <v>969</v>
      </c>
      <c r="H430" s="364" t="s">
        <v>293</v>
      </c>
      <c r="I430" s="364" t="s">
        <v>1084</v>
      </c>
      <c r="J430" s="366" t="s">
        <v>1154</v>
      </c>
      <c r="K430" s="366">
        <v>395076</v>
      </c>
      <c r="L430" s="366">
        <v>4</v>
      </c>
      <c r="M430" s="366">
        <v>395076</v>
      </c>
      <c r="N430" s="366">
        <v>4</v>
      </c>
    </row>
    <row r="431" spans="1:14" ht="36">
      <c r="A431" s="364">
        <v>429</v>
      </c>
      <c r="B431" s="365" t="s">
        <v>112</v>
      </c>
      <c r="C431" s="364" t="s">
        <v>1078</v>
      </c>
      <c r="D431" s="364" t="s">
        <v>1079</v>
      </c>
      <c r="E431" s="364" t="s">
        <v>108</v>
      </c>
      <c r="F431" s="364" t="s">
        <v>1083</v>
      </c>
      <c r="G431" s="365" t="s">
        <v>312</v>
      </c>
      <c r="H431" s="364" t="s">
        <v>293</v>
      </c>
      <c r="I431" s="364" t="s">
        <v>1084</v>
      </c>
      <c r="J431" s="366" t="s">
        <v>1085</v>
      </c>
      <c r="K431" s="366">
        <v>520183</v>
      </c>
      <c r="L431" s="366">
        <v>4</v>
      </c>
      <c r="M431" s="366">
        <v>520183</v>
      </c>
      <c r="N431" s="366">
        <v>4</v>
      </c>
    </row>
    <row r="432" spans="1:14" ht="36">
      <c r="A432" s="364">
        <v>430</v>
      </c>
      <c r="B432" s="365" t="s">
        <v>112</v>
      </c>
      <c r="C432" s="364" t="s">
        <v>1078</v>
      </c>
      <c r="D432" s="364" t="s">
        <v>1079</v>
      </c>
      <c r="E432" s="364" t="s">
        <v>108</v>
      </c>
      <c r="F432" s="364" t="s">
        <v>1196</v>
      </c>
      <c r="G432" s="365" t="s">
        <v>334</v>
      </c>
      <c r="H432" s="364" t="s">
        <v>293</v>
      </c>
      <c r="I432" s="364" t="s">
        <v>1084</v>
      </c>
      <c r="J432" s="366" t="s">
        <v>1197</v>
      </c>
      <c r="K432" s="366">
        <v>218013</v>
      </c>
      <c r="L432" s="366">
        <v>2</v>
      </c>
      <c r="M432" s="366">
        <v>218013</v>
      </c>
      <c r="N432" s="366">
        <v>2</v>
      </c>
    </row>
    <row r="433" spans="1:14" ht="36">
      <c r="A433" s="364">
        <v>431</v>
      </c>
      <c r="B433" s="365" t="s">
        <v>112</v>
      </c>
      <c r="C433" s="364" t="s">
        <v>1078</v>
      </c>
      <c r="D433" s="364" t="s">
        <v>1079</v>
      </c>
      <c r="E433" s="364" t="s">
        <v>108</v>
      </c>
      <c r="F433" s="364" t="s">
        <v>1180</v>
      </c>
      <c r="G433" s="365" t="s">
        <v>417</v>
      </c>
      <c r="H433" s="364" t="s">
        <v>293</v>
      </c>
      <c r="I433" s="364" t="s">
        <v>1084</v>
      </c>
      <c r="J433" s="366" t="s">
        <v>1181</v>
      </c>
      <c r="K433" s="366">
        <v>337742</v>
      </c>
      <c r="L433" s="366">
        <v>4</v>
      </c>
      <c r="M433" s="366">
        <v>337742</v>
      </c>
      <c r="N433" s="366">
        <v>4</v>
      </c>
    </row>
    <row r="434" spans="1:14" ht="36">
      <c r="A434" s="364">
        <v>432</v>
      </c>
      <c r="B434" s="365" t="s">
        <v>112</v>
      </c>
      <c r="C434" s="364" t="s">
        <v>1078</v>
      </c>
      <c r="D434" s="364" t="s">
        <v>1086</v>
      </c>
      <c r="E434" s="364" t="s">
        <v>108</v>
      </c>
      <c r="F434" s="364" t="s">
        <v>1232</v>
      </c>
      <c r="G434" s="365" t="s">
        <v>972</v>
      </c>
      <c r="H434" s="364" t="s">
        <v>295</v>
      </c>
      <c r="I434" s="364" t="s">
        <v>1092</v>
      </c>
      <c r="J434" s="366" t="s">
        <v>1233</v>
      </c>
      <c r="K434" s="366">
        <v>281247</v>
      </c>
      <c r="L434" s="366">
        <v>3</v>
      </c>
      <c r="M434" s="366">
        <v>281247</v>
      </c>
      <c r="N434" s="366">
        <v>3</v>
      </c>
    </row>
    <row r="435" spans="1:14">
      <c r="A435" s="364">
        <v>433</v>
      </c>
      <c r="B435" s="365" t="s">
        <v>72</v>
      </c>
      <c r="C435" s="364" t="s">
        <v>1078</v>
      </c>
      <c r="D435" s="364" t="s">
        <v>1102</v>
      </c>
      <c r="E435" s="364" t="s">
        <v>67</v>
      </c>
      <c r="F435" s="364" t="s">
        <v>1142</v>
      </c>
      <c r="G435" s="365" t="s">
        <v>354</v>
      </c>
      <c r="H435" s="364" t="s">
        <v>303</v>
      </c>
      <c r="I435" s="364" t="s">
        <v>1081</v>
      </c>
      <c r="J435" s="366" t="s">
        <v>1143</v>
      </c>
      <c r="K435" s="366">
        <v>4101840</v>
      </c>
      <c r="L435" s="366">
        <v>60</v>
      </c>
      <c r="M435" s="366">
        <v>4101840</v>
      </c>
      <c r="N435" s="366">
        <v>60</v>
      </c>
    </row>
    <row r="436" spans="1:14">
      <c r="A436" s="364">
        <v>434</v>
      </c>
      <c r="B436" s="365" t="s">
        <v>72</v>
      </c>
      <c r="C436" s="364" t="s">
        <v>1078</v>
      </c>
      <c r="D436" s="364" t="s">
        <v>1102</v>
      </c>
      <c r="E436" s="364" t="s">
        <v>67</v>
      </c>
      <c r="F436" s="364" t="s">
        <v>1103</v>
      </c>
      <c r="G436" s="365" t="s">
        <v>977</v>
      </c>
      <c r="H436" s="364" t="s">
        <v>303</v>
      </c>
      <c r="I436" s="364" t="s">
        <v>1081</v>
      </c>
      <c r="J436" s="366" t="s">
        <v>1104</v>
      </c>
      <c r="K436" s="366">
        <v>2535840</v>
      </c>
      <c r="L436" s="366">
        <v>40</v>
      </c>
      <c r="M436" s="366">
        <v>2535840</v>
      </c>
      <c r="N436" s="366">
        <v>40</v>
      </c>
    </row>
    <row r="437" spans="1:14" ht="24">
      <c r="A437" s="364">
        <v>435</v>
      </c>
      <c r="B437" s="365" t="s">
        <v>72</v>
      </c>
      <c r="C437" s="364" t="s">
        <v>1078</v>
      </c>
      <c r="D437" s="364" t="s">
        <v>1090</v>
      </c>
      <c r="E437" s="364" t="s">
        <v>67</v>
      </c>
      <c r="F437" s="364" t="s">
        <v>1127</v>
      </c>
      <c r="G437" s="365" t="s">
        <v>315</v>
      </c>
      <c r="H437" s="364" t="s">
        <v>287</v>
      </c>
      <c r="I437" s="364" t="s">
        <v>1092</v>
      </c>
      <c r="J437" s="366" t="s">
        <v>1128</v>
      </c>
      <c r="K437" s="366">
        <v>-662533</v>
      </c>
      <c r="L437" s="366">
        <v>-7</v>
      </c>
      <c r="M437" s="366">
        <v>-662533</v>
      </c>
      <c r="N437" s="366">
        <v>-7</v>
      </c>
    </row>
    <row r="438" spans="1:14" ht="24">
      <c r="A438" s="364">
        <v>436</v>
      </c>
      <c r="B438" s="365" t="s">
        <v>72</v>
      </c>
      <c r="C438" s="364" t="s">
        <v>1078</v>
      </c>
      <c r="D438" s="364" t="s">
        <v>1090</v>
      </c>
      <c r="E438" s="364" t="s">
        <v>67</v>
      </c>
      <c r="F438" s="364" t="s">
        <v>1132</v>
      </c>
      <c r="G438" s="365" t="s">
        <v>325</v>
      </c>
      <c r="H438" s="364" t="s">
        <v>287</v>
      </c>
      <c r="I438" s="364" t="s">
        <v>1092</v>
      </c>
      <c r="J438" s="366" t="s">
        <v>1133</v>
      </c>
      <c r="K438" s="366">
        <v>169575</v>
      </c>
      <c r="L438" s="366">
        <v>2</v>
      </c>
      <c r="M438" s="366">
        <v>169575</v>
      </c>
      <c r="N438" s="366">
        <v>2</v>
      </c>
    </row>
    <row r="439" spans="1:14" ht="24">
      <c r="A439" s="364">
        <v>437</v>
      </c>
      <c r="B439" s="365" t="s">
        <v>72</v>
      </c>
      <c r="C439" s="364" t="s">
        <v>1078</v>
      </c>
      <c r="D439" s="364" t="s">
        <v>1090</v>
      </c>
      <c r="E439" s="364" t="s">
        <v>67</v>
      </c>
      <c r="F439" s="364" t="s">
        <v>1125</v>
      </c>
      <c r="G439" s="365" t="s">
        <v>340</v>
      </c>
      <c r="H439" s="364" t="s">
        <v>287</v>
      </c>
      <c r="I439" s="364" t="s">
        <v>1092</v>
      </c>
      <c r="J439" s="366" t="s">
        <v>1126</v>
      </c>
      <c r="K439" s="366">
        <v>599250</v>
      </c>
      <c r="L439" s="366">
        <v>6</v>
      </c>
      <c r="M439" s="366">
        <v>599250</v>
      </c>
      <c r="N439" s="366">
        <v>6</v>
      </c>
    </row>
    <row r="440" spans="1:14" ht="24">
      <c r="A440" s="364">
        <v>438</v>
      </c>
      <c r="B440" s="365" t="s">
        <v>72</v>
      </c>
      <c r="C440" s="364" t="s">
        <v>1078</v>
      </c>
      <c r="D440" s="364" t="s">
        <v>1090</v>
      </c>
      <c r="E440" s="364" t="s">
        <v>67</v>
      </c>
      <c r="F440" s="364" t="s">
        <v>1106</v>
      </c>
      <c r="G440" s="365" t="s">
        <v>1011</v>
      </c>
      <c r="H440" s="364" t="s">
        <v>287</v>
      </c>
      <c r="I440" s="364" t="s">
        <v>1092</v>
      </c>
      <c r="J440" s="366" t="s">
        <v>1107</v>
      </c>
      <c r="K440" s="366">
        <v>431800</v>
      </c>
      <c r="L440" s="366">
        <v>4</v>
      </c>
      <c r="M440" s="366">
        <v>431800</v>
      </c>
      <c r="N440" s="366">
        <v>4</v>
      </c>
    </row>
    <row r="441" spans="1:14" ht="24">
      <c r="A441" s="364">
        <v>439</v>
      </c>
      <c r="B441" s="365" t="s">
        <v>72</v>
      </c>
      <c r="C441" s="364" t="s">
        <v>1078</v>
      </c>
      <c r="D441" s="364" t="s">
        <v>1090</v>
      </c>
      <c r="E441" s="364" t="s">
        <v>67</v>
      </c>
      <c r="F441" s="364" t="s">
        <v>1214</v>
      </c>
      <c r="G441" s="365" t="s">
        <v>1010</v>
      </c>
      <c r="H441" s="364" t="s">
        <v>287</v>
      </c>
      <c r="I441" s="364" t="s">
        <v>1092</v>
      </c>
      <c r="J441" s="366" t="s">
        <v>1215</v>
      </c>
      <c r="K441" s="366">
        <v>182070</v>
      </c>
      <c r="L441" s="366">
        <v>2</v>
      </c>
      <c r="M441" s="366">
        <v>182070</v>
      </c>
      <c r="N441" s="366">
        <v>2</v>
      </c>
    </row>
    <row r="442" spans="1:14" ht="48">
      <c r="A442" s="364">
        <v>440</v>
      </c>
      <c r="B442" s="365" t="s">
        <v>72</v>
      </c>
      <c r="C442" s="364" t="s">
        <v>1078</v>
      </c>
      <c r="D442" s="364" t="s">
        <v>1090</v>
      </c>
      <c r="E442" s="364" t="s">
        <v>67</v>
      </c>
      <c r="F442" s="364" t="s">
        <v>1480</v>
      </c>
      <c r="G442" s="365" t="s">
        <v>1058</v>
      </c>
      <c r="H442" s="364" t="s">
        <v>1059</v>
      </c>
      <c r="I442" s="364" t="s">
        <v>1481</v>
      </c>
      <c r="J442" s="366" t="s">
        <v>1482</v>
      </c>
      <c r="K442" s="366">
        <v>435845</v>
      </c>
      <c r="L442" s="366">
        <v>2</v>
      </c>
      <c r="M442" s="366">
        <v>435845</v>
      </c>
      <c r="N442" s="366">
        <v>2</v>
      </c>
    </row>
    <row r="443" spans="1:14" ht="24">
      <c r="A443" s="364">
        <v>441</v>
      </c>
      <c r="B443" s="365" t="s">
        <v>72</v>
      </c>
      <c r="C443" s="364" t="s">
        <v>1078</v>
      </c>
      <c r="D443" s="364" t="s">
        <v>1090</v>
      </c>
      <c r="E443" s="364" t="s">
        <v>67</v>
      </c>
      <c r="F443" s="364" t="s">
        <v>1202</v>
      </c>
      <c r="G443" s="365" t="s">
        <v>975</v>
      </c>
      <c r="H443" s="364" t="s">
        <v>289</v>
      </c>
      <c r="I443" s="364" t="s">
        <v>1115</v>
      </c>
      <c r="J443" s="366" t="s">
        <v>1203</v>
      </c>
      <c r="K443" s="366">
        <v>10519008</v>
      </c>
      <c r="L443" s="366">
        <v>100</v>
      </c>
      <c r="M443" s="366">
        <v>10519008</v>
      </c>
      <c r="N443" s="366">
        <v>100</v>
      </c>
    </row>
    <row r="444" spans="1:14">
      <c r="A444" s="364">
        <v>442</v>
      </c>
      <c r="B444" s="365" t="s">
        <v>72</v>
      </c>
      <c r="C444" s="364" t="s">
        <v>1078</v>
      </c>
      <c r="D444" s="364" t="s">
        <v>1090</v>
      </c>
      <c r="E444" s="364" t="s">
        <v>67</v>
      </c>
      <c r="F444" s="364" t="s">
        <v>1114</v>
      </c>
      <c r="G444" s="365" t="s">
        <v>321</v>
      </c>
      <c r="H444" s="364" t="s">
        <v>289</v>
      </c>
      <c r="I444" s="364" t="s">
        <v>1115</v>
      </c>
      <c r="J444" s="366" t="s">
        <v>1116</v>
      </c>
      <c r="K444" s="366">
        <v>237608</v>
      </c>
      <c r="L444" s="366">
        <v>2</v>
      </c>
      <c r="M444" s="366">
        <v>237608</v>
      </c>
      <c r="N444" s="366">
        <v>2</v>
      </c>
    </row>
    <row r="445" spans="1:14" ht="48">
      <c r="A445" s="364">
        <v>443</v>
      </c>
      <c r="B445" s="365" t="s">
        <v>72</v>
      </c>
      <c r="C445" s="364" t="s">
        <v>1078</v>
      </c>
      <c r="D445" s="364" t="s">
        <v>1131</v>
      </c>
      <c r="E445" s="364" t="s">
        <v>67</v>
      </c>
      <c r="F445" s="364" t="s">
        <v>1448</v>
      </c>
      <c r="G445" s="365" t="s">
        <v>379</v>
      </c>
      <c r="H445" s="364" t="s">
        <v>304</v>
      </c>
      <c r="I445" s="364" t="s">
        <v>1187</v>
      </c>
      <c r="J445" s="366" t="s">
        <v>1388</v>
      </c>
      <c r="K445" s="366">
        <v>269006</v>
      </c>
      <c r="L445" s="366">
        <v>1</v>
      </c>
      <c r="M445" s="366">
        <v>269006</v>
      </c>
      <c r="N445" s="366">
        <v>1</v>
      </c>
    </row>
    <row r="446" spans="1:14" ht="60">
      <c r="A446" s="364">
        <v>444</v>
      </c>
      <c r="B446" s="365" t="s">
        <v>72</v>
      </c>
      <c r="C446" s="364" t="s">
        <v>1078</v>
      </c>
      <c r="D446" s="364" t="s">
        <v>1079</v>
      </c>
      <c r="E446" s="364" t="s">
        <v>67</v>
      </c>
      <c r="F446" s="364" t="s">
        <v>1188</v>
      </c>
      <c r="G446" s="365" t="s">
        <v>329</v>
      </c>
      <c r="H446" s="364" t="s">
        <v>304</v>
      </c>
      <c r="I446" s="364" t="s">
        <v>1187</v>
      </c>
      <c r="J446" s="366" t="s">
        <v>1189</v>
      </c>
      <c r="K446" s="366">
        <v>1388794</v>
      </c>
      <c r="L446" s="366">
        <v>4</v>
      </c>
      <c r="M446" s="366">
        <v>1388794</v>
      </c>
      <c r="N446" s="366">
        <v>4</v>
      </c>
    </row>
    <row r="447" spans="1:14" ht="48">
      <c r="A447" s="364">
        <v>445</v>
      </c>
      <c r="B447" s="365" t="s">
        <v>72</v>
      </c>
      <c r="C447" s="364" t="s">
        <v>1078</v>
      </c>
      <c r="D447" s="364" t="s">
        <v>1079</v>
      </c>
      <c r="E447" s="364" t="s">
        <v>67</v>
      </c>
      <c r="F447" s="364" t="s">
        <v>1366</v>
      </c>
      <c r="G447" s="365" t="s">
        <v>353</v>
      </c>
      <c r="H447" s="364" t="s">
        <v>305</v>
      </c>
      <c r="I447" s="364" t="s">
        <v>1187</v>
      </c>
      <c r="J447" s="366" t="s">
        <v>1367</v>
      </c>
      <c r="K447" s="366">
        <v>319753</v>
      </c>
      <c r="L447" s="366">
        <v>1</v>
      </c>
      <c r="M447" s="366">
        <v>319753</v>
      </c>
      <c r="N447" s="366">
        <v>1</v>
      </c>
    </row>
    <row r="448" spans="1:14" ht="48">
      <c r="A448" s="364">
        <v>446</v>
      </c>
      <c r="B448" s="365" t="s">
        <v>72</v>
      </c>
      <c r="C448" s="364" t="s">
        <v>1078</v>
      </c>
      <c r="D448" s="364" t="s">
        <v>1079</v>
      </c>
      <c r="E448" s="364" t="s">
        <v>67</v>
      </c>
      <c r="F448" s="364" t="s">
        <v>1194</v>
      </c>
      <c r="G448" s="365" t="s">
        <v>997</v>
      </c>
      <c r="H448" s="364" t="s">
        <v>305</v>
      </c>
      <c r="I448" s="364" t="s">
        <v>1187</v>
      </c>
      <c r="J448" s="366" t="s">
        <v>1195</v>
      </c>
      <c r="K448" s="366">
        <v>355253</v>
      </c>
      <c r="L448" s="366">
        <v>1</v>
      </c>
      <c r="M448" s="366">
        <v>355253</v>
      </c>
      <c r="N448" s="366">
        <v>1</v>
      </c>
    </row>
    <row r="449" spans="1:14" ht="72">
      <c r="A449" s="364">
        <v>447</v>
      </c>
      <c r="B449" s="365" t="s">
        <v>72</v>
      </c>
      <c r="C449" s="364" t="s">
        <v>1078</v>
      </c>
      <c r="D449" s="364" t="s">
        <v>1079</v>
      </c>
      <c r="E449" s="364" t="s">
        <v>67</v>
      </c>
      <c r="F449" s="364" t="s">
        <v>1236</v>
      </c>
      <c r="G449" s="365" t="s">
        <v>383</v>
      </c>
      <c r="H449" s="364" t="s">
        <v>305</v>
      </c>
      <c r="I449" s="364" t="s">
        <v>1187</v>
      </c>
      <c r="J449" s="366" t="s">
        <v>1237</v>
      </c>
      <c r="K449" s="366">
        <v>230747</v>
      </c>
      <c r="L449" s="366">
        <v>1</v>
      </c>
      <c r="M449" s="366">
        <v>230747</v>
      </c>
      <c r="N449" s="366">
        <v>1</v>
      </c>
    </row>
    <row r="450" spans="1:14" ht="60">
      <c r="A450" s="364">
        <v>448</v>
      </c>
      <c r="B450" s="365" t="s">
        <v>72</v>
      </c>
      <c r="C450" s="364" t="s">
        <v>1078</v>
      </c>
      <c r="D450" s="364" t="s">
        <v>1079</v>
      </c>
      <c r="E450" s="364" t="s">
        <v>67</v>
      </c>
      <c r="F450" s="364" t="s">
        <v>1434</v>
      </c>
      <c r="G450" s="365" t="s">
        <v>1023</v>
      </c>
      <c r="H450" s="364" t="s">
        <v>305</v>
      </c>
      <c r="I450" s="364" t="s">
        <v>1187</v>
      </c>
      <c r="J450" s="366" t="s">
        <v>1435</v>
      </c>
      <c r="K450" s="366">
        <v>234794</v>
      </c>
      <c r="L450" s="366">
        <v>1</v>
      </c>
      <c r="M450" s="366">
        <v>234794</v>
      </c>
      <c r="N450" s="366">
        <v>1</v>
      </c>
    </row>
    <row r="451" spans="1:14" ht="24">
      <c r="A451" s="364">
        <v>449</v>
      </c>
      <c r="B451" s="365" t="s">
        <v>72</v>
      </c>
      <c r="C451" s="364" t="s">
        <v>1078</v>
      </c>
      <c r="D451" s="364" t="s">
        <v>1079</v>
      </c>
      <c r="E451" s="364" t="s">
        <v>67</v>
      </c>
      <c r="F451" s="364" t="s">
        <v>1342</v>
      </c>
      <c r="G451" s="365" t="s">
        <v>407</v>
      </c>
      <c r="H451" s="364" t="s">
        <v>1039</v>
      </c>
      <c r="I451" s="364" t="s">
        <v>1081</v>
      </c>
      <c r="J451" s="366" t="s">
        <v>1343</v>
      </c>
      <c r="K451" s="366">
        <v>238128</v>
      </c>
      <c r="L451" s="366">
        <v>2</v>
      </c>
      <c r="M451" s="366">
        <v>238128</v>
      </c>
      <c r="N451" s="366">
        <v>2</v>
      </c>
    </row>
    <row r="452" spans="1:14" ht="24">
      <c r="A452" s="364">
        <v>450</v>
      </c>
      <c r="B452" s="365" t="s">
        <v>72</v>
      </c>
      <c r="C452" s="364" t="s">
        <v>1078</v>
      </c>
      <c r="D452" s="364" t="s">
        <v>1079</v>
      </c>
      <c r="E452" s="364" t="s">
        <v>67</v>
      </c>
      <c r="F452" s="364" t="s">
        <v>1317</v>
      </c>
      <c r="G452" s="365" t="s">
        <v>1040</v>
      </c>
      <c r="H452" s="364" t="s">
        <v>1039</v>
      </c>
      <c r="I452" s="364" t="s">
        <v>1081</v>
      </c>
      <c r="J452" s="366" t="s">
        <v>1318</v>
      </c>
      <c r="K452" s="366">
        <v>547875</v>
      </c>
      <c r="L452" s="366">
        <v>4</v>
      </c>
      <c r="M452" s="366">
        <v>547875</v>
      </c>
      <c r="N452" s="366">
        <v>4</v>
      </c>
    </row>
    <row r="453" spans="1:14" ht="24">
      <c r="A453" s="364">
        <v>451</v>
      </c>
      <c r="B453" s="365" t="s">
        <v>72</v>
      </c>
      <c r="C453" s="364" t="s">
        <v>1078</v>
      </c>
      <c r="D453" s="364" t="s">
        <v>1079</v>
      </c>
      <c r="E453" s="364" t="s">
        <v>67</v>
      </c>
      <c r="F453" s="364" t="s">
        <v>1391</v>
      </c>
      <c r="G453" s="365" t="s">
        <v>1048</v>
      </c>
      <c r="H453" s="364" t="s">
        <v>1039</v>
      </c>
      <c r="I453" s="364" t="s">
        <v>1081</v>
      </c>
      <c r="J453" s="366" t="s">
        <v>1392</v>
      </c>
      <c r="K453" s="366">
        <v>211068</v>
      </c>
      <c r="L453" s="366">
        <v>2</v>
      </c>
      <c r="M453" s="366">
        <v>211068</v>
      </c>
      <c r="N453" s="366">
        <v>2</v>
      </c>
    </row>
    <row r="454" spans="1:14" ht="36">
      <c r="A454" s="364">
        <v>452</v>
      </c>
      <c r="B454" s="365" t="s">
        <v>72</v>
      </c>
      <c r="C454" s="364" t="s">
        <v>1078</v>
      </c>
      <c r="D454" s="364" t="s">
        <v>1079</v>
      </c>
      <c r="E454" s="364" t="s">
        <v>67</v>
      </c>
      <c r="F454" s="364" t="s">
        <v>1144</v>
      </c>
      <c r="G454" s="365" t="s">
        <v>332</v>
      </c>
      <c r="H454" s="364" t="s">
        <v>293</v>
      </c>
      <c r="I454" s="364" t="s">
        <v>1081</v>
      </c>
      <c r="J454" s="366" t="s">
        <v>1145</v>
      </c>
      <c r="K454" s="366">
        <v>178486</v>
      </c>
      <c r="L454" s="366">
        <v>2</v>
      </c>
      <c r="M454" s="366">
        <v>178486</v>
      </c>
      <c r="N454" s="366">
        <v>2</v>
      </c>
    </row>
    <row r="455" spans="1:14" ht="48">
      <c r="A455" s="364">
        <v>453</v>
      </c>
      <c r="B455" s="365" t="s">
        <v>72</v>
      </c>
      <c r="C455" s="364" t="s">
        <v>1078</v>
      </c>
      <c r="D455" s="364" t="s">
        <v>1159</v>
      </c>
      <c r="E455" s="364" t="s">
        <v>67</v>
      </c>
      <c r="F455" s="364" t="s">
        <v>1178</v>
      </c>
      <c r="G455" s="365" t="s">
        <v>344</v>
      </c>
      <c r="H455" s="364" t="s">
        <v>293</v>
      </c>
      <c r="I455" s="364" t="s">
        <v>1081</v>
      </c>
      <c r="J455" s="366" t="s">
        <v>1179</v>
      </c>
      <c r="K455" s="366">
        <v>167116</v>
      </c>
      <c r="L455" s="366">
        <v>2</v>
      </c>
      <c r="M455" s="366">
        <v>167116</v>
      </c>
      <c r="N455" s="366">
        <v>2</v>
      </c>
    </row>
    <row r="456" spans="1:14" ht="48">
      <c r="A456" s="364">
        <v>454</v>
      </c>
      <c r="B456" s="365" t="s">
        <v>72</v>
      </c>
      <c r="C456" s="364" t="s">
        <v>1078</v>
      </c>
      <c r="D456" s="364" t="s">
        <v>1159</v>
      </c>
      <c r="E456" s="364" t="s">
        <v>67</v>
      </c>
      <c r="F456" s="364" t="s">
        <v>1165</v>
      </c>
      <c r="G456" s="365" t="s">
        <v>416</v>
      </c>
      <c r="H456" s="364" t="s">
        <v>293</v>
      </c>
      <c r="I456" s="364" t="s">
        <v>1081</v>
      </c>
      <c r="J456" s="366" t="s">
        <v>1166</v>
      </c>
      <c r="K456" s="366">
        <v>603926</v>
      </c>
      <c r="L456" s="366">
        <v>8</v>
      </c>
      <c r="M456" s="366">
        <v>603926</v>
      </c>
      <c r="N456" s="366">
        <v>8</v>
      </c>
    </row>
    <row r="457" spans="1:14" ht="48">
      <c r="A457" s="364">
        <v>455</v>
      </c>
      <c r="B457" s="365" t="s">
        <v>72</v>
      </c>
      <c r="C457" s="364" t="s">
        <v>1078</v>
      </c>
      <c r="D457" s="364" t="s">
        <v>1159</v>
      </c>
      <c r="E457" s="364" t="s">
        <v>67</v>
      </c>
      <c r="F457" s="364" t="s">
        <v>1206</v>
      </c>
      <c r="G457" s="365" t="s">
        <v>335</v>
      </c>
      <c r="H457" s="364" t="s">
        <v>293</v>
      </c>
      <c r="I457" s="364" t="s">
        <v>1081</v>
      </c>
      <c r="J457" s="366" t="s">
        <v>1207</v>
      </c>
      <c r="K457" s="366">
        <v>144461</v>
      </c>
      <c r="L457" s="366">
        <v>2</v>
      </c>
      <c r="M457" s="366">
        <v>144461</v>
      </c>
      <c r="N457" s="366">
        <v>2</v>
      </c>
    </row>
    <row r="458" spans="1:14" ht="36">
      <c r="A458" s="364">
        <v>456</v>
      </c>
      <c r="B458" s="365" t="s">
        <v>72</v>
      </c>
      <c r="C458" s="364" t="s">
        <v>1078</v>
      </c>
      <c r="D458" s="364" t="s">
        <v>1086</v>
      </c>
      <c r="E458" s="364" t="s">
        <v>67</v>
      </c>
      <c r="F458" s="364" t="s">
        <v>1208</v>
      </c>
      <c r="G458" s="365" t="s">
        <v>415</v>
      </c>
      <c r="H458" s="364" t="s">
        <v>293</v>
      </c>
      <c r="I458" s="364" t="s">
        <v>1081</v>
      </c>
      <c r="J458" s="366" t="s">
        <v>1209</v>
      </c>
      <c r="K458" s="366">
        <v>407049</v>
      </c>
      <c r="L458" s="366">
        <v>6</v>
      </c>
      <c r="M458" s="366">
        <v>407049</v>
      </c>
      <c r="N458" s="366">
        <v>6</v>
      </c>
    </row>
    <row r="459" spans="1:14" ht="36">
      <c r="A459" s="364">
        <v>457</v>
      </c>
      <c r="B459" s="365" t="s">
        <v>72</v>
      </c>
      <c r="C459" s="364" t="s">
        <v>1078</v>
      </c>
      <c r="D459" s="364" t="s">
        <v>1079</v>
      </c>
      <c r="E459" s="364" t="s">
        <v>67</v>
      </c>
      <c r="F459" s="364" t="s">
        <v>1080</v>
      </c>
      <c r="G459" s="365" t="s">
        <v>316</v>
      </c>
      <c r="H459" s="364" t="s">
        <v>293</v>
      </c>
      <c r="I459" s="364" t="s">
        <v>1081</v>
      </c>
      <c r="J459" s="366" t="s">
        <v>1082</v>
      </c>
      <c r="K459" s="366">
        <v>187849</v>
      </c>
      <c r="L459" s="366">
        <v>2</v>
      </c>
      <c r="M459" s="366">
        <v>187849</v>
      </c>
      <c r="N459" s="366">
        <v>2</v>
      </c>
    </row>
    <row r="460" spans="1:14" ht="24">
      <c r="A460" s="364">
        <v>458</v>
      </c>
      <c r="B460" s="365" t="s">
        <v>72</v>
      </c>
      <c r="C460" s="364" t="s">
        <v>1078</v>
      </c>
      <c r="D460" s="364" t="s">
        <v>1079</v>
      </c>
      <c r="E460" s="364" t="s">
        <v>67</v>
      </c>
      <c r="F460" s="364" t="s">
        <v>1376</v>
      </c>
      <c r="G460" s="365" t="s">
        <v>1049</v>
      </c>
      <c r="H460" s="364" t="s">
        <v>1039</v>
      </c>
      <c r="I460" s="364" t="s">
        <v>1081</v>
      </c>
      <c r="J460" s="366" t="s">
        <v>1377</v>
      </c>
      <c r="K460" s="366">
        <v>751186</v>
      </c>
      <c r="L460" s="366">
        <v>8</v>
      </c>
      <c r="M460" s="366">
        <v>751186</v>
      </c>
      <c r="N460" s="366">
        <v>8</v>
      </c>
    </row>
    <row r="461" spans="1:14" ht="24">
      <c r="A461" s="364">
        <v>459</v>
      </c>
      <c r="B461" s="365" t="s">
        <v>72</v>
      </c>
      <c r="C461" s="364" t="s">
        <v>1078</v>
      </c>
      <c r="D461" s="364" t="s">
        <v>1079</v>
      </c>
      <c r="E461" s="364" t="s">
        <v>67</v>
      </c>
      <c r="F461" s="364" t="s">
        <v>1327</v>
      </c>
      <c r="G461" s="365" t="s">
        <v>1012</v>
      </c>
      <c r="H461" s="364" t="s">
        <v>1039</v>
      </c>
      <c r="I461" s="364" t="s">
        <v>1081</v>
      </c>
      <c r="J461" s="366" t="s">
        <v>1328</v>
      </c>
      <c r="K461" s="366">
        <v>314527</v>
      </c>
      <c r="L461" s="366">
        <v>2</v>
      </c>
      <c r="M461" s="366">
        <v>314527</v>
      </c>
      <c r="N461" s="366">
        <v>2</v>
      </c>
    </row>
    <row r="462" spans="1:14" ht="24">
      <c r="A462" s="364">
        <v>460</v>
      </c>
      <c r="B462" s="365" t="s">
        <v>72</v>
      </c>
      <c r="C462" s="364" t="s">
        <v>1078</v>
      </c>
      <c r="D462" s="364" t="s">
        <v>1079</v>
      </c>
      <c r="E462" s="364" t="s">
        <v>67</v>
      </c>
      <c r="F462" s="364" t="s">
        <v>1323</v>
      </c>
      <c r="G462" s="365" t="s">
        <v>372</v>
      </c>
      <c r="H462" s="364" t="s">
        <v>1039</v>
      </c>
      <c r="I462" s="364" t="s">
        <v>1081</v>
      </c>
      <c r="J462" s="366" t="s">
        <v>1324</v>
      </c>
      <c r="K462" s="366">
        <v>313265</v>
      </c>
      <c r="L462" s="366">
        <v>2</v>
      </c>
      <c r="M462" s="366">
        <v>313265</v>
      </c>
      <c r="N462" s="366">
        <v>2</v>
      </c>
    </row>
    <row r="463" spans="1:14" ht="24">
      <c r="A463" s="364">
        <v>461</v>
      </c>
      <c r="B463" s="365" t="s">
        <v>72</v>
      </c>
      <c r="C463" s="364" t="s">
        <v>1078</v>
      </c>
      <c r="D463" s="364" t="s">
        <v>1079</v>
      </c>
      <c r="E463" s="364" t="s">
        <v>67</v>
      </c>
      <c r="F463" s="364" t="s">
        <v>1336</v>
      </c>
      <c r="G463" s="365" t="s">
        <v>1043</v>
      </c>
      <c r="H463" s="364" t="s">
        <v>1039</v>
      </c>
      <c r="I463" s="364" t="s">
        <v>1081</v>
      </c>
      <c r="J463" s="366" t="s">
        <v>1337</v>
      </c>
      <c r="K463" s="366">
        <v>255086</v>
      </c>
      <c r="L463" s="366">
        <v>2</v>
      </c>
      <c r="M463" s="366">
        <v>255086</v>
      </c>
      <c r="N463" s="366">
        <v>2</v>
      </c>
    </row>
    <row r="464" spans="1:14" ht="36">
      <c r="A464" s="364">
        <v>462</v>
      </c>
      <c r="B464" s="365" t="s">
        <v>72</v>
      </c>
      <c r="C464" s="364" t="s">
        <v>1078</v>
      </c>
      <c r="D464" s="364" t="s">
        <v>1079</v>
      </c>
      <c r="E464" s="364" t="s">
        <v>67</v>
      </c>
      <c r="F464" s="364" t="s">
        <v>1167</v>
      </c>
      <c r="G464" s="365" t="s">
        <v>322</v>
      </c>
      <c r="H464" s="364" t="s">
        <v>293</v>
      </c>
      <c r="I464" s="364" t="s">
        <v>1084</v>
      </c>
      <c r="J464" s="366" t="s">
        <v>1168</v>
      </c>
      <c r="K464" s="366">
        <v>540258</v>
      </c>
      <c r="L464" s="366">
        <v>4</v>
      </c>
      <c r="M464" s="366">
        <v>540258</v>
      </c>
      <c r="N464" s="366">
        <v>4</v>
      </c>
    </row>
    <row r="465" spans="1:14" ht="36">
      <c r="A465" s="364">
        <v>463</v>
      </c>
      <c r="B465" s="365" t="s">
        <v>72</v>
      </c>
      <c r="C465" s="364" t="s">
        <v>1078</v>
      </c>
      <c r="D465" s="364" t="s">
        <v>1079</v>
      </c>
      <c r="E465" s="364" t="s">
        <v>67</v>
      </c>
      <c r="F465" s="364" t="s">
        <v>1174</v>
      </c>
      <c r="G465" s="365" t="s">
        <v>345</v>
      </c>
      <c r="H465" s="364" t="s">
        <v>293</v>
      </c>
      <c r="I465" s="364" t="s">
        <v>1084</v>
      </c>
      <c r="J465" s="366" t="s">
        <v>1175</v>
      </c>
      <c r="K465" s="366">
        <v>476186</v>
      </c>
      <c r="L465" s="366">
        <v>4</v>
      </c>
      <c r="M465" s="366">
        <v>476186</v>
      </c>
      <c r="N465" s="366">
        <v>4</v>
      </c>
    </row>
    <row r="466" spans="1:14" ht="36">
      <c r="A466" s="364">
        <v>464</v>
      </c>
      <c r="B466" s="365" t="s">
        <v>72</v>
      </c>
      <c r="C466" s="364" t="s">
        <v>1078</v>
      </c>
      <c r="D466" s="364" t="s">
        <v>1079</v>
      </c>
      <c r="E466" s="364" t="s">
        <v>67</v>
      </c>
      <c r="F466" s="364" t="s">
        <v>1153</v>
      </c>
      <c r="G466" s="365" t="s">
        <v>969</v>
      </c>
      <c r="H466" s="364" t="s">
        <v>293</v>
      </c>
      <c r="I466" s="364" t="s">
        <v>1084</v>
      </c>
      <c r="J466" s="366" t="s">
        <v>1154</v>
      </c>
      <c r="K466" s="366">
        <v>806388</v>
      </c>
      <c r="L466" s="366">
        <v>8</v>
      </c>
      <c r="M466" s="366">
        <v>806388</v>
      </c>
      <c r="N466" s="366">
        <v>8</v>
      </c>
    </row>
    <row r="467" spans="1:14" ht="36">
      <c r="A467" s="364">
        <v>465</v>
      </c>
      <c r="B467" s="365" t="s">
        <v>72</v>
      </c>
      <c r="C467" s="364" t="s">
        <v>1078</v>
      </c>
      <c r="D467" s="364" t="s">
        <v>1079</v>
      </c>
      <c r="E467" s="364" t="s">
        <v>67</v>
      </c>
      <c r="F467" s="364" t="s">
        <v>1180</v>
      </c>
      <c r="G467" s="365" t="s">
        <v>417</v>
      </c>
      <c r="H467" s="364" t="s">
        <v>293</v>
      </c>
      <c r="I467" s="364" t="s">
        <v>1084</v>
      </c>
      <c r="J467" s="366" t="s">
        <v>1181</v>
      </c>
      <c r="K467" s="366">
        <v>351622</v>
      </c>
      <c r="L467" s="366">
        <v>4</v>
      </c>
      <c r="M467" s="366">
        <v>351622</v>
      </c>
      <c r="N467" s="366">
        <v>4</v>
      </c>
    </row>
    <row r="468" spans="1:14" ht="36">
      <c r="A468" s="364">
        <v>466</v>
      </c>
      <c r="B468" s="365" t="s">
        <v>72</v>
      </c>
      <c r="C468" s="364" t="s">
        <v>1078</v>
      </c>
      <c r="D468" s="364" t="s">
        <v>1090</v>
      </c>
      <c r="E468" s="364" t="s">
        <v>67</v>
      </c>
      <c r="F468" s="364" t="s">
        <v>1672</v>
      </c>
      <c r="G468" s="365" t="s">
        <v>1673</v>
      </c>
      <c r="H468" s="364" t="s">
        <v>284</v>
      </c>
      <c r="I468" s="364" t="s">
        <v>1251</v>
      </c>
      <c r="J468" s="366" t="s">
        <v>1493</v>
      </c>
      <c r="K468" s="366">
        <v>1207807</v>
      </c>
      <c r="L468" s="366">
        <v>4</v>
      </c>
      <c r="M468" s="366">
        <v>1207807</v>
      </c>
      <c r="N468" s="366">
        <v>4</v>
      </c>
    </row>
    <row r="469" spans="1:14" ht="36">
      <c r="A469" s="364">
        <v>467</v>
      </c>
      <c r="B469" s="365" t="s">
        <v>72</v>
      </c>
      <c r="C469" s="364" t="s">
        <v>1078</v>
      </c>
      <c r="D469" s="364" t="s">
        <v>1090</v>
      </c>
      <c r="E469" s="364" t="s">
        <v>67</v>
      </c>
      <c r="F469" s="364" t="s">
        <v>1250</v>
      </c>
      <c r="G469" s="365" t="s">
        <v>370</v>
      </c>
      <c r="H469" s="364" t="s">
        <v>285</v>
      </c>
      <c r="I469" s="364" t="s">
        <v>1251</v>
      </c>
      <c r="J469" s="366" t="s">
        <v>1252</v>
      </c>
      <c r="K469" s="366">
        <v>230722</v>
      </c>
      <c r="L469" s="366">
        <v>1</v>
      </c>
      <c r="M469" s="366">
        <v>230722</v>
      </c>
      <c r="N469" s="366">
        <v>1</v>
      </c>
    </row>
    <row r="470" spans="1:14" ht="24">
      <c r="A470" s="364">
        <v>468</v>
      </c>
      <c r="B470" s="365" t="s">
        <v>72</v>
      </c>
      <c r="C470" s="364" t="s">
        <v>1078</v>
      </c>
      <c r="D470" s="364" t="s">
        <v>1079</v>
      </c>
      <c r="E470" s="364" t="s">
        <v>67</v>
      </c>
      <c r="F470" s="364" t="s">
        <v>1846</v>
      </c>
      <c r="G470" s="365" t="s">
        <v>407</v>
      </c>
      <c r="H470" s="364" t="s">
        <v>302</v>
      </c>
      <c r="I470" s="364" t="s">
        <v>1183</v>
      </c>
      <c r="J470" s="366" t="s">
        <v>1847</v>
      </c>
      <c r="K470" s="366">
        <v>448910</v>
      </c>
      <c r="L470" s="366">
        <v>4</v>
      </c>
      <c r="M470" s="366">
        <v>448910</v>
      </c>
      <c r="N470" s="366">
        <v>4</v>
      </c>
    </row>
    <row r="471" spans="1:14" ht="36">
      <c r="A471" s="364">
        <v>469</v>
      </c>
      <c r="B471" s="365" t="s">
        <v>72</v>
      </c>
      <c r="C471" s="364" t="s">
        <v>1078</v>
      </c>
      <c r="D471" s="364" t="s">
        <v>1079</v>
      </c>
      <c r="E471" s="364" t="s">
        <v>67</v>
      </c>
      <c r="F471" s="364" t="s">
        <v>1348</v>
      </c>
      <c r="G471" s="365" t="s">
        <v>970</v>
      </c>
      <c r="H471" s="364" t="s">
        <v>971</v>
      </c>
      <c r="I471" s="364" t="s">
        <v>1092</v>
      </c>
      <c r="J471" s="366" t="s">
        <v>1349</v>
      </c>
      <c r="K471" s="366">
        <v>0</v>
      </c>
      <c r="L471" s="366">
        <v>0</v>
      </c>
      <c r="M471" s="366">
        <v>0</v>
      </c>
      <c r="N471" s="366">
        <v>0</v>
      </c>
    </row>
    <row r="472" spans="1:14" ht="24">
      <c r="A472" s="364">
        <v>470</v>
      </c>
      <c r="B472" s="365" t="s">
        <v>72</v>
      </c>
      <c r="C472" s="364" t="s">
        <v>1078</v>
      </c>
      <c r="D472" s="364" t="s">
        <v>1090</v>
      </c>
      <c r="E472" s="364" t="s">
        <v>67</v>
      </c>
      <c r="F472" s="364" t="s">
        <v>1224</v>
      </c>
      <c r="G472" s="365" t="s">
        <v>331</v>
      </c>
      <c r="H472" s="364" t="s">
        <v>285</v>
      </c>
      <c r="I472" s="364" t="s">
        <v>1092</v>
      </c>
      <c r="J472" s="366" t="s">
        <v>1225</v>
      </c>
      <c r="K472" s="366">
        <v>1710136</v>
      </c>
      <c r="L472" s="366">
        <v>6</v>
      </c>
      <c r="M472" s="366">
        <v>1710136</v>
      </c>
      <c r="N472" s="366">
        <v>6</v>
      </c>
    </row>
    <row r="473" spans="1:14" ht="48">
      <c r="A473" s="364">
        <v>471</v>
      </c>
      <c r="B473" s="365" t="s">
        <v>72</v>
      </c>
      <c r="C473" s="364" t="s">
        <v>1078</v>
      </c>
      <c r="D473" s="364" t="s">
        <v>1079</v>
      </c>
      <c r="E473" s="364" t="s">
        <v>67</v>
      </c>
      <c r="F473" s="364" t="s">
        <v>1275</v>
      </c>
      <c r="G473" s="365" t="s">
        <v>413</v>
      </c>
      <c r="H473" s="364" t="s">
        <v>414</v>
      </c>
      <c r="I473" s="364" t="s">
        <v>1092</v>
      </c>
      <c r="J473" s="366" t="s">
        <v>1276</v>
      </c>
      <c r="K473" s="366">
        <v>668125</v>
      </c>
      <c r="L473" s="366">
        <v>5</v>
      </c>
      <c r="M473" s="366">
        <v>668125</v>
      </c>
      <c r="N473" s="366">
        <v>5</v>
      </c>
    </row>
    <row r="474" spans="1:14" ht="36">
      <c r="A474" s="364">
        <v>472</v>
      </c>
      <c r="B474" s="365" t="s">
        <v>72</v>
      </c>
      <c r="C474" s="364" t="s">
        <v>1078</v>
      </c>
      <c r="D474" s="364" t="s">
        <v>1131</v>
      </c>
      <c r="E474" s="364" t="s">
        <v>67</v>
      </c>
      <c r="F474" s="364" t="s">
        <v>1305</v>
      </c>
      <c r="G474" s="365" t="s">
        <v>350</v>
      </c>
      <c r="H474" s="364" t="s">
        <v>284</v>
      </c>
      <c r="I474" s="364" t="s">
        <v>1092</v>
      </c>
      <c r="J474" s="366" t="s">
        <v>1306</v>
      </c>
      <c r="K474" s="366">
        <v>1316358</v>
      </c>
      <c r="L474" s="366">
        <v>4</v>
      </c>
      <c r="M474" s="366">
        <v>1316358</v>
      </c>
      <c r="N474" s="366">
        <v>4</v>
      </c>
    </row>
    <row r="475" spans="1:14" ht="36">
      <c r="A475" s="364">
        <v>473</v>
      </c>
      <c r="B475" s="365" t="s">
        <v>72</v>
      </c>
      <c r="C475" s="364" t="s">
        <v>1078</v>
      </c>
      <c r="D475" s="364" t="s">
        <v>1079</v>
      </c>
      <c r="E475" s="364" t="s">
        <v>67</v>
      </c>
      <c r="F475" s="364" t="s">
        <v>1149</v>
      </c>
      <c r="G475" s="365" t="s">
        <v>976</v>
      </c>
      <c r="H475" s="364" t="s">
        <v>292</v>
      </c>
      <c r="I475" s="364" t="s">
        <v>1092</v>
      </c>
      <c r="J475" s="366" t="s">
        <v>1150</v>
      </c>
      <c r="K475" s="366">
        <v>262605</v>
      </c>
      <c r="L475" s="366">
        <v>1</v>
      </c>
      <c r="M475" s="366">
        <v>262605</v>
      </c>
      <c r="N475" s="366">
        <v>1</v>
      </c>
    </row>
    <row r="476" spans="1:14" ht="48">
      <c r="A476" s="364">
        <v>474</v>
      </c>
      <c r="B476" s="365" t="s">
        <v>72</v>
      </c>
      <c r="C476" s="364" t="s">
        <v>1078</v>
      </c>
      <c r="D476" s="364" t="s">
        <v>1079</v>
      </c>
      <c r="E476" s="364" t="s">
        <v>67</v>
      </c>
      <c r="F476" s="364" t="s">
        <v>1246</v>
      </c>
      <c r="G476" s="365" t="s">
        <v>959</v>
      </c>
      <c r="H476" s="364" t="s">
        <v>960</v>
      </c>
      <c r="I476" s="364" t="s">
        <v>1092</v>
      </c>
      <c r="J476" s="366" t="s">
        <v>1247</v>
      </c>
      <c r="K476" s="366">
        <v>196119</v>
      </c>
      <c r="L476" s="366">
        <v>1</v>
      </c>
      <c r="M476" s="366">
        <v>196119</v>
      </c>
      <c r="N476" s="366">
        <v>1</v>
      </c>
    </row>
    <row r="477" spans="1:14" ht="24">
      <c r="A477" s="364">
        <v>475</v>
      </c>
      <c r="B477" s="365" t="s">
        <v>1518</v>
      </c>
      <c r="C477" s="364" t="s">
        <v>1078</v>
      </c>
      <c r="D477" s="364" t="s">
        <v>1102</v>
      </c>
      <c r="E477" s="364" t="s">
        <v>437</v>
      </c>
      <c r="F477" s="364" t="s">
        <v>1142</v>
      </c>
      <c r="G477" s="365" t="s">
        <v>354</v>
      </c>
      <c r="H477" s="364" t="s">
        <v>303</v>
      </c>
      <c r="I477" s="364" t="s">
        <v>1081</v>
      </c>
      <c r="J477" s="366" t="s">
        <v>1143</v>
      </c>
      <c r="K477" s="366">
        <v>577296</v>
      </c>
      <c r="L477" s="366">
        <v>8</v>
      </c>
      <c r="M477" s="366">
        <v>577296</v>
      </c>
      <c r="N477" s="366">
        <v>8</v>
      </c>
    </row>
    <row r="478" spans="1:14" ht="24">
      <c r="A478" s="364">
        <v>476</v>
      </c>
      <c r="B478" s="365" t="s">
        <v>1518</v>
      </c>
      <c r="C478" s="364" t="s">
        <v>1078</v>
      </c>
      <c r="D478" s="364" t="s">
        <v>1079</v>
      </c>
      <c r="E478" s="364" t="s">
        <v>437</v>
      </c>
      <c r="F478" s="364" t="s">
        <v>1342</v>
      </c>
      <c r="G478" s="365" t="s">
        <v>407</v>
      </c>
      <c r="H478" s="364" t="s">
        <v>1039</v>
      </c>
      <c r="I478" s="364" t="s">
        <v>1081</v>
      </c>
      <c r="J478" s="366" t="s">
        <v>1343</v>
      </c>
      <c r="K478" s="366">
        <v>116160</v>
      </c>
      <c r="L478" s="366">
        <v>1</v>
      </c>
      <c r="M478" s="366">
        <v>116160</v>
      </c>
      <c r="N478" s="366">
        <v>1</v>
      </c>
    </row>
    <row r="479" spans="1:14" ht="24">
      <c r="A479" s="364">
        <v>477</v>
      </c>
      <c r="B479" s="365" t="s">
        <v>1518</v>
      </c>
      <c r="C479" s="364" t="s">
        <v>1078</v>
      </c>
      <c r="D479" s="364" t="s">
        <v>1079</v>
      </c>
      <c r="E479" s="364" t="s">
        <v>437</v>
      </c>
      <c r="F479" s="364" t="s">
        <v>1336</v>
      </c>
      <c r="G479" s="365" t="s">
        <v>1043</v>
      </c>
      <c r="H479" s="364" t="s">
        <v>1039</v>
      </c>
      <c r="I479" s="364" t="s">
        <v>1081</v>
      </c>
      <c r="J479" s="366" t="s">
        <v>1337</v>
      </c>
      <c r="K479" s="366">
        <v>248864</v>
      </c>
      <c r="L479" s="366">
        <v>2</v>
      </c>
      <c r="M479" s="366">
        <v>248864</v>
      </c>
      <c r="N479" s="366">
        <v>2</v>
      </c>
    </row>
    <row r="480" spans="1:14" ht="48">
      <c r="A480" s="364">
        <v>478</v>
      </c>
      <c r="B480" s="365" t="s">
        <v>74</v>
      </c>
      <c r="C480" s="364" t="s">
        <v>1078</v>
      </c>
      <c r="D480" s="364" t="s">
        <v>1090</v>
      </c>
      <c r="E480" s="364" t="s">
        <v>67</v>
      </c>
      <c r="F480" s="364" t="s">
        <v>1151</v>
      </c>
      <c r="G480" s="365" t="s">
        <v>996</v>
      </c>
      <c r="H480" s="364" t="s">
        <v>287</v>
      </c>
      <c r="I480" s="364" t="s">
        <v>1092</v>
      </c>
      <c r="J480" s="366" t="s">
        <v>1152</v>
      </c>
      <c r="K480" s="366">
        <v>360386</v>
      </c>
      <c r="L480" s="366">
        <v>4</v>
      </c>
      <c r="M480" s="366">
        <v>360386</v>
      </c>
      <c r="N480" s="366">
        <v>4</v>
      </c>
    </row>
    <row r="481" spans="1:14" ht="48">
      <c r="A481" s="364">
        <v>479</v>
      </c>
      <c r="B481" s="365" t="s">
        <v>74</v>
      </c>
      <c r="C481" s="364" t="s">
        <v>1078</v>
      </c>
      <c r="D481" s="364" t="s">
        <v>1090</v>
      </c>
      <c r="E481" s="364" t="s">
        <v>67</v>
      </c>
      <c r="F481" s="364" t="s">
        <v>1138</v>
      </c>
      <c r="G481" s="365" t="s">
        <v>351</v>
      </c>
      <c r="H481" s="364" t="s">
        <v>287</v>
      </c>
      <c r="I481" s="364" t="s">
        <v>1092</v>
      </c>
      <c r="J481" s="366" t="s">
        <v>1139</v>
      </c>
      <c r="K481" s="366">
        <v>190153</v>
      </c>
      <c r="L481" s="366">
        <v>2</v>
      </c>
      <c r="M481" s="366">
        <v>190153</v>
      </c>
      <c r="N481" s="366">
        <v>2</v>
      </c>
    </row>
    <row r="482" spans="1:14" ht="48">
      <c r="A482" s="364">
        <v>480</v>
      </c>
      <c r="B482" s="365" t="s">
        <v>74</v>
      </c>
      <c r="C482" s="364" t="s">
        <v>1078</v>
      </c>
      <c r="D482" s="364" t="s">
        <v>1090</v>
      </c>
      <c r="E482" s="364" t="s">
        <v>67</v>
      </c>
      <c r="F482" s="364" t="s">
        <v>1125</v>
      </c>
      <c r="G482" s="365" t="s">
        <v>340</v>
      </c>
      <c r="H482" s="364" t="s">
        <v>287</v>
      </c>
      <c r="I482" s="364" t="s">
        <v>1092</v>
      </c>
      <c r="J482" s="366" t="s">
        <v>1126</v>
      </c>
      <c r="K482" s="366">
        <v>199750</v>
      </c>
      <c r="L482" s="366">
        <v>2</v>
      </c>
      <c r="M482" s="366">
        <v>199750</v>
      </c>
      <c r="N482" s="366">
        <v>2</v>
      </c>
    </row>
    <row r="483" spans="1:14" ht="48">
      <c r="A483" s="364">
        <v>481</v>
      </c>
      <c r="B483" s="365" t="s">
        <v>74</v>
      </c>
      <c r="C483" s="364" t="s">
        <v>1078</v>
      </c>
      <c r="D483" s="364" t="s">
        <v>1090</v>
      </c>
      <c r="E483" s="364" t="s">
        <v>67</v>
      </c>
      <c r="F483" s="364" t="s">
        <v>1776</v>
      </c>
      <c r="G483" s="365" t="s">
        <v>347</v>
      </c>
      <c r="H483" s="364" t="s">
        <v>287</v>
      </c>
      <c r="I483" s="364" t="s">
        <v>1092</v>
      </c>
      <c r="J483" s="366" t="s">
        <v>1777</v>
      </c>
      <c r="K483" s="366">
        <v>472600</v>
      </c>
      <c r="L483" s="366">
        <v>4</v>
      </c>
      <c r="M483" s="366">
        <v>472600</v>
      </c>
      <c r="N483" s="366">
        <v>4</v>
      </c>
    </row>
    <row r="484" spans="1:14" ht="48">
      <c r="A484" s="364">
        <v>482</v>
      </c>
      <c r="B484" s="365" t="s">
        <v>74</v>
      </c>
      <c r="C484" s="364" t="s">
        <v>1078</v>
      </c>
      <c r="D484" s="364" t="s">
        <v>1090</v>
      </c>
      <c r="E484" s="364" t="s">
        <v>67</v>
      </c>
      <c r="F484" s="364" t="s">
        <v>1114</v>
      </c>
      <c r="G484" s="365" t="s">
        <v>321</v>
      </c>
      <c r="H484" s="364" t="s">
        <v>289</v>
      </c>
      <c r="I484" s="364" t="s">
        <v>1115</v>
      </c>
      <c r="J484" s="366" t="s">
        <v>1116</v>
      </c>
      <c r="K484" s="366">
        <v>260392</v>
      </c>
      <c r="L484" s="366">
        <v>2</v>
      </c>
      <c r="M484" s="366">
        <v>260392</v>
      </c>
      <c r="N484" s="366">
        <v>2</v>
      </c>
    </row>
    <row r="485" spans="1:14" ht="48">
      <c r="A485" s="364">
        <v>483</v>
      </c>
      <c r="B485" s="365" t="s">
        <v>74</v>
      </c>
      <c r="C485" s="364" t="s">
        <v>1078</v>
      </c>
      <c r="D485" s="364" t="s">
        <v>1131</v>
      </c>
      <c r="E485" s="364" t="s">
        <v>67</v>
      </c>
      <c r="F485" s="364" t="s">
        <v>1311</v>
      </c>
      <c r="G485" s="365" t="s">
        <v>381</v>
      </c>
      <c r="H485" s="364" t="s">
        <v>304</v>
      </c>
      <c r="I485" s="364" t="s">
        <v>1187</v>
      </c>
      <c r="J485" s="366" t="s">
        <v>1312</v>
      </c>
      <c r="K485" s="366">
        <v>563940</v>
      </c>
      <c r="L485" s="366">
        <v>2</v>
      </c>
      <c r="M485" s="366">
        <v>563940</v>
      </c>
      <c r="N485" s="366">
        <v>2</v>
      </c>
    </row>
    <row r="486" spans="1:14" ht="48">
      <c r="A486" s="364">
        <v>484</v>
      </c>
      <c r="B486" s="365" t="s">
        <v>74</v>
      </c>
      <c r="C486" s="364" t="s">
        <v>1078</v>
      </c>
      <c r="D486" s="364" t="s">
        <v>1079</v>
      </c>
      <c r="E486" s="364" t="s">
        <v>67</v>
      </c>
      <c r="F486" s="364" t="s">
        <v>1729</v>
      </c>
      <c r="G486" s="365" t="s">
        <v>418</v>
      </c>
      <c r="H486" s="364" t="s">
        <v>291</v>
      </c>
      <c r="I486" s="364" t="s">
        <v>1081</v>
      </c>
      <c r="J486" s="366" t="s">
        <v>1730</v>
      </c>
      <c r="K486" s="366">
        <v>205077</v>
      </c>
      <c r="L486" s="366">
        <v>2</v>
      </c>
      <c r="M486" s="366">
        <v>205077</v>
      </c>
      <c r="N486" s="366">
        <v>2</v>
      </c>
    </row>
    <row r="487" spans="1:14" ht="48">
      <c r="A487" s="364">
        <v>485</v>
      </c>
      <c r="B487" s="365" t="s">
        <v>74</v>
      </c>
      <c r="C487" s="364" t="s">
        <v>1078</v>
      </c>
      <c r="D487" s="364" t="s">
        <v>1086</v>
      </c>
      <c r="E487" s="364" t="s">
        <v>67</v>
      </c>
      <c r="F487" s="364" t="s">
        <v>1208</v>
      </c>
      <c r="G487" s="365" t="s">
        <v>415</v>
      </c>
      <c r="H487" s="364" t="s">
        <v>293</v>
      </c>
      <c r="I487" s="364" t="s">
        <v>1081</v>
      </c>
      <c r="J487" s="366" t="s">
        <v>1209</v>
      </c>
      <c r="K487" s="366">
        <v>260654</v>
      </c>
      <c r="L487" s="366">
        <v>4</v>
      </c>
      <c r="M487" s="366">
        <v>260654</v>
      </c>
      <c r="N487" s="366">
        <v>4</v>
      </c>
    </row>
    <row r="488" spans="1:14" ht="48">
      <c r="A488" s="364">
        <v>486</v>
      </c>
      <c r="B488" s="365" t="s">
        <v>74</v>
      </c>
      <c r="C488" s="364" t="s">
        <v>1078</v>
      </c>
      <c r="D488" s="364" t="s">
        <v>1079</v>
      </c>
      <c r="E488" s="364" t="s">
        <v>67</v>
      </c>
      <c r="F488" s="364" t="s">
        <v>1167</v>
      </c>
      <c r="G488" s="365" t="s">
        <v>322</v>
      </c>
      <c r="H488" s="364" t="s">
        <v>293</v>
      </c>
      <c r="I488" s="364" t="s">
        <v>1084</v>
      </c>
      <c r="J488" s="366" t="s">
        <v>1168</v>
      </c>
      <c r="K488" s="366">
        <v>1080516</v>
      </c>
      <c r="L488" s="366">
        <v>8</v>
      </c>
      <c r="M488" s="366">
        <v>1080516</v>
      </c>
      <c r="N488" s="366">
        <v>8</v>
      </c>
    </row>
    <row r="489" spans="1:14" ht="48">
      <c r="A489" s="364">
        <v>487</v>
      </c>
      <c r="B489" s="365" t="s">
        <v>74</v>
      </c>
      <c r="C489" s="364" t="s">
        <v>1078</v>
      </c>
      <c r="D489" s="364" t="s">
        <v>1079</v>
      </c>
      <c r="E489" s="364" t="s">
        <v>67</v>
      </c>
      <c r="F489" s="364" t="s">
        <v>1436</v>
      </c>
      <c r="G489" s="365" t="s">
        <v>391</v>
      </c>
      <c r="H489" s="364" t="s">
        <v>304</v>
      </c>
      <c r="I489" s="364" t="s">
        <v>1148</v>
      </c>
      <c r="J489" s="366" t="s">
        <v>1437</v>
      </c>
      <c r="K489" s="366">
        <v>626428</v>
      </c>
      <c r="L489" s="366">
        <v>4</v>
      </c>
      <c r="M489" s="366">
        <v>626428</v>
      </c>
      <c r="N489" s="366">
        <v>4</v>
      </c>
    </row>
    <row r="490" spans="1:14" ht="48">
      <c r="A490" s="364">
        <v>488</v>
      </c>
      <c r="B490" s="365" t="s">
        <v>74</v>
      </c>
      <c r="C490" s="364" t="s">
        <v>1078</v>
      </c>
      <c r="D490" s="364" t="s">
        <v>1079</v>
      </c>
      <c r="E490" s="364" t="s">
        <v>67</v>
      </c>
      <c r="F490" s="364" t="s">
        <v>1108</v>
      </c>
      <c r="G490" s="365" t="s">
        <v>333</v>
      </c>
      <c r="H490" s="364" t="s">
        <v>299</v>
      </c>
      <c r="I490" s="364" t="s">
        <v>1092</v>
      </c>
      <c r="J490" s="366" t="s">
        <v>1109</v>
      </c>
      <c r="K490" s="366">
        <v>1040512</v>
      </c>
      <c r="L490" s="366">
        <v>8</v>
      </c>
      <c r="M490" s="366">
        <v>1040512</v>
      </c>
      <c r="N490" s="366">
        <v>8</v>
      </c>
    </row>
    <row r="491" spans="1:14" ht="24">
      <c r="A491" s="364">
        <v>489</v>
      </c>
      <c r="B491" s="365" t="s">
        <v>144</v>
      </c>
      <c r="C491" s="364" t="s">
        <v>1078</v>
      </c>
      <c r="D491" s="364" t="s">
        <v>1102</v>
      </c>
      <c r="E491" s="364" t="s">
        <v>46</v>
      </c>
      <c r="F491" s="364" t="s">
        <v>1142</v>
      </c>
      <c r="G491" s="365" t="s">
        <v>354</v>
      </c>
      <c r="H491" s="364" t="s">
        <v>303</v>
      </c>
      <c r="I491" s="364" t="s">
        <v>1081</v>
      </c>
      <c r="J491" s="366" t="s">
        <v>1143</v>
      </c>
      <c r="K491" s="366">
        <v>702630</v>
      </c>
      <c r="L491" s="366">
        <v>10</v>
      </c>
      <c r="M491" s="366">
        <v>702630</v>
      </c>
      <c r="N491" s="366">
        <v>10</v>
      </c>
    </row>
    <row r="492" spans="1:14" ht="24">
      <c r="A492" s="364">
        <v>490</v>
      </c>
      <c r="B492" s="365" t="s">
        <v>144</v>
      </c>
      <c r="C492" s="364" t="s">
        <v>1078</v>
      </c>
      <c r="D492" s="364" t="s">
        <v>1102</v>
      </c>
      <c r="E492" s="364" t="s">
        <v>46</v>
      </c>
      <c r="F492" s="364" t="s">
        <v>1321</v>
      </c>
      <c r="G492" s="365" t="s">
        <v>1020</v>
      </c>
      <c r="H492" s="364" t="s">
        <v>303</v>
      </c>
      <c r="I492" s="364" t="s">
        <v>1081</v>
      </c>
      <c r="J492" s="366" t="s">
        <v>1322</v>
      </c>
      <c r="K492" s="366">
        <v>688570</v>
      </c>
      <c r="L492" s="366">
        <v>10</v>
      </c>
      <c r="M492" s="366">
        <v>688570</v>
      </c>
      <c r="N492" s="366">
        <v>10</v>
      </c>
    </row>
    <row r="493" spans="1:14" ht="24">
      <c r="A493" s="364">
        <v>491</v>
      </c>
      <c r="B493" s="365" t="s">
        <v>144</v>
      </c>
      <c r="C493" s="364" t="s">
        <v>1078</v>
      </c>
      <c r="D493" s="364" t="s">
        <v>1102</v>
      </c>
      <c r="E493" s="364" t="s">
        <v>46</v>
      </c>
      <c r="F493" s="364" t="s">
        <v>1155</v>
      </c>
      <c r="G493" s="365" t="s">
        <v>409</v>
      </c>
      <c r="H493" s="364" t="s">
        <v>410</v>
      </c>
      <c r="I493" s="364" t="s">
        <v>1081</v>
      </c>
      <c r="J493" s="366" t="s">
        <v>1156</v>
      </c>
      <c r="K493" s="366">
        <v>3196800</v>
      </c>
      <c r="L493" s="366">
        <v>45</v>
      </c>
      <c r="M493" s="366">
        <v>3196800</v>
      </c>
      <c r="N493" s="366">
        <v>45</v>
      </c>
    </row>
    <row r="494" spans="1:14" ht="24">
      <c r="A494" s="364">
        <v>492</v>
      </c>
      <c r="B494" s="365" t="s">
        <v>144</v>
      </c>
      <c r="C494" s="364" t="s">
        <v>1078</v>
      </c>
      <c r="D494" s="364" t="s">
        <v>1079</v>
      </c>
      <c r="E494" s="364" t="s">
        <v>46</v>
      </c>
      <c r="F494" s="364" t="s">
        <v>1248</v>
      </c>
      <c r="G494" s="365" t="s">
        <v>324</v>
      </c>
      <c r="H494" s="364" t="s">
        <v>307</v>
      </c>
      <c r="I494" s="364" t="s">
        <v>1092</v>
      </c>
      <c r="J494" s="366" t="s">
        <v>1249</v>
      </c>
      <c r="K494" s="366">
        <v>932140</v>
      </c>
      <c r="L494" s="366">
        <v>10</v>
      </c>
      <c r="M494" s="366">
        <v>932140</v>
      </c>
      <c r="N494" s="366">
        <v>10</v>
      </c>
    </row>
    <row r="495" spans="1:14" ht="24">
      <c r="A495" s="364">
        <v>493</v>
      </c>
      <c r="B495" s="365" t="s">
        <v>144</v>
      </c>
      <c r="C495" s="364" t="s">
        <v>1078</v>
      </c>
      <c r="D495" s="364" t="s">
        <v>1090</v>
      </c>
      <c r="E495" s="364" t="s">
        <v>46</v>
      </c>
      <c r="F495" s="364" t="s">
        <v>1151</v>
      </c>
      <c r="G495" s="365" t="s">
        <v>996</v>
      </c>
      <c r="H495" s="364" t="s">
        <v>287</v>
      </c>
      <c r="I495" s="364" t="s">
        <v>1092</v>
      </c>
      <c r="J495" s="366" t="s">
        <v>1152</v>
      </c>
      <c r="K495" s="366">
        <v>2702895</v>
      </c>
      <c r="L495" s="366">
        <v>30</v>
      </c>
      <c r="M495" s="366">
        <v>2702895</v>
      </c>
      <c r="N495" s="366">
        <v>30</v>
      </c>
    </row>
    <row r="496" spans="1:14" ht="24">
      <c r="A496" s="364">
        <v>494</v>
      </c>
      <c r="B496" s="365" t="s">
        <v>144</v>
      </c>
      <c r="C496" s="364" t="s">
        <v>1078</v>
      </c>
      <c r="D496" s="364" t="s">
        <v>1090</v>
      </c>
      <c r="E496" s="364" t="s">
        <v>46</v>
      </c>
      <c r="F496" s="364" t="s">
        <v>1140</v>
      </c>
      <c r="G496" s="365" t="s">
        <v>321</v>
      </c>
      <c r="H496" s="364" t="s">
        <v>287</v>
      </c>
      <c r="I496" s="364" t="s">
        <v>1092</v>
      </c>
      <c r="J496" s="366" t="s">
        <v>1141</v>
      </c>
      <c r="K496" s="366">
        <v>971930</v>
      </c>
      <c r="L496" s="366">
        <v>10</v>
      </c>
      <c r="M496" s="366">
        <v>971930</v>
      </c>
      <c r="N496" s="366">
        <v>10</v>
      </c>
    </row>
    <row r="497" spans="1:14" ht="24">
      <c r="A497" s="364">
        <v>495</v>
      </c>
      <c r="B497" s="365" t="s">
        <v>144</v>
      </c>
      <c r="C497" s="364" t="s">
        <v>1078</v>
      </c>
      <c r="D497" s="364" t="s">
        <v>1090</v>
      </c>
      <c r="E497" s="364" t="s">
        <v>46</v>
      </c>
      <c r="F497" s="364" t="s">
        <v>1138</v>
      </c>
      <c r="G497" s="365" t="s">
        <v>351</v>
      </c>
      <c r="H497" s="364" t="s">
        <v>287</v>
      </c>
      <c r="I497" s="364" t="s">
        <v>1092</v>
      </c>
      <c r="J497" s="366" t="s">
        <v>1139</v>
      </c>
      <c r="K497" s="366">
        <v>2852295</v>
      </c>
      <c r="L497" s="366">
        <v>30</v>
      </c>
      <c r="M497" s="366">
        <v>2852295</v>
      </c>
      <c r="N497" s="366">
        <v>30</v>
      </c>
    </row>
    <row r="498" spans="1:14" ht="24">
      <c r="A498" s="364">
        <v>496</v>
      </c>
      <c r="B498" s="365" t="s">
        <v>144</v>
      </c>
      <c r="C498" s="364" t="s">
        <v>1078</v>
      </c>
      <c r="D498" s="364" t="s">
        <v>1090</v>
      </c>
      <c r="E498" s="364" t="s">
        <v>46</v>
      </c>
      <c r="F498" s="364" t="s">
        <v>1112</v>
      </c>
      <c r="G498" s="365" t="s">
        <v>352</v>
      </c>
      <c r="H498" s="364" t="s">
        <v>287</v>
      </c>
      <c r="I498" s="364" t="s">
        <v>1092</v>
      </c>
      <c r="J498" s="366" t="s">
        <v>1113</v>
      </c>
      <c r="K498" s="366">
        <v>443718</v>
      </c>
      <c r="L498" s="366">
        <v>4</v>
      </c>
      <c r="M498" s="366">
        <v>443718</v>
      </c>
      <c r="N498" s="366">
        <v>4</v>
      </c>
    </row>
    <row r="499" spans="1:14" ht="24">
      <c r="A499" s="364">
        <v>497</v>
      </c>
      <c r="B499" s="365" t="s">
        <v>144</v>
      </c>
      <c r="C499" s="364" t="s">
        <v>1078</v>
      </c>
      <c r="D499" s="364" t="s">
        <v>1090</v>
      </c>
      <c r="E499" s="364" t="s">
        <v>46</v>
      </c>
      <c r="F499" s="364" t="s">
        <v>1132</v>
      </c>
      <c r="G499" s="365" t="s">
        <v>325</v>
      </c>
      <c r="H499" s="364" t="s">
        <v>287</v>
      </c>
      <c r="I499" s="364" t="s">
        <v>1092</v>
      </c>
      <c r="J499" s="366" t="s">
        <v>1133</v>
      </c>
      <c r="K499" s="366">
        <v>827925</v>
      </c>
      <c r="L499" s="366">
        <v>10</v>
      </c>
      <c r="M499" s="366">
        <v>827925</v>
      </c>
      <c r="N499" s="366">
        <v>10</v>
      </c>
    </row>
    <row r="500" spans="1:14" ht="24">
      <c r="A500" s="364">
        <v>498</v>
      </c>
      <c r="B500" s="365" t="s">
        <v>144</v>
      </c>
      <c r="C500" s="364" t="s">
        <v>1078</v>
      </c>
      <c r="D500" s="364" t="s">
        <v>1090</v>
      </c>
      <c r="E500" s="364" t="s">
        <v>46</v>
      </c>
      <c r="F500" s="364" t="s">
        <v>1106</v>
      </c>
      <c r="G500" s="365" t="s">
        <v>1011</v>
      </c>
      <c r="H500" s="364" t="s">
        <v>287</v>
      </c>
      <c r="I500" s="364" t="s">
        <v>1092</v>
      </c>
      <c r="J500" s="366" t="s">
        <v>1107</v>
      </c>
      <c r="K500" s="366">
        <v>527050</v>
      </c>
      <c r="L500" s="366">
        <v>5</v>
      </c>
      <c r="M500" s="366">
        <v>527050</v>
      </c>
      <c r="N500" s="366">
        <v>5</v>
      </c>
    </row>
    <row r="501" spans="1:14" ht="24">
      <c r="A501" s="364">
        <v>499</v>
      </c>
      <c r="B501" s="365" t="s">
        <v>144</v>
      </c>
      <c r="C501" s="364" t="s">
        <v>1078</v>
      </c>
      <c r="D501" s="364" t="s">
        <v>1090</v>
      </c>
      <c r="E501" s="364" t="s">
        <v>46</v>
      </c>
      <c r="F501" s="364" t="s">
        <v>1214</v>
      </c>
      <c r="G501" s="365" t="s">
        <v>1010</v>
      </c>
      <c r="H501" s="364" t="s">
        <v>287</v>
      </c>
      <c r="I501" s="364" t="s">
        <v>1092</v>
      </c>
      <c r="J501" s="366" t="s">
        <v>1215</v>
      </c>
      <c r="K501" s="366">
        <v>1333395</v>
      </c>
      <c r="L501" s="366">
        <v>15</v>
      </c>
      <c r="M501" s="366">
        <v>1333395</v>
      </c>
      <c r="N501" s="366">
        <v>15</v>
      </c>
    </row>
    <row r="502" spans="1:14" ht="36">
      <c r="A502" s="364">
        <v>500</v>
      </c>
      <c r="B502" s="365" t="s">
        <v>144</v>
      </c>
      <c r="C502" s="364" t="s">
        <v>1078</v>
      </c>
      <c r="D502" s="364" t="s">
        <v>1079</v>
      </c>
      <c r="E502" s="364" t="s">
        <v>46</v>
      </c>
      <c r="F502" s="364" t="s">
        <v>1286</v>
      </c>
      <c r="G502" s="365" t="s">
        <v>428</v>
      </c>
      <c r="H502" s="364" t="s">
        <v>296</v>
      </c>
      <c r="I502" s="364" t="s">
        <v>1187</v>
      </c>
      <c r="J502" s="366" t="s">
        <v>1287</v>
      </c>
      <c r="K502" s="366">
        <v>348965</v>
      </c>
      <c r="L502" s="366">
        <v>2</v>
      </c>
      <c r="M502" s="366">
        <v>348965</v>
      </c>
      <c r="N502" s="366">
        <v>2</v>
      </c>
    </row>
    <row r="503" spans="1:14" ht="36">
      <c r="A503" s="364">
        <v>501</v>
      </c>
      <c r="B503" s="365" t="s">
        <v>144</v>
      </c>
      <c r="C503" s="364" t="s">
        <v>1078</v>
      </c>
      <c r="D503" s="364" t="s">
        <v>1079</v>
      </c>
      <c r="E503" s="364" t="s">
        <v>46</v>
      </c>
      <c r="F503" s="364" t="s">
        <v>1144</v>
      </c>
      <c r="G503" s="365" t="s">
        <v>332</v>
      </c>
      <c r="H503" s="364" t="s">
        <v>293</v>
      </c>
      <c r="I503" s="364" t="s">
        <v>1081</v>
      </c>
      <c r="J503" s="366" t="s">
        <v>1145</v>
      </c>
      <c r="K503" s="366">
        <v>342881</v>
      </c>
      <c r="L503" s="366">
        <v>4</v>
      </c>
      <c r="M503" s="366">
        <v>342881</v>
      </c>
      <c r="N503" s="366">
        <v>4</v>
      </c>
    </row>
    <row r="504" spans="1:14" ht="48">
      <c r="A504" s="364">
        <v>502</v>
      </c>
      <c r="B504" s="365" t="s">
        <v>144</v>
      </c>
      <c r="C504" s="364" t="s">
        <v>1078</v>
      </c>
      <c r="D504" s="364" t="s">
        <v>1159</v>
      </c>
      <c r="E504" s="364" t="s">
        <v>46</v>
      </c>
      <c r="F504" s="364" t="s">
        <v>1165</v>
      </c>
      <c r="G504" s="365" t="s">
        <v>416</v>
      </c>
      <c r="H504" s="364" t="s">
        <v>293</v>
      </c>
      <c r="I504" s="364" t="s">
        <v>1081</v>
      </c>
      <c r="J504" s="366" t="s">
        <v>1166</v>
      </c>
      <c r="K504" s="366">
        <v>725109</v>
      </c>
      <c r="L504" s="366">
        <v>10</v>
      </c>
      <c r="M504" s="366">
        <v>725109</v>
      </c>
      <c r="N504" s="366">
        <v>10</v>
      </c>
    </row>
    <row r="505" spans="1:14" ht="36">
      <c r="A505" s="364">
        <v>503</v>
      </c>
      <c r="B505" s="365" t="s">
        <v>144</v>
      </c>
      <c r="C505" s="364" t="s">
        <v>1078</v>
      </c>
      <c r="D505" s="364" t="s">
        <v>1079</v>
      </c>
      <c r="E505" s="364" t="s">
        <v>46</v>
      </c>
      <c r="F505" s="364" t="s">
        <v>1243</v>
      </c>
      <c r="G505" s="365" t="s">
        <v>320</v>
      </c>
      <c r="H505" s="364" t="s">
        <v>293</v>
      </c>
      <c r="I505" s="364" t="s">
        <v>1081</v>
      </c>
      <c r="J505" s="366" t="s">
        <v>1244</v>
      </c>
      <c r="K505" s="366">
        <v>461886</v>
      </c>
      <c r="L505" s="366">
        <v>4</v>
      </c>
      <c r="M505" s="366">
        <v>461886</v>
      </c>
      <c r="N505" s="366">
        <v>4</v>
      </c>
    </row>
    <row r="506" spans="1:14" ht="36">
      <c r="A506" s="364">
        <v>504</v>
      </c>
      <c r="B506" s="365" t="s">
        <v>144</v>
      </c>
      <c r="C506" s="364" t="s">
        <v>1078</v>
      </c>
      <c r="D506" s="364" t="s">
        <v>1079</v>
      </c>
      <c r="E506" s="364" t="s">
        <v>46</v>
      </c>
      <c r="F506" s="364" t="s">
        <v>1269</v>
      </c>
      <c r="G506" s="365" t="s">
        <v>358</v>
      </c>
      <c r="H506" s="364" t="s">
        <v>293</v>
      </c>
      <c r="I506" s="364" t="s">
        <v>1081</v>
      </c>
      <c r="J506" s="366" t="s">
        <v>1270</v>
      </c>
      <c r="K506" s="366">
        <v>370825</v>
      </c>
      <c r="L506" s="366">
        <v>4</v>
      </c>
      <c r="M506" s="366">
        <v>370825</v>
      </c>
      <c r="N506" s="366">
        <v>4</v>
      </c>
    </row>
    <row r="507" spans="1:14" ht="36">
      <c r="A507" s="364">
        <v>505</v>
      </c>
      <c r="B507" s="365" t="s">
        <v>144</v>
      </c>
      <c r="C507" s="364" t="s">
        <v>1078</v>
      </c>
      <c r="D507" s="364" t="s">
        <v>1079</v>
      </c>
      <c r="E507" s="364" t="s">
        <v>46</v>
      </c>
      <c r="F507" s="364" t="s">
        <v>1263</v>
      </c>
      <c r="G507" s="365" t="s">
        <v>330</v>
      </c>
      <c r="H507" s="364" t="s">
        <v>293</v>
      </c>
      <c r="I507" s="364" t="s">
        <v>1081</v>
      </c>
      <c r="J507" s="366" t="s">
        <v>1264</v>
      </c>
      <c r="K507" s="366">
        <v>418845</v>
      </c>
      <c r="L507" s="366">
        <v>4</v>
      </c>
      <c r="M507" s="366">
        <v>418845</v>
      </c>
      <c r="N507" s="366">
        <v>4</v>
      </c>
    </row>
    <row r="508" spans="1:14" ht="36">
      <c r="A508" s="364">
        <v>506</v>
      </c>
      <c r="B508" s="365" t="s">
        <v>144</v>
      </c>
      <c r="C508" s="364" t="s">
        <v>1078</v>
      </c>
      <c r="D508" s="364" t="s">
        <v>1079</v>
      </c>
      <c r="E508" s="364" t="s">
        <v>46</v>
      </c>
      <c r="F508" s="364" t="s">
        <v>1216</v>
      </c>
      <c r="G508" s="365" t="s">
        <v>339</v>
      </c>
      <c r="H508" s="364" t="s">
        <v>293</v>
      </c>
      <c r="I508" s="364" t="s">
        <v>1081</v>
      </c>
      <c r="J508" s="366" t="s">
        <v>1217</v>
      </c>
      <c r="K508" s="366">
        <v>311885</v>
      </c>
      <c r="L508" s="366">
        <v>4</v>
      </c>
      <c r="M508" s="366">
        <v>311885</v>
      </c>
      <c r="N508" s="366">
        <v>4</v>
      </c>
    </row>
    <row r="509" spans="1:14" ht="36">
      <c r="A509" s="364">
        <v>507</v>
      </c>
      <c r="B509" s="365" t="s">
        <v>144</v>
      </c>
      <c r="C509" s="364" t="s">
        <v>1078</v>
      </c>
      <c r="D509" s="364" t="s">
        <v>1079</v>
      </c>
      <c r="E509" s="364" t="s">
        <v>46</v>
      </c>
      <c r="F509" s="364" t="s">
        <v>1167</v>
      </c>
      <c r="G509" s="365" t="s">
        <v>322</v>
      </c>
      <c r="H509" s="364" t="s">
        <v>293</v>
      </c>
      <c r="I509" s="364" t="s">
        <v>1084</v>
      </c>
      <c r="J509" s="366" t="s">
        <v>1168</v>
      </c>
      <c r="K509" s="366">
        <v>270129</v>
      </c>
      <c r="L509" s="366">
        <v>2</v>
      </c>
      <c r="M509" s="366">
        <v>270129</v>
      </c>
      <c r="N509" s="366">
        <v>2</v>
      </c>
    </row>
    <row r="510" spans="1:14" ht="36">
      <c r="A510" s="364">
        <v>508</v>
      </c>
      <c r="B510" s="365" t="s">
        <v>144</v>
      </c>
      <c r="C510" s="364" t="s">
        <v>1078</v>
      </c>
      <c r="D510" s="364" t="s">
        <v>1079</v>
      </c>
      <c r="E510" s="364" t="s">
        <v>46</v>
      </c>
      <c r="F510" s="364" t="s">
        <v>1174</v>
      </c>
      <c r="G510" s="365" t="s">
        <v>345</v>
      </c>
      <c r="H510" s="364" t="s">
        <v>293</v>
      </c>
      <c r="I510" s="364" t="s">
        <v>1084</v>
      </c>
      <c r="J510" s="366" t="s">
        <v>1175</v>
      </c>
      <c r="K510" s="366">
        <v>457389</v>
      </c>
      <c r="L510" s="366">
        <v>4</v>
      </c>
      <c r="M510" s="366">
        <v>457389</v>
      </c>
      <c r="N510" s="366">
        <v>4</v>
      </c>
    </row>
    <row r="511" spans="1:14" ht="36">
      <c r="A511" s="364">
        <v>509</v>
      </c>
      <c r="B511" s="365" t="s">
        <v>144</v>
      </c>
      <c r="C511" s="364" t="s">
        <v>1078</v>
      </c>
      <c r="D511" s="364" t="s">
        <v>1079</v>
      </c>
      <c r="E511" s="364" t="s">
        <v>46</v>
      </c>
      <c r="F511" s="364" t="s">
        <v>1094</v>
      </c>
      <c r="G511" s="365" t="s">
        <v>336</v>
      </c>
      <c r="H511" s="364" t="s">
        <v>293</v>
      </c>
      <c r="I511" s="364" t="s">
        <v>1084</v>
      </c>
      <c r="J511" s="366" t="s">
        <v>1095</v>
      </c>
      <c r="K511" s="366">
        <v>139802</v>
      </c>
      <c r="L511" s="366">
        <v>1</v>
      </c>
      <c r="M511" s="366">
        <v>139802</v>
      </c>
      <c r="N511" s="366">
        <v>1</v>
      </c>
    </row>
    <row r="512" spans="1:14" ht="36">
      <c r="A512" s="364">
        <v>510</v>
      </c>
      <c r="B512" s="365" t="s">
        <v>144</v>
      </c>
      <c r="C512" s="364" t="s">
        <v>1078</v>
      </c>
      <c r="D512" s="364" t="s">
        <v>1079</v>
      </c>
      <c r="E512" s="364" t="s">
        <v>46</v>
      </c>
      <c r="F512" s="364" t="s">
        <v>1083</v>
      </c>
      <c r="G512" s="365" t="s">
        <v>312</v>
      </c>
      <c r="H512" s="364" t="s">
        <v>293</v>
      </c>
      <c r="I512" s="364" t="s">
        <v>1084</v>
      </c>
      <c r="J512" s="366" t="s">
        <v>1085</v>
      </c>
      <c r="K512" s="366">
        <v>520183</v>
      </c>
      <c r="L512" s="366">
        <v>4</v>
      </c>
      <c r="M512" s="366">
        <v>520183</v>
      </c>
      <c r="N512" s="366">
        <v>4</v>
      </c>
    </row>
    <row r="513" spans="1:14" ht="36">
      <c r="A513" s="364">
        <v>511</v>
      </c>
      <c r="B513" s="365" t="s">
        <v>144</v>
      </c>
      <c r="C513" s="364" t="s">
        <v>1078</v>
      </c>
      <c r="D513" s="364" t="s">
        <v>1079</v>
      </c>
      <c r="E513" s="364" t="s">
        <v>46</v>
      </c>
      <c r="F513" s="364" t="s">
        <v>1196</v>
      </c>
      <c r="G513" s="365" t="s">
        <v>334</v>
      </c>
      <c r="H513" s="364" t="s">
        <v>293</v>
      </c>
      <c r="I513" s="364" t="s">
        <v>1084</v>
      </c>
      <c r="J513" s="366" t="s">
        <v>1197</v>
      </c>
      <c r="K513" s="366">
        <v>388170</v>
      </c>
      <c r="L513" s="366">
        <v>4</v>
      </c>
      <c r="M513" s="366">
        <v>388170</v>
      </c>
      <c r="N513" s="366">
        <v>4</v>
      </c>
    </row>
    <row r="514" spans="1:14" ht="36">
      <c r="A514" s="364">
        <v>512</v>
      </c>
      <c r="B514" s="365" t="s">
        <v>144</v>
      </c>
      <c r="C514" s="364" t="s">
        <v>1078</v>
      </c>
      <c r="D514" s="364" t="s">
        <v>1079</v>
      </c>
      <c r="E514" s="364" t="s">
        <v>46</v>
      </c>
      <c r="F514" s="364" t="s">
        <v>1180</v>
      </c>
      <c r="G514" s="365" t="s">
        <v>417</v>
      </c>
      <c r="H514" s="364" t="s">
        <v>293</v>
      </c>
      <c r="I514" s="364" t="s">
        <v>1084</v>
      </c>
      <c r="J514" s="366" t="s">
        <v>1181</v>
      </c>
      <c r="K514" s="366">
        <v>337742</v>
      </c>
      <c r="L514" s="366">
        <v>4</v>
      </c>
      <c r="M514" s="366">
        <v>337742</v>
      </c>
      <c r="N514" s="366">
        <v>4</v>
      </c>
    </row>
    <row r="515" spans="1:14" ht="24">
      <c r="A515" s="364">
        <v>513</v>
      </c>
      <c r="B515" s="365" t="s">
        <v>144</v>
      </c>
      <c r="C515" s="364" t="s">
        <v>1078</v>
      </c>
      <c r="D515" s="364" t="s">
        <v>1079</v>
      </c>
      <c r="E515" s="364" t="s">
        <v>46</v>
      </c>
      <c r="F515" s="364" t="s">
        <v>1731</v>
      </c>
      <c r="G515" s="365" t="s">
        <v>1732</v>
      </c>
      <c r="H515" s="364" t="s">
        <v>296</v>
      </c>
      <c r="I515" s="364" t="s">
        <v>1282</v>
      </c>
      <c r="J515" s="366" t="s">
        <v>1733</v>
      </c>
      <c r="K515" s="366">
        <v>335479</v>
      </c>
      <c r="L515" s="366">
        <v>2</v>
      </c>
      <c r="M515" s="366">
        <v>335479</v>
      </c>
      <c r="N515" s="366">
        <v>2</v>
      </c>
    </row>
    <row r="516" spans="1:14">
      <c r="A516" s="364">
        <v>514</v>
      </c>
      <c r="B516" s="365" t="s">
        <v>852</v>
      </c>
      <c r="C516" s="364" t="s">
        <v>1078</v>
      </c>
      <c r="D516" s="364" t="s">
        <v>1102</v>
      </c>
      <c r="E516" s="364" t="s">
        <v>22</v>
      </c>
      <c r="F516" s="364" t="s">
        <v>1142</v>
      </c>
      <c r="G516" s="365" t="s">
        <v>354</v>
      </c>
      <c r="H516" s="364" t="s">
        <v>303</v>
      </c>
      <c r="I516" s="364" t="s">
        <v>1081</v>
      </c>
      <c r="J516" s="366" t="s">
        <v>1143</v>
      </c>
      <c r="K516" s="366">
        <v>322830</v>
      </c>
      <c r="L516" s="366">
        <v>4</v>
      </c>
      <c r="M516" s="366">
        <v>322830</v>
      </c>
      <c r="N516" s="366">
        <v>4</v>
      </c>
    </row>
    <row r="517" spans="1:14" ht="36">
      <c r="A517" s="364">
        <v>515</v>
      </c>
      <c r="B517" s="365" t="s">
        <v>73</v>
      </c>
      <c r="C517" s="364" t="s">
        <v>1078</v>
      </c>
      <c r="D517" s="364" t="s">
        <v>1102</v>
      </c>
      <c r="E517" s="364" t="s">
        <v>67</v>
      </c>
      <c r="F517" s="364" t="s">
        <v>1358</v>
      </c>
      <c r="G517" s="365" t="s">
        <v>981</v>
      </c>
      <c r="H517" s="364" t="s">
        <v>982</v>
      </c>
      <c r="I517" s="364" t="s">
        <v>1092</v>
      </c>
      <c r="J517" s="366" t="s">
        <v>1359</v>
      </c>
      <c r="K517" s="366">
        <v>1026876</v>
      </c>
      <c r="L517" s="366">
        <v>8</v>
      </c>
      <c r="M517" s="366">
        <v>1026876</v>
      </c>
      <c r="N517" s="366">
        <v>8</v>
      </c>
    </row>
    <row r="518" spans="1:14" ht="24">
      <c r="A518" s="364">
        <v>516</v>
      </c>
      <c r="B518" s="365" t="s">
        <v>52</v>
      </c>
      <c r="C518" s="364" t="s">
        <v>1078</v>
      </c>
      <c r="D518" s="364" t="s">
        <v>1102</v>
      </c>
      <c r="E518" s="364" t="s">
        <v>46</v>
      </c>
      <c r="F518" s="364" t="s">
        <v>1321</v>
      </c>
      <c r="G518" s="365" t="s">
        <v>1020</v>
      </c>
      <c r="H518" s="364" t="s">
        <v>303</v>
      </c>
      <c r="I518" s="364" t="s">
        <v>1081</v>
      </c>
      <c r="J518" s="366" t="s">
        <v>1322</v>
      </c>
      <c r="K518" s="366">
        <v>137714</v>
      </c>
      <c r="L518" s="366">
        <v>2</v>
      </c>
      <c r="M518" s="366">
        <v>137714</v>
      </c>
      <c r="N518" s="366">
        <v>2</v>
      </c>
    </row>
    <row r="519" spans="1:14" ht="24">
      <c r="A519" s="364">
        <v>517</v>
      </c>
      <c r="B519" s="365" t="s">
        <v>52</v>
      </c>
      <c r="C519" s="364" t="s">
        <v>1078</v>
      </c>
      <c r="D519" s="364" t="s">
        <v>1090</v>
      </c>
      <c r="E519" s="364" t="s">
        <v>46</v>
      </c>
      <c r="F519" s="364" t="s">
        <v>1132</v>
      </c>
      <c r="G519" s="365" t="s">
        <v>325</v>
      </c>
      <c r="H519" s="364" t="s">
        <v>287</v>
      </c>
      <c r="I519" s="364" t="s">
        <v>1092</v>
      </c>
      <c r="J519" s="366" t="s">
        <v>1133</v>
      </c>
      <c r="K519" s="366">
        <v>1102238</v>
      </c>
      <c r="L519" s="366">
        <v>13</v>
      </c>
      <c r="M519" s="366">
        <v>1102238</v>
      </c>
      <c r="N519" s="366">
        <v>13</v>
      </c>
    </row>
    <row r="520" spans="1:14" ht="36">
      <c r="A520" s="364">
        <v>518</v>
      </c>
      <c r="B520" s="365" t="s">
        <v>52</v>
      </c>
      <c r="C520" s="364" t="s">
        <v>1078</v>
      </c>
      <c r="D520" s="364" t="s">
        <v>1079</v>
      </c>
      <c r="E520" s="364" t="s">
        <v>46</v>
      </c>
      <c r="F520" s="364" t="s">
        <v>1286</v>
      </c>
      <c r="G520" s="365" t="s">
        <v>428</v>
      </c>
      <c r="H520" s="364" t="s">
        <v>296</v>
      </c>
      <c r="I520" s="364" t="s">
        <v>1187</v>
      </c>
      <c r="J520" s="366" t="s">
        <v>1287</v>
      </c>
      <c r="K520" s="366">
        <v>398818</v>
      </c>
      <c r="L520" s="366">
        <v>2</v>
      </c>
      <c r="M520" s="366">
        <v>398818</v>
      </c>
      <c r="N520" s="366">
        <v>2</v>
      </c>
    </row>
    <row r="521" spans="1:14" ht="48">
      <c r="A521" s="364">
        <v>519</v>
      </c>
      <c r="B521" s="365" t="s">
        <v>52</v>
      </c>
      <c r="C521" s="364" t="s">
        <v>1078</v>
      </c>
      <c r="D521" s="364" t="s">
        <v>1079</v>
      </c>
      <c r="E521" s="364" t="s">
        <v>46</v>
      </c>
      <c r="F521" s="364" t="s">
        <v>1496</v>
      </c>
      <c r="G521" s="365" t="s">
        <v>1036</v>
      </c>
      <c r="H521" s="364" t="s">
        <v>304</v>
      </c>
      <c r="I521" s="364" t="s">
        <v>1187</v>
      </c>
      <c r="J521" s="366" t="s">
        <v>1287</v>
      </c>
      <c r="K521" s="366">
        <v>229320</v>
      </c>
      <c r="L521" s="366">
        <v>1</v>
      </c>
      <c r="M521" s="366">
        <v>229320</v>
      </c>
      <c r="N521" s="366">
        <v>1</v>
      </c>
    </row>
    <row r="522" spans="1:14" ht="24">
      <c r="A522" s="364">
        <v>520</v>
      </c>
      <c r="B522" s="365" t="s">
        <v>52</v>
      </c>
      <c r="C522" s="364" t="s">
        <v>1078</v>
      </c>
      <c r="D522" s="364" t="s">
        <v>1079</v>
      </c>
      <c r="E522" s="364" t="s">
        <v>46</v>
      </c>
      <c r="F522" s="364" t="s">
        <v>1680</v>
      </c>
      <c r="G522" s="365" t="s">
        <v>1681</v>
      </c>
      <c r="H522" s="364" t="s">
        <v>304</v>
      </c>
      <c r="I522" s="364" t="s">
        <v>1187</v>
      </c>
      <c r="J522" s="366" t="s">
        <v>1682</v>
      </c>
      <c r="K522" s="366">
        <v>260050</v>
      </c>
      <c r="L522" s="366">
        <v>1</v>
      </c>
      <c r="M522" s="366">
        <v>260050</v>
      </c>
      <c r="N522" s="366">
        <v>1</v>
      </c>
    </row>
    <row r="523" spans="1:14" ht="36">
      <c r="A523" s="364">
        <v>521</v>
      </c>
      <c r="B523" s="365" t="s">
        <v>52</v>
      </c>
      <c r="C523" s="364" t="s">
        <v>1078</v>
      </c>
      <c r="D523" s="364" t="s">
        <v>1079</v>
      </c>
      <c r="E523" s="364" t="s">
        <v>46</v>
      </c>
      <c r="F523" s="364" t="s">
        <v>1198</v>
      </c>
      <c r="G523" s="365" t="s">
        <v>346</v>
      </c>
      <c r="H523" s="364" t="s">
        <v>304</v>
      </c>
      <c r="I523" s="364" t="s">
        <v>1187</v>
      </c>
      <c r="J523" s="366" t="s">
        <v>1199</v>
      </c>
      <c r="K523" s="366">
        <v>313381</v>
      </c>
      <c r="L523" s="366">
        <v>1</v>
      </c>
      <c r="M523" s="366">
        <v>313381</v>
      </c>
      <c r="N523" s="366">
        <v>1</v>
      </c>
    </row>
    <row r="524" spans="1:14" ht="24">
      <c r="A524" s="364">
        <v>522</v>
      </c>
      <c r="B524" s="365" t="s">
        <v>52</v>
      </c>
      <c r="C524" s="364" t="s">
        <v>1078</v>
      </c>
      <c r="D524" s="364" t="s">
        <v>1079</v>
      </c>
      <c r="E524" s="364" t="s">
        <v>46</v>
      </c>
      <c r="F524" s="364" t="s">
        <v>1848</v>
      </c>
      <c r="G524" s="365" t="s">
        <v>1849</v>
      </c>
      <c r="H524" s="364" t="s">
        <v>304</v>
      </c>
      <c r="I524" s="364" t="s">
        <v>1187</v>
      </c>
      <c r="J524" s="366" t="s">
        <v>1850</v>
      </c>
      <c r="K524" s="366">
        <v>-284172</v>
      </c>
      <c r="L524" s="366">
        <v>-1</v>
      </c>
      <c r="M524" s="366">
        <v>-284172</v>
      </c>
      <c r="N524" s="366">
        <v>-1</v>
      </c>
    </row>
    <row r="525" spans="1:14" ht="60">
      <c r="A525" s="364">
        <v>523</v>
      </c>
      <c r="B525" s="365" t="s">
        <v>52</v>
      </c>
      <c r="C525" s="364" t="s">
        <v>1078</v>
      </c>
      <c r="D525" s="364" t="s">
        <v>1079</v>
      </c>
      <c r="E525" s="364" t="s">
        <v>46</v>
      </c>
      <c r="F525" s="364" t="s">
        <v>1188</v>
      </c>
      <c r="G525" s="365" t="s">
        <v>329</v>
      </c>
      <c r="H525" s="364" t="s">
        <v>304</v>
      </c>
      <c r="I525" s="364" t="s">
        <v>1187</v>
      </c>
      <c r="J525" s="366" t="s">
        <v>1189</v>
      </c>
      <c r="K525" s="366">
        <v>2129483</v>
      </c>
      <c r="L525" s="366">
        <v>6</v>
      </c>
      <c r="M525" s="366">
        <v>2129483</v>
      </c>
      <c r="N525" s="366">
        <v>6</v>
      </c>
    </row>
    <row r="526" spans="1:14" ht="36">
      <c r="A526" s="364">
        <v>524</v>
      </c>
      <c r="B526" s="365" t="s">
        <v>52</v>
      </c>
      <c r="C526" s="364" t="s">
        <v>1078</v>
      </c>
      <c r="D526" s="364" t="s">
        <v>1079</v>
      </c>
      <c r="E526" s="364" t="s">
        <v>46</v>
      </c>
      <c r="F526" s="364" t="s">
        <v>1408</v>
      </c>
      <c r="G526" s="365" t="s">
        <v>456</v>
      </c>
      <c r="H526" s="364" t="s">
        <v>439</v>
      </c>
      <c r="I526" s="364" t="s">
        <v>1187</v>
      </c>
      <c r="J526" s="366" t="s">
        <v>1409</v>
      </c>
      <c r="K526" s="366">
        <v>0</v>
      </c>
      <c r="L526" s="366">
        <v>0</v>
      </c>
      <c r="M526" s="366">
        <v>0</v>
      </c>
      <c r="N526" s="366">
        <v>0</v>
      </c>
    </row>
    <row r="527" spans="1:14" ht="48">
      <c r="A527" s="364">
        <v>525</v>
      </c>
      <c r="B527" s="365" t="s">
        <v>52</v>
      </c>
      <c r="C527" s="364" t="s">
        <v>1078</v>
      </c>
      <c r="D527" s="364" t="s">
        <v>1079</v>
      </c>
      <c r="E527" s="364" t="s">
        <v>46</v>
      </c>
      <c r="F527" s="364" t="s">
        <v>1194</v>
      </c>
      <c r="G527" s="365" t="s">
        <v>997</v>
      </c>
      <c r="H527" s="364" t="s">
        <v>305</v>
      </c>
      <c r="I527" s="364" t="s">
        <v>1187</v>
      </c>
      <c r="J527" s="366" t="s">
        <v>1195</v>
      </c>
      <c r="K527" s="366">
        <v>726294</v>
      </c>
      <c r="L527" s="366">
        <v>2</v>
      </c>
      <c r="M527" s="366">
        <v>726294</v>
      </c>
      <c r="N527" s="366">
        <v>2</v>
      </c>
    </row>
    <row r="528" spans="1:14" ht="60">
      <c r="A528" s="364">
        <v>526</v>
      </c>
      <c r="B528" s="365" t="s">
        <v>52</v>
      </c>
      <c r="C528" s="364" t="s">
        <v>1078</v>
      </c>
      <c r="D528" s="364" t="s">
        <v>1079</v>
      </c>
      <c r="E528" s="364" t="s">
        <v>46</v>
      </c>
      <c r="F528" s="364" t="s">
        <v>1734</v>
      </c>
      <c r="G528" s="365" t="s">
        <v>1735</v>
      </c>
      <c r="H528" s="364" t="s">
        <v>301</v>
      </c>
      <c r="I528" s="364" t="s">
        <v>1187</v>
      </c>
      <c r="J528" s="366" t="s">
        <v>1736</v>
      </c>
      <c r="K528" s="366">
        <v>821525</v>
      </c>
      <c r="L528" s="366">
        <v>2</v>
      </c>
      <c r="M528" s="366">
        <v>821525</v>
      </c>
      <c r="N528" s="366">
        <v>2</v>
      </c>
    </row>
    <row r="529" spans="1:14" ht="36">
      <c r="A529" s="364">
        <v>527</v>
      </c>
      <c r="B529" s="365" t="s">
        <v>52</v>
      </c>
      <c r="C529" s="364" t="s">
        <v>1078</v>
      </c>
      <c r="D529" s="364" t="s">
        <v>1079</v>
      </c>
      <c r="E529" s="364" t="s">
        <v>46</v>
      </c>
      <c r="F529" s="364" t="s">
        <v>1144</v>
      </c>
      <c r="G529" s="365" t="s">
        <v>332</v>
      </c>
      <c r="H529" s="364" t="s">
        <v>293</v>
      </c>
      <c r="I529" s="364" t="s">
        <v>1081</v>
      </c>
      <c r="J529" s="366" t="s">
        <v>1145</v>
      </c>
      <c r="K529" s="366">
        <v>375760</v>
      </c>
      <c r="L529" s="366">
        <v>4</v>
      </c>
      <c r="M529" s="366">
        <v>375760</v>
      </c>
      <c r="N529" s="366">
        <v>4</v>
      </c>
    </row>
    <row r="530" spans="1:14" ht="48">
      <c r="A530" s="364">
        <v>528</v>
      </c>
      <c r="B530" s="365" t="s">
        <v>52</v>
      </c>
      <c r="C530" s="364" t="s">
        <v>1078</v>
      </c>
      <c r="D530" s="364" t="s">
        <v>1159</v>
      </c>
      <c r="E530" s="364" t="s">
        <v>46</v>
      </c>
      <c r="F530" s="364" t="s">
        <v>1165</v>
      </c>
      <c r="G530" s="365" t="s">
        <v>416</v>
      </c>
      <c r="H530" s="364" t="s">
        <v>293</v>
      </c>
      <c r="I530" s="364" t="s">
        <v>1081</v>
      </c>
      <c r="J530" s="366" t="s">
        <v>1166</v>
      </c>
      <c r="K530" s="366">
        <v>79464</v>
      </c>
      <c r="L530" s="366">
        <v>1</v>
      </c>
      <c r="M530" s="366">
        <v>79464</v>
      </c>
      <c r="N530" s="366">
        <v>1</v>
      </c>
    </row>
    <row r="531" spans="1:14" ht="36">
      <c r="A531" s="364">
        <v>529</v>
      </c>
      <c r="B531" s="365" t="s">
        <v>52</v>
      </c>
      <c r="C531" s="364" t="s">
        <v>1078</v>
      </c>
      <c r="D531" s="364" t="s">
        <v>1079</v>
      </c>
      <c r="E531" s="364" t="s">
        <v>46</v>
      </c>
      <c r="F531" s="364" t="s">
        <v>1174</v>
      </c>
      <c r="G531" s="365" t="s">
        <v>345</v>
      </c>
      <c r="H531" s="364" t="s">
        <v>293</v>
      </c>
      <c r="I531" s="364" t="s">
        <v>1084</v>
      </c>
      <c r="J531" s="366" t="s">
        <v>1175</v>
      </c>
      <c r="K531" s="366">
        <v>250624</v>
      </c>
      <c r="L531" s="366">
        <v>2</v>
      </c>
      <c r="M531" s="366">
        <v>250624</v>
      </c>
      <c r="N531" s="366">
        <v>2</v>
      </c>
    </row>
    <row r="532" spans="1:14" ht="36">
      <c r="A532" s="364">
        <v>530</v>
      </c>
      <c r="B532" s="365" t="s">
        <v>52</v>
      </c>
      <c r="C532" s="364" t="s">
        <v>1078</v>
      </c>
      <c r="D532" s="364" t="s">
        <v>1079</v>
      </c>
      <c r="E532" s="364" t="s">
        <v>46</v>
      </c>
      <c r="F532" s="364" t="s">
        <v>1153</v>
      </c>
      <c r="G532" s="365" t="s">
        <v>969</v>
      </c>
      <c r="H532" s="364" t="s">
        <v>293</v>
      </c>
      <c r="I532" s="364" t="s">
        <v>1084</v>
      </c>
      <c r="J532" s="366" t="s">
        <v>1154</v>
      </c>
      <c r="K532" s="366">
        <v>216480</v>
      </c>
      <c r="L532" s="366">
        <v>2</v>
      </c>
      <c r="M532" s="366">
        <v>216480</v>
      </c>
      <c r="N532" s="366">
        <v>2</v>
      </c>
    </row>
    <row r="533" spans="1:14" ht="60">
      <c r="A533" s="364">
        <v>531</v>
      </c>
      <c r="B533" s="365" t="s">
        <v>52</v>
      </c>
      <c r="C533" s="364" t="s">
        <v>1078</v>
      </c>
      <c r="D533" s="364" t="s">
        <v>1079</v>
      </c>
      <c r="E533" s="364" t="s">
        <v>46</v>
      </c>
      <c r="F533" s="364" t="s">
        <v>1487</v>
      </c>
      <c r="G533" s="365" t="s">
        <v>1063</v>
      </c>
      <c r="H533" s="364" t="s">
        <v>297</v>
      </c>
      <c r="I533" s="364" t="s">
        <v>1282</v>
      </c>
      <c r="J533" s="366" t="s">
        <v>1488</v>
      </c>
      <c r="K533" s="366">
        <v>500825</v>
      </c>
      <c r="L533" s="366">
        <v>2</v>
      </c>
      <c r="M533" s="366">
        <v>500825</v>
      </c>
      <c r="N533" s="366">
        <v>2</v>
      </c>
    </row>
    <row r="534" spans="1:14" ht="48">
      <c r="A534" s="364">
        <v>532</v>
      </c>
      <c r="B534" s="365" t="s">
        <v>52</v>
      </c>
      <c r="C534" s="364" t="s">
        <v>1078</v>
      </c>
      <c r="D534" s="364" t="s">
        <v>1079</v>
      </c>
      <c r="E534" s="364" t="s">
        <v>46</v>
      </c>
      <c r="F534" s="364" t="s">
        <v>1737</v>
      </c>
      <c r="G534" s="365" t="s">
        <v>1738</v>
      </c>
      <c r="H534" s="364" t="s">
        <v>297</v>
      </c>
      <c r="I534" s="364" t="s">
        <v>1282</v>
      </c>
      <c r="J534" s="366" t="s">
        <v>1739</v>
      </c>
      <c r="K534" s="366">
        <v>585333</v>
      </c>
      <c r="L534" s="366">
        <v>2</v>
      </c>
      <c r="M534" s="366">
        <v>585333</v>
      </c>
      <c r="N534" s="366">
        <v>2</v>
      </c>
    </row>
    <row r="535" spans="1:14" ht="48">
      <c r="A535" s="364">
        <v>533</v>
      </c>
      <c r="B535" s="365" t="s">
        <v>52</v>
      </c>
      <c r="C535" s="364" t="s">
        <v>1078</v>
      </c>
      <c r="D535" s="364" t="s">
        <v>1131</v>
      </c>
      <c r="E535" s="364" t="s">
        <v>46</v>
      </c>
      <c r="F535" s="364" t="s">
        <v>1740</v>
      </c>
      <c r="G535" s="365" t="s">
        <v>1741</v>
      </c>
      <c r="H535" s="364" t="s">
        <v>297</v>
      </c>
      <c r="I535" s="364" t="s">
        <v>1282</v>
      </c>
      <c r="J535" s="366" t="s">
        <v>1742</v>
      </c>
      <c r="K535" s="366">
        <v>582084</v>
      </c>
      <c r="L535" s="366">
        <v>4</v>
      </c>
      <c r="M535" s="366">
        <v>582084</v>
      </c>
      <c r="N535" s="366">
        <v>4</v>
      </c>
    </row>
    <row r="536" spans="1:14" ht="36">
      <c r="A536" s="364">
        <v>534</v>
      </c>
      <c r="B536" s="365" t="s">
        <v>52</v>
      </c>
      <c r="C536" s="364" t="s">
        <v>1078</v>
      </c>
      <c r="D536" s="364" t="s">
        <v>1090</v>
      </c>
      <c r="E536" s="364" t="s">
        <v>46</v>
      </c>
      <c r="F536" s="364" t="s">
        <v>1672</v>
      </c>
      <c r="G536" s="365" t="s">
        <v>1673</v>
      </c>
      <c r="H536" s="364" t="s">
        <v>284</v>
      </c>
      <c r="I536" s="364" t="s">
        <v>1251</v>
      </c>
      <c r="J536" s="366" t="s">
        <v>1493</v>
      </c>
      <c r="K536" s="366">
        <v>617324</v>
      </c>
      <c r="L536" s="366">
        <v>2</v>
      </c>
      <c r="M536" s="366">
        <v>617324</v>
      </c>
      <c r="N536" s="366">
        <v>2</v>
      </c>
    </row>
    <row r="537" spans="1:14" ht="48">
      <c r="A537" s="364">
        <v>535</v>
      </c>
      <c r="B537" s="365" t="s">
        <v>52</v>
      </c>
      <c r="C537" s="364" t="s">
        <v>1078</v>
      </c>
      <c r="D537" s="364" t="s">
        <v>1090</v>
      </c>
      <c r="E537" s="364" t="s">
        <v>46</v>
      </c>
      <c r="F537" s="364" t="s">
        <v>1492</v>
      </c>
      <c r="G537" s="365" t="s">
        <v>1064</v>
      </c>
      <c r="H537" s="364" t="s">
        <v>284</v>
      </c>
      <c r="I537" s="364" t="s">
        <v>1251</v>
      </c>
      <c r="J537" s="366" t="s">
        <v>1493</v>
      </c>
      <c r="K537" s="366">
        <v>4938589</v>
      </c>
      <c r="L537" s="366">
        <v>16</v>
      </c>
      <c r="M537" s="366">
        <v>4938589</v>
      </c>
      <c r="N537" s="366">
        <v>16</v>
      </c>
    </row>
    <row r="538" spans="1:14" ht="36">
      <c r="A538" s="364">
        <v>536</v>
      </c>
      <c r="B538" s="365" t="s">
        <v>52</v>
      </c>
      <c r="C538" s="364" t="s">
        <v>1078</v>
      </c>
      <c r="D538" s="364" t="s">
        <v>1131</v>
      </c>
      <c r="E538" s="364" t="s">
        <v>46</v>
      </c>
      <c r="F538" s="364" t="s">
        <v>1305</v>
      </c>
      <c r="G538" s="365" t="s">
        <v>350</v>
      </c>
      <c r="H538" s="364" t="s">
        <v>284</v>
      </c>
      <c r="I538" s="364" t="s">
        <v>1092</v>
      </c>
      <c r="J538" s="366" t="s">
        <v>1306</v>
      </c>
      <c r="K538" s="366">
        <v>336403</v>
      </c>
      <c r="L538" s="366">
        <v>1</v>
      </c>
      <c r="M538" s="366">
        <v>336403</v>
      </c>
      <c r="N538" s="366">
        <v>1</v>
      </c>
    </row>
    <row r="539" spans="1:14" ht="36">
      <c r="A539" s="364">
        <v>537</v>
      </c>
      <c r="B539" s="365" t="s">
        <v>52</v>
      </c>
      <c r="C539" s="364" t="s">
        <v>1078</v>
      </c>
      <c r="D539" s="364" t="s">
        <v>1079</v>
      </c>
      <c r="E539" s="364" t="s">
        <v>46</v>
      </c>
      <c r="F539" s="364" t="s">
        <v>1149</v>
      </c>
      <c r="G539" s="365" t="s">
        <v>976</v>
      </c>
      <c r="H539" s="364" t="s">
        <v>292</v>
      </c>
      <c r="I539" s="364" t="s">
        <v>1092</v>
      </c>
      <c r="J539" s="366" t="s">
        <v>1150</v>
      </c>
      <c r="K539" s="366">
        <v>2147522</v>
      </c>
      <c r="L539" s="366">
        <v>8</v>
      </c>
      <c r="M539" s="366">
        <v>2147522</v>
      </c>
      <c r="N539" s="366">
        <v>8</v>
      </c>
    </row>
    <row r="540" spans="1:14" ht="48">
      <c r="A540" s="364">
        <v>538</v>
      </c>
      <c r="B540" s="365" t="s">
        <v>52</v>
      </c>
      <c r="C540" s="364" t="s">
        <v>1078</v>
      </c>
      <c r="D540" s="364" t="s">
        <v>1079</v>
      </c>
      <c r="E540" s="364" t="s">
        <v>46</v>
      </c>
      <c r="F540" s="364" t="s">
        <v>1246</v>
      </c>
      <c r="G540" s="365" t="s">
        <v>959</v>
      </c>
      <c r="H540" s="364" t="s">
        <v>960</v>
      </c>
      <c r="I540" s="364" t="s">
        <v>1092</v>
      </c>
      <c r="J540" s="366" t="s">
        <v>1247</v>
      </c>
      <c r="K540" s="366">
        <v>2004782</v>
      </c>
      <c r="L540" s="366">
        <v>10</v>
      </c>
      <c r="M540" s="366">
        <v>2004782</v>
      </c>
      <c r="N540" s="366">
        <v>10</v>
      </c>
    </row>
    <row r="541" spans="1:14" ht="48">
      <c r="A541" s="364">
        <v>539</v>
      </c>
      <c r="B541" s="365" t="s">
        <v>31</v>
      </c>
      <c r="C541" s="364" t="s">
        <v>1078</v>
      </c>
      <c r="D541" s="364" t="s">
        <v>1131</v>
      </c>
      <c r="E541" s="364" t="s">
        <v>437</v>
      </c>
      <c r="F541" s="364" t="s">
        <v>1660</v>
      </c>
      <c r="G541" s="365" t="s">
        <v>1661</v>
      </c>
      <c r="H541" s="364" t="s">
        <v>292</v>
      </c>
      <c r="I541" s="364" t="s">
        <v>1092</v>
      </c>
      <c r="J541" s="366" t="s">
        <v>1289</v>
      </c>
      <c r="K541" s="366">
        <v>985097</v>
      </c>
      <c r="L541" s="366">
        <v>4</v>
      </c>
      <c r="M541" s="366">
        <v>985097</v>
      </c>
      <c r="N541" s="366">
        <v>4</v>
      </c>
    </row>
    <row r="542" spans="1:14" ht="48">
      <c r="A542" s="364">
        <v>540</v>
      </c>
      <c r="B542" s="365" t="s">
        <v>271</v>
      </c>
      <c r="C542" s="364" t="s">
        <v>1078</v>
      </c>
      <c r="D542" s="364" t="s">
        <v>1102</v>
      </c>
      <c r="E542" s="364" t="s">
        <v>88</v>
      </c>
      <c r="F542" s="364" t="s">
        <v>1212</v>
      </c>
      <c r="G542" s="365" t="s">
        <v>940</v>
      </c>
      <c r="H542" s="364" t="s">
        <v>303</v>
      </c>
      <c r="I542" s="364" t="s">
        <v>1081</v>
      </c>
      <c r="J542" s="366" t="s">
        <v>1213</v>
      </c>
      <c r="K542" s="366">
        <v>648288</v>
      </c>
      <c r="L542" s="366">
        <v>8</v>
      </c>
      <c r="M542" s="366">
        <v>648288</v>
      </c>
      <c r="N542" s="366">
        <v>8</v>
      </c>
    </row>
    <row r="543" spans="1:14" ht="48">
      <c r="A543" s="364">
        <v>541</v>
      </c>
      <c r="B543" s="365" t="s">
        <v>271</v>
      </c>
      <c r="C543" s="364" t="s">
        <v>1078</v>
      </c>
      <c r="D543" s="364" t="s">
        <v>1090</v>
      </c>
      <c r="E543" s="364" t="s">
        <v>88</v>
      </c>
      <c r="F543" s="364" t="s">
        <v>1125</v>
      </c>
      <c r="G543" s="365" t="s">
        <v>340</v>
      </c>
      <c r="H543" s="364" t="s">
        <v>287</v>
      </c>
      <c r="I543" s="364" t="s">
        <v>1092</v>
      </c>
      <c r="J543" s="366" t="s">
        <v>1126</v>
      </c>
      <c r="K543" s="366">
        <v>385400</v>
      </c>
      <c r="L543" s="366">
        <v>4</v>
      </c>
      <c r="M543" s="366">
        <v>385400</v>
      </c>
      <c r="N543" s="366">
        <v>4</v>
      </c>
    </row>
    <row r="544" spans="1:14" ht="48">
      <c r="A544" s="364">
        <v>542</v>
      </c>
      <c r="B544" s="365" t="s">
        <v>271</v>
      </c>
      <c r="C544" s="364" t="s">
        <v>1078</v>
      </c>
      <c r="D544" s="364" t="s">
        <v>1159</v>
      </c>
      <c r="E544" s="364" t="s">
        <v>88</v>
      </c>
      <c r="F544" s="364" t="s">
        <v>1165</v>
      </c>
      <c r="G544" s="365" t="s">
        <v>416</v>
      </c>
      <c r="H544" s="364" t="s">
        <v>293</v>
      </c>
      <c r="I544" s="364" t="s">
        <v>1081</v>
      </c>
      <c r="J544" s="366" t="s">
        <v>1166</v>
      </c>
      <c r="K544" s="366">
        <v>143035</v>
      </c>
      <c r="L544" s="366">
        <v>2</v>
      </c>
      <c r="M544" s="366">
        <v>143035</v>
      </c>
      <c r="N544" s="366">
        <v>2</v>
      </c>
    </row>
    <row r="545" spans="1:14" ht="48">
      <c r="A545" s="364">
        <v>543</v>
      </c>
      <c r="B545" s="365" t="s">
        <v>271</v>
      </c>
      <c r="C545" s="364" t="s">
        <v>1078</v>
      </c>
      <c r="D545" s="364" t="s">
        <v>1086</v>
      </c>
      <c r="E545" s="364" t="s">
        <v>88</v>
      </c>
      <c r="F545" s="364" t="s">
        <v>1208</v>
      </c>
      <c r="G545" s="365" t="s">
        <v>415</v>
      </c>
      <c r="H545" s="364" t="s">
        <v>293</v>
      </c>
      <c r="I545" s="364" t="s">
        <v>1081</v>
      </c>
      <c r="J545" s="366" t="s">
        <v>1209</v>
      </c>
      <c r="K545" s="366">
        <v>128542</v>
      </c>
      <c r="L545" s="366">
        <v>2</v>
      </c>
      <c r="M545" s="366">
        <v>128542</v>
      </c>
      <c r="N545" s="366">
        <v>2</v>
      </c>
    </row>
    <row r="546" spans="1:14" ht="48">
      <c r="A546" s="364">
        <v>544</v>
      </c>
      <c r="B546" s="365" t="s">
        <v>271</v>
      </c>
      <c r="C546" s="364" t="s">
        <v>1078</v>
      </c>
      <c r="D546" s="364" t="s">
        <v>1079</v>
      </c>
      <c r="E546" s="364" t="s">
        <v>88</v>
      </c>
      <c r="F546" s="364" t="s">
        <v>1265</v>
      </c>
      <c r="G546" s="365" t="s">
        <v>317</v>
      </c>
      <c r="H546" s="364" t="s">
        <v>293</v>
      </c>
      <c r="I546" s="364" t="s">
        <v>1084</v>
      </c>
      <c r="J546" s="366" t="s">
        <v>1266</v>
      </c>
      <c r="K546" s="366">
        <v>522512</v>
      </c>
      <c r="L546" s="366">
        <v>6</v>
      </c>
      <c r="M546" s="366">
        <v>522512</v>
      </c>
      <c r="N546" s="366">
        <v>6</v>
      </c>
    </row>
    <row r="547" spans="1:14" ht="48">
      <c r="A547" s="364">
        <v>545</v>
      </c>
      <c r="B547" s="365" t="s">
        <v>271</v>
      </c>
      <c r="C547" s="364" t="s">
        <v>1078</v>
      </c>
      <c r="D547" s="364" t="s">
        <v>1079</v>
      </c>
      <c r="E547" s="364" t="s">
        <v>88</v>
      </c>
      <c r="F547" s="364" t="s">
        <v>1167</v>
      </c>
      <c r="G547" s="365" t="s">
        <v>322</v>
      </c>
      <c r="H547" s="364" t="s">
        <v>293</v>
      </c>
      <c r="I547" s="364" t="s">
        <v>1084</v>
      </c>
      <c r="J547" s="366" t="s">
        <v>1168</v>
      </c>
      <c r="K547" s="366">
        <v>1080517</v>
      </c>
      <c r="L547" s="366">
        <v>8</v>
      </c>
      <c r="M547" s="366">
        <v>1080517</v>
      </c>
      <c r="N547" s="366">
        <v>8</v>
      </c>
    </row>
    <row r="548" spans="1:14" ht="48">
      <c r="A548" s="364">
        <v>546</v>
      </c>
      <c r="B548" s="365" t="s">
        <v>1743</v>
      </c>
      <c r="C548" s="364" t="s">
        <v>1078</v>
      </c>
      <c r="D548" s="364" t="s">
        <v>1159</v>
      </c>
      <c r="E548" s="364" t="s">
        <v>6</v>
      </c>
      <c r="F548" s="364" t="s">
        <v>1465</v>
      </c>
      <c r="G548" s="365" t="s">
        <v>314</v>
      </c>
      <c r="H548" s="364" t="s">
        <v>1039</v>
      </c>
      <c r="I548" s="364" t="s">
        <v>1081</v>
      </c>
      <c r="J548" s="366" t="s">
        <v>1466</v>
      </c>
      <c r="K548" s="366">
        <v>7111104</v>
      </c>
      <c r="L548" s="366">
        <v>100</v>
      </c>
      <c r="M548" s="366">
        <v>7111104</v>
      </c>
      <c r="N548" s="366">
        <v>100</v>
      </c>
    </row>
    <row r="549" spans="1:14" ht="36">
      <c r="A549" s="364">
        <v>547</v>
      </c>
      <c r="B549" s="365" t="s">
        <v>1743</v>
      </c>
      <c r="C549" s="364" t="s">
        <v>1078</v>
      </c>
      <c r="D549" s="364" t="s">
        <v>1079</v>
      </c>
      <c r="E549" s="364" t="s">
        <v>6</v>
      </c>
      <c r="F549" s="364" t="s">
        <v>1372</v>
      </c>
      <c r="G549" s="365" t="s">
        <v>1046</v>
      </c>
      <c r="H549" s="364" t="s">
        <v>1039</v>
      </c>
      <c r="I549" s="364" t="s">
        <v>1081</v>
      </c>
      <c r="J549" s="366" t="s">
        <v>1373</v>
      </c>
      <c r="K549" s="366">
        <v>7083340</v>
      </c>
      <c r="L549" s="366">
        <v>60</v>
      </c>
      <c r="M549" s="366">
        <v>7083340</v>
      </c>
      <c r="N549" s="366">
        <v>60</v>
      </c>
    </row>
    <row r="550" spans="1:14" ht="36">
      <c r="A550" s="364">
        <v>548</v>
      </c>
      <c r="B550" s="365" t="s">
        <v>1743</v>
      </c>
      <c r="C550" s="364" t="s">
        <v>1078</v>
      </c>
      <c r="D550" s="364" t="s">
        <v>1079</v>
      </c>
      <c r="E550" s="364" t="s">
        <v>6</v>
      </c>
      <c r="F550" s="364" t="s">
        <v>1342</v>
      </c>
      <c r="G550" s="365" t="s">
        <v>407</v>
      </c>
      <c r="H550" s="364" t="s">
        <v>1039</v>
      </c>
      <c r="I550" s="364" t="s">
        <v>1081</v>
      </c>
      <c r="J550" s="366" t="s">
        <v>1343</v>
      </c>
      <c r="K550" s="366">
        <v>3020160</v>
      </c>
      <c r="L550" s="366">
        <v>28</v>
      </c>
      <c r="M550" s="366">
        <v>3020160</v>
      </c>
      <c r="N550" s="366">
        <v>28</v>
      </c>
    </row>
    <row r="551" spans="1:14" ht="36">
      <c r="A551" s="364">
        <v>549</v>
      </c>
      <c r="B551" s="365" t="s">
        <v>1743</v>
      </c>
      <c r="C551" s="364" t="s">
        <v>1078</v>
      </c>
      <c r="D551" s="364" t="s">
        <v>1079</v>
      </c>
      <c r="E551" s="364" t="s">
        <v>6</v>
      </c>
      <c r="F551" s="364" t="s">
        <v>1317</v>
      </c>
      <c r="G551" s="365" t="s">
        <v>1040</v>
      </c>
      <c r="H551" s="364" t="s">
        <v>1039</v>
      </c>
      <c r="I551" s="364" t="s">
        <v>1081</v>
      </c>
      <c r="J551" s="366" t="s">
        <v>1318</v>
      </c>
      <c r="K551" s="366">
        <v>3474328</v>
      </c>
      <c r="L551" s="366">
        <v>28</v>
      </c>
      <c r="M551" s="366">
        <v>3474328</v>
      </c>
      <c r="N551" s="366">
        <v>28</v>
      </c>
    </row>
    <row r="552" spans="1:14" ht="36">
      <c r="A552" s="364">
        <v>550</v>
      </c>
      <c r="B552" s="365" t="s">
        <v>1743</v>
      </c>
      <c r="C552" s="364" t="s">
        <v>1078</v>
      </c>
      <c r="D552" s="364" t="s">
        <v>1079</v>
      </c>
      <c r="E552" s="364" t="s">
        <v>6</v>
      </c>
      <c r="F552" s="364" t="s">
        <v>1651</v>
      </c>
      <c r="G552" s="365" t="s">
        <v>1652</v>
      </c>
      <c r="H552" s="364" t="s">
        <v>1039</v>
      </c>
      <c r="I552" s="364" t="s">
        <v>1081</v>
      </c>
      <c r="J552" s="366" t="s">
        <v>1653</v>
      </c>
      <c r="K552" s="366">
        <v>2023120</v>
      </c>
      <c r="L552" s="366">
        <v>20</v>
      </c>
      <c r="M552" s="366">
        <v>2023120</v>
      </c>
      <c r="N552" s="366">
        <v>20</v>
      </c>
    </row>
    <row r="553" spans="1:14" ht="36">
      <c r="A553" s="364">
        <v>551</v>
      </c>
      <c r="B553" s="365" t="s">
        <v>1743</v>
      </c>
      <c r="C553" s="364" t="s">
        <v>1078</v>
      </c>
      <c r="D553" s="364" t="s">
        <v>1079</v>
      </c>
      <c r="E553" s="364" t="s">
        <v>6</v>
      </c>
      <c r="F553" s="364" t="s">
        <v>1401</v>
      </c>
      <c r="G553" s="365" t="s">
        <v>1047</v>
      </c>
      <c r="H553" s="364" t="s">
        <v>1039</v>
      </c>
      <c r="I553" s="364" t="s">
        <v>1081</v>
      </c>
      <c r="J553" s="366" t="s">
        <v>1402</v>
      </c>
      <c r="K553" s="366">
        <v>13474560</v>
      </c>
      <c r="L553" s="366">
        <v>121</v>
      </c>
      <c r="M553" s="366">
        <v>13474560</v>
      </c>
      <c r="N553" s="366">
        <v>121</v>
      </c>
    </row>
    <row r="554" spans="1:14" ht="36">
      <c r="A554" s="364">
        <v>552</v>
      </c>
      <c r="B554" s="365" t="s">
        <v>1743</v>
      </c>
      <c r="C554" s="364" t="s">
        <v>1078</v>
      </c>
      <c r="D554" s="364" t="s">
        <v>1079</v>
      </c>
      <c r="E554" s="364" t="s">
        <v>6</v>
      </c>
      <c r="F554" s="364" t="s">
        <v>1391</v>
      </c>
      <c r="G554" s="365" t="s">
        <v>1048</v>
      </c>
      <c r="H554" s="364" t="s">
        <v>1039</v>
      </c>
      <c r="I554" s="364" t="s">
        <v>1081</v>
      </c>
      <c r="J554" s="366" t="s">
        <v>1392</v>
      </c>
      <c r="K554" s="366">
        <v>5662800</v>
      </c>
      <c r="L554" s="366">
        <v>60</v>
      </c>
      <c r="M554" s="366">
        <v>5662800</v>
      </c>
      <c r="N554" s="366">
        <v>60</v>
      </c>
    </row>
    <row r="555" spans="1:14" ht="36">
      <c r="A555" s="364">
        <v>553</v>
      </c>
      <c r="B555" s="365" t="s">
        <v>1743</v>
      </c>
      <c r="C555" s="364" t="s">
        <v>1078</v>
      </c>
      <c r="D555" s="364" t="s">
        <v>1079</v>
      </c>
      <c r="E555" s="364" t="s">
        <v>6</v>
      </c>
      <c r="F555" s="364" t="s">
        <v>1467</v>
      </c>
      <c r="G555" s="365" t="s">
        <v>1056</v>
      </c>
      <c r="H555" s="364" t="s">
        <v>1039</v>
      </c>
      <c r="I555" s="364" t="s">
        <v>1081</v>
      </c>
      <c r="J555" s="366" t="s">
        <v>1468</v>
      </c>
      <c r="K555" s="366">
        <v>2945052</v>
      </c>
      <c r="L555" s="366">
        <v>40</v>
      </c>
      <c r="M555" s="366">
        <v>2945052</v>
      </c>
      <c r="N555" s="366">
        <v>40</v>
      </c>
    </row>
    <row r="556" spans="1:14" ht="36">
      <c r="A556" s="364">
        <v>554</v>
      </c>
      <c r="B556" s="365" t="s">
        <v>1743</v>
      </c>
      <c r="C556" s="364" t="s">
        <v>1078</v>
      </c>
      <c r="D556" s="364" t="s">
        <v>1079</v>
      </c>
      <c r="E556" s="364" t="s">
        <v>6</v>
      </c>
      <c r="F556" s="364" t="s">
        <v>1461</v>
      </c>
      <c r="G556" s="365" t="s">
        <v>418</v>
      </c>
      <c r="H556" s="364" t="s">
        <v>1039</v>
      </c>
      <c r="I556" s="364" t="s">
        <v>1081</v>
      </c>
      <c r="J556" s="366" t="s">
        <v>1462</v>
      </c>
      <c r="K556" s="366">
        <v>2446136</v>
      </c>
      <c r="L556" s="366">
        <v>24</v>
      </c>
      <c r="M556" s="366">
        <v>2446136</v>
      </c>
      <c r="N556" s="366">
        <v>24</v>
      </c>
    </row>
    <row r="557" spans="1:14" ht="36">
      <c r="A557" s="364">
        <v>555</v>
      </c>
      <c r="B557" s="365" t="s">
        <v>1743</v>
      </c>
      <c r="C557" s="364" t="s">
        <v>1078</v>
      </c>
      <c r="D557" s="364" t="s">
        <v>1079</v>
      </c>
      <c r="E557" s="364" t="s">
        <v>6</v>
      </c>
      <c r="F557" s="364" t="s">
        <v>1654</v>
      </c>
      <c r="G557" s="365" t="s">
        <v>324</v>
      </c>
      <c r="H557" s="364" t="s">
        <v>1039</v>
      </c>
      <c r="I557" s="364" t="s">
        <v>1081</v>
      </c>
      <c r="J557" s="366" t="s">
        <v>1655</v>
      </c>
      <c r="K557" s="366">
        <v>5069900</v>
      </c>
      <c r="L557" s="366">
        <v>60</v>
      </c>
      <c r="M557" s="366">
        <v>5069900</v>
      </c>
      <c r="N557" s="366">
        <v>60</v>
      </c>
    </row>
    <row r="558" spans="1:14" ht="36">
      <c r="A558" s="364">
        <v>556</v>
      </c>
      <c r="B558" s="365" t="s">
        <v>1743</v>
      </c>
      <c r="C558" s="364" t="s">
        <v>1078</v>
      </c>
      <c r="D558" s="364" t="s">
        <v>1079</v>
      </c>
      <c r="E558" s="364" t="s">
        <v>6</v>
      </c>
      <c r="F558" s="364" t="s">
        <v>1483</v>
      </c>
      <c r="G558" s="365" t="s">
        <v>366</v>
      </c>
      <c r="H558" s="364" t="s">
        <v>1039</v>
      </c>
      <c r="I558" s="364" t="s">
        <v>1081</v>
      </c>
      <c r="J558" s="366" t="s">
        <v>1484</v>
      </c>
      <c r="K558" s="366">
        <v>5590200</v>
      </c>
      <c r="L558" s="366">
        <v>60</v>
      </c>
      <c r="M558" s="366">
        <v>5590200</v>
      </c>
      <c r="N558" s="366">
        <v>60</v>
      </c>
    </row>
    <row r="559" spans="1:14" ht="36">
      <c r="A559" s="364">
        <v>557</v>
      </c>
      <c r="B559" s="365" t="s">
        <v>1743</v>
      </c>
      <c r="C559" s="364" t="s">
        <v>1078</v>
      </c>
      <c r="D559" s="364" t="s">
        <v>1079</v>
      </c>
      <c r="E559" s="364" t="s">
        <v>6</v>
      </c>
      <c r="F559" s="364" t="s">
        <v>1376</v>
      </c>
      <c r="G559" s="365" t="s">
        <v>1049</v>
      </c>
      <c r="H559" s="364" t="s">
        <v>1039</v>
      </c>
      <c r="I559" s="364" t="s">
        <v>1081</v>
      </c>
      <c r="J559" s="366" t="s">
        <v>1377</v>
      </c>
      <c r="K559" s="366">
        <v>8336328</v>
      </c>
      <c r="L559" s="366">
        <v>100</v>
      </c>
      <c r="M559" s="366">
        <v>8336328</v>
      </c>
      <c r="N559" s="366">
        <v>100</v>
      </c>
    </row>
    <row r="560" spans="1:14" ht="36">
      <c r="A560" s="364">
        <v>558</v>
      </c>
      <c r="B560" s="365" t="s">
        <v>1743</v>
      </c>
      <c r="C560" s="364" t="s">
        <v>1078</v>
      </c>
      <c r="D560" s="364" t="s">
        <v>1079</v>
      </c>
      <c r="E560" s="364" t="s">
        <v>6</v>
      </c>
      <c r="F560" s="364" t="s">
        <v>1364</v>
      </c>
      <c r="G560" s="365" t="s">
        <v>1050</v>
      </c>
      <c r="H560" s="364" t="s">
        <v>1039</v>
      </c>
      <c r="I560" s="364" t="s">
        <v>1081</v>
      </c>
      <c r="J560" s="366" t="s">
        <v>1365</v>
      </c>
      <c r="K560" s="366">
        <v>2512224</v>
      </c>
      <c r="L560" s="366">
        <v>28</v>
      </c>
      <c r="M560" s="366">
        <v>2512224</v>
      </c>
      <c r="N560" s="366">
        <v>28</v>
      </c>
    </row>
    <row r="561" spans="1:14" ht="36">
      <c r="A561" s="364">
        <v>559</v>
      </c>
      <c r="B561" s="365" t="s">
        <v>1743</v>
      </c>
      <c r="C561" s="364" t="s">
        <v>1078</v>
      </c>
      <c r="D561" s="364" t="s">
        <v>1079</v>
      </c>
      <c r="E561" s="364" t="s">
        <v>6</v>
      </c>
      <c r="F561" s="364" t="s">
        <v>1398</v>
      </c>
      <c r="G561" s="365" t="s">
        <v>1051</v>
      </c>
      <c r="H561" s="364" t="s">
        <v>1039</v>
      </c>
      <c r="I561" s="364" t="s">
        <v>1081</v>
      </c>
      <c r="J561" s="366" t="s">
        <v>1334</v>
      </c>
      <c r="K561" s="366">
        <v>2818992</v>
      </c>
      <c r="L561" s="366">
        <v>20</v>
      </c>
      <c r="M561" s="366">
        <v>2818992</v>
      </c>
      <c r="N561" s="366">
        <v>20</v>
      </c>
    </row>
    <row r="562" spans="1:14" ht="36">
      <c r="A562" s="364">
        <v>560</v>
      </c>
      <c r="B562" s="365" t="s">
        <v>1743</v>
      </c>
      <c r="C562" s="364" t="s">
        <v>1078</v>
      </c>
      <c r="D562" s="364" t="s">
        <v>1079</v>
      </c>
      <c r="E562" s="364" t="s">
        <v>6</v>
      </c>
      <c r="F562" s="364" t="s">
        <v>1380</v>
      </c>
      <c r="G562" s="365" t="s">
        <v>1052</v>
      </c>
      <c r="H562" s="364" t="s">
        <v>1039</v>
      </c>
      <c r="I562" s="364" t="s">
        <v>1081</v>
      </c>
      <c r="J562" s="366" t="s">
        <v>1381</v>
      </c>
      <c r="K562" s="366">
        <v>1242560</v>
      </c>
      <c r="L562" s="366">
        <v>8</v>
      </c>
      <c r="M562" s="366">
        <v>1242560</v>
      </c>
      <c r="N562" s="366">
        <v>8</v>
      </c>
    </row>
    <row r="563" spans="1:14" ht="36">
      <c r="A563" s="364">
        <v>561</v>
      </c>
      <c r="B563" s="365" t="s">
        <v>1743</v>
      </c>
      <c r="C563" s="364" t="s">
        <v>1078</v>
      </c>
      <c r="D563" s="364" t="s">
        <v>1079</v>
      </c>
      <c r="E563" s="364" t="s">
        <v>6</v>
      </c>
      <c r="F563" s="364" t="s">
        <v>1333</v>
      </c>
      <c r="G563" s="365" t="s">
        <v>1041</v>
      </c>
      <c r="H563" s="364" t="s">
        <v>1039</v>
      </c>
      <c r="I563" s="364" t="s">
        <v>1081</v>
      </c>
      <c r="J563" s="366" t="s">
        <v>1334</v>
      </c>
      <c r="K563" s="366">
        <v>5489616</v>
      </c>
      <c r="L563" s="366">
        <v>40</v>
      </c>
      <c r="M563" s="366">
        <v>5489616</v>
      </c>
      <c r="N563" s="366">
        <v>40</v>
      </c>
    </row>
    <row r="564" spans="1:14" ht="36">
      <c r="A564" s="364">
        <v>562</v>
      </c>
      <c r="B564" s="365" t="s">
        <v>1743</v>
      </c>
      <c r="C564" s="364" t="s">
        <v>1078</v>
      </c>
      <c r="D564" s="364" t="s">
        <v>1079</v>
      </c>
      <c r="E564" s="364" t="s">
        <v>6</v>
      </c>
      <c r="F564" s="364" t="s">
        <v>1346</v>
      </c>
      <c r="G564" s="365" t="s">
        <v>348</v>
      </c>
      <c r="H564" s="364" t="s">
        <v>1039</v>
      </c>
      <c r="I564" s="364" t="s">
        <v>1081</v>
      </c>
      <c r="J564" s="366" t="s">
        <v>1347</v>
      </c>
      <c r="K564" s="366">
        <v>1698840</v>
      </c>
      <c r="L564" s="366">
        <v>12</v>
      </c>
      <c r="M564" s="366">
        <v>1698840</v>
      </c>
      <c r="N564" s="366">
        <v>12</v>
      </c>
    </row>
    <row r="565" spans="1:14" ht="36">
      <c r="A565" s="364">
        <v>563</v>
      </c>
      <c r="B565" s="365" t="s">
        <v>1743</v>
      </c>
      <c r="C565" s="364" t="s">
        <v>1078</v>
      </c>
      <c r="D565" s="364" t="s">
        <v>1079</v>
      </c>
      <c r="E565" s="364" t="s">
        <v>6</v>
      </c>
      <c r="F565" s="364" t="s">
        <v>1344</v>
      </c>
      <c r="G565" s="365" t="s">
        <v>1042</v>
      </c>
      <c r="H565" s="364" t="s">
        <v>1039</v>
      </c>
      <c r="I565" s="364" t="s">
        <v>1081</v>
      </c>
      <c r="J565" s="366" t="s">
        <v>1345</v>
      </c>
      <c r="K565" s="366">
        <v>6193440</v>
      </c>
      <c r="L565" s="366">
        <v>44</v>
      </c>
      <c r="M565" s="366">
        <v>6193440</v>
      </c>
      <c r="N565" s="366">
        <v>44</v>
      </c>
    </row>
    <row r="566" spans="1:14" ht="24">
      <c r="A566" s="364">
        <v>564</v>
      </c>
      <c r="B566" s="365" t="s">
        <v>85</v>
      </c>
      <c r="C566" s="364" t="s">
        <v>1078</v>
      </c>
      <c r="D566" s="364" t="s">
        <v>1090</v>
      </c>
      <c r="E566" s="364" t="s">
        <v>242</v>
      </c>
      <c r="F566" s="364" t="s">
        <v>1138</v>
      </c>
      <c r="G566" s="365" t="s">
        <v>351</v>
      </c>
      <c r="H566" s="364" t="s">
        <v>287</v>
      </c>
      <c r="I566" s="364" t="s">
        <v>1092</v>
      </c>
      <c r="J566" s="366" t="s">
        <v>1139</v>
      </c>
      <c r="K566" s="366">
        <v>197026</v>
      </c>
      <c r="L566" s="366">
        <v>2</v>
      </c>
      <c r="M566" s="366">
        <v>197026</v>
      </c>
      <c r="N566" s="366">
        <v>2</v>
      </c>
    </row>
    <row r="567" spans="1:14" ht="24">
      <c r="A567" s="364">
        <v>565</v>
      </c>
      <c r="B567" s="365" t="s">
        <v>85</v>
      </c>
      <c r="C567" s="364" t="s">
        <v>1078</v>
      </c>
      <c r="D567" s="364" t="s">
        <v>1090</v>
      </c>
      <c r="E567" s="364" t="s">
        <v>242</v>
      </c>
      <c r="F567" s="364" t="s">
        <v>1214</v>
      </c>
      <c r="G567" s="365" t="s">
        <v>1010</v>
      </c>
      <c r="H567" s="364" t="s">
        <v>287</v>
      </c>
      <c r="I567" s="364" t="s">
        <v>1092</v>
      </c>
      <c r="J567" s="366" t="s">
        <v>1215</v>
      </c>
      <c r="K567" s="366">
        <v>460530</v>
      </c>
      <c r="L567" s="366">
        <v>5</v>
      </c>
      <c r="M567" s="366">
        <v>460530</v>
      </c>
      <c r="N567" s="366">
        <v>5</v>
      </c>
    </row>
    <row r="568" spans="1:14" ht="36">
      <c r="A568" s="364">
        <v>566</v>
      </c>
      <c r="B568" s="365" t="s">
        <v>85</v>
      </c>
      <c r="C568" s="364" t="s">
        <v>1078</v>
      </c>
      <c r="D568" s="364" t="s">
        <v>1079</v>
      </c>
      <c r="E568" s="364" t="s">
        <v>242</v>
      </c>
      <c r="F568" s="364" t="s">
        <v>1144</v>
      </c>
      <c r="G568" s="365" t="s">
        <v>332</v>
      </c>
      <c r="H568" s="364" t="s">
        <v>293</v>
      </c>
      <c r="I568" s="364" t="s">
        <v>1081</v>
      </c>
      <c r="J568" s="366" t="s">
        <v>1145</v>
      </c>
      <c r="K568" s="366">
        <v>192577</v>
      </c>
      <c r="L568" s="366">
        <v>2</v>
      </c>
      <c r="M568" s="366">
        <v>192577</v>
      </c>
      <c r="N568" s="366">
        <v>2</v>
      </c>
    </row>
    <row r="569" spans="1:14" ht="36">
      <c r="A569" s="364">
        <v>567</v>
      </c>
      <c r="B569" s="365" t="s">
        <v>85</v>
      </c>
      <c r="C569" s="364" t="s">
        <v>1078</v>
      </c>
      <c r="D569" s="364" t="s">
        <v>1079</v>
      </c>
      <c r="E569" s="364" t="s">
        <v>242</v>
      </c>
      <c r="F569" s="364" t="s">
        <v>1080</v>
      </c>
      <c r="G569" s="365" t="s">
        <v>316</v>
      </c>
      <c r="H569" s="364" t="s">
        <v>293</v>
      </c>
      <c r="I569" s="364" t="s">
        <v>1081</v>
      </c>
      <c r="J569" s="366" t="s">
        <v>1082</v>
      </c>
      <c r="K569" s="366">
        <v>202679</v>
      </c>
      <c r="L569" s="366">
        <v>2</v>
      </c>
      <c r="M569" s="366">
        <v>202679</v>
      </c>
      <c r="N569" s="366">
        <v>2</v>
      </c>
    </row>
    <row r="570" spans="1:14" ht="36">
      <c r="A570" s="364">
        <v>568</v>
      </c>
      <c r="B570" s="365" t="s">
        <v>85</v>
      </c>
      <c r="C570" s="364" t="s">
        <v>1078</v>
      </c>
      <c r="D570" s="364" t="s">
        <v>1079</v>
      </c>
      <c r="E570" s="364" t="s">
        <v>242</v>
      </c>
      <c r="F570" s="364" t="s">
        <v>1153</v>
      </c>
      <c r="G570" s="365" t="s">
        <v>969</v>
      </c>
      <c r="H570" s="364" t="s">
        <v>293</v>
      </c>
      <c r="I570" s="364" t="s">
        <v>1084</v>
      </c>
      <c r="J570" s="366" t="s">
        <v>1154</v>
      </c>
      <c r="K570" s="366">
        <v>221892</v>
      </c>
      <c r="L570" s="366">
        <v>2</v>
      </c>
      <c r="M570" s="366">
        <v>221892</v>
      </c>
      <c r="N570" s="366">
        <v>2</v>
      </c>
    </row>
    <row r="571" spans="1:14" ht="24">
      <c r="A571" s="364">
        <v>569</v>
      </c>
      <c r="B571" s="365" t="s">
        <v>85</v>
      </c>
      <c r="C571" s="364" t="s">
        <v>1078</v>
      </c>
      <c r="D571" s="364" t="s">
        <v>1079</v>
      </c>
      <c r="E571" s="364" t="s">
        <v>242</v>
      </c>
      <c r="F571" s="364" t="s">
        <v>1117</v>
      </c>
      <c r="G571" s="365" t="s">
        <v>347</v>
      </c>
      <c r="H571" s="364" t="s">
        <v>299</v>
      </c>
      <c r="I571" s="364" t="s">
        <v>1092</v>
      </c>
      <c r="J571" s="366" t="s">
        <v>1118</v>
      </c>
      <c r="K571" s="366">
        <v>652943</v>
      </c>
      <c r="L571" s="366">
        <v>5</v>
      </c>
      <c r="M571" s="366">
        <v>652943</v>
      </c>
      <c r="N571" s="366">
        <v>5</v>
      </c>
    </row>
    <row r="572" spans="1:14" ht="48">
      <c r="A572" s="364">
        <v>570</v>
      </c>
      <c r="B572" s="365" t="s">
        <v>35</v>
      </c>
      <c r="C572" s="364" t="s">
        <v>1078</v>
      </c>
      <c r="D572" s="364" t="s">
        <v>1079</v>
      </c>
      <c r="E572" s="364" t="s">
        <v>6</v>
      </c>
      <c r="F572" s="364" t="s">
        <v>1246</v>
      </c>
      <c r="G572" s="365" t="s">
        <v>959</v>
      </c>
      <c r="H572" s="364" t="s">
        <v>960</v>
      </c>
      <c r="I572" s="364" t="s">
        <v>1092</v>
      </c>
      <c r="J572" s="366" t="s">
        <v>1247</v>
      </c>
      <c r="K572" s="366">
        <v>400956</v>
      </c>
      <c r="L572" s="366">
        <v>2</v>
      </c>
      <c r="M572" s="366">
        <v>400956</v>
      </c>
      <c r="N572" s="366">
        <v>2</v>
      </c>
    </row>
    <row r="573" spans="1:14" ht="24">
      <c r="A573" s="364">
        <v>571</v>
      </c>
      <c r="B573" s="365" t="s">
        <v>8</v>
      </c>
      <c r="C573" s="364" t="s">
        <v>1078</v>
      </c>
      <c r="D573" s="364" t="s">
        <v>1090</v>
      </c>
      <c r="E573" s="364" t="s">
        <v>6</v>
      </c>
      <c r="F573" s="364" t="s">
        <v>1138</v>
      </c>
      <c r="G573" s="365" t="s">
        <v>351</v>
      </c>
      <c r="H573" s="364" t="s">
        <v>287</v>
      </c>
      <c r="I573" s="364" t="s">
        <v>1092</v>
      </c>
      <c r="J573" s="366" t="s">
        <v>1139</v>
      </c>
      <c r="K573" s="366">
        <v>380306</v>
      </c>
      <c r="L573" s="366">
        <v>4</v>
      </c>
      <c r="M573" s="366">
        <v>380306</v>
      </c>
      <c r="N573" s="366">
        <v>4</v>
      </c>
    </row>
    <row r="574" spans="1:14" ht="24">
      <c r="A574" s="364">
        <v>572</v>
      </c>
      <c r="B574" s="365" t="s">
        <v>8</v>
      </c>
      <c r="C574" s="364" t="s">
        <v>1078</v>
      </c>
      <c r="D574" s="364" t="s">
        <v>1079</v>
      </c>
      <c r="E574" s="364" t="s">
        <v>6</v>
      </c>
      <c r="F574" s="364" t="s">
        <v>1100</v>
      </c>
      <c r="G574" s="365" t="s">
        <v>324</v>
      </c>
      <c r="H574" s="364" t="s">
        <v>298</v>
      </c>
      <c r="I574" s="364" t="s">
        <v>1092</v>
      </c>
      <c r="J574" s="366" t="s">
        <v>1101</v>
      </c>
      <c r="K574" s="366">
        <v>290400</v>
      </c>
      <c r="L574" s="366">
        <v>4</v>
      </c>
      <c r="M574" s="366">
        <v>290400</v>
      </c>
      <c r="N574" s="366">
        <v>4</v>
      </c>
    </row>
    <row r="575" spans="1:14" ht="24">
      <c r="A575" s="364">
        <v>573</v>
      </c>
      <c r="B575" s="365" t="s">
        <v>8</v>
      </c>
      <c r="C575" s="364" t="s">
        <v>1078</v>
      </c>
      <c r="D575" s="364" t="s">
        <v>1079</v>
      </c>
      <c r="E575" s="364" t="s">
        <v>6</v>
      </c>
      <c r="F575" s="364" t="s">
        <v>1157</v>
      </c>
      <c r="G575" s="365" t="s">
        <v>337</v>
      </c>
      <c r="H575" s="364" t="s">
        <v>298</v>
      </c>
      <c r="I575" s="364" t="s">
        <v>1092</v>
      </c>
      <c r="J575" s="366" t="s">
        <v>1158</v>
      </c>
      <c r="K575" s="366">
        <v>466560</v>
      </c>
      <c r="L575" s="366">
        <v>6</v>
      </c>
      <c r="M575" s="366">
        <v>466560</v>
      </c>
      <c r="N575" s="366">
        <v>6</v>
      </c>
    </row>
    <row r="576" spans="1:14" ht="36">
      <c r="A576" s="364">
        <v>574</v>
      </c>
      <c r="B576" s="365" t="s">
        <v>8</v>
      </c>
      <c r="C576" s="364" t="s">
        <v>1078</v>
      </c>
      <c r="D576" s="364" t="s">
        <v>1079</v>
      </c>
      <c r="E576" s="364" t="s">
        <v>6</v>
      </c>
      <c r="F576" s="364" t="s">
        <v>1286</v>
      </c>
      <c r="G576" s="365" t="s">
        <v>428</v>
      </c>
      <c r="H576" s="364" t="s">
        <v>296</v>
      </c>
      <c r="I576" s="364" t="s">
        <v>1187</v>
      </c>
      <c r="J576" s="366" t="s">
        <v>1287</v>
      </c>
      <c r="K576" s="366">
        <v>249261</v>
      </c>
      <c r="L576" s="366">
        <v>2</v>
      </c>
      <c r="M576" s="366">
        <v>249261</v>
      </c>
      <c r="N576" s="366">
        <v>2</v>
      </c>
    </row>
    <row r="577" spans="1:14" ht="48">
      <c r="A577" s="364">
        <v>575</v>
      </c>
      <c r="B577" s="365" t="s">
        <v>8</v>
      </c>
      <c r="C577" s="364" t="s">
        <v>1078</v>
      </c>
      <c r="D577" s="364" t="s">
        <v>1079</v>
      </c>
      <c r="E577" s="364" t="s">
        <v>6</v>
      </c>
      <c r="F577" s="364" t="s">
        <v>1478</v>
      </c>
      <c r="G577" s="365" t="s">
        <v>1027</v>
      </c>
      <c r="H577" s="364" t="s">
        <v>304</v>
      </c>
      <c r="I577" s="364" t="s">
        <v>1187</v>
      </c>
      <c r="J577" s="366" t="s">
        <v>1479</v>
      </c>
      <c r="K577" s="366">
        <v>375938</v>
      </c>
      <c r="L577" s="366">
        <v>2</v>
      </c>
      <c r="M577" s="366">
        <v>375938</v>
      </c>
      <c r="N577" s="366">
        <v>2</v>
      </c>
    </row>
    <row r="578" spans="1:14" ht="24">
      <c r="A578" s="364">
        <v>576</v>
      </c>
      <c r="B578" s="365" t="s">
        <v>8</v>
      </c>
      <c r="C578" s="364" t="s">
        <v>1078</v>
      </c>
      <c r="D578" s="364" t="s">
        <v>1079</v>
      </c>
      <c r="E578" s="364" t="s">
        <v>6</v>
      </c>
      <c r="F578" s="364" t="s">
        <v>1372</v>
      </c>
      <c r="G578" s="365" t="s">
        <v>1046</v>
      </c>
      <c r="H578" s="364" t="s">
        <v>1039</v>
      </c>
      <c r="I578" s="364" t="s">
        <v>1081</v>
      </c>
      <c r="J578" s="366" t="s">
        <v>1373</v>
      </c>
      <c r="K578" s="366">
        <v>4700762</v>
      </c>
      <c r="L578" s="366">
        <v>40</v>
      </c>
      <c r="M578" s="366">
        <v>4700762</v>
      </c>
      <c r="N578" s="366">
        <v>40</v>
      </c>
    </row>
    <row r="579" spans="1:14" ht="24">
      <c r="A579" s="364">
        <v>577</v>
      </c>
      <c r="B579" s="365" t="s">
        <v>8</v>
      </c>
      <c r="C579" s="364" t="s">
        <v>1078</v>
      </c>
      <c r="D579" s="364" t="s">
        <v>1079</v>
      </c>
      <c r="E579" s="364" t="s">
        <v>6</v>
      </c>
      <c r="F579" s="364" t="s">
        <v>1342</v>
      </c>
      <c r="G579" s="365" t="s">
        <v>407</v>
      </c>
      <c r="H579" s="364" t="s">
        <v>1039</v>
      </c>
      <c r="I579" s="364" t="s">
        <v>1081</v>
      </c>
      <c r="J579" s="366" t="s">
        <v>1343</v>
      </c>
      <c r="K579" s="366">
        <v>18231312</v>
      </c>
      <c r="L579" s="366">
        <v>172</v>
      </c>
      <c r="M579" s="366">
        <v>18231312</v>
      </c>
      <c r="N579" s="366">
        <v>172</v>
      </c>
    </row>
    <row r="580" spans="1:14" ht="24">
      <c r="A580" s="364">
        <v>578</v>
      </c>
      <c r="B580" s="365" t="s">
        <v>8</v>
      </c>
      <c r="C580" s="364" t="s">
        <v>1078</v>
      </c>
      <c r="D580" s="364" t="s">
        <v>1079</v>
      </c>
      <c r="E580" s="364" t="s">
        <v>6</v>
      </c>
      <c r="F580" s="364" t="s">
        <v>1397</v>
      </c>
      <c r="G580" s="365" t="s">
        <v>311</v>
      </c>
      <c r="H580" s="364" t="s">
        <v>1039</v>
      </c>
      <c r="I580" s="364" t="s">
        <v>1081</v>
      </c>
      <c r="J580" s="366" t="s">
        <v>1373</v>
      </c>
      <c r="K580" s="366">
        <v>940152</v>
      </c>
      <c r="L580" s="366">
        <v>8</v>
      </c>
      <c r="M580" s="366">
        <v>940152</v>
      </c>
      <c r="N580" s="366">
        <v>8</v>
      </c>
    </row>
    <row r="581" spans="1:14" ht="24">
      <c r="A581" s="364">
        <v>579</v>
      </c>
      <c r="B581" s="365" t="s">
        <v>8</v>
      </c>
      <c r="C581" s="364" t="s">
        <v>1078</v>
      </c>
      <c r="D581" s="364" t="s">
        <v>1079</v>
      </c>
      <c r="E581" s="364" t="s">
        <v>6</v>
      </c>
      <c r="F581" s="364" t="s">
        <v>1646</v>
      </c>
      <c r="G581" s="365" t="s">
        <v>1647</v>
      </c>
      <c r="H581" s="364" t="s">
        <v>1039</v>
      </c>
      <c r="I581" s="364" t="s">
        <v>1081</v>
      </c>
      <c r="J581" s="366" t="s">
        <v>1648</v>
      </c>
      <c r="K581" s="366">
        <v>8199112</v>
      </c>
      <c r="L581" s="366">
        <v>76</v>
      </c>
      <c r="M581" s="366">
        <v>8199112</v>
      </c>
      <c r="N581" s="366">
        <v>76</v>
      </c>
    </row>
    <row r="582" spans="1:14" ht="24">
      <c r="A582" s="364">
        <v>580</v>
      </c>
      <c r="B582" s="365" t="s">
        <v>8</v>
      </c>
      <c r="C582" s="364" t="s">
        <v>1078</v>
      </c>
      <c r="D582" s="364" t="s">
        <v>1079</v>
      </c>
      <c r="E582" s="364" t="s">
        <v>6</v>
      </c>
      <c r="F582" s="364" t="s">
        <v>1317</v>
      </c>
      <c r="G582" s="365" t="s">
        <v>1040</v>
      </c>
      <c r="H582" s="364" t="s">
        <v>1039</v>
      </c>
      <c r="I582" s="364" t="s">
        <v>1081</v>
      </c>
      <c r="J582" s="366" t="s">
        <v>1318</v>
      </c>
      <c r="K582" s="366">
        <v>20729044</v>
      </c>
      <c r="L582" s="366">
        <v>170</v>
      </c>
      <c r="M582" s="366">
        <v>20729044</v>
      </c>
      <c r="N582" s="366">
        <v>170</v>
      </c>
    </row>
    <row r="583" spans="1:14" ht="24">
      <c r="A583" s="364">
        <v>581</v>
      </c>
      <c r="B583" s="365" t="s">
        <v>8</v>
      </c>
      <c r="C583" s="364" t="s">
        <v>1078</v>
      </c>
      <c r="D583" s="364" t="s">
        <v>1079</v>
      </c>
      <c r="E583" s="364" t="s">
        <v>6</v>
      </c>
      <c r="F583" s="364" t="s">
        <v>1649</v>
      </c>
      <c r="G583" s="365" t="s">
        <v>326</v>
      </c>
      <c r="H583" s="364" t="s">
        <v>1039</v>
      </c>
      <c r="I583" s="364" t="s">
        <v>1081</v>
      </c>
      <c r="J583" s="366" t="s">
        <v>1650</v>
      </c>
      <c r="K583" s="366">
        <v>3317996</v>
      </c>
      <c r="L583" s="366">
        <v>40</v>
      </c>
      <c r="M583" s="366">
        <v>3317996</v>
      </c>
      <c r="N583" s="366">
        <v>40</v>
      </c>
    </row>
    <row r="584" spans="1:14" ht="24">
      <c r="A584" s="364">
        <v>582</v>
      </c>
      <c r="B584" s="365" t="s">
        <v>8</v>
      </c>
      <c r="C584" s="364" t="s">
        <v>1078</v>
      </c>
      <c r="D584" s="364" t="s">
        <v>1079</v>
      </c>
      <c r="E584" s="364" t="s">
        <v>6</v>
      </c>
      <c r="F584" s="364" t="s">
        <v>1651</v>
      </c>
      <c r="G584" s="365" t="s">
        <v>1652</v>
      </c>
      <c r="H584" s="364" t="s">
        <v>1039</v>
      </c>
      <c r="I584" s="364" t="s">
        <v>1081</v>
      </c>
      <c r="J584" s="366" t="s">
        <v>1653</v>
      </c>
      <c r="K584" s="366">
        <v>4663824</v>
      </c>
      <c r="L584" s="366">
        <v>48</v>
      </c>
      <c r="M584" s="366">
        <v>4663824</v>
      </c>
      <c r="N584" s="366">
        <v>48</v>
      </c>
    </row>
    <row r="585" spans="1:14" ht="24">
      <c r="A585" s="364">
        <v>583</v>
      </c>
      <c r="B585" s="365" t="s">
        <v>8</v>
      </c>
      <c r="C585" s="364" t="s">
        <v>1078</v>
      </c>
      <c r="D585" s="364" t="s">
        <v>1079</v>
      </c>
      <c r="E585" s="364" t="s">
        <v>6</v>
      </c>
      <c r="F585" s="364" t="s">
        <v>1391</v>
      </c>
      <c r="G585" s="365" t="s">
        <v>1048</v>
      </c>
      <c r="H585" s="364" t="s">
        <v>1039</v>
      </c>
      <c r="I585" s="364" t="s">
        <v>1081</v>
      </c>
      <c r="J585" s="366" t="s">
        <v>1392</v>
      </c>
      <c r="K585" s="366">
        <v>7891884</v>
      </c>
      <c r="L585" s="366">
        <v>84</v>
      </c>
      <c r="M585" s="366">
        <v>7891884</v>
      </c>
      <c r="N585" s="366">
        <v>84</v>
      </c>
    </row>
    <row r="586" spans="1:14" ht="24">
      <c r="A586" s="364">
        <v>584</v>
      </c>
      <c r="B586" s="365" t="s">
        <v>8</v>
      </c>
      <c r="C586" s="364" t="s">
        <v>1078</v>
      </c>
      <c r="D586" s="364" t="s">
        <v>1079</v>
      </c>
      <c r="E586" s="364" t="s">
        <v>6</v>
      </c>
      <c r="F586" s="364" t="s">
        <v>1461</v>
      </c>
      <c r="G586" s="365" t="s">
        <v>418</v>
      </c>
      <c r="H586" s="364" t="s">
        <v>1039</v>
      </c>
      <c r="I586" s="364" t="s">
        <v>1081</v>
      </c>
      <c r="J586" s="366" t="s">
        <v>1462</v>
      </c>
      <c r="K586" s="366">
        <v>2029181</v>
      </c>
      <c r="L586" s="366">
        <v>20</v>
      </c>
      <c r="M586" s="366">
        <v>2029181</v>
      </c>
      <c r="N586" s="366">
        <v>20</v>
      </c>
    </row>
    <row r="587" spans="1:14" ht="24">
      <c r="A587" s="364">
        <v>585</v>
      </c>
      <c r="B587" s="365" t="s">
        <v>8</v>
      </c>
      <c r="C587" s="364" t="s">
        <v>1078</v>
      </c>
      <c r="D587" s="364" t="s">
        <v>1079</v>
      </c>
      <c r="E587" s="364" t="s">
        <v>6</v>
      </c>
      <c r="F587" s="364" t="s">
        <v>1403</v>
      </c>
      <c r="G587" s="365" t="s">
        <v>1006</v>
      </c>
      <c r="H587" s="364" t="s">
        <v>1039</v>
      </c>
      <c r="I587" s="364" t="s">
        <v>1081</v>
      </c>
      <c r="J587" s="366" t="s">
        <v>1404</v>
      </c>
      <c r="K587" s="366">
        <v>1873479</v>
      </c>
      <c r="L587" s="366">
        <v>14</v>
      </c>
      <c r="M587" s="366">
        <v>1873479</v>
      </c>
      <c r="N587" s="366">
        <v>14</v>
      </c>
    </row>
    <row r="588" spans="1:14" ht="24">
      <c r="A588" s="364">
        <v>586</v>
      </c>
      <c r="B588" s="365" t="s">
        <v>8</v>
      </c>
      <c r="C588" s="364" t="s">
        <v>1078</v>
      </c>
      <c r="D588" s="364" t="s">
        <v>1079</v>
      </c>
      <c r="E588" s="364" t="s">
        <v>6</v>
      </c>
      <c r="F588" s="364" t="s">
        <v>1469</v>
      </c>
      <c r="G588" s="365" t="s">
        <v>1057</v>
      </c>
      <c r="H588" s="364" t="s">
        <v>1039</v>
      </c>
      <c r="I588" s="364" t="s">
        <v>1081</v>
      </c>
      <c r="J588" s="366" t="s">
        <v>1470</v>
      </c>
      <c r="K588" s="366">
        <v>618149</v>
      </c>
      <c r="L588" s="366">
        <v>6</v>
      </c>
      <c r="M588" s="366">
        <v>618149</v>
      </c>
      <c r="N588" s="366">
        <v>6</v>
      </c>
    </row>
    <row r="589" spans="1:14" ht="36">
      <c r="A589" s="364">
        <v>587</v>
      </c>
      <c r="B589" s="365" t="s">
        <v>8</v>
      </c>
      <c r="C589" s="364" t="s">
        <v>1078</v>
      </c>
      <c r="D589" s="364" t="s">
        <v>1079</v>
      </c>
      <c r="E589" s="364" t="s">
        <v>6</v>
      </c>
      <c r="F589" s="364" t="s">
        <v>1144</v>
      </c>
      <c r="G589" s="365" t="s">
        <v>332</v>
      </c>
      <c r="H589" s="364" t="s">
        <v>293</v>
      </c>
      <c r="I589" s="364" t="s">
        <v>1081</v>
      </c>
      <c r="J589" s="366" t="s">
        <v>1145</v>
      </c>
      <c r="K589" s="366">
        <v>356972</v>
      </c>
      <c r="L589" s="366">
        <v>4</v>
      </c>
      <c r="M589" s="366">
        <v>356972</v>
      </c>
      <c r="N589" s="366">
        <v>4</v>
      </c>
    </row>
    <row r="590" spans="1:14" ht="24">
      <c r="A590" s="364">
        <v>588</v>
      </c>
      <c r="B590" s="365" t="s">
        <v>8</v>
      </c>
      <c r="C590" s="364" t="s">
        <v>1078</v>
      </c>
      <c r="D590" s="364" t="s">
        <v>1079</v>
      </c>
      <c r="E590" s="364" t="s">
        <v>6</v>
      </c>
      <c r="F590" s="364" t="s">
        <v>1654</v>
      </c>
      <c r="G590" s="365" t="s">
        <v>324</v>
      </c>
      <c r="H590" s="364" t="s">
        <v>1039</v>
      </c>
      <c r="I590" s="364" t="s">
        <v>1081</v>
      </c>
      <c r="J590" s="366" t="s">
        <v>1655</v>
      </c>
      <c r="K590" s="366">
        <v>6729140</v>
      </c>
      <c r="L590" s="366">
        <v>80</v>
      </c>
      <c r="M590" s="366">
        <v>6729140</v>
      </c>
      <c r="N590" s="366">
        <v>80</v>
      </c>
    </row>
    <row r="591" spans="1:14" ht="24">
      <c r="A591" s="364">
        <v>589</v>
      </c>
      <c r="B591" s="365" t="s">
        <v>8</v>
      </c>
      <c r="C591" s="364" t="s">
        <v>1078</v>
      </c>
      <c r="D591" s="364" t="s">
        <v>1079</v>
      </c>
      <c r="E591" s="364" t="s">
        <v>6</v>
      </c>
      <c r="F591" s="364" t="s">
        <v>1656</v>
      </c>
      <c r="G591" s="365" t="s">
        <v>375</v>
      </c>
      <c r="H591" s="364" t="s">
        <v>1039</v>
      </c>
      <c r="I591" s="364" t="s">
        <v>1081</v>
      </c>
      <c r="J591" s="366" t="s">
        <v>1657</v>
      </c>
      <c r="K591" s="366">
        <v>2628219</v>
      </c>
      <c r="L591" s="366">
        <v>30</v>
      </c>
      <c r="M591" s="366">
        <v>2628219</v>
      </c>
      <c r="N591" s="366">
        <v>30</v>
      </c>
    </row>
    <row r="592" spans="1:14" ht="24">
      <c r="A592" s="364">
        <v>590</v>
      </c>
      <c r="B592" s="365" t="s">
        <v>8</v>
      </c>
      <c r="C592" s="364" t="s">
        <v>1078</v>
      </c>
      <c r="D592" s="364" t="s">
        <v>1079</v>
      </c>
      <c r="E592" s="364" t="s">
        <v>6</v>
      </c>
      <c r="F592" s="364" t="s">
        <v>1483</v>
      </c>
      <c r="G592" s="365" t="s">
        <v>366</v>
      </c>
      <c r="H592" s="364" t="s">
        <v>1039</v>
      </c>
      <c r="I592" s="364" t="s">
        <v>1081</v>
      </c>
      <c r="J592" s="366" t="s">
        <v>1484</v>
      </c>
      <c r="K592" s="366">
        <v>741972</v>
      </c>
      <c r="L592" s="366">
        <v>8</v>
      </c>
      <c r="M592" s="366">
        <v>741972</v>
      </c>
      <c r="N592" s="366">
        <v>8</v>
      </c>
    </row>
    <row r="593" spans="1:14" ht="24">
      <c r="A593" s="364">
        <v>591</v>
      </c>
      <c r="B593" s="365" t="s">
        <v>8</v>
      </c>
      <c r="C593" s="364" t="s">
        <v>1078</v>
      </c>
      <c r="D593" s="364" t="s">
        <v>1079</v>
      </c>
      <c r="E593" s="364" t="s">
        <v>6</v>
      </c>
      <c r="F593" s="364" t="s">
        <v>1376</v>
      </c>
      <c r="G593" s="365" t="s">
        <v>1049</v>
      </c>
      <c r="H593" s="364" t="s">
        <v>1039</v>
      </c>
      <c r="I593" s="364" t="s">
        <v>1081</v>
      </c>
      <c r="J593" s="366" t="s">
        <v>1377</v>
      </c>
      <c r="K593" s="366">
        <v>6687384</v>
      </c>
      <c r="L593" s="366">
        <v>80</v>
      </c>
      <c r="M593" s="366">
        <v>6687384</v>
      </c>
      <c r="N593" s="366">
        <v>80</v>
      </c>
    </row>
    <row r="594" spans="1:14" ht="24">
      <c r="A594" s="364">
        <v>592</v>
      </c>
      <c r="B594" s="365" t="s">
        <v>8</v>
      </c>
      <c r="C594" s="364" t="s">
        <v>1078</v>
      </c>
      <c r="D594" s="364" t="s">
        <v>1079</v>
      </c>
      <c r="E594" s="364" t="s">
        <v>6</v>
      </c>
      <c r="F594" s="364" t="s">
        <v>1364</v>
      </c>
      <c r="G594" s="365" t="s">
        <v>1050</v>
      </c>
      <c r="H594" s="364" t="s">
        <v>1039</v>
      </c>
      <c r="I594" s="364" t="s">
        <v>1081</v>
      </c>
      <c r="J594" s="366" t="s">
        <v>1365</v>
      </c>
      <c r="K594" s="366">
        <v>8816940</v>
      </c>
      <c r="L594" s="366">
        <v>100</v>
      </c>
      <c r="M594" s="366">
        <v>8816940</v>
      </c>
      <c r="N594" s="366">
        <v>100</v>
      </c>
    </row>
    <row r="595" spans="1:14" ht="24">
      <c r="A595" s="364">
        <v>593</v>
      </c>
      <c r="B595" s="365" t="s">
        <v>8</v>
      </c>
      <c r="C595" s="364" t="s">
        <v>1078</v>
      </c>
      <c r="D595" s="364" t="s">
        <v>1079</v>
      </c>
      <c r="E595" s="364" t="s">
        <v>6</v>
      </c>
      <c r="F595" s="364" t="s">
        <v>1406</v>
      </c>
      <c r="G595" s="365" t="s">
        <v>1053</v>
      </c>
      <c r="H595" s="364" t="s">
        <v>1039</v>
      </c>
      <c r="I595" s="364" t="s">
        <v>1081</v>
      </c>
      <c r="J595" s="366" t="s">
        <v>1407</v>
      </c>
      <c r="K595" s="366">
        <v>1440582</v>
      </c>
      <c r="L595" s="366">
        <v>12</v>
      </c>
      <c r="M595" s="366">
        <v>1440582</v>
      </c>
      <c r="N595" s="366">
        <v>12</v>
      </c>
    </row>
    <row r="596" spans="1:14" ht="24">
      <c r="A596" s="364">
        <v>594</v>
      </c>
      <c r="B596" s="365" t="s">
        <v>8</v>
      </c>
      <c r="C596" s="364" t="s">
        <v>1078</v>
      </c>
      <c r="D596" s="364" t="s">
        <v>1079</v>
      </c>
      <c r="E596" s="364" t="s">
        <v>6</v>
      </c>
      <c r="F596" s="364" t="s">
        <v>1398</v>
      </c>
      <c r="G596" s="365" t="s">
        <v>1051</v>
      </c>
      <c r="H596" s="364" t="s">
        <v>1039</v>
      </c>
      <c r="I596" s="364" t="s">
        <v>1081</v>
      </c>
      <c r="J596" s="366" t="s">
        <v>1334</v>
      </c>
      <c r="K596" s="366">
        <v>7581605</v>
      </c>
      <c r="L596" s="366">
        <v>56</v>
      </c>
      <c r="M596" s="366">
        <v>7581605</v>
      </c>
      <c r="N596" s="366">
        <v>56</v>
      </c>
    </row>
    <row r="597" spans="1:14" ht="24">
      <c r="A597" s="364">
        <v>595</v>
      </c>
      <c r="B597" s="365" t="s">
        <v>8</v>
      </c>
      <c r="C597" s="364" t="s">
        <v>1078</v>
      </c>
      <c r="D597" s="364" t="s">
        <v>1079</v>
      </c>
      <c r="E597" s="364" t="s">
        <v>6</v>
      </c>
      <c r="F597" s="364" t="s">
        <v>1333</v>
      </c>
      <c r="G597" s="365" t="s">
        <v>1041</v>
      </c>
      <c r="H597" s="364" t="s">
        <v>1039</v>
      </c>
      <c r="I597" s="364" t="s">
        <v>1081</v>
      </c>
      <c r="J597" s="366" t="s">
        <v>1334</v>
      </c>
      <c r="K597" s="366">
        <v>2707716</v>
      </c>
      <c r="L597" s="366">
        <v>20</v>
      </c>
      <c r="M597" s="366">
        <v>2707716</v>
      </c>
      <c r="N597" s="366">
        <v>20</v>
      </c>
    </row>
    <row r="598" spans="1:14" ht="24">
      <c r="A598" s="364">
        <v>596</v>
      </c>
      <c r="B598" s="365" t="s">
        <v>8</v>
      </c>
      <c r="C598" s="364" t="s">
        <v>1078</v>
      </c>
      <c r="D598" s="364" t="s">
        <v>1079</v>
      </c>
      <c r="E598" s="364" t="s">
        <v>6</v>
      </c>
      <c r="F598" s="364" t="s">
        <v>1327</v>
      </c>
      <c r="G598" s="365" t="s">
        <v>1012</v>
      </c>
      <c r="H598" s="364" t="s">
        <v>1039</v>
      </c>
      <c r="I598" s="364" t="s">
        <v>1081</v>
      </c>
      <c r="J598" s="366" t="s">
        <v>1328</v>
      </c>
      <c r="K598" s="366">
        <v>7000153</v>
      </c>
      <c r="L598" s="366">
        <v>50</v>
      </c>
      <c r="M598" s="366">
        <v>7000153</v>
      </c>
      <c r="N598" s="366">
        <v>50</v>
      </c>
    </row>
    <row r="599" spans="1:14" ht="24">
      <c r="A599" s="364">
        <v>597</v>
      </c>
      <c r="B599" s="365" t="s">
        <v>8</v>
      </c>
      <c r="C599" s="364" t="s">
        <v>1078</v>
      </c>
      <c r="D599" s="364" t="s">
        <v>1079</v>
      </c>
      <c r="E599" s="364" t="s">
        <v>6</v>
      </c>
      <c r="F599" s="364" t="s">
        <v>1346</v>
      </c>
      <c r="G599" s="365" t="s">
        <v>348</v>
      </c>
      <c r="H599" s="364" t="s">
        <v>1039</v>
      </c>
      <c r="I599" s="364" t="s">
        <v>1081</v>
      </c>
      <c r="J599" s="366" t="s">
        <v>1347</v>
      </c>
      <c r="K599" s="366">
        <v>1127412</v>
      </c>
      <c r="L599" s="366">
        <v>8</v>
      </c>
      <c r="M599" s="366">
        <v>1127412</v>
      </c>
      <c r="N599" s="366">
        <v>8</v>
      </c>
    </row>
    <row r="600" spans="1:14" ht="24">
      <c r="A600" s="364">
        <v>598</v>
      </c>
      <c r="B600" s="365" t="s">
        <v>8</v>
      </c>
      <c r="C600" s="364" t="s">
        <v>1078</v>
      </c>
      <c r="D600" s="364" t="s">
        <v>1079</v>
      </c>
      <c r="E600" s="364" t="s">
        <v>6</v>
      </c>
      <c r="F600" s="364" t="s">
        <v>1344</v>
      </c>
      <c r="G600" s="365" t="s">
        <v>1042</v>
      </c>
      <c r="H600" s="364" t="s">
        <v>1039</v>
      </c>
      <c r="I600" s="364" t="s">
        <v>1081</v>
      </c>
      <c r="J600" s="366" t="s">
        <v>1345</v>
      </c>
      <c r="K600" s="366">
        <v>1130303</v>
      </c>
      <c r="L600" s="366">
        <v>8</v>
      </c>
      <c r="M600" s="366">
        <v>1130303</v>
      </c>
      <c r="N600" s="366">
        <v>8</v>
      </c>
    </row>
    <row r="601" spans="1:14" ht="24">
      <c r="A601" s="364">
        <v>599</v>
      </c>
      <c r="B601" s="365" t="s">
        <v>8</v>
      </c>
      <c r="C601" s="364" t="s">
        <v>1078</v>
      </c>
      <c r="D601" s="364" t="s">
        <v>1079</v>
      </c>
      <c r="E601" s="364" t="s">
        <v>6</v>
      </c>
      <c r="F601" s="364" t="s">
        <v>1323</v>
      </c>
      <c r="G601" s="365" t="s">
        <v>372</v>
      </c>
      <c r="H601" s="364" t="s">
        <v>1039</v>
      </c>
      <c r="I601" s="364" t="s">
        <v>1081</v>
      </c>
      <c r="J601" s="366" t="s">
        <v>1324</v>
      </c>
      <c r="K601" s="366">
        <v>8366457</v>
      </c>
      <c r="L601" s="366">
        <v>60</v>
      </c>
      <c r="M601" s="366">
        <v>8366457</v>
      </c>
      <c r="N601" s="366">
        <v>60</v>
      </c>
    </row>
    <row r="602" spans="1:14" ht="24">
      <c r="A602" s="364">
        <v>600</v>
      </c>
      <c r="B602" s="365" t="s">
        <v>8</v>
      </c>
      <c r="C602" s="364" t="s">
        <v>1078</v>
      </c>
      <c r="D602" s="364" t="s">
        <v>1079</v>
      </c>
      <c r="E602" s="364" t="s">
        <v>6</v>
      </c>
      <c r="F602" s="364" t="s">
        <v>1335</v>
      </c>
      <c r="G602" s="365" t="s">
        <v>376</v>
      </c>
      <c r="H602" s="364" t="s">
        <v>1039</v>
      </c>
      <c r="I602" s="364" t="s">
        <v>1081</v>
      </c>
      <c r="J602" s="366" t="s">
        <v>1283</v>
      </c>
      <c r="K602" s="366">
        <v>304096</v>
      </c>
      <c r="L602" s="366">
        <v>2</v>
      </c>
      <c r="M602" s="366">
        <v>304096</v>
      </c>
      <c r="N602" s="366">
        <v>2</v>
      </c>
    </row>
    <row r="603" spans="1:14" ht="24">
      <c r="A603" s="364">
        <v>601</v>
      </c>
      <c r="B603" s="365" t="s">
        <v>8</v>
      </c>
      <c r="C603" s="364" t="s">
        <v>1078</v>
      </c>
      <c r="D603" s="364" t="s">
        <v>1079</v>
      </c>
      <c r="E603" s="364" t="s">
        <v>6</v>
      </c>
      <c r="F603" s="364" t="s">
        <v>1336</v>
      </c>
      <c r="G603" s="365" t="s">
        <v>1043</v>
      </c>
      <c r="H603" s="364" t="s">
        <v>1039</v>
      </c>
      <c r="I603" s="364" t="s">
        <v>1081</v>
      </c>
      <c r="J603" s="366" t="s">
        <v>1337</v>
      </c>
      <c r="K603" s="366">
        <v>908354</v>
      </c>
      <c r="L603" s="366">
        <v>8</v>
      </c>
      <c r="M603" s="366">
        <v>908354</v>
      </c>
      <c r="N603" s="366">
        <v>8</v>
      </c>
    </row>
    <row r="604" spans="1:14" ht="24">
      <c r="A604" s="364">
        <v>602</v>
      </c>
      <c r="B604" s="365" t="s">
        <v>8</v>
      </c>
      <c r="C604" s="364" t="s">
        <v>1078</v>
      </c>
      <c r="D604" s="364" t="s">
        <v>1079</v>
      </c>
      <c r="E604" s="364" t="s">
        <v>6</v>
      </c>
      <c r="F604" s="364" t="s">
        <v>1338</v>
      </c>
      <c r="G604" s="365" t="s">
        <v>1045</v>
      </c>
      <c r="H604" s="364" t="s">
        <v>1039</v>
      </c>
      <c r="I604" s="364" t="s">
        <v>1081</v>
      </c>
      <c r="J604" s="366" t="s">
        <v>1339</v>
      </c>
      <c r="K604" s="366">
        <v>562421</v>
      </c>
      <c r="L604" s="366">
        <v>4</v>
      </c>
      <c r="M604" s="366">
        <v>562421</v>
      </c>
      <c r="N604" s="366">
        <v>4</v>
      </c>
    </row>
    <row r="605" spans="1:14" ht="24">
      <c r="A605" s="364">
        <v>603</v>
      </c>
      <c r="B605" s="365" t="s">
        <v>8</v>
      </c>
      <c r="C605" s="364" t="s">
        <v>1078</v>
      </c>
      <c r="D605" s="364" t="s">
        <v>1079</v>
      </c>
      <c r="E605" s="364" t="s">
        <v>6</v>
      </c>
      <c r="F605" s="364" t="s">
        <v>1395</v>
      </c>
      <c r="G605" s="365" t="s">
        <v>1007</v>
      </c>
      <c r="H605" s="364" t="s">
        <v>1039</v>
      </c>
      <c r="I605" s="364" t="s">
        <v>1081</v>
      </c>
      <c r="J605" s="366" t="s">
        <v>1396</v>
      </c>
      <c r="K605" s="366">
        <v>547325</v>
      </c>
      <c r="L605" s="366">
        <v>4</v>
      </c>
      <c r="M605" s="366">
        <v>547325</v>
      </c>
      <c r="N605" s="366">
        <v>4</v>
      </c>
    </row>
    <row r="606" spans="1:14" ht="24">
      <c r="A606" s="364">
        <v>604</v>
      </c>
      <c r="B606" s="365" t="s">
        <v>8</v>
      </c>
      <c r="C606" s="364" t="s">
        <v>1078</v>
      </c>
      <c r="D606" s="364" t="s">
        <v>1079</v>
      </c>
      <c r="E606" s="364" t="s">
        <v>6</v>
      </c>
      <c r="F606" s="364" t="s">
        <v>1731</v>
      </c>
      <c r="G606" s="365" t="s">
        <v>1732</v>
      </c>
      <c r="H606" s="364" t="s">
        <v>296</v>
      </c>
      <c r="I606" s="364" t="s">
        <v>1282</v>
      </c>
      <c r="J606" s="366" t="s">
        <v>1733</v>
      </c>
      <c r="K606" s="366">
        <v>335479</v>
      </c>
      <c r="L606" s="366">
        <v>2</v>
      </c>
      <c r="M606" s="366">
        <v>335479</v>
      </c>
      <c r="N606" s="366">
        <v>2</v>
      </c>
    </row>
    <row r="607" spans="1:14" ht="36">
      <c r="A607" s="364">
        <v>605</v>
      </c>
      <c r="B607" s="365" t="s">
        <v>8</v>
      </c>
      <c r="C607" s="364" t="s">
        <v>1078</v>
      </c>
      <c r="D607" s="364" t="s">
        <v>1079</v>
      </c>
      <c r="E607" s="364" t="s">
        <v>6</v>
      </c>
      <c r="F607" s="364" t="s">
        <v>1172</v>
      </c>
      <c r="G607" s="365" t="s">
        <v>318</v>
      </c>
      <c r="H607" s="364" t="s">
        <v>293</v>
      </c>
      <c r="I607" s="364" t="s">
        <v>1088</v>
      </c>
      <c r="J607" s="366" t="s">
        <v>1173</v>
      </c>
      <c r="K607" s="366">
        <v>409473</v>
      </c>
      <c r="L607" s="366">
        <v>4</v>
      </c>
      <c r="M607" s="366">
        <v>409473</v>
      </c>
      <c r="N607" s="366">
        <v>4</v>
      </c>
    </row>
    <row r="608" spans="1:14" ht="24">
      <c r="A608" s="364">
        <v>606</v>
      </c>
      <c r="B608" s="365" t="s">
        <v>8</v>
      </c>
      <c r="C608" s="364" t="s">
        <v>1078</v>
      </c>
      <c r="D608" s="364" t="s">
        <v>1090</v>
      </c>
      <c r="E608" s="364" t="s">
        <v>6</v>
      </c>
      <c r="F608" s="364" t="s">
        <v>1176</v>
      </c>
      <c r="G608" s="365" t="s">
        <v>351</v>
      </c>
      <c r="H608" s="364" t="s">
        <v>361</v>
      </c>
      <c r="I608" s="364" t="s">
        <v>1148</v>
      </c>
      <c r="J608" s="366" t="s">
        <v>1177</v>
      </c>
      <c r="K608" s="366">
        <v>3059912</v>
      </c>
      <c r="L608" s="366">
        <v>36</v>
      </c>
      <c r="M608" s="366">
        <v>3059912</v>
      </c>
      <c r="N608" s="366">
        <v>36</v>
      </c>
    </row>
    <row r="609" spans="1:14" ht="48">
      <c r="A609" s="364">
        <v>607</v>
      </c>
      <c r="B609" s="365" t="s">
        <v>8</v>
      </c>
      <c r="C609" s="364" t="s">
        <v>1078</v>
      </c>
      <c r="D609" s="364" t="s">
        <v>1079</v>
      </c>
      <c r="E609" s="364" t="s">
        <v>6</v>
      </c>
      <c r="F609" s="364" t="s">
        <v>1246</v>
      </c>
      <c r="G609" s="365" t="s">
        <v>959</v>
      </c>
      <c r="H609" s="364" t="s">
        <v>960</v>
      </c>
      <c r="I609" s="364" t="s">
        <v>1092</v>
      </c>
      <c r="J609" s="366" t="s">
        <v>1247</v>
      </c>
      <c r="K609" s="366">
        <v>200478</v>
      </c>
      <c r="L609" s="366">
        <v>1</v>
      </c>
      <c r="M609" s="366">
        <v>200478</v>
      </c>
      <c r="N609" s="366">
        <v>1</v>
      </c>
    </row>
    <row r="610" spans="1:14" ht="24">
      <c r="A610" s="364">
        <v>608</v>
      </c>
      <c r="B610" s="365" t="s">
        <v>8</v>
      </c>
      <c r="C610" s="364" t="s">
        <v>1078</v>
      </c>
      <c r="D610" s="364" t="s">
        <v>1090</v>
      </c>
      <c r="E610" s="364" t="s">
        <v>6</v>
      </c>
      <c r="F610" s="364" t="s">
        <v>1091</v>
      </c>
      <c r="G610" s="365" t="s">
        <v>321</v>
      </c>
      <c r="H610" s="364" t="s">
        <v>361</v>
      </c>
      <c r="I610" s="364" t="s">
        <v>1092</v>
      </c>
      <c r="J610" s="366" t="s">
        <v>1093</v>
      </c>
      <c r="K610" s="366">
        <v>3554239</v>
      </c>
      <c r="L610" s="366">
        <v>36</v>
      </c>
      <c r="M610" s="366">
        <v>3554239</v>
      </c>
      <c r="N610" s="366">
        <v>36</v>
      </c>
    </row>
    <row r="611" spans="1:14" ht="24">
      <c r="A611" s="364">
        <v>609</v>
      </c>
      <c r="B611" s="365" t="s">
        <v>5</v>
      </c>
      <c r="C611" s="364" t="s">
        <v>1078</v>
      </c>
      <c r="D611" s="364" t="s">
        <v>1090</v>
      </c>
      <c r="E611" s="364" t="s">
        <v>437</v>
      </c>
      <c r="F611" s="364" t="s">
        <v>1106</v>
      </c>
      <c r="G611" s="365" t="s">
        <v>1011</v>
      </c>
      <c r="H611" s="364" t="s">
        <v>287</v>
      </c>
      <c r="I611" s="364" t="s">
        <v>1092</v>
      </c>
      <c r="J611" s="366" t="s">
        <v>1107</v>
      </c>
      <c r="K611" s="366">
        <v>8432800</v>
      </c>
      <c r="L611" s="366">
        <v>80</v>
      </c>
      <c r="M611" s="366">
        <v>8432800</v>
      </c>
      <c r="N611" s="366">
        <v>80</v>
      </c>
    </row>
    <row r="612" spans="1:14" ht="24">
      <c r="A612" s="364">
        <v>610</v>
      </c>
      <c r="B612" s="365" t="s">
        <v>5</v>
      </c>
      <c r="C612" s="364" t="s">
        <v>1078</v>
      </c>
      <c r="D612" s="364" t="s">
        <v>1090</v>
      </c>
      <c r="E612" s="364" t="s">
        <v>437</v>
      </c>
      <c r="F612" s="364" t="s">
        <v>1776</v>
      </c>
      <c r="G612" s="365" t="s">
        <v>347</v>
      </c>
      <c r="H612" s="364" t="s">
        <v>287</v>
      </c>
      <c r="I612" s="364" t="s">
        <v>1092</v>
      </c>
      <c r="J612" s="366" t="s">
        <v>1777</v>
      </c>
      <c r="K612" s="366">
        <v>11537000</v>
      </c>
      <c r="L612" s="366">
        <v>100</v>
      </c>
      <c r="M612" s="366">
        <v>11537000</v>
      </c>
      <c r="N612" s="366">
        <v>100</v>
      </c>
    </row>
    <row r="613" spans="1:14" ht="24">
      <c r="A613" s="364">
        <v>611</v>
      </c>
      <c r="B613" s="365" t="s">
        <v>5</v>
      </c>
      <c r="C613" s="364" t="s">
        <v>1078</v>
      </c>
      <c r="D613" s="364" t="s">
        <v>1090</v>
      </c>
      <c r="E613" s="364" t="s">
        <v>437</v>
      </c>
      <c r="F613" s="364" t="s">
        <v>1202</v>
      </c>
      <c r="G613" s="365" t="s">
        <v>975</v>
      </c>
      <c r="H613" s="364" t="s">
        <v>289</v>
      </c>
      <c r="I613" s="364" t="s">
        <v>1115</v>
      </c>
      <c r="J613" s="366" t="s">
        <v>1203</v>
      </c>
      <c r="K613" s="366">
        <v>123923</v>
      </c>
      <c r="L613" s="366">
        <v>1</v>
      </c>
      <c r="M613" s="366">
        <v>123923</v>
      </c>
      <c r="N613" s="366">
        <v>1</v>
      </c>
    </row>
    <row r="614" spans="1:14" ht="36">
      <c r="A614" s="364">
        <v>612</v>
      </c>
      <c r="B614" s="365" t="s">
        <v>5</v>
      </c>
      <c r="C614" s="364" t="s">
        <v>1078</v>
      </c>
      <c r="D614" s="364" t="s">
        <v>1131</v>
      </c>
      <c r="E614" s="364" t="s">
        <v>437</v>
      </c>
      <c r="F614" s="364" t="s">
        <v>1451</v>
      </c>
      <c r="G614" s="365" t="s">
        <v>1026</v>
      </c>
      <c r="H614" s="364" t="s">
        <v>304</v>
      </c>
      <c r="I614" s="364" t="s">
        <v>1187</v>
      </c>
      <c r="J614" s="366" t="s">
        <v>1452</v>
      </c>
      <c r="K614" s="366">
        <v>458212</v>
      </c>
      <c r="L614" s="366">
        <v>2</v>
      </c>
      <c r="M614" s="366">
        <v>458212</v>
      </c>
      <c r="N614" s="366">
        <v>2</v>
      </c>
    </row>
    <row r="615" spans="1:14" ht="36">
      <c r="A615" s="364">
        <v>613</v>
      </c>
      <c r="B615" s="365" t="s">
        <v>5</v>
      </c>
      <c r="C615" s="364" t="s">
        <v>1078</v>
      </c>
      <c r="D615" s="364" t="s">
        <v>1079</v>
      </c>
      <c r="E615" s="364" t="s">
        <v>437</v>
      </c>
      <c r="F615" s="364" t="s">
        <v>1198</v>
      </c>
      <c r="G615" s="365" t="s">
        <v>346</v>
      </c>
      <c r="H615" s="364" t="s">
        <v>304</v>
      </c>
      <c r="I615" s="364" t="s">
        <v>1187</v>
      </c>
      <c r="J615" s="366" t="s">
        <v>1199</v>
      </c>
      <c r="K615" s="366">
        <v>1226275</v>
      </c>
      <c r="L615" s="366">
        <v>4</v>
      </c>
      <c r="M615" s="366">
        <v>1226275</v>
      </c>
      <c r="N615" s="366">
        <v>4</v>
      </c>
    </row>
    <row r="616" spans="1:14" ht="60">
      <c r="A616" s="364">
        <v>614</v>
      </c>
      <c r="B616" s="365" t="s">
        <v>5</v>
      </c>
      <c r="C616" s="364" t="s">
        <v>1078</v>
      </c>
      <c r="D616" s="364" t="s">
        <v>1079</v>
      </c>
      <c r="E616" s="364" t="s">
        <v>437</v>
      </c>
      <c r="F616" s="364" t="s">
        <v>1354</v>
      </c>
      <c r="G616" s="365" t="s">
        <v>1055</v>
      </c>
      <c r="H616" s="364" t="s">
        <v>301</v>
      </c>
      <c r="I616" s="364" t="s">
        <v>1187</v>
      </c>
      <c r="J616" s="366" t="s">
        <v>1355</v>
      </c>
      <c r="K616" s="366">
        <v>336796</v>
      </c>
      <c r="L616" s="366">
        <v>1</v>
      </c>
      <c r="M616" s="366">
        <v>336796</v>
      </c>
      <c r="N616" s="366">
        <v>1</v>
      </c>
    </row>
    <row r="617" spans="1:14" ht="60">
      <c r="A617" s="364">
        <v>615</v>
      </c>
      <c r="B617" s="365" t="s">
        <v>5</v>
      </c>
      <c r="C617" s="364" t="s">
        <v>1078</v>
      </c>
      <c r="D617" s="364" t="s">
        <v>1079</v>
      </c>
      <c r="E617" s="364" t="s">
        <v>437</v>
      </c>
      <c r="F617" s="364" t="s">
        <v>1188</v>
      </c>
      <c r="G617" s="365" t="s">
        <v>329</v>
      </c>
      <c r="H617" s="364" t="s">
        <v>304</v>
      </c>
      <c r="I617" s="364" t="s">
        <v>1187</v>
      </c>
      <c r="J617" s="366" t="s">
        <v>1189</v>
      </c>
      <c r="K617" s="366">
        <v>-2490425</v>
      </c>
      <c r="L617" s="366">
        <v>-7</v>
      </c>
      <c r="M617" s="366">
        <v>-2490425</v>
      </c>
      <c r="N617" s="366">
        <v>-7</v>
      </c>
    </row>
    <row r="618" spans="1:14" ht="48">
      <c r="A618" s="364">
        <v>616</v>
      </c>
      <c r="B618" s="365" t="s">
        <v>5</v>
      </c>
      <c r="C618" s="364" t="s">
        <v>1078</v>
      </c>
      <c r="D618" s="364" t="s">
        <v>1079</v>
      </c>
      <c r="E618" s="364" t="s">
        <v>437</v>
      </c>
      <c r="F618" s="364" t="s">
        <v>1190</v>
      </c>
      <c r="G618" s="365" t="s">
        <v>373</v>
      </c>
      <c r="H618" s="364" t="s">
        <v>305</v>
      </c>
      <c r="I618" s="364" t="s">
        <v>1187</v>
      </c>
      <c r="J618" s="366" t="s">
        <v>1191</v>
      </c>
      <c r="K618" s="366">
        <v>1905590</v>
      </c>
      <c r="L618" s="366">
        <v>6</v>
      </c>
      <c r="M618" s="366">
        <v>1905590</v>
      </c>
      <c r="N618" s="366">
        <v>6</v>
      </c>
    </row>
    <row r="619" spans="1:14" ht="48">
      <c r="A619" s="364">
        <v>617</v>
      </c>
      <c r="B619" s="365" t="s">
        <v>5</v>
      </c>
      <c r="C619" s="364" t="s">
        <v>1078</v>
      </c>
      <c r="D619" s="364" t="s">
        <v>1079</v>
      </c>
      <c r="E619" s="364" t="s">
        <v>437</v>
      </c>
      <c r="F619" s="364" t="s">
        <v>1194</v>
      </c>
      <c r="G619" s="365" t="s">
        <v>997</v>
      </c>
      <c r="H619" s="364" t="s">
        <v>305</v>
      </c>
      <c r="I619" s="364" t="s">
        <v>1187</v>
      </c>
      <c r="J619" s="366" t="s">
        <v>1195</v>
      </c>
      <c r="K619" s="366">
        <v>339464</v>
      </c>
      <c r="L619" s="366">
        <v>1</v>
      </c>
      <c r="M619" s="366">
        <v>339464</v>
      </c>
      <c r="N619" s="366">
        <v>1</v>
      </c>
    </row>
    <row r="620" spans="1:14" ht="72">
      <c r="A620" s="364">
        <v>618</v>
      </c>
      <c r="B620" s="365" t="s">
        <v>5</v>
      </c>
      <c r="C620" s="364" t="s">
        <v>1078</v>
      </c>
      <c r="D620" s="364" t="s">
        <v>1079</v>
      </c>
      <c r="E620" s="364" t="s">
        <v>437</v>
      </c>
      <c r="F620" s="364" t="s">
        <v>1292</v>
      </c>
      <c r="G620" s="365" t="s">
        <v>962</v>
      </c>
      <c r="H620" s="364" t="s">
        <v>305</v>
      </c>
      <c r="I620" s="364" t="s">
        <v>1187</v>
      </c>
      <c r="J620" s="366" t="s">
        <v>1293</v>
      </c>
      <c r="K620" s="366">
        <v>420067</v>
      </c>
      <c r="L620" s="366">
        <v>2</v>
      </c>
      <c r="M620" s="366">
        <v>420067</v>
      </c>
      <c r="N620" s="366">
        <v>2</v>
      </c>
    </row>
    <row r="621" spans="1:14" ht="24">
      <c r="A621" s="364">
        <v>619</v>
      </c>
      <c r="B621" s="365" t="s">
        <v>5</v>
      </c>
      <c r="C621" s="364" t="s">
        <v>1078</v>
      </c>
      <c r="D621" s="364" t="s">
        <v>1079</v>
      </c>
      <c r="E621" s="364" t="s">
        <v>437</v>
      </c>
      <c r="F621" s="364" t="s">
        <v>1096</v>
      </c>
      <c r="G621" s="365" t="s">
        <v>366</v>
      </c>
      <c r="H621" s="364" t="s">
        <v>294</v>
      </c>
      <c r="I621" s="364" t="s">
        <v>1081</v>
      </c>
      <c r="J621" s="366" t="s">
        <v>1097</v>
      </c>
      <c r="K621" s="366">
        <v>147721</v>
      </c>
      <c r="L621" s="366">
        <v>2</v>
      </c>
      <c r="M621" s="366">
        <v>147721</v>
      </c>
      <c r="N621" s="366">
        <v>2</v>
      </c>
    </row>
    <row r="622" spans="1:14" ht="24">
      <c r="A622" s="364">
        <v>620</v>
      </c>
      <c r="B622" s="365" t="s">
        <v>5</v>
      </c>
      <c r="C622" s="364" t="s">
        <v>1078</v>
      </c>
      <c r="D622" s="364" t="s">
        <v>1079</v>
      </c>
      <c r="E622" s="364" t="s">
        <v>437</v>
      </c>
      <c r="F622" s="364" t="s">
        <v>1098</v>
      </c>
      <c r="G622" s="365" t="s">
        <v>311</v>
      </c>
      <c r="H622" s="364" t="s">
        <v>294</v>
      </c>
      <c r="I622" s="364" t="s">
        <v>1081</v>
      </c>
      <c r="J622" s="366" t="s">
        <v>1099</v>
      </c>
      <c r="K622" s="366">
        <v>772045</v>
      </c>
      <c r="L622" s="366">
        <v>10</v>
      </c>
      <c r="M622" s="366">
        <v>772045</v>
      </c>
      <c r="N622" s="366">
        <v>10</v>
      </c>
    </row>
    <row r="623" spans="1:14" ht="24">
      <c r="A623" s="364">
        <v>621</v>
      </c>
      <c r="B623" s="365" t="s">
        <v>5</v>
      </c>
      <c r="C623" s="364" t="s">
        <v>1078</v>
      </c>
      <c r="D623" s="364" t="s">
        <v>1079</v>
      </c>
      <c r="E623" s="364" t="s">
        <v>437</v>
      </c>
      <c r="F623" s="364" t="s">
        <v>1134</v>
      </c>
      <c r="G623" s="365" t="s">
        <v>337</v>
      </c>
      <c r="H623" s="364" t="s">
        <v>294</v>
      </c>
      <c r="I623" s="364" t="s">
        <v>1081</v>
      </c>
      <c r="J623" s="366" t="s">
        <v>1135</v>
      </c>
      <c r="K623" s="366">
        <v>154075</v>
      </c>
      <c r="L623" s="366">
        <v>2</v>
      </c>
      <c r="M623" s="366">
        <v>154075</v>
      </c>
      <c r="N623" s="366">
        <v>2</v>
      </c>
    </row>
    <row r="624" spans="1:14" ht="24">
      <c r="A624" s="364">
        <v>622</v>
      </c>
      <c r="B624" s="365" t="s">
        <v>5</v>
      </c>
      <c r="C624" s="364" t="s">
        <v>1078</v>
      </c>
      <c r="D624" s="364" t="s">
        <v>1090</v>
      </c>
      <c r="E624" s="364" t="s">
        <v>437</v>
      </c>
      <c r="F624" s="364" t="s">
        <v>1463</v>
      </c>
      <c r="G624" s="365" t="s">
        <v>420</v>
      </c>
      <c r="H624" s="364" t="s">
        <v>300</v>
      </c>
      <c r="I624" s="364" t="s">
        <v>1081</v>
      </c>
      <c r="J624" s="366" t="s">
        <v>1464</v>
      </c>
      <c r="K624" s="366">
        <v>373525</v>
      </c>
      <c r="L624" s="366">
        <v>4</v>
      </c>
      <c r="M624" s="366">
        <v>373525</v>
      </c>
      <c r="N624" s="366">
        <v>4</v>
      </c>
    </row>
    <row r="625" spans="1:14" ht="36">
      <c r="A625" s="364">
        <v>623</v>
      </c>
      <c r="B625" s="365" t="s">
        <v>5</v>
      </c>
      <c r="C625" s="364" t="s">
        <v>1078</v>
      </c>
      <c r="D625" s="364" t="s">
        <v>1079</v>
      </c>
      <c r="E625" s="364" t="s">
        <v>437</v>
      </c>
      <c r="F625" s="364" t="s">
        <v>1144</v>
      </c>
      <c r="G625" s="365" t="s">
        <v>332</v>
      </c>
      <c r="H625" s="364" t="s">
        <v>293</v>
      </c>
      <c r="I625" s="364" t="s">
        <v>1081</v>
      </c>
      <c r="J625" s="366" t="s">
        <v>1145</v>
      </c>
      <c r="K625" s="366">
        <v>2118348</v>
      </c>
      <c r="L625" s="366">
        <v>25</v>
      </c>
      <c r="M625" s="366">
        <v>2118348</v>
      </c>
      <c r="N625" s="366">
        <v>25</v>
      </c>
    </row>
    <row r="626" spans="1:14" ht="48">
      <c r="A626" s="364">
        <v>624</v>
      </c>
      <c r="B626" s="365" t="s">
        <v>5</v>
      </c>
      <c r="C626" s="364" t="s">
        <v>1078</v>
      </c>
      <c r="D626" s="364" t="s">
        <v>1159</v>
      </c>
      <c r="E626" s="364" t="s">
        <v>437</v>
      </c>
      <c r="F626" s="364" t="s">
        <v>1178</v>
      </c>
      <c r="G626" s="365" t="s">
        <v>344</v>
      </c>
      <c r="H626" s="364" t="s">
        <v>293</v>
      </c>
      <c r="I626" s="364" t="s">
        <v>1081</v>
      </c>
      <c r="J626" s="366" t="s">
        <v>1179</v>
      </c>
      <c r="K626" s="366">
        <v>401299</v>
      </c>
      <c r="L626" s="366">
        <v>5</v>
      </c>
      <c r="M626" s="366">
        <v>401299</v>
      </c>
      <c r="N626" s="366">
        <v>5</v>
      </c>
    </row>
    <row r="627" spans="1:14" ht="48">
      <c r="A627" s="364">
        <v>625</v>
      </c>
      <c r="B627" s="365" t="s">
        <v>5</v>
      </c>
      <c r="C627" s="364" t="s">
        <v>1078</v>
      </c>
      <c r="D627" s="364" t="s">
        <v>1159</v>
      </c>
      <c r="E627" s="364" t="s">
        <v>437</v>
      </c>
      <c r="F627" s="364" t="s">
        <v>1165</v>
      </c>
      <c r="G627" s="365" t="s">
        <v>416</v>
      </c>
      <c r="H627" s="364" t="s">
        <v>293</v>
      </c>
      <c r="I627" s="364" t="s">
        <v>1081</v>
      </c>
      <c r="J627" s="366" t="s">
        <v>1166</v>
      </c>
      <c r="K627" s="366">
        <v>556249</v>
      </c>
      <c r="L627" s="366">
        <v>8</v>
      </c>
      <c r="M627" s="366">
        <v>556249</v>
      </c>
      <c r="N627" s="366">
        <v>8</v>
      </c>
    </row>
    <row r="628" spans="1:14" ht="36">
      <c r="A628" s="364">
        <v>626</v>
      </c>
      <c r="B628" s="365" t="s">
        <v>5</v>
      </c>
      <c r="C628" s="364" t="s">
        <v>1078</v>
      </c>
      <c r="D628" s="364" t="s">
        <v>1079</v>
      </c>
      <c r="E628" s="364" t="s">
        <v>437</v>
      </c>
      <c r="F628" s="364" t="s">
        <v>1263</v>
      </c>
      <c r="G628" s="365" t="s">
        <v>330</v>
      </c>
      <c r="H628" s="364" t="s">
        <v>293</v>
      </c>
      <c r="I628" s="364" t="s">
        <v>1081</v>
      </c>
      <c r="J628" s="366" t="s">
        <v>1264</v>
      </c>
      <c r="K628" s="366">
        <v>837690</v>
      </c>
      <c r="L628" s="366">
        <v>8</v>
      </c>
      <c r="M628" s="366">
        <v>837690</v>
      </c>
      <c r="N628" s="366">
        <v>8</v>
      </c>
    </row>
    <row r="629" spans="1:14" ht="48">
      <c r="A629" s="364">
        <v>627</v>
      </c>
      <c r="B629" s="365" t="s">
        <v>5</v>
      </c>
      <c r="C629" s="364" t="s">
        <v>1078</v>
      </c>
      <c r="D629" s="364" t="s">
        <v>1159</v>
      </c>
      <c r="E629" s="364" t="s">
        <v>437</v>
      </c>
      <c r="F629" s="364" t="s">
        <v>1206</v>
      </c>
      <c r="G629" s="365" t="s">
        <v>335</v>
      </c>
      <c r="H629" s="364" t="s">
        <v>293</v>
      </c>
      <c r="I629" s="364" t="s">
        <v>1081</v>
      </c>
      <c r="J629" s="366" t="s">
        <v>1207</v>
      </c>
      <c r="K629" s="366">
        <v>138758</v>
      </c>
      <c r="L629" s="366">
        <v>2</v>
      </c>
      <c r="M629" s="366">
        <v>138758</v>
      </c>
      <c r="N629" s="366">
        <v>2</v>
      </c>
    </row>
    <row r="630" spans="1:14" ht="36">
      <c r="A630" s="364">
        <v>628</v>
      </c>
      <c r="B630" s="365" t="s">
        <v>5</v>
      </c>
      <c r="C630" s="364" t="s">
        <v>1078</v>
      </c>
      <c r="D630" s="364" t="s">
        <v>1086</v>
      </c>
      <c r="E630" s="364" t="s">
        <v>437</v>
      </c>
      <c r="F630" s="364" t="s">
        <v>1208</v>
      </c>
      <c r="G630" s="365" t="s">
        <v>415</v>
      </c>
      <c r="H630" s="364" t="s">
        <v>293</v>
      </c>
      <c r="I630" s="364" t="s">
        <v>1081</v>
      </c>
      <c r="J630" s="366" t="s">
        <v>1209</v>
      </c>
      <c r="K630" s="366">
        <v>776606</v>
      </c>
      <c r="L630" s="366">
        <v>12</v>
      </c>
      <c r="M630" s="366">
        <v>776606</v>
      </c>
      <c r="N630" s="366">
        <v>12</v>
      </c>
    </row>
    <row r="631" spans="1:14" ht="36">
      <c r="A631" s="364">
        <v>629</v>
      </c>
      <c r="B631" s="365" t="s">
        <v>5</v>
      </c>
      <c r="C631" s="364" t="s">
        <v>1078</v>
      </c>
      <c r="D631" s="364" t="s">
        <v>1079</v>
      </c>
      <c r="E631" s="364" t="s">
        <v>437</v>
      </c>
      <c r="F631" s="364" t="s">
        <v>1080</v>
      </c>
      <c r="G631" s="365" t="s">
        <v>316</v>
      </c>
      <c r="H631" s="364" t="s">
        <v>293</v>
      </c>
      <c r="I631" s="364" t="s">
        <v>1081</v>
      </c>
      <c r="J631" s="366" t="s">
        <v>1082</v>
      </c>
      <c r="K631" s="366">
        <v>1082604</v>
      </c>
      <c r="L631" s="366">
        <v>12</v>
      </c>
      <c r="M631" s="366">
        <v>1082604</v>
      </c>
      <c r="N631" s="366">
        <v>12</v>
      </c>
    </row>
    <row r="632" spans="1:14" ht="24">
      <c r="A632" s="364">
        <v>630</v>
      </c>
      <c r="B632" s="365" t="s">
        <v>5</v>
      </c>
      <c r="C632" s="364" t="s">
        <v>1078</v>
      </c>
      <c r="D632" s="364" t="s">
        <v>1079</v>
      </c>
      <c r="E632" s="364" t="s">
        <v>437</v>
      </c>
      <c r="F632" s="364" t="s">
        <v>1333</v>
      </c>
      <c r="G632" s="365" t="s">
        <v>1041</v>
      </c>
      <c r="H632" s="364" t="s">
        <v>1039</v>
      </c>
      <c r="I632" s="364" t="s">
        <v>1081</v>
      </c>
      <c r="J632" s="366" t="s">
        <v>1334</v>
      </c>
      <c r="K632" s="366">
        <v>11869440</v>
      </c>
      <c r="L632" s="366">
        <v>80</v>
      </c>
      <c r="M632" s="366">
        <v>11869440</v>
      </c>
      <c r="N632" s="366">
        <v>80</v>
      </c>
    </row>
    <row r="633" spans="1:14" ht="24">
      <c r="A633" s="364">
        <v>631</v>
      </c>
      <c r="B633" s="365" t="s">
        <v>5</v>
      </c>
      <c r="C633" s="364" t="s">
        <v>1078</v>
      </c>
      <c r="D633" s="364" t="s">
        <v>1079</v>
      </c>
      <c r="E633" s="364" t="s">
        <v>437</v>
      </c>
      <c r="F633" s="364" t="s">
        <v>1319</v>
      </c>
      <c r="G633" s="365" t="s">
        <v>1044</v>
      </c>
      <c r="H633" s="364" t="s">
        <v>1039</v>
      </c>
      <c r="I633" s="364" t="s">
        <v>1081</v>
      </c>
      <c r="J633" s="366" t="s">
        <v>1320</v>
      </c>
      <c r="K633" s="366">
        <v>622864</v>
      </c>
      <c r="L633" s="366">
        <v>4</v>
      </c>
      <c r="M633" s="366">
        <v>622864</v>
      </c>
      <c r="N633" s="366">
        <v>4</v>
      </c>
    </row>
    <row r="634" spans="1:14" ht="24">
      <c r="A634" s="364">
        <v>632</v>
      </c>
      <c r="B634" s="365" t="s">
        <v>5</v>
      </c>
      <c r="C634" s="364" t="s">
        <v>1078</v>
      </c>
      <c r="D634" s="364" t="s">
        <v>1079</v>
      </c>
      <c r="E634" s="364" t="s">
        <v>437</v>
      </c>
      <c r="F634" s="364" t="s">
        <v>1271</v>
      </c>
      <c r="G634" s="365" t="s">
        <v>1014</v>
      </c>
      <c r="H634" s="364" t="s">
        <v>295</v>
      </c>
      <c r="I634" s="364" t="s">
        <v>1183</v>
      </c>
      <c r="J634" s="366" t="s">
        <v>1272</v>
      </c>
      <c r="K634" s="366">
        <v>114658</v>
      </c>
      <c r="L634" s="366">
        <v>1</v>
      </c>
      <c r="M634" s="366">
        <v>114658</v>
      </c>
      <c r="N634" s="366">
        <v>1</v>
      </c>
    </row>
    <row r="635" spans="1:14" ht="36">
      <c r="A635" s="364">
        <v>633</v>
      </c>
      <c r="B635" s="365" t="s">
        <v>5</v>
      </c>
      <c r="C635" s="364" t="s">
        <v>1078</v>
      </c>
      <c r="D635" s="364" t="s">
        <v>1079</v>
      </c>
      <c r="E635" s="364" t="s">
        <v>437</v>
      </c>
      <c r="F635" s="364" t="s">
        <v>1222</v>
      </c>
      <c r="G635" s="365" t="s">
        <v>968</v>
      </c>
      <c r="H635" s="364" t="s">
        <v>293</v>
      </c>
      <c r="I635" s="364" t="s">
        <v>1084</v>
      </c>
      <c r="J635" s="366" t="s">
        <v>1223</v>
      </c>
      <c r="K635" s="366">
        <v>911244</v>
      </c>
      <c r="L635" s="366">
        <v>8</v>
      </c>
      <c r="M635" s="366">
        <v>911244</v>
      </c>
      <c r="N635" s="366">
        <v>8</v>
      </c>
    </row>
    <row r="636" spans="1:14" ht="36">
      <c r="A636" s="364">
        <v>634</v>
      </c>
      <c r="B636" s="365" t="s">
        <v>5</v>
      </c>
      <c r="C636" s="364" t="s">
        <v>1078</v>
      </c>
      <c r="D636" s="364" t="s">
        <v>1079</v>
      </c>
      <c r="E636" s="364" t="s">
        <v>437</v>
      </c>
      <c r="F636" s="364" t="s">
        <v>1167</v>
      </c>
      <c r="G636" s="365" t="s">
        <v>322</v>
      </c>
      <c r="H636" s="364" t="s">
        <v>293</v>
      </c>
      <c r="I636" s="364" t="s">
        <v>1084</v>
      </c>
      <c r="J636" s="366" t="s">
        <v>1168</v>
      </c>
      <c r="K636" s="366">
        <v>540258</v>
      </c>
      <c r="L636" s="366">
        <v>4</v>
      </c>
      <c r="M636" s="366">
        <v>540258</v>
      </c>
      <c r="N636" s="366">
        <v>4</v>
      </c>
    </row>
    <row r="637" spans="1:14" ht="36">
      <c r="A637" s="364">
        <v>635</v>
      </c>
      <c r="B637" s="365" t="s">
        <v>5</v>
      </c>
      <c r="C637" s="364" t="s">
        <v>1078</v>
      </c>
      <c r="D637" s="364" t="s">
        <v>1079</v>
      </c>
      <c r="E637" s="364" t="s">
        <v>437</v>
      </c>
      <c r="F637" s="364" t="s">
        <v>1153</v>
      </c>
      <c r="G637" s="365" t="s">
        <v>969</v>
      </c>
      <c r="H637" s="364" t="s">
        <v>293</v>
      </c>
      <c r="I637" s="364" t="s">
        <v>1084</v>
      </c>
      <c r="J637" s="366" t="s">
        <v>1154</v>
      </c>
      <c r="K637" s="366">
        <v>592614</v>
      </c>
      <c r="L637" s="366">
        <v>6</v>
      </c>
      <c r="M637" s="366">
        <v>592614</v>
      </c>
      <c r="N637" s="366">
        <v>6</v>
      </c>
    </row>
    <row r="638" spans="1:14" ht="36">
      <c r="A638" s="364">
        <v>636</v>
      </c>
      <c r="B638" s="365" t="s">
        <v>5</v>
      </c>
      <c r="C638" s="364" t="s">
        <v>1078</v>
      </c>
      <c r="D638" s="364" t="s">
        <v>1079</v>
      </c>
      <c r="E638" s="364" t="s">
        <v>437</v>
      </c>
      <c r="F638" s="364" t="s">
        <v>1094</v>
      </c>
      <c r="G638" s="365" t="s">
        <v>336</v>
      </c>
      <c r="H638" s="364" t="s">
        <v>293</v>
      </c>
      <c r="I638" s="364" t="s">
        <v>1084</v>
      </c>
      <c r="J638" s="366" t="s">
        <v>1095</v>
      </c>
      <c r="K638" s="366">
        <v>279605</v>
      </c>
      <c r="L638" s="366">
        <v>2</v>
      </c>
      <c r="M638" s="366">
        <v>279605</v>
      </c>
      <c r="N638" s="366">
        <v>2</v>
      </c>
    </row>
    <row r="639" spans="1:14" ht="36">
      <c r="A639" s="364">
        <v>637</v>
      </c>
      <c r="B639" s="365" t="s">
        <v>5</v>
      </c>
      <c r="C639" s="364" t="s">
        <v>1078</v>
      </c>
      <c r="D639" s="364" t="s">
        <v>1079</v>
      </c>
      <c r="E639" s="364" t="s">
        <v>437</v>
      </c>
      <c r="F639" s="364" t="s">
        <v>1083</v>
      </c>
      <c r="G639" s="365" t="s">
        <v>312</v>
      </c>
      <c r="H639" s="364" t="s">
        <v>293</v>
      </c>
      <c r="I639" s="364" t="s">
        <v>1084</v>
      </c>
      <c r="J639" s="366" t="s">
        <v>1085</v>
      </c>
      <c r="K639" s="366">
        <v>520184</v>
      </c>
      <c r="L639" s="366">
        <v>4</v>
      </c>
      <c r="M639" s="366">
        <v>520184</v>
      </c>
      <c r="N639" s="366">
        <v>4</v>
      </c>
    </row>
    <row r="640" spans="1:14" ht="36">
      <c r="A640" s="364">
        <v>638</v>
      </c>
      <c r="B640" s="365" t="s">
        <v>5</v>
      </c>
      <c r="C640" s="364" t="s">
        <v>1078</v>
      </c>
      <c r="D640" s="364" t="s">
        <v>1079</v>
      </c>
      <c r="E640" s="364" t="s">
        <v>437</v>
      </c>
      <c r="F640" s="364" t="s">
        <v>1180</v>
      </c>
      <c r="G640" s="365" t="s">
        <v>417</v>
      </c>
      <c r="H640" s="364" t="s">
        <v>293</v>
      </c>
      <c r="I640" s="364" t="s">
        <v>1084</v>
      </c>
      <c r="J640" s="366" t="s">
        <v>1181</v>
      </c>
      <c r="K640" s="366">
        <v>675484</v>
      </c>
      <c r="L640" s="366">
        <v>8</v>
      </c>
      <c r="M640" s="366">
        <v>675484</v>
      </c>
      <c r="N640" s="366">
        <v>8</v>
      </c>
    </row>
    <row r="641" spans="1:14" ht="24">
      <c r="A641" s="364">
        <v>639</v>
      </c>
      <c r="B641" s="365" t="s">
        <v>5</v>
      </c>
      <c r="C641" s="364" t="s">
        <v>1078</v>
      </c>
      <c r="D641" s="364" t="s">
        <v>1079</v>
      </c>
      <c r="E641" s="364" t="s">
        <v>437</v>
      </c>
      <c r="F641" s="364" t="s">
        <v>1281</v>
      </c>
      <c r="G641" s="365" t="s">
        <v>368</v>
      </c>
      <c r="H641" s="364" t="s">
        <v>296</v>
      </c>
      <c r="I641" s="364" t="s">
        <v>1282</v>
      </c>
      <c r="J641" s="366" t="s">
        <v>1283</v>
      </c>
      <c r="K641" s="366">
        <v>1554185</v>
      </c>
      <c r="L641" s="366">
        <v>8</v>
      </c>
      <c r="M641" s="366">
        <v>1554185</v>
      </c>
      <c r="N641" s="366">
        <v>8</v>
      </c>
    </row>
    <row r="642" spans="1:14" ht="24">
      <c r="A642" s="364">
        <v>640</v>
      </c>
      <c r="B642" s="365" t="s">
        <v>5</v>
      </c>
      <c r="C642" s="364" t="s">
        <v>1078</v>
      </c>
      <c r="D642" s="364" t="s">
        <v>1079</v>
      </c>
      <c r="E642" s="364" t="s">
        <v>437</v>
      </c>
      <c r="F642" s="364" t="s">
        <v>1279</v>
      </c>
      <c r="G642" s="365" t="s">
        <v>369</v>
      </c>
      <c r="H642" s="364" t="s">
        <v>296</v>
      </c>
      <c r="I642" s="364" t="s">
        <v>1187</v>
      </c>
      <c r="J642" s="366" t="s">
        <v>1280</v>
      </c>
      <c r="K642" s="366">
        <v>1440292</v>
      </c>
      <c r="L642" s="366">
        <v>7</v>
      </c>
      <c r="M642" s="366">
        <v>1440292</v>
      </c>
      <c r="N642" s="366">
        <v>7</v>
      </c>
    </row>
    <row r="643" spans="1:14" ht="36">
      <c r="A643" s="364">
        <v>641</v>
      </c>
      <c r="B643" s="365" t="s">
        <v>5</v>
      </c>
      <c r="C643" s="364" t="s">
        <v>1078</v>
      </c>
      <c r="D643" s="364" t="s">
        <v>1131</v>
      </c>
      <c r="E643" s="364" t="s">
        <v>437</v>
      </c>
      <c r="F643" s="364" t="s">
        <v>1382</v>
      </c>
      <c r="G643" s="365" t="s">
        <v>986</v>
      </c>
      <c r="H643" s="364" t="s">
        <v>283</v>
      </c>
      <c r="I643" s="364" t="s">
        <v>1251</v>
      </c>
      <c r="J643" s="366" t="s">
        <v>1383</v>
      </c>
      <c r="K643" s="366">
        <v>290051</v>
      </c>
      <c r="L643" s="366">
        <v>1</v>
      </c>
      <c r="M643" s="366">
        <v>290051</v>
      </c>
      <c r="N643" s="366">
        <v>1</v>
      </c>
    </row>
    <row r="644" spans="1:14" ht="48">
      <c r="A644" s="364">
        <v>642</v>
      </c>
      <c r="B644" s="365" t="s">
        <v>5</v>
      </c>
      <c r="C644" s="364" t="s">
        <v>1078</v>
      </c>
      <c r="D644" s="364" t="s">
        <v>1090</v>
      </c>
      <c r="E644" s="364" t="s">
        <v>437</v>
      </c>
      <c r="F644" s="364" t="s">
        <v>1492</v>
      </c>
      <c r="G644" s="365" t="s">
        <v>1064</v>
      </c>
      <c r="H644" s="364" t="s">
        <v>284</v>
      </c>
      <c r="I644" s="364" t="s">
        <v>1251</v>
      </c>
      <c r="J644" s="366" t="s">
        <v>1493</v>
      </c>
      <c r="K644" s="366">
        <v>2415614</v>
      </c>
      <c r="L644" s="366">
        <v>8</v>
      </c>
      <c r="M644" s="366">
        <v>2415614</v>
      </c>
      <c r="N644" s="366">
        <v>8</v>
      </c>
    </row>
    <row r="645" spans="1:14" ht="24">
      <c r="A645" s="364">
        <v>643</v>
      </c>
      <c r="B645" s="365" t="s">
        <v>5</v>
      </c>
      <c r="C645" s="364" t="s">
        <v>1078</v>
      </c>
      <c r="D645" s="364" t="s">
        <v>1090</v>
      </c>
      <c r="E645" s="364" t="s">
        <v>437</v>
      </c>
      <c r="F645" s="364" t="s">
        <v>1176</v>
      </c>
      <c r="G645" s="365" t="s">
        <v>351</v>
      </c>
      <c r="H645" s="364" t="s">
        <v>361</v>
      </c>
      <c r="I645" s="364" t="s">
        <v>1148</v>
      </c>
      <c r="J645" s="366" t="s">
        <v>1177</v>
      </c>
      <c r="K645" s="366">
        <v>2300753</v>
      </c>
      <c r="L645" s="366">
        <v>26</v>
      </c>
      <c r="M645" s="366">
        <v>2300753</v>
      </c>
      <c r="N645" s="366">
        <v>26</v>
      </c>
    </row>
    <row r="646" spans="1:14" ht="36">
      <c r="A646" s="364">
        <v>644</v>
      </c>
      <c r="B646" s="365" t="s">
        <v>5</v>
      </c>
      <c r="C646" s="364" t="s">
        <v>1078</v>
      </c>
      <c r="D646" s="364" t="s">
        <v>1079</v>
      </c>
      <c r="E646" s="364" t="s">
        <v>437</v>
      </c>
      <c r="F646" s="364" t="s">
        <v>1348</v>
      </c>
      <c r="G646" s="365" t="s">
        <v>970</v>
      </c>
      <c r="H646" s="364" t="s">
        <v>971</v>
      </c>
      <c r="I646" s="364" t="s">
        <v>1092</v>
      </c>
      <c r="J646" s="366" t="s">
        <v>1349</v>
      </c>
      <c r="K646" s="366">
        <v>312061</v>
      </c>
      <c r="L646" s="366">
        <v>2</v>
      </c>
      <c r="M646" s="366">
        <v>312061</v>
      </c>
      <c r="N646" s="366">
        <v>2</v>
      </c>
    </row>
    <row r="647" spans="1:14" ht="48">
      <c r="A647" s="364">
        <v>645</v>
      </c>
      <c r="B647" s="365" t="s">
        <v>5</v>
      </c>
      <c r="C647" s="364" t="s">
        <v>1078</v>
      </c>
      <c r="D647" s="364" t="s">
        <v>1090</v>
      </c>
      <c r="E647" s="364" t="s">
        <v>437</v>
      </c>
      <c r="F647" s="364" t="s">
        <v>1432</v>
      </c>
      <c r="G647" s="365" t="s">
        <v>1034</v>
      </c>
      <c r="H647" s="364" t="s">
        <v>285</v>
      </c>
      <c r="I647" s="364" t="s">
        <v>1092</v>
      </c>
      <c r="J647" s="366" t="s">
        <v>1433</v>
      </c>
      <c r="K647" s="366">
        <v>441773</v>
      </c>
      <c r="L647" s="366">
        <v>2</v>
      </c>
      <c r="M647" s="366">
        <v>441773</v>
      </c>
      <c r="N647" s="366">
        <v>2</v>
      </c>
    </row>
    <row r="648" spans="1:14" ht="24">
      <c r="A648" s="364">
        <v>646</v>
      </c>
      <c r="B648" s="365" t="s">
        <v>5</v>
      </c>
      <c r="C648" s="364" t="s">
        <v>1078</v>
      </c>
      <c r="D648" s="364" t="s">
        <v>1131</v>
      </c>
      <c r="E648" s="364" t="s">
        <v>437</v>
      </c>
      <c r="F648" s="364" t="s">
        <v>1315</v>
      </c>
      <c r="G648" s="365" t="s">
        <v>425</v>
      </c>
      <c r="H648" s="364" t="s">
        <v>290</v>
      </c>
      <c r="I648" s="364" t="s">
        <v>1092</v>
      </c>
      <c r="J648" s="366" t="s">
        <v>1316</v>
      </c>
      <c r="K648" s="366">
        <v>1563936</v>
      </c>
      <c r="L648" s="366">
        <v>12</v>
      </c>
      <c r="M648" s="366">
        <v>1563936</v>
      </c>
      <c r="N648" s="366">
        <v>12</v>
      </c>
    </row>
    <row r="649" spans="1:14" ht="48">
      <c r="A649" s="364">
        <v>647</v>
      </c>
      <c r="B649" s="365" t="s">
        <v>5</v>
      </c>
      <c r="C649" s="364" t="s">
        <v>1078</v>
      </c>
      <c r="D649" s="364" t="s">
        <v>1079</v>
      </c>
      <c r="E649" s="364" t="s">
        <v>437</v>
      </c>
      <c r="F649" s="364" t="s">
        <v>1275</v>
      </c>
      <c r="G649" s="365" t="s">
        <v>413</v>
      </c>
      <c r="H649" s="364" t="s">
        <v>414</v>
      </c>
      <c r="I649" s="364" t="s">
        <v>1092</v>
      </c>
      <c r="J649" s="366" t="s">
        <v>1276</v>
      </c>
      <c r="K649" s="366">
        <v>270394</v>
      </c>
      <c r="L649" s="366">
        <v>2</v>
      </c>
      <c r="M649" s="366">
        <v>270394</v>
      </c>
      <c r="N649" s="366">
        <v>2</v>
      </c>
    </row>
    <row r="650" spans="1:14" ht="36">
      <c r="A650" s="364">
        <v>648</v>
      </c>
      <c r="B650" s="365" t="s">
        <v>5</v>
      </c>
      <c r="C650" s="364" t="s">
        <v>1078</v>
      </c>
      <c r="D650" s="364" t="s">
        <v>1131</v>
      </c>
      <c r="E650" s="364" t="s">
        <v>437</v>
      </c>
      <c r="F650" s="364" t="s">
        <v>1238</v>
      </c>
      <c r="G650" s="365" t="s">
        <v>1028</v>
      </c>
      <c r="H650" s="364" t="s">
        <v>292</v>
      </c>
      <c r="I650" s="364" t="s">
        <v>1092</v>
      </c>
      <c r="J650" s="366" t="s">
        <v>1239</v>
      </c>
      <c r="K650" s="366">
        <v>1273266</v>
      </c>
      <c r="L650" s="366">
        <v>4</v>
      </c>
      <c r="M650" s="366">
        <v>1273266</v>
      </c>
      <c r="N650" s="366">
        <v>4</v>
      </c>
    </row>
    <row r="651" spans="1:14" ht="36">
      <c r="A651" s="364">
        <v>649</v>
      </c>
      <c r="B651" s="365" t="s">
        <v>5</v>
      </c>
      <c r="C651" s="364" t="s">
        <v>1078</v>
      </c>
      <c r="D651" s="364" t="s">
        <v>1090</v>
      </c>
      <c r="E651" s="364" t="s">
        <v>437</v>
      </c>
      <c r="F651" s="364" t="s">
        <v>1331</v>
      </c>
      <c r="G651" s="365" t="s">
        <v>957</v>
      </c>
      <c r="H651" s="364" t="s">
        <v>289</v>
      </c>
      <c r="I651" s="364" t="s">
        <v>1092</v>
      </c>
      <c r="J651" s="366" t="s">
        <v>1332</v>
      </c>
      <c r="K651" s="366">
        <v>343924</v>
      </c>
      <c r="L651" s="366">
        <v>2</v>
      </c>
      <c r="M651" s="366">
        <v>343924</v>
      </c>
      <c r="N651" s="366">
        <v>2</v>
      </c>
    </row>
    <row r="652" spans="1:14" ht="24">
      <c r="A652" s="364">
        <v>650</v>
      </c>
      <c r="B652" s="365" t="s">
        <v>5</v>
      </c>
      <c r="C652" s="364" t="s">
        <v>1078</v>
      </c>
      <c r="D652" s="364" t="s">
        <v>1131</v>
      </c>
      <c r="E652" s="364" t="s">
        <v>437</v>
      </c>
      <c r="F652" s="364" t="s">
        <v>1459</v>
      </c>
      <c r="G652" s="365" t="s">
        <v>942</v>
      </c>
      <c r="H652" s="364" t="s">
        <v>290</v>
      </c>
      <c r="I652" s="364" t="s">
        <v>1092</v>
      </c>
      <c r="J652" s="366" t="s">
        <v>1460</v>
      </c>
      <c r="K652" s="366">
        <v>2967624</v>
      </c>
      <c r="L652" s="366">
        <v>18</v>
      </c>
      <c r="M652" s="366">
        <v>2967624</v>
      </c>
      <c r="N652" s="366">
        <v>18</v>
      </c>
    </row>
    <row r="653" spans="1:14" ht="36">
      <c r="A653" s="364">
        <v>651</v>
      </c>
      <c r="B653" s="365" t="s">
        <v>5</v>
      </c>
      <c r="C653" s="364" t="s">
        <v>1078</v>
      </c>
      <c r="D653" s="364" t="s">
        <v>1079</v>
      </c>
      <c r="E653" s="364" t="s">
        <v>437</v>
      </c>
      <c r="F653" s="364" t="s">
        <v>1149</v>
      </c>
      <c r="G653" s="365" t="s">
        <v>976</v>
      </c>
      <c r="H653" s="364" t="s">
        <v>292</v>
      </c>
      <c r="I653" s="364" t="s">
        <v>1092</v>
      </c>
      <c r="J653" s="366" t="s">
        <v>1150</v>
      </c>
      <c r="K653" s="366">
        <v>3151256</v>
      </c>
      <c r="L653" s="366">
        <v>12</v>
      </c>
      <c r="M653" s="366">
        <v>3151256</v>
      </c>
      <c r="N653" s="366">
        <v>12</v>
      </c>
    </row>
    <row r="654" spans="1:14" ht="48">
      <c r="A654" s="364">
        <v>652</v>
      </c>
      <c r="B654" s="365" t="s">
        <v>5</v>
      </c>
      <c r="C654" s="364" t="s">
        <v>1078</v>
      </c>
      <c r="D654" s="364" t="s">
        <v>1079</v>
      </c>
      <c r="E654" s="364" t="s">
        <v>437</v>
      </c>
      <c r="F654" s="364" t="s">
        <v>1246</v>
      </c>
      <c r="G654" s="365" t="s">
        <v>959</v>
      </c>
      <c r="H654" s="364" t="s">
        <v>960</v>
      </c>
      <c r="I654" s="364" t="s">
        <v>1092</v>
      </c>
      <c r="J654" s="366" t="s">
        <v>1247</v>
      </c>
      <c r="K654" s="366">
        <v>187403</v>
      </c>
      <c r="L654" s="366">
        <v>1</v>
      </c>
      <c r="M654" s="366">
        <v>187403</v>
      </c>
      <c r="N654" s="366">
        <v>1</v>
      </c>
    </row>
    <row r="655" spans="1:14" ht="24">
      <c r="A655" s="364">
        <v>653</v>
      </c>
      <c r="B655" s="365" t="s">
        <v>5</v>
      </c>
      <c r="C655" s="364" t="s">
        <v>1078</v>
      </c>
      <c r="D655" s="364" t="s">
        <v>1090</v>
      </c>
      <c r="E655" s="364" t="s">
        <v>437</v>
      </c>
      <c r="F655" s="364" t="s">
        <v>1091</v>
      </c>
      <c r="G655" s="365" t="s">
        <v>321</v>
      </c>
      <c r="H655" s="364" t="s">
        <v>361</v>
      </c>
      <c r="I655" s="364" t="s">
        <v>1092</v>
      </c>
      <c r="J655" s="366" t="s">
        <v>1093</v>
      </c>
      <c r="K655" s="366">
        <v>1233435</v>
      </c>
      <c r="L655" s="366">
        <v>12</v>
      </c>
      <c r="M655" s="366">
        <v>1233435</v>
      </c>
      <c r="N655" s="366">
        <v>12</v>
      </c>
    </row>
    <row r="656" spans="1:14" ht="36">
      <c r="A656" s="364">
        <v>654</v>
      </c>
      <c r="B656" s="365" t="s">
        <v>462</v>
      </c>
      <c r="C656" s="364" t="s">
        <v>1078</v>
      </c>
      <c r="D656" s="364" t="s">
        <v>1079</v>
      </c>
      <c r="E656" s="364" t="s">
        <v>258</v>
      </c>
      <c r="F656" s="364" t="s">
        <v>1098</v>
      </c>
      <c r="G656" s="365" t="s">
        <v>311</v>
      </c>
      <c r="H656" s="364" t="s">
        <v>294</v>
      </c>
      <c r="I656" s="364" t="s">
        <v>1081</v>
      </c>
      <c r="J656" s="366" t="s">
        <v>1099</v>
      </c>
      <c r="K656" s="366">
        <v>5932564</v>
      </c>
      <c r="L656" s="366">
        <v>80</v>
      </c>
      <c r="M656" s="366">
        <v>5932564</v>
      </c>
      <c r="N656" s="366">
        <v>80</v>
      </c>
    </row>
    <row r="657" spans="1:14" ht="24">
      <c r="A657" s="364">
        <v>655</v>
      </c>
      <c r="B657" s="365" t="s">
        <v>159</v>
      </c>
      <c r="C657" s="364" t="s">
        <v>1078</v>
      </c>
      <c r="D657" s="364" t="s">
        <v>1102</v>
      </c>
      <c r="E657" s="364" t="s">
        <v>46</v>
      </c>
      <c r="F657" s="364" t="s">
        <v>1142</v>
      </c>
      <c r="G657" s="365" t="s">
        <v>354</v>
      </c>
      <c r="H657" s="364" t="s">
        <v>303</v>
      </c>
      <c r="I657" s="364" t="s">
        <v>1081</v>
      </c>
      <c r="J657" s="366" t="s">
        <v>1143</v>
      </c>
      <c r="K657" s="366">
        <v>144324</v>
      </c>
      <c r="L657" s="366">
        <v>2</v>
      </c>
      <c r="M657" s="366">
        <v>144324</v>
      </c>
      <c r="N657" s="366">
        <v>2</v>
      </c>
    </row>
    <row r="658" spans="1:14" ht="24">
      <c r="A658" s="364">
        <v>656</v>
      </c>
      <c r="B658" s="365" t="s">
        <v>135</v>
      </c>
      <c r="C658" s="364" t="s">
        <v>1078</v>
      </c>
      <c r="D658" s="364" t="s">
        <v>1102</v>
      </c>
      <c r="E658" s="364" t="s">
        <v>46</v>
      </c>
      <c r="F658" s="364" t="s">
        <v>1103</v>
      </c>
      <c r="G658" s="365" t="s">
        <v>977</v>
      </c>
      <c r="H658" s="364" t="s">
        <v>303</v>
      </c>
      <c r="I658" s="364" t="s">
        <v>1081</v>
      </c>
      <c r="J658" s="366" t="s">
        <v>1104</v>
      </c>
      <c r="K658" s="366">
        <v>1954710</v>
      </c>
      <c r="L658" s="366">
        <v>30</v>
      </c>
      <c r="M658" s="366">
        <v>1954710</v>
      </c>
      <c r="N658" s="366">
        <v>30</v>
      </c>
    </row>
    <row r="659" spans="1:14" ht="24">
      <c r="A659" s="364">
        <v>657</v>
      </c>
      <c r="B659" s="365" t="s">
        <v>135</v>
      </c>
      <c r="C659" s="364" t="s">
        <v>1078</v>
      </c>
      <c r="D659" s="364" t="s">
        <v>1102</v>
      </c>
      <c r="E659" s="364" t="s">
        <v>46</v>
      </c>
      <c r="F659" s="364" t="s">
        <v>1212</v>
      </c>
      <c r="G659" s="365" t="s">
        <v>940</v>
      </c>
      <c r="H659" s="364" t="s">
        <v>303</v>
      </c>
      <c r="I659" s="364" t="s">
        <v>1081</v>
      </c>
      <c r="J659" s="366" t="s">
        <v>1213</v>
      </c>
      <c r="K659" s="366">
        <v>666296</v>
      </c>
      <c r="L659" s="366">
        <v>8</v>
      </c>
      <c r="M659" s="366">
        <v>666296</v>
      </c>
      <c r="N659" s="366">
        <v>8</v>
      </c>
    </row>
    <row r="660" spans="1:14" ht="24">
      <c r="A660" s="364">
        <v>658</v>
      </c>
      <c r="B660" s="365" t="s">
        <v>135</v>
      </c>
      <c r="C660" s="364" t="s">
        <v>1078</v>
      </c>
      <c r="D660" s="364" t="s">
        <v>1090</v>
      </c>
      <c r="E660" s="364" t="s">
        <v>46</v>
      </c>
      <c r="F660" s="364" t="s">
        <v>1140</v>
      </c>
      <c r="G660" s="365" t="s">
        <v>321</v>
      </c>
      <c r="H660" s="364" t="s">
        <v>287</v>
      </c>
      <c r="I660" s="364" t="s">
        <v>1092</v>
      </c>
      <c r="J660" s="366" t="s">
        <v>1141</v>
      </c>
      <c r="K660" s="366">
        <v>597210</v>
      </c>
      <c r="L660" s="366">
        <v>6</v>
      </c>
      <c r="M660" s="366">
        <v>597210</v>
      </c>
      <c r="N660" s="366">
        <v>6</v>
      </c>
    </row>
    <row r="661" spans="1:14" ht="24">
      <c r="A661" s="364">
        <v>659</v>
      </c>
      <c r="B661" s="365" t="s">
        <v>135</v>
      </c>
      <c r="C661" s="364" t="s">
        <v>1078</v>
      </c>
      <c r="D661" s="364" t="s">
        <v>1090</v>
      </c>
      <c r="E661" s="364" t="s">
        <v>46</v>
      </c>
      <c r="F661" s="364" t="s">
        <v>1776</v>
      </c>
      <c r="G661" s="365" t="s">
        <v>347</v>
      </c>
      <c r="H661" s="364" t="s">
        <v>287</v>
      </c>
      <c r="I661" s="364" t="s">
        <v>1092</v>
      </c>
      <c r="J661" s="366" t="s">
        <v>1777</v>
      </c>
      <c r="K661" s="366">
        <v>230740</v>
      </c>
      <c r="L661" s="366">
        <v>2</v>
      </c>
      <c r="M661" s="366">
        <v>230740</v>
      </c>
      <c r="N661" s="366">
        <v>2</v>
      </c>
    </row>
    <row r="662" spans="1:14" ht="24">
      <c r="A662" s="364">
        <v>660</v>
      </c>
      <c r="B662" s="365" t="s">
        <v>135</v>
      </c>
      <c r="C662" s="364" t="s">
        <v>1078</v>
      </c>
      <c r="D662" s="364" t="s">
        <v>1079</v>
      </c>
      <c r="E662" s="364" t="s">
        <v>46</v>
      </c>
      <c r="F662" s="364" t="s">
        <v>1098</v>
      </c>
      <c r="G662" s="365" t="s">
        <v>311</v>
      </c>
      <c r="H662" s="364" t="s">
        <v>294</v>
      </c>
      <c r="I662" s="364" t="s">
        <v>1081</v>
      </c>
      <c r="J662" s="366" t="s">
        <v>1099</v>
      </c>
      <c r="K662" s="366">
        <v>741571</v>
      </c>
      <c r="L662" s="366">
        <v>10</v>
      </c>
      <c r="M662" s="366">
        <v>741571</v>
      </c>
      <c r="N662" s="366">
        <v>10</v>
      </c>
    </row>
    <row r="663" spans="1:14" ht="48">
      <c r="A663" s="364">
        <v>661</v>
      </c>
      <c r="B663" s="365" t="s">
        <v>135</v>
      </c>
      <c r="C663" s="364" t="s">
        <v>1078</v>
      </c>
      <c r="D663" s="364" t="s">
        <v>1159</v>
      </c>
      <c r="E663" s="364" t="s">
        <v>46</v>
      </c>
      <c r="F663" s="364" t="s">
        <v>1160</v>
      </c>
      <c r="G663" s="365" t="s">
        <v>314</v>
      </c>
      <c r="H663" s="364" t="s">
        <v>298</v>
      </c>
      <c r="I663" s="364" t="s">
        <v>1088</v>
      </c>
      <c r="J663" s="366" t="s">
        <v>1120</v>
      </c>
      <c r="K663" s="366">
        <v>276930</v>
      </c>
      <c r="L663" s="366">
        <v>4</v>
      </c>
      <c r="M663" s="366">
        <v>276930</v>
      </c>
      <c r="N663" s="366">
        <v>4</v>
      </c>
    </row>
    <row r="664" spans="1:14" ht="24">
      <c r="A664" s="364">
        <v>662</v>
      </c>
      <c r="B664" s="365" t="s">
        <v>135</v>
      </c>
      <c r="C664" s="364" t="s">
        <v>1078</v>
      </c>
      <c r="D664" s="364" t="s">
        <v>1079</v>
      </c>
      <c r="E664" s="364" t="s">
        <v>46</v>
      </c>
      <c r="F664" s="364" t="s">
        <v>1117</v>
      </c>
      <c r="G664" s="365" t="s">
        <v>347</v>
      </c>
      <c r="H664" s="364" t="s">
        <v>299</v>
      </c>
      <c r="I664" s="364" t="s">
        <v>1092</v>
      </c>
      <c r="J664" s="366" t="s">
        <v>1118</v>
      </c>
      <c r="K664" s="366">
        <v>851664</v>
      </c>
      <c r="L664" s="366">
        <v>6</v>
      </c>
      <c r="M664" s="366">
        <v>851664</v>
      </c>
      <c r="N664" s="366">
        <v>6</v>
      </c>
    </row>
    <row r="665" spans="1:14" ht="24">
      <c r="A665" s="364">
        <v>663</v>
      </c>
      <c r="B665" s="365" t="s">
        <v>39</v>
      </c>
      <c r="C665" s="364" t="s">
        <v>1078</v>
      </c>
      <c r="D665" s="364" t="s">
        <v>1079</v>
      </c>
      <c r="E665" s="364" t="s">
        <v>258</v>
      </c>
      <c r="F665" s="364" t="s">
        <v>1161</v>
      </c>
      <c r="G665" s="365" t="s">
        <v>326</v>
      </c>
      <c r="H665" s="364" t="s">
        <v>298</v>
      </c>
      <c r="I665" s="364" t="s">
        <v>1092</v>
      </c>
      <c r="J665" s="366" t="s">
        <v>1162</v>
      </c>
      <c r="K665" s="366">
        <v>307266</v>
      </c>
      <c r="L665" s="366">
        <v>4</v>
      </c>
      <c r="M665" s="366">
        <v>307266</v>
      </c>
      <c r="N665" s="366">
        <v>4</v>
      </c>
    </row>
    <row r="666" spans="1:14" ht="48">
      <c r="A666" s="364">
        <v>664</v>
      </c>
      <c r="B666" s="365" t="s">
        <v>39</v>
      </c>
      <c r="C666" s="364" t="s">
        <v>1078</v>
      </c>
      <c r="D666" s="364" t="s">
        <v>1159</v>
      </c>
      <c r="E666" s="364" t="s">
        <v>258</v>
      </c>
      <c r="F666" s="364" t="s">
        <v>1206</v>
      </c>
      <c r="G666" s="365" t="s">
        <v>335</v>
      </c>
      <c r="H666" s="364" t="s">
        <v>293</v>
      </c>
      <c r="I666" s="364" t="s">
        <v>1081</v>
      </c>
      <c r="J666" s="366" t="s">
        <v>1207</v>
      </c>
      <c r="K666" s="366">
        <v>72230</v>
      </c>
      <c r="L666" s="366">
        <v>1</v>
      </c>
      <c r="M666" s="366">
        <v>72230</v>
      </c>
      <c r="N666" s="366">
        <v>1</v>
      </c>
    </row>
    <row r="667" spans="1:14" ht="36">
      <c r="A667" s="364">
        <v>665</v>
      </c>
      <c r="B667" s="365" t="s">
        <v>39</v>
      </c>
      <c r="C667" s="364" t="s">
        <v>1078</v>
      </c>
      <c r="D667" s="364" t="s">
        <v>1079</v>
      </c>
      <c r="E667" s="364" t="s">
        <v>258</v>
      </c>
      <c r="F667" s="364" t="s">
        <v>1080</v>
      </c>
      <c r="G667" s="365" t="s">
        <v>316</v>
      </c>
      <c r="H667" s="364" t="s">
        <v>293</v>
      </c>
      <c r="I667" s="364" t="s">
        <v>1081</v>
      </c>
      <c r="J667" s="366" t="s">
        <v>1082</v>
      </c>
      <c r="K667" s="366">
        <v>375698</v>
      </c>
      <c r="L667" s="366">
        <v>4</v>
      </c>
      <c r="M667" s="366">
        <v>375698</v>
      </c>
      <c r="N667" s="366">
        <v>4</v>
      </c>
    </row>
    <row r="668" spans="1:14" ht="36">
      <c r="A668" s="364">
        <v>666</v>
      </c>
      <c r="B668" s="365" t="s">
        <v>39</v>
      </c>
      <c r="C668" s="364" t="s">
        <v>1078</v>
      </c>
      <c r="D668" s="364" t="s">
        <v>1079</v>
      </c>
      <c r="E668" s="364" t="s">
        <v>258</v>
      </c>
      <c r="F668" s="364" t="s">
        <v>1167</v>
      </c>
      <c r="G668" s="365" t="s">
        <v>322</v>
      </c>
      <c r="H668" s="364" t="s">
        <v>293</v>
      </c>
      <c r="I668" s="364" t="s">
        <v>1084</v>
      </c>
      <c r="J668" s="366" t="s">
        <v>1168</v>
      </c>
      <c r="K668" s="366">
        <v>281230</v>
      </c>
      <c r="L668" s="366">
        <v>2</v>
      </c>
      <c r="M668" s="366">
        <v>281230</v>
      </c>
      <c r="N668" s="366">
        <v>2</v>
      </c>
    </row>
    <row r="669" spans="1:14" ht="36">
      <c r="A669" s="364">
        <v>667</v>
      </c>
      <c r="B669" s="365" t="s">
        <v>39</v>
      </c>
      <c r="C669" s="364" t="s">
        <v>1078</v>
      </c>
      <c r="D669" s="364" t="s">
        <v>1079</v>
      </c>
      <c r="E669" s="364" t="s">
        <v>258</v>
      </c>
      <c r="F669" s="364" t="s">
        <v>1153</v>
      </c>
      <c r="G669" s="365" t="s">
        <v>969</v>
      </c>
      <c r="H669" s="364" t="s">
        <v>293</v>
      </c>
      <c r="I669" s="364" t="s">
        <v>1084</v>
      </c>
      <c r="J669" s="366" t="s">
        <v>1154</v>
      </c>
      <c r="K669" s="366">
        <v>411312</v>
      </c>
      <c r="L669" s="366">
        <v>4</v>
      </c>
      <c r="M669" s="366">
        <v>411312</v>
      </c>
      <c r="N669" s="366">
        <v>4</v>
      </c>
    </row>
    <row r="670" spans="1:14" ht="36">
      <c r="A670" s="364">
        <v>668</v>
      </c>
      <c r="B670" s="365" t="s">
        <v>39</v>
      </c>
      <c r="C670" s="364" t="s">
        <v>1078</v>
      </c>
      <c r="D670" s="364" t="s">
        <v>1079</v>
      </c>
      <c r="E670" s="364" t="s">
        <v>258</v>
      </c>
      <c r="F670" s="364" t="s">
        <v>1083</v>
      </c>
      <c r="G670" s="365" t="s">
        <v>312</v>
      </c>
      <c r="H670" s="364" t="s">
        <v>293</v>
      </c>
      <c r="I670" s="364" t="s">
        <v>1084</v>
      </c>
      <c r="J670" s="366" t="s">
        <v>1085</v>
      </c>
      <c r="K670" s="366">
        <v>541561</v>
      </c>
      <c r="L670" s="366">
        <v>4</v>
      </c>
      <c r="M670" s="366">
        <v>541561</v>
      </c>
      <c r="N670" s="366">
        <v>4</v>
      </c>
    </row>
    <row r="671" spans="1:14" ht="36">
      <c r="A671" s="364">
        <v>669</v>
      </c>
      <c r="B671" s="365" t="s">
        <v>39</v>
      </c>
      <c r="C671" s="364" t="s">
        <v>1078</v>
      </c>
      <c r="D671" s="364" t="s">
        <v>1079</v>
      </c>
      <c r="E671" s="364" t="s">
        <v>258</v>
      </c>
      <c r="F671" s="364" t="s">
        <v>1172</v>
      </c>
      <c r="G671" s="365" t="s">
        <v>318</v>
      </c>
      <c r="H671" s="364" t="s">
        <v>293</v>
      </c>
      <c r="I671" s="364" t="s">
        <v>1088</v>
      </c>
      <c r="J671" s="366" t="s">
        <v>1173</v>
      </c>
      <c r="K671" s="366">
        <v>409473</v>
      </c>
      <c r="L671" s="366">
        <v>4</v>
      </c>
      <c r="M671" s="366">
        <v>409473</v>
      </c>
      <c r="N671" s="366">
        <v>4</v>
      </c>
    </row>
    <row r="672" spans="1:14" ht="24">
      <c r="A672" s="364">
        <v>670</v>
      </c>
      <c r="B672" s="365" t="s">
        <v>39</v>
      </c>
      <c r="C672" s="364" t="s">
        <v>1078</v>
      </c>
      <c r="D672" s="364" t="s">
        <v>1079</v>
      </c>
      <c r="E672" s="364" t="s">
        <v>258</v>
      </c>
      <c r="F672" s="364" t="s">
        <v>1108</v>
      </c>
      <c r="G672" s="365" t="s">
        <v>333</v>
      </c>
      <c r="H672" s="364" t="s">
        <v>299</v>
      </c>
      <c r="I672" s="364" t="s">
        <v>1092</v>
      </c>
      <c r="J672" s="366" t="s">
        <v>1109</v>
      </c>
      <c r="K672" s="366">
        <v>1105544</v>
      </c>
      <c r="L672" s="366">
        <v>8</v>
      </c>
      <c r="M672" s="366">
        <v>1105544</v>
      </c>
      <c r="N672" s="366">
        <v>8</v>
      </c>
    </row>
    <row r="673" spans="1:14">
      <c r="A673" s="364">
        <v>671</v>
      </c>
      <c r="B673" s="365" t="s">
        <v>39</v>
      </c>
      <c r="C673" s="364" t="s">
        <v>1078</v>
      </c>
      <c r="D673" s="364" t="s">
        <v>1090</v>
      </c>
      <c r="E673" s="364" t="s">
        <v>258</v>
      </c>
      <c r="F673" s="364" t="s">
        <v>1091</v>
      </c>
      <c r="G673" s="365" t="s">
        <v>321</v>
      </c>
      <c r="H673" s="364" t="s">
        <v>361</v>
      </c>
      <c r="I673" s="364" t="s">
        <v>1092</v>
      </c>
      <c r="J673" s="366" t="s">
        <v>1093</v>
      </c>
      <c r="K673" s="366">
        <v>2158510</v>
      </c>
      <c r="L673" s="366">
        <v>21</v>
      </c>
      <c r="M673" s="366">
        <v>2158510</v>
      </c>
      <c r="N673" s="366">
        <v>21</v>
      </c>
    </row>
    <row r="674" spans="1:14" ht="48">
      <c r="A674" s="364">
        <v>672</v>
      </c>
      <c r="B674" s="365" t="s">
        <v>47</v>
      </c>
      <c r="C674" s="364" t="s">
        <v>1078</v>
      </c>
      <c r="D674" s="364" t="s">
        <v>1090</v>
      </c>
      <c r="E674" s="364" t="s">
        <v>460</v>
      </c>
      <c r="F674" s="364" t="s">
        <v>1151</v>
      </c>
      <c r="G674" s="365" t="s">
        <v>996</v>
      </c>
      <c r="H674" s="364" t="s">
        <v>287</v>
      </c>
      <c r="I674" s="364" t="s">
        <v>1092</v>
      </c>
      <c r="J674" s="366" t="s">
        <v>1152</v>
      </c>
      <c r="K674" s="366">
        <v>34736000</v>
      </c>
      <c r="L674" s="366">
        <v>400</v>
      </c>
      <c r="M674" s="366">
        <v>34736000</v>
      </c>
      <c r="N674" s="366">
        <v>400</v>
      </c>
    </row>
    <row r="675" spans="1:14" ht="48">
      <c r="A675" s="364">
        <v>673</v>
      </c>
      <c r="B675" s="365" t="s">
        <v>47</v>
      </c>
      <c r="C675" s="364" t="s">
        <v>1078</v>
      </c>
      <c r="D675" s="364" t="s">
        <v>1090</v>
      </c>
      <c r="E675" s="364" t="s">
        <v>460</v>
      </c>
      <c r="F675" s="364" t="s">
        <v>1140</v>
      </c>
      <c r="G675" s="365" t="s">
        <v>321</v>
      </c>
      <c r="H675" s="364" t="s">
        <v>287</v>
      </c>
      <c r="I675" s="364" t="s">
        <v>1092</v>
      </c>
      <c r="J675" s="366" t="s">
        <v>1141</v>
      </c>
      <c r="K675" s="366">
        <v>121784000</v>
      </c>
      <c r="L675" s="366">
        <v>1300</v>
      </c>
      <c r="M675" s="366">
        <v>121784000</v>
      </c>
      <c r="N675" s="366">
        <v>1300</v>
      </c>
    </row>
    <row r="676" spans="1:14" ht="48">
      <c r="A676" s="364">
        <v>674</v>
      </c>
      <c r="B676" s="365" t="s">
        <v>47</v>
      </c>
      <c r="C676" s="364" t="s">
        <v>1078</v>
      </c>
      <c r="D676" s="364" t="s">
        <v>1090</v>
      </c>
      <c r="E676" s="364" t="s">
        <v>460</v>
      </c>
      <c r="F676" s="364" t="s">
        <v>1138</v>
      </c>
      <c r="G676" s="365" t="s">
        <v>351</v>
      </c>
      <c r="H676" s="364" t="s">
        <v>287</v>
      </c>
      <c r="I676" s="364" t="s">
        <v>1092</v>
      </c>
      <c r="J676" s="366" t="s">
        <v>1139</v>
      </c>
      <c r="K676" s="366">
        <v>16495200</v>
      </c>
      <c r="L676" s="366">
        <v>180</v>
      </c>
      <c r="M676" s="366">
        <v>16495200</v>
      </c>
      <c r="N676" s="366">
        <v>180</v>
      </c>
    </row>
    <row r="677" spans="1:14" ht="48">
      <c r="A677" s="364">
        <v>675</v>
      </c>
      <c r="B677" s="365" t="s">
        <v>47</v>
      </c>
      <c r="C677" s="364" t="s">
        <v>1078</v>
      </c>
      <c r="D677" s="364" t="s">
        <v>1090</v>
      </c>
      <c r="E677" s="364" t="s">
        <v>460</v>
      </c>
      <c r="F677" s="364" t="s">
        <v>1127</v>
      </c>
      <c r="G677" s="365" t="s">
        <v>315</v>
      </c>
      <c r="H677" s="364" t="s">
        <v>287</v>
      </c>
      <c r="I677" s="364" t="s">
        <v>1092</v>
      </c>
      <c r="J677" s="366" t="s">
        <v>1128</v>
      </c>
      <c r="K677" s="366">
        <v>2494240</v>
      </c>
      <c r="L677" s="366">
        <v>28</v>
      </c>
      <c r="M677" s="366">
        <v>2494240</v>
      </c>
      <c r="N677" s="366">
        <v>28</v>
      </c>
    </row>
    <row r="678" spans="1:14" ht="48">
      <c r="A678" s="364">
        <v>676</v>
      </c>
      <c r="B678" s="365" t="s">
        <v>47</v>
      </c>
      <c r="C678" s="364" t="s">
        <v>1078</v>
      </c>
      <c r="D678" s="364" t="s">
        <v>1090</v>
      </c>
      <c r="E678" s="364" t="s">
        <v>460</v>
      </c>
      <c r="F678" s="364" t="s">
        <v>1123</v>
      </c>
      <c r="G678" s="365" t="s">
        <v>966</v>
      </c>
      <c r="H678" s="364" t="s">
        <v>287</v>
      </c>
      <c r="I678" s="364" t="s">
        <v>1092</v>
      </c>
      <c r="J678" s="366" t="s">
        <v>1124</v>
      </c>
      <c r="K678" s="366">
        <v>5497120</v>
      </c>
      <c r="L678" s="366">
        <v>68</v>
      </c>
      <c r="M678" s="366">
        <v>5497120</v>
      </c>
      <c r="N678" s="366">
        <v>68</v>
      </c>
    </row>
    <row r="679" spans="1:14" ht="48">
      <c r="A679" s="364">
        <v>677</v>
      </c>
      <c r="B679" s="365" t="s">
        <v>47</v>
      </c>
      <c r="C679" s="364" t="s">
        <v>1078</v>
      </c>
      <c r="D679" s="364" t="s">
        <v>1090</v>
      </c>
      <c r="E679" s="364" t="s">
        <v>460</v>
      </c>
      <c r="F679" s="364" t="s">
        <v>1112</v>
      </c>
      <c r="G679" s="365" t="s">
        <v>352</v>
      </c>
      <c r="H679" s="364" t="s">
        <v>287</v>
      </c>
      <c r="I679" s="364" t="s">
        <v>1092</v>
      </c>
      <c r="J679" s="366" t="s">
        <v>1113</v>
      </c>
      <c r="K679" s="366">
        <v>10478160</v>
      </c>
      <c r="L679" s="366">
        <v>98</v>
      </c>
      <c r="M679" s="366">
        <v>10478160</v>
      </c>
      <c r="N679" s="366">
        <v>98</v>
      </c>
    </row>
    <row r="680" spans="1:14" ht="48">
      <c r="A680" s="364">
        <v>678</v>
      </c>
      <c r="B680" s="365" t="s">
        <v>47</v>
      </c>
      <c r="C680" s="364" t="s">
        <v>1078</v>
      </c>
      <c r="D680" s="364" t="s">
        <v>1090</v>
      </c>
      <c r="E680" s="364" t="s">
        <v>460</v>
      </c>
      <c r="F680" s="364" t="s">
        <v>1132</v>
      </c>
      <c r="G680" s="365" t="s">
        <v>325</v>
      </c>
      <c r="H680" s="364" t="s">
        <v>287</v>
      </c>
      <c r="I680" s="364" t="s">
        <v>1092</v>
      </c>
      <c r="J680" s="366" t="s">
        <v>1133</v>
      </c>
      <c r="K680" s="366">
        <v>18354000</v>
      </c>
      <c r="L680" s="366">
        <v>230</v>
      </c>
      <c r="M680" s="366">
        <v>18354000</v>
      </c>
      <c r="N680" s="366">
        <v>230</v>
      </c>
    </row>
    <row r="681" spans="1:14" ht="48">
      <c r="A681" s="364">
        <v>679</v>
      </c>
      <c r="B681" s="365" t="s">
        <v>47</v>
      </c>
      <c r="C681" s="364" t="s">
        <v>1078</v>
      </c>
      <c r="D681" s="364" t="s">
        <v>1090</v>
      </c>
      <c r="E681" s="364" t="s">
        <v>460</v>
      </c>
      <c r="F681" s="364" t="s">
        <v>1125</v>
      </c>
      <c r="G681" s="365" t="s">
        <v>340</v>
      </c>
      <c r="H681" s="364" t="s">
        <v>287</v>
      </c>
      <c r="I681" s="364" t="s">
        <v>1092</v>
      </c>
      <c r="J681" s="366" t="s">
        <v>1126</v>
      </c>
      <c r="K681" s="366">
        <v>21620000</v>
      </c>
      <c r="L681" s="366">
        <v>230</v>
      </c>
      <c r="M681" s="366">
        <v>21620000</v>
      </c>
      <c r="N681" s="366">
        <v>230</v>
      </c>
    </row>
    <row r="682" spans="1:14" ht="48">
      <c r="A682" s="364">
        <v>680</v>
      </c>
      <c r="B682" s="365" t="s">
        <v>47</v>
      </c>
      <c r="C682" s="364" t="s">
        <v>1078</v>
      </c>
      <c r="D682" s="364" t="s">
        <v>1079</v>
      </c>
      <c r="E682" s="364" t="s">
        <v>460</v>
      </c>
      <c r="F682" s="364" t="s">
        <v>1163</v>
      </c>
      <c r="G682" s="365" t="s">
        <v>340</v>
      </c>
      <c r="H682" s="364" t="s">
        <v>298</v>
      </c>
      <c r="I682" s="364" t="s">
        <v>1092</v>
      </c>
      <c r="J682" s="366" t="s">
        <v>1164</v>
      </c>
      <c r="K682" s="366">
        <v>7928000</v>
      </c>
      <c r="L682" s="366">
        <v>100</v>
      </c>
      <c r="M682" s="366">
        <v>7928000</v>
      </c>
      <c r="N682" s="366">
        <v>100</v>
      </c>
    </row>
    <row r="683" spans="1:14" ht="48">
      <c r="A683" s="364">
        <v>681</v>
      </c>
      <c r="B683" s="365" t="s">
        <v>47</v>
      </c>
      <c r="C683" s="364" t="s">
        <v>1078</v>
      </c>
      <c r="D683" s="364" t="s">
        <v>1090</v>
      </c>
      <c r="E683" s="364" t="s">
        <v>460</v>
      </c>
      <c r="F683" s="364" t="s">
        <v>1106</v>
      </c>
      <c r="G683" s="365" t="s">
        <v>1011</v>
      </c>
      <c r="H683" s="364" t="s">
        <v>287</v>
      </c>
      <c r="I683" s="364" t="s">
        <v>1092</v>
      </c>
      <c r="J683" s="366" t="s">
        <v>1107</v>
      </c>
      <c r="K683" s="366">
        <v>13208000</v>
      </c>
      <c r="L683" s="366">
        <v>130</v>
      </c>
      <c r="M683" s="366">
        <v>13208000</v>
      </c>
      <c r="N683" s="366">
        <v>130</v>
      </c>
    </row>
    <row r="684" spans="1:14" ht="48">
      <c r="A684" s="364">
        <v>682</v>
      </c>
      <c r="B684" s="365" t="s">
        <v>47</v>
      </c>
      <c r="C684" s="364" t="s">
        <v>1078</v>
      </c>
      <c r="D684" s="364" t="s">
        <v>1090</v>
      </c>
      <c r="E684" s="364" t="s">
        <v>460</v>
      </c>
      <c r="F684" s="364" t="s">
        <v>1214</v>
      </c>
      <c r="G684" s="365" t="s">
        <v>1010</v>
      </c>
      <c r="H684" s="364" t="s">
        <v>287</v>
      </c>
      <c r="I684" s="364" t="s">
        <v>1092</v>
      </c>
      <c r="J684" s="366" t="s">
        <v>1215</v>
      </c>
      <c r="K684" s="366">
        <v>11309760</v>
      </c>
      <c r="L684" s="366">
        <v>132</v>
      </c>
      <c r="M684" s="366">
        <v>11309760</v>
      </c>
      <c r="N684" s="366">
        <v>132</v>
      </c>
    </row>
    <row r="685" spans="1:14" ht="48">
      <c r="A685" s="364">
        <v>683</v>
      </c>
      <c r="B685" s="365" t="s">
        <v>47</v>
      </c>
      <c r="C685" s="364" t="s">
        <v>1078</v>
      </c>
      <c r="D685" s="364" t="s">
        <v>1090</v>
      </c>
      <c r="E685" s="364" t="s">
        <v>460</v>
      </c>
      <c r="F685" s="364" t="s">
        <v>1210</v>
      </c>
      <c r="G685" s="365" t="s">
        <v>420</v>
      </c>
      <c r="H685" s="364" t="s">
        <v>287</v>
      </c>
      <c r="I685" s="364" t="s">
        <v>1092</v>
      </c>
      <c r="J685" s="366" t="s">
        <v>1211</v>
      </c>
      <c r="K685" s="366">
        <v>17416000</v>
      </c>
      <c r="L685" s="366">
        <v>200</v>
      </c>
      <c r="M685" s="366">
        <v>17416000</v>
      </c>
      <c r="N685" s="366">
        <v>200</v>
      </c>
    </row>
    <row r="686" spans="1:14" ht="48">
      <c r="A686" s="364">
        <v>684</v>
      </c>
      <c r="B686" s="365" t="s">
        <v>47</v>
      </c>
      <c r="C686" s="364" t="s">
        <v>1078</v>
      </c>
      <c r="D686" s="364" t="s">
        <v>1079</v>
      </c>
      <c r="E686" s="364" t="s">
        <v>460</v>
      </c>
      <c r="F686" s="364" t="s">
        <v>1157</v>
      </c>
      <c r="G686" s="365" t="s">
        <v>337</v>
      </c>
      <c r="H686" s="364" t="s">
        <v>298</v>
      </c>
      <c r="I686" s="364" t="s">
        <v>1092</v>
      </c>
      <c r="J686" s="366" t="s">
        <v>1158</v>
      </c>
      <c r="K686" s="366">
        <v>15552000</v>
      </c>
      <c r="L686" s="366">
        <v>200</v>
      </c>
      <c r="M686" s="366">
        <v>15552000</v>
      </c>
      <c r="N686" s="366">
        <v>200</v>
      </c>
    </row>
    <row r="687" spans="1:14" ht="48">
      <c r="A687" s="364">
        <v>685</v>
      </c>
      <c r="B687" s="365" t="s">
        <v>47</v>
      </c>
      <c r="C687" s="364" t="s">
        <v>1078</v>
      </c>
      <c r="D687" s="364" t="s">
        <v>1159</v>
      </c>
      <c r="E687" s="364" t="s">
        <v>460</v>
      </c>
      <c r="F687" s="364" t="s">
        <v>1533</v>
      </c>
      <c r="G687" s="365" t="s">
        <v>364</v>
      </c>
      <c r="H687" s="364" t="s">
        <v>294</v>
      </c>
      <c r="I687" s="364" t="s">
        <v>1081</v>
      </c>
      <c r="J687" s="366" t="s">
        <v>1534</v>
      </c>
      <c r="K687" s="366">
        <v>2917640</v>
      </c>
      <c r="L687" s="366">
        <v>40</v>
      </c>
      <c r="M687" s="366">
        <v>2917640</v>
      </c>
      <c r="N687" s="366">
        <v>40</v>
      </c>
    </row>
    <row r="688" spans="1:14" ht="48">
      <c r="A688" s="364">
        <v>686</v>
      </c>
      <c r="B688" s="365" t="s">
        <v>47</v>
      </c>
      <c r="C688" s="364" t="s">
        <v>1078</v>
      </c>
      <c r="D688" s="364" t="s">
        <v>1079</v>
      </c>
      <c r="E688" s="364" t="s">
        <v>460</v>
      </c>
      <c r="F688" s="364" t="s">
        <v>1261</v>
      </c>
      <c r="G688" s="365" t="s">
        <v>324</v>
      </c>
      <c r="H688" s="364" t="s">
        <v>294</v>
      </c>
      <c r="I688" s="364" t="s">
        <v>1081</v>
      </c>
      <c r="J688" s="366" t="s">
        <v>1262</v>
      </c>
      <c r="K688" s="366">
        <v>5637984</v>
      </c>
      <c r="L688" s="366">
        <v>80</v>
      </c>
      <c r="M688" s="366">
        <v>5637984</v>
      </c>
      <c r="N688" s="366">
        <v>80</v>
      </c>
    </row>
    <row r="689" spans="1:14" ht="48">
      <c r="A689" s="364">
        <v>687</v>
      </c>
      <c r="B689" s="365" t="s">
        <v>47</v>
      </c>
      <c r="C689" s="364" t="s">
        <v>1078</v>
      </c>
      <c r="D689" s="364" t="s">
        <v>1079</v>
      </c>
      <c r="E689" s="364" t="s">
        <v>460</v>
      </c>
      <c r="F689" s="364" t="s">
        <v>1096</v>
      </c>
      <c r="G689" s="365" t="s">
        <v>366</v>
      </c>
      <c r="H689" s="364" t="s">
        <v>294</v>
      </c>
      <c r="I689" s="364" t="s">
        <v>1081</v>
      </c>
      <c r="J689" s="366" t="s">
        <v>1097</v>
      </c>
      <c r="K689" s="366">
        <v>5908848</v>
      </c>
      <c r="L689" s="366">
        <v>80</v>
      </c>
      <c r="M689" s="366">
        <v>5908848</v>
      </c>
      <c r="N689" s="366">
        <v>80</v>
      </c>
    </row>
    <row r="690" spans="1:14" ht="48">
      <c r="A690" s="364">
        <v>688</v>
      </c>
      <c r="B690" s="365" t="s">
        <v>47</v>
      </c>
      <c r="C690" s="364" t="s">
        <v>1078</v>
      </c>
      <c r="D690" s="364" t="s">
        <v>1079</v>
      </c>
      <c r="E690" s="364" t="s">
        <v>460</v>
      </c>
      <c r="F690" s="364" t="s">
        <v>1134</v>
      </c>
      <c r="G690" s="365" t="s">
        <v>337</v>
      </c>
      <c r="H690" s="364" t="s">
        <v>294</v>
      </c>
      <c r="I690" s="364" t="s">
        <v>1081</v>
      </c>
      <c r="J690" s="366" t="s">
        <v>1135</v>
      </c>
      <c r="K690" s="366">
        <v>15407480</v>
      </c>
      <c r="L690" s="366">
        <v>200</v>
      </c>
      <c r="M690" s="366">
        <v>15407480</v>
      </c>
      <c r="N690" s="366">
        <v>200</v>
      </c>
    </row>
    <row r="691" spans="1:14" ht="48">
      <c r="A691" s="364">
        <v>689</v>
      </c>
      <c r="B691" s="365" t="s">
        <v>47</v>
      </c>
      <c r="C691" s="364" t="s">
        <v>1078</v>
      </c>
      <c r="D691" s="364" t="s">
        <v>1131</v>
      </c>
      <c r="E691" s="364" t="s">
        <v>460</v>
      </c>
      <c r="F691" s="364" t="s">
        <v>1828</v>
      </c>
      <c r="G691" s="365" t="s">
        <v>1829</v>
      </c>
      <c r="H691" s="364" t="s">
        <v>290</v>
      </c>
      <c r="I691" s="364" t="s">
        <v>1092</v>
      </c>
      <c r="J691" s="366" t="s">
        <v>1830</v>
      </c>
      <c r="K691" s="366">
        <v>99319559</v>
      </c>
      <c r="L691" s="366">
        <v>736</v>
      </c>
      <c r="M691" s="366">
        <v>99319559</v>
      </c>
      <c r="N691" s="366">
        <v>736</v>
      </c>
    </row>
    <row r="692" spans="1:14" ht="48">
      <c r="A692" s="364">
        <v>690</v>
      </c>
      <c r="B692" s="365" t="s">
        <v>47</v>
      </c>
      <c r="C692" s="364" t="s">
        <v>1078</v>
      </c>
      <c r="D692" s="364" t="s">
        <v>1131</v>
      </c>
      <c r="E692" s="364" t="s">
        <v>460</v>
      </c>
      <c r="F692" s="364" t="s">
        <v>1851</v>
      </c>
      <c r="G692" s="365" t="s">
        <v>1852</v>
      </c>
      <c r="H692" s="364" t="s">
        <v>290</v>
      </c>
      <c r="I692" s="364" t="s">
        <v>1092</v>
      </c>
      <c r="J692" s="366" t="s">
        <v>1853</v>
      </c>
      <c r="K692" s="366">
        <v>3456367</v>
      </c>
      <c r="L692" s="366">
        <v>24</v>
      </c>
      <c r="M692" s="366">
        <v>3456367</v>
      </c>
      <c r="N692" s="366">
        <v>24</v>
      </c>
    </row>
    <row r="693" spans="1:14" ht="48">
      <c r="A693" s="364">
        <v>691</v>
      </c>
      <c r="B693" s="365" t="s">
        <v>47</v>
      </c>
      <c r="C693" s="364" t="s">
        <v>1078</v>
      </c>
      <c r="D693" s="364" t="s">
        <v>1131</v>
      </c>
      <c r="E693" s="364" t="s">
        <v>460</v>
      </c>
      <c r="F693" s="364" t="s">
        <v>1315</v>
      </c>
      <c r="G693" s="365" t="s">
        <v>425</v>
      </c>
      <c r="H693" s="364" t="s">
        <v>290</v>
      </c>
      <c r="I693" s="364" t="s">
        <v>1092</v>
      </c>
      <c r="J693" s="366" t="s">
        <v>1316</v>
      </c>
      <c r="K693" s="366">
        <v>15248376</v>
      </c>
      <c r="L693" s="366">
        <v>120</v>
      </c>
      <c r="M693" s="366">
        <v>15248376</v>
      </c>
      <c r="N693" s="366">
        <v>120</v>
      </c>
    </row>
    <row r="694" spans="1:14" ht="48">
      <c r="A694" s="364">
        <v>692</v>
      </c>
      <c r="B694" s="365" t="s">
        <v>47</v>
      </c>
      <c r="C694" s="364" t="s">
        <v>1078</v>
      </c>
      <c r="D694" s="364" t="s">
        <v>1131</v>
      </c>
      <c r="E694" s="364" t="s">
        <v>460</v>
      </c>
      <c r="F694" s="364" t="s">
        <v>1854</v>
      </c>
      <c r="G694" s="365" t="s">
        <v>1855</v>
      </c>
      <c r="H694" s="364" t="s">
        <v>290</v>
      </c>
      <c r="I694" s="364" t="s">
        <v>1092</v>
      </c>
      <c r="J694" s="366" t="s">
        <v>1856</v>
      </c>
      <c r="K694" s="366">
        <v>15491190</v>
      </c>
      <c r="L694" s="366">
        <v>100</v>
      </c>
      <c r="M694" s="366">
        <v>15491190</v>
      </c>
      <c r="N694" s="366">
        <v>100</v>
      </c>
    </row>
    <row r="695" spans="1:14" ht="48">
      <c r="A695" s="364">
        <v>693</v>
      </c>
      <c r="B695" s="365" t="s">
        <v>47</v>
      </c>
      <c r="C695" s="364" t="s">
        <v>1078</v>
      </c>
      <c r="D695" s="364" t="s">
        <v>1131</v>
      </c>
      <c r="E695" s="364" t="s">
        <v>460</v>
      </c>
      <c r="F695" s="364" t="s">
        <v>1459</v>
      </c>
      <c r="G695" s="365" t="s">
        <v>942</v>
      </c>
      <c r="H695" s="364" t="s">
        <v>290</v>
      </c>
      <c r="I695" s="364" t="s">
        <v>1092</v>
      </c>
      <c r="J695" s="366" t="s">
        <v>1460</v>
      </c>
      <c r="K695" s="366">
        <v>16074630</v>
      </c>
      <c r="L695" s="366">
        <v>100</v>
      </c>
      <c r="M695" s="366">
        <v>16074630</v>
      </c>
      <c r="N695" s="366">
        <v>100</v>
      </c>
    </row>
    <row r="696" spans="1:14" ht="48">
      <c r="A696" s="364">
        <v>694</v>
      </c>
      <c r="B696" s="365" t="s">
        <v>47</v>
      </c>
      <c r="C696" s="364" t="s">
        <v>1078</v>
      </c>
      <c r="D696" s="364" t="s">
        <v>1131</v>
      </c>
      <c r="E696" s="364" t="s">
        <v>460</v>
      </c>
      <c r="F696" s="364" t="s">
        <v>1511</v>
      </c>
      <c r="G696" s="365" t="s">
        <v>1512</v>
      </c>
      <c r="H696" s="364" t="s">
        <v>290</v>
      </c>
      <c r="I696" s="364" t="s">
        <v>1092</v>
      </c>
      <c r="J696" s="366" t="s">
        <v>1513</v>
      </c>
      <c r="K696" s="366">
        <v>18313416</v>
      </c>
      <c r="L696" s="366">
        <v>120</v>
      </c>
      <c r="M696" s="366">
        <v>18313416</v>
      </c>
      <c r="N696" s="366">
        <v>120</v>
      </c>
    </row>
    <row r="697" spans="1:14" ht="24">
      <c r="A697" s="364">
        <v>695</v>
      </c>
      <c r="B697" s="365" t="s">
        <v>33</v>
      </c>
      <c r="C697" s="364" t="s">
        <v>1078</v>
      </c>
      <c r="D697" s="364" t="s">
        <v>1090</v>
      </c>
      <c r="E697" s="364" t="s">
        <v>22</v>
      </c>
      <c r="F697" s="364" t="s">
        <v>1138</v>
      </c>
      <c r="G697" s="365" t="s">
        <v>351</v>
      </c>
      <c r="H697" s="364" t="s">
        <v>287</v>
      </c>
      <c r="I697" s="364" t="s">
        <v>1092</v>
      </c>
      <c r="J697" s="366" t="s">
        <v>1139</v>
      </c>
      <c r="K697" s="366">
        <v>389470</v>
      </c>
      <c r="L697" s="366">
        <v>4</v>
      </c>
      <c r="M697" s="366">
        <v>389470</v>
      </c>
      <c r="N697" s="366">
        <v>4</v>
      </c>
    </row>
    <row r="698" spans="1:14" ht="24">
      <c r="A698" s="364">
        <v>696</v>
      </c>
      <c r="B698" s="365" t="s">
        <v>33</v>
      </c>
      <c r="C698" s="364" t="s">
        <v>1078</v>
      </c>
      <c r="D698" s="364" t="s">
        <v>1090</v>
      </c>
      <c r="E698" s="364" t="s">
        <v>22</v>
      </c>
      <c r="F698" s="364" t="s">
        <v>1106</v>
      </c>
      <c r="G698" s="365" t="s">
        <v>1011</v>
      </c>
      <c r="H698" s="364" t="s">
        <v>287</v>
      </c>
      <c r="I698" s="364" t="s">
        <v>1092</v>
      </c>
      <c r="J698" s="366" t="s">
        <v>1107</v>
      </c>
      <c r="K698" s="366">
        <v>215900</v>
      </c>
      <c r="L698" s="366">
        <v>2</v>
      </c>
      <c r="M698" s="366">
        <v>215900</v>
      </c>
      <c r="N698" s="366">
        <v>2</v>
      </c>
    </row>
    <row r="699" spans="1:14" ht="36">
      <c r="A699" s="364">
        <v>697</v>
      </c>
      <c r="B699" s="365" t="s">
        <v>33</v>
      </c>
      <c r="C699" s="364" t="s">
        <v>1078</v>
      </c>
      <c r="D699" s="364" t="s">
        <v>1079</v>
      </c>
      <c r="E699" s="364" t="s">
        <v>22</v>
      </c>
      <c r="F699" s="364" t="s">
        <v>1144</v>
      </c>
      <c r="G699" s="365" t="s">
        <v>332</v>
      </c>
      <c r="H699" s="364" t="s">
        <v>293</v>
      </c>
      <c r="I699" s="364" t="s">
        <v>1081</v>
      </c>
      <c r="J699" s="366" t="s">
        <v>1145</v>
      </c>
      <c r="K699" s="366">
        <v>192577</v>
      </c>
      <c r="L699" s="366">
        <v>2</v>
      </c>
      <c r="M699" s="366">
        <v>192577</v>
      </c>
      <c r="N699" s="366">
        <v>2</v>
      </c>
    </row>
    <row r="700" spans="1:14" ht="36">
      <c r="A700" s="364">
        <v>698</v>
      </c>
      <c r="B700" s="365" t="s">
        <v>33</v>
      </c>
      <c r="C700" s="364" t="s">
        <v>1078</v>
      </c>
      <c r="D700" s="364" t="s">
        <v>1079</v>
      </c>
      <c r="E700" s="364" t="s">
        <v>22</v>
      </c>
      <c r="F700" s="364" t="s">
        <v>1080</v>
      </c>
      <c r="G700" s="365" t="s">
        <v>316</v>
      </c>
      <c r="H700" s="364" t="s">
        <v>293</v>
      </c>
      <c r="I700" s="364" t="s">
        <v>1081</v>
      </c>
      <c r="J700" s="366" t="s">
        <v>1082</v>
      </c>
      <c r="K700" s="366">
        <v>810718</v>
      </c>
      <c r="L700" s="366">
        <v>8</v>
      </c>
      <c r="M700" s="366">
        <v>810718</v>
      </c>
      <c r="N700" s="366">
        <v>8</v>
      </c>
    </row>
    <row r="701" spans="1:14" ht="36">
      <c r="A701" s="364">
        <v>699</v>
      </c>
      <c r="B701" s="365" t="s">
        <v>33</v>
      </c>
      <c r="C701" s="364" t="s">
        <v>1078</v>
      </c>
      <c r="D701" s="364" t="s">
        <v>1079</v>
      </c>
      <c r="E701" s="364" t="s">
        <v>22</v>
      </c>
      <c r="F701" s="364" t="s">
        <v>1222</v>
      </c>
      <c r="G701" s="365" t="s">
        <v>968</v>
      </c>
      <c r="H701" s="364" t="s">
        <v>293</v>
      </c>
      <c r="I701" s="364" t="s">
        <v>1084</v>
      </c>
      <c r="J701" s="366" t="s">
        <v>1223</v>
      </c>
      <c r="K701" s="366">
        <v>767692</v>
      </c>
      <c r="L701" s="366">
        <v>6</v>
      </c>
      <c r="M701" s="366">
        <v>767692</v>
      </c>
      <c r="N701" s="366">
        <v>6</v>
      </c>
    </row>
    <row r="702" spans="1:14" ht="24">
      <c r="A702" s="364">
        <v>700</v>
      </c>
      <c r="B702" s="365" t="s">
        <v>71</v>
      </c>
      <c r="C702" s="364" t="s">
        <v>1078</v>
      </c>
      <c r="D702" s="364" t="s">
        <v>1090</v>
      </c>
      <c r="E702" s="364" t="s">
        <v>67</v>
      </c>
      <c r="F702" s="364" t="s">
        <v>1151</v>
      </c>
      <c r="G702" s="365" t="s">
        <v>996</v>
      </c>
      <c r="H702" s="364" t="s">
        <v>287</v>
      </c>
      <c r="I702" s="364" t="s">
        <v>1092</v>
      </c>
      <c r="J702" s="366" t="s">
        <v>1152</v>
      </c>
      <c r="K702" s="366">
        <v>2522702</v>
      </c>
      <c r="L702" s="366">
        <v>28</v>
      </c>
      <c r="M702" s="366">
        <v>2522702</v>
      </c>
      <c r="N702" s="366">
        <v>28</v>
      </c>
    </row>
    <row r="703" spans="1:14" ht="24">
      <c r="A703" s="364">
        <v>701</v>
      </c>
      <c r="B703" s="365" t="s">
        <v>71</v>
      </c>
      <c r="C703" s="364" t="s">
        <v>1078</v>
      </c>
      <c r="D703" s="364" t="s">
        <v>1090</v>
      </c>
      <c r="E703" s="364" t="s">
        <v>67</v>
      </c>
      <c r="F703" s="364" t="s">
        <v>1140</v>
      </c>
      <c r="G703" s="365" t="s">
        <v>321</v>
      </c>
      <c r="H703" s="364" t="s">
        <v>287</v>
      </c>
      <c r="I703" s="364" t="s">
        <v>1092</v>
      </c>
      <c r="J703" s="366" t="s">
        <v>1141</v>
      </c>
      <c r="K703" s="366">
        <v>3887720</v>
      </c>
      <c r="L703" s="366">
        <v>40</v>
      </c>
      <c r="M703" s="366">
        <v>3887720</v>
      </c>
      <c r="N703" s="366">
        <v>40</v>
      </c>
    </row>
    <row r="704" spans="1:14" ht="24">
      <c r="A704" s="364">
        <v>702</v>
      </c>
      <c r="B704" s="365" t="s">
        <v>71</v>
      </c>
      <c r="C704" s="364" t="s">
        <v>1078</v>
      </c>
      <c r="D704" s="364" t="s">
        <v>1090</v>
      </c>
      <c r="E704" s="364" t="s">
        <v>67</v>
      </c>
      <c r="F704" s="364" t="s">
        <v>1138</v>
      </c>
      <c r="G704" s="365" t="s">
        <v>351</v>
      </c>
      <c r="H704" s="364" t="s">
        <v>287</v>
      </c>
      <c r="I704" s="364" t="s">
        <v>1092</v>
      </c>
      <c r="J704" s="366" t="s">
        <v>1139</v>
      </c>
      <c r="K704" s="366">
        <v>3422754</v>
      </c>
      <c r="L704" s="366">
        <v>36</v>
      </c>
      <c r="M704" s="366">
        <v>3422754</v>
      </c>
      <c r="N704" s="366">
        <v>36</v>
      </c>
    </row>
    <row r="705" spans="1:14" ht="24">
      <c r="A705" s="364">
        <v>703</v>
      </c>
      <c r="B705" s="365" t="s">
        <v>71</v>
      </c>
      <c r="C705" s="364" t="s">
        <v>1078</v>
      </c>
      <c r="D705" s="364" t="s">
        <v>1090</v>
      </c>
      <c r="E705" s="364" t="s">
        <v>67</v>
      </c>
      <c r="F705" s="364" t="s">
        <v>1123</v>
      </c>
      <c r="G705" s="365" t="s">
        <v>966</v>
      </c>
      <c r="H705" s="364" t="s">
        <v>287</v>
      </c>
      <c r="I705" s="364" t="s">
        <v>1092</v>
      </c>
      <c r="J705" s="366" t="s">
        <v>1124</v>
      </c>
      <c r="K705" s="366">
        <v>335486</v>
      </c>
      <c r="L705" s="366">
        <v>4</v>
      </c>
      <c r="M705" s="366">
        <v>335486</v>
      </c>
      <c r="N705" s="366">
        <v>4</v>
      </c>
    </row>
    <row r="706" spans="1:14" ht="24">
      <c r="A706" s="364">
        <v>704</v>
      </c>
      <c r="B706" s="365" t="s">
        <v>71</v>
      </c>
      <c r="C706" s="364" t="s">
        <v>1078</v>
      </c>
      <c r="D706" s="364" t="s">
        <v>1090</v>
      </c>
      <c r="E706" s="364" t="s">
        <v>67</v>
      </c>
      <c r="F706" s="364" t="s">
        <v>1112</v>
      </c>
      <c r="G706" s="365" t="s">
        <v>352</v>
      </c>
      <c r="H706" s="364" t="s">
        <v>287</v>
      </c>
      <c r="I706" s="364" t="s">
        <v>1092</v>
      </c>
      <c r="J706" s="366" t="s">
        <v>1113</v>
      </c>
      <c r="K706" s="366">
        <v>2218590</v>
      </c>
      <c r="L706" s="366">
        <v>20</v>
      </c>
      <c r="M706" s="366">
        <v>2218590</v>
      </c>
      <c r="N706" s="366">
        <v>20</v>
      </c>
    </row>
    <row r="707" spans="1:14" ht="24">
      <c r="A707" s="364">
        <v>705</v>
      </c>
      <c r="B707" s="365" t="s">
        <v>71</v>
      </c>
      <c r="C707" s="364" t="s">
        <v>1078</v>
      </c>
      <c r="D707" s="364" t="s">
        <v>1090</v>
      </c>
      <c r="E707" s="364" t="s">
        <v>67</v>
      </c>
      <c r="F707" s="364" t="s">
        <v>1132</v>
      </c>
      <c r="G707" s="365" t="s">
        <v>325</v>
      </c>
      <c r="H707" s="364" t="s">
        <v>287</v>
      </c>
      <c r="I707" s="364" t="s">
        <v>1092</v>
      </c>
      <c r="J707" s="366" t="s">
        <v>1133</v>
      </c>
      <c r="K707" s="366">
        <v>2483775</v>
      </c>
      <c r="L707" s="366">
        <v>30</v>
      </c>
      <c r="M707" s="366">
        <v>2483775</v>
      </c>
      <c r="N707" s="366">
        <v>30</v>
      </c>
    </row>
    <row r="708" spans="1:14" ht="24">
      <c r="A708" s="364">
        <v>706</v>
      </c>
      <c r="B708" s="365" t="s">
        <v>71</v>
      </c>
      <c r="C708" s="364" t="s">
        <v>1078</v>
      </c>
      <c r="D708" s="364" t="s">
        <v>1090</v>
      </c>
      <c r="E708" s="364" t="s">
        <v>67</v>
      </c>
      <c r="F708" s="364" t="s">
        <v>1125</v>
      </c>
      <c r="G708" s="365" t="s">
        <v>340</v>
      </c>
      <c r="H708" s="364" t="s">
        <v>287</v>
      </c>
      <c r="I708" s="364" t="s">
        <v>1092</v>
      </c>
      <c r="J708" s="366" t="s">
        <v>1126</v>
      </c>
      <c r="K708" s="366">
        <v>2243075</v>
      </c>
      <c r="L708" s="366">
        <v>23</v>
      </c>
      <c r="M708" s="366">
        <v>2243075</v>
      </c>
      <c r="N708" s="366">
        <v>23</v>
      </c>
    </row>
    <row r="709" spans="1:14" ht="24">
      <c r="A709" s="364">
        <v>707</v>
      </c>
      <c r="B709" s="365" t="s">
        <v>71</v>
      </c>
      <c r="C709" s="364" t="s">
        <v>1078</v>
      </c>
      <c r="D709" s="364" t="s">
        <v>1090</v>
      </c>
      <c r="E709" s="364" t="s">
        <v>67</v>
      </c>
      <c r="F709" s="364" t="s">
        <v>1106</v>
      </c>
      <c r="G709" s="365" t="s">
        <v>1011</v>
      </c>
      <c r="H709" s="364" t="s">
        <v>287</v>
      </c>
      <c r="I709" s="364" t="s">
        <v>1092</v>
      </c>
      <c r="J709" s="366" t="s">
        <v>1107</v>
      </c>
      <c r="K709" s="366">
        <v>2108200</v>
      </c>
      <c r="L709" s="366">
        <v>20</v>
      </c>
      <c r="M709" s="366">
        <v>2108200</v>
      </c>
      <c r="N709" s="366">
        <v>20</v>
      </c>
    </row>
    <row r="710" spans="1:14" ht="24">
      <c r="A710" s="364">
        <v>708</v>
      </c>
      <c r="B710" s="365" t="s">
        <v>71</v>
      </c>
      <c r="C710" s="364" t="s">
        <v>1078</v>
      </c>
      <c r="D710" s="364" t="s">
        <v>1090</v>
      </c>
      <c r="E710" s="364" t="s">
        <v>67</v>
      </c>
      <c r="F710" s="364" t="s">
        <v>1214</v>
      </c>
      <c r="G710" s="365" t="s">
        <v>1010</v>
      </c>
      <c r="H710" s="364" t="s">
        <v>287</v>
      </c>
      <c r="I710" s="364" t="s">
        <v>1092</v>
      </c>
      <c r="J710" s="366" t="s">
        <v>1215</v>
      </c>
      <c r="K710" s="366">
        <v>355572</v>
      </c>
      <c r="L710" s="366">
        <v>4</v>
      </c>
      <c r="M710" s="366">
        <v>355572</v>
      </c>
      <c r="N710" s="366">
        <v>4</v>
      </c>
    </row>
    <row r="711" spans="1:14" ht="24">
      <c r="A711" s="364">
        <v>709</v>
      </c>
      <c r="B711" s="365" t="s">
        <v>71</v>
      </c>
      <c r="C711" s="364" t="s">
        <v>1078</v>
      </c>
      <c r="D711" s="364" t="s">
        <v>1090</v>
      </c>
      <c r="E711" s="364" t="s">
        <v>67</v>
      </c>
      <c r="F711" s="364" t="s">
        <v>1776</v>
      </c>
      <c r="G711" s="365" t="s">
        <v>347</v>
      </c>
      <c r="H711" s="364" t="s">
        <v>287</v>
      </c>
      <c r="I711" s="364" t="s">
        <v>1092</v>
      </c>
      <c r="J711" s="366" t="s">
        <v>1777</v>
      </c>
      <c r="K711" s="366">
        <v>922960</v>
      </c>
      <c r="L711" s="366">
        <v>8</v>
      </c>
      <c r="M711" s="366">
        <v>922960</v>
      </c>
      <c r="N711" s="366">
        <v>8</v>
      </c>
    </row>
    <row r="712" spans="1:14" ht="48">
      <c r="A712" s="364">
        <v>710</v>
      </c>
      <c r="B712" s="365" t="s">
        <v>71</v>
      </c>
      <c r="C712" s="364" t="s">
        <v>1078</v>
      </c>
      <c r="D712" s="364" t="s">
        <v>1090</v>
      </c>
      <c r="E712" s="364" t="s">
        <v>67</v>
      </c>
      <c r="F712" s="364" t="s">
        <v>1643</v>
      </c>
      <c r="G712" s="365" t="s">
        <v>1644</v>
      </c>
      <c r="H712" s="364" t="s">
        <v>1038</v>
      </c>
      <c r="I712" s="364" t="s">
        <v>1481</v>
      </c>
      <c r="J712" s="366" t="s">
        <v>1645</v>
      </c>
      <c r="K712" s="366">
        <v>4327440</v>
      </c>
      <c r="L712" s="366">
        <v>26</v>
      </c>
      <c r="M712" s="366">
        <v>4327440</v>
      </c>
      <c r="N712" s="366">
        <v>26</v>
      </c>
    </row>
    <row r="713" spans="1:14" ht="24">
      <c r="A713" s="364">
        <v>711</v>
      </c>
      <c r="B713" s="365" t="s">
        <v>71</v>
      </c>
      <c r="C713" s="364" t="s">
        <v>1078</v>
      </c>
      <c r="D713" s="364" t="s">
        <v>1090</v>
      </c>
      <c r="E713" s="364" t="s">
        <v>67</v>
      </c>
      <c r="F713" s="364" t="s">
        <v>1519</v>
      </c>
      <c r="G713" s="365" t="s">
        <v>1520</v>
      </c>
      <c r="H713" s="364" t="s">
        <v>284</v>
      </c>
      <c r="I713" s="364" t="s">
        <v>1481</v>
      </c>
      <c r="J713" s="366" t="s">
        <v>1521</v>
      </c>
      <c r="K713" s="366">
        <v>11364979</v>
      </c>
      <c r="L713" s="366">
        <v>37</v>
      </c>
      <c r="M713" s="366">
        <v>11364979</v>
      </c>
      <c r="N713" s="366">
        <v>37</v>
      </c>
    </row>
    <row r="714" spans="1:14" ht="24">
      <c r="A714" s="364">
        <v>712</v>
      </c>
      <c r="B714" s="365" t="s">
        <v>71</v>
      </c>
      <c r="C714" s="364" t="s">
        <v>1078</v>
      </c>
      <c r="D714" s="364" t="s">
        <v>1090</v>
      </c>
      <c r="E714" s="364" t="s">
        <v>67</v>
      </c>
      <c r="F714" s="364" t="s">
        <v>1202</v>
      </c>
      <c r="G714" s="365" t="s">
        <v>975</v>
      </c>
      <c r="H714" s="364" t="s">
        <v>289</v>
      </c>
      <c r="I714" s="364" t="s">
        <v>1115</v>
      </c>
      <c r="J714" s="366" t="s">
        <v>1203</v>
      </c>
      <c r="K714" s="366">
        <v>438052</v>
      </c>
      <c r="L714" s="366">
        <v>4</v>
      </c>
      <c r="M714" s="366">
        <v>438052</v>
      </c>
      <c r="N714" s="366">
        <v>4</v>
      </c>
    </row>
    <row r="715" spans="1:14" ht="48">
      <c r="A715" s="364">
        <v>713</v>
      </c>
      <c r="B715" s="365" t="s">
        <v>71</v>
      </c>
      <c r="C715" s="364" t="s">
        <v>1078</v>
      </c>
      <c r="D715" s="364" t="s">
        <v>1079</v>
      </c>
      <c r="E715" s="364" t="s">
        <v>67</v>
      </c>
      <c r="F715" s="364" t="s">
        <v>1478</v>
      </c>
      <c r="G715" s="365" t="s">
        <v>1027</v>
      </c>
      <c r="H715" s="364" t="s">
        <v>304</v>
      </c>
      <c r="I715" s="364" t="s">
        <v>1187</v>
      </c>
      <c r="J715" s="366" t="s">
        <v>1479</v>
      </c>
      <c r="K715" s="366">
        <v>375938</v>
      </c>
      <c r="L715" s="366">
        <v>2</v>
      </c>
      <c r="M715" s="366">
        <v>375938</v>
      </c>
      <c r="N715" s="366">
        <v>2</v>
      </c>
    </row>
    <row r="716" spans="1:14" ht="72">
      <c r="A716" s="364">
        <v>714</v>
      </c>
      <c r="B716" s="365" t="s">
        <v>71</v>
      </c>
      <c r="C716" s="364" t="s">
        <v>1078</v>
      </c>
      <c r="D716" s="364" t="s">
        <v>1079</v>
      </c>
      <c r="E716" s="364" t="s">
        <v>67</v>
      </c>
      <c r="F716" s="364" t="s">
        <v>1665</v>
      </c>
      <c r="G716" s="365" t="s">
        <v>1666</v>
      </c>
      <c r="H716" s="364" t="s">
        <v>301</v>
      </c>
      <c r="I716" s="364" t="s">
        <v>1187</v>
      </c>
      <c r="J716" s="366" t="s">
        <v>1667</v>
      </c>
      <c r="K716" s="366">
        <v>480020</v>
      </c>
      <c r="L716" s="366">
        <v>1</v>
      </c>
      <c r="M716" s="366">
        <v>480020</v>
      </c>
      <c r="N716" s="366">
        <v>1</v>
      </c>
    </row>
    <row r="717" spans="1:14" ht="60">
      <c r="A717" s="364">
        <v>715</v>
      </c>
      <c r="B717" s="365" t="s">
        <v>71</v>
      </c>
      <c r="C717" s="364" t="s">
        <v>1078</v>
      </c>
      <c r="D717" s="364" t="s">
        <v>1079</v>
      </c>
      <c r="E717" s="364" t="s">
        <v>67</v>
      </c>
      <c r="F717" s="364" t="s">
        <v>1857</v>
      </c>
      <c r="G717" s="365" t="s">
        <v>1858</v>
      </c>
      <c r="H717" s="364" t="s">
        <v>301</v>
      </c>
      <c r="I717" s="364" t="s">
        <v>1187</v>
      </c>
      <c r="J717" s="366" t="s">
        <v>1859</v>
      </c>
      <c r="K717" s="366">
        <v>306472</v>
      </c>
      <c r="L717" s="366">
        <v>1</v>
      </c>
      <c r="M717" s="366">
        <v>306472</v>
      </c>
      <c r="N717" s="366">
        <v>1</v>
      </c>
    </row>
    <row r="718" spans="1:14" ht="60">
      <c r="A718" s="364">
        <v>716</v>
      </c>
      <c r="B718" s="365" t="s">
        <v>71</v>
      </c>
      <c r="C718" s="364" t="s">
        <v>1078</v>
      </c>
      <c r="D718" s="364" t="s">
        <v>1079</v>
      </c>
      <c r="E718" s="364" t="s">
        <v>67</v>
      </c>
      <c r="F718" s="364" t="s">
        <v>1188</v>
      </c>
      <c r="G718" s="365" t="s">
        <v>329</v>
      </c>
      <c r="H718" s="364" t="s">
        <v>304</v>
      </c>
      <c r="I718" s="364" t="s">
        <v>1187</v>
      </c>
      <c r="J718" s="366" t="s">
        <v>1189</v>
      </c>
      <c r="K718" s="366">
        <v>12699746</v>
      </c>
      <c r="L718" s="366">
        <v>41</v>
      </c>
      <c r="M718" s="366">
        <v>12699746</v>
      </c>
      <c r="N718" s="366">
        <v>41</v>
      </c>
    </row>
    <row r="719" spans="1:14" ht="48">
      <c r="A719" s="364">
        <v>717</v>
      </c>
      <c r="B719" s="365" t="s">
        <v>71</v>
      </c>
      <c r="C719" s="364" t="s">
        <v>1078</v>
      </c>
      <c r="D719" s="364" t="s">
        <v>1079</v>
      </c>
      <c r="E719" s="364" t="s">
        <v>67</v>
      </c>
      <c r="F719" s="364" t="s">
        <v>1190</v>
      </c>
      <c r="G719" s="365" t="s">
        <v>373</v>
      </c>
      <c r="H719" s="364" t="s">
        <v>305</v>
      </c>
      <c r="I719" s="364" t="s">
        <v>1187</v>
      </c>
      <c r="J719" s="366" t="s">
        <v>1191</v>
      </c>
      <c r="K719" s="366">
        <v>10727765</v>
      </c>
      <c r="L719" s="366">
        <v>38</v>
      </c>
      <c r="M719" s="366">
        <v>10727765</v>
      </c>
      <c r="N719" s="366">
        <v>38</v>
      </c>
    </row>
    <row r="720" spans="1:14" ht="36">
      <c r="A720" s="364">
        <v>718</v>
      </c>
      <c r="B720" s="365" t="s">
        <v>71</v>
      </c>
      <c r="C720" s="364" t="s">
        <v>1078</v>
      </c>
      <c r="D720" s="364" t="s">
        <v>1079</v>
      </c>
      <c r="E720" s="364" t="s">
        <v>67</v>
      </c>
      <c r="F720" s="364" t="s">
        <v>1192</v>
      </c>
      <c r="G720" s="365" t="s">
        <v>382</v>
      </c>
      <c r="H720" s="364" t="s">
        <v>305</v>
      </c>
      <c r="I720" s="364" t="s">
        <v>1187</v>
      </c>
      <c r="J720" s="366" t="s">
        <v>1193</v>
      </c>
      <c r="K720" s="366">
        <v>3763642</v>
      </c>
      <c r="L720" s="366">
        <v>12</v>
      </c>
      <c r="M720" s="366">
        <v>3763642</v>
      </c>
      <c r="N720" s="366">
        <v>12</v>
      </c>
    </row>
    <row r="721" spans="1:14" ht="48">
      <c r="A721" s="364">
        <v>719</v>
      </c>
      <c r="B721" s="365" t="s">
        <v>71</v>
      </c>
      <c r="C721" s="364" t="s">
        <v>1078</v>
      </c>
      <c r="D721" s="364" t="s">
        <v>1079</v>
      </c>
      <c r="E721" s="364" t="s">
        <v>67</v>
      </c>
      <c r="F721" s="364" t="s">
        <v>1194</v>
      </c>
      <c r="G721" s="365" t="s">
        <v>997</v>
      </c>
      <c r="H721" s="364" t="s">
        <v>305</v>
      </c>
      <c r="I721" s="364" t="s">
        <v>1187</v>
      </c>
      <c r="J721" s="366" t="s">
        <v>1195</v>
      </c>
      <c r="K721" s="366">
        <v>1894680</v>
      </c>
      <c r="L721" s="366">
        <v>6</v>
      </c>
      <c r="M721" s="366">
        <v>1894680</v>
      </c>
      <c r="N721" s="366">
        <v>6</v>
      </c>
    </row>
    <row r="722" spans="1:14" ht="48">
      <c r="A722" s="364">
        <v>720</v>
      </c>
      <c r="B722" s="365" t="s">
        <v>71</v>
      </c>
      <c r="C722" s="364" t="s">
        <v>1078</v>
      </c>
      <c r="D722" s="364" t="s">
        <v>1090</v>
      </c>
      <c r="E722" s="364" t="s">
        <v>67</v>
      </c>
      <c r="F722" s="364" t="s">
        <v>1616</v>
      </c>
      <c r="G722" s="365" t="s">
        <v>1617</v>
      </c>
      <c r="H722" s="364" t="s">
        <v>285</v>
      </c>
      <c r="I722" s="364" t="s">
        <v>1187</v>
      </c>
      <c r="J722" s="366" t="s">
        <v>1618</v>
      </c>
      <c r="K722" s="366">
        <v>5786202</v>
      </c>
      <c r="L722" s="366">
        <v>18</v>
      </c>
      <c r="M722" s="366">
        <v>5786202</v>
      </c>
      <c r="N722" s="366">
        <v>18</v>
      </c>
    </row>
    <row r="723" spans="1:14" ht="72">
      <c r="A723" s="364">
        <v>721</v>
      </c>
      <c r="B723" s="365" t="s">
        <v>71</v>
      </c>
      <c r="C723" s="364" t="s">
        <v>1078</v>
      </c>
      <c r="D723" s="364" t="s">
        <v>1079</v>
      </c>
      <c r="E723" s="364" t="s">
        <v>67</v>
      </c>
      <c r="F723" s="364" t="s">
        <v>1236</v>
      </c>
      <c r="G723" s="365" t="s">
        <v>383</v>
      </c>
      <c r="H723" s="364" t="s">
        <v>305</v>
      </c>
      <c r="I723" s="364" t="s">
        <v>1187</v>
      </c>
      <c r="J723" s="366" t="s">
        <v>1237</v>
      </c>
      <c r="K723" s="366">
        <v>210237</v>
      </c>
      <c r="L723" s="366">
        <v>1</v>
      </c>
      <c r="M723" s="366">
        <v>210237</v>
      </c>
      <c r="N723" s="366">
        <v>1</v>
      </c>
    </row>
    <row r="724" spans="1:14" ht="72">
      <c r="A724" s="364">
        <v>722</v>
      </c>
      <c r="B724" s="365" t="s">
        <v>71</v>
      </c>
      <c r="C724" s="364" t="s">
        <v>1078</v>
      </c>
      <c r="D724" s="364" t="s">
        <v>1079</v>
      </c>
      <c r="E724" s="364" t="s">
        <v>67</v>
      </c>
      <c r="F724" s="364" t="s">
        <v>1292</v>
      </c>
      <c r="G724" s="365" t="s">
        <v>962</v>
      </c>
      <c r="H724" s="364" t="s">
        <v>305</v>
      </c>
      <c r="I724" s="364" t="s">
        <v>1187</v>
      </c>
      <c r="J724" s="366" t="s">
        <v>1293</v>
      </c>
      <c r="K724" s="366">
        <v>210034</v>
      </c>
      <c r="L724" s="366">
        <v>1</v>
      </c>
      <c r="M724" s="366">
        <v>210034</v>
      </c>
      <c r="N724" s="366">
        <v>1</v>
      </c>
    </row>
    <row r="725" spans="1:14" ht="48">
      <c r="A725" s="364">
        <v>723</v>
      </c>
      <c r="B725" s="365" t="s">
        <v>71</v>
      </c>
      <c r="C725" s="364" t="s">
        <v>1078</v>
      </c>
      <c r="D725" s="364" t="s">
        <v>1159</v>
      </c>
      <c r="E725" s="364" t="s">
        <v>67</v>
      </c>
      <c r="F725" s="364" t="s">
        <v>1465</v>
      </c>
      <c r="G725" s="365" t="s">
        <v>314</v>
      </c>
      <c r="H725" s="364" t="s">
        <v>1039</v>
      </c>
      <c r="I725" s="364" t="s">
        <v>1081</v>
      </c>
      <c r="J725" s="366" t="s">
        <v>1466</v>
      </c>
      <c r="K725" s="366">
        <v>6857136</v>
      </c>
      <c r="L725" s="366">
        <v>90</v>
      </c>
      <c r="M725" s="366">
        <v>6857136</v>
      </c>
      <c r="N725" s="366">
        <v>90</v>
      </c>
    </row>
    <row r="726" spans="1:14" ht="24">
      <c r="A726" s="364">
        <v>724</v>
      </c>
      <c r="B726" s="365" t="s">
        <v>71</v>
      </c>
      <c r="C726" s="364" t="s">
        <v>1078</v>
      </c>
      <c r="D726" s="364" t="s">
        <v>1079</v>
      </c>
      <c r="E726" s="364" t="s">
        <v>67</v>
      </c>
      <c r="F726" s="364" t="s">
        <v>1372</v>
      </c>
      <c r="G726" s="365" t="s">
        <v>1046</v>
      </c>
      <c r="H726" s="364" t="s">
        <v>1039</v>
      </c>
      <c r="I726" s="364" t="s">
        <v>1081</v>
      </c>
      <c r="J726" s="366" t="s">
        <v>1373</v>
      </c>
      <c r="K726" s="366">
        <v>3767049</v>
      </c>
      <c r="L726" s="366">
        <v>30</v>
      </c>
      <c r="M726" s="366">
        <v>3767049</v>
      </c>
      <c r="N726" s="366">
        <v>30</v>
      </c>
    </row>
    <row r="727" spans="1:14" ht="24">
      <c r="A727" s="364">
        <v>725</v>
      </c>
      <c r="B727" s="365" t="s">
        <v>71</v>
      </c>
      <c r="C727" s="364" t="s">
        <v>1078</v>
      </c>
      <c r="D727" s="364" t="s">
        <v>1079</v>
      </c>
      <c r="E727" s="364" t="s">
        <v>67</v>
      </c>
      <c r="F727" s="364" t="s">
        <v>1397</v>
      </c>
      <c r="G727" s="365" t="s">
        <v>311</v>
      </c>
      <c r="H727" s="364" t="s">
        <v>1039</v>
      </c>
      <c r="I727" s="364" t="s">
        <v>1081</v>
      </c>
      <c r="J727" s="366" t="s">
        <v>1373</v>
      </c>
      <c r="K727" s="366">
        <v>2511366</v>
      </c>
      <c r="L727" s="366">
        <v>20</v>
      </c>
      <c r="M727" s="366">
        <v>2511366</v>
      </c>
      <c r="N727" s="366">
        <v>20</v>
      </c>
    </row>
    <row r="728" spans="1:14" ht="24">
      <c r="A728" s="364">
        <v>726</v>
      </c>
      <c r="B728" s="365" t="s">
        <v>71</v>
      </c>
      <c r="C728" s="364" t="s">
        <v>1078</v>
      </c>
      <c r="D728" s="364" t="s">
        <v>1079</v>
      </c>
      <c r="E728" s="364" t="s">
        <v>67</v>
      </c>
      <c r="F728" s="364" t="s">
        <v>1469</v>
      </c>
      <c r="G728" s="365" t="s">
        <v>1057</v>
      </c>
      <c r="H728" s="364" t="s">
        <v>1039</v>
      </c>
      <c r="I728" s="364" t="s">
        <v>1081</v>
      </c>
      <c r="J728" s="366" t="s">
        <v>1470</v>
      </c>
      <c r="K728" s="366">
        <v>110081</v>
      </c>
      <c r="L728" s="366">
        <v>1</v>
      </c>
      <c r="M728" s="366">
        <v>110081</v>
      </c>
      <c r="N728" s="366">
        <v>1</v>
      </c>
    </row>
    <row r="729" spans="1:14" ht="36">
      <c r="A729" s="364">
        <v>727</v>
      </c>
      <c r="B729" s="365" t="s">
        <v>71</v>
      </c>
      <c r="C729" s="364" t="s">
        <v>1078</v>
      </c>
      <c r="D729" s="364" t="s">
        <v>1086</v>
      </c>
      <c r="E729" s="364" t="s">
        <v>67</v>
      </c>
      <c r="F729" s="364" t="s">
        <v>1542</v>
      </c>
      <c r="G729" s="365" t="s">
        <v>1543</v>
      </c>
      <c r="H729" s="364" t="s">
        <v>294</v>
      </c>
      <c r="I729" s="364" t="s">
        <v>1081</v>
      </c>
      <c r="J729" s="366" t="s">
        <v>1544</v>
      </c>
      <c r="K729" s="366">
        <v>2127787</v>
      </c>
      <c r="L729" s="366">
        <v>36</v>
      </c>
      <c r="M729" s="366">
        <v>2127787</v>
      </c>
      <c r="N729" s="366">
        <v>36</v>
      </c>
    </row>
    <row r="730" spans="1:14" ht="48">
      <c r="A730" s="364">
        <v>728</v>
      </c>
      <c r="B730" s="365" t="s">
        <v>71</v>
      </c>
      <c r="C730" s="364" t="s">
        <v>1078</v>
      </c>
      <c r="D730" s="364" t="s">
        <v>1159</v>
      </c>
      <c r="E730" s="364" t="s">
        <v>67</v>
      </c>
      <c r="F730" s="364" t="s">
        <v>1533</v>
      </c>
      <c r="G730" s="365" t="s">
        <v>364</v>
      </c>
      <c r="H730" s="364" t="s">
        <v>294</v>
      </c>
      <c r="I730" s="364" t="s">
        <v>1081</v>
      </c>
      <c r="J730" s="366" t="s">
        <v>1534</v>
      </c>
      <c r="K730" s="366">
        <v>2917640</v>
      </c>
      <c r="L730" s="366">
        <v>40</v>
      </c>
      <c r="M730" s="366">
        <v>2917640</v>
      </c>
      <c r="N730" s="366">
        <v>40</v>
      </c>
    </row>
    <row r="731" spans="1:14" ht="24">
      <c r="A731" s="364">
        <v>729</v>
      </c>
      <c r="B731" s="365" t="s">
        <v>71</v>
      </c>
      <c r="C731" s="364" t="s">
        <v>1078</v>
      </c>
      <c r="D731" s="364" t="s">
        <v>1079</v>
      </c>
      <c r="E731" s="364" t="s">
        <v>67</v>
      </c>
      <c r="F731" s="364" t="s">
        <v>1418</v>
      </c>
      <c r="G731" s="365" t="s">
        <v>326</v>
      </c>
      <c r="H731" s="364" t="s">
        <v>294</v>
      </c>
      <c r="I731" s="364" t="s">
        <v>1081</v>
      </c>
      <c r="J731" s="366" t="s">
        <v>1419</v>
      </c>
      <c r="K731" s="366">
        <v>3591456</v>
      </c>
      <c r="L731" s="366">
        <v>48</v>
      </c>
      <c r="M731" s="366">
        <v>3591456</v>
      </c>
      <c r="N731" s="366">
        <v>48</v>
      </c>
    </row>
    <row r="732" spans="1:14" ht="24">
      <c r="A732" s="364">
        <v>730</v>
      </c>
      <c r="B732" s="365" t="s">
        <v>71</v>
      </c>
      <c r="C732" s="364" t="s">
        <v>1078</v>
      </c>
      <c r="D732" s="364" t="s">
        <v>1079</v>
      </c>
      <c r="E732" s="364" t="s">
        <v>67</v>
      </c>
      <c r="F732" s="364" t="s">
        <v>1309</v>
      </c>
      <c r="G732" s="365" t="s">
        <v>1057</v>
      </c>
      <c r="H732" s="364" t="s">
        <v>291</v>
      </c>
      <c r="I732" s="364" t="s">
        <v>1081</v>
      </c>
      <c r="J732" s="366" t="s">
        <v>1310</v>
      </c>
      <c r="K732" s="366">
        <v>95920</v>
      </c>
      <c r="L732" s="366">
        <v>1</v>
      </c>
      <c r="M732" s="366">
        <v>95920</v>
      </c>
      <c r="N732" s="366">
        <v>1</v>
      </c>
    </row>
    <row r="733" spans="1:14" ht="24">
      <c r="A733" s="364">
        <v>731</v>
      </c>
      <c r="B733" s="365" t="s">
        <v>71</v>
      </c>
      <c r="C733" s="364" t="s">
        <v>1078</v>
      </c>
      <c r="D733" s="364" t="s">
        <v>1079</v>
      </c>
      <c r="E733" s="364" t="s">
        <v>67</v>
      </c>
      <c r="F733" s="364" t="s">
        <v>1259</v>
      </c>
      <c r="G733" s="365" t="s">
        <v>367</v>
      </c>
      <c r="H733" s="364" t="s">
        <v>291</v>
      </c>
      <c r="I733" s="364" t="s">
        <v>1081</v>
      </c>
      <c r="J733" s="366" t="s">
        <v>1260</v>
      </c>
      <c r="K733" s="366">
        <v>548226</v>
      </c>
      <c r="L733" s="366">
        <v>4</v>
      </c>
      <c r="M733" s="366">
        <v>548226</v>
      </c>
      <c r="N733" s="366">
        <v>4</v>
      </c>
    </row>
    <row r="734" spans="1:14" ht="24">
      <c r="A734" s="364">
        <v>732</v>
      </c>
      <c r="B734" s="365" t="s">
        <v>71</v>
      </c>
      <c r="C734" s="364" t="s">
        <v>1078</v>
      </c>
      <c r="D734" s="364" t="s">
        <v>1079</v>
      </c>
      <c r="E734" s="364" t="s">
        <v>67</v>
      </c>
      <c r="F734" s="364" t="s">
        <v>1257</v>
      </c>
      <c r="G734" s="365" t="s">
        <v>376</v>
      </c>
      <c r="H734" s="364" t="s">
        <v>291</v>
      </c>
      <c r="I734" s="364" t="s">
        <v>1081</v>
      </c>
      <c r="J734" s="366" t="s">
        <v>1258</v>
      </c>
      <c r="K734" s="366">
        <v>141565</v>
      </c>
      <c r="L734" s="366">
        <v>1</v>
      </c>
      <c r="M734" s="366">
        <v>141565</v>
      </c>
      <c r="N734" s="366">
        <v>1</v>
      </c>
    </row>
    <row r="735" spans="1:14" ht="36">
      <c r="A735" s="364">
        <v>733</v>
      </c>
      <c r="B735" s="365" t="s">
        <v>71</v>
      </c>
      <c r="C735" s="364" t="s">
        <v>1078</v>
      </c>
      <c r="D735" s="364" t="s">
        <v>1079</v>
      </c>
      <c r="E735" s="364" t="s">
        <v>67</v>
      </c>
      <c r="F735" s="364" t="s">
        <v>1144</v>
      </c>
      <c r="G735" s="365" t="s">
        <v>332</v>
      </c>
      <c r="H735" s="364" t="s">
        <v>293</v>
      </c>
      <c r="I735" s="364" t="s">
        <v>1081</v>
      </c>
      <c r="J735" s="366" t="s">
        <v>1145</v>
      </c>
      <c r="K735" s="366">
        <v>3123506</v>
      </c>
      <c r="L735" s="366">
        <v>38</v>
      </c>
      <c r="M735" s="366">
        <v>3123506</v>
      </c>
      <c r="N735" s="366">
        <v>38</v>
      </c>
    </row>
    <row r="736" spans="1:14" ht="48">
      <c r="A736" s="364">
        <v>734</v>
      </c>
      <c r="B736" s="365" t="s">
        <v>71</v>
      </c>
      <c r="C736" s="364" t="s">
        <v>1078</v>
      </c>
      <c r="D736" s="364" t="s">
        <v>1159</v>
      </c>
      <c r="E736" s="364" t="s">
        <v>67</v>
      </c>
      <c r="F736" s="364" t="s">
        <v>1178</v>
      </c>
      <c r="G736" s="365" t="s">
        <v>344</v>
      </c>
      <c r="H736" s="364" t="s">
        <v>293</v>
      </c>
      <c r="I736" s="364" t="s">
        <v>1081</v>
      </c>
      <c r="J736" s="366" t="s">
        <v>1179</v>
      </c>
      <c r="K736" s="366">
        <v>321039</v>
      </c>
      <c r="L736" s="366">
        <v>4</v>
      </c>
      <c r="M736" s="366">
        <v>321039</v>
      </c>
      <c r="N736" s="366">
        <v>4</v>
      </c>
    </row>
    <row r="737" spans="1:14" ht="48">
      <c r="A737" s="364">
        <v>735</v>
      </c>
      <c r="B737" s="365" t="s">
        <v>71</v>
      </c>
      <c r="C737" s="364" t="s">
        <v>1078</v>
      </c>
      <c r="D737" s="364" t="s">
        <v>1159</v>
      </c>
      <c r="E737" s="364" t="s">
        <v>67</v>
      </c>
      <c r="F737" s="364" t="s">
        <v>1165</v>
      </c>
      <c r="G737" s="365" t="s">
        <v>416</v>
      </c>
      <c r="H737" s="364" t="s">
        <v>293</v>
      </c>
      <c r="I737" s="364" t="s">
        <v>1081</v>
      </c>
      <c r="J737" s="366" t="s">
        <v>1166</v>
      </c>
      <c r="K737" s="366">
        <v>2175329</v>
      </c>
      <c r="L737" s="366">
        <v>30</v>
      </c>
      <c r="M737" s="366">
        <v>2175329</v>
      </c>
      <c r="N737" s="366">
        <v>30</v>
      </c>
    </row>
    <row r="738" spans="1:14" ht="36">
      <c r="A738" s="364">
        <v>736</v>
      </c>
      <c r="B738" s="365" t="s">
        <v>71</v>
      </c>
      <c r="C738" s="364" t="s">
        <v>1078</v>
      </c>
      <c r="D738" s="364" t="s">
        <v>1079</v>
      </c>
      <c r="E738" s="364" t="s">
        <v>67</v>
      </c>
      <c r="F738" s="364" t="s">
        <v>1243</v>
      </c>
      <c r="G738" s="365" t="s">
        <v>320</v>
      </c>
      <c r="H738" s="364" t="s">
        <v>293</v>
      </c>
      <c r="I738" s="364" t="s">
        <v>1081</v>
      </c>
      <c r="J738" s="366" t="s">
        <v>1244</v>
      </c>
      <c r="K738" s="366">
        <v>885808</v>
      </c>
      <c r="L738" s="366">
        <v>8</v>
      </c>
      <c r="M738" s="366">
        <v>885808</v>
      </c>
      <c r="N738" s="366">
        <v>8</v>
      </c>
    </row>
    <row r="739" spans="1:14" ht="36">
      <c r="A739" s="364">
        <v>737</v>
      </c>
      <c r="B739" s="365" t="s">
        <v>71</v>
      </c>
      <c r="C739" s="364" t="s">
        <v>1078</v>
      </c>
      <c r="D739" s="364" t="s">
        <v>1079</v>
      </c>
      <c r="E739" s="364" t="s">
        <v>67</v>
      </c>
      <c r="F739" s="364" t="s">
        <v>1269</v>
      </c>
      <c r="G739" s="365" t="s">
        <v>358</v>
      </c>
      <c r="H739" s="364" t="s">
        <v>293</v>
      </c>
      <c r="I739" s="364" t="s">
        <v>1081</v>
      </c>
      <c r="J739" s="366" t="s">
        <v>1270</v>
      </c>
      <c r="K739" s="366">
        <v>355586</v>
      </c>
      <c r="L739" s="366">
        <v>4</v>
      </c>
      <c r="M739" s="366">
        <v>355586</v>
      </c>
      <c r="N739" s="366">
        <v>4</v>
      </c>
    </row>
    <row r="740" spans="1:14" ht="48">
      <c r="A740" s="364">
        <v>738</v>
      </c>
      <c r="B740" s="365" t="s">
        <v>71</v>
      </c>
      <c r="C740" s="364" t="s">
        <v>1078</v>
      </c>
      <c r="D740" s="364" t="s">
        <v>1159</v>
      </c>
      <c r="E740" s="364" t="s">
        <v>67</v>
      </c>
      <c r="F740" s="364" t="s">
        <v>1206</v>
      </c>
      <c r="G740" s="365" t="s">
        <v>335</v>
      </c>
      <c r="H740" s="364" t="s">
        <v>293</v>
      </c>
      <c r="I740" s="364" t="s">
        <v>1081</v>
      </c>
      <c r="J740" s="366" t="s">
        <v>1207</v>
      </c>
      <c r="K740" s="366">
        <v>2011996</v>
      </c>
      <c r="L740" s="366">
        <v>29</v>
      </c>
      <c r="M740" s="366">
        <v>2011996</v>
      </c>
      <c r="N740" s="366">
        <v>29</v>
      </c>
    </row>
    <row r="741" spans="1:14" ht="36">
      <c r="A741" s="364">
        <v>739</v>
      </c>
      <c r="B741" s="365" t="s">
        <v>71</v>
      </c>
      <c r="C741" s="364" t="s">
        <v>1078</v>
      </c>
      <c r="D741" s="364" t="s">
        <v>1086</v>
      </c>
      <c r="E741" s="364" t="s">
        <v>67</v>
      </c>
      <c r="F741" s="364" t="s">
        <v>1208</v>
      </c>
      <c r="G741" s="365" t="s">
        <v>415</v>
      </c>
      <c r="H741" s="364" t="s">
        <v>293</v>
      </c>
      <c r="I741" s="364" t="s">
        <v>1081</v>
      </c>
      <c r="J741" s="366" t="s">
        <v>1209</v>
      </c>
      <c r="K741" s="366">
        <v>1629087</v>
      </c>
      <c r="L741" s="366">
        <v>25</v>
      </c>
      <c r="M741" s="366">
        <v>1629087</v>
      </c>
      <c r="N741" s="366">
        <v>25</v>
      </c>
    </row>
    <row r="742" spans="1:14" ht="36">
      <c r="A742" s="364">
        <v>740</v>
      </c>
      <c r="B742" s="365" t="s">
        <v>71</v>
      </c>
      <c r="C742" s="364" t="s">
        <v>1078</v>
      </c>
      <c r="D742" s="364" t="s">
        <v>1079</v>
      </c>
      <c r="E742" s="364" t="s">
        <v>67</v>
      </c>
      <c r="F742" s="364" t="s">
        <v>1080</v>
      </c>
      <c r="G742" s="365" t="s">
        <v>316</v>
      </c>
      <c r="H742" s="364" t="s">
        <v>293</v>
      </c>
      <c r="I742" s="364" t="s">
        <v>1081</v>
      </c>
      <c r="J742" s="366" t="s">
        <v>1082</v>
      </c>
      <c r="K742" s="366">
        <v>2681795</v>
      </c>
      <c r="L742" s="366">
        <v>31</v>
      </c>
      <c r="M742" s="366">
        <v>2681795</v>
      </c>
      <c r="N742" s="366">
        <v>31</v>
      </c>
    </row>
    <row r="743" spans="1:14" ht="24">
      <c r="A743" s="364">
        <v>741</v>
      </c>
      <c r="B743" s="365" t="s">
        <v>71</v>
      </c>
      <c r="C743" s="364" t="s">
        <v>1078</v>
      </c>
      <c r="D743" s="364" t="s">
        <v>1079</v>
      </c>
      <c r="E743" s="364" t="s">
        <v>67</v>
      </c>
      <c r="F743" s="364" t="s">
        <v>1654</v>
      </c>
      <c r="G743" s="365" t="s">
        <v>324</v>
      </c>
      <c r="H743" s="364" t="s">
        <v>1039</v>
      </c>
      <c r="I743" s="364" t="s">
        <v>1081</v>
      </c>
      <c r="J743" s="366" t="s">
        <v>1655</v>
      </c>
      <c r="K743" s="366">
        <v>8987550</v>
      </c>
      <c r="L743" s="366">
        <v>100</v>
      </c>
      <c r="M743" s="366">
        <v>8987550</v>
      </c>
      <c r="N743" s="366">
        <v>100</v>
      </c>
    </row>
    <row r="744" spans="1:14" ht="24">
      <c r="A744" s="364">
        <v>742</v>
      </c>
      <c r="B744" s="365" t="s">
        <v>71</v>
      </c>
      <c r="C744" s="364" t="s">
        <v>1078</v>
      </c>
      <c r="D744" s="364" t="s">
        <v>1079</v>
      </c>
      <c r="E744" s="364" t="s">
        <v>67</v>
      </c>
      <c r="F744" s="364" t="s">
        <v>1376</v>
      </c>
      <c r="G744" s="365" t="s">
        <v>1049</v>
      </c>
      <c r="H744" s="364" t="s">
        <v>1039</v>
      </c>
      <c r="I744" s="364" t="s">
        <v>1081</v>
      </c>
      <c r="J744" s="366" t="s">
        <v>1377</v>
      </c>
      <c r="K744" s="366">
        <v>1607720</v>
      </c>
      <c r="L744" s="366">
        <v>18</v>
      </c>
      <c r="M744" s="366">
        <v>1607720</v>
      </c>
      <c r="N744" s="366">
        <v>18</v>
      </c>
    </row>
    <row r="745" spans="1:14" ht="24">
      <c r="A745" s="364">
        <v>743</v>
      </c>
      <c r="B745" s="365" t="s">
        <v>71</v>
      </c>
      <c r="C745" s="364" t="s">
        <v>1078</v>
      </c>
      <c r="D745" s="364" t="s">
        <v>1079</v>
      </c>
      <c r="E745" s="364" t="s">
        <v>67</v>
      </c>
      <c r="F745" s="364" t="s">
        <v>1406</v>
      </c>
      <c r="G745" s="365" t="s">
        <v>1053</v>
      </c>
      <c r="H745" s="364" t="s">
        <v>1039</v>
      </c>
      <c r="I745" s="364" t="s">
        <v>1081</v>
      </c>
      <c r="J745" s="366" t="s">
        <v>1407</v>
      </c>
      <c r="K745" s="366">
        <v>2565420</v>
      </c>
      <c r="L745" s="366">
        <v>20</v>
      </c>
      <c r="M745" s="366">
        <v>2565420</v>
      </c>
      <c r="N745" s="366">
        <v>20</v>
      </c>
    </row>
    <row r="746" spans="1:14" ht="24">
      <c r="A746" s="364">
        <v>744</v>
      </c>
      <c r="B746" s="365" t="s">
        <v>71</v>
      </c>
      <c r="C746" s="364" t="s">
        <v>1078</v>
      </c>
      <c r="D746" s="364" t="s">
        <v>1079</v>
      </c>
      <c r="E746" s="364" t="s">
        <v>67</v>
      </c>
      <c r="F746" s="364" t="s">
        <v>1327</v>
      </c>
      <c r="G746" s="365" t="s">
        <v>1012</v>
      </c>
      <c r="H746" s="364" t="s">
        <v>1039</v>
      </c>
      <c r="I746" s="364" t="s">
        <v>1081</v>
      </c>
      <c r="J746" s="366" t="s">
        <v>1328</v>
      </c>
      <c r="K746" s="366">
        <v>1534280</v>
      </c>
      <c r="L746" s="366">
        <v>10</v>
      </c>
      <c r="M746" s="366">
        <v>1534280</v>
      </c>
      <c r="N746" s="366">
        <v>10</v>
      </c>
    </row>
    <row r="747" spans="1:14" ht="24">
      <c r="A747" s="364">
        <v>745</v>
      </c>
      <c r="B747" s="365" t="s">
        <v>71</v>
      </c>
      <c r="C747" s="364" t="s">
        <v>1078</v>
      </c>
      <c r="D747" s="364" t="s">
        <v>1079</v>
      </c>
      <c r="E747" s="364" t="s">
        <v>67</v>
      </c>
      <c r="F747" s="364" t="s">
        <v>1346</v>
      </c>
      <c r="G747" s="365" t="s">
        <v>348</v>
      </c>
      <c r="H747" s="364" t="s">
        <v>1039</v>
      </c>
      <c r="I747" s="364" t="s">
        <v>1081</v>
      </c>
      <c r="J747" s="366" t="s">
        <v>1347</v>
      </c>
      <c r="K747" s="366">
        <v>6486480</v>
      </c>
      <c r="L747" s="366">
        <v>42</v>
      </c>
      <c r="M747" s="366">
        <v>6486480</v>
      </c>
      <c r="N747" s="366">
        <v>42</v>
      </c>
    </row>
    <row r="748" spans="1:14" ht="24">
      <c r="A748" s="364">
        <v>746</v>
      </c>
      <c r="B748" s="365" t="s">
        <v>71</v>
      </c>
      <c r="C748" s="364" t="s">
        <v>1078</v>
      </c>
      <c r="D748" s="364" t="s">
        <v>1079</v>
      </c>
      <c r="E748" s="364" t="s">
        <v>67</v>
      </c>
      <c r="F748" s="364" t="s">
        <v>1344</v>
      </c>
      <c r="G748" s="365" t="s">
        <v>1042</v>
      </c>
      <c r="H748" s="364" t="s">
        <v>1039</v>
      </c>
      <c r="I748" s="364" t="s">
        <v>1081</v>
      </c>
      <c r="J748" s="366" t="s">
        <v>1345</v>
      </c>
      <c r="K748" s="366">
        <v>3096720</v>
      </c>
      <c r="L748" s="366">
        <v>20</v>
      </c>
      <c r="M748" s="366">
        <v>3096720</v>
      </c>
      <c r="N748" s="366">
        <v>20</v>
      </c>
    </row>
    <row r="749" spans="1:14" ht="24">
      <c r="A749" s="364">
        <v>747</v>
      </c>
      <c r="B749" s="365" t="s">
        <v>71</v>
      </c>
      <c r="C749" s="364" t="s">
        <v>1078</v>
      </c>
      <c r="D749" s="364" t="s">
        <v>1079</v>
      </c>
      <c r="E749" s="364" t="s">
        <v>67</v>
      </c>
      <c r="F749" s="364" t="s">
        <v>1323</v>
      </c>
      <c r="G749" s="365" t="s">
        <v>372</v>
      </c>
      <c r="H749" s="364" t="s">
        <v>1039</v>
      </c>
      <c r="I749" s="364" t="s">
        <v>1081</v>
      </c>
      <c r="J749" s="366" t="s">
        <v>1324</v>
      </c>
      <c r="K749" s="366">
        <v>2979834</v>
      </c>
      <c r="L749" s="366">
        <v>20</v>
      </c>
      <c r="M749" s="366">
        <v>2979834</v>
      </c>
      <c r="N749" s="366">
        <v>20</v>
      </c>
    </row>
    <row r="750" spans="1:14" ht="24">
      <c r="A750" s="364">
        <v>748</v>
      </c>
      <c r="B750" s="365" t="s">
        <v>71</v>
      </c>
      <c r="C750" s="364" t="s">
        <v>1078</v>
      </c>
      <c r="D750" s="364" t="s">
        <v>1079</v>
      </c>
      <c r="E750" s="364" t="s">
        <v>67</v>
      </c>
      <c r="F750" s="364" t="s">
        <v>1335</v>
      </c>
      <c r="G750" s="365" t="s">
        <v>376</v>
      </c>
      <c r="H750" s="364" t="s">
        <v>1039</v>
      </c>
      <c r="I750" s="364" t="s">
        <v>1081</v>
      </c>
      <c r="J750" s="366" t="s">
        <v>1283</v>
      </c>
      <c r="K750" s="366">
        <v>4332328</v>
      </c>
      <c r="L750" s="366">
        <v>26</v>
      </c>
      <c r="M750" s="366">
        <v>4332328</v>
      </c>
      <c r="N750" s="366">
        <v>26</v>
      </c>
    </row>
    <row r="751" spans="1:14" ht="24">
      <c r="A751" s="364">
        <v>749</v>
      </c>
      <c r="B751" s="365" t="s">
        <v>71</v>
      </c>
      <c r="C751" s="364" t="s">
        <v>1078</v>
      </c>
      <c r="D751" s="364" t="s">
        <v>1079</v>
      </c>
      <c r="E751" s="364" t="s">
        <v>67</v>
      </c>
      <c r="F751" s="364" t="s">
        <v>1319</v>
      </c>
      <c r="G751" s="365" t="s">
        <v>1044</v>
      </c>
      <c r="H751" s="364" t="s">
        <v>1039</v>
      </c>
      <c r="I751" s="364" t="s">
        <v>1081</v>
      </c>
      <c r="J751" s="366" t="s">
        <v>1320</v>
      </c>
      <c r="K751" s="366">
        <v>1712876</v>
      </c>
      <c r="L751" s="366">
        <v>11</v>
      </c>
      <c r="M751" s="366">
        <v>1712876</v>
      </c>
      <c r="N751" s="366">
        <v>11</v>
      </c>
    </row>
    <row r="752" spans="1:14" ht="24">
      <c r="A752" s="364">
        <v>750</v>
      </c>
      <c r="B752" s="365" t="s">
        <v>71</v>
      </c>
      <c r="C752" s="364" t="s">
        <v>1078</v>
      </c>
      <c r="D752" s="364" t="s">
        <v>1079</v>
      </c>
      <c r="E752" s="364" t="s">
        <v>67</v>
      </c>
      <c r="F752" s="364" t="s">
        <v>1338</v>
      </c>
      <c r="G752" s="365" t="s">
        <v>1045</v>
      </c>
      <c r="H752" s="364" t="s">
        <v>1039</v>
      </c>
      <c r="I752" s="364" t="s">
        <v>1081</v>
      </c>
      <c r="J752" s="366" t="s">
        <v>1339</v>
      </c>
      <c r="K752" s="366">
        <v>4507074</v>
      </c>
      <c r="L752" s="366">
        <v>30</v>
      </c>
      <c r="M752" s="366">
        <v>4507074</v>
      </c>
      <c r="N752" s="366">
        <v>30</v>
      </c>
    </row>
    <row r="753" spans="1:14" ht="36">
      <c r="A753" s="364">
        <v>751</v>
      </c>
      <c r="B753" s="365" t="s">
        <v>71</v>
      </c>
      <c r="C753" s="364" t="s">
        <v>1078</v>
      </c>
      <c r="D753" s="364" t="s">
        <v>1079</v>
      </c>
      <c r="E753" s="364" t="s">
        <v>67</v>
      </c>
      <c r="F753" s="364" t="s">
        <v>1265</v>
      </c>
      <c r="G753" s="365" t="s">
        <v>317</v>
      </c>
      <c r="H753" s="364" t="s">
        <v>293</v>
      </c>
      <c r="I753" s="364" t="s">
        <v>1084</v>
      </c>
      <c r="J753" s="366" t="s">
        <v>1266</v>
      </c>
      <c r="K753" s="366">
        <v>1670130</v>
      </c>
      <c r="L753" s="366">
        <v>20</v>
      </c>
      <c r="M753" s="366">
        <v>1670130</v>
      </c>
      <c r="N753" s="366">
        <v>20</v>
      </c>
    </row>
    <row r="754" spans="1:14" ht="36">
      <c r="A754" s="364">
        <v>752</v>
      </c>
      <c r="B754" s="365" t="s">
        <v>71</v>
      </c>
      <c r="C754" s="364" t="s">
        <v>1078</v>
      </c>
      <c r="D754" s="364" t="s">
        <v>1079</v>
      </c>
      <c r="E754" s="364" t="s">
        <v>67</v>
      </c>
      <c r="F754" s="364" t="s">
        <v>1222</v>
      </c>
      <c r="G754" s="365" t="s">
        <v>968</v>
      </c>
      <c r="H754" s="364" t="s">
        <v>293</v>
      </c>
      <c r="I754" s="364" t="s">
        <v>1084</v>
      </c>
      <c r="J754" s="366" t="s">
        <v>1223</v>
      </c>
      <c r="K754" s="366">
        <v>1092245</v>
      </c>
      <c r="L754" s="366">
        <v>10</v>
      </c>
      <c r="M754" s="366">
        <v>1092245</v>
      </c>
      <c r="N754" s="366">
        <v>10</v>
      </c>
    </row>
    <row r="755" spans="1:14" ht="36">
      <c r="A755" s="364">
        <v>753</v>
      </c>
      <c r="B755" s="365" t="s">
        <v>71</v>
      </c>
      <c r="C755" s="364" t="s">
        <v>1078</v>
      </c>
      <c r="D755" s="364" t="s">
        <v>1079</v>
      </c>
      <c r="E755" s="364" t="s">
        <v>67</v>
      </c>
      <c r="F755" s="364" t="s">
        <v>1167</v>
      </c>
      <c r="G755" s="365" t="s">
        <v>322</v>
      </c>
      <c r="H755" s="364" t="s">
        <v>293</v>
      </c>
      <c r="I755" s="364" t="s">
        <v>1084</v>
      </c>
      <c r="J755" s="366" t="s">
        <v>1168</v>
      </c>
      <c r="K755" s="366">
        <v>1554168</v>
      </c>
      <c r="L755" s="366">
        <v>12</v>
      </c>
      <c r="M755" s="366">
        <v>1554168</v>
      </c>
      <c r="N755" s="366">
        <v>12</v>
      </c>
    </row>
    <row r="756" spans="1:14" ht="36">
      <c r="A756" s="364">
        <v>754</v>
      </c>
      <c r="B756" s="365" t="s">
        <v>71</v>
      </c>
      <c r="C756" s="364" t="s">
        <v>1078</v>
      </c>
      <c r="D756" s="364" t="s">
        <v>1079</v>
      </c>
      <c r="E756" s="364" t="s">
        <v>67</v>
      </c>
      <c r="F756" s="364" t="s">
        <v>1174</v>
      </c>
      <c r="G756" s="365" t="s">
        <v>345</v>
      </c>
      <c r="H756" s="364" t="s">
        <v>293</v>
      </c>
      <c r="I756" s="364" t="s">
        <v>1084</v>
      </c>
      <c r="J756" s="366" t="s">
        <v>1175</v>
      </c>
      <c r="K756" s="366">
        <v>2431053</v>
      </c>
      <c r="L756" s="366">
        <v>22</v>
      </c>
      <c r="M756" s="366">
        <v>2431053</v>
      </c>
      <c r="N756" s="366">
        <v>22</v>
      </c>
    </row>
    <row r="757" spans="1:14" ht="36">
      <c r="A757" s="364">
        <v>755</v>
      </c>
      <c r="B757" s="365" t="s">
        <v>71</v>
      </c>
      <c r="C757" s="364" t="s">
        <v>1078</v>
      </c>
      <c r="D757" s="364" t="s">
        <v>1079</v>
      </c>
      <c r="E757" s="364" t="s">
        <v>67</v>
      </c>
      <c r="F757" s="364" t="s">
        <v>1153</v>
      </c>
      <c r="G757" s="365" t="s">
        <v>969</v>
      </c>
      <c r="H757" s="364" t="s">
        <v>293</v>
      </c>
      <c r="I757" s="364" t="s">
        <v>1084</v>
      </c>
      <c r="J757" s="366" t="s">
        <v>1154</v>
      </c>
      <c r="K757" s="366">
        <v>4286304</v>
      </c>
      <c r="L757" s="366">
        <v>45</v>
      </c>
      <c r="M757" s="366">
        <v>4286304</v>
      </c>
      <c r="N757" s="366">
        <v>45</v>
      </c>
    </row>
    <row r="758" spans="1:14" ht="36">
      <c r="A758" s="364">
        <v>756</v>
      </c>
      <c r="B758" s="365" t="s">
        <v>71</v>
      </c>
      <c r="C758" s="364" t="s">
        <v>1078</v>
      </c>
      <c r="D758" s="364" t="s">
        <v>1079</v>
      </c>
      <c r="E758" s="364" t="s">
        <v>67</v>
      </c>
      <c r="F758" s="364" t="s">
        <v>1094</v>
      </c>
      <c r="G758" s="365" t="s">
        <v>336</v>
      </c>
      <c r="H758" s="364" t="s">
        <v>293</v>
      </c>
      <c r="I758" s="364" t="s">
        <v>1084</v>
      </c>
      <c r="J758" s="366" t="s">
        <v>1095</v>
      </c>
      <c r="K758" s="366">
        <v>2949254</v>
      </c>
      <c r="L758" s="366">
        <v>22</v>
      </c>
      <c r="M758" s="366">
        <v>2949254</v>
      </c>
      <c r="N758" s="366">
        <v>22</v>
      </c>
    </row>
    <row r="759" spans="1:14" ht="36">
      <c r="A759" s="364">
        <v>757</v>
      </c>
      <c r="B759" s="365" t="s">
        <v>71</v>
      </c>
      <c r="C759" s="364" t="s">
        <v>1078</v>
      </c>
      <c r="D759" s="364" t="s">
        <v>1079</v>
      </c>
      <c r="E759" s="364" t="s">
        <v>67</v>
      </c>
      <c r="F759" s="364" t="s">
        <v>1083</v>
      </c>
      <c r="G759" s="365" t="s">
        <v>312</v>
      </c>
      <c r="H759" s="364" t="s">
        <v>293</v>
      </c>
      <c r="I759" s="364" t="s">
        <v>1084</v>
      </c>
      <c r="J759" s="366" t="s">
        <v>1085</v>
      </c>
      <c r="K759" s="366">
        <v>6359777</v>
      </c>
      <c r="L759" s="366">
        <v>51</v>
      </c>
      <c r="M759" s="366">
        <v>6359777</v>
      </c>
      <c r="N759" s="366">
        <v>51</v>
      </c>
    </row>
    <row r="760" spans="1:14" ht="36">
      <c r="A760" s="364">
        <v>758</v>
      </c>
      <c r="B760" s="365" t="s">
        <v>71</v>
      </c>
      <c r="C760" s="364" t="s">
        <v>1078</v>
      </c>
      <c r="D760" s="364" t="s">
        <v>1079</v>
      </c>
      <c r="E760" s="364" t="s">
        <v>67</v>
      </c>
      <c r="F760" s="364" t="s">
        <v>1196</v>
      </c>
      <c r="G760" s="365" t="s">
        <v>334</v>
      </c>
      <c r="H760" s="364" t="s">
        <v>293</v>
      </c>
      <c r="I760" s="364" t="s">
        <v>1084</v>
      </c>
      <c r="J760" s="366" t="s">
        <v>1197</v>
      </c>
      <c r="K760" s="366">
        <v>744436</v>
      </c>
      <c r="L760" s="366">
        <v>8</v>
      </c>
      <c r="M760" s="366">
        <v>744436</v>
      </c>
      <c r="N760" s="366">
        <v>8</v>
      </c>
    </row>
    <row r="761" spans="1:14" ht="36">
      <c r="A761" s="364">
        <v>759</v>
      </c>
      <c r="B761" s="365" t="s">
        <v>71</v>
      </c>
      <c r="C761" s="364" t="s">
        <v>1078</v>
      </c>
      <c r="D761" s="364" t="s">
        <v>1079</v>
      </c>
      <c r="E761" s="364" t="s">
        <v>67</v>
      </c>
      <c r="F761" s="364" t="s">
        <v>1180</v>
      </c>
      <c r="G761" s="365" t="s">
        <v>417</v>
      </c>
      <c r="H761" s="364" t="s">
        <v>293</v>
      </c>
      <c r="I761" s="364" t="s">
        <v>1084</v>
      </c>
      <c r="J761" s="366" t="s">
        <v>1181</v>
      </c>
      <c r="K761" s="366">
        <v>2833793</v>
      </c>
      <c r="L761" s="366">
        <v>35</v>
      </c>
      <c r="M761" s="366">
        <v>2833793</v>
      </c>
      <c r="N761" s="366">
        <v>35</v>
      </c>
    </row>
    <row r="762" spans="1:14" ht="48">
      <c r="A762" s="364">
        <v>760</v>
      </c>
      <c r="B762" s="365" t="s">
        <v>71</v>
      </c>
      <c r="C762" s="364" t="s">
        <v>1078</v>
      </c>
      <c r="D762" s="364" t="s">
        <v>1090</v>
      </c>
      <c r="E762" s="364" t="s">
        <v>67</v>
      </c>
      <c r="F762" s="364" t="s">
        <v>1492</v>
      </c>
      <c r="G762" s="365" t="s">
        <v>1064</v>
      </c>
      <c r="H762" s="364" t="s">
        <v>284</v>
      </c>
      <c r="I762" s="364" t="s">
        <v>1251</v>
      </c>
      <c r="J762" s="366" t="s">
        <v>1493</v>
      </c>
      <c r="K762" s="366">
        <v>7783646</v>
      </c>
      <c r="L762" s="366">
        <v>29</v>
      </c>
      <c r="M762" s="366">
        <v>7783646</v>
      </c>
      <c r="N762" s="366">
        <v>29</v>
      </c>
    </row>
    <row r="763" spans="1:14" ht="36">
      <c r="A763" s="364">
        <v>761</v>
      </c>
      <c r="B763" s="365" t="s">
        <v>71</v>
      </c>
      <c r="C763" s="364" t="s">
        <v>1078</v>
      </c>
      <c r="D763" s="364" t="s">
        <v>1079</v>
      </c>
      <c r="E763" s="364" t="s">
        <v>67</v>
      </c>
      <c r="F763" s="364" t="s">
        <v>1172</v>
      </c>
      <c r="G763" s="365" t="s">
        <v>318</v>
      </c>
      <c r="H763" s="364" t="s">
        <v>293</v>
      </c>
      <c r="I763" s="364" t="s">
        <v>1088</v>
      </c>
      <c r="J763" s="366" t="s">
        <v>1173</v>
      </c>
      <c r="K763" s="366">
        <v>2262876</v>
      </c>
      <c r="L763" s="366">
        <v>24</v>
      </c>
      <c r="M763" s="366">
        <v>2262876</v>
      </c>
      <c r="N763" s="366">
        <v>24</v>
      </c>
    </row>
    <row r="764" spans="1:14" ht="24">
      <c r="A764" s="364">
        <v>762</v>
      </c>
      <c r="B764" s="365" t="s">
        <v>71</v>
      </c>
      <c r="C764" s="364" t="s">
        <v>1078</v>
      </c>
      <c r="D764" s="364" t="s">
        <v>1131</v>
      </c>
      <c r="E764" s="364" t="s">
        <v>67</v>
      </c>
      <c r="F764" s="364" t="s">
        <v>1828</v>
      </c>
      <c r="G764" s="365" t="s">
        <v>1829</v>
      </c>
      <c r="H764" s="364" t="s">
        <v>290</v>
      </c>
      <c r="I764" s="364" t="s">
        <v>1092</v>
      </c>
      <c r="J764" s="366" t="s">
        <v>1830</v>
      </c>
      <c r="K764" s="366">
        <v>2691040</v>
      </c>
      <c r="L764" s="366">
        <v>20</v>
      </c>
      <c r="M764" s="366">
        <v>2691040</v>
      </c>
      <c r="N764" s="366">
        <v>20</v>
      </c>
    </row>
    <row r="765" spans="1:14" ht="48">
      <c r="A765" s="364">
        <v>763</v>
      </c>
      <c r="B765" s="365" t="s">
        <v>71</v>
      </c>
      <c r="C765" s="364" t="s">
        <v>1078</v>
      </c>
      <c r="D765" s="364" t="s">
        <v>1079</v>
      </c>
      <c r="E765" s="364" t="s">
        <v>67</v>
      </c>
      <c r="F765" s="364" t="s">
        <v>1275</v>
      </c>
      <c r="G765" s="365" t="s">
        <v>413</v>
      </c>
      <c r="H765" s="364" t="s">
        <v>414</v>
      </c>
      <c r="I765" s="364" t="s">
        <v>1092</v>
      </c>
      <c r="J765" s="366" t="s">
        <v>1276</v>
      </c>
      <c r="K765" s="366">
        <v>2578178</v>
      </c>
      <c r="L765" s="366">
        <v>20</v>
      </c>
      <c r="M765" s="366">
        <v>2578178</v>
      </c>
      <c r="N765" s="366">
        <v>20</v>
      </c>
    </row>
    <row r="766" spans="1:14" ht="36">
      <c r="A766" s="364">
        <v>764</v>
      </c>
      <c r="B766" s="365" t="s">
        <v>71</v>
      </c>
      <c r="C766" s="364" t="s">
        <v>1078</v>
      </c>
      <c r="D766" s="364" t="s">
        <v>1131</v>
      </c>
      <c r="E766" s="364" t="s">
        <v>67</v>
      </c>
      <c r="F766" s="364" t="s">
        <v>1781</v>
      </c>
      <c r="G766" s="365" t="s">
        <v>1054</v>
      </c>
      <c r="H766" s="364" t="s">
        <v>283</v>
      </c>
      <c r="I766" s="364" t="s">
        <v>1092</v>
      </c>
      <c r="J766" s="366" t="s">
        <v>1429</v>
      </c>
      <c r="K766" s="366">
        <v>874038</v>
      </c>
      <c r="L766" s="366">
        <v>4</v>
      </c>
      <c r="M766" s="366">
        <v>874038</v>
      </c>
      <c r="N766" s="366">
        <v>4</v>
      </c>
    </row>
    <row r="767" spans="1:14" ht="24">
      <c r="A767" s="364">
        <v>765</v>
      </c>
      <c r="B767" s="365" t="s">
        <v>101</v>
      </c>
      <c r="C767" s="364" t="s">
        <v>1078</v>
      </c>
      <c r="D767" s="364" t="s">
        <v>1090</v>
      </c>
      <c r="E767" s="364" t="s">
        <v>88</v>
      </c>
      <c r="F767" s="364" t="s">
        <v>1151</v>
      </c>
      <c r="G767" s="365" t="s">
        <v>996</v>
      </c>
      <c r="H767" s="364" t="s">
        <v>287</v>
      </c>
      <c r="I767" s="364" t="s">
        <v>1092</v>
      </c>
      <c r="J767" s="366" t="s">
        <v>1152</v>
      </c>
      <c r="K767" s="366">
        <v>360386</v>
      </c>
      <c r="L767" s="366">
        <v>4</v>
      </c>
      <c r="M767" s="366">
        <v>360386</v>
      </c>
      <c r="N767" s="366">
        <v>4</v>
      </c>
    </row>
    <row r="768" spans="1:14" ht="24">
      <c r="A768" s="364">
        <v>766</v>
      </c>
      <c r="B768" s="365" t="s">
        <v>101</v>
      </c>
      <c r="C768" s="364" t="s">
        <v>1078</v>
      </c>
      <c r="D768" s="364" t="s">
        <v>1090</v>
      </c>
      <c r="E768" s="364" t="s">
        <v>88</v>
      </c>
      <c r="F768" s="364" t="s">
        <v>1140</v>
      </c>
      <c r="G768" s="365" t="s">
        <v>321</v>
      </c>
      <c r="H768" s="364" t="s">
        <v>287</v>
      </c>
      <c r="I768" s="364" t="s">
        <v>1092</v>
      </c>
      <c r="J768" s="366" t="s">
        <v>1141</v>
      </c>
      <c r="K768" s="366">
        <v>1166316</v>
      </c>
      <c r="L768" s="366">
        <v>12</v>
      </c>
      <c r="M768" s="366">
        <v>1166316</v>
      </c>
      <c r="N768" s="366">
        <v>12</v>
      </c>
    </row>
    <row r="769" spans="1:14" ht="24">
      <c r="A769" s="364">
        <v>767</v>
      </c>
      <c r="B769" s="365" t="s">
        <v>101</v>
      </c>
      <c r="C769" s="364" t="s">
        <v>1078</v>
      </c>
      <c r="D769" s="364" t="s">
        <v>1090</v>
      </c>
      <c r="E769" s="364" t="s">
        <v>88</v>
      </c>
      <c r="F769" s="364" t="s">
        <v>1138</v>
      </c>
      <c r="G769" s="365" t="s">
        <v>351</v>
      </c>
      <c r="H769" s="364" t="s">
        <v>287</v>
      </c>
      <c r="I769" s="364" t="s">
        <v>1092</v>
      </c>
      <c r="J769" s="366" t="s">
        <v>1139</v>
      </c>
      <c r="K769" s="366">
        <v>1711377</v>
      </c>
      <c r="L769" s="366">
        <v>18</v>
      </c>
      <c r="M769" s="366">
        <v>1711377</v>
      </c>
      <c r="N769" s="366">
        <v>18</v>
      </c>
    </row>
    <row r="770" spans="1:14" ht="24">
      <c r="A770" s="364">
        <v>768</v>
      </c>
      <c r="B770" s="365" t="s">
        <v>101</v>
      </c>
      <c r="C770" s="364" t="s">
        <v>1078</v>
      </c>
      <c r="D770" s="364" t="s">
        <v>1090</v>
      </c>
      <c r="E770" s="364" t="s">
        <v>88</v>
      </c>
      <c r="F770" s="364" t="s">
        <v>1132</v>
      </c>
      <c r="G770" s="365" t="s">
        <v>325</v>
      </c>
      <c r="H770" s="364" t="s">
        <v>287</v>
      </c>
      <c r="I770" s="364" t="s">
        <v>1092</v>
      </c>
      <c r="J770" s="366" t="s">
        <v>1133</v>
      </c>
      <c r="K770" s="366">
        <v>496755</v>
      </c>
      <c r="L770" s="366">
        <v>6</v>
      </c>
      <c r="M770" s="366">
        <v>496755</v>
      </c>
      <c r="N770" s="366">
        <v>6</v>
      </c>
    </row>
    <row r="771" spans="1:14" ht="24">
      <c r="A771" s="364">
        <v>769</v>
      </c>
      <c r="B771" s="365" t="s">
        <v>101</v>
      </c>
      <c r="C771" s="364" t="s">
        <v>1078</v>
      </c>
      <c r="D771" s="364" t="s">
        <v>1090</v>
      </c>
      <c r="E771" s="364" t="s">
        <v>88</v>
      </c>
      <c r="F771" s="364" t="s">
        <v>1125</v>
      </c>
      <c r="G771" s="365" t="s">
        <v>340</v>
      </c>
      <c r="H771" s="364" t="s">
        <v>287</v>
      </c>
      <c r="I771" s="364" t="s">
        <v>1092</v>
      </c>
      <c r="J771" s="366" t="s">
        <v>1126</v>
      </c>
      <c r="K771" s="366">
        <v>390100</v>
      </c>
      <c r="L771" s="366">
        <v>4</v>
      </c>
      <c r="M771" s="366">
        <v>390100</v>
      </c>
      <c r="N771" s="366">
        <v>4</v>
      </c>
    </row>
    <row r="772" spans="1:14" ht="24">
      <c r="A772" s="364">
        <v>770</v>
      </c>
      <c r="B772" s="365" t="s">
        <v>101</v>
      </c>
      <c r="C772" s="364" t="s">
        <v>1078</v>
      </c>
      <c r="D772" s="364" t="s">
        <v>1090</v>
      </c>
      <c r="E772" s="364" t="s">
        <v>88</v>
      </c>
      <c r="F772" s="364" t="s">
        <v>1106</v>
      </c>
      <c r="G772" s="365" t="s">
        <v>1011</v>
      </c>
      <c r="H772" s="364" t="s">
        <v>287</v>
      </c>
      <c r="I772" s="364" t="s">
        <v>1092</v>
      </c>
      <c r="J772" s="366" t="s">
        <v>1107</v>
      </c>
      <c r="K772" s="366">
        <v>421640</v>
      </c>
      <c r="L772" s="366">
        <v>4</v>
      </c>
      <c r="M772" s="366">
        <v>421640</v>
      </c>
      <c r="N772" s="366">
        <v>4</v>
      </c>
    </row>
    <row r="773" spans="1:14" ht="24">
      <c r="A773" s="364">
        <v>771</v>
      </c>
      <c r="B773" s="365" t="s">
        <v>101</v>
      </c>
      <c r="C773" s="364" t="s">
        <v>1078</v>
      </c>
      <c r="D773" s="364" t="s">
        <v>1079</v>
      </c>
      <c r="E773" s="364" t="s">
        <v>88</v>
      </c>
      <c r="F773" s="364" t="s">
        <v>1327</v>
      </c>
      <c r="G773" s="365" t="s">
        <v>1012</v>
      </c>
      <c r="H773" s="364" t="s">
        <v>1039</v>
      </c>
      <c r="I773" s="364" t="s">
        <v>1081</v>
      </c>
      <c r="J773" s="366" t="s">
        <v>1328</v>
      </c>
      <c r="K773" s="366">
        <v>318363</v>
      </c>
      <c r="L773" s="366">
        <v>2</v>
      </c>
      <c r="M773" s="366">
        <v>318363</v>
      </c>
      <c r="N773" s="366">
        <v>2</v>
      </c>
    </row>
    <row r="774" spans="1:14" ht="24">
      <c r="A774" s="364">
        <v>772</v>
      </c>
      <c r="B774" s="365" t="s">
        <v>101</v>
      </c>
      <c r="C774" s="364" t="s">
        <v>1078</v>
      </c>
      <c r="D774" s="364" t="s">
        <v>1079</v>
      </c>
      <c r="E774" s="364" t="s">
        <v>88</v>
      </c>
      <c r="F774" s="364" t="s">
        <v>1323</v>
      </c>
      <c r="G774" s="365" t="s">
        <v>372</v>
      </c>
      <c r="H774" s="364" t="s">
        <v>1039</v>
      </c>
      <c r="I774" s="364" t="s">
        <v>1081</v>
      </c>
      <c r="J774" s="366" t="s">
        <v>1324</v>
      </c>
      <c r="K774" s="366">
        <v>317085</v>
      </c>
      <c r="L774" s="366">
        <v>2</v>
      </c>
      <c r="M774" s="366">
        <v>317085</v>
      </c>
      <c r="N774" s="366">
        <v>2</v>
      </c>
    </row>
    <row r="775" spans="1:14" ht="36">
      <c r="A775" s="364">
        <v>773</v>
      </c>
      <c r="B775" s="365" t="s">
        <v>101</v>
      </c>
      <c r="C775" s="364" t="s">
        <v>1078</v>
      </c>
      <c r="D775" s="364" t="s">
        <v>1079</v>
      </c>
      <c r="E775" s="364" t="s">
        <v>88</v>
      </c>
      <c r="F775" s="364" t="s">
        <v>1094</v>
      </c>
      <c r="G775" s="365" t="s">
        <v>336</v>
      </c>
      <c r="H775" s="364" t="s">
        <v>293</v>
      </c>
      <c r="I775" s="364" t="s">
        <v>1084</v>
      </c>
      <c r="J775" s="366" t="s">
        <v>1095</v>
      </c>
      <c r="K775" s="366">
        <v>298756</v>
      </c>
      <c r="L775" s="366">
        <v>2</v>
      </c>
      <c r="M775" s="366">
        <v>298756</v>
      </c>
      <c r="N775" s="366">
        <v>2</v>
      </c>
    </row>
    <row r="776" spans="1:14" ht="36">
      <c r="A776" s="364">
        <v>774</v>
      </c>
      <c r="B776" s="365" t="s">
        <v>101</v>
      </c>
      <c r="C776" s="364" t="s">
        <v>1078</v>
      </c>
      <c r="D776" s="364" t="s">
        <v>1079</v>
      </c>
      <c r="E776" s="364" t="s">
        <v>88</v>
      </c>
      <c r="F776" s="364" t="s">
        <v>1083</v>
      </c>
      <c r="G776" s="365" t="s">
        <v>312</v>
      </c>
      <c r="H776" s="364" t="s">
        <v>293</v>
      </c>
      <c r="I776" s="364" t="s">
        <v>1084</v>
      </c>
      <c r="J776" s="366" t="s">
        <v>1085</v>
      </c>
      <c r="K776" s="366">
        <v>277906</v>
      </c>
      <c r="L776" s="366">
        <v>2</v>
      </c>
      <c r="M776" s="366">
        <v>277906</v>
      </c>
      <c r="N776" s="366">
        <v>2</v>
      </c>
    </row>
    <row r="777" spans="1:14" ht="24">
      <c r="A777" s="364">
        <v>775</v>
      </c>
      <c r="B777" s="365" t="s">
        <v>101</v>
      </c>
      <c r="C777" s="364" t="s">
        <v>1078</v>
      </c>
      <c r="D777" s="364" t="s">
        <v>1079</v>
      </c>
      <c r="E777" s="364" t="s">
        <v>88</v>
      </c>
      <c r="F777" s="364" t="s">
        <v>1108</v>
      </c>
      <c r="G777" s="365" t="s">
        <v>333</v>
      </c>
      <c r="H777" s="364" t="s">
        <v>299</v>
      </c>
      <c r="I777" s="364" t="s">
        <v>1092</v>
      </c>
      <c r="J777" s="366" t="s">
        <v>1109</v>
      </c>
      <c r="K777" s="366">
        <v>552772</v>
      </c>
      <c r="L777" s="366">
        <v>4</v>
      </c>
      <c r="M777" s="366">
        <v>552772</v>
      </c>
      <c r="N777" s="366">
        <v>4</v>
      </c>
    </row>
    <row r="778" spans="1:14" ht="24">
      <c r="A778" s="364">
        <v>776</v>
      </c>
      <c r="B778" s="365" t="s">
        <v>93</v>
      </c>
      <c r="C778" s="364" t="s">
        <v>1078</v>
      </c>
      <c r="D778" s="364" t="s">
        <v>1102</v>
      </c>
      <c r="E778" s="364" t="s">
        <v>88</v>
      </c>
      <c r="F778" s="364" t="s">
        <v>1142</v>
      </c>
      <c r="G778" s="365" t="s">
        <v>354</v>
      </c>
      <c r="H778" s="364" t="s">
        <v>303</v>
      </c>
      <c r="I778" s="364" t="s">
        <v>1081</v>
      </c>
      <c r="J778" s="366" t="s">
        <v>1143</v>
      </c>
      <c r="K778" s="366">
        <v>843156</v>
      </c>
      <c r="L778" s="366">
        <v>12</v>
      </c>
      <c r="M778" s="366">
        <v>843156</v>
      </c>
      <c r="N778" s="366">
        <v>12</v>
      </c>
    </row>
    <row r="779" spans="1:14" ht="24">
      <c r="A779" s="364">
        <v>777</v>
      </c>
      <c r="B779" s="365" t="s">
        <v>93</v>
      </c>
      <c r="C779" s="364" t="s">
        <v>1078</v>
      </c>
      <c r="D779" s="364" t="s">
        <v>1102</v>
      </c>
      <c r="E779" s="364" t="s">
        <v>88</v>
      </c>
      <c r="F779" s="364" t="s">
        <v>1103</v>
      </c>
      <c r="G779" s="365" t="s">
        <v>977</v>
      </c>
      <c r="H779" s="364" t="s">
        <v>303</v>
      </c>
      <c r="I779" s="364" t="s">
        <v>1081</v>
      </c>
      <c r="J779" s="366" t="s">
        <v>1104</v>
      </c>
      <c r="K779" s="366">
        <v>781884</v>
      </c>
      <c r="L779" s="366">
        <v>12</v>
      </c>
      <c r="M779" s="366">
        <v>781884</v>
      </c>
      <c r="N779" s="366">
        <v>12</v>
      </c>
    </row>
    <row r="780" spans="1:14" ht="24">
      <c r="A780" s="364">
        <v>778</v>
      </c>
      <c r="B780" s="365" t="s">
        <v>93</v>
      </c>
      <c r="C780" s="364" t="s">
        <v>1078</v>
      </c>
      <c r="D780" s="364" t="s">
        <v>1102</v>
      </c>
      <c r="E780" s="364" t="s">
        <v>88</v>
      </c>
      <c r="F780" s="364" t="s">
        <v>1212</v>
      </c>
      <c r="G780" s="365" t="s">
        <v>940</v>
      </c>
      <c r="H780" s="364" t="s">
        <v>303</v>
      </c>
      <c r="I780" s="364" t="s">
        <v>1081</v>
      </c>
      <c r="J780" s="366" t="s">
        <v>1213</v>
      </c>
      <c r="K780" s="366">
        <v>666296</v>
      </c>
      <c r="L780" s="366">
        <v>8</v>
      </c>
      <c r="M780" s="366">
        <v>666296</v>
      </c>
      <c r="N780" s="366">
        <v>8</v>
      </c>
    </row>
    <row r="781" spans="1:14" ht="24">
      <c r="A781" s="364">
        <v>779</v>
      </c>
      <c r="B781" s="365" t="s">
        <v>93</v>
      </c>
      <c r="C781" s="364" t="s">
        <v>1078</v>
      </c>
      <c r="D781" s="364" t="s">
        <v>1102</v>
      </c>
      <c r="E781" s="364" t="s">
        <v>88</v>
      </c>
      <c r="F781" s="364" t="s">
        <v>1155</v>
      </c>
      <c r="G781" s="365" t="s">
        <v>409</v>
      </c>
      <c r="H781" s="364" t="s">
        <v>410</v>
      </c>
      <c r="I781" s="364" t="s">
        <v>1081</v>
      </c>
      <c r="J781" s="366" t="s">
        <v>1156</v>
      </c>
      <c r="K781" s="366">
        <v>142080</v>
      </c>
      <c r="L781" s="366">
        <v>2</v>
      </c>
      <c r="M781" s="366">
        <v>142080</v>
      </c>
      <c r="N781" s="366">
        <v>2</v>
      </c>
    </row>
    <row r="782" spans="1:14" ht="24">
      <c r="A782" s="364">
        <v>780</v>
      </c>
      <c r="B782" s="365" t="s">
        <v>93</v>
      </c>
      <c r="C782" s="364" t="s">
        <v>1078</v>
      </c>
      <c r="D782" s="364" t="s">
        <v>1090</v>
      </c>
      <c r="E782" s="364" t="s">
        <v>88</v>
      </c>
      <c r="F782" s="364" t="s">
        <v>1138</v>
      </c>
      <c r="G782" s="365" t="s">
        <v>351</v>
      </c>
      <c r="H782" s="364" t="s">
        <v>287</v>
      </c>
      <c r="I782" s="364" t="s">
        <v>1092</v>
      </c>
      <c r="J782" s="366" t="s">
        <v>1139</v>
      </c>
      <c r="K782" s="366">
        <v>97368</v>
      </c>
      <c r="L782" s="366">
        <v>1</v>
      </c>
      <c r="M782" s="366">
        <v>97368</v>
      </c>
      <c r="N782" s="366">
        <v>1</v>
      </c>
    </row>
    <row r="783" spans="1:14" ht="24">
      <c r="A783" s="364">
        <v>781</v>
      </c>
      <c r="B783" s="365" t="s">
        <v>93</v>
      </c>
      <c r="C783" s="364" t="s">
        <v>1078</v>
      </c>
      <c r="D783" s="364" t="s">
        <v>1090</v>
      </c>
      <c r="E783" s="364" t="s">
        <v>88</v>
      </c>
      <c r="F783" s="364" t="s">
        <v>1210</v>
      </c>
      <c r="G783" s="365" t="s">
        <v>420</v>
      </c>
      <c r="H783" s="364" t="s">
        <v>287</v>
      </c>
      <c r="I783" s="364" t="s">
        <v>1092</v>
      </c>
      <c r="J783" s="366" t="s">
        <v>1211</v>
      </c>
      <c r="K783" s="366">
        <v>185045</v>
      </c>
      <c r="L783" s="366">
        <v>2</v>
      </c>
      <c r="M783" s="366">
        <v>185045</v>
      </c>
      <c r="N783" s="366">
        <v>2</v>
      </c>
    </row>
    <row r="784" spans="1:14" ht="24">
      <c r="A784" s="364">
        <v>782</v>
      </c>
      <c r="B784" s="365" t="s">
        <v>93</v>
      </c>
      <c r="C784" s="364" t="s">
        <v>1078</v>
      </c>
      <c r="D784" s="364" t="s">
        <v>1090</v>
      </c>
      <c r="E784" s="364" t="s">
        <v>88</v>
      </c>
      <c r="F784" s="364" t="s">
        <v>1519</v>
      </c>
      <c r="G784" s="365" t="s">
        <v>1520</v>
      </c>
      <c r="H784" s="364" t="s">
        <v>284</v>
      </c>
      <c r="I784" s="364" t="s">
        <v>1481</v>
      </c>
      <c r="J784" s="366" t="s">
        <v>1521</v>
      </c>
      <c r="K784" s="366">
        <v>345557</v>
      </c>
      <c r="L784" s="366">
        <v>1</v>
      </c>
      <c r="M784" s="366">
        <v>345557</v>
      </c>
      <c r="N784" s="366">
        <v>1</v>
      </c>
    </row>
    <row r="785" spans="1:14" ht="36">
      <c r="A785" s="364">
        <v>783</v>
      </c>
      <c r="B785" s="365" t="s">
        <v>93</v>
      </c>
      <c r="C785" s="364" t="s">
        <v>1078</v>
      </c>
      <c r="D785" s="364" t="s">
        <v>1131</v>
      </c>
      <c r="E785" s="364" t="s">
        <v>88</v>
      </c>
      <c r="F785" s="364" t="s">
        <v>1370</v>
      </c>
      <c r="G785" s="365" t="s">
        <v>1024</v>
      </c>
      <c r="H785" s="364" t="s">
        <v>283</v>
      </c>
      <c r="I785" s="364" t="s">
        <v>1187</v>
      </c>
      <c r="J785" s="366" t="s">
        <v>1371</v>
      </c>
      <c r="K785" s="366">
        <v>770300</v>
      </c>
      <c r="L785" s="366">
        <v>2</v>
      </c>
      <c r="M785" s="366">
        <v>770300</v>
      </c>
      <c r="N785" s="366">
        <v>2</v>
      </c>
    </row>
    <row r="786" spans="1:14" ht="48">
      <c r="A786" s="364">
        <v>784</v>
      </c>
      <c r="B786" s="365" t="s">
        <v>93</v>
      </c>
      <c r="C786" s="364" t="s">
        <v>1078</v>
      </c>
      <c r="D786" s="364" t="s">
        <v>1079</v>
      </c>
      <c r="E786" s="364" t="s">
        <v>88</v>
      </c>
      <c r="F786" s="364" t="s">
        <v>1446</v>
      </c>
      <c r="G786" s="365" t="s">
        <v>985</v>
      </c>
      <c r="H786" s="364" t="s">
        <v>439</v>
      </c>
      <c r="I786" s="364" t="s">
        <v>1187</v>
      </c>
      <c r="J786" s="366" t="s">
        <v>1447</v>
      </c>
      <c r="K786" s="366">
        <v>825622</v>
      </c>
      <c r="L786" s="366">
        <v>2</v>
      </c>
      <c r="M786" s="366">
        <v>825622</v>
      </c>
      <c r="N786" s="366">
        <v>2</v>
      </c>
    </row>
    <row r="787" spans="1:14" ht="36">
      <c r="A787" s="364">
        <v>785</v>
      </c>
      <c r="B787" s="365" t="s">
        <v>93</v>
      </c>
      <c r="C787" s="364" t="s">
        <v>1078</v>
      </c>
      <c r="D787" s="364" t="s">
        <v>1079</v>
      </c>
      <c r="E787" s="364" t="s">
        <v>88</v>
      </c>
      <c r="F787" s="364" t="s">
        <v>1198</v>
      </c>
      <c r="G787" s="365" t="s">
        <v>346</v>
      </c>
      <c r="H787" s="364" t="s">
        <v>304</v>
      </c>
      <c r="I787" s="364" t="s">
        <v>1187</v>
      </c>
      <c r="J787" s="366" t="s">
        <v>1199</v>
      </c>
      <c r="K787" s="366">
        <v>0</v>
      </c>
      <c r="L787" s="366">
        <v>0</v>
      </c>
      <c r="M787" s="366">
        <v>0</v>
      </c>
      <c r="N787" s="366">
        <v>0</v>
      </c>
    </row>
    <row r="788" spans="1:14" ht="72">
      <c r="A788" s="364">
        <v>786</v>
      </c>
      <c r="B788" s="365" t="s">
        <v>93</v>
      </c>
      <c r="C788" s="364" t="s">
        <v>1078</v>
      </c>
      <c r="D788" s="364" t="s">
        <v>1079</v>
      </c>
      <c r="E788" s="364" t="s">
        <v>88</v>
      </c>
      <c r="F788" s="364" t="s">
        <v>1744</v>
      </c>
      <c r="G788" s="365" t="s">
        <v>1745</v>
      </c>
      <c r="H788" s="364" t="s">
        <v>301</v>
      </c>
      <c r="I788" s="364" t="s">
        <v>1187</v>
      </c>
      <c r="J788" s="366" t="s">
        <v>1746</v>
      </c>
      <c r="K788" s="366">
        <v>943612</v>
      </c>
      <c r="L788" s="366">
        <v>2</v>
      </c>
      <c r="M788" s="366">
        <v>943612</v>
      </c>
      <c r="N788" s="366">
        <v>2</v>
      </c>
    </row>
    <row r="789" spans="1:14" ht="72">
      <c r="A789" s="364">
        <v>787</v>
      </c>
      <c r="B789" s="365" t="s">
        <v>93</v>
      </c>
      <c r="C789" s="364" t="s">
        <v>1078</v>
      </c>
      <c r="D789" s="364" t="s">
        <v>1079</v>
      </c>
      <c r="E789" s="364" t="s">
        <v>88</v>
      </c>
      <c r="F789" s="364" t="s">
        <v>1665</v>
      </c>
      <c r="G789" s="365" t="s">
        <v>1666</v>
      </c>
      <c r="H789" s="364" t="s">
        <v>301</v>
      </c>
      <c r="I789" s="364" t="s">
        <v>1187</v>
      </c>
      <c r="J789" s="366" t="s">
        <v>1667</v>
      </c>
      <c r="K789" s="366">
        <v>1053702</v>
      </c>
      <c r="L789" s="366">
        <v>2</v>
      </c>
      <c r="M789" s="366">
        <v>1053702</v>
      </c>
      <c r="N789" s="366">
        <v>2</v>
      </c>
    </row>
    <row r="790" spans="1:14" ht="36">
      <c r="A790" s="364">
        <v>788</v>
      </c>
      <c r="B790" s="365" t="s">
        <v>93</v>
      </c>
      <c r="C790" s="364" t="s">
        <v>1078</v>
      </c>
      <c r="D790" s="364" t="s">
        <v>1131</v>
      </c>
      <c r="E790" s="364" t="s">
        <v>88</v>
      </c>
      <c r="F790" s="364" t="s">
        <v>1311</v>
      </c>
      <c r="G790" s="365" t="s">
        <v>381</v>
      </c>
      <c r="H790" s="364" t="s">
        <v>304</v>
      </c>
      <c r="I790" s="364" t="s">
        <v>1187</v>
      </c>
      <c r="J790" s="366" t="s">
        <v>1312</v>
      </c>
      <c r="K790" s="366">
        <v>232932</v>
      </c>
      <c r="L790" s="366">
        <v>1</v>
      </c>
      <c r="M790" s="366">
        <v>232932</v>
      </c>
      <c r="N790" s="366">
        <v>1</v>
      </c>
    </row>
    <row r="791" spans="1:14" ht="48">
      <c r="A791" s="364">
        <v>789</v>
      </c>
      <c r="B791" s="365" t="s">
        <v>93</v>
      </c>
      <c r="C791" s="364" t="s">
        <v>1078</v>
      </c>
      <c r="D791" s="364" t="s">
        <v>1079</v>
      </c>
      <c r="E791" s="364" t="s">
        <v>88</v>
      </c>
      <c r="F791" s="364" t="s">
        <v>1218</v>
      </c>
      <c r="G791" s="365" t="s">
        <v>342</v>
      </c>
      <c r="H791" s="364" t="s">
        <v>301</v>
      </c>
      <c r="I791" s="364" t="s">
        <v>1187</v>
      </c>
      <c r="J791" s="366" t="s">
        <v>1219</v>
      </c>
      <c r="K791" s="366">
        <v>1282090</v>
      </c>
      <c r="L791" s="366">
        <v>4</v>
      </c>
      <c r="M791" s="366">
        <v>1282090</v>
      </c>
      <c r="N791" s="366">
        <v>4</v>
      </c>
    </row>
    <row r="792" spans="1:14" ht="48">
      <c r="A792" s="364">
        <v>790</v>
      </c>
      <c r="B792" s="365" t="s">
        <v>93</v>
      </c>
      <c r="C792" s="364" t="s">
        <v>1078</v>
      </c>
      <c r="D792" s="364" t="s">
        <v>1079</v>
      </c>
      <c r="E792" s="364" t="s">
        <v>88</v>
      </c>
      <c r="F792" s="364" t="s">
        <v>1220</v>
      </c>
      <c r="G792" s="365" t="s">
        <v>355</v>
      </c>
      <c r="H792" s="364" t="s">
        <v>301</v>
      </c>
      <c r="I792" s="364" t="s">
        <v>1187</v>
      </c>
      <c r="J792" s="366" t="s">
        <v>1221</v>
      </c>
      <c r="K792" s="366">
        <v>2136440</v>
      </c>
      <c r="L792" s="366">
        <v>6</v>
      </c>
      <c r="M792" s="366">
        <v>2136440</v>
      </c>
      <c r="N792" s="366">
        <v>6</v>
      </c>
    </row>
    <row r="793" spans="1:14" ht="48">
      <c r="A793" s="364">
        <v>791</v>
      </c>
      <c r="B793" s="365" t="s">
        <v>93</v>
      </c>
      <c r="C793" s="364" t="s">
        <v>1078</v>
      </c>
      <c r="D793" s="364" t="s">
        <v>1079</v>
      </c>
      <c r="E793" s="364" t="s">
        <v>88</v>
      </c>
      <c r="F793" s="364" t="s">
        <v>1366</v>
      </c>
      <c r="G793" s="365" t="s">
        <v>353</v>
      </c>
      <c r="H793" s="364" t="s">
        <v>305</v>
      </c>
      <c r="I793" s="364" t="s">
        <v>1187</v>
      </c>
      <c r="J793" s="366" t="s">
        <v>1367</v>
      </c>
      <c r="K793" s="366">
        <v>959259</v>
      </c>
      <c r="L793" s="366">
        <v>3</v>
      </c>
      <c r="M793" s="366">
        <v>959259</v>
      </c>
      <c r="N793" s="366">
        <v>3</v>
      </c>
    </row>
    <row r="794" spans="1:14" ht="48">
      <c r="A794" s="364">
        <v>792</v>
      </c>
      <c r="B794" s="365" t="s">
        <v>93</v>
      </c>
      <c r="C794" s="364" t="s">
        <v>1078</v>
      </c>
      <c r="D794" s="364" t="s">
        <v>1079</v>
      </c>
      <c r="E794" s="364" t="s">
        <v>88</v>
      </c>
      <c r="F794" s="364" t="s">
        <v>1194</v>
      </c>
      <c r="G794" s="365" t="s">
        <v>997</v>
      </c>
      <c r="H794" s="364" t="s">
        <v>305</v>
      </c>
      <c r="I794" s="364" t="s">
        <v>1187</v>
      </c>
      <c r="J794" s="366" t="s">
        <v>1195</v>
      </c>
      <c r="K794" s="366">
        <v>1065758</v>
      </c>
      <c r="L794" s="366">
        <v>3</v>
      </c>
      <c r="M794" s="366">
        <v>1065758</v>
      </c>
      <c r="N794" s="366">
        <v>3</v>
      </c>
    </row>
    <row r="795" spans="1:14" ht="48">
      <c r="A795" s="364">
        <v>793</v>
      </c>
      <c r="B795" s="365" t="s">
        <v>93</v>
      </c>
      <c r="C795" s="364" t="s">
        <v>1078</v>
      </c>
      <c r="D795" s="364" t="s">
        <v>1079</v>
      </c>
      <c r="E795" s="364" t="s">
        <v>88</v>
      </c>
      <c r="F795" s="364" t="s">
        <v>1234</v>
      </c>
      <c r="G795" s="365" t="s">
        <v>471</v>
      </c>
      <c r="H795" s="364" t="s">
        <v>305</v>
      </c>
      <c r="I795" s="364" t="s">
        <v>1187</v>
      </c>
      <c r="J795" s="366" t="s">
        <v>1235</v>
      </c>
      <c r="K795" s="366">
        <v>196513</v>
      </c>
      <c r="L795" s="366">
        <v>1</v>
      </c>
      <c r="M795" s="366">
        <v>196513</v>
      </c>
      <c r="N795" s="366">
        <v>1</v>
      </c>
    </row>
    <row r="796" spans="1:14" ht="72">
      <c r="A796" s="364">
        <v>794</v>
      </c>
      <c r="B796" s="365" t="s">
        <v>93</v>
      </c>
      <c r="C796" s="364" t="s">
        <v>1078</v>
      </c>
      <c r="D796" s="364" t="s">
        <v>1079</v>
      </c>
      <c r="E796" s="364" t="s">
        <v>88</v>
      </c>
      <c r="F796" s="364" t="s">
        <v>1236</v>
      </c>
      <c r="G796" s="365" t="s">
        <v>383</v>
      </c>
      <c r="H796" s="364" t="s">
        <v>305</v>
      </c>
      <c r="I796" s="364" t="s">
        <v>1187</v>
      </c>
      <c r="J796" s="366" t="s">
        <v>1237</v>
      </c>
      <c r="K796" s="366">
        <v>230747</v>
      </c>
      <c r="L796" s="366">
        <v>1</v>
      </c>
      <c r="M796" s="366">
        <v>230747</v>
      </c>
      <c r="N796" s="366">
        <v>1</v>
      </c>
    </row>
    <row r="797" spans="1:14" ht="24">
      <c r="A797" s="364">
        <v>795</v>
      </c>
      <c r="B797" s="365" t="s">
        <v>93</v>
      </c>
      <c r="C797" s="364" t="s">
        <v>1078</v>
      </c>
      <c r="D797" s="364" t="s">
        <v>1079</v>
      </c>
      <c r="E797" s="364" t="s">
        <v>88</v>
      </c>
      <c r="F797" s="364" t="s">
        <v>1651</v>
      </c>
      <c r="G797" s="365" t="s">
        <v>1652</v>
      </c>
      <c r="H797" s="364" t="s">
        <v>1039</v>
      </c>
      <c r="I797" s="364" t="s">
        <v>1081</v>
      </c>
      <c r="J797" s="366" t="s">
        <v>1653</v>
      </c>
      <c r="K797" s="366">
        <v>109142</v>
      </c>
      <c r="L797" s="366">
        <v>1</v>
      </c>
      <c r="M797" s="366">
        <v>109142</v>
      </c>
      <c r="N797" s="366">
        <v>1</v>
      </c>
    </row>
    <row r="798" spans="1:14" ht="24">
      <c r="A798" s="364">
        <v>796</v>
      </c>
      <c r="B798" s="365" t="s">
        <v>93</v>
      </c>
      <c r="C798" s="364" t="s">
        <v>1078</v>
      </c>
      <c r="D798" s="364" t="s">
        <v>1079</v>
      </c>
      <c r="E798" s="364" t="s">
        <v>88</v>
      </c>
      <c r="F798" s="364" t="s">
        <v>1261</v>
      </c>
      <c r="G798" s="365" t="s">
        <v>324</v>
      </c>
      <c r="H798" s="364" t="s">
        <v>294</v>
      </c>
      <c r="I798" s="364" t="s">
        <v>1081</v>
      </c>
      <c r="J798" s="366" t="s">
        <v>1262</v>
      </c>
      <c r="K798" s="366">
        <v>148368</v>
      </c>
      <c r="L798" s="366">
        <v>2</v>
      </c>
      <c r="M798" s="366">
        <v>148368</v>
      </c>
      <c r="N798" s="366">
        <v>2</v>
      </c>
    </row>
    <row r="799" spans="1:14" ht="24">
      <c r="A799" s="364">
        <v>797</v>
      </c>
      <c r="B799" s="365" t="s">
        <v>93</v>
      </c>
      <c r="C799" s="364" t="s">
        <v>1078</v>
      </c>
      <c r="D799" s="364" t="s">
        <v>1079</v>
      </c>
      <c r="E799" s="364" t="s">
        <v>88</v>
      </c>
      <c r="F799" s="364" t="s">
        <v>1098</v>
      </c>
      <c r="G799" s="365" t="s">
        <v>311</v>
      </c>
      <c r="H799" s="364" t="s">
        <v>294</v>
      </c>
      <c r="I799" s="364" t="s">
        <v>1081</v>
      </c>
      <c r="J799" s="366" t="s">
        <v>1099</v>
      </c>
      <c r="K799" s="366">
        <v>1251527</v>
      </c>
      <c r="L799" s="366">
        <v>16</v>
      </c>
      <c r="M799" s="366">
        <v>1251527</v>
      </c>
      <c r="N799" s="366">
        <v>16</v>
      </c>
    </row>
    <row r="800" spans="1:14" ht="24">
      <c r="A800" s="364">
        <v>798</v>
      </c>
      <c r="B800" s="365" t="s">
        <v>93</v>
      </c>
      <c r="C800" s="364" t="s">
        <v>1078</v>
      </c>
      <c r="D800" s="364" t="s">
        <v>1079</v>
      </c>
      <c r="E800" s="364" t="s">
        <v>88</v>
      </c>
      <c r="F800" s="364" t="s">
        <v>1134</v>
      </c>
      <c r="G800" s="365" t="s">
        <v>337</v>
      </c>
      <c r="H800" s="364" t="s">
        <v>294</v>
      </c>
      <c r="I800" s="364" t="s">
        <v>1081</v>
      </c>
      <c r="J800" s="366" t="s">
        <v>1135</v>
      </c>
      <c r="K800" s="366">
        <v>154075</v>
      </c>
      <c r="L800" s="366">
        <v>2</v>
      </c>
      <c r="M800" s="366">
        <v>154075</v>
      </c>
      <c r="N800" s="366">
        <v>2</v>
      </c>
    </row>
    <row r="801" spans="1:14" ht="36">
      <c r="A801" s="364">
        <v>799</v>
      </c>
      <c r="B801" s="365" t="s">
        <v>93</v>
      </c>
      <c r="C801" s="364" t="s">
        <v>1078</v>
      </c>
      <c r="D801" s="364" t="s">
        <v>1079</v>
      </c>
      <c r="E801" s="364" t="s">
        <v>88</v>
      </c>
      <c r="F801" s="364" t="s">
        <v>1144</v>
      </c>
      <c r="G801" s="365" t="s">
        <v>332</v>
      </c>
      <c r="H801" s="364" t="s">
        <v>293</v>
      </c>
      <c r="I801" s="364" t="s">
        <v>1081</v>
      </c>
      <c r="J801" s="366" t="s">
        <v>1145</v>
      </c>
      <c r="K801" s="366">
        <v>826672</v>
      </c>
      <c r="L801" s="366">
        <v>9</v>
      </c>
      <c r="M801" s="366">
        <v>826672</v>
      </c>
      <c r="N801" s="366">
        <v>9</v>
      </c>
    </row>
    <row r="802" spans="1:14" ht="24">
      <c r="A802" s="364">
        <v>800</v>
      </c>
      <c r="B802" s="365" t="s">
        <v>93</v>
      </c>
      <c r="C802" s="364" t="s">
        <v>1078</v>
      </c>
      <c r="D802" s="364" t="s">
        <v>1079</v>
      </c>
      <c r="E802" s="364" t="s">
        <v>88</v>
      </c>
      <c r="F802" s="364" t="s">
        <v>1338</v>
      </c>
      <c r="G802" s="365" t="s">
        <v>1045</v>
      </c>
      <c r="H802" s="364" t="s">
        <v>1039</v>
      </c>
      <c r="I802" s="364" t="s">
        <v>1081</v>
      </c>
      <c r="J802" s="366" t="s">
        <v>1339</v>
      </c>
      <c r="K802" s="366">
        <v>315880</v>
      </c>
      <c r="L802" s="366">
        <v>2</v>
      </c>
      <c r="M802" s="366">
        <v>315880</v>
      </c>
      <c r="N802" s="366">
        <v>2</v>
      </c>
    </row>
    <row r="803" spans="1:14" ht="36">
      <c r="A803" s="364">
        <v>801</v>
      </c>
      <c r="B803" s="365" t="s">
        <v>93</v>
      </c>
      <c r="C803" s="364" t="s">
        <v>1078</v>
      </c>
      <c r="D803" s="364" t="s">
        <v>1079</v>
      </c>
      <c r="E803" s="364" t="s">
        <v>88</v>
      </c>
      <c r="F803" s="364" t="s">
        <v>1167</v>
      </c>
      <c r="G803" s="365" t="s">
        <v>322</v>
      </c>
      <c r="H803" s="364" t="s">
        <v>293</v>
      </c>
      <c r="I803" s="364" t="s">
        <v>1084</v>
      </c>
      <c r="J803" s="366" t="s">
        <v>1168</v>
      </c>
      <c r="K803" s="366">
        <v>540258</v>
      </c>
      <c r="L803" s="366">
        <v>4</v>
      </c>
      <c r="M803" s="366">
        <v>540258</v>
      </c>
      <c r="N803" s="366">
        <v>4</v>
      </c>
    </row>
    <row r="804" spans="1:14" ht="24">
      <c r="A804" s="364">
        <v>802</v>
      </c>
      <c r="B804" s="365" t="s">
        <v>93</v>
      </c>
      <c r="C804" s="364" t="s">
        <v>1078</v>
      </c>
      <c r="D804" s="364" t="s">
        <v>1079</v>
      </c>
      <c r="E804" s="364" t="s">
        <v>88</v>
      </c>
      <c r="F804" s="364" t="s">
        <v>1281</v>
      </c>
      <c r="G804" s="365" t="s">
        <v>368</v>
      </c>
      <c r="H804" s="364" t="s">
        <v>296</v>
      </c>
      <c r="I804" s="364" t="s">
        <v>1282</v>
      </c>
      <c r="J804" s="366" t="s">
        <v>1283</v>
      </c>
      <c r="K804" s="366">
        <v>1554184</v>
      </c>
      <c r="L804" s="366">
        <v>8</v>
      </c>
      <c r="M804" s="366">
        <v>1554184</v>
      </c>
      <c r="N804" s="366">
        <v>8</v>
      </c>
    </row>
    <row r="805" spans="1:14" ht="24">
      <c r="A805" s="364">
        <v>803</v>
      </c>
      <c r="B805" s="365" t="s">
        <v>93</v>
      </c>
      <c r="C805" s="364" t="s">
        <v>1078</v>
      </c>
      <c r="D805" s="364" t="s">
        <v>1079</v>
      </c>
      <c r="E805" s="364" t="s">
        <v>88</v>
      </c>
      <c r="F805" s="364" t="s">
        <v>1279</v>
      </c>
      <c r="G805" s="365" t="s">
        <v>369</v>
      </c>
      <c r="H805" s="364" t="s">
        <v>296</v>
      </c>
      <c r="I805" s="364" t="s">
        <v>1187</v>
      </c>
      <c r="J805" s="366" t="s">
        <v>1280</v>
      </c>
      <c r="K805" s="366">
        <v>1630520</v>
      </c>
      <c r="L805" s="366">
        <v>8</v>
      </c>
      <c r="M805" s="366">
        <v>1630520</v>
      </c>
      <c r="N805" s="366">
        <v>8</v>
      </c>
    </row>
    <row r="806" spans="1:14" ht="48">
      <c r="A806" s="364">
        <v>804</v>
      </c>
      <c r="B806" s="365" t="s">
        <v>93</v>
      </c>
      <c r="C806" s="364" t="s">
        <v>1078</v>
      </c>
      <c r="D806" s="364" t="s">
        <v>1090</v>
      </c>
      <c r="E806" s="364" t="s">
        <v>88</v>
      </c>
      <c r="F806" s="364" t="s">
        <v>1492</v>
      </c>
      <c r="G806" s="365" t="s">
        <v>1064</v>
      </c>
      <c r="H806" s="364" t="s">
        <v>284</v>
      </c>
      <c r="I806" s="364" t="s">
        <v>1251</v>
      </c>
      <c r="J806" s="366" t="s">
        <v>1493</v>
      </c>
      <c r="K806" s="366">
        <v>2415614</v>
      </c>
      <c r="L806" s="366">
        <v>8</v>
      </c>
      <c r="M806" s="366">
        <v>2415614</v>
      </c>
      <c r="N806" s="366">
        <v>8</v>
      </c>
    </row>
    <row r="807" spans="1:14" ht="48">
      <c r="A807" s="364">
        <v>805</v>
      </c>
      <c r="B807" s="365" t="s">
        <v>93</v>
      </c>
      <c r="C807" s="364" t="s">
        <v>1078</v>
      </c>
      <c r="D807" s="364" t="s">
        <v>1079</v>
      </c>
      <c r="E807" s="364" t="s">
        <v>88</v>
      </c>
      <c r="F807" s="364" t="s">
        <v>1476</v>
      </c>
      <c r="G807" s="365" t="s">
        <v>999</v>
      </c>
      <c r="H807" s="364" t="s">
        <v>304</v>
      </c>
      <c r="I807" s="364" t="s">
        <v>1412</v>
      </c>
      <c r="J807" s="366" t="s">
        <v>1477</v>
      </c>
      <c r="K807" s="366">
        <v>274352</v>
      </c>
      <c r="L807" s="366">
        <v>1</v>
      </c>
      <c r="M807" s="366">
        <v>274352</v>
      </c>
      <c r="N807" s="366">
        <v>1</v>
      </c>
    </row>
    <row r="808" spans="1:14" ht="36">
      <c r="A808" s="364">
        <v>806</v>
      </c>
      <c r="B808" s="365" t="s">
        <v>93</v>
      </c>
      <c r="C808" s="364" t="s">
        <v>1078</v>
      </c>
      <c r="D808" s="364" t="s">
        <v>1131</v>
      </c>
      <c r="E808" s="364" t="s">
        <v>88</v>
      </c>
      <c r="F808" s="364" t="s">
        <v>1430</v>
      </c>
      <c r="G808" s="365" t="s">
        <v>1031</v>
      </c>
      <c r="H808" s="364" t="s">
        <v>284</v>
      </c>
      <c r="I808" s="364" t="s">
        <v>1092</v>
      </c>
      <c r="J808" s="366" t="s">
        <v>1431</v>
      </c>
      <c r="K808" s="366">
        <v>1135107</v>
      </c>
      <c r="L808" s="366">
        <v>4</v>
      </c>
      <c r="M808" s="366">
        <v>1135107</v>
      </c>
      <c r="N808" s="366">
        <v>4</v>
      </c>
    </row>
    <row r="809" spans="1:14" ht="36">
      <c r="A809" s="364">
        <v>807</v>
      </c>
      <c r="B809" s="365" t="s">
        <v>93</v>
      </c>
      <c r="C809" s="364" t="s">
        <v>1078</v>
      </c>
      <c r="D809" s="364" t="s">
        <v>1090</v>
      </c>
      <c r="E809" s="364" t="s">
        <v>88</v>
      </c>
      <c r="F809" s="364" t="s">
        <v>1860</v>
      </c>
      <c r="G809" s="365" t="s">
        <v>1861</v>
      </c>
      <c r="H809" s="364" t="s">
        <v>289</v>
      </c>
      <c r="I809" s="364" t="s">
        <v>1092</v>
      </c>
      <c r="J809" s="366" t="s">
        <v>1332</v>
      </c>
      <c r="K809" s="366">
        <v>1359701</v>
      </c>
      <c r="L809" s="366">
        <v>8</v>
      </c>
      <c r="M809" s="366">
        <v>1359701</v>
      </c>
      <c r="N809" s="366">
        <v>8</v>
      </c>
    </row>
    <row r="810" spans="1:14" ht="36">
      <c r="A810" s="364">
        <v>808</v>
      </c>
      <c r="B810" s="365" t="s">
        <v>263</v>
      </c>
      <c r="C810" s="364" t="s">
        <v>1078</v>
      </c>
      <c r="D810" s="364" t="s">
        <v>1102</v>
      </c>
      <c r="E810" s="364" t="s">
        <v>88</v>
      </c>
      <c r="F810" s="364" t="s">
        <v>1142</v>
      </c>
      <c r="G810" s="365" t="s">
        <v>354</v>
      </c>
      <c r="H810" s="364" t="s">
        <v>303</v>
      </c>
      <c r="I810" s="364" t="s">
        <v>1081</v>
      </c>
      <c r="J810" s="366" t="s">
        <v>1143</v>
      </c>
      <c r="K810" s="366">
        <v>683640</v>
      </c>
      <c r="L810" s="366">
        <v>10</v>
      </c>
      <c r="M810" s="366">
        <v>683640</v>
      </c>
      <c r="N810" s="366">
        <v>10</v>
      </c>
    </row>
    <row r="811" spans="1:14" ht="36">
      <c r="A811" s="364">
        <v>809</v>
      </c>
      <c r="B811" s="365" t="s">
        <v>263</v>
      </c>
      <c r="C811" s="364" t="s">
        <v>1078</v>
      </c>
      <c r="D811" s="364" t="s">
        <v>1102</v>
      </c>
      <c r="E811" s="364" t="s">
        <v>88</v>
      </c>
      <c r="F811" s="364" t="s">
        <v>1103</v>
      </c>
      <c r="G811" s="365" t="s">
        <v>977</v>
      </c>
      <c r="H811" s="364" t="s">
        <v>303</v>
      </c>
      <c r="I811" s="364" t="s">
        <v>1081</v>
      </c>
      <c r="J811" s="366" t="s">
        <v>1104</v>
      </c>
      <c r="K811" s="366">
        <v>443772</v>
      </c>
      <c r="L811" s="366">
        <v>7</v>
      </c>
      <c r="M811" s="366">
        <v>443772</v>
      </c>
      <c r="N811" s="366">
        <v>7</v>
      </c>
    </row>
    <row r="812" spans="1:14" ht="36">
      <c r="A812" s="364">
        <v>810</v>
      </c>
      <c r="B812" s="365" t="s">
        <v>263</v>
      </c>
      <c r="C812" s="364" t="s">
        <v>1078</v>
      </c>
      <c r="D812" s="364" t="s">
        <v>1090</v>
      </c>
      <c r="E812" s="364" t="s">
        <v>88</v>
      </c>
      <c r="F812" s="364" t="s">
        <v>1140</v>
      </c>
      <c r="G812" s="365" t="s">
        <v>321</v>
      </c>
      <c r="H812" s="364" t="s">
        <v>287</v>
      </c>
      <c r="I812" s="364" t="s">
        <v>1092</v>
      </c>
      <c r="J812" s="366" t="s">
        <v>1141</v>
      </c>
      <c r="K812" s="366">
        <v>2594936</v>
      </c>
      <c r="L812" s="366">
        <v>28</v>
      </c>
      <c r="M812" s="366">
        <v>2594936</v>
      </c>
      <c r="N812" s="366">
        <v>28</v>
      </c>
    </row>
    <row r="813" spans="1:14" ht="36">
      <c r="A813" s="364">
        <v>811</v>
      </c>
      <c r="B813" s="365" t="s">
        <v>263</v>
      </c>
      <c r="C813" s="364" t="s">
        <v>1078</v>
      </c>
      <c r="D813" s="364" t="s">
        <v>1090</v>
      </c>
      <c r="E813" s="364" t="s">
        <v>88</v>
      </c>
      <c r="F813" s="364" t="s">
        <v>1138</v>
      </c>
      <c r="G813" s="365" t="s">
        <v>351</v>
      </c>
      <c r="H813" s="364" t="s">
        <v>287</v>
      </c>
      <c r="I813" s="364" t="s">
        <v>1092</v>
      </c>
      <c r="J813" s="366" t="s">
        <v>1139</v>
      </c>
      <c r="K813" s="366">
        <v>2162704</v>
      </c>
      <c r="L813" s="366">
        <v>24</v>
      </c>
      <c r="M813" s="366">
        <v>2162704</v>
      </c>
      <c r="N813" s="366">
        <v>24</v>
      </c>
    </row>
    <row r="814" spans="1:14" ht="48">
      <c r="A814" s="364">
        <v>812</v>
      </c>
      <c r="B814" s="365" t="s">
        <v>263</v>
      </c>
      <c r="C814" s="364" t="s">
        <v>1078</v>
      </c>
      <c r="D814" s="364" t="s">
        <v>1159</v>
      </c>
      <c r="E814" s="364" t="s">
        <v>88</v>
      </c>
      <c r="F814" s="364" t="s">
        <v>1206</v>
      </c>
      <c r="G814" s="365" t="s">
        <v>335</v>
      </c>
      <c r="H814" s="364" t="s">
        <v>293</v>
      </c>
      <c r="I814" s="364" t="s">
        <v>1081</v>
      </c>
      <c r="J814" s="366" t="s">
        <v>1207</v>
      </c>
      <c r="K814" s="366">
        <v>555034</v>
      </c>
      <c r="L814" s="366">
        <v>8</v>
      </c>
      <c r="M814" s="366">
        <v>555034</v>
      </c>
      <c r="N814" s="366">
        <v>8</v>
      </c>
    </row>
    <row r="815" spans="1:14" ht="36">
      <c r="A815" s="364">
        <v>813</v>
      </c>
      <c r="B815" s="365" t="s">
        <v>263</v>
      </c>
      <c r="C815" s="364" t="s">
        <v>1078</v>
      </c>
      <c r="D815" s="364" t="s">
        <v>1079</v>
      </c>
      <c r="E815" s="364" t="s">
        <v>88</v>
      </c>
      <c r="F815" s="364" t="s">
        <v>1167</v>
      </c>
      <c r="G815" s="365" t="s">
        <v>322</v>
      </c>
      <c r="H815" s="364" t="s">
        <v>293</v>
      </c>
      <c r="I815" s="364" t="s">
        <v>1084</v>
      </c>
      <c r="J815" s="366" t="s">
        <v>1168</v>
      </c>
      <c r="K815" s="366">
        <v>2431163</v>
      </c>
      <c r="L815" s="366">
        <v>18</v>
      </c>
      <c r="M815" s="366">
        <v>2431163</v>
      </c>
      <c r="N815" s="366">
        <v>18</v>
      </c>
    </row>
    <row r="816" spans="1:14" ht="36">
      <c r="A816" s="364">
        <v>814</v>
      </c>
      <c r="B816" s="365" t="s">
        <v>263</v>
      </c>
      <c r="C816" s="364" t="s">
        <v>1078</v>
      </c>
      <c r="D816" s="364" t="s">
        <v>1079</v>
      </c>
      <c r="E816" s="364" t="s">
        <v>88</v>
      </c>
      <c r="F816" s="364" t="s">
        <v>1083</v>
      </c>
      <c r="G816" s="365" t="s">
        <v>312</v>
      </c>
      <c r="H816" s="364" t="s">
        <v>293</v>
      </c>
      <c r="I816" s="364" t="s">
        <v>1084</v>
      </c>
      <c r="J816" s="366" t="s">
        <v>1085</v>
      </c>
      <c r="K816" s="366">
        <v>1560550</v>
      </c>
      <c r="L816" s="366">
        <v>12</v>
      </c>
      <c r="M816" s="366">
        <v>1560550</v>
      </c>
      <c r="N816" s="366">
        <v>12</v>
      </c>
    </row>
    <row r="817" spans="1:14" ht="36">
      <c r="A817" s="364">
        <v>815</v>
      </c>
      <c r="B817" s="365" t="s">
        <v>48</v>
      </c>
      <c r="C817" s="364" t="s">
        <v>1078</v>
      </c>
      <c r="D817" s="364" t="s">
        <v>1079</v>
      </c>
      <c r="E817" s="364" t="s">
        <v>460</v>
      </c>
      <c r="F817" s="364" t="s">
        <v>1342</v>
      </c>
      <c r="G817" s="365" t="s">
        <v>407</v>
      </c>
      <c r="H817" s="364" t="s">
        <v>1039</v>
      </c>
      <c r="I817" s="364" t="s">
        <v>1081</v>
      </c>
      <c r="J817" s="366" t="s">
        <v>1343</v>
      </c>
      <c r="K817" s="366">
        <v>1695936</v>
      </c>
      <c r="L817" s="366">
        <v>16</v>
      </c>
      <c r="M817" s="366">
        <v>1695936</v>
      </c>
      <c r="N817" s="366">
        <v>16</v>
      </c>
    </row>
    <row r="818" spans="1:14" ht="36">
      <c r="A818" s="364">
        <v>816</v>
      </c>
      <c r="B818" s="365" t="s">
        <v>48</v>
      </c>
      <c r="C818" s="364" t="s">
        <v>1078</v>
      </c>
      <c r="D818" s="364" t="s">
        <v>1079</v>
      </c>
      <c r="E818" s="364" t="s">
        <v>460</v>
      </c>
      <c r="F818" s="364" t="s">
        <v>1646</v>
      </c>
      <c r="G818" s="365" t="s">
        <v>1647</v>
      </c>
      <c r="H818" s="364" t="s">
        <v>1039</v>
      </c>
      <c r="I818" s="364" t="s">
        <v>1081</v>
      </c>
      <c r="J818" s="366" t="s">
        <v>1648</v>
      </c>
      <c r="K818" s="366">
        <v>863064</v>
      </c>
      <c r="L818" s="366">
        <v>8</v>
      </c>
      <c r="M818" s="366">
        <v>863064</v>
      </c>
      <c r="N818" s="366">
        <v>8</v>
      </c>
    </row>
    <row r="819" spans="1:14" ht="36">
      <c r="A819" s="364">
        <v>817</v>
      </c>
      <c r="B819" s="365" t="s">
        <v>48</v>
      </c>
      <c r="C819" s="364" t="s">
        <v>1078</v>
      </c>
      <c r="D819" s="364" t="s">
        <v>1079</v>
      </c>
      <c r="E819" s="364" t="s">
        <v>460</v>
      </c>
      <c r="F819" s="364" t="s">
        <v>1403</v>
      </c>
      <c r="G819" s="365" t="s">
        <v>1006</v>
      </c>
      <c r="H819" s="364" t="s">
        <v>1039</v>
      </c>
      <c r="I819" s="364" t="s">
        <v>1081</v>
      </c>
      <c r="J819" s="366" t="s">
        <v>1404</v>
      </c>
      <c r="K819" s="366">
        <v>2141119</v>
      </c>
      <c r="L819" s="366">
        <v>16</v>
      </c>
      <c r="M819" s="366">
        <v>2141119</v>
      </c>
      <c r="N819" s="366">
        <v>16</v>
      </c>
    </row>
    <row r="820" spans="1:14" ht="36">
      <c r="A820" s="364">
        <v>818</v>
      </c>
      <c r="B820" s="365" t="s">
        <v>48</v>
      </c>
      <c r="C820" s="364" t="s">
        <v>1078</v>
      </c>
      <c r="D820" s="364" t="s">
        <v>1079</v>
      </c>
      <c r="E820" s="364" t="s">
        <v>460</v>
      </c>
      <c r="F820" s="364" t="s">
        <v>1098</v>
      </c>
      <c r="G820" s="365" t="s">
        <v>311</v>
      </c>
      <c r="H820" s="364" t="s">
        <v>294</v>
      </c>
      <c r="I820" s="364" t="s">
        <v>1081</v>
      </c>
      <c r="J820" s="366" t="s">
        <v>1099</v>
      </c>
      <c r="K820" s="366">
        <v>2966282</v>
      </c>
      <c r="L820" s="366">
        <v>40</v>
      </c>
      <c r="M820" s="366">
        <v>2966282</v>
      </c>
      <c r="N820" s="366">
        <v>40</v>
      </c>
    </row>
    <row r="821" spans="1:14" ht="36">
      <c r="A821" s="364">
        <v>819</v>
      </c>
      <c r="B821" s="365" t="s">
        <v>48</v>
      </c>
      <c r="C821" s="364" t="s">
        <v>1078</v>
      </c>
      <c r="D821" s="364" t="s">
        <v>1079</v>
      </c>
      <c r="E821" s="364" t="s">
        <v>460</v>
      </c>
      <c r="F821" s="364" t="s">
        <v>1134</v>
      </c>
      <c r="G821" s="365" t="s">
        <v>337</v>
      </c>
      <c r="H821" s="364" t="s">
        <v>294</v>
      </c>
      <c r="I821" s="364" t="s">
        <v>1081</v>
      </c>
      <c r="J821" s="366" t="s">
        <v>1135</v>
      </c>
      <c r="K821" s="366">
        <v>6162992</v>
      </c>
      <c r="L821" s="366">
        <v>80</v>
      </c>
      <c r="M821" s="366">
        <v>6162992</v>
      </c>
      <c r="N821" s="366">
        <v>80</v>
      </c>
    </row>
    <row r="822" spans="1:14" ht="36">
      <c r="A822" s="364">
        <v>820</v>
      </c>
      <c r="B822" s="365" t="s">
        <v>48</v>
      </c>
      <c r="C822" s="364" t="s">
        <v>1078</v>
      </c>
      <c r="D822" s="364" t="s">
        <v>1302</v>
      </c>
      <c r="E822" s="364" t="s">
        <v>460</v>
      </c>
      <c r="F822" s="364" t="s">
        <v>1303</v>
      </c>
      <c r="G822" s="365" t="s">
        <v>1019</v>
      </c>
      <c r="H822" s="364" t="s">
        <v>300</v>
      </c>
      <c r="I822" s="364" t="s">
        <v>1081</v>
      </c>
      <c r="J822" s="366" t="s">
        <v>1304</v>
      </c>
      <c r="K822" s="366">
        <v>644389</v>
      </c>
      <c r="L822" s="366">
        <v>8</v>
      </c>
      <c r="M822" s="366">
        <v>644389</v>
      </c>
      <c r="N822" s="366">
        <v>8</v>
      </c>
    </row>
    <row r="823" spans="1:14" ht="36">
      <c r="A823" s="364">
        <v>821</v>
      </c>
      <c r="B823" s="365" t="s">
        <v>48</v>
      </c>
      <c r="C823" s="364" t="s">
        <v>1078</v>
      </c>
      <c r="D823" s="364" t="s">
        <v>1090</v>
      </c>
      <c r="E823" s="364" t="s">
        <v>460</v>
      </c>
      <c r="F823" s="364" t="s">
        <v>1226</v>
      </c>
      <c r="G823" s="365" t="s">
        <v>966</v>
      </c>
      <c r="H823" s="364" t="s">
        <v>300</v>
      </c>
      <c r="I823" s="364" t="s">
        <v>1081</v>
      </c>
      <c r="J823" s="366" t="s">
        <v>1227</v>
      </c>
      <c r="K823" s="366">
        <v>4139788</v>
      </c>
      <c r="L823" s="366">
        <v>46</v>
      </c>
      <c r="M823" s="366">
        <v>4139788</v>
      </c>
      <c r="N823" s="366">
        <v>46</v>
      </c>
    </row>
    <row r="824" spans="1:14" ht="36">
      <c r="A824" s="364">
        <v>822</v>
      </c>
      <c r="B824" s="365" t="s">
        <v>48</v>
      </c>
      <c r="C824" s="364" t="s">
        <v>1078</v>
      </c>
      <c r="D824" s="364" t="s">
        <v>1090</v>
      </c>
      <c r="E824" s="364" t="s">
        <v>460</v>
      </c>
      <c r="F824" s="364" t="s">
        <v>1490</v>
      </c>
      <c r="G824" s="365" t="s">
        <v>340</v>
      </c>
      <c r="H824" s="364" t="s">
        <v>300</v>
      </c>
      <c r="I824" s="364" t="s">
        <v>1081</v>
      </c>
      <c r="J824" s="366" t="s">
        <v>1491</v>
      </c>
      <c r="K824" s="366">
        <v>2062412</v>
      </c>
      <c r="L824" s="366">
        <v>20</v>
      </c>
      <c r="M824" s="366">
        <v>2062412</v>
      </c>
      <c r="N824" s="366">
        <v>20</v>
      </c>
    </row>
    <row r="825" spans="1:14" ht="36">
      <c r="A825" s="364">
        <v>823</v>
      </c>
      <c r="B825" s="365" t="s">
        <v>48</v>
      </c>
      <c r="C825" s="364" t="s">
        <v>1078</v>
      </c>
      <c r="D825" s="364" t="s">
        <v>1090</v>
      </c>
      <c r="E825" s="364" t="s">
        <v>460</v>
      </c>
      <c r="F825" s="364" t="s">
        <v>1228</v>
      </c>
      <c r="G825" s="365" t="s">
        <v>1011</v>
      </c>
      <c r="H825" s="364" t="s">
        <v>300</v>
      </c>
      <c r="I825" s="364" t="s">
        <v>1081</v>
      </c>
      <c r="J825" s="366" t="s">
        <v>1229</v>
      </c>
      <c r="K825" s="366">
        <v>44909920</v>
      </c>
      <c r="L825" s="366">
        <v>400</v>
      </c>
      <c r="M825" s="366">
        <v>44909920</v>
      </c>
      <c r="N825" s="366">
        <v>400</v>
      </c>
    </row>
    <row r="826" spans="1:14" ht="36">
      <c r="A826" s="364">
        <v>824</v>
      </c>
      <c r="B826" s="365" t="s">
        <v>48</v>
      </c>
      <c r="C826" s="364" t="s">
        <v>1078</v>
      </c>
      <c r="D826" s="364" t="s">
        <v>1090</v>
      </c>
      <c r="E826" s="364" t="s">
        <v>460</v>
      </c>
      <c r="F826" s="364" t="s">
        <v>1230</v>
      </c>
      <c r="G826" s="365" t="s">
        <v>994</v>
      </c>
      <c r="H826" s="364" t="s">
        <v>300</v>
      </c>
      <c r="I826" s="364" t="s">
        <v>1081</v>
      </c>
      <c r="J826" s="366" t="s">
        <v>1231</v>
      </c>
      <c r="K826" s="366">
        <v>4616392</v>
      </c>
      <c r="L826" s="366">
        <v>40</v>
      </c>
      <c r="M826" s="366">
        <v>4616392</v>
      </c>
      <c r="N826" s="366">
        <v>40</v>
      </c>
    </row>
    <row r="827" spans="1:14" ht="36">
      <c r="A827" s="364">
        <v>825</v>
      </c>
      <c r="B827" s="365" t="s">
        <v>48</v>
      </c>
      <c r="C827" s="364" t="s">
        <v>1078</v>
      </c>
      <c r="D827" s="364" t="s">
        <v>1090</v>
      </c>
      <c r="E827" s="364" t="s">
        <v>460</v>
      </c>
      <c r="F827" s="364" t="s">
        <v>1170</v>
      </c>
      <c r="G827" s="365" t="s">
        <v>321</v>
      </c>
      <c r="H827" s="364" t="s">
        <v>300</v>
      </c>
      <c r="I827" s="364" t="s">
        <v>1081</v>
      </c>
      <c r="J827" s="366" t="s">
        <v>1171</v>
      </c>
      <c r="K827" s="366">
        <v>9099024</v>
      </c>
      <c r="L827" s="366">
        <v>80</v>
      </c>
      <c r="M827" s="366">
        <v>9099024</v>
      </c>
      <c r="N827" s="366">
        <v>80</v>
      </c>
    </row>
    <row r="828" spans="1:14" ht="36">
      <c r="A828" s="364">
        <v>826</v>
      </c>
      <c r="B828" s="365" t="s">
        <v>48</v>
      </c>
      <c r="C828" s="364" t="s">
        <v>1078</v>
      </c>
      <c r="D828" s="364" t="s">
        <v>1079</v>
      </c>
      <c r="E828" s="364" t="s">
        <v>460</v>
      </c>
      <c r="F828" s="364" t="s">
        <v>1398</v>
      </c>
      <c r="G828" s="365" t="s">
        <v>1051</v>
      </c>
      <c r="H828" s="364" t="s">
        <v>1039</v>
      </c>
      <c r="I828" s="364" t="s">
        <v>1081</v>
      </c>
      <c r="J828" s="366" t="s">
        <v>1334</v>
      </c>
      <c r="K828" s="366">
        <v>812315</v>
      </c>
      <c r="L828" s="366">
        <v>6</v>
      </c>
      <c r="M828" s="366">
        <v>812315</v>
      </c>
      <c r="N828" s="366">
        <v>6</v>
      </c>
    </row>
    <row r="829" spans="1:14" ht="36">
      <c r="A829" s="364">
        <v>827</v>
      </c>
      <c r="B829" s="365" t="s">
        <v>48</v>
      </c>
      <c r="C829" s="364" t="s">
        <v>1078</v>
      </c>
      <c r="D829" s="364" t="s">
        <v>1079</v>
      </c>
      <c r="E829" s="364" t="s">
        <v>460</v>
      </c>
      <c r="F829" s="364" t="s">
        <v>1327</v>
      </c>
      <c r="G829" s="365" t="s">
        <v>1012</v>
      </c>
      <c r="H829" s="364" t="s">
        <v>1039</v>
      </c>
      <c r="I829" s="364" t="s">
        <v>1081</v>
      </c>
      <c r="J829" s="366" t="s">
        <v>1328</v>
      </c>
      <c r="K829" s="366">
        <v>3360073</v>
      </c>
      <c r="L829" s="366">
        <v>24</v>
      </c>
      <c r="M829" s="366">
        <v>3360073</v>
      </c>
      <c r="N829" s="366">
        <v>24</v>
      </c>
    </row>
    <row r="830" spans="1:14" ht="36">
      <c r="A830" s="364">
        <v>828</v>
      </c>
      <c r="B830" s="365" t="s">
        <v>48</v>
      </c>
      <c r="C830" s="364" t="s">
        <v>1078</v>
      </c>
      <c r="D830" s="364" t="s">
        <v>1079</v>
      </c>
      <c r="E830" s="364" t="s">
        <v>460</v>
      </c>
      <c r="F830" s="364" t="s">
        <v>1346</v>
      </c>
      <c r="G830" s="365" t="s">
        <v>348</v>
      </c>
      <c r="H830" s="364" t="s">
        <v>1039</v>
      </c>
      <c r="I830" s="364" t="s">
        <v>1081</v>
      </c>
      <c r="J830" s="366" t="s">
        <v>1347</v>
      </c>
      <c r="K830" s="366">
        <v>1127412</v>
      </c>
      <c r="L830" s="366">
        <v>8</v>
      </c>
      <c r="M830" s="366">
        <v>1127412</v>
      </c>
      <c r="N830" s="366">
        <v>8</v>
      </c>
    </row>
    <row r="831" spans="1:14" ht="36">
      <c r="A831" s="364">
        <v>829</v>
      </c>
      <c r="B831" s="365" t="s">
        <v>48</v>
      </c>
      <c r="C831" s="364" t="s">
        <v>1078</v>
      </c>
      <c r="D831" s="364" t="s">
        <v>1079</v>
      </c>
      <c r="E831" s="364" t="s">
        <v>460</v>
      </c>
      <c r="F831" s="364" t="s">
        <v>1344</v>
      </c>
      <c r="G831" s="365" t="s">
        <v>1042</v>
      </c>
      <c r="H831" s="364" t="s">
        <v>1039</v>
      </c>
      <c r="I831" s="364" t="s">
        <v>1081</v>
      </c>
      <c r="J831" s="366" t="s">
        <v>1345</v>
      </c>
      <c r="K831" s="366">
        <v>282576</v>
      </c>
      <c r="L831" s="366">
        <v>2</v>
      </c>
      <c r="M831" s="366">
        <v>282576</v>
      </c>
      <c r="N831" s="366">
        <v>2</v>
      </c>
    </row>
    <row r="832" spans="1:14" ht="36">
      <c r="A832" s="364">
        <v>830</v>
      </c>
      <c r="B832" s="365" t="s">
        <v>48</v>
      </c>
      <c r="C832" s="364" t="s">
        <v>1078</v>
      </c>
      <c r="D832" s="364" t="s">
        <v>1079</v>
      </c>
      <c r="E832" s="364" t="s">
        <v>460</v>
      </c>
      <c r="F832" s="364" t="s">
        <v>1323</v>
      </c>
      <c r="G832" s="365" t="s">
        <v>372</v>
      </c>
      <c r="H832" s="364" t="s">
        <v>1039</v>
      </c>
      <c r="I832" s="364" t="s">
        <v>1081</v>
      </c>
      <c r="J832" s="366" t="s">
        <v>1324</v>
      </c>
      <c r="K832" s="366">
        <v>4507954</v>
      </c>
      <c r="L832" s="366">
        <v>32</v>
      </c>
      <c r="M832" s="366">
        <v>4507954</v>
      </c>
      <c r="N832" s="366">
        <v>32</v>
      </c>
    </row>
    <row r="833" spans="1:14" ht="36">
      <c r="A833" s="364">
        <v>831</v>
      </c>
      <c r="B833" s="365" t="s">
        <v>48</v>
      </c>
      <c r="C833" s="364" t="s">
        <v>1078</v>
      </c>
      <c r="D833" s="364" t="s">
        <v>1079</v>
      </c>
      <c r="E833" s="364" t="s">
        <v>460</v>
      </c>
      <c r="F833" s="364" t="s">
        <v>1336</v>
      </c>
      <c r="G833" s="365" t="s">
        <v>1043</v>
      </c>
      <c r="H833" s="364" t="s">
        <v>1039</v>
      </c>
      <c r="I833" s="364" t="s">
        <v>1081</v>
      </c>
      <c r="J833" s="366" t="s">
        <v>1337</v>
      </c>
      <c r="K833" s="366">
        <v>681265</v>
      </c>
      <c r="L833" s="366">
        <v>6</v>
      </c>
      <c r="M833" s="366">
        <v>681265</v>
      </c>
      <c r="N833" s="366">
        <v>6</v>
      </c>
    </row>
    <row r="834" spans="1:14" ht="36">
      <c r="A834" s="364">
        <v>832</v>
      </c>
      <c r="B834" s="365" t="s">
        <v>48</v>
      </c>
      <c r="C834" s="364" t="s">
        <v>1078</v>
      </c>
      <c r="D834" s="364" t="s">
        <v>1079</v>
      </c>
      <c r="E834" s="364" t="s">
        <v>460</v>
      </c>
      <c r="F834" s="364" t="s">
        <v>1338</v>
      </c>
      <c r="G834" s="365" t="s">
        <v>1045</v>
      </c>
      <c r="H834" s="364" t="s">
        <v>1039</v>
      </c>
      <c r="I834" s="364" t="s">
        <v>1081</v>
      </c>
      <c r="J834" s="366" t="s">
        <v>1339</v>
      </c>
      <c r="K834" s="366">
        <v>281211</v>
      </c>
      <c r="L834" s="366">
        <v>2</v>
      </c>
      <c r="M834" s="366">
        <v>281211</v>
      </c>
      <c r="N834" s="366">
        <v>2</v>
      </c>
    </row>
    <row r="835" spans="1:14" ht="36">
      <c r="A835" s="364">
        <v>833</v>
      </c>
      <c r="B835" s="365" t="s">
        <v>48</v>
      </c>
      <c r="C835" s="364" t="s">
        <v>1078</v>
      </c>
      <c r="D835" s="364" t="s">
        <v>1079</v>
      </c>
      <c r="E835" s="364" t="s">
        <v>460</v>
      </c>
      <c r="F835" s="364" t="s">
        <v>1395</v>
      </c>
      <c r="G835" s="365" t="s">
        <v>1007</v>
      </c>
      <c r="H835" s="364" t="s">
        <v>1039</v>
      </c>
      <c r="I835" s="364" t="s">
        <v>1081</v>
      </c>
      <c r="J835" s="366" t="s">
        <v>1396</v>
      </c>
      <c r="K835" s="366">
        <v>2189299</v>
      </c>
      <c r="L835" s="366">
        <v>16</v>
      </c>
      <c r="M835" s="366">
        <v>2189299</v>
      </c>
      <c r="N835" s="366">
        <v>16</v>
      </c>
    </row>
    <row r="836" spans="1:14" ht="48">
      <c r="A836" s="364">
        <v>834</v>
      </c>
      <c r="B836" s="365" t="s">
        <v>435</v>
      </c>
      <c r="C836" s="364" t="s">
        <v>1078</v>
      </c>
      <c r="D836" s="364" t="s">
        <v>1102</v>
      </c>
      <c r="E836" s="364" t="s">
        <v>88</v>
      </c>
      <c r="F836" s="364" t="s">
        <v>1142</v>
      </c>
      <c r="G836" s="365" t="s">
        <v>354</v>
      </c>
      <c r="H836" s="364" t="s">
        <v>303</v>
      </c>
      <c r="I836" s="364" t="s">
        <v>1081</v>
      </c>
      <c r="J836" s="366" t="s">
        <v>1143</v>
      </c>
      <c r="K836" s="366">
        <v>1367280</v>
      </c>
      <c r="L836" s="366">
        <v>20</v>
      </c>
      <c r="M836" s="366">
        <v>1367280</v>
      </c>
      <c r="N836" s="366">
        <v>20</v>
      </c>
    </row>
    <row r="837" spans="1:14" ht="48">
      <c r="A837" s="364">
        <v>835</v>
      </c>
      <c r="B837" s="365" t="s">
        <v>435</v>
      </c>
      <c r="C837" s="364" t="s">
        <v>1078</v>
      </c>
      <c r="D837" s="364" t="s">
        <v>1102</v>
      </c>
      <c r="E837" s="364" t="s">
        <v>88</v>
      </c>
      <c r="F837" s="364" t="s">
        <v>1747</v>
      </c>
      <c r="G837" s="365" t="s">
        <v>1748</v>
      </c>
      <c r="H837" s="364" t="s">
        <v>303</v>
      </c>
      <c r="I837" s="364" t="s">
        <v>1081</v>
      </c>
      <c r="J837" s="366" t="s">
        <v>1749</v>
      </c>
      <c r="K837" s="366">
        <v>298224</v>
      </c>
      <c r="L837" s="366">
        <v>4</v>
      </c>
      <c r="M837" s="366">
        <v>298224</v>
      </c>
      <c r="N837" s="366">
        <v>4</v>
      </c>
    </row>
    <row r="838" spans="1:14" ht="48">
      <c r="A838" s="364">
        <v>836</v>
      </c>
      <c r="B838" s="365" t="s">
        <v>435</v>
      </c>
      <c r="C838" s="364" t="s">
        <v>1078</v>
      </c>
      <c r="D838" s="364" t="s">
        <v>1102</v>
      </c>
      <c r="E838" s="364" t="s">
        <v>88</v>
      </c>
      <c r="F838" s="364" t="s">
        <v>1212</v>
      </c>
      <c r="G838" s="365" t="s">
        <v>940</v>
      </c>
      <c r="H838" s="364" t="s">
        <v>303</v>
      </c>
      <c r="I838" s="364" t="s">
        <v>1081</v>
      </c>
      <c r="J838" s="366" t="s">
        <v>1213</v>
      </c>
      <c r="K838" s="366">
        <v>972432</v>
      </c>
      <c r="L838" s="366">
        <v>12</v>
      </c>
      <c r="M838" s="366">
        <v>972432</v>
      </c>
      <c r="N838" s="366">
        <v>12</v>
      </c>
    </row>
    <row r="839" spans="1:14" ht="48">
      <c r="A839" s="364">
        <v>837</v>
      </c>
      <c r="B839" s="365" t="s">
        <v>435</v>
      </c>
      <c r="C839" s="364" t="s">
        <v>1078</v>
      </c>
      <c r="D839" s="364" t="s">
        <v>1102</v>
      </c>
      <c r="E839" s="364" t="s">
        <v>88</v>
      </c>
      <c r="F839" s="364" t="s">
        <v>1185</v>
      </c>
      <c r="G839" s="365" t="s">
        <v>338</v>
      </c>
      <c r="H839" s="364" t="s">
        <v>303</v>
      </c>
      <c r="I839" s="364" t="s">
        <v>1081</v>
      </c>
      <c r="J839" s="366" t="s">
        <v>1186</v>
      </c>
      <c r="K839" s="366">
        <v>842400</v>
      </c>
      <c r="L839" s="366">
        <v>20</v>
      </c>
      <c r="M839" s="366">
        <v>842400</v>
      </c>
      <c r="N839" s="366">
        <v>20</v>
      </c>
    </row>
    <row r="840" spans="1:14" ht="48">
      <c r="A840" s="364">
        <v>838</v>
      </c>
      <c r="B840" s="365" t="s">
        <v>435</v>
      </c>
      <c r="C840" s="364" t="s">
        <v>1078</v>
      </c>
      <c r="D840" s="364" t="s">
        <v>1090</v>
      </c>
      <c r="E840" s="364" t="s">
        <v>88</v>
      </c>
      <c r="F840" s="364" t="s">
        <v>1140</v>
      </c>
      <c r="G840" s="365" t="s">
        <v>321</v>
      </c>
      <c r="H840" s="364" t="s">
        <v>287</v>
      </c>
      <c r="I840" s="364" t="s">
        <v>1092</v>
      </c>
      <c r="J840" s="366" t="s">
        <v>1141</v>
      </c>
      <c r="K840" s="366">
        <v>4566900</v>
      </c>
      <c r="L840" s="366">
        <v>50</v>
      </c>
      <c r="M840" s="366">
        <v>4566900</v>
      </c>
      <c r="N840" s="366">
        <v>50</v>
      </c>
    </row>
    <row r="841" spans="1:14" ht="48">
      <c r="A841" s="364">
        <v>839</v>
      </c>
      <c r="B841" s="365" t="s">
        <v>435</v>
      </c>
      <c r="C841" s="364" t="s">
        <v>1078</v>
      </c>
      <c r="D841" s="364" t="s">
        <v>1090</v>
      </c>
      <c r="E841" s="364" t="s">
        <v>88</v>
      </c>
      <c r="F841" s="364" t="s">
        <v>1138</v>
      </c>
      <c r="G841" s="365" t="s">
        <v>351</v>
      </c>
      <c r="H841" s="364" t="s">
        <v>287</v>
      </c>
      <c r="I841" s="364" t="s">
        <v>1092</v>
      </c>
      <c r="J841" s="366" t="s">
        <v>1139</v>
      </c>
      <c r="K841" s="366">
        <v>2680470</v>
      </c>
      <c r="L841" s="366">
        <v>30</v>
      </c>
      <c r="M841" s="366">
        <v>2680470</v>
      </c>
      <c r="N841" s="366">
        <v>30</v>
      </c>
    </row>
    <row r="842" spans="1:14" ht="48">
      <c r="A842" s="364">
        <v>840</v>
      </c>
      <c r="B842" s="365" t="s">
        <v>435</v>
      </c>
      <c r="C842" s="364" t="s">
        <v>1078</v>
      </c>
      <c r="D842" s="364" t="s">
        <v>1090</v>
      </c>
      <c r="E842" s="364" t="s">
        <v>88</v>
      </c>
      <c r="F842" s="364" t="s">
        <v>1127</v>
      </c>
      <c r="G842" s="365" t="s">
        <v>315</v>
      </c>
      <c r="H842" s="364" t="s">
        <v>287</v>
      </c>
      <c r="I842" s="364" t="s">
        <v>1092</v>
      </c>
      <c r="J842" s="366" t="s">
        <v>1128</v>
      </c>
      <c r="K842" s="366">
        <v>365228</v>
      </c>
      <c r="L842" s="366">
        <v>4</v>
      </c>
      <c r="M842" s="366">
        <v>365228</v>
      </c>
      <c r="N842" s="366">
        <v>4</v>
      </c>
    </row>
    <row r="843" spans="1:14" ht="48">
      <c r="A843" s="364">
        <v>841</v>
      </c>
      <c r="B843" s="365" t="s">
        <v>435</v>
      </c>
      <c r="C843" s="364" t="s">
        <v>1078</v>
      </c>
      <c r="D843" s="364" t="s">
        <v>1090</v>
      </c>
      <c r="E843" s="364" t="s">
        <v>88</v>
      </c>
      <c r="F843" s="364" t="s">
        <v>1132</v>
      </c>
      <c r="G843" s="365" t="s">
        <v>325</v>
      </c>
      <c r="H843" s="364" t="s">
        <v>287</v>
      </c>
      <c r="I843" s="364" t="s">
        <v>1092</v>
      </c>
      <c r="J843" s="366" t="s">
        <v>1133</v>
      </c>
      <c r="K843" s="366">
        <v>490770</v>
      </c>
      <c r="L843" s="366">
        <v>6</v>
      </c>
      <c r="M843" s="366">
        <v>490770</v>
      </c>
      <c r="N843" s="366">
        <v>6</v>
      </c>
    </row>
    <row r="844" spans="1:14" ht="48">
      <c r="A844" s="364">
        <v>842</v>
      </c>
      <c r="B844" s="365" t="s">
        <v>435</v>
      </c>
      <c r="C844" s="364" t="s">
        <v>1078</v>
      </c>
      <c r="D844" s="364" t="s">
        <v>1090</v>
      </c>
      <c r="E844" s="364" t="s">
        <v>88</v>
      </c>
      <c r="F844" s="364" t="s">
        <v>1125</v>
      </c>
      <c r="G844" s="365" t="s">
        <v>340</v>
      </c>
      <c r="H844" s="364" t="s">
        <v>287</v>
      </c>
      <c r="I844" s="364" t="s">
        <v>1092</v>
      </c>
      <c r="J844" s="366" t="s">
        <v>1126</v>
      </c>
      <c r="K844" s="366">
        <v>963500</v>
      </c>
      <c r="L844" s="366">
        <v>10</v>
      </c>
      <c r="M844" s="366">
        <v>963500</v>
      </c>
      <c r="N844" s="366">
        <v>10</v>
      </c>
    </row>
    <row r="845" spans="1:14" ht="48">
      <c r="A845" s="364">
        <v>843</v>
      </c>
      <c r="B845" s="365" t="s">
        <v>435</v>
      </c>
      <c r="C845" s="364" t="s">
        <v>1078</v>
      </c>
      <c r="D845" s="364" t="s">
        <v>1090</v>
      </c>
      <c r="E845" s="364" t="s">
        <v>88</v>
      </c>
      <c r="F845" s="364" t="s">
        <v>1106</v>
      </c>
      <c r="G845" s="365" t="s">
        <v>1011</v>
      </c>
      <c r="H845" s="364" t="s">
        <v>287</v>
      </c>
      <c r="I845" s="364" t="s">
        <v>1092</v>
      </c>
      <c r="J845" s="366" t="s">
        <v>1107</v>
      </c>
      <c r="K845" s="366">
        <v>624840</v>
      </c>
      <c r="L845" s="366">
        <v>6</v>
      </c>
      <c r="M845" s="366">
        <v>624840</v>
      </c>
      <c r="N845" s="366">
        <v>6</v>
      </c>
    </row>
    <row r="846" spans="1:14" ht="48">
      <c r="A846" s="364">
        <v>844</v>
      </c>
      <c r="B846" s="365" t="s">
        <v>435</v>
      </c>
      <c r="C846" s="364" t="s">
        <v>1078</v>
      </c>
      <c r="D846" s="364" t="s">
        <v>1090</v>
      </c>
      <c r="E846" s="364" t="s">
        <v>88</v>
      </c>
      <c r="F846" s="364" t="s">
        <v>1214</v>
      </c>
      <c r="G846" s="365" t="s">
        <v>1010</v>
      </c>
      <c r="H846" s="364" t="s">
        <v>287</v>
      </c>
      <c r="I846" s="364" t="s">
        <v>1092</v>
      </c>
      <c r="J846" s="366" t="s">
        <v>1215</v>
      </c>
      <c r="K846" s="366">
        <v>1932084</v>
      </c>
      <c r="L846" s="366">
        <v>22</v>
      </c>
      <c r="M846" s="366">
        <v>1932084</v>
      </c>
      <c r="N846" s="366">
        <v>22</v>
      </c>
    </row>
    <row r="847" spans="1:14" ht="48">
      <c r="A847" s="364">
        <v>845</v>
      </c>
      <c r="B847" s="365" t="s">
        <v>435</v>
      </c>
      <c r="C847" s="364" t="s">
        <v>1078</v>
      </c>
      <c r="D847" s="364" t="s">
        <v>1079</v>
      </c>
      <c r="E847" s="364" t="s">
        <v>88</v>
      </c>
      <c r="F847" s="364" t="s">
        <v>1144</v>
      </c>
      <c r="G847" s="365" t="s">
        <v>332</v>
      </c>
      <c r="H847" s="364" t="s">
        <v>293</v>
      </c>
      <c r="I847" s="364" t="s">
        <v>1081</v>
      </c>
      <c r="J847" s="366" t="s">
        <v>1145</v>
      </c>
      <c r="K847" s="366">
        <v>1714405</v>
      </c>
      <c r="L847" s="366">
        <v>20</v>
      </c>
      <c r="M847" s="366">
        <v>1714405</v>
      </c>
      <c r="N847" s="366">
        <v>20</v>
      </c>
    </row>
    <row r="848" spans="1:14" ht="48">
      <c r="A848" s="364">
        <v>846</v>
      </c>
      <c r="B848" s="365" t="s">
        <v>435</v>
      </c>
      <c r="C848" s="364" t="s">
        <v>1078</v>
      </c>
      <c r="D848" s="364" t="s">
        <v>1159</v>
      </c>
      <c r="E848" s="364" t="s">
        <v>88</v>
      </c>
      <c r="F848" s="364" t="s">
        <v>1165</v>
      </c>
      <c r="G848" s="365" t="s">
        <v>416</v>
      </c>
      <c r="H848" s="364" t="s">
        <v>293</v>
      </c>
      <c r="I848" s="364" t="s">
        <v>1081</v>
      </c>
      <c r="J848" s="366" t="s">
        <v>1166</v>
      </c>
      <c r="K848" s="366">
        <v>290044</v>
      </c>
      <c r="L848" s="366">
        <v>4</v>
      </c>
      <c r="M848" s="366">
        <v>290044</v>
      </c>
      <c r="N848" s="366">
        <v>4</v>
      </c>
    </row>
    <row r="849" spans="1:14" ht="48">
      <c r="A849" s="364">
        <v>847</v>
      </c>
      <c r="B849" s="365" t="s">
        <v>435</v>
      </c>
      <c r="C849" s="364" t="s">
        <v>1078</v>
      </c>
      <c r="D849" s="364" t="s">
        <v>1159</v>
      </c>
      <c r="E849" s="364" t="s">
        <v>88</v>
      </c>
      <c r="F849" s="364" t="s">
        <v>1206</v>
      </c>
      <c r="G849" s="365" t="s">
        <v>335</v>
      </c>
      <c r="H849" s="364" t="s">
        <v>293</v>
      </c>
      <c r="I849" s="364" t="s">
        <v>1081</v>
      </c>
      <c r="J849" s="366" t="s">
        <v>1207</v>
      </c>
      <c r="K849" s="366">
        <v>832550</v>
      </c>
      <c r="L849" s="366">
        <v>12</v>
      </c>
      <c r="M849" s="366">
        <v>832550</v>
      </c>
      <c r="N849" s="366">
        <v>12</v>
      </c>
    </row>
    <row r="850" spans="1:14" ht="48">
      <c r="A850" s="364">
        <v>848</v>
      </c>
      <c r="B850" s="365" t="s">
        <v>435</v>
      </c>
      <c r="C850" s="364" t="s">
        <v>1078</v>
      </c>
      <c r="D850" s="364" t="s">
        <v>1086</v>
      </c>
      <c r="E850" s="364" t="s">
        <v>88</v>
      </c>
      <c r="F850" s="364" t="s">
        <v>1208</v>
      </c>
      <c r="G850" s="365" t="s">
        <v>415</v>
      </c>
      <c r="H850" s="364" t="s">
        <v>293</v>
      </c>
      <c r="I850" s="364" t="s">
        <v>1081</v>
      </c>
      <c r="J850" s="366" t="s">
        <v>1209</v>
      </c>
      <c r="K850" s="366">
        <v>781961</v>
      </c>
      <c r="L850" s="366">
        <v>12</v>
      </c>
      <c r="M850" s="366">
        <v>781961</v>
      </c>
      <c r="N850" s="366">
        <v>12</v>
      </c>
    </row>
    <row r="851" spans="1:14" ht="48">
      <c r="A851" s="364">
        <v>849</v>
      </c>
      <c r="B851" s="365" t="s">
        <v>435</v>
      </c>
      <c r="C851" s="364" t="s">
        <v>1078</v>
      </c>
      <c r="D851" s="364" t="s">
        <v>1079</v>
      </c>
      <c r="E851" s="364" t="s">
        <v>88</v>
      </c>
      <c r="F851" s="364" t="s">
        <v>1265</v>
      </c>
      <c r="G851" s="365" t="s">
        <v>317</v>
      </c>
      <c r="H851" s="364" t="s">
        <v>293</v>
      </c>
      <c r="I851" s="364" t="s">
        <v>1084</v>
      </c>
      <c r="J851" s="366" t="s">
        <v>1266</v>
      </c>
      <c r="K851" s="366">
        <v>1045024</v>
      </c>
      <c r="L851" s="366">
        <v>12</v>
      </c>
      <c r="M851" s="366">
        <v>1045024</v>
      </c>
      <c r="N851" s="366">
        <v>12</v>
      </c>
    </row>
    <row r="852" spans="1:14" ht="48">
      <c r="A852" s="364">
        <v>850</v>
      </c>
      <c r="B852" s="365" t="s">
        <v>435</v>
      </c>
      <c r="C852" s="364" t="s">
        <v>1078</v>
      </c>
      <c r="D852" s="364" t="s">
        <v>1079</v>
      </c>
      <c r="E852" s="364" t="s">
        <v>88</v>
      </c>
      <c r="F852" s="364" t="s">
        <v>1167</v>
      </c>
      <c r="G852" s="365" t="s">
        <v>322</v>
      </c>
      <c r="H852" s="364" t="s">
        <v>293</v>
      </c>
      <c r="I852" s="364" t="s">
        <v>1084</v>
      </c>
      <c r="J852" s="366" t="s">
        <v>1168</v>
      </c>
      <c r="K852" s="366">
        <v>1350646</v>
      </c>
      <c r="L852" s="366">
        <v>10</v>
      </c>
      <c r="M852" s="366">
        <v>1350646</v>
      </c>
      <c r="N852" s="366">
        <v>10</v>
      </c>
    </row>
    <row r="853" spans="1:14" ht="48">
      <c r="A853" s="364">
        <v>851</v>
      </c>
      <c r="B853" s="365" t="s">
        <v>435</v>
      </c>
      <c r="C853" s="364" t="s">
        <v>1078</v>
      </c>
      <c r="D853" s="364" t="s">
        <v>1079</v>
      </c>
      <c r="E853" s="364" t="s">
        <v>88</v>
      </c>
      <c r="F853" s="364" t="s">
        <v>1083</v>
      </c>
      <c r="G853" s="365" t="s">
        <v>312</v>
      </c>
      <c r="H853" s="364" t="s">
        <v>293</v>
      </c>
      <c r="I853" s="364" t="s">
        <v>1084</v>
      </c>
      <c r="J853" s="366" t="s">
        <v>1085</v>
      </c>
      <c r="K853" s="366">
        <v>2080734</v>
      </c>
      <c r="L853" s="366">
        <v>16</v>
      </c>
      <c r="M853" s="366">
        <v>2080734</v>
      </c>
      <c r="N853" s="366">
        <v>16</v>
      </c>
    </row>
    <row r="854" spans="1:14" ht="48">
      <c r="A854" s="364">
        <v>852</v>
      </c>
      <c r="B854" s="365" t="s">
        <v>435</v>
      </c>
      <c r="C854" s="364" t="s">
        <v>1078</v>
      </c>
      <c r="D854" s="364" t="s">
        <v>1079</v>
      </c>
      <c r="E854" s="364" t="s">
        <v>88</v>
      </c>
      <c r="F854" s="364" t="s">
        <v>1180</v>
      </c>
      <c r="G854" s="365" t="s">
        <v>417</v>
      </c>
      <c r="H854" s="364" t="s">
        <v>293</v>
      </c>
      <c r="I854" s="364" t="s">
        <v>1084</v>
      </c>
      <c r="J854" s="366" t="s">
        <v>1181</v>
      </c>
      <c r="K854" s="366">
        <v>1688709</v>
      </c>
      <c r="L854" s="366">
        <v>20</v>
      </c>
      <c r="M854" s="366">
        <v>1688709</v>
      </c>
      <c r="N854" s="366">
        <v>20</v>
      </c>
    </row>
    <row r="855" spans="1:14" ht="48">
      <c r="A855" s="364">
        <v>853</v>
      </c>
      <c r="B855" s="365" t="s">
        <v>435</v>
      </c>
      <c r="C855" s="364" t="s">
        <v>1078</v>
      </c>
      <c r="D855" s="364" t="s">
        <v>1079</v>
      </c>
      <c r="E855" s="364" t="s">
        <v>88</v>
      </c>
      <c r="F855" s="364" t="s">
        <v>1172</v>
      </c>
      <c r="G855" s="365" t="s">
        <v>318</v>
      </c>
      <c r="H855" s="364" t="s">
        <v>293</v>
      </c>
      <c r="I855" s="364" t="s">
        <v>1088</v>
      </c>
      <c r="J855" s="366" t="s">
        <v>1173</v>
      </c>
      <c r="K855" s="366">
        <v>393309</v>
      </c>
      <c r="L855" s="366">
        <v>4</v>
      </c>
      <c r="M855" s="366">
        <v>393309</v>
      </c>
      <c r="N855" s="366">
        <v>4</v>
      </c>
    </row>
    <row r="856" spans="1:14" ht="36">
      <c r="A856" s="364">
        <v>854</v>
      </c>
      <c r="B856" s="365" t="s">
        <v>20</v>
      </c>
      <c r="C856" s="364" t="s">
        <v>1078</v>
      </c>
      <c r="D856" s="364" t="s">
        <v>1090</v>
      </c>
      <c r="E856" s="364" t="s">
        <v>88</v>
      </c>
      <c r="F856" s="364" t="s">
        <v>1140</v>
      </c>
      <c r="G856" s="365" t="s">
        <v>321</v>
      </c>
      <c r="H856" s="364" t="s">
        <v>287</v>
      </c>
      <c r="I856" s="364" t="s">
        <v>1092</v>
      </c>
      <c r="J856" s="366" t="s">
        <v>1141</v>
      </c>
      <c r="K856" s="366">
        <v>199070</v>
      </c>
      <c r="L856" s="366">
        <v>2</v>
      </c>
      <c r="M856" s="366">
        <v>199070</v>
      </c>
      <c r="N856" s="366">
        <v>2</v>
      </c>
    </row>
    <row r="857" spans="1:14" ht="36">
      <c r="A857" s="364">
        <v>855</v>
      </c>
      <c r="B857" s="365" t="s">
        <v>20</v>
      </c>
      <c r="C857" s="364" t="s">
        <v>1078</v>
      </c>
      <c r="D857" s="364" t="s">
        <v>1090</v>
      </c>
      <c r="E857" s="364" t="s">
        <v>88</v>
      </c>
      <c r="F857" s="364" t="s">
        <v>1138</v>
      </c>
      <c r="G857" s="365" t="s">
        <v>351</v>
      </c>
      <c r="H857" s="364" t="s">
        <v>287</v>
      </c>
      <c r="I857" s="364" t="s">
        <v>1092</v>
      </c>
      <c r="J857" s="366" t="s">
        <v>1139</v>
      </c>
      <c r="K857" s="366">
        <v>97368</v>
      </c>
      <c r="L857" s="366">
        <v>1</v>
      </c>
      <c r="M857" s="366">
        <v>97368</v>
      </c>
      <c r="N857" s="366">
        <v>1</v>
      </c>
    </row>
    <row r="858" spans="1:14" ht="48">
      <c r="A858" s="364">
        <v>856</v>
      </c>
      <c r="B858" s="365" t="s">
        <v>20</v>
      </c>
      <c r="C858" s="364" t="s">
        <v>1078</v>
      </c>
      <c r="D858" s="364" t="s">
        <v>1090</v>
      </c>
      <c r="E858" s="364" t="s">
        <v>88</v>
      </c>
      <c r="F858" s="364" t="s">
        <v>1643</v>
      </c>
      <c r="G858" s="365" t="s">
        <v>1644</v>
      </c>
      <c r="H858" s="364" t="s">
        <v>1038</v>
      </c>
      <c r="I858" s="364" t="s">
        <v>1481</v>
      </c>
      <c r="J858" s="366" t="s">
        <v>1645</v>
      </c>
      <c r="K858" s="366">
        <v>104025</v>
      </c>
      <c r="L858" s="366">
        <v>1</v>
      </c>
      <c r="M858" s="366">
        <v>104025</v>
      </c>
      <c r="N858" s="366">
        <v>1</v>
      </c>
    </row>
    <row r="859" spans="1:14" ht="60">
      <c r="A859" s="364">
        <v>857</v>
      </c>
      <c r="B859" s="365" t="s">
        <v>20</v>
      </c>
      <c r="C859" s="364" t="s">
        <v>1078</v>
      </c>
      <c r="D859" s="364" t="s">
        <v>1079</v>
      </c>
      <c r="E859" s="364" t="s">
        <v>88</v>
      </c>
      <c r="F859" s="364" t="s">
        <v>1188</v>
      </c>
      <c r="G859" s="365" t="s">
        <v>329</v>
      </c>
      <c r="H859" s="364" t="s">
        <v>304</v>
      </c>
      <c r="I859" s="364" t="s">
        <v>1187</v>
      </c>
      <c r="J859" s="366" t="s">
        <v>1189</v>
      </c>
      <c r="K859" s="366">
        <v>-354914</v>
      </c>
      <c r="L859" s="366">
        <v>-1</v>
      </c>
      <c r="M859" s="366">
        <v>-354914</v>
      </c>
      <c r="N859" s="366">
        <v>-1</v>
      </c>
    </row>
    <row r="860" spans="1:14" ht="36">
      <c r="A860" s="364">
        <v>858</v>
      </c>
      <c r="B860" s="365" t="s">
        <v>20</v>
      </c>
      <c r="C860" s="364" t="s">
        <v>1078</v>
      </c>
      <c r="D860" s="364" t="s">
        <v>1090</v>
      </c>
      <c r="E860" s="364" t="s">
        <v>88</v>
      </c>
      <c r="F860" s="364" t="s">
        <v>1224</v>
      </c>
      <c r="G860" s="365" t="s">
        <v>331</v>
      </c>
      <c r="H860" s="364" t="s">
        <v>285</v>
      </c>
      <c r="I860" s="364" t="s">
        <v>1092</v>
      </c>
      <c r="J860" s="366" t="s">
        <v>1225</v>
      </c>
      <c r="K860" s="366">
        <v>-557378</v>
      </c>
      <c r="L860" s="366">
        <v>-2</v>
      </c>
      <c r="M860" s="366">
        <v>-557378</v>
      </c>
      <c r="N860" s="366">
        <v>-2</v>
      </c>
    </row>
    <row r="861" spans="1:14" ht="48">
      <c r="A861" s="364">
        <v>859</v>
      </c>
      <c r="B861" s="365" t="s">
        <v>264</v>
      </c>
      <c r="C861" s="364" t="s">
        <v>1078</v>
      </c>
      <c r="D861" s="364" t="s">
        <v>1102</v>
      </c>
      <c r="E861" s="364" t="s">
        <v>88</v>
      </c>
      <c r="F861" s="364" t="s">
        <v>1142</v>
      </c>
      <c r="G861" s="365" t="s">
        <v>354</v>
      </c>
      <c r="H861" s="364" t="s">
        <v>303</v>
      </c>
      <c r="I861" s="364" t="s">
        <v>1081</v>
      </c>
      <c r="J861" s="366" t="s">
        <v>1143</v>
      </c>
      <c r="K861" s="366">
        <v>957096</v>
      </c>
      <c r="L861" s="366">
        <v>14</v>
      </c>
      <c r="M861" s="366">
        <v>957096</v>
      </c>
      <c r="N861" s="366">
        <v>14</v>
      </c>
    </row>
    <row r="862" spans="1:14" ht="48">
      <c r="A862" s="364">
        <v>860</v>
      </c>
      <c r="B862" s="365" t="s">
        <v>264</v>
      </c>
      <c r="C862" s="364" t="s">
        <v>1078</v>
      </c>
      <c r="D862" s="364" t="s">
        <v>1102</v>
      </c>
      <c r="E862" s="364" t="s">
        <v>88</v>
      </c>
      <c r="F862" s="364" t="s">
        <v>1103</v>
      </c>
      <c r="G862" s="365" t="s">
        <v>977</v>
      </c>
      <c r="H862" s="364" t="s">
        <v>303</v>
      </c>
      <c r="I862" s="364" t="s">
        <v>1081</v>
      </c>
      <c r="J862" s="366" t="s">
        <v>1104</v>
      </c>
      <c r="K862" s="366">
        <v>253584</v>
      </c>
      <c r="L862" s="366">
        <v>4</v>
      </c>
      <c r="M862" s="366">
        <v>253584</v>
      </c>
      <c r="N862" s="366">
        <v>4</v>
      </c>
    </row>
    <row r="863" spans="1:14" ht="48">
      <c r="A863" s="364">
        <v>861</v>
      </c>
      <c r="B863" s="365" t="s">
        <v>264</v>
      </c>
      <c r="C863" s="364" t="s">
        <v>1078</v>
      </c>
      <c r="D863" s="364" t="s">
        <v>1102</v>
      </c>
      <c r="E863" s="364" t="s">
        <v>88</v>
      </c>
      <c r="F863" s="364" t="s">
        <v>1212</v>
      </c>
      <c r="G863" s="365" t="s">
        <v>940</v>
      </c>
      <c r="H863" s="364" t="s">
        <v>303</v>
      </c>
      <c r="I863" s="364" t="s">
        <v>1081</v>
      </c>
      <c r="J863" s="366" t="s">
        <v>1213</v>
      </c>
      <c r="K863" s="366">
        <v>648288</v>
      </c>
      <c r="L863" s="366">
        <v>8</v>
      </c>
      <c r="M863" s="366">
        <v>648288</v>
      </c>
      <c r="N863" s="366">
        <v>8</v>
      </c>
    </row>
    <row r="864" spans="1:14" ht="48">
      <c r="A864" s="364">
        <v>862</v>
      </c>
      <c r="B864" s="365" t="s">
        <v>264</v>
      </c>
      <c r="C864" s="364" t="s">
        <v>1078</v>
      </c>
      <c r="D864" s="364" t="s">
        <v>1090</v>
      </c>
      <c r="E864" s="364" t="s">
        <v>88</v>
      </c>
      <c r="F864" s="364" t="s">
        <v>1140</v>
      </c>
      <c r="G864" s="365" t="s">
        <v>321</v>
      </c>
      <c r="H864" s="364" t="s">
        <v>287</v>
      </c>
      <c r="I864" s="364" t="s">
        <v>1092</v>
      </c>
      <c r="J864" s="366" t="s">
        <v>1141</v>
      </c>
      <c r="K864" s="366">
        <v>1826760</v>
      </c>
      <c r="L864" s="366">
        <v>20</v>
      </c>
      <c r="M864" s="366">
        <v>1826760</v>
      </c>
      <c r="N864" s="366">
        <v>20</v>
      </c>
    </row>
    <row r="865" spans="1:14" ht="48">
      <c r="A865" s="364">
        <v>863</v>
      </c>
      <c r="B865" s="365" t="s">
        <v>264</v>
      </c>
      <c r="C865" s="364" t="s">
        <v>1078</v>
      </c>
      <c r="D865" s="364" t="s">
        <v>1090</v>
      </c>
      <c r="E865" s="364" t="s">
        <v>88</v>
      </c>
      <c r="F865" s="364" t="s">
        <v>1138</v>
      </c>
      <c r="G865" s="365" t="s">
        <v>351</v>
      </c>
      <c r="H865" s="364" t="s">
        <v>287</v>
      </c>
      <c r="I865" s="364" t="s">
        <v>1092</v>
      </c>
      <c r="J865" s="366" t="s">
        <v>1139</v>
      </c>
      <c r="K865" s="366">
        <v>1786980</v>
      </c>
      <c r="L865" s="366">
        <v>20</v>
      </c>
      <c r="M865" s="366">
        <v>1786980</v>
      </c>
      <c r="N865" s="366">
        <v>20</v>
      </c>
    </row>
    <row r="866" spans="1:14" ht="48">
      <c r="A866" s="364">
        <v>864</v>
      </c>
      <c r="B866" s="365" t="s">
        <v>264</v>
      </c>
      <c r="C866" s="364" t="s">
        <v>1078</v>
      </c>
      <c r="D866" s="364" t="s">
        <v>1090</v>
      </c>
      <c r="E866" s="364" t="s">
        <v>88</v>
      </c>
      <c r="F866" s="364" t="s">
        <v>1125</v>
      </c>
      <c r="G866" s="365" t="s">
        <v>340</v>
      </c>
      <c r="H866" s="364" t="s">
        <v>287</v>
      </c>
      <c r="I866" s="364" t="s">
        <v>1092</v>
      </c>
      <c r="J866" s="366" t="s">
        <v>1126</v>
      </c>
      <c r="K866" s="366">
        <v>867150</v>
      </c>
      <c r="L866" s="366">
        <v>9</v>
      </c>
      <c r="M866" s="366">
        <v>867150</v>
      </c>
      <c r="N866" s="366">
        <v>9</v>
      </c>
    </row>
    <row r="867" spans="1:14" ht="60">
      <c r="A867" s="364">
        <v>865</v>
      </c>
      <c r="B867" s="365" t="s">
        <v>264</v>
      </c>
      <c r="C867" s="364" t="s">
        <v>1078</v>
      </c>
      <c r="D867" s="364" t="s">
        <v>1079</v>
      </c>
      <c r="E867" s="364" t="s">
        <v>88</v>
      </c>
      <c r="F867" s="364" t="s">
        <v>1200</v>
      </c>
      <c r="G867" s="365" t="s">
        <v>965</v>
      </c>
      <c r="H867" s="364" t="s">
        <v>304</v>
      </c>
      <c r="I867" s="364" t="s">
        <v>1187</v>
      </c>
      <c r="J867" s="366" t="s">
        <v>1201</v>
      </c>
      <c r="K867" s="366">
        <v>778210</v>
      </c>
      <c r="L867" s="366">
        <v>2</v>
      </c>
      <c r="M867" s="366">
        <v>778210</v>
      </c>
      <c r="N867" s="366">
        <v>2</v>
      </c>
    </row>
    <row r="868" spans="1:14" ht="48">
      <c r="A868" s="364">
        <v>866</v>
      </c>
      <c r="B868" s="365" t="s">
        <v>264</v>
      </c>
      <c r="C868" s="364" t="s">
        <v>1078</v>
      </c>
      <c r="D868" s="364" t="s">
        <v>1079</v>
      </c>
      <c r="E868" s="364" t="s">
        <v>88</v>
      </c>
      <c r="F868" s="364" t="s">
        <v>1269</v>
      </c>
      <c r="G868" s="365" t="s">
        <v>358</v>
      </c>
      <c r="H868" s="364" t="s">
        <v>293</v>
      </c>
      <c r="I868" s="364" t="s">
        <v>1081</v>
      </c>
      <c r="J868" s="366" t="s">
        <v>1270</v>
      </c>
      <c r="K868" s="366">
        <v>370825</v>
      </c>
      <c r="L868" s="366">
        <v>4</v>
      </c>
      <c r="M868" s="366">
        <v>370825</v>
      </c>
      <c r="N868" s="366">
        <v>4</v>
      </c>
    </row>
    <row r="869" spans="1:14" ht="48">
      <c r="A869" s="364">
        <v>867</v>
      </c>
      <c r="B869" s="365" t="s">
        <v>264</v>
      </c>
      <c r="C869" s="364" t="s">
        <v>1078</v>
      </c>
      <c r="D869" s="364" t="s">
        <v>1159</v>
      </c>
      <c r="E869" s="364" t="s">
        <v>88</v>
      </c>
      <c r="F869" s="364" t="s">
        <v>1206</v>
      </c>
      <c r="G869" s="365" t="s">
        <v>335</v>
      </c>
      <c r="H869" s="364" t="s">
        <v>293</v>
      </c>
      <c r="I869" s="364" t="s">
        <v>1081</v>
      </c>
      <c r="J869" s="366" t="s">
        <v>1207</v>
      </c>
      <c r="K869" s="366">
        <v>416275</v>
      </c>
      <c r="L869" s="366">
        <v>6</v>
      </c>
      <c r="M869" s="366">
        <v>416275</v>
      </c>
      <c r="N869" s="366">
        <v>6</v>
      </c>
    </row>
    <row r="870" spans="1:14" ht="48">
      <c r="A870" s="364">
        <v>868</v>
      </c>
      <c r="B870" s="365" t="s">
        <v>264</v>
      </c>
      <c r="C870" s="364" t="s">
        <v>1078</v>
      </c>
      <c r="D870" s="364" t="s">
        <v>1086</v>
      </c>
      <c r="E870" s="364" t="s">
        <v>88</v>
      </c>
      <c r="F870" s="364" t="s">
        <v>1208</v>
      </c>
      <c r="G870" s="365" t="s">
        <v>415</v>
      </c>
      <c r="H870" s="364" t="s">
        <v>293</v>
      </c>
      <c r="I870" s="364" t="s">
        <v>1081</v>
      </c>
      <c r="J870" s="366" t="s">
        <v>1209</v>
      </c>
      <c r="K870" s="366">
        <v>130327</v>
      </c>
      <c r="L870" s="366">
        <v>2</v>
      </c>
      <c r="M870" s="366">
        <v>130327</v>
      </c>
      <c r="N870" s="366">
        <v>2</v>
      </c>
    </row>
    <row r="871" spans="1:14" ht="48">
      <c r="A871" s="364">
        <v>869</v>
      </c>
      <c r="B871" s="365" t="s">
        <v>264</v>
      </c>
      <c r="C871" s="364" t="s">
        <v>1078</v>
      </c>
      <c r="D871" s="364" t="s">
        <v>1079</v>
      </c>
      <c r="E871" s="364" t="s">
        <v>88</v>
      </c>
      <c r="F871" s="364" t="s">
        <v>1265</v>
      </c>
      <c r="G871" s="365" t="s">
        <v>317</v>
      </c>
      <c r="H871" s="364" t="s">
        <v>293</v>
      </c>
      <c r="I871" s="364" t="s">
        <v>1084</v>
      </c>
      <c r="J871" s="366" t="s">
        <v>1266</v>
      </c>
      <c r="K871" s="366">
        <v>696683</v>
      </c>
      <c r="L871" s="366">
        <v>8</v>
      </c>
      <c r="M871" s="366">
        <v>696683</v>
      </c>
      <c r="N871" s="366">
        <v>8</v>
      </c>
    </row>
    <row r="872" spans="1:14" ht="48">
      <c r="A872" s="364">
        <v>870</v>
      </c>
      <c r="B872" s="365" t="s">
        <v>264</v>
      </c>
      <c r="C872" s="364" t="s">
        <v>1078</v>
      </c>
      <c r="D872" s="364" t="s">
        <v>1079</v>
      </c>
      <c r="E872" s="364" t="s">
        <v>88</v>
      </c>
      <c r="F872" s="364" t="s">
        <v>1167</v>
      </c>
      <c r="G872" s="365" t="s">
        <v>322</v>
      </c>
      <c r="H872" s="364" t="s">
        <v>293</v>
      </c>
      <c r="I872" s="364" t="s">
        <v>1084</v>
      </c>
      <c r="J872" s="366" t="s">
        <v>1168</v>
      </c>
      <c r="K872" s="366">
        <v>810388</v>
      </c>
      <c r="L872" s="366">
        <v>6</v>
      </c>
      <c r="M872" s="366">
        <v>810388</v>
      </c>
      <c r="N872" s="366">
        <v>6</v>
      </c>
    </row>
    <row r="873" spans="1:14" ht="48">
      <c r="A873" s="364">
        <v>871</v>
      </c>
      <c r="B873" s="365" t="s">
        <v>264</v>
      </c>
      <c r="C873" s="364" t="s">
        <v>1078</v>
      </c>
      <c r="D873" s="364" t="s">
        <v>1079</v>
      </c>
      <c r="E873" s="364" t="s">
        <v>88</v>
      </c>
      <c r="F873" s="364" t="s">
        <v>1083</v>
      </c>
      <c r="G873" s="365" t="s">
        <v>312</v>
      </c>
      <c r="H873" s="364" t="s">
        <v>293</v>
      </c>
      <c r="I873" s="364" t="s">
        <v>1084</v>
      </c>
      <c r="J873" s="366" t="s">
        <v>1085</v>
      </c>
      <c r="K873" s="366">
        <v>260092</v>
      </c>
      <c r="L873" s="366">
        <v>2</v>
      </c>
      <c r="M873" s="366">
        <v>260092</v>
      </c>
      <c r="N873" s="366">
        <v>2</v>
      </c>
    </row>
    <row r="874" spans="1:14" ht="48">
      <c r="A874" s="364">
        <v>872</v>
      </c>
      <c r="B874" s="365" t="s">
        <v>264</v>
      </c>
      <c r="C874" s="364" t="s">
        <v>1078</v>
      </c>
      <c r="D874" s="364" t="s">
        <v>1079</v>
      </c>
      <c r="E874" s="364" t="s">
        <v>88</v>
      </c>
      <c r="F874" s="364" t="s">
        <v>1180</v>
      </c>
      <c r="G874" s="365" t="s">
        <v>417</v>
      </c>
      <c r="H874" s="364" t="s">
        <v>293</v>
      </c>
      <c r="I874" s="364" t="s">
        <v>1084</v>
      </c>
      <c r="J874" s="366" t="s">
        <v>1181</v>
      </c>
      <c r="K874" s="366">
        <v>253306</v>
      </c>
      <c r="L874" s="366">
        <v>3</v>
      </c>
      <c r="M874" s="366">
        <v>253306</v>
      </c>
      <c r="N874" s="366">
        <v>3</v>
      </c>
    </row>
    <row r="875" spans="1:14">
      <c r="A875" s="364">
        <v>873</v>
      </c>
      <c r="B875" s="365" t="s">
        <v>60</v>
      </c>
      <c r="C875" s="364" t="s">
        <v>1078</v>
      </c>
      <c r="D875" s="364" t="s">
        <v>1102</v>
      </c>
      <c r="E875" s="364" t="s">
        <v>46</v>
      </c>
      <c r="F875" s="364" t="s">
        <v>1142</v>
      </c>
      <c r="G875" s="365" t="s">
        <v>354</v>
      </c>
      <c r="H875" s="364" t="s">
        <v>303</v>
      </c>
      <c r="I875" s="364" t="s">
        <v>1081</v>
      </c>
      <c r="J875" s="366" t="s">
        <v>1143</v>
      </c>
      <c r="K875" s="366">
        <v>2734560</v>
      </c>
      <c r="L875" s="366">
        <v>40</v>
      </c>
      <c r="M875" s="366">
        <v>2734560</v>
      </c>
      <c r="N875" s="366">
        <v>40</v>
      </c>
    </row>
    <row r="876" spans="1:14">
      <c r="A876" s="364">
        <v>874</v>
      </c>
      <c r="B876" s="365" t="s">
        <v>60</v>
      </c>
      <c r="C876" s="364" t="s">
        <v>1078</v>
      </c>
      <c r="D876" s="364" t="s">
        <v>1102</v>
      </c>
      <c r="E876" s="364" t="s">
        <v>46</v>
      </c>
      <c r="F876" s="364" t="s">
        <v>1747</v>
      </c>
      <c r="G876" s="365" t="s">
        <v>1748</v>
      </c>
      <c r="H876" s="364" t="s">
        <v>303</v>
      </c>
      <c r="I876" s="364" t="s">
        <v>1081</v>
      </c>
      <c r="J876" s="366" t="s">
        <v>1749</v>
      </c>
      <c r="K876" s="366">
        <v>1491120</v>
      </c>
      <c r="L876" s="366">
        <v>20</v>
      </c>
      <c r="M876" s="366">
        <v>1491120</v>
      </c>
      <c r="N876" s="366">
        <v>20</v>
      </c>
    </row>
    <row r="877" spans="1:14">
      <c r="A877" s="364">
        <v>875</v>
      </c>
      <c r="B877" s="365" t="s">
        <v>60</v>
      </c>
      <c r="C877" s="364" t="s">
        <v>1078</v>
      </c>
      <c r="D877" s="364" t="s">
        <v>1102</v>
      </c>
      <c r="E877" s="364" t="s">
        <v>46</v>
      </c>
      <c r="F877" s="364" t="s">
        <v>1103</v>
      </c>
      <c r="G877" s="365" t="s">
        <v>977</v>
      </c>
      <c r="H877" s="364" t="s">
        <v>303</v>
      </c>
      <c r="I877" s="364" t="s">
        <v>1081</v>
      </c>
      <c r="J877" s="366" t="s">
        <v>1104</v>
      </c>
      <c r="K877" s="366">
        <v>6427650</v>
      </c>
      <c r="L877" s="366">
        <v>100</v>
      </c>
      <c r="M877" s="366">
        <v>6427650</v>
      </c>
      <c r="N877" s="366">
        <v>100</v>
      </c>
    </row>
    <row r="878" spans="1:14">
      <c r="A878" s="364">
        <v>876</v>
      </c>
      <c r="B878" s="365" t="s">
        <v>60</v>
      </c>
      <c r="C878" s="364" t="s">
        <v>1078</v>
      </c>
      <c r="D878" s="364" t="s">
        <v>1102</v>
      </c>
      <c r="E878" s="364" t="s">
        <v>46</v>
      </c>
      <c r="F878" s="364" t="s">
        <v>1508</v>
      </c>
      <c r="G878" s="365" t="s">
        <v>1509</v>
      </c>
      <c r="H878" s="364" t="s">
        <v>303</v>
      </c>
      <c r="I878" s="364" t="s">
        <v>1081</v>
      </c>
      <c r="J878" s="366" t="s">
        <v>1510</v>
      </c>
      <c r="K878" s="366">
        <v>798480</v>
      </c>
      <c r="L878" s="366">
        <v>10</v>
      </c>
      <c r="M878" s="366">
        <v>798480</v>
      </c>
      <c r="N878" s="366">
        <v>10</v>
      </c>
    </row>
    <row r="879" spans="1:14">
      <c r="A879" s="364">
        <v>877</v>
      </c>
      <c r="B879" s="365" t="s">
        <v>60</v>
      </c>
      <c r="C879" s="364" t="s">
        <v>1078</v>
      </c>
      <c r="D879" s="364" t="s">
        <v>1102</v>
      </c>
      <c r="E879" s="364" t="s">
        <v>46</v>
      </c>
      <c r="F879" s="364" t="s">
        <v>1212</v>
      </c>
      <c r="G879" s="365" t="s">
        <v>940</v>
      </c>
      <c r="H879" s="364" t="s">
        <v>303</v>
      </c>
      <c r="I879" s="364" t="s">
        <v>1081</v>
      </c>
      <c r="J879" s="366" t="s">
        <v>1213</v>
      </c>
      <c r="K879" s="366">
        <v>1620720</v>
      </c>
      <c r="L879" s="366">
        <v>20</v>
      </c>
      <c r="M879" s="366">
        <v>1620720</v>
      </c>
      <c r="N879" s="366">
        <v>20</v>
      </c>
    </row>
    <row r="880" spans="1:14">
      <c r="A880" s="364">
        <v>878</v>
      </c>
      <c r="B880" s="365" t="s">
        <v>60</v>
      </c>
      <c r="C880" s="364" t="s">
        <v>1078</v>
      </c>
      <c r="D880" s="364" t="s">
        <v>1102</v>
      </c>
      <c r="E880" s="364" t="s">
        <v>46</v>
      </c>
      <c r="F880" s="364" t="s">
        <v>1485</v>
      </c>
      <c r="G880" s="365" t="s">
        <v>998</v>
      </c>
      <c r="H880" s="364" t="s">
        <v>303</v>
      </c>
      <c r="I880" s="364" t="s">
        <v>1081</v>
      </c>
      <c r="J880" s="366" t="s">
        <v>1486</v>
      </c>
      <c r="K880" s="366">
        <v>597600</v>
      </c>
      <c r="L880" s="366">
        <v>10</v>
      </c>
      <c r="M880" s="366">
        <v>597600</v>
      </c>
      <c r="N880" s="366">
        <v>10</v>
      </c>
    </row>
    <row r="881" spans="1:14">
      <c r="A881" s="364">
        <v>879</v>
      </c>
      <c r="B881" s="365" t="s">
        <v>60</v>
      </c>
      <c r="C881" s="364" t="s">
        <v>1078</v>
      </c>
      <c r="D881" s="364" t="s">
        <v>1102</v>
      </c>
      <c r="E881" s="364" t="s">
        <v>46</v>
      </c>
      <c r="F881" s="364" t="s">
        <v>1321</v>
      </c>
      <c r="G881" s="365" t="s">
        <v>1020</v>
      </c>
      <c r="H881" s="364" t="s">
        <v>303</v>
      </c>
      <c r="I881" s="364" t="s">
        <v>1081</v>
      </c>
      <c r="J881" s="366" t="s">
        <v>1322</v>
      </c>
      <c r="K881" s="366">
        <v>669960</v>
      </c>
      <c r="L881" s="366">
        <v>10</v>
      </c>
      <c r="M881" s="366">
        <v>669960</v>
      </c>
      <c r="N881" s="366">
        <v>10</v>
      </c>
    </row>
    <row r="882" spans="1:14">
      <c r="A882" s="364">
        <v>880</v>
      </c>
      <c r="B882" s="365" t="s">
        <v>60</v>
      </c>
      <c r="C882" s="364" t="s">
        <v>1078</v>
      </c>
      <c r="D882" s="364" t="s">
        <v>1102</v>
      </c>
      <c r="E882" s="364" t="s">
        <v>46</v>
      </c>
      <c r="F882" s="364" t="s">
        <v>1185</v>
      </c>
      <c r="G882" s="365" t="s">
        <v>338</v>
      </c>
      <c r="H882" s="364" t="s">
        <v>303</v>
      </c>
      <c r="I882" s="364" t="s">
        <v>1081</v>
      </c>
      <c r="J882" s="366" t="s">
        <v>1186</v>
      </c>
      <c r="K882" s="366">
        <v>842400</v>
      </c>
      <c r="L882" s="366">
        <v>20</v>
      </c>
      <c r="M882" s="366">
        <v>842400</v>
      </c>
      <c r="N882" s="366">
        <v>20</v>
      </c>
    </row>
    <row r="883" spans="1:14" ht="24">
      <c r="A883" s="364">
        <v>881</v>
      </c>
      <c r="B883" s="365" t="s">
        <v>60</v>
      </c>
      <c r="C883" s="364" t="s">
        <v>1078</v>
      </c>
      <c r="D883" s="364" t="s">
        <v>1079</v>
      </c>
      <c r="E883" s="364" t="s">
        <v>46</v>
      </c>
      <c r="F883" s="364" t="s">
        <v>1163</v>
      </c>
      <c r="G883" s="365" t="s">
        <v>340</v>
      </c>
      <c r="H883" s="364" t="s">
        <v>298</v>
      </c>
      <c r="I883" s="364" t="s">
        <v>1092</v>
      </c>
      <c r="J883" s="366" t="s">
        <v>1164</v>
      </c>
      <c r="K883" s="366">
        <v>246759</v>
      </c>
      <c r="L883" s="366">
        <v>3</v>
      </c>
      <c r="M883" s="366">
        <v>246759</v>
      </c>
      <c r="N883" s="366">
        <v>3</v>
      </c>
    </row>
    <row r="884" spans="1:14" ht="24">
      <c r="A884" s="364">
        <v>882</v>
      </c>
      <c r="B884" s="365" t="s">
        <v>60</v>
      </c>
      <c r="C884" s="364" t="s">
        <v>1078</v>
      </c>
      <c r="D884" s="364" t="s">
        <v>1079</v>
      </c>
      <c r="E884" s="364" t="s">
        <v>46</v>
      </c>
      <c r="F884" s="364" t="s">
        <v>1098</v>
      </c>
      <c r="G884" s="365" t="s">
        <v>311</v>
      </c>
      <c r="H884" s="364" t="s">
        <v>294</v>
      </c>
      <c r="I884" s="364" t="s">
        <v>1081</v>
      </c>
      <c r="J884" s="366" t="s">
        <v>1099</v>
      </c>
      <c r="K884" s="366">
        <v>3707853</v>
      </c>
      <c r="L884" s="366">
        <v>50</v>
      </c>
      <c r="M884" s="366">
        <v>3707853</v>
      </c>
      <c r="N884" s="366">
        <v>50</v>
      </c>
    </row>
    <row r="885" spans="1:14" ht="48">
      <c r="A885" s="364">
        <v>883</v>
      </c>
      <c r="B885" s="365" t="s">
        <v>60</v>
      </c>
      <c r="C885" s="364" t="s">
        <v>1078</v>
      </c>
      <c r="D885" s="364" t="s">
        <v>1079</v>
      </c>
      <c r="E885" s="364" t="s">
        <v>46</v>
      </c>
      <c r="F885" s="364" t="s">
        <v>1275</v>
      </c>
      <c r="G885" s="365" t="s">
        <v>413</v>
      </c>
      <c r="H885" s="364" t="s">
        <v>414</v>
      </c>
      <c r="I885" s="364" t="s">
        <v>1092</v>
      </c>
      <c r="J885" s="366" t="s">
        <v>1276</v>
      </c>
      <c r="K885" s="366">
        <v>267250</v>
      </c>
      <c r="L885" s="366">
        <v>2</v>
      </c>
      <c r="M885" s="366">
        <v>267250</v>
      </c>
      <c r="N885" s="366">
        <v>2</v>
      </c>
    </row>
    <row r="886" spans="1:14" ht="48">
      <c r="A886" s="364">
        <v>884</v>
      </c>
      <c r="B886" s="365" t="s">
        <v>17</v>
      </c>
      <c r="C886" s="364" t="s">
        <v>1078</v>
      </c>
      <c r="D886" s="364" t="s">
        <v>1090</v>
      </c>
      <c r="E886" s="364" t="s">
        <v>258</v>
      </c>
      <c r="F886" s="364" t="s">
        <v>1140</v>
      </c>
      <c r="G886" s="365" t="s">
        <v>321</v>
      </c>
      <c r="H886" s="364" t="s">
        <v>287</v>
      </c>
      <c r="I886" s="364" t="s">
        <v>1092</v>
      </c>
      <c r="J886" s="366" t="s">
        <v>1141</v>
      </c>
      <c r="K886" s="366">
        <v>3981400</v>
      </c>
      <c r="L886" s="366">
        <v>40</v>
      </c>
      <c r="M886" s="366">
        <v>3981400</v>
      </c>
      <c r="N886" s="366">
        <v>40</v>
      </c>
    </row>
    <row r="887" spans="1:14" ht="48">
      <c r="A887" s="364">
        <v>885</v>
      </c>
      <c r="B887" s="365" t="s">
        <v>17</v>
      </c>
      <c r="C887" s="364" t="s">
        <v>1078</v>
      </c>
      <c r="D887" s="364" t="s">
        <v>1090</v>
      </c>
      <c r="E887" s="364" t="s">
        <v>258</v>
      </c>
      <c r="F887" s="364" t="s">
        <v>1138</v>
      </c>
      <c r="G887" s="365" t="s">
        <v>351</v>
      </c>
      <c r="H887" s="364" t="s">
        <v>287</v>
      </c>
      <c r="I887" s="364" t="s">
        <v>1092</v>
      </c>
      <c r="J887" s="366" t="s">
        <v>1139</v>
      </c>
      <c r="K887" s="366">
        <v>1947350</v>
      </c>
      <c r="L887" s="366">
        <v>20</v>
      </c>
      <c r="M887" s="366">
        <v>1947350</v>
      </c>
      <c r="N887" s="366">
        <v>20</v>
      </c>
    </row>
    <row r="888" spans="1:14" ht="48">
      <c r="A888" s="364">
        <v>886</v>
      </c>
      <c r="B888" s="365" t="s">
        <v>17</v>
      </c>
      <c r="C888" s="364" t="s">
        <v>1078</v>
      </c>
      <c r="D888" s="364" t="s">
        <v>1090</v>
      </c>
      <c r="E888" s="364" t="s">
        <v>258</v>
      </c>
      <c r="F888" s="364" t="s">
        <v>1132</v>
      </c>
      <c r="G888" s="365" t="s">
        <v>325</v>
      </c>
      <c r="H888" s="364" t="s">
        <v>287</v>
      </c>
      <c r="I888" s="364" t="s">
        <v>1092</v>
      </c>
      <c r="J888" s="366" t="s">
        <v>1133</v>
      </c>
      <c r="K888" s="366">
        <v>1526175</v>
      </c>
      <c r="L888" s="366">
        <v>18</v>
      </c>
      <c r="M888" s="366">
        <v>1526175</v>
      </c>
      <c r="N888" s="366">
        <v>18</v>
      </c>
    </row>
    <row r="889" spans="1:14" ht="48">
      <c r="A889" s="364">
        <v>887</v>
      </c>
      <c r="B889" s="365" t="s">
        <v>17</v>
      </c>
      <c r="C889" s="364" t="s">
        <v>1078</v>
      </c>
      <c r="D889" s="364" t="s">
        <v>1090</v>
      </c>
      <c r="E889" s="364" t="s">
        <v>258</v>
      </c>
      <c r="F889" s="364" t="s">
        <v>1106</v>
      </c>
      <c r="G889" s="365" t="s">
        <v>1011</v>
      </c>
      <c r="H889" s="364" t="s">
        <v>287</v>
      </c>
      <c r="I889" s="364" t="s">
        <v>1092</v>
      </c>
      <c r="J889" s="366" t="s">
        <v>1107</v>
      </c>
      <c r="K889" s="366">
        <v>863600</v>
      </c>
      <c r="L889" s="366">
        <v>8</v>
      </c>
      <c r="M889" s="366">
        <v>863600</v>
      </c>
      <c r="N889" s="366">
        <v>8</v>
      </c>
    </row>
    <row r="890" spans="1:14" ht="48">
      <c r="A890" s="364">
        <v>888</v>
      </c>
      <c r="B890" s="365" t="s">
        <v>17</v>
      </c>
      <c r="C890" s="364" t="s">
        <v>1078</v>
      </c>
      <c r="D890" s="364" t="s">
        <v>1090</v>
      </c>
      <c r="E890" s="364" t="s">
        <v>258</v>
      </c>
      <c r="F890" s="364" t="s">
        <v>1776</v>
      </c>
      <c r="G890" s="365" t="s">
        <v>347</v>
      </c>
      <c r="H890" s="364" t="s">
        <v>287</v>
      </c>
      <c r="I890" s="364" t="s">
        <v>1092</v>
      </c>
      <c r="J890" s="366" t="s">
        <v>1777</v>
      </c>
      <c r="K890" s="366">
        <v>945200</v>
      </c>
      <c r="L890" s="366">
        <v>8</v>
      </c>
      <c r="M890" s="366">
        <v>945200</v>
      </c>
      <c r="N890" s="366">
        <v>8</v>
      </c>
    </row>
    <row r="891" spans="1:14" ht="48">
      <c r="A891" s="364">
        <v>889</v>
      </c>
      <c r="B891" s="365" t="s">
        <v>17</v>
      </c>
      <c r="C891" s="364" t="s">
        <v>1078</v>
      </c>
      <c r="D891" s="364" t="s">
        <v>1079</v>
      </c>
      <c r="E891" s="364" t="s">
        <v>258</v>
      </c>
      <c r="F891" s="364" t="s">
        <v>1080</v>
      </c>
      <c r="G891" s="365" t="s">
        <v>316</v>
      </c>
      <c r="H891" s="364" t="s">
        <v>293</v>
      </c>
      <c r="I891" s="364" t="s">
        <v>1081</v>
      </c>
      <c r="J891" s="366" t="s">
        <v>1082</v>
      </c>
      <c r="K891" s="366">
        <v>375698</v>
      </c>
      <c r="L891" s="366">
        <v>4</v>
      </c>
      <c r="M891" s="366">
        <v>375698</v>
      </c>
      <c r="N891" s="366">
        <v>4</v>
      </c>
    </row>
    <row r="892" spans="1:14" ht="48">
      <c r="A892" s="364">
        <v>890</v>
      </c>
      <c r="B892" s="365" t="s">
        <v>17</v>
      </c>
      <c r="C892" s="364" t="s">
        <v>1078</v>
      </c>
      <c r="D892" s="364" t="s">
        <v>1079</v>
      </c>
      <c r="E892" s="364" t="s">
        <v>258</v>
      </c>
      <c r="F892" s="364" t="s">
        <v>1094</v>
      </c>
      <c r="G892" s="365" t="s">
        <v>336</v>
      </c>
      <c r="H892" s="364" t="s">
        <v>293</v>
      </c>
      <c r="I892" s="364" t="s">
        <v>1084</v>
      </c>
      <c r="J892" s="366" t="s">
        <v>1095</v>
      </c>
      <c r="K892" s="366">
        <v>597511</v>
      </c>
      <c r="L892" s="366">
        <v>4</v>
      </c>
      <c r="M892" s="366">
        <v>597511</v>
      </c>
      <c r="N892" s="366">
        <v>4</v>
      </c>
    </row>
    <row r="893" spans="1:14" ht="48">
      <c r="A893" s="364">
        <v>891</v>
      </c>
      <c r="B893" s="365" t="s">
        <v>17</v>
      </c>
      <c r="C893" s="364" t="s">
        <v>1078</v>
      </c>
      <c r="D893" s="364" t="s">
        <v>1079</v>
      </c>
      <c r="E893" s="364" t="s">
        <v>258</v>
      </c>
      <c r="F893" s="364" t="s">
        <v>1083</v>
      </c>
      <c r="G893" s="365" t="s">
        <v>312</v>
      </c>
      <c r="H893" s="364" t="s">
        <v>293</v>
      </c>
      <c r="I893" s="364" t="s">
        <v>1084</v>
      </c>
      <c r="J893" s="366" t="s">
        <v>1085</v>
      </c>
      <c r="K893" s="366">
        <v>826592</v>
      </c>
      <c r="L893" s="366">
        <v>6</v>
      </c>
      <c r="M893" s="366">
        <v>826592</v>
      </c>
      <c r="N893" s="366">
        <v>6</v>
      </c>
    </row>
    <row r="894" spans="1:14" ht="48">
      <c r="A894" s="364">
        <v>892</v>
      </c>
      <c r="B894" s="365" t="s">
        <v>17</v>
      </c>
      <c r="C894" s="364" t="s">
        <v>1078</v>
      </c>
      <c r="D894" s="364" t="s">
        <v>1079</v>
      </c>
      <c r="E894" s="364" t="s">
        <v>258</v>
      </c>
      <c r="F894" s="364" t="s">
        <v>1108</v>
      </c>
      <c r="G894" s="365" t="s">
        <v>333</v>
      </c>
      <c r="H894" s="364" t="s">
        <v>299</v>
      </c>
      <c r="I894" s="364" t="s">
        <v>1092</v>
      </c>
      <c r="J894" s="366" t="s">
        <v>1109</v>
      </c>
      <c r="K894" s="366">
        <v>1300640</v>
      </c>
      <c r="L894" s="366">
        <v>10</v>
      </c>
      <c r="M894" s="366">
        <v>1300640</v>
      </c>
      <c r="N894" s="366">
        <v>10</v>
      </c>
    </row>
    <row r="895" spans="1:14" ht="24">
      <c r="A895" s="364">
        <v>893</v>
      </c>
      <c r="B895" s="365" t="s">
        <v>139</v>
      </c>
      <c r="C895" s="364" t="s">
        <v>1078</v>
      </c>
      <c r="D895" s="364" t="s">
        <v>1090</v>
      </c>
      <c r="E895" s="364" t="s">
        <v>88</v>
      </c>
      <c r="F895" s="364" t="s">
        <v>1140</v>
      </c>
      <c r="G895" s="365" t="s">
        <v>321</v>
      </c>
      <c r="H895" s="364" t="s">
        <v>287</v>
      </c>
      <c r="I895" s="364" t="s">
        <v>1092</v>
      </c>
      <c r="J895" s="366" t="s">
        <v>1141</v>
      </c>
      <c r="K895" s="366">
        <v>895815</v>
      </c>
      <c r="L895" s="366">
        <v>9</v>
      </c>
      <c r="M895" s="366">
        <v>895815</v>
      </c>
      <c r="N895" s="366">
        <v>9</v>
      </c>
    </row>
    <row r="896" spans="1:14" ht="24">
      <c r="A896" s="364">
        <v>894</v>
      </c>
      <c r="B896" s="365" t="s">
        <v>139</v>
      </c>
      <c r="C896" s="364" t="s">
        <v>1078</v>
      </c>
      <c r="D896" s="364" t="s">
        <v>1079</v>
      </c>
      <c r="E896" s="364" t="s">
        <v>88</v>
      </c>
      <c r="F896" s="364" t="s">
        <v>1161</v>
      </c>
      <c r="G896" s="365" t="s">
        <v>326</v>
      </c>
      <c r="H896" s="364" t="s">
        <v>298</v>
      </c>
      <c r="I896" s="364" t="s">
        <v>1092</v>
      </c>
      <c r="J896" s="366" t="s">
        <v>1162</v>
      </c>
      <c r="K896" s="366">
        <v>76817</v>
      </c>
      <c r="L896" s="366">
        <v>1</v>
      </c>
      <c r="M896" s="366">
        <v>76817</v>
      </c>
      <c r="N896" s="366">
        <v>1</v>
      </c>
    </row>
    <row r="897" spans="1:14" ht="36">
      <c r="A897" s="364">
        <v>895</v>
      </c>
      <c r="B897" s="365" t="s">
        <v>139</v>
      </c>
      <c r="C897" s="364" t="s">
        <v>1078</v>
      </c>
      <c r="D897" s="364" t="s">
        <v>1079</v>
      </c>
      <c r="E897" s="364" t="s">
        <v>88</v>
      </c>
      <c r="F897" s="364" t="s">
        <v>1198</v>
      </c>
      <c r="G897" s="365" t="s">
        <v>346</v>
      </c>
      <c r="H897" s="364" t="s">
        <v>304</v>
      </c>
      <c r="I897" s="364" t="s">
        <v>1187</v>
      </c>
      <c r="J897" s="366" t="s">
        <v>1199</v>
      </c>
      <c r="K897" s="366">
        <v>626763</v>
      </c>
      <c r="L897" s="366">
        <v>2</v>
      </c>
      <c r="M897" s="366">
        <v>626763</v>
      </c>
      <c r="N897" s="366">
        <v>2</v>
      </c>
    </row>
    <row r="898" spans="1:14" ht="24">
      <c r="A898" s="364">
        <v>896</v>
      </c>
      <c r="B898" s="365" t="s">
        <v>139</v>
      </c>
      <c r="C898" s="364" t="s">
        <v>1078</v>
      </c>
      <c r="D898" s="364" t="s">
        <v>1079</v>
      </c>
      <c r="E898" s="364" t="s">
        <v>88</v>
      </c>
      <c r="F898" s="364" t="s">
        <v>1327</v>
      </c>
      <c r="G898" s="365" t="s">
        <v>1012</v>
      </c>
      <c r="H898" s="364" t="s">
        <v>1039</v>
      </c>
      <c r="I898" s="364" t="s">
        <v>1081</v>
      </c>
      <c r="J898" s="366" t="s">
        <v>1328</v>
      </c>
      <c r="K898" s="366">
        <v>318363</v>
      </c>
      <c r="L898" s="366">
        <v>2</v>
      </c>
      <c r="M898" s="366">
        <v>318363</v>
      </c>
      <c r="N898" s="366">
        <v>2</v>
      </c>
    </row>
    <row r="899" spans="1:14" ht="24">
      <c r="A899" s="364">
        <v>897</v>
      </c>
      <c r="B899" s="365" t="s">
        <v>139</v>
      </c>
      <c r="C899" s="364" t="s">
        <v>1078</v>
      </c>
      <c r="D899" s="364" t="s">
        <v>1079</v>
      </c>
      <c r="E899" s="364" t="s">
        <v>88</v>
      </c>
      <c r="F899" s="364" t="s">
        <v>1323</v>
      </c>
      <c r="G899" s="365" t="s">
        <v>372</v>
      </c>
      <c r="H899" s="364" t="s">
        <v>1039</v>
      </c>
      <c r="I899" s="364" t="s">
        <v>1081</v>
      </c>
      <c r="J899" s="366" t="s">
        <v>1324</v>
      </c>
      <c r="K899" s="366">
        <v>317085</v>
      </c>
      <c r="L899" s="366">
        <v>2</v>
      </c>
      <c r="M899" s="366">
        <v>317085</v>
      </c>
      <c r="N899" s="366">
        <v>2</v>
      </c>
    </row>
    <row r="900" spans="1:14" ht="24">
      <c r="A900" s="364">
        <v>898</v>
      </c>
      <c r="B900" s="365" t="s">
        <v>139</v>
      </c>
      <c r="C900" s="364" t="s">
        <v>1078</v>
      </c>
      <c r="D900" s="364" t="s">
        <v>1079</v>
      </c>
      <c r="E900" s="364" t="s">
        <v>88</v>
      </c>
      <c r="F900" s="364" t="s">
        <v>1108</v>
      </c>
      <c r="G900" s="365" t="s">
        <v>333</v>
      </c>
      <c r="H900" s="364" t="s">
        <v>299</v>
      </c>
      <c r="I900" s="364" t="s">
        <v>1092</v>
      </c>
      <c r="J900" s="366" t="s">
        <v>1109</v>
      </c>
      <c r="K900" s="366">
        <v>138193</v>
      </c>
      <c r="L900" s="366">
        <v>1</v>
      </c>
      <c r="M900" s="366">
        <v>138193</v>
      </c>
      <c r="N900" s="366">
        <v>1</v>
      </c>
    </row>
    <row r="901" spans="1:14" ht="24">
      <c r="A901" s="364">
        <v>899</v>
      </c>
      <c r="B901" s="365" t="s">
        <v>464</v>
      </c>
      <c r="C901" s="364" t="s">
        <v>1078</v>
      </c>
      <c r="D901" s="364" t="s">
        <v>1090</v>
      </c>
      <c r="E901" s="364" t="s">
        <v>46</v>
      </c>
      <c r="F901" s="364" t="s">
        <v>1224</v>
      </c>
      <c r="G901" s="365" t="s">
        <v>331</v>
      </c>
      <c r="H901" s="364" t="s">
        <v>285</v>
      </c>
      <c r="I901" s="364" t="s">
        <v>1092</v>
      </c>
      <c r="J901" s="366" t="s">
        <v>1225</v>
      </c>
      <c r="K901" s="366">
        <v>582713</v>
      </c>
      <c r="L901" s="366">
        <v>2</v>
      </c>
      <c r="M901" s="366">
        <v>582713</v>
      </c>
      <c r="N901" s="366">
        <v>2</v>
      </c>
    </row>
    <row r="902" spans="1:14" ht="24">
      <c r="A902" s="364">
        <v>900</v>
      </c>
      <c r="B902" s="365" t="s">
        <v>53</v>
      </c>
      <c r="C902" s="364" t="s">
        <v>1078</v>
      </c>
      <c r="D902" s="364" t="s">
        <v>1102</v>
      </c>
      <c r="E902" s="364" t="s">
        <v>46</v>
      </c>
      <c r="F902" s="364" t="s">
        <v>1212</v>
      </c>
      <c r="G902" s="365" t="s">
        <v>940</v>
      </c>
      <c r="H902" s="364" t="s">
        <v>303</v>
      </c>
      <c r="I902" s="364" t="s">
        <v>1081</v>
      </c>
      <c r="J902" s="366" t="s">
        <v>1213</v>
      </c>
      <c r="K902" s="366">
        <v>1620720</v>
      </c>
      <c r="L902" s="366">
        <v>20</v>
      </c>
      <c r="M902" s="366">
        <v>1620720</v>
      </c>
      <c r="N902" s="366">
        <v>20</v>
      </c>
    </row>
    <row r="903" spans="1:14" ht="24">
      <c r="A903" s="364">
        <v>901</v>
      </c>
      <c r="B903" s="365" t="s">
        <v>53</v>
      </c>
      <c r="C903" s="364" t="s">
        <v>1078</v>
      </c>
      <c r="D903" s="364" t="s">
        <v>1102</v>
      </c>
      <c r="E903" s="364" t="s">
        <v>46</v>
      </c>
      <c r="F903" s="364" t="s">
        <v>1485</v>
      </c>
      <c r="G903" s="365" t="s">
        <v>998</v>
      </c>
      <c r="H903" s="364" t="s">
        <v>303</v>
      </c>
      <c r="I903" s="364" t="s">
        <v>1081</v>
      </c>
      <c r="J903" s="366" t="s">
        <v>1486</v>
      </c>
      <c r="K903" s="366">
        <v>3944160</v>
      </c>
      <c r="L903" s="366">
        <v>66</v>
      </c>
      <c r="M903" s="366">
        <v>3944160</v>
      </c>
      <c r="N903" s="366">
        <v>66</v>
      </c>
    </row>
    <row r="904" spans="1:14" ht="24">
      <c r="A904" s="364">
        <v>902</v>
      </c>
      <c r="B904" s="365" t="s">
        <v>53</v>
      </c>
      <c r="C904" s="364" t="s">
        <v>1078</v>
      </c>
      <c r="D904" s="364" t="s">
        <v>1090</v>
      </c>
      <c r="E904" s="364" t="s">
        <v>46</v>
      </c>
      <c r="F904" s="364" t="s">
        <v>1151</v>
      </c>
      <c r="G904" s="365" t="s">
        <v>996</v>
      </c>
      <c r="H904" s="364" t="s">
        <v>287</v>
      </c>
      <c r="I904" s="364" t="s">
        <v>1092</v>
      </c>
      <c r="J904" s="366" t="s">
        <v>1152</v>
      </c>
      <c r="K904" s="366">
        <v>890110</v>
      </c>
      <c r="L904" s="366">
        <v>10</v>
      </c>
      <c r="M904" s="366">
        <v>890110</v>
      </c>
      <c r="N904" s="366">
        <v>10</v>
      </c>
    </row>
    <row r="905" spans="1:14" ht="24">
      <c r="A905" s="364">
        <v>903</v>
      </c>
      <c r="B905" s="365" t="s">
        <v>53</v>
      </c>
      <c r="C905" s="364" t="s">
        <v>1078</v>
      </c>
      <c r="D905" s="364" t="s">
        <v>1090</v>
      </c>
      <c r="E905" s="364" t="s">
        <v>46</v>
      </c>
      <c r="F905" s="364" t="s">
        <v>1125</v>
      </c>
      <c r="G905" s="365" t="s">
        <v>340</v>
      </c>
      <c r="H905" s="364" t="s">
        <v>287</v>
      </c>
      <c r="I905" s="364" t="s">
        <v>1092</v>
      </c>
      <c r="J905" s="366" t="s">
        <v>1126</v>
      </c>
      <c r="K905" s="366">
        <v>1541600</v>
      </c>
      <c r="L905" s="366">
        <v>16</v>
      </c>
      <c r="M905" s="366">
        <v>1541600</v>
      </c>
      <c r="N905" s="366">
        <v>16</v>
      </c>
    </row>
    <row r="906" spans="1:14" ht="24">
      <c r="A906" s="364">
        <v>904</v>
      </c>
      <c r="B906" s="365" t="s">
        <v>53</v>
      </c>
      <c r="C906" s="364" t="s">
        <v>1078</v>
      </c>
      <c r="D906" s="364" t="s">
        <v>1079</v>
      </c>
      <c r="E906" s="364" t="s">
        <v>46</v>
      </c>
      <c r="F906" s="364" t="s">
        <v>1163</v>
      </c>
      <c r="G906" s="365" t="s">
        <v>340</v>
      </c>
      <c r="H906" s="364" t="s">
        <v>298</v>
      </c>
      <c r="I906" s="364" t="s">
        <v>1092</v>
      </c>
      <c r="J906" s="366" t="s">
        <v>1164</v>
      </c>
      <c r="K906" s="366">
        <v>792800</v>
      </c>
      <c r="L906" s="366">
        <v>10</v>
      </c>
      <c r="M906" s="366">
        <v>792800</v>
      </c>
      <c r="N906" s="366">
        <v>10</v>
      </c>
    </row>
    <row r="907" spans="1:14" ht="24">
      <c r="A907" s="364">
        <v>905</v>
      </c>
      <c r="B907" s="365" t="s">
        <v>53</v>
      </c>
      <c r="C907" s="364" t="s">
        <v>1078</v>
      </c>
      <c r="D907" s="364" t="s">
        <v>1090</v>
      </c>
      <c r="E907" s="364" t="s">
        <v>46</v>
      </c>
      <c r="F907" s="364" t="s">
        <v>1776</v>
      </c>
      <c r="G907" s="365" t="s">
        <v>347</v>
      </c>
      <c r="H907" s="364" t="s">
        <v>287</v>
      </c>
      <c r="I907" s="364" t="s">
        <v>1092</v>
      </c>
      <c r="J907" s="366" t="s">
        <v>1777</v>
      </c>
      <c r="K907" s="366">
        <v>4559200</v>
      </c>
      <c r="L907" s="366">
        <v>40</v>
      </c>
      <c r="M907" s="366">
        <v>4559200</v>
      </c>
      <c r="N907" s="366">
        <v>40</v>
      </c>
    </row>
    <row r="908" spans="1:14" ht="24">
      <c r="A908" s="364">
        <v>906</v>
      </c>
      <c r="B908" s="365" t="s">
        <v>53</v>
      </c>
      <c r="C908" s="364" t="s">
        <v>1078</v>
      </c>
      <c r="D908" s="364" t="s">
        <v>1079</v>
      </c>
      <c r="E908" s="364" t="s">
        <v>46</v>
      </c>
      <c r="F908" s="364" t="s">
        <v>1494</v>
      </c>
      <c r="G908" s="365" t="s">
        <v>1035</v>
      </c>
      <c r="H908" s="364" t="s">
        <v>306</v>
      </c>
      <c r="I908" s="364" t="s">
        <v>1251</v>
      </c>
      <c r="J908" s="366" t="s">
        <v>1495</v>
      </c>
      <c r="K908" s="366">
        <v>942249</v>
      </c>
      <c r="L908" s="366">
        <v>6</v>
      </c>
      <c r="M908" s="366">
        <v>942249</v>
      </c>
      <c r="N908" s="366">
        <v>6</v>
      </c>
    </row>
    <row r="909" spans="1:14" ht="24">
      <c r="A909" s="364">
        <v>907</v>
      </c>
      <c r="B909" s="365" t="s">
        <v>53</v>
      </c>
      <c r="C909" s="364" t="s">
        <v>1078</v>
      </c>
      <c r="D909" s="364" t="s">
        <v>1090</v>
      </c>
      <c r="E909" s="364" t="s">
        <v>46</v>
      </c>
      <c r="F909" s="364" t="s">
        <v>1202</v>
      </c>
      <c r="G909" s="365" t="s">
        <v>975</v>
      </c>
      <c r="H909" s="364" t="s">
        <v>289</v>
      </c>
      <c r="I909" s="364" t="s">
        <v>1115</v>
      </c>
      <c r="J909" s="366" t="s">
        <v>1203</v>
      </c>
      <c r="K909" s="366">
        <v>3066364</v>
      </c>
      <c r="L909" s="366">
        <v>28</v>
      </c>
      <c r="M909" s="366">
        <v>3066364</v>
      </c>
      <c r="N909" s="366">
        <v>28</v>
      </c>
    </row>
    <row r="910" spans="1:14" ht="60">
      <c r="A910" s="364">
        <v>908</v>
      </c>
      <c r="B910" s="365" t="s">
        <v>53</v>
      </c>
      <c r="C910" s="364" t="s">
        <v>1078</v>
      </c>
      <c r="D910" s="364" t="s">
        <v>1079</v>
      </c>
      <c r="E910" s="364" t="s">
        <v>46</v>
      </c>
      <c r="F910" s="364" t="s">
        <v>1416</v>
      </c>
      <c r="G910" s="365" t="s">
        <v>978</v>
      </c>
      <c r="H910" s="364" t="s">
        <v>304</v>
      </c>
      <c r="I910" s="364" t="s">
        <v>1187</v>
      </c>
      <c r="J910" s="366" t="s">
        <v>1417</v>
      </c>
      <c r="K910" s="366">
        <v>711428</v>
      </c>
      <c r="L910" s="366">
        <v>2</v>
      </c>
      <c r="M910" s="366">
        <v>711428</v>
      </c>
      <c r="N910" s="366">
        <v>2</v>
      </c>
    </row>
    <row r="911" spans="1:14" ht="24">
      <c r="A911" s="364">
        <v>909</v>
      </c>
      <c r="B911" s="365" t="s">
        <v>53</v>
      </c>
      <c r="C911" s="364" t="s">
        <v>1078</v>
      </c>
      <c r="D911" s="364" t="s">
        <v>1079</v>
      </c>
      <c r="E911" s="364" t="s">
        <v>46</v>
      </c>
      <c r="F911" s="364" t="s">
        <v>1788</v>
      </c>
      <c r="G911" s="365" t="s">
        <v>1789</v>
      </c>
      <c r="H911" s="364" t="s">
        <v>304</v>
      </c>
      <c r="I911" s="364" t="s">
        <v>1187</v>
      </c>
      <c r="J911" s="366" t="s">
        <v>1790</v>
      </c>
      <c r="K911" s="366">
        <v>570251</v>
      </c>
      <c r="L911" s="366">
        <v>2</v>
      </c>
      <c r="M911" s="366">
        <v>570251</v>
      </c>
      <c r="N911" s="366">
        <v>2</v>
      </c>
    </row>
    <row r="912" spans="1:14" ht="48">
      <c r="A912" s="364">
        <v>910</v>
      </c>
      <c r="B912" s="365" t="s">
        <v>53</v>
      </c>
      <c r="C912" s="364" t="s">
        <v>1078</v>
      </c>
      <c r="D912" s="364" t="s">
        <v>1079</v>
      </c>
      <c r="E912" s="364" t="s">
        <v>46</v>
      </c>
      <c r="F912" s="364" t="s">
        <v>1218</v>
      </c>
      <c r="G912" s="365" t="s">
        <v>342</v>
      </c>
      <c r="H912" s="364" t="s">
        <v>301</v>
      </c>
      <c r="I912" s="364" t="s">
        <v>1187</v>
      </c>
      <c r="J912" s="366" t="s">
        <v>1219</v>
      </c>
      <c r="K912" s="366">
        <v>320522</v>
      </c>
      <c r="L912" s="366">
        <v>1</v>
      </c>
      <c r="M912" s="366">
        <v>320522</v>
      </c>
      <c r="N912" s="366">
        <v>1</v>
      </c>
    </row>
    <row r="913" spans="1:14" ht="36">
      <c r="A913" s="364">
        <v>911</v>
      </c>
      <c r="B913" s="365" t="s">
        <v>53</v>
      </c>
      <c r="C913" s="364" t="s">
        <v>1078</v>
      </c>
      <c r="D913" s="364" t="s">
        <v>1079</v>
      </c>
      <c r="E913" s="364" t="s">
        <v>46</v>
      </c>
      <c r="F913" s="364" t="s">
        <v>1408</v>
      </c>
      <c r="G913" s="365" t="s">
        <v>456</v>
      </c>
      <c r="H913" s="364" t="s">
        <v>439</v>
      </c>
      <c r="I913" s="364" t="s">
        <v>1187</v>
      </c>
      <c r="J913" s="366" t="s">
        <v>1409</v>
      </c>
      <c r="K913" s="366">
        <v>414966</v>
      </c>
      <c r="L913" s="366">
        <v>1</v>
      </c>
      <c r="M913" s="366">
        <v>414966</v>
      </c>
      <c r="N913" s="366">
        <v>1</v>
      </c>
    </row>
    <row r="914" spans="1:14" ht="24">
      <c r="A914" s="364">
        <v>912</v>
      </c>
      <c r="B914" s="365" t="s">
        <v>53</v>
      </c>
      <c r="C914" s="364" t="s">
        <v>1078</v>
      </c>
      <c r="D914" s="364" t="s">
        <v>1079</v>
      </c>
      <c r="E914" s="364" t="s">
        <v>46</v>
      </c>
      <c r="F914" s="364" t="s">
        <v>1098</v>
      </c>
      <c r="G914" s="365" t="s">
        <v>311</v>
      </c>
      <c r="H914" s="364" t="s">
        <v>294</v>
      </c>
      <c r="I914" s="364" t="s">
        <v>1081</v>
      </c>
      <c r="J914" s="366" t="s">
        <v>1099</v>
      </c>
      <c r="K914" s="366">
        <v>3114596</v>
      </c>
      <c r="L914" s="366">
        <v>42</v>
      </c>
      <c r="M914" s="366">
        <v>3114596</v>
      </c>
      <c r="N914" s="366">
        <v>42</v>
      </c>
    </row>
    <row r="915" spans="1:14" ht="24">
      <c r="A915" s="364">
        <v>913</v>
      </c>
      <c r="B915" s="365" t="s">
        <v>53</v>
      </c>
      <c r="C915" s="364" t="s">
        <v>1078</v>
      </c>
      <c r="D915" s="364" t="s">
        <v>1079</v>
      </c>
      <c r="E915" s="364" t="s">
        <v>46</v>
      </c>
      <c r="F915" s="364" t="s">
        <v>1333</v>
      </c>
      <c r="G915" s="365" t="s">
        <v>1041</v>
      </c>
      <c r="H915" s="364" t="s">
        <v>1039</v>
      </c>
      <c r="I915" s="364" t="s">
        <v>1081</v>
      </c>
      <c r="J915" s="366" t="s">
        <v>1334</v>
      </c>
      <c r="K915" s="366">
        <v>304154</v>
      </c>
      <c r="L915" s="366">
        <v>2</v>
      </c>
      <c r="M915" s="366">
        <v>304154</v>
      </c>
      <c r="N915" s="366">
        <v>2</v>
      </c>
    </row>
    <row r="916" spans="1:14" ht="36">
      <c r="A916" s="364">
        <v>914</v>
      </c>
      <c r="B916" s="365" t="s">
        <v>53</v>
      </c>
      <c r="C916" s="364" t="s">
        <v>1078</v>
      </c>
      <c r="D916" s="364" t="s">
        <v>1079</v>
      </c>
      <c r="E916" s="364" t="s">
        <v>46</v>
      </c>
      <c r="F916" s="364" t="s">
        <v>1094</v>
      </c>
      <c r="G916" s="365" t="s">
        <v>336</v>
      </c>
      <c r="H916" s="364" t="s">
        <v>293</v>
      </c>
      <c r="I916" s="364" t="s">
        <v>1084</v>
      </c>
      <c r="J916" s="366" t="s">
        <v>1095</v>
      </c>
      <c r="K916" s="366">
        <v>1398023</v>
      </c>
      <c r="L916" s="366">
        <v>10</v>
      </c>
      <c r="M916" s="366">
        <v>1398023</v>
      </c>
      <c r="N916" s="366">
        <v>10</v>
      </c>
    </row>
    <row r="917" spans="1:14" ht="24">
      <c r="A917" s="364">
        <v>915</v>
      </c>
      <c r="B917" s="365" t="s">
        <v>53</v>
      </c>
      <c r="C917" s="364" t="s">
        <v>1078</v>
      </c>
      <c r="D917" s="364" t="s">
        <v>1079</v>
      </c>
      <c r="E917" s="364" t="s">
        <v>46</v>
      </c>
      <c r="F917" s="364" t="s">
        <v>1273</v>
      </c>
      <c r="G917" s="365" t="s">
        <v>1007</v>
      </c>
      <c r="H917" s="364" t="s">
        <v>302</v>
      </c>
      <c r="I917" s="364" t="s">
        <v>1183</v>
      </c>
      <c r="J917" s="366" t="s">
        <v>1274</v>
      </c>
      <c r="K917" s="366">
        <v>1008579</v>
      </c>
      <c r="L917" s="366">
        <v>6</v>
      </c>
      <c r="M917" s="366">
        <v>1008579</v>
      </c>
      <c r="N917" s="366">
        <v>6</v>
      </c>
    </row>
    <row r="918" spans="1:14" ht="24">
      <c r="A918" s="364">
        <v>916</v>
      </c>
      <c r="B918" s="365" t="s">
        <v>53</v>
      </c>
      <c r="C918" s="364" t="s">
        <v>1078</v>
      </c>
      <c r="D918" s="364" t="s">
        <v>1090</v>
      </c>
      <c r="E918" s="364" t="s">
        <v>46</v>
      </c>
      <c r="F918" s="364" t="s">
        <v>1389</v>
      </c>
      <c r="G918" s="365" t="s">
        <v>1022</v>
      </c>
      <c r="H918" s="364" t="s">
        <v>289</v>
      </c>
      <c r="I918" s="364" t="s">
        <v>1088</v>
      </c>
      <c r="J918" s="366" t="s">
        <v>1390</v>
      </c>
      <c r="K918" s="366">
        <v>1602612</v>
      </c>
      <c r="L918" s="366">
        <v>10</v>
      </c>
      <c r="M918" s="366">
        <v>1602612</v>
      </c>
      <c r="N918" s="366">
        <v>10</v>
      </c>
    </row>
    <row r="919" spans="1:14" ht="24">
      <c r="A919" s="364">
        <v>917</v>
      </c>
      <c r="B919" s="365" t="s">
        <v>53</v>
      </c>
      <c r="C919" s="364" t="s">
        <v>1078</v>
      </c>
      <c r="D919" s="364" t="s">
        <v>1131</v>
      </c>
      <c r="E919" s="364" t="s">
        <v>46</v>
      </c>
      <c r="F919" s="364" t="s">
        <v>1315</v>
      </c>
      <c r="G919" s="365" t="s">
        <v>425</v>
      </c>
      <c r="H919" s="364" t="s">
        <v>290</v>
      </c>
      <c r="I919" s="364" t="s">
        <v>1092</v>
      </c>
      <c r="J919" s="366" t="s">
        <v>1316</v>
      </c>
      <c r="K919" s="366">
        <v>521312</v>
      </c>
      <c r="L919" s="366">
        <v>4</v>
      </c>
      <c r="M919" s="366">
        <v>521312</v>
      </c>
      <c r="N919" s="366">
        <v>4</v>
      </c>
    </row>
    <row r="920" spans="1:14" ht="48">
      <c r="A920" s="364">
        <v>918</v>
      </c>
      <c r="B920" s="365" t="s">
        <v>53</v>
      </c>
      <c r="C920" s="364" t="s">
        <v>1078</v>
      </c>
      <c r="D920" s="364" t="s">
        <v>1079</v>
      </c>
      <c r="E920" s="364" t="s">
        <v>46</v>
      </c>
      <c r="F920" s="364" t="s">
        <v>1275</v>
      </c>
      <c r="G920" s="365" t="s">
        <v>413</v>
      </c>
      <c r="H920" s="364" t="s">
        <v>414</v>
      </c>
      <c r="I920" s="364" t="s">
        <v>1092</v>
      </c>
      <c r="J920" s="366" t="s">
        <v>1276</v>
      </c>
      <c r="K920" s="366">
        <v>1069001</v>
      </c>
      <c r="L920" s="366">
        <v>8</v>
      </c>
      <c r="M920" s="366">
        <v>1069001</v>
      </c>
      <c r="N920" s="366">
        <v>8</v>
      </c>
    </row>
    <row r="921" spans="1:14" ht="36">
      <c r="A921" s="364">
        <v>919</v>
      </c>
      <c r="B921" s="365" t="s">
        <v>55</v>
      </c>
      <c r="C921" s="364" t="s">
        <v>1078</v>
      </c>
      <c r="D921" s="364" t="s">
        <v>1102</v>
      </c>
      <c r="E921" s="364" t="s">
        <v>242</v>
      </c>
      <c r="F921" s="364" t="s">
        <v>1142</v>
      </c>
      <c r="G921" s="365" t="s">
        <v>354</v>
      </c>
      <c r="H921" s="364" t="s">
        <v>303</v>
      </c>
      <c r="I921" s="364" t="s">
        <v>1081</v>
      </c>
      <c r="J921" s="366" t="s">
        <v>1143</v>
      </c>
      <c r="K921" s="366">
        <v>144324</v>
      </c>
      <c r="L921" s="366">
        <v>2</v>
      </c>
      <c r="M921" s="366">
        <v>144324</v>
      </c>
      <c r="N921" s="366">
        <v>2</v>
      </c>
    </row>
    <row r="922" spans="1:14" ht="36">
      <c r="A922" s="364">
        <v>920</v>
      </c>
      <c r="B922" s="365" t="s">
        <v>55</v>
      </c>
      <c r="C922" s="364" t="s">
        <v>1078</v>
      </c>
      <c r="D922" s="364" t="s">
        <v>1102</v>
      </c>
      <c r="E922" s="364" t="s">
        <v>242</v>
      </c>
      <c r="F922" s="364" t="s">
        <v>1103</v>
      </c>
      <c r="G922" s="365" t="s">
        <v>977</v>
      </c>
      <c r="H922" s="364" t="s">
        <v>303</v>
      </c>
      <c r="I922" s="364" t="s">
        <v>1081</v>
      </c>
      <c r="J922" s="366" t="s">
        <v>1104</v>
      </c>
      <c r="K922" s="366">
        <v>267672</v>
      </c>
      <c r="L922" s="366">
        <v>4</v>
      </c>
      <c r="M922" s="366">
        <v>267672</v>
      </c>
      <c r="N922" s="366">
        <v>4</v>
      </c>
    </row>
    <row r="923" spans="1:14" ht="36">
      <c r="A923" s="364">
        <v>921</v>
      </c>
      <c r="B923" s="365" t="s">
        <v>55</v>
      </c>
      <c r="C923" s="364" t="s">
        <v>1078</v>
      </c>
      <c r="D923" s="364" t="s">
        <v>1090</v>
      </c>
      <c r="E923" s="364" t="s">
        <v>242</v>
      </c>
      <c r="F923" s="364" t="s">
        <v>1151</v>
      </c>
      <c r="G923" s="365" t="s">
        <v>996</v>
      </c>
      <c r="H923" s="364" t="s">
        <v>287</v>
      </c>
      <c r="I923" s="364" t="s">
        <v>1092</v>
      </c>
      <c r="J923" s="366" t="s">
        <v>1152</v>
      </c>
      <c r="K923" s="366">
        <v>738140</v>
      </c>
      <c r="L923" s="366">
        <v>8</v>
      </c>
      <c r="M923" s="366">
        <v>738140</v>
      </c>
      <c r="N923" s="366">
        <v>8</v>
      </c>
    </row>
    <row r="924" spans="1:14" ht="36">
      <c r="A924" s="364">
        <v>922</v>
      </c>
      <c r="B924" s="365" t="s">
        <v>55</v>
      </c>
      <c r="C924" s="364" t="s">
        <v>1078</v>
      </c>
      <c r="D924" s="364" t="s">
        <v>1090</v>
      </c>
      <c r="E924" s="364" t="s">
        <v>242</v>
      </c>
      <c r="F924" s="364" t="s">
        <v>1140</v>
      </c>
      <c r="G924" s="365" t="s">
        <v>321</v>
      </c>
      <c r="H924" s="364" t="s">
        <v>287</v>
      </c>
      <c r="I924" s="364" t="s">
        <v>1092</v>
      </c>
      <c r="J924" s="366" t="s">
        <v>1141</v>
      </c>
      <c r="K924" s="366">
        <v>1592560</v>
      </c>
      <c r="L924" s="366">
        <v>16</v>
      </c>
      <c r="M924" s="366">
        <v>1592560</v>
      </c>
      <c r="N924" s="366">
        <v>16</v>
      </c>
    </row>
    <row r="925" spans="1:14" ht="36">
      <c r="A925" s="364">
        <v>923</v>
      </c>
      <c r="B925" s="365" t="s">
        <v>55</v>
      </c>
      <c r="C925" s="364" t="s">
        <v>1078</v>
      </c>
      <c r="D925" s="364" t="s">
        <v>1090</v>
      </c>
      <c r="E925" s="364" t="s">
        <v>242</v>
      </c>
      <c r="F925" s="364" t="s">
        <v>1138</v>
      </c>
      <c r="G925" s="365" t="s">
        <v>351</v>
      </c>
      <c r="H925" s="364" t="s">
        <v>287</v>
      </c>
      <c r="I925" s="364" t="s">
        <v>1092</v>
      </c>
      <c r="J925" s="366" t="s">
        <v>1139</v>
      </c>
      <c r="K925" s="366">
        <v>1947350</v>
      </c>
      <c r="L925" s="366">
        <v>20</v>
      </c>
      <c r="M925" s="366">
        <v>1947350</v>
      </c>
      <c r="N925" s="366">
        <v>20</v>
      </c>
    </row>
    <row r="926" spans="1:14" ht="36">
      <c r="A926" s="364">
        <v>924</v>
      </c>
      <c r="B926" s="365" t="s">
        <v>55</v>
      </c>
      <c r="C926" s="364" t="s">
        <v>1078</v>
      </c>
      <c r="D926" s="364" t="s">
        <v>1079</v>
      </c>
      <c r="E926" s="364" t="s">
        <v>242</v>
      </c>
      <c r="F926" s="364" t="s">
        <v>1100</v>
      </c>
      <c r="G926" s="365" t="s">
        <v>324</v>
      </c>
      <c r="H926" s="364" t="s">
        <v>298</v>
      </c>
      <c r="I926" s="364" t="s">
        <v>1092</v>
      </c>
      <c r="J926" s="366" t="s">
        <v>1101</v>
      </c>
      <c r="K926" s="366">
        <v>602580</v>
      </c>
      <c r="L926" s="366">
        <v>8</v>
      </c>
      <c r="M926" s="366">
        <v>602580</v>
      </c>
      <c r="N926" s="366">
        <v>8</v>
      </c>
    </row>
    <row r="927" spans="1:14" ht="36">
      <c r="A927" s="364">
        <v>925</v>
      </c>
      <c r="B927" s="365" t="s">
        <v>55</v>
      </c>
      <c r="C927" s="364" t="s">
        <v>1078</v>
      </c>
      <c r="D927" s="364" t="s">
        <v>1079</v>
      </c>
      <c r="E927" s="364" t="s">
        <v>242</v>
      </c>
      <c r="F927" s="364" t="s">
        <v>1157</v>
      </c>
      <c r="G927" s="365" t="s">
        <v>337</v>
      </c>
      <c r="H927" s="364" t="s">
        <v>298</v>
      </c>
      <c r="I927" s="364" t="s">
        <v>1092</v>
      </c>
      <c r="J927" s="366" t="s">
        <v>1158</v>
      </c>
      <c r="K927" s="366">
        <v>645408</v>
      </c>
      <c r="L927" s="366">
        <v>8</v>
      </c>
      <c r="M927" s="366">
        <v>645408</v>
      </c>
      <c r="N927" s="366">
        <v>8</v>
      </c>
    </row>
    <row r="928" spans="1:14" ht="36">
      <c r="A928" s="364">
        <v>926</v>
      </c>
      <c r="B928" s="365" t="s">
        <v>55</v>
      </c>
      <c r="C928" s="364" t="s">
        <v>1078</v>
      </c>
      <c r="D928" s="364" t="s">
        <v>1079</v>
      </c>
      <c r="E928" s="364" t="s">
        <v>242</v>
      </c>
      <c r="F928" s="364" t="s">
        <v>1098</v>
      </c>
      <c r="G928" s="365" t="s">
        <v>311</v>
      </c>
      <c r="H928" s="364" t="s">
        <v>294</v>
      </c>
      <c r="I928" s="364" t="s">
        <v>1081</v>
      </c>
      <c r="J928" s="366" t="s">
        <v>1099</v>
      </c>
      <c r="K928" s="366">
        <v>1300288</v>
      </c>
      <c r="L928" s="366">
        <v>16</v>
      </c>
      <c r="M928" s="366">
        <v>1300288</v>
      </c>
      <c r="N928" s="366">
        <v>16</v>
      </c>
    </row>
    <row r="929" spans="1:14" ht="36">
      <c r="A929" s="364">
        <v>927</v>
      </c>
      <c r="B929" s="365" t="s">
        <v>55</v>
      </c>
      <c r="C929" s="364" t="s">
        <v>1078</v>
      </c>
      <c r="D929" s="364" t="s">
        <v>1079</v>
      </c>
      <c r="E929" s="364" t="s">
        <v>242</v>
      </c>
      <c r="F929" s="364" t="s">
        <v>1144</v>
      </c>
      <c r="G929" s="365" t="s">
        <v>332</v>
      </c>
      <c r="H929" s="364" t="s">
        <v>293</v>
      </c>
      <c r="I929" s="364" t="s">
        <v>1081</v>
      </c>
      <c r="J929" s="366" t="s">
        <v>1145</v>
      </c>
      <c r="K929" s="366">
        <v>342881</v>
      </c>
      <c r="L929" s="366">
        <v>4</v>
      </c>
      <c r="M929" s="366">
        <v>342881</v>
      </c>
      <c r="N929" s="366">
        <v>4</v>
      </c>
    </row>
    <row r="930" spans="1:14" ht="36">
      <c r="A930" s="364">
        <v>928</v>
      </c>
      <c r="B930" s="365" t="s">
        <v>55</v>
      </c>
      <c r="C930" s="364" t="s">
        <v>1078</v>
      </c>
      <c r="D930" s="364" t="s">
        <v>1079</v>
      </c>
      <c r="E930" s="364" t="s">
        <v>242</v>
      </c>
      <c r="F930" s="364" t="s">
        <v>1243</v>
      </c>
      <c r="G930" s="365" t="s">
        <v>320</v>
      </c>
      <c r="H930" s="364" t="s">
        <v>293</v>
      </c>
      <c r="I930" s="364" t="s">
        <v>1081</v>
      </c>
      <c r="J930" s="366" t="s">
        <v>1244</v>
      </c>
      <c r="K930" s="366">
        <v>923771</v>
      </c>
      <c r="L930" s="366">
        <v>8</v>
      </c>
      <c r="M930" s="366">
        <v>923771</v>
      </c>
      <c r="N930" s="366">
        <v>8</v>
      </c>
    </row>
    <row r="931" spans="1:14" ht="36">
      <c r="A931" s="364">
        <v>929</v>
      </c>
      <c r="B931" s="365" t="s">
        <v>55</v>
      </c>
      <c r="C931" s="364" t="s">
        <v>1078</v>
      </c>
      <c r="D931" s="364" t="s">
        <v>1079</v>
      </c>
      <c r="E931" s="364" t="s">
        <v>242</v>
      </c>
      <c r="F931" s="364" t="s">
        <v>1263</v>
      </c>
      <c r="G931" s="365" t="s">
        <v>330</v>
      </c>
      <c r="H931" s="364" t="s">
        <v>293</v>
      </c>
      <c r="I931" s="364" t="s">
        <v>1081</v>
      </c>
      <c r="J931" s="366" t="s">
        <v>1264</v>
      </c>
      <c r="K931" s="366">
        <v>209422</v>
      </c>
      <c r="L931" s="366">
        <v>2</v>
      </c>
      <c r="M931" s="366">
        <v>209422</v>
      </c>
      <c r="N931" s="366">
        <v>2</v>
      </c>
    </row>
    <row r="932" spans="1:14" ht="36">
      <c r="A932" s="364">
        <v>930</v>
      </c>
      <c r="B932" s="365" t="s">
        <v>55</v>
      </c>
      <c r="C932" s="364" t="s">
        <v>1078</v>
      </c>
      <c r="D932" s="364" t="s">
        <v>1079</v>
      </c>
      <c r="E932" s="364" t="s">
        <v>242</v>
      </c>
      <c r="F932" s="364" t="s">
        <v>1080</v>
      </c>
      <c r="G932" s="365" t="s">
        <v>316</v>
      </c>
      <c r="H932" s="364" t="s">
        <v>293</v>
      </c>
      <c r="I932" s="364" t="s">
        <v>1081</v>
      </c>
      <c r="J932" s="366" t="s">
        <v>1082</v>
      </c>
      <c r="K932" s="366">
        <v>721736</v>
      </c>
      <c r="L932" s="366">
        <v>8</v>
      </c>
      <c r="M932" s="366">
        <v>721736</v>
      </c>
      <c r="N932" s="366">
        <v>8</v>
      </c>
    </row>
    <row r="933" spans="1:14" ht="36">
      <c r="A933" s="364">
        <v>931</v>
      </c>
      <c r="B933" s="365" t="s">
        <v>55</v>
      </c>
      <c r="C933" s="364" t="s">
        <v>1078</v>
      </c>
      <c r="D933" s="364" t="s">
        <v>1079</v>
      </c>
      <c r="E933" s="364" t="s">
        <v>242</v>
      </c>
      <c r="F933" s="364" t="s">
        <v>1167</v>
      </c>
      <c r="G933" s="365" t="s">
        <v>322</v>
      </c>
      <c r="H933" s="364" t="s">
        <v>293</v>
      </c>
      <c r="I933" s="364" t="s">
        <v>1084</v>
      </c>
      <c r="J933" s="366" t="s">
        <v>1168</v>
      </c>
      <c r="K933" s="366">
        <v>810387</v>
      </c>
      <c r="L933" s="366">
        <v>6</v>
      </c>
      <c r="M933" s="366">
        <v>810387</v>
      </c>
      <c r="N933" s="366">
        <v>6</v>
      </c>
    </row>
    <row r="934" spans="1:14" ht="36">
      <c r="A934" s="364">
        <v>932</v>
      </c>
      <c r="B934" s="365" t="s">
        <v>55</v>
      </c>
      <c r="C934" s="364" t="s">
        <v>1078</v>
      </c>
      <c r="D934" s="364" t="s">
        <v>1079</v>
      </c>
      <c r="E934" s="364" t="s">
        <v>242</v>
      </c>
      <c r="F934" s="364" t="s">
        <v>1153</v>
      </c>
      <c r="G934" s="365" t="s">
        <v>969</v>
      </c>
      <c r="H934" s="364" t="s">
        <v>293</v>
      </c>
      <c r="I934" s="364" t="s">
        <v>1084</v>
      </c>
      <c r="J934" s="366" t="s">
        <v>1154</v>
      </c>
      <c r="K934" s="366">
        <v>3753222</v>
      </c>
      <c r="L934" s="366">
        <v>38</v>
      </c>
      <c r="M934" s="366">
        <v>3753222</v>
      </c>
      <c r="N934" s="366">
        <v>38</v>
      </c>
    </row>
    <row r="935" spans="1:14" ht="36">
      <c r="A935" s="364">
        <v>933</v>
      </c>
      <c r="B935" s="365" t="s">
        <v>55</v>
      </c>
      <c r="C935" s="364" t="s">
        <v>1078</v>
      </c>
      <c r="D935" s="364" t="s">
        <v>1079</v>
      </c>
      <c r="E935" s="364" t="s">
        <v>242</v>
      </c>
      <c r="F935" s="364" t="s">
        <v>1094</v>
      </c>
      <c r="G935" s="365" t="s">
        <v>336</v>
      </c>
      <c r="H935" s="364" t="s">
        <v>293</v>
      </c>
      <c r="I935" s="364" t="s">
        <v>1084</v>
      </c>
      <c r="J935" s="366" t="s">
        <v>1095</v>
      </c>
      <c r="K935" s="366">
        <v>1957232</v>
      </c>
      <c r="L935" s="366">
        <v>14</v>
      </c>
      <c r="M935" s="366">
        <v>1957232</v>
      </c>
      <c r="N935" s="366">
        <v>14</v>
      </c>
    </row>
    <row r="936" spans="1:14" ht="36">
      <c r="A936" s="364">
        <v>934</v>
      </c>
      <c r="B936" s="365" t="s">
        <v>55</v>
      </c>
      <c r="C936" s="364" t="s">
        <v>1078</v>
      </c>
      <c r="D936" s="364" t="s">
        <v>1079</v>
      </c>
      <c r="E936" s="364" t="s">
        <v>242</v>
      </c>
      <c r="F936" s="364" t="s">
        <v>1083</v>
      </c>
      <c r="G936" s="365" t="s">
        <v>312</v>
      </c>
      <c r="H936" s="364" t="s">
        <v>293</v>
      </c>
      <c r="I936" s="364" t="s">
        <v>1084</v>
      </c>
      <c r="J936" s="366" t="s">
        <v>1085</v>
      </c>
      <c r="K936" s="366">
        <v>3641284</v>
      </c>
      <c r="L936" s="366">
        <v>28</v>
      </c>
      <c r="M936" s="366">
        <v>3641284</v>
      </c>
      <c r="N936" s="366">
        <v>28</v>
      </c>
    </row>
    <row r="937" spans="1:14" ht="36">
      <c r="A937" s="364">
        <v>935</v>
      </c>
      <c r="B937" s="365" t="s">
        <v>55</v>
      </c>
      <c r="C937" s="364" t="s">
        <v>1078</v>
      </c>
      <c r="D937" s="364" t="s">
        <v>1079</v>
      </c>
      <c r="E937" s="364" t="s">
        <v>242</v>
      </c>
      <c r="F937" s="364" t="s">
        <v>1279</v>
      </c>
      <c r="G937" s="365" t="s">
        <v>369</v>
      </c>
      <c r="H937" s="364" t="s">
        <v>296</v>
      </c>
      <c r="I937" s="364" t="s">
        <v>1187</v>
      </c>
      <c r="J937" s="366" t="s">
        <v>1280</v>
      </c>
      <c r="K937" s="366">
        <v>416688</v>
      </c>
      <c r="L937" s="366">
        <v>2</v>
      </c>
      <c r="M937" s="366">
        <v>416688</v>
      </c>
      <c r="N937" s="366">
        <v>2</v>
      </c>
    </row>
    <row r="938" spans="1:14" ht="36">
      <c r="A938" s="364">
        <v>936</v>
      </c>
      <c r="B938" s="365" t="s">
        <v>55</v>
      </c>
      <c r="C938" s="364" t="s">
        <v>1078</v>
      </c>
      <c r="D938" s="364" t="s">
        <v>1079</v>
      </c>
      <c r="E938" s="364" t="s">
        <v>242</v>
      </c>
      <c r="F938" s="364" t="s">
        <v>1288</v>
      </c>
      <c r="G938" s="365" t="s">
        <v>1006</v>
      </c>
      <c r="H938" s="364" t="s">
        <v>302</v>
      </c>
      <c r="I938" s="364" t="s">
        <v>1183</v>
      </c>
      <c r="J938" s="366" t="s">
        <v>1289</v>
      </c>
      <c r="K938" s="366">
        <v>380213</v>
      </c>
      <c r="L938" s="366">
        <v>2</v>
      </c>
      <c r="M938" s="366">
        <v>380213</v>
      </c>
      <c r="N938" s="366">
        <v>2</v>
      </c>
    </row>
    <row r="939" spans="1:14" ht="36">
      <c r="A939" s="364">
        <v>937</v>
      </c>
      <c r="B939" s="365" t="s">
        <v>55</v>
      </c>
      <c r="C939" s="364" t="s">
        <v>1078</v>
      </c>
      <c r="D939" s="364" t="s">
        <v>1079</v>
      </c>
      <c r="E939" s="364" t="s">
        <v>242</v>
      </c>
      <c r="F939" s="364" t="s">
        <v>1273</v>
      </c>
      <c r="G939" s="365" t="s">
        <v>1007</v>
      </c>
      <c r="H939" s="364" t="s">
        <v>302</v>
      </c>
      <c r="I939" s="364" t="s">
        <v>1183</v>
      </c>
      <c r="J939" s="366" t="s">
        <v>1274</v>
      </c>
      <c r="K939" s="366">
        <v>362054</v>
      </c>
      <c r="L939" s="366">
        <v>2</v>
      </c>
      <c r="M939" s="366">
        <v>362054</v>
      </c>
      <c r="N939" s="366">
        <v>2</v>
      </c>
    </row>
    <row r="940" spans="1:14" ht="48">
      <c r="A940" s="364">
        <v>938</v>
      </c>
      <c r="B940" s="365" t="s">
        <v>55</v>
      </c>
      <c r="C940" s="364" t="s">
        <v>1078</v>
      </c>
      <c r="D940" s="364" t="s">
        <v>1079</v>
      </c>
      <c r="E940" s="364" t="s">
        <v>242</v>
      </c>
      <c r="F940" s="364" t="s">
        <v>1275</v>
      </c>
      <c r="G940" s="365" t="s">
        <v>413</v>
      </c>
      <c r="H940" s="364" t="s">
        <v>414</v>
      </c>
      <c r="I940" s="364" t="s">
        <v>1092</v>
      </c>
      <c r="J940" s="366" t="s">
        <v>1276</v>
      </c>
      <c r="K940" s="366">
        <v>540789</v>
      </c>
      <c r="L940" s="366">
        <v>4</v>
      </c>
      <c r="M940" s="366">
        <v>540789</v>
      </c>
      <c r="N940" s="366">
        <v>4</v>
      </c>
    </row>
    <row r="941" spans="1:14" ht="60">
      <c r="A941" s="364">
        <v>939</v>
      </c>
      <c r="B941" s="365" t="s">
        <v>438</v>
      </c>
      <c r="C941" s="364" t="s">
        <v>1078</v>
      </c>
      <c r="D941" s="364" t="s">
        <v>1102</v>
      </c>
      <c r="E941" s="364" t="s">
        <v>88</v>
      </c>
      <c r="F941" s="364" t="s">
        <v>1142</v>
      </c>
      <c r="G941" s="365" t="s">
        <v>354</v>
      </c>
      <c r="H941" s="364" t="s">
        <v>303</v>
      </c>
      <c r="I941" s="364" t="s">
        <v>1081</v>
      </c>
      <c r="J941" s="366" t="s">
        <v>1143</v>
      </c>
      <c r="K941" s="366">
        <v>957096</v>
      </c>
      <c r="L941" s="366">
        <v>14</v>
      </c>
      <c r="M941" s="366">
        <v>957096</v>
      </c>
      <c r="N941" s="366">
        <v>14</v>
      </c>
    </row>
    <row r="942" spans="1:14" ht="60">
      <c r="A942" s="364">
        <v>940</v>
      </c>
      <c r="B942" s="365" t="s">
        <v>438</v>
      </c>
      <c r="C942" s="364" t="s">
        <v>1078</v>
      </c>
      <c r="D942" s="364" t="s">
        <v>1102</v>
      </c>
      <c r="E942" s="364" t="s">
        <v>88</v>
      </c>
      <c r="F942" s="364" t="s">
        <v>1103</v>
      </c>
      <c r="G942" s="365" t="s">
        <v>977</v>
      </c>
      <c r="H942" s="364" t="s">
        <v>303</v>
      </c>
      <c r="I942" s="364" t="s">
        <v>1081</v>
      </c>
      <c r="J942" s="366" t="s">
        <v>1104</v>
      </c>
      <c r="K942" s="366">
        <v>1141128</v>
      </c>
      <c r="L942" s="366">
        <v>18</v>
      </c>
      <c r="M942" s="366">
        <v>1141128</v>
      </c>
      <c r="N942" s="366">
        <v>18</v>
      </c>
    </row>
    <row r="943" spans="1:14" ht="60">
      <c r="A943" s="364">
        <v>941</v>
      </c>
      <c r="B943" s="365" t="s">
        <v>438</v>
      </c>
      <c r="C943" s="364" t="s">
        <v>1078</v>
      </c>
      <c r="D943" s="364" t="s">
        <v>1090</v>
      </c>
      <c r="E943" s="364" t="s">
        <v>88</v>
      </c>
      <c r="F943" s="364" t="s">
        <v>1151</v>
      </c>
      <c r="G943" s="365" t="s">
        <v>996</v>
      </c>
      <c r="H943" s="364" t="s">
        <v>287</v>
      </c>
      <c r="I943" s="364" t="s">
        <v>1092</v>
      </c>
      <c r="J943" s="366" t="s">
        <v>1152</v>
      </c>
      <c r="K943" s="366">
        <v>890110</v>
      </c>
      <c r="L943" s="366">
        <v>10</v>
      </c>
      <c r="M943" s="366">
        <v>890110</v>
      </c>
      <c r="N943" s="366">
        <v>10</v>
      </c>
    </row>
    <row r="944" spans="1:14" ht="60">
      <c r="A944" s="364">
        <v>942</v>
      </c>
      <c r="B944" s="365" t="s">
        <v>438</v>
      </c>
      <c r="C944" s="364" t="s">
        <v>1078</v>
      </c>
      <c r="D944" s="364" t="s">
        <v>1090</v>
      </c>
      <c r="E944" s="364" t="s">
        <v>88</v>
      </c>
      <c r="F944" s="364" t="s">
        <v>1140</v>
      </c>
      <c r="G944" s="365" t="s">
        <v>321</v>
      </c>
      <c r="H944" s="364" t="s">
        <v>287</v>
      </c>
      <c r="I944" s="364" t="s">
        <v>1092</v>
      </c>
      <c r="J944" s="366" t="s">
        <v>1141</v>
      </c>
      <c r="K944" s="366">
        <v>2740140</v>
      </c>
      <c r="L944" s="366">
        <v>30</v>
      </c>
      <c r="M944" s="366">
        <v>2740140</v>
      </c>
      <c r="N944" s="366">
        <v>30</v>
      </c>
    </row>
    <row r="945" spans="1:14" ht="60">
      <c r="A945" s="364">
        <v>943</v>
      </c>
      <c r="B945" s="365" t="s">
        <v>438</v>
      </c>
      <c r="C945" s="364" t="s">
        <v>1078</v>
      </c>
      <c r="D945" s="364" t="s">
        <v>1090</v>
      </c>
      <c r="E945" s="364" t="s">
        <v>88</v>
      </c>
      <c r="F945" s="364" t="s">
        <v>1138</v>
      </c>
      <c r="G945" s="365" t="s">
        <v>351</v>
      </c>
      <c r="H945" s="364" t="s">
        <v>287</v>
      </c>
      <c r="I945" s="364" t="s">
        <v>1092</v>
      </c>
      <c r="J945" s="366" t="s">
        <v>1139</v>
      </c>
      <c r="K945" s="366">
        <v>2680470</v>
      </c>
      <c r="L945" s="366">
        <v>30</v>
      </c>
      <c r="M945" s="366">
        <v>2680470</v>
      </c>
      <c r="N945" s="366">
        <v>30</v>
      </c>
    </row>
    <row r="946" spans="1:14" ht="60">
      <c r="A946" s="364">
        <v>944</v>
      </c>
      <c r="B946" s="365" t="s">
        <v>438</v>
      </c>
      <c r="C946" s="364" t="s">
        <v>1078</v>
      </c>
      <c r="D946" s="364" t="s">
        <v>1090</v>
      </c>
      <c r="E946" s="364" t="s">
        <v>88</v>
      </c>
      <c r="F946" s="364" t="s">
        <v>1132</v>
      </c>
      <c r="G946" s="365" t="s">
        <v>325</v>
      </c>
      <c r="H946" s="364" t="s">
        <v>287</v>
      </c>
      <c r="I946" s="364" t="s">
        <v>1092</v>
      </c>
      <c r="J946" s="366" t="s">
        <v>1133</v>
      </c>
      <c r="K946" s="366">
        <v>163590</v>
      </c>
      <c r="L946" s="366">
        <v>2</v>
      </c>
      <c r="M946" s="366">
        <v>163590</v>
      </c>
      <c r="N946" s="366">
        <v>2</v>
      </c>
    </row>
    <row r="947" spans="1:14" ht="60">
      <c r="A947" s="364">
        <v>945</v>
      </c>
      <c r="B947" s="365" t="s">
        <v>438</v>
      </c>
      <c r="C947" s="364" t="s">
        <v>1078</v>
      </c>
      <c r="D947" s="364" t="s">
        <v>1090</v>
      </c>
      <c r="E947" s="364" t="s">
        <v>88</v>
      </c>
      <c r="F947" s="364" t="s">
        <v>1125</v>
      </c>
      <c r="G947" s="365" t="s">
        <v>340</v>
      </c>
      <c r="H947" s="364" t="s">
        <v>287</v>
      </c>
      <c r="I947" s="364" t="s">
        <v>1092</v>
      </c>
      <c r="J947" s="366" t="s">
        <v>1126</v>
      </c>
      <c r="K947" s="366">
        <v>770800</v>
      </c>
      <c r="L947" s="366">
        <v>8</v>
      </c>
      <c r="M947" s="366">
        <v>770800</v>
      </c>
      <c r="N947" s="366">
        <v>8</v>
      </c>
    </row>
    <row r="948" spans="1:14" ht="60">
      <c r="A948" s="364">
        <v>946</v>
      </c>
      <c r="B948" s="365" t="s">
        <v>438</v>
      </c>
      <c r="C948" s="364" t="s">
        <v>1078</v>
      </c>
      <c r="D948" s="364" t="s">
        <v>1079</v>
      </c>
      <c r="E948" s="364" t="s">
        <v>88</v>
      </c>
      <c r="F948" s="364" t="s">
        <v>1190</v>
      </c>
      <c r="G948" s="365" t="s">
        <v>373</v>
      </c>
      <c r="H948" s="364" t="s">
        <v>305</v>
      </c>
      <c r="I948" s="364" t="s">
        <v>1187</v>
      </c>
      <c r="J948" s="366" t="s">
        <v>1191</v>
      </c>
      <c r="K948" s="366">
        <v>1298624</v>
      </c>
      <c r="L948" s="366">
        <v>4</v>
      </c>
      <c r="M948" s="366">
        <v>1298624</v>
      </c>
      <c r="N948" s="366">
        <v>4</v>
      </c>
    </row>
    <row r="949" spans="1:14" ht="60">
      <c r="A949" s="364">
        <v>947</v>
      </c>
      <c r="B949" s="365" t="s">
        <v>438</v>
      </c>
      <c r="C949" s="364" t="s">
        <v>1078</v>
      </c>
      <c r="D949" s="364" t="s">
        <v>1079</v>
      </c>
      <c r="E949" s="364" t="s">
        <v>88</v>
      </c>
      <c r="F949" s="364" t="s">
        <v>1192</v>
      </c>
      <c r="G949" s="365" t="s">
        <v>382</v>
      </c>
      <c r="H949" s="364" t="s">
        <v>305</v>
      </c>
      <c r="I949" s="364" t="s">
        <v>1187</v>
      </c>
      <c r="J949" s="366" t="s">
        <v>1193</v>
      </c>
      <c r="K949" s="366">
        <v>1442729</v>
      </c>
      <c r="L949" s="366">
        <v>4</v>
      </c>
      <c r="M949" s="366">
        <v>1442729</v>
      </c>
      <c r="N949" s="366">
        <v>4</v>
      </c>
    </row>
    <row r="950" spans="1:14" ht="60">
      <c r="A950" s="364">
        <v>948</v>
      </c>
      <c r="B950" s="365" t="s">
        <v>438</v>
      </c>
      <c r="C950" s="364" t="s">
        <v>1078</v>
      </c>
      <c r="D950" s="364" t="s">
        <v>1159</v>
      </c>
      <c r="E950" s="364" t="s">
        <v>88</v>
      </c>
      <c r="F950" s="364" t="s">
        <v>1165</v>
      </c>
      <c r="G950" s="365" t="s">
        <v>416</v>
      </c>
      <c r="H950" s="364" t="s">
        <v>293</v>
      </c>
      <c r="I950" s="364" t="s">
        <v>1081</v>
      </c>
      <c r="J950" s="366" t="s">
        <v>1166</v>
      </c>
      <c r="K950" s="366">
        <v>435066</v>
      </c>
      <c r="L950" s="366">
        <v>6</v>
      </c>
      <c r="M950" s="366">
        <v>435066</v>
      </c>
      <c r="N950" s="366">
        <v>6</v>
      </c>
    </row>
    <row r="951" spans="1:14" ht="60">
      <c r="A951" s="364">
        <v>949</v>
      </c>
      <c r="B951" s="365" t="s">
        <v>438</v>
      </c>
      <c r="C951" s="364" t="s">
        <v>1078</v>
      </c>
      <c r="D951" s="364" t="s">
        <v>1079</v>
      </c>
      <c r="E951" s="364" t="s">
        <v>88</v>
      </c>
      <c r="F951" s="364" t="s">
        <v>1263</v>
      </c>
      <c r="G951" s="365" t="s">
        <v>330</v>
      </c>
      <c r="H951" s="364" t="s">
        <v>293</v>
      </c>
      <c r="I951" s="364" t="s">
        <v>1081</v>
      </c>
      <c r="J951" s="366" t="s">
        <v>1264</v>
      </c>
      <c r="K951" s="366">
        <v>418845</v>
      </c>
      <c r="L951" s="366">
        <v>4</v>
      </c>
      <c r="M951" s="366">
        <v>418845</v>
      </c>
      <c r="N951" s="366">
        <v>4</v>
      </c>
    </row>
    <row r="952" spans="1:14" ht="60">
      <c r="A952" s="364">
        <v>950</v>
      </c>
      <c r="B952" s="365" t="s">
        <v>438</v>
      </c>
      <c r="C952" s="364" t="s">
        <v>1078</v>
      </c>
      <c r="D952" s="364" t="s">
        <v>1079</v>
      </c>
      <c r="E952" s="364" t="s">
        <v>88</v>
      </c>
      <c r="F952" s="364" t="s">
        <v>1216</v>
      </c>
      <c r="G952" s="365" t="s">
        <v>339</v>
      </c>
      <c r="H952" s="364" t="s">
        <v>293</v>
      </c>
      <c r="I952" s="364" t="s">
        <v>1081</v>
      </c>
      <c r="J952" s="366" t="s">
        <v>1217</v>
      </c>
      <c r="K952" s="366">
        <v>311885</v>
      </c>
      <c r="L952" s="366">
        <v>4</v>
      </c>
      <c r="M952" s="366">
        <v>311885</v>
      </c>
      <c r="N952" s="366">
        <v>4</v>
      </c>
    </row>
    <row r="953" spans="1:14" ht="60">
      <c r="A953" s="364">
        <v>951</v>
      </c>
      <c r="B953" s="365" t="s">
        <v>438</v>
      </c>
      <c r="C953" s="364" t="s">
        <v>1078</v>
      </c>
      <c r="D953" s="364" t="s">
        <v>1159</v>
      </c>
      <c r="E953" s="364" t="s">
        <v>88</v>
      </c>
      <c r="F953" s="364" t="s">
        <v>1206</v>
      </c>
      <c r="G953" s="365" t="s">
        <v>335</v>
      </c>
      <c r="H953" s="364" t="s">
        <v>293</v>
      </c>
      <c r="I953" s="364" t="s">
        <v>1081</v>
      </c>
      <c r="J953" s="366" t="s">
        <v>1207</v>
      </c>
      <c r="K953" s="366">
        <v>693792</v>
      </c>
      <c r="L953" s="366">
        <v>10</v>
      </c>
      <c r="M953" s="366">
        <v>693792</v>
      </c>
      <c r="N953" s="366">
        <v>10</v>
      </c>
    </row>
    <row r="954" spans="1:14" ht="60">
      <c r="A954" s="364">
        <v>952</v>
      </c>
      <c r="B954" s="365" t="s">
        <v>438</v>
      </c>
      <c r="C954" s="364" t="s">
        <v>1078</v>
      </c>
      <c r="D954" s="364" t="s">
        <v>1079</v>
      </c>
      <c r="E954" s="364" t="s">
        <v>88</v>
      </c>
      <c r="F954" s="364" t="s">
        <v>1167</v>
      </c>
      <c r="G954" s="365" t="s">
        <v>322</v>
      </c>
      <c r="H954" s="364" t="s">
        <v>293</v>
      </c>
      <c r="I954" s="364" t="s">
        <v>1084</v>
      </c>
      <c r="J954" s="366" t="s">
        <v>1168</v>
      </c>
      <c r="K954" s="366">
        <v>1620775</v>
      </c>
      <c r="L954" s="366">
        <v>12</v>
      </c>
      <c r="M954" s="366">
        <v>1620775</v>
      </c>
      <c r="N954" s="366">
        <v>12</v>
      </c>
    </row>
    <row r="955" spans="1:14" ht="60">
      <c r="A955" s="364">
        <v>953</v>
      </c>
      <c r="B955" s="365" t="s">
        <v>438</v>
      </c>
      <c r="C955" s="364" t="s">
        <v>1078</v>
      </c>
      <c r="D955" s="364" t="s">
        <v>1079</v>
      </c>
      <c r="E955" s="364" t="s">
        <v>88</v>
      </c>
      <c r="F955" s="364" t="s">
        <v>1180</v>
      </c>
      <c r="G955" s="365" t="s">
        <v>417</v>
      </c>
      <c r="H955" s="364" t="s">
        <v>293</v>
      </c>
      <c r="I955" s="364" t="s">
        <v>1084</v>
      </c>
      <c r="J955" s="366" t="s">
        <v>1181</v>
      </c>
      <c r="K955" s="366">
        <v>1013226</v>
      </c>
      <c r="L955" s="366">
        <v>12</v>
      </c>
      <c r="M955" s="366">
        <v>1013226</v>
      </c>
      <c r="N955" s="366">
        <v>12</v>
      </c>
    </row>
    <row r="956" spans="1:14" ht="36">
      <c r="A956" s="364">
        <v>954</v>
      </c>
      <c r="B956" s="365" t="s">
        <v>9</v>
      </c>
      <c r="C956" s="364" t="s">
        <v>1078</v>
      </c>
      <c r="D956" s="364" t="s">
        <v>1079</v>
      </c>
      <c r="E956" s="364" t="s">
        <v>6</v>
      </c>
      <c r="F956" s="364" t="s">
        <v>1862</v>
      </c>
      <c r="G956" s="365" t="s">
        <v>966</v>
      </c>
      <c r="H956" s="364" t="s">
        <v>307</v>
      </c>
      <c r="I956" s="364" t="s">
        <v>1092</v>
      </c>
      <c r="J956" s="366" t="s">
        <v>1863</v>
      </c>
      <c r="K956" s="366">
        <v>354400</v>
      </c>
      <c r="L956" s="366">
        <v>4</v>
      </c>
      <c r="M956" s="366">
        <v>354400</v>
      </c>
      <c r="N956" s="366">
        <v>4</v>
      </c>
    </row>
    <row r="957" spans="1:14" ht="36">
      <c r="A957" s="364">
        <v>955</v>
      </c>
      <c r="B957" s="365" t="s">
        <v>9</v>
      </c>
      <c r="C957" s="364" t="s">
        <v>1078</v>
      </c>
      <c r="D957" s="364" t="s">
        <v>1090</v>
      </c>
      <c r="E957" s="364" t="s">
        <v>6</v>
      </c>
      <c r="F957" s="364" t="s">
        <v>1151</v>
      </c>
      <c r="G957" s="365" t="s">
        <v>996</v>
      </c>
      <c r="H957" s="364" t="s">
        <v>287</v>
      </c>
      <c r="I957" s="364" t="s">
        <v>1092</v>
      </c>
      <c r="J957" s="366" t="s">
        <v>1152</v>
      </c>
      <c r="K957" s="366">
        <v>3603860</v>
      </c>
      <c r="L957" s="366">
        <v>40</v>
      </c>
      <c r="M957" s="366">
        <v>3603860</v>
      </c>
      <c r="N957" s="366">
        <v>40</v>
      </c>
    </row>
    <row r="958" spans="1:14" ht="36">
      <c r="A958" s="364">
        <v>956</v>
      </c>
      <c r="B958" s="365" t="s">
        <v>9</v>
      </c>
      <c r="C958" s="364" t="s">
        <v>1078</v>
      </c>
      <c r="D958" s="364" t="s">
        <v>1090</v>
      </c>
      <c r="E958" s="364" t="s">
        <v>6</v>
      </c>
      <c r="F958" s="364" t="s">
        <v>1140</v>
      </c>
      <c r="G958" s="365" t="s">
        <v>321</v>
      </c>
      <c r="H958" s="364" t="s">
        <v>287</v>
      </c>
      <c r="I958" s="364" t="s">
        <v>1092</v>
      </c>
      <c r="J958" s="366" t="s">
        <v>1141</v>
      </c>
      <c r="K958" s="366">
        <v>27311233</v>
      </c>
      <c r="L958" s="366">
        <v>281</v>
      </c>
      <c r="M958" s="366">
        <v>27311233</v>
      </c>
      <c r="N958" s="366">
        <v>281</v>
      </c>
    </row>
    <row r="959" spans="1:14" ht="36">
      <c r="A959" s="364">
        <v>957</v>
      </c>
      <c r="B959" s="365" t="s">
        <v>9</v>
      </c>
      <c r="C959" s="364" t="s">
        <v>1078</v>
      </c>
      <c r="D959" s="364" t="s">
        <v>1090</v>
      </c>
      <c r="E959" s="364" t="s">
        <v>6</v>
      </c>
      <c r="F959" s="364" t="s">
        <v>1138</v>
      </c>
      <c r="G959" s="365" t="s">
        <v>351</v>
      </c>
      <c r="H959" s="364" t="s">
        <v>287</v>
      </c>
      <c r="I959" s="364" t="s">
        <v>1092</v>
      </c>
      <c r="J959" s="366" t="s">
        <v>1139</v>
      </c>
      <c r="K959" s="366">
        <v>5324284</v>
      </c>
      <c r="L959" s="366">
        <v>56</v>
      </c>
      <c r="M959" s="366">
        <v>5324284</v>
      </c>
      <c r="N959" s="366">
        <v>56</v>
      </c>
    </row>
    <row r="960" spans="1:14" ht="36">
      <c r="A960" s="364">
        <v>958</v>
      </c>
      <c r="B960" s="365" t="s">
        <v>9</v>
      </c>
      <c r="C960" s="364" t="s">
        <v>1078</v>
      </c>
      <c r="D960" s="364" t="s">
        <v>1090</v>
      </c>
      <c r="E960" s="364" t="s">
        <v>6</v>
      </c>
      <c r="F960" s="364" t="s">
        <v>1132</v>
      </c>
      <c r="G960" s="365" t="s">
        <v>325</v>
      </c>
      <c r="H960" s="364" t="s">
        <v>287</v>
      </c>
      <c r="I960" s="364" t="s">
        <v>1092</v>
      </c>
      <c r="J960" s="366" t="s">
        <v>1133</v>
      </c>
      <c r="K960" s="366">
        <v>5629890</v>
      </c>
      <c r="L960" s="366">
        <v>68</v>
      </c>
      <c r="M960" s="366">
        <v>5629890</v>
      </c>
      <c r="N960" s="366">
        <v>68</v>
      </c>
    </row>
    <row r="961" spans="1:14" ht="36">
      <c r="A961" s="364">
        <v>959</v>
      </c>
      <c r="B961" s="365" t="s">
        <v>9</v>
      </c>
      <c r="C961" s="364" t="s">
        <v>1078</v>
      </c>
      <c r="D961" s="364" t="s">
        <v>1090</v>
      </c>
      <c r="E961" s="364" t="s">
        <v>6</v>
      </c>
      <c r="F961" s="364" t="s">
        <v>1125</v>
      </c>
      <c r="G961" s="365" t="s">
        <v>340</v>
      </c>
      <c r="H961" s="364" t="s">
        <v>287</v>
      </c>
      <c r="I961" s="364" t="s">
        <v>1092</v>
      </c>
      <c r="J961" s="366" t="s">
        <v>1126</v>
      </c>
      <c r="K961" s="366">
        <v>6436650</v>
      </c>
      <c r="L961" s="366">
        <v>66</v>
      </c>
      <c r="M961" s="366">
        <v>6436650</v>
      </c>
      <c r="N961" s="366">
        <v>66</v>
      </c>
    </row>
    <row r="962" spans="1:14" ht="36">
      <c r="A962" s="364">
        <v>960</v>
      </c>
      <c r="B962" s="365" t="s">
        <v>9</v>
      </c>
      <c r="C962" s="364" t="s">
        <v>1078</v>
      </c>
      <c r="D962" s="364" t="s">
        <v>1079</v>
      </c>
      <c r="E962" s="364" t="s">
        <v>6</v>
      </c>
      <c r="F962" s="364" t="s">
        <v>1163</v>
      </c>
      <c r="G962" s="365" t="s">
        <v>340</v>
      </c>
      <c r="H962" s="364" t="s">
        <v>298</v>
      </c>
      <c r="I962" s="364" t="s">
        <v>1092</v>
      </c>
      <c r="J962" s="366" t="s">
        <v>1164</v>
      </c>
      <c r="K962" s="366">
        <v>951360</v>
      </c>
      <c r="L962" s="366">
        <v>12</v>
      </c>
      <c r="M962" s="366">
        <v>951360</v>
      </c>
      <c r="N962" s="366">
        <v>12</v>
      </c>
    </row>
    <row r="963" spans="1:14" ht="36">
      <c r="A963" s="364">
        <v>961</v>
      </c>
      <c r="B963" s="365" t="s">
        <v>9</v>
      </c>
      <c r="C963" s="364" t="s">
        <v>1078</v>
      </c>
      <c r="D963" s="364" t="s">
        <v>1090</v>
      </c>
      <c r="E963" s="364" t="s">
        <v>6</v>
      </c>
      <c r="F963" s="364" t="s">
        <v>1106</v>
      </c>
      <c r="G963" s="365" t="s">
        <v>1011</v>
      </c>
      <c r="H963" s="364" t="s">
        <v>287</v>
      </c>
      <c r="I963" s="364" t="s">
        <v>1092</v>
      </c>
      <c r="J963" s="366" t="s">
        <v>1107</v>
      </c>
      <c r="K963" s="366">
        <v>4216400</v>
      </c>
      <c r="L963" s="366">
        <v>40</v>
      </c>
      <c r="M963" s="366">
        <v>4216400</v>
      </c>
      <c r="N963" s="366">
        <v>40</v>
      </c>
    </row>
    <row r="964" spans="1:14" ht="36">
      <c r="A964" s="364">
        <v>962</v>
      </c>
      <c r="B964" s="365" t="s">
        <v>9</v>
      </c>
      <c r="C964" s="364" t="s">
        <v>1078</v>
      </c>
      <c r="D964" s="364" t="s">
        <v>1090</v>
      </c>
      <c r="E964" s="364" t="s">
        <v>6</v>
      </c>
      <c r="F964" s="364" t="s">
        <v>1214</v>
      </c>
      <c r="G964" s="365" t="s">
        <v>1010</v>
      </c>
      <c r="H964" s="364" t="s">
        <v>287</v>
      </c>
      <c r="I964" s="364" t="s">
        <v>1092</v>
      </c>
      <c r="J964" s="366" t="s">
        <v>1215</v>
      </c>
      <c r="K964" s="366">
        <v>3022362</v>
      </c>
      <c r="L964" s="366">
        <v>34</v>
      </c>
      <c r="M964" s="366">
        <v>3022362</v>
      </c>
      <c r="N964" s="366">
        <v>34</v>
      </c>
    </row>
    <row r="965" spans="1:14" ht="36">
      <c r="A965" s="364">
        <v>963</v>
      </c>
      <c r="B965" s="365" t="s">
        <v>9</v>
      </c>
      <c r="C965" s="364" t="s">
        <v>1078</v>
      </c>
      <c r="D965" s="364" t="s">
        <v>1090</v>
      </c>
      <c r="E965" s="364" t="s">
        <v>6</v>
      </c>
      <c r="F965" s="364" t="s">
        <v>1776</v>
      </c>
      <c r="G965" s="365" t="s">
        <v>347</v>
      </c>
      <c r="H965" s="364" t="s">
        <v>287</v>
      </c>
      <c r="I965" s="364" t="s">
        <v>1092</v>
      </c>
      <c r="J965" s="366" t="s">
        <v>1777</v>
      </c>
      <c r="K965" s="366">
        <v>2768880</v>
      </c>
      <c r="L965" s="366">
        <v>24</v>
      </c>
      <c r="M965" s="366">
        <v>2768880</v>
      </c>
      <c r="N965" s="366">
        <v>24</v>
      </c>
    </row>
    <row r="966" spans="1:14" ht="36">
      <c r="A966" s="364">
        <v>964</v>
      </c>
      <c r="B966" s="365" t="s">
        <v>9</v>
      </c>
      <c r="C966" s="364" t="s">
        <v>1078</v>
      </c>
      <c r="D966" s="364" t="s">
        <v>1079</v>
      </c>
      <c r="E966" s="364" t="s">
        <v>6</v>
      </c>
      <c r="F966" s="364" t="s">
        <v>1100</v>
      </c>
      <c r="G966" s="365" t="s">
        <v>324</v>
      </c>
      <c r="H966" s="364" t="s">
        <v>298</v>
      </c>
      <c r="I966" s="364" t="s">
        <v>1092</v>
      </c>
      <c r="J966" s="366" t="s">
        <v>1101</v>
      </c>
      <c r="K966" s="366">
        <v>871200</v>
      </c>
      <c r="L966" s="366">
        <v>12</v>
      </c>
      <c r="M966" s="366">
        <v>871200</v>
      </c>
      <c r="N966" s="366">
        <v>12</v>
      </c>
    </row>
    <row r="967" spans="1:14" ht="36">
      <c r="A967" s="364">
        <v>965</v>
      </c>
      <c r="B967" s="365" t="s">
        <v>9</v>
      </c>
      <c r="C967" s="364" t="s">
        <v>1078</v>
      </c>
      <c r="D967" s="364" t="s">
        <v>1079</v>
      </c>
      <c r="E967" s="364" t="s">
        <v>6</v>
      </c>
      <c r="F967" s="364" t="s">
        <v>1157</v>
      </c>
      <c r="G967" s="365" t="s">
        <v>337</v>
      </c>
      <c r="H967" s="364" t="s">
        <v>298</v>
      </c>
      <c r="I967" s="364" t="s">
        <v>1092</v>
      </c>
      <c r="J967" s="366" t="s">
        <v>1158</v>
      </c>
      <c r="K967" s="366">
        <v>3888000</v>
      </c>
      <c r="L967" s="366">
        <v>50</v>
      </c>
      <c r="M967" s="366">
        <v>3888000</v>
      </c>
      <c r="N967" s="366">
        <v>50</v>
      </c>
    </row>
    <row r="968" spans="1:14" ht="36">
      <c r="A968" s="364">
        <v>966</v>
      </c>
      <c r="B968" s="365" t="s">
        <v>9</v>
      </c>
      <c r="C968" s="364" t="s">
        <v>1078</v>
      </c>
      <c r="D968" s="364" t="s">
        <v>1079</v>
      </c>
      <c r="E968" s="364" t="s">
        <v>6</v>
      </c>
      <c r="F968" s="364" t="s">
        <v>1494</v>
      </c>
      <c r="G968" s="365" t="s">
        <v>1035</v>
      </c>
      <c r="H968" s="364" t="s">
        <v>306</v>
      </c>
      <c r="I968" s="364" t="s">
        <v>1251</v>
      </c>
      <c r="J968" s="366" t="s">
        <v>1495</v>
      </c>
      <c r="K968" s="366">
        <v>3454913</v>
      </c>
      <c r="L968" s="366">
        <v>22</v>
      </c>
      <c r="M968" s="366">
        <v>3454913</v>
      </c>
      <c r="N968" s="366">
        <v>22</v>
      </c>
    </row>
    <row r="969" spans="1:14" ht="36">
      <c r="A969" s="364">
        <v>967</v>
      </c>
      <c r="B969" s="365" t="s">
        <v>9</v>
      </c>
      <c r="C969" s="364" t="s">
        <v>1078</v>
      </c>
      <c r="D969" s="364" t="s">
        <v>1079</v>
      </c>
      <c r="E969" s="364" t="s">
        <v>6</v>
      </c>
      <c r="F969" s="364" t="s">
        <v>1864</v>
      </c>
      <c r="G969" s="365" t="s">
        <v>1865</v>
      </c>
      <c r="H969" s="364" t="s">
        <v>306</v>
      </c>
      <c r="I969" s="364" t="s">
        <v>1183</v>
      </c>
      <c r="J969" s="366" t="s">
        <v>1866</v>
      </c>
      <c r="K969" s="366">
        <v>484330</v>
      </c>
      <c r="L969" s="366">
        <v>2</v>
      </c>
      <c r="M969" s="366">
        <v>484330</v>
      </c>
      <c r="N969" s="366">
        <v>2</v>
      </c>
    </row>
    <row r="970" spans="1:14" ht="36">
      <c r="A970" s="364">
        <v>968</v>
      </c>
      <c r="B970" s="365" t="s">
        <v>9</v>
      </c>
      <c r="C970" s="364" t="s">
        <v>1078</v>
      </c>
      <c r="D970" s="364" t="s">
        <v>1090</v>
      </c>
      <c r="E970" s="364" t="s">
        <v>6</v>
      </c>
      <c r="F970" s="364" t="s">
        <v>1202</v>
      </c>
      <c r="G970" s="365" t="s">
        <v>975</v>
      </c>
      <c r="H970" s="364" t="s">
        <v>289</v>
      </c>
      <c r="I970" s="364" t="s">
        <v>1115</v>
      </c>
      <c r="J970" s="366" t="s">
        <v>1203</v>
      </c>
      <c r="K970" s="366">
        <v>1216171</v>
      </c>
      <c r="L970" s="366">
        <v>11</v>
      </c>
      <c r="M970" s="366">
        <v>1216171</v>
      </c>
      <c r="N970" s="366">
        <v>11</v>
      </c>
    </row>
    <row r="971" spans="1:14" ht="48">
      <c r="A971" s="364">
        <v>969</v>
      </c>
      <c r="B971" s="365" t="s">
        <v>9</v>
      </c>
      <c r="C971" s="364" t="s">
        <v>1078</v>
      </c>
      <c r="D971" s="364" t="s">
        <v>1090</v>
      </c>
      <c r="E971" s="364" t="s">
        <v>6</v>
      </c>
      <c r="F971" s="364" t="s">
        <v>1384</v>
      </c>
      <c r="G971" s="365" t="s">
        <v>961</v>
      </c>
      <c r="H971" s="364" t="s">
        <v>283</v>
      </c>
      <c r="I971" s="364" t="s">
        <v>1187</v>
      </c>
      <c r="J971" s="366" t="s">
        <v>1385</v>
      </c>
      <c r="K971" s="366">
        <v>574710</v>
      </c>
      <c r="L971" s="366">
        <v>2</v>
      </c>
      <c r="M971" s="366">
        <v>574710</v>
      </c>
      <c r="N971" s="366">
        <v>2</v>
      </c>
    </row>
    <row r="972" spans="1:14" ht="48">
      <c r="A972" s="364">
        <v>970</v>
      </c>
      <c r="B972" s="365" t="s">
        <v>9</v>
      </c>
      <c r="C972" s="364" t="s">
        <v>1078</v>
      </c>
      <c r="D972" s="364" t="s">
        <v>1079</v>
      </c>
      <c r="E972" s="364" t="s">
        <v>6</v>
      </c>
      <c r="F972" s="364" t="s">
        <v>1218</v>
      </c>
      <c r="G972" s="365" t="s">
        <v>342</v>
      </c>
      <c r="H972" s="364" t="s">
        <v>301</v>
      </c>
      <c r="I972" s="364" t="s">
        <v>1187</v>
      </c>
      <c r="J972" s="366" t="s">
        <v>1219</v>
      </c>
      <c r="K972" s="366">
        <v>498590</v>
      </c>
      <c r="L972" s="366">
        <v>2</v>
      </c>
      <c r="M972" s="366">
        <v>498590</v>
      </c>
      <c r="N972" s="366">
        <v>2</v>
      </c>
    </row>
    <row r="973" spans="1:14" ht="36">
      <c r="A973" s="364">
        <v>971</v>
      </c>
      <c r="B973" s="365" t="s">
        <v>9</v>
      </c>
      <c r="C973" s="364" t="s">
        <v>1078</v>
      </c>
      <c r="D973" s="364" t="s">
        <v>1086</v>
      </c>
      <c r="E973" s="364" t="s">
        <v>6</v>
      </c>
      <c r="F973" s="364" t="s">
        <v>1350</v>
      </c>
      <c r="G973" s="365" t="s">
        <v>319</v>
      </c>
      <c r="H973" s="364" t="s">
        <v>294</v>
      </c>
      <c r="I973" s="364" t="s">
        <v>1081</v>
      </c>
      <c r="J973" s="366" t="s">
        <v>1351</v>
      </c>
      <c r="K973" s="366">
        <v>363159</v>
      </c>
      <c r="L973" s="366">
        <v>6</v>
      </c>
      <c r="M973" s="366">
        <v>363159</v>
      </c>
      <c r="N973" s="366">
        <v>6</v>
      </c>
    </row>
    <row r="974" spans="1:14" ht="36">
      <c r="A974" s="364">
        <v>972</v>
      </c>
      <c r="B974" s="365" t="s">
        <v>9</v>
      </c>
      <c r="C974" s="364" t="s">
        <v>1078</v>
      </c>
      <c r="D974" s="364" t="s">
        <v>1079</v>
      </c>
      <c r="E974" s="364" t="s">
        <v>6</v>
      </c>
      <c r="F974" s="364" t="s">
        <v>1261</v>
      </c>
      <c r="G974" s="365" t="s">
        <v>324</v>
      </c>
      <c r="H974" s="364" t="s">
        <v>294</v>
      </c>
      <c r="I974" s="364" t="s">
        <v>1081</v>
      </c>
      <c r="J974" s="366" t="s">
        <v>1262</v>
      </c>
      <c r="K974" s="366">
        <v>281899</v>
      </c>
      <c r="L974" s="366">
        <v>4</v>
      </c>
      <c r="M974" s="366">
        <v>281899</v>
      </c>
      <c r="N974" s="366">
        <v>4</v>
      </c>
    </row>
    <row r="975" spans="1:14" ht="36">
      <c r="A975" s="364">
        <v>973</v>
      </c>
      <c r="B975" s="365" t="s">
        <v>9</v>
      </c>
      <c r="C975" s="364" t="s">
        <v>1078</v>
      </c>
      <c r="D975" s="364" t="s">
        <v>1079</v>
      </c>
      <c r="E975" s="364" t="s">
        <v>6</v>
      </c>
      <c r="F975" s="364" t="s">
        <v>1098</v>
      </c>
      <c r="G975" s="365" t="s">
        <v>311</v>
      </c>
      <c r="H975" s="364" t="s">
        <v>294</v>
      </c>
      <c r="I975" s="364" t="s">
        <v>1081</v>
      </c>
      <c r="J975" s="366" t="s">
        <v>1099</v>
      </c>
      <c r="K975" s="366">
        <v>1210893</v>
      </c>
      <c r="L975" s="366">
        <v>16</v>
      </c>
      <c r="M975" s="366">
        <v>1210893</v>
      </c>
      <c r="N975" s="366">
        <v>16</v>
      </c>
    </row>
    <row r="976" spans="1:14" ht="36">
      <c r="A976" s="364">
        <v>974</v>
      </c>
      <c r="B976" s="365" t="s">
        <v>9</v>
      </c>
      <c r="C976" s="364" t="s">
        <v>1078</v>
      </c>
      <c r="D976" s="364" t="s">
        <v>1090</v>
      </c>
      <c r="E976" s="364" t="s">
        <v>6</v>
      </c>
      <c r="F976" s="364" t="s">
        <v>1490</v>
      </c>
      <c r="G976" s="365" t="s">
        <v>340</v>
      </c>
      <c r="H976" s="364" t="s">
        <v>300</v>
      </c>
      <c r="I976" s="364" t="s">
        <v>1081</v>
      </c>
      <c r="J976" s="366" t="s">
        <v>1491</v>
      </c>
      <c r="K976" s="366">
        <v>206241</v>
      </c>
      <c r="L976" s="366">
        <v>2</v>
      </c>
      <c r="M976" s="366">
        <v>206241</v>
      </c>
      <c r="N976" s="366">
        <v>2</v>
      </c>
    </row>
    <row r="977" spans="1:14" ht="36">
      <c r="A977" s="364">
        <v>975</v>
      </c>
      <c r="B977" s="365" t="s">
        <v>9</v>
      </c>
      <c r="C977" s="364" t="s">
        <v>1078</v>
      </c>
      <c r="D977" s="364" t="s">
        <v>1079</v>
      </c>
      <c r="E977" s="364" t="s">
        <v>6</v>
      </c>
      <c r="F977" s="364" t="s">
        <v>1259</v>
      </c>
      <c r="G977" s="365" t="s">
        <v>367</v>
      </c>
      <c r="H977" s="364" t="s">
        <v>291</v>
      </c>
      <c r="I977" s="364" t="s">
        <v>1081</v>
      </c>
      <c r="J977" s="366" t="s">
        <v>1260</v>
      </c>
      <c r="K977" s="366">
        <v>297608</v>
      </c>
      <c r="L977" s="366">
        <v>2</v>
      </c>
      <c r="M977" s="366">
        <v>297608</v>
      </c>
      <c r="N977" s="366">
        <v>2</v>
      </c>
    </row>
    <row r="978" spans="1:14" ht="36">
      <c r="A978" s="364">
        <v>976</v>
      </c>
      <c r="B978" s="365" t="s">
        <v>9</v>
      </c>
      <c r="C978" s="364" t="s">
        <v>1078</v>
      </c>
      <c r="D978" s="364" t="s">
        <v>1079</v>
      </c>
      <c r="E978" s="364" t="s">
        <v>6</v>
      </c>
      <c r="F978" s="364" t="s">
        <v>1257</v>
      </c>
      <c r="G978" s="365" t="s">
        <v>376</v>
      </c>
      <c r="H978" s="364" t="s">
        <v>291</v>
      </c>
      <c r="I978" s="364" t="s">
        <v>1081</v>
      </c>
      <c r="J978" s="366" t="s">
        <v>1258</v>
      </c>
      <c r="K978" s="366">
        <v>307399</v>
      </c>
      <c r="L978" s="366">
        <v>2</v>
      </c>
      <c r="M978" s="366">
        <v>307399</v>
      </c>
      <c r="N978" s="366">
        <v>2</v>
      </c>
    </row>
    <row r="979" spans="1:14" ht="36">
      <c r="A979" s="364">
        <v>977</v>
      </c>
      <c r="B979" s="365" t="s">
        <v>9</v>
      </c>
      <c r="C979" s="364" t="s">
        <v>1078</v>
      </c>
      <c r="D979" s="364" t="s">
        <v>1079</v>
      </c>
      <c r="E979" s="364" t="s">
        <v>6</v>
      </c>
      <c r="F979" s="364" t="s">
        <v>1144</v>
      </c>
      <c r="G979" s="365" t="s">
        <v>332</v>
      </c>
      <c r="H979" s="364" t="s">
        <v>293</v>
      </c>
      <c r="I979" s="364" t="s">
        <v>1081</v>
      </c>
      <c r="J979" s="366" t="s">
        <v>1145</v>
      </c>
      <c r="K979" s="366">
        <v>2057287</v>
      </c>
      <c r="L979" s="366">
        <v>24</v>
      </c>
      <c r="M979" s="366">
        <v>2057287</v>
      </c>
      <c r="N979" s="366">
        <v>24</v>
      </c>
    </row>
    <row r="980" spans="1:14" ht="48">
      <c r="A980" s="364">
        <v>978</v>
      </c>
      <c r="B980" s="365" t="s">
        <v>9</v>
      </c>
      <c r="C980" s="364" t="s">
        <v>1078</v>
      </c>
      <c r="D980" s="364" t="s">
        <v>1159</v>
      </c>
      <c r="E980" s="364" t="s">
        <v>6</v>
      </c>
      <c r="F980" s="364" t="s">
        <v>1165</v>
      </c>
      <c r="G980" s="365" t="s">
        <v>416</v>
      </c>
      <c r="H980" s="364" t="s">
        <v>293</v>
      </c>
      <c r="I980" s="364" t="s">
        <v>1081</v>
      </c>
      <c r="J980" s="366" t="s">
        <v>1166</v>
      </c>
      <c r="K980" s="366">
        <v>1015153</v>
      </c>
      <c r="L980" s="366">
        <v>14</v>
      </c>
      <c r="M980" s="366">
        <v>1015153</v>
      </c>
      <c r="N980" s="366">
        <v>14</v>
      </c>
    </row>
    <row r="981" spans="1:14" ht="36">
      <c r="A981" s="364">
        <v>979</v>
      </c>
      <c r="B981" s="365" t="s">
        <v>9</v>
      </c>
      <c r="C981" s="364" t="s">
        <v>1078</v>
      </c>
      <c r="D981" s="364" t="s">
        <v>1079</v>
      </c>
      <c r="E981" s="364" t="s">
        <v>6</v>
      </c>
      <c r="F981" s="364" t="s">
        <v>1243</v>
      </c>
      <c r="G981" s="365" t="s">
        <v>320</v>
      </c>
      <c r="H981" s="364" t="s">
        <v>293</v>
      </c>
      <c r="I981" s="364" t="s">
        <v>1081</v>
      </c>
      <c r="J981" s="366" t="s">
        <v>1244</v>
      </c>
      <c r="K981" s="366">
        <v>923771</v>
      </c>
      <c r="L981" s="366">
        <v>8</v>
      </c>
      <c r="M981" s="366">
        <v>923771</v>
      </c>
      <c r="N981" s="366">
        <v>8</v>
      </c>
    </row>
    <row r="982" spans="1:14" ht="36">
      <c r="A982" s="364">
        <v>980</v>
      </c>
      <c r="B982" s="365" t="s">
        <v>9</v>
      </c>
      <c r="C982" s="364" t="s">
        <v>1078</v>
      </c>
      <c r="D982" s="364" t="s">
        <v>1079</v>
      </c>
      <c r="E982" s="364" t="s">
        <v>6</v>
      </c>
      <c r="F982" s="364" t="s">
        <v>1269</v>
      </c>
      <c r="G982" s="365" t="s">
        <v>358</v>
      </c>
      <c r="H982" s="364" t="s">
        <v>293</v>
      </c>
      <c r="I982" s="364" t="s">
        <v>1081</v>
      </c>
      <c r="J982" s="366" t="s">
        <v>1270</v>
      </c>
      <c r="K982" s="366">
        <v>193032</v>
      </c>
      <c r="L982" s="366">
        <v>2</v>
      </c>
      <c r="M982" s="366">
        <v>193032</v>
      </c>
      <c r="N982" s="366">
        <v>2</v>
      </c>
    </row>
    <row r="983" spans="1:14" ht="36">
      <c r="A983" s="364">
        <v>981</v>
      </c>
      <c r="B983" s="365" t="s">
        <v>9</v>
      </c>
      <c r="C983" s="364" t="s">
        <v>1078</v>
      </c>
      <c r="D983" s="364" t="s">
        <v>1079</v>
      </c>
      <c r="E983" s="364" t="s">
        <v>6</v>
      </c>
      <c r="F983" s="364" t="s">
        <v>1263</v>
      </c>
      <c r="G983" s="365" t="s">
        <v>330</v>
      </c>
      <c r="H983" s="364" t="s">
        <v>293</v>
      </c>
      <c r="I983" s="364" t="s">
        <v>1081</v>
      </c>
      <c r="J983" s="366" t="s">
        <v>1264</v>
      </c>
      <c r="K983" s="366">
        <v>837690</v>
      </c>
      <c r="L983" s="366">
        <v>8</v>
      </c>
      <c r="M983" s="366">
        <v>837690</v>
      </c>
      <c r="N983" s="366">
        <v>8</v>
      </c>
    </row>
    <row r="984" spans="1:14" ht="36">
      <c r="A984" s="364">
        <v>982</v>
      </c>
      <c r="B984" s="365" t="s">
        <v>9</v>
      </c>
      <c r="C984" s="364" t="s">
        <v>1078</v>
      </c>
      <c r="D984" s="364" t="s">
        <v>1079</v>
      </c>
      <c r="E984" s="364" t="s">
        <v>6</v>
      </c>
      <c r="F984" s="364" t="s">
        <v>1216</v>
      </c>
      <c r="G984" s="365" t="s">
        <v>339</v>
      </c>
      <c r="H984" s="364" t="s">
        <v>293</v>
      </c>
      <c r="I984" s="364" t="s">
        <v>1081</v>
      </c>
      <c r="J984" s="366" t="s">
        <v>1217</v>
      </c>
      <c r="K984" s="366">
        <v>623770</v>
      </c>
      <c r="L984" s="366">
        <v>8</v>
      </c>
      <c r="M984" s="366">
        <v>623770</v>
      </c>
      <c r="N984" s="366">
        <v>8</v>
      </c>
    </row>
    <row r="985" spans="1:14" ht="36">
      <c r="A985" s="364">
        <v>983</v>
      </c>
      <c r="B985" s="365" t="s">
        <v>9</v>
      </c>
      <c r="C985" s="364" t="s">
        <v>1078</v>
      </c>
      <c r="D985" s="364" t="s">
        <v>1086</v>
      </c>
      <c r="E985" s="364" t="s">
        <v>6</v>
      </c>
      <c r="F985" s="364" t="s">
        <v>1208</v>
      </c>
      <c r="G985" s="365" t="s">
        <v>415</v>
      </c>
      <c r="H985" s="364" t="s">
        <v>293</v>
      </c>
      <c r="I985" s="364" t="s">
        <v>1081</v>
      </c>
      <c r="J985" s="366" t="s">
        <v>1209</v>
      </c>
      <c r="K985" s="366">
        <v>1172943</v>
      </c>
      <c r="L985" s="366">
        <v>18</v>
      </c>
      <c r="M985" s="366">
        <v>1172943</v>
      </c>
      <c r="N985" s="366">
        <v>18</v>
      </c>
    </row>
    <row r="986" spans="1:14" ht="36">
      <c r="A986" s="364">
        <v>984</v>
      </c>
      <c r="B986" s="365" t="s">
        <v>9</v>
      </c>
      <c r="C986" s="364" t="s">
        <v>1078</v>
      </c>
      <c r="D986" s="364" t="s">
        <v>1079</v>
      </c>
      <c r="E986" s="364" t="s">
        <v>6</v>
      </c>
      <c r="F986" s="364" t="s">
        <v>1080</v>
      </c>
      <c r="G986" s="365" t="s">
        <v>316</v>
      </c>
      <c r="H986" s="364" t="s">
        <v>293</v>
      </c>
      <c r="I986" s="364" t="s">
        <v>1081</v>
      </c>
      <c r="J986" s="366" t="s">
        <v>1082</v>
      </c>
      <c r="K986" s="366">
        <v>-30782552</v>
      </c>
      <c r="L986" s="366">
        <v>-356</v>
      </c>
      <c r="M986" s="366">
        <v>-30782552</v>
      </c>
      <c r="N986" s="366">
        <v>-356</v>
      </c>
    </row>
    <row r="987" spans="1:14" ht="36">
      <c r="A987" s="364">
        <v>985</v>
      </c>
      <c r="B987" s="365" t="s">
        <v>9</v>
      </c>
      <c r="C987" s="364" t="s">
        <v>1078</v>
      </c>
      <c r="D987" s="364" t="s">
        <v>1079</v>
      </c>
      <c r="E987" s="364" t="s">
        <v>6</v>
      </c>
      <c r="F987" s="364" t="s">
        <v>1346</v>
      </c>
      <c r="G987" s="365" t="s">
        <v>348</v>
      </c>
      <c r="H987" s="364" t="s">
        <v>1039</v>
      </c>
      <c r="I987" s="364" t="s">
        <v>1081</v>
      </c>
      <c r="J987" s="366" t="s">
        <v>1347</v>
      </c>
      <c r="K987" s="366">
        <v>316602</v>
      </c>
      <c r="L987" s="366">
        <v>2</v>
      </c>
      <c r="M987" s="366">
        <v>316602</v>
      </c>
      <c r="N987" s="366">
        <v>2</v>
      </c>
    </row>
    <row r="988" spans="1:14" ht="36">
      <c r="A988" s="364">
        <v>986</v>
      </c>
      <c r="B988" s="365" t="s">
        <v>9</v>
      </c>
      <c r="C988" s="364" t="s">
        <v>1078</v>
      </c>
      <c r="D988" s="364" t="s">
        <v>1079</v>
      </c>
      <c r="E988" s="364" t="s">
        <v>6</v>
      </c>
      <c r="F988" s="364" t="s">
        <v>1323</v>
      </c>
      <c r="G988" s="365" t="s">
        <v>372</v>
      </c>
      <c r="H988" s="364" t="s">
        <v>1039</v>
      </c>
      <c r="I988" s="364" t="s">
        <v>1081</v>
      </c>
      <c r="J988" s="366" t="s">
        <v>1324</v>
      </c>
      <c r="K988" s="366">
        <v>313265</v>
      </c>
      <c r="L988" s="366">
        <v>2</v>
      </c>
      <c r="M988" s="366">
        <v>313265</v>
      </c>
      <c r="N988" s="366">
        <v>2</v>
      </c>
    </row>
    <row r="989" spans="1:14" ht="36">
      <c r="A989" s="364">
        <v>987</v>
      </c>
      <c r="B989" s="365" t="s">
        <v>9</v>
      </c>
      <c r="C989" s="364" t="s">
        <v>1078</v>
      </c>
      <c r="D989" s="364" t="s">
        <v>1079</v>
      </c>
      <c r="E989" s="364" t="s">
        <v>6</v>
      </c>
      <c r="F989" s="364" t="s">
        <v>1271</v>
      </c>
      <c r="G989" s="365" t="s">
        <v>1014</v>
      </c>
      <c r="H989" s="364" t="s">
        <v>295</v>
      </c>
      <c r="I989" s="364" t="s">
        <v>1183</v>
      </c>
      <c r="J989" s="366" t="s">
        <v>1272</v>
      </c>
      <c r="K989" s="366">
        <v>122657</v>
      </c>
      <c r="L989" s="366">
        <v>1</v>
      </c>
      <c r="M989" s="366">
        <v>122657</v>
      </c>
      <c r="N989" s="366">
        <v>1</v>
      </c>
    </row>
    <row r="990" spans="1:14" ht="48">
      <c r="A990" s="364">
        <v>988</v>
      </c>
      <c r="B990" s="365" t="s">
        <v>9</v>
      </c>
      <c r="C990" s="364" t="s">
        <v>1078</v>
      </c>
      <c r="D990" s="364" t="s">
        <v>1159</v>
      </c>
      <c r="E990" s="364" t="s">
        <v>6</v>
      </c>
      <c r="F990" s="364" t="s">
        <v>1499</v>
      </c>
      <c r="G990" s="365" t="s">
        <v>1060</v>
      </c>
      <c r="H990" s="364" t="s">
        <v>294</v>
      </c>
      <c r="I990" s="364" t="s">
        <v>1084</v>
      </c>
      <c r="J990" s="366" t="s">
        <v>1500</v>
      </c>
      <c r="K990" s="366">
        <v>155998</v>
      </c>
      <c r="L990" s="366">
        <v>2</v>
      </c>
      <c r="M990" s="366">
        <v>155998</v>
      </c>
      <c r="N990" s="366">
        <v>2</v>
      </c>
    </row>
    <row r="991" spans="1:14" ht="36">
      <c r="A991" s="364">
        <v>989</v>
      </c>
      <c r="B991" s="365" t="s">
        <v>9</v>
      </c>
      <c r="C991" s="364" t="s">
        <v>1078</v>
      </c>
      <c r="D991" s="364" t="s">
        <v>1079</v>
      </c>
      <c r="E991" s="364" t="s">
        <v>6</v>
      </c>
      <c r="F991" s="364" t="s">
        <v>1265</v>
      </c>
      <c r="G991" s="365" t="s">
        <v>317</v>
      </c>
      <c r="H991" s="364" t="s">
        <v>293</v>
      </c>
      <c r="I991" s="364" t="s">
        <v>1084</v>
      </c>
      <c r="J991" s="366" t="s">
        <v>1266</v>
      </c>
      <c r="K991" s="366">
        <v>957938</v>
      </c>
      <c r="L991" s="366">
        <v>11</v>
      </c>
      <c r="M991" s="366">
        <v>957938</v>
      </c>
      <c r="N991" s="366">
        <v>11</v>
      </c>
    </row>
    <row r="992" spans="1:14" ht="36">
      <c r="A992" s="364">
        <v>990</v>
      </c>
      <c r="B992" s="365" t="s">
        <v>9</v>
      </c>
      <c r="C992" s="364" t="s">
        <v>1078</v>
      </c>
      <c r="D992" s="364" t="s">
        <v>1079</v>
      </c>
      <c r="E992" s="364" t="s">
        <v>6</v>
      </c>
      <c r="F992" s="364" t="s">
        <v>1222</v>
      </c>
      <c r="G992" s="365" t="s">
        <v>968</v>
      </c>
      <c r="H992" s="364" t="s">
        <v>293</v>
      </c>
      <c r="I992" s="364" t="s">
        <v>1084</v>
      </c>
      <c r="J992" s="366" t="s">
        <v>1223</v>
      </c>
      <c r="K992" s="366">
        <v>1822488</v>
      </c>
      <c r="L992" s="366">
        <v>16</v>
      </c>
      <c r="M992" s="366">
        <v>1822488</v>
      </c>
      <c r="N992" s="366">
        <v>16</v>
      </c>
    </row>
    <row r="993" spans="1:14" ht="36">
      <c r="A993" s="364">
        <v>991</v>
      </c>
      <c r="B993" s="365" t="s">
        <v>9</v>
      </c>
      <c r="C993" s="364" t="s">
        <v>1078</v>
      </c>
      <c r="D993" s="364" t="s">
        <v>1079</v>
      </c>
      <c r="E993" s="364" t="s">
        <v>6</v>
      </c>
      <c r="F993" s="364" t="s">
        <v>1153</v>
      </c>
      <c r="G993" s="365" t="s">
        <v>969</v>
      </c>
      <c r="H993" s="364" t="s">
        <v>293</v>
      </c>
      <c r="I993" s="364" t="s">
        <v>1084</v>
      </c>
      <c r="J993" s="366" t="s">
        <v>1154</v>
      </c>
      <c r="K993" s="366">
        <v>2245980</v>
      </c>
      <c r="L993" s="366">
        <v>22</v>
      </c>
      <c r="M993" s="366">
        <v>2245980</v>
      </c>
      <c r="N993" s="366">
        <v>22</v>
      </c>
    </row>
    <row r="994" spans="1:14" ht="36">
      <c r="A994" s="364">
        <v>992</v>
      </c>
      <c r="B994" s="365" t="s">
        <v>9</v>
      </c>
      <c r="C994" s="364" t="s">
        <v>1078</v>
      </c>
      <c r="D994" s="364" t="s">
        <v>1079</v>
      </c>
      <c r="E994" s="364" t="s">
        <v>6</v>
      </c>
      <c r="F994" s="364" t="s">
        <v>1094</v>
      </c>
      <c r="G994" s="365" t="s">
        <v>336</v>
      </c>
      <c r="H994" s="364" t="s">
        <v>293</v>
      </c>
      <c r="I994" s="364" t="s">
        <v>1084</v>
      </c>
      <c r="J994" s="366" t="s">
        <v>1095</v>
      </c>
      <c r="K994" s="366">
        <v>-5304826</v>
      </c>
      <c r="L994" s="366">
        <v>-40</v>
      </c>
      <c r="M994" s="366">
        <v>-5304826</v>
      </c>
      <c r="N994" s="366">
        <v>-40</v>
      </c>
    </row>
    <row r="995" spans="1:14" ht="36">
      <c r="A995" s="364">
        <v>993</v>
      </c>
      <c r="B995" s="365" t="s">
        <v>9</v>
      </c>
      <c r="C995" s="364" t="s">
        <v>1078</v>
      </c>
      <c r="D995" s="364" t="s">
        <v>1079</v>
      </c>
      <c r="E995" s="364" t="s">
        <v>6</v>
      </c>
      <c r="F995" s="364" t="s">
        <v>1083</v>
      </c>
      <c r="G995" s="365" t="s">
        <v>312</v>
      </c>
      <c r="H995" s="364" t="s">
        <v>293</v>
      </c>
      <c r="I995" s="364" t="s">
        <v>1084</v>
      </c>
      <c r="J995" s="366" t="s">
        <v>1085</v>
      </c>
      <c r="K995" s="366">
        <v>4421559</v>
      </c>
      <c r="L995" s="366">
        <v>34</v>
      </c>
      <c r="M995" s="366">
        <v>4421559</v>
      </c>
      <c r="N995" s="366">
        <v>34</v>
      </c>
    </row>
    <row r="996" spans="1:14" ht="36">
      <c r="A996" s="364">
        <v>994</v>
      </c>
      <c r="B996" s="365" t="s">
        <v>9</v>
      </c>
      <c r="C996" s="364" t="s">
        <v>1078</v>
      </c>
      <c r="D996" s="364" t="s">
        <v>1079</v>
      </c>
      <c r="E996" s="364" t="s">
        <v>6</v>
      </c>
      <c r="F996" s="364" t="s">
        <v>1196</v>
      </c>
      <c r="G996" s="365" t="s">
        <v>334</v>
      </c>
      <c r="H996" s="364" t="s">
        <v>293</v>
      </c>
      <c r="I996" s="364" t="s">
        <v>1084</v>
      </c>
      <c r="J996" s="366" t="s">
        <v>1197</v>
      </c>
      <c r="K996" s="366">
        <v>202061</v>
      </c>
      <c r="L996" s="366">
        <v>2</v>
      </c>
      <c r="M996" s="366">
        <v>202061</v>
      </c>
      <c r="N996" s="366">
        <v>2</v>
      </c>
    </row>
    <row r="997" spans="1:14" ht="36">
      <c r="A997" s="364">
        <v>995</v>
      </c>
      <c r="B997" s="365" t="s">
        <v>9</v>
      </c>
      <c r="C997" s="364" t="s">
        <v>1078</v>
      </c>
      <c r="D997" s="364" t="s">
        <v>1079</v>
      </c>
      <c r="E997" s="364" t="s">
        <v>6</v>
      </c>
      <c r="F997" s="364" t="s">
        <v>1180</v>
      </c>
      <c r="G997" s="365" t="s">
        <v>417</v>
      </c>
      <c r="H997" s="364" t="s">
        <v>293</v>
      </c>
      <c r="I997" s="364" t="s">
        <v>1084</v>
      </c>
      <c r="J997" s="366" t="s">
        <v>1181</v>
      </c>
      <c r="K997" s="366">
        <v>2533064</v>
      </c>
      <c r="L997" s="366">
        <v>30</v>
      </c>
      <c r="M997" s="366">
        <v>2533064</v>
      </c>
      <c r="N997" s="366">
        <v>30</v>
      </c>
    </row>
    <row r="998" spans="1:14" ht="36">
      <c r="A998" s="364">
        <v>996</v>
      </c>
      <c r="B998" s="365" t="s">
        <v>9</v>
      </c>
      <c r="C998" s="364" t="s">
        <v>1078</v>
      </c>
      <c r="D998" s="364" t="s">
        <v>1079</v>
      </c>
      <c r="E998" s="364" t="s">
        <v>6</v>
      </c>
      <c r="F998" s="364" t="s">
        <v>1281</v>
      </c>
      <c r="G998" s="365" t="s">
        <v>368</v>
      </c>
      <c r="H998" s="364" t="s">
        <v>296</v>
      </c>
      <c r="I998" s="364" t="s">
        <v>1282</v>
      </c>
      <c r="J998" s="366" t="s">
        <v>1283</v>
      </c>
      <c r="K998" s="366">
        <v>397181</v>
      </c>
      <c r="L998" s="366">
        <v>2</v>
      </c>
      <c r="M998" s="366">
        <v>397181</v>
      </c>
      <c r="N998" s="366">
        <v>2</v>
      </c>
    </row>
    <row r="999" spans="1:14" ht="48">
      <c r="A999" s="364">
        <v>997</v>
      </c>
      <c r="B999" s="365" t="s">
        <v>9</v>
      </c>
      <c r="C999" s="364" t="s">
        <v>1078</v>
      </c>
      <c r="D999" s="364" t="s">
        <v>1090</v>
      </c>
      <c r="E999" s="364" t="s">
        <v>6</v>
      </c>
      <c r="F999" s="364" t="s">
        <v>1492</v>
      </c>
      <c r="G999" s="365" t="s">
        <v>1064</v>
      </c>
      <c r="H999" s="364" t="s">
        <v>284</v>
      </c>
      <c r="I999" s="364" t="s">
        <v>1251</v>
      </c>
      <c r="J999" s="366" t="s">
        <v>1493</v>
      </c>
      <c r="K999" s="366">
        <v>1234647</v>
      </c>
      <c r="L999" s="366">
        <v>4</v>
      </c>
      <c r="M999" s="366">
        <v>1234647</v>
      </c>
      <c r="N999" s="366">
        <v>4</v>
      </c>
    </row>
    <row r="1000" spans="1:14" ht="60">
      <c r="A1000" s="364">
        <v>998</v>
      </c>
      <c r="B1000" s="365" t="s">
        <v>9</v>
      </c>
      <c r="C1000" s="364" t="s">
        <v>1078</v>
      </c>
      <c r="D1000" s="364" t="s">
        <v>1131</v>
      </c>
      <c r="E1000" s="364" t="s">
        <v>6</v>
      </c>
      <c r="F1000" s="364" t="s">
        <v>1444</v>
      </c>
      <c r="G1000" s="365" t="s">
        <v>378</v>
      </c>
      <c r="H1000" s="364" t="s">
        <v>283</v>
      </c>
      <c r="I1000" s="364" t="s">
        <v>1251</v>
      </c>
      <c r="J1000" s="366" t="s">
        <v>1445</v>
      </c>
      <c r="K1000" s="366">
        <v>708255</v>
      </c>
      <c r="L1000" s="366">
        <v>2</v>
      </c>
      <c r="M1000" s="366">
        <v>708255</v>
      </c>
      <c r="N1000" s="366">
        <v>2</v>
      </c>
    </row>
    <row r="1001" spans="1:14" ht="36">
      <c r="A1001" s="364">
        <v>999</v>
      </c>
      <c r="B1001" s="365" t="s">
        <v>9</v>
      </c>
      <c r="C1001" s="364" t="s">
        <v>1078</v>
      </c>
      <c r="D1001" s="364" t="s">
        <v>1090</v>
      </c>
      <c r="E1001" s="364" t="s">
        <v>6</v>
      </c>
      <c r="F1001" s="364" t="s">
        <v>1250</v>
      </c>
      <c r="G1001" s="365" t="s">
        <v>370</v>
      </c>
      <c r="H1001" s="364" t="s">
        <v>285</v>
      </c>
      <c r="I1001" s="364" t="s">
        <v>1251</v>
      </c>
      <c r="J1001" s="366" t="s">
        <v>1252</v>
      </c>
      <c r="K1001" s="366">
        <v>558591</v>
      </c>
      <c r="L1001" s="366">
        <v>2</v>
      </c>
      <c r="M1001" s="366">
        <v>558591</v>
      </c>
      <c r="N1001" s="366">
        <v>2</v>
      </c>
    </row>
    <row r="1002" spans="1:14" ht="36">
      <c r="A1002" s="364">
        <v>1000</v>
      </c>
      <c r="B1002" s="365" t="s">
        <v>9</v>
      </c>
      <c r="C1002" s="364" t="s">
        <v>1078</v>
      </c>
      <c r="D1002" s="364" t="s">
        <v>1079</v>
      </c>
      <c r="E1002" s="364" t="s">
        <v>6</v>
      </c>
      <c r="F1002" s="364" t="s">
        <v>1245</v>
      </c>
      <c r="G1002" s="365" t="s">
        <v>1012</v>
      </c>
      <c r="H1002" s="364" t="s">
        <v>302</v>
      </c>
      <c r="I1002" s="364" t="s">
        <v>1183</v>
      </c>
      <c r="J1002" s="366" t="s">
        <v>1105</v>
      </c>
      <c r="K1002" s="366">
        <v>1604295</v>
      </c>
      <c r="L1002" s="366">
        <v>10</v>
      </c>
      <c r="M1002" s="366">
        <v>1604295</v>
      </c>
      <c r="N1002" s="366">
        <v>10</v>
      </c>
    </row>
    <row r="1003" spans="1:14" ht="36">
      <c r="A1003" s="364">
        <v>1001</v>
      </c>
      <c r="B1003" s="365" t="s">
        <v>9</v>
      </c>
      <c r="C1003" s="364" t="s">
        <v>1078</v>
      </c>
      <c r="D1003" s="364" t="s">
        <v>1079</v>
      </c>
      <c r="E1003" s="364" t="s">
        <v>6</v>
      </c>
      <c r="F1003" s="364" t="s">
        <v>1298</v>
      </c>
      <c r="G1003" s="365" t="s">
        <v>973</v>
      </c>
      <c r="H1003" s="364" t="s">
        <v>302</v>
      </c>
      <c r="I1003" s="364" t="s">
        <v>1183</v>
      </c>
      <c r="J1003" s="366" t="s">
        <v>1299</v>
      </c>
      <c r="K1003" s="366">
        <v>366520</v>
      </c>
      <c r="L1003" s="366">
        <v>2</v>
      </c>
      <c r="M1003" s="366">
        <v>366520</v>
      </c>
      <c r="N1003" s="366">
        <v>2</v>
      </c>
    </row>
    <row r="1004" spans="1:14" ht="36">
      <c r="A1004" s="364">
        <v>1002</v>
      </c>
      <c r="B1004" s="365" t="s">
        <v>9</v>
      </c>
      <c r="C1004" s="364" t="s">
        <v>1078</v>
      </c>
      <c r="D1004" s="364" t="s">
        <v>1079</v>
      </c>
      <c r="E1004" s="364" t="s">
        <v>6</v>
      </c>
      <c r="F1004" s="364" t="s">
        <v>1284</v>
      </c>
      <c r="G1004" s="365" t="s">
        <v>327</v>
      </c>
      <c r="H1004" s="364" t="s">
        <v>302</v>
      </c>
      <c r="I1004" s="364" t="s">
        <v>1183</v>
      </c>
      <c r="J1004" s="366" t="s">
        <v>1285</v>
      </c>
      <c r="K1004" s="366">
        <v>8356040</v>
      </c>
      <c r="L1004" s="366">
        <v>40</v>
      </c>
      <c r="M1004" s="366">
        <v>8356040</v>
      </c>
      <c r="N1004" s="366">
        <v>40</v>
      </c>
    </row>
    <row r="1005" spans="1:14" ht="36">
      <c r="A1005" s="364">
        <v>1003</v>
      </c>
      <c r="B1005" s="365" t="s">
        <v>9</v>
      </c>
      <c r="C1005" s="364" t="s">
        <v>1078</v>
      </c>
      <c r="D1005" s="364" t="s">
        <v>1079</v>
      </c>
      <c r="E1005" s="364" t="s">
        <v>6</v>
      </c>
      <c r="F1005" s="364" t="s">
        <v>1182</v>
      </c>
      <c r="G1005" s="365" t="s">
        <v>372</v>
      </c>
      <c r="H1005" s="364" t="s">
        <v>302</v>
      </c>
      <c r="I1005" s="364" t="s">
        <v>1183</v>
      </c>
      <c r="J1005" s="366" t="s">
        <v>1184</v>
      </c>
      <c r="K1005" s="366">
        <v>338415</v>
      </c>
      <c r="L1005" s="366">
        <v>2</v>
      </c>
      <c r="M1005" s="366">
        <v>338415</v>
      </c>
      <c r="N1005" s="366">
        <v>2</v>
      </c>
    </row>
    <row r="1006" spans="1:14" ht="36">
      <c r="A1006" s="364">
        <v>1004</v>
      </c>
      <c r="B1006" s="365" t="s">
        <v>9</v>
      </c>
      <c r="C1006" s="364" t="s">
        <v>1078</v>
      </c>
      <c r="D1006" s="364" t="s">
        <v>1079</v>
      </c>
      <c r="E1006" s="364" t="s">
        <v>6</v>
      </c>
      <c r="F1006" s="364" t="s">
        <v>1424</v>
      </c>
      <c r="G1006" s="365" t="s">
        <v>974</v>
      </c>
      <c r="H1006" s="364" t="s">
        <v>302</v>
      </c>
      <c r="I1006" s="364" t="s">
        <v>1183</v>
      </c>
      <c r="J1006" s="366" t="s">
        <v>1425</v>
      </c>
      <c r="K1006" s="366">
        <v>751058</v>
      </c>
      <c r="L1006" s="366">
        <v>4</v>
      </c>
      <c r="M1006" s="366">
        <v>751058</v>
      </c>
      <c r="N1006" s="366">
        <v>4</v>
      </c>
    </row>
    <row r="1007" spans="1:14" ht="36">
      <c r="A1007" s="364">
        <v>1005</v>
      </c>
      <c r="B1007" s="365" t="s">
        <v>9</v>
      </c>
      <c r="C1007" s="364" t="s">
        <v>1078</v>
      </c>
      <c r="D1007" s="364" t="s">
        <v>1079</v>
      </c>
      <c r="E1007" s="364" t="s">
        <v>6</v>
      </c>
      <c r="F1007" s="364" t="s">
        <v>1172</v>
      </c>
      <c r="G1007" s="365" t="s">
        <v>318</v>
      </c>
      <c r="H1007" s="364" t="s">
        <v>293</v>
      </c>
      <c r="I1007" s="364" t="s">
        <v>1088</v>
      </c>
      <c r="J1007" s="366" t="s">
        <v>1173</v>
      </c>
      <c r="K1007" s="366">
        <v>786619</v>
      </c>
      <c r="L1007" s="366">
        <v>8</v>
      </c>
      <c r="M1007" s="366">
        <v>786619</v>
      </c>
      <c r="N1007" s="366">
        <v>8</v>
      </c>
    </row>
    <row r="1008" spans="1:14" ht="48">
      <c r="A1008" s="364">
        <v>1006</v>
      </c>
      <c r="B1008" s="365" t="s">
        <v>9</v>
      </c>
      <c r="C1008" s="364" t="s">
        <v>1078</v>
      </c>
      <c r="D1008" s="364" t="s">
        <v>1159</v>
      </c>
      <c r="E1008" s="364" t="s">
        <v>6</v>
      </c>
      <c r="F1008" s="364" t="s">
        <v>1160</v>
      </c>
      <c r="G1008" s="365" t="s">
        <v>314</v>
      </c>
      <c r="H1008" s="364" t="s">
        <v>298</v>
      </c>
      <c r="I1008" s="364" t="s">
        <v>1088</v>
      </c>
      <c r="J1008" s="366" t="s">
        <v>1120</v>
      </c>
      <c r="K1008" s="366">
        <v>1563840</v>
      </c>
      <c r="L1008" s="366">
        <v>24</v>
      </c>
      <c r="M1008" s="366">
        <v>1563840</v>
      </c>
      <c r="N1008" s="366">
        <v>24</v>
      </c>
    </row>
    <row r="1009" spans="1:14" ht="48">
      <c r="A1009" s="364">
        <v>1007</v>
      </c>
      <c r="B1009" s="365" t="s">
        <v>9</v>
      </c>
      <c r="C1009" s="364" t="s">
        <v>1078</v>
      </c>
      <c r="D1009" s="364" t="s">
        <v>1159</v>
      </c>
      <c r="E1009" s="364" t="s">
        <v>6</v>
      </c>
      <c r="F1009" s="364" t="s">
        <v>1255</v>
      </c>
      <c r="G1009" s="365" t="s">
        <v>313</v>
      </c>
      <c r="H1009" s="364" t="s">
        <v>298</v>
      </c>
      <c r="I1009" s="364" t="s">
        <v>1088</v>
      </c>
      <c r="J1009" s="366" t="s">
        <v>1256</v>
      </c>
      <c r="K1009" s="366">
        <v>1861440</v>
      </c>
      <c r="L1009" s="366">
        <v>28</v>
      </c>
      <c r="M1009" s="366">
        <v>1861440</v>
      </c>
      <c r="N1009" s="366">
        <v>28</v>
      </c>
    </row>
    <row r="1010" spans="1:14" ht="36">
      <c r="A1010" s="364">
        <v>1008</v>
      </c>
      <c r="B1010" s="365" t="s">
        <v>9</v>
      </c>
      <c r="C1010" s="364" t="s">
        <v>1078</v>
      </c>
      <c r="D1010" s="364" t="s">
        <v>1086</v>
      </c>
      <c r="E1010" s="364" t="s">
        <v>6</v>
      </c>
      <c r="F1010" s="364" t="s">
        <v>1267</v>
      </c>
      <c r="G1010" s="365" t="s">
        <v>1013</v>
      </c>
      <c r="H1010" s="364" t="s">
        <v>298</v>
      </c>
      <c r="I1010" s="364" t="s">
        <v>1088</v>
      </c>
      <c r="J1010" s="366" t="s">
        <v>1268</v>
      </c>
      <c r="K1010" s="366">
        <v>1216800</v>
      </c>
      <c r="L1010" s="366">
        <v>20</v>
      </c>
      <c r="M1010" s="366">
        <v>1216800</v>
      </c>
      <c r="N1010" s="366">
        <v>20</v>
      </c>
    </row>
    <row r="1011" spans="1:14" ht="36">
      <c r="A1011" s="364">
        <v>1009</v>
      </c>
      <c r="B1011" s="365" t="s">
        <v>9</v>
      </c>
      <c r="C1011" s="364" t="s">
        <v>1078</v>
      </c>
      <c r="D1011" s="364" t="s">
        <v>1090</v>
      </c>
      <c r="E1011" s="364" t="s">
        <v>6</v>
      </c>
      <c r="F1011" s="364" t="s">
        <v>1176</v>
      </c>
      <c r="G1011" s="365" t="s">
        <v>351</v>
      </c>
      <c r="H1011" s="364" t="s">
        <v>361</v>
      </c>
      <c r="I1011" s="364" t="s">
        <v>1148</v>
      </c>
      <c r="J1011" s="366" t="s">
        <v>1177</v>
      </c>
      <c r="K1011" s="366">
        <v>7507728</v>
      </c>
      <c r="L1011" s="366">
        <v>88</v>
      </c>
      <c r="M1011" s="366">
        <v>7507728</v>
      </c>
      <c r="N1011" s="366">
        <v>88</v>
      </c>
    </row>
    <row r="1012" spans="1:14" ht="36">
      <c r="A1012" s="364">
        <v>1010</v>
      </c>
      <c r="B1012" s="365" t="s">
        <v>9</v>
      </c>
      <c r="C1012" s="364" t="s">
        <v>1078</v>
      </c>
      <c r="D1012" s="364" t="s">
        <v>1090</v>
      </c>
      <c r="E1012" s="364" t="s">
        <v>6</v>
      </c>
      <c r="F1012" s="364" t="s">
        <v>1204</v>
      </c>
      <c r="G1012" s="365" t="s">
        <v>987</v>
      </c>
      <c r="H1012" s="364" t="s">
        <v>283</v>
      </c>
      <c r="I1012" s="364" t="s">
        <v>1148</v>
      </c>
      <c r="J1012" s="366" t="s">
        <v>1205</v>
      </c>
      <c r="K1012" s="366">
        <v>219047</v>
      </c>
      <c r="L1012" s="366">
        <v>1</v>
      </c>
      <c r="M1012" s="366">
        <v>219047</v>
      </c>
      <c r="N1012" s="366">
        <v>1</v>
      </c>
    </row>
    <row r="1013" spans="1:14" ht="36">
      <c r="A1013" s="364">
        <v>1011</v>
      </c>
      <c r="B1013" s="365" t="s">
        <v>9</v>
      </c>
      <c r="C1013" s="364" t="s">
        <v>1078</v>
      </c>
      <c r="D1013" s="364" t="s">
        <v>1131</v>
      </c>
      <c r="E1013" s="364" t="s">
        <v>6</v>
      </c>
      <c r="F1013" s="364" t="s">
        <v>1438</v>
      </c>
      <c r="G1013" s="365" t="s">
        <v>380</v>
      </c>
      <c r="H1013" s="364" t="s">
        <v>288</v>
      </c>
      <c r="I1013" s="364" t="s">
        <v>1092</v>
      </c>
      <c r="J1013" s="366" t="s">
        <v>1439</v>
      </c>
      <c r="K1013" s="366">
        <v>871238</v>
      </c>
      <c r="L1013" s="366">
        <v>2</v>
      </c>
      <c r="M1013" s="366">
        <v>871238</v>
      </c>
      <c r="N1013" s="366">
        <v>2</v>
      </c>
    </row>
    <row r="1014" spans="1:14" ht="36">
      <c r="A1014" s="364">
        <v>1012</v>
      </c>
      <c r="B1014" s="365" t="s">
        <v>9</v>
      </c>
      <c r="C1014" s="364" t="s">
        <v>1078</v>
      </c>
      <c r="D1014" s="364" t="s">
        <v>1131</v>
      </c>
      <c r="E1014" s="364" t="s">
        <v>6</v>
      </c>
      <c r="F1014" s="364" t="s">
        <v>1528</v>
      </c>
      <c r="G1014" s="365" t="s">
        <v>1529</v>
      </c>
      <c r="H1014" s="364" t="s">
        <v>288</v>
      </c>
      <c r="I1014" s="364" t="s">
        <v>1092</v>
      </c>
      <c r="J1014" s="366" t="s">
        <v>1530</v>
      </c>
      <c r="K1014" s="366">
        <v>944340</v>
      </c>
      <c r="L1014" s="366">
        <v>2</v>
      </c>
      <c r="M1014" s="366">
        <v>944340</v>
      </c>
      <c r="N1014" s="366">
        <v>2</v>
      </c>
    </row>
    <row r="1015" spans="1:14" ht="48">
      <c r="A1015" s="364">
        <v>1013</v>
      </c>
      <c r="B1015" s="365" t="s">
        <v>9</v>
      </c>
      <c r="C1015" s="364" t="s">
        <v>1078</v>
      </c>
      <c r="D1015" s="364" t="s">
        <v>1079</v>
      </c>
      <c r="E1015" s="364" t="s">
        <v>6</v>
      </c>
      <c r="F1015" s="364" t="s">
        <v>1246</v>
      </c>
      <c r="G1015" s="365" t="s">
        <v>959</v>
      </c>
      <c r="H1015" s="364" t="s">
        <v>960</v>
      </c>
      <c r="I1015" s="364" t="s">
        <v>1092</v>
      </c>
      <c r="J1015" s="366" t="s">
        <v>1247</v>
      </c>
      <c r="K1015" s="366">
        <v>34866</v>
      </c>
      <c r="L1015" s="366">
        <v>0</v>
      </c>
      <c r="M1015" s="366">
        <v>34866</v>
      </c>
      <c r="N1015" s="366">
        <v>0</v>
      </c>
    </row>
    <row r="1016" spans="1:14" ht="36">
      <c r="A1016" s="364">
        <v>1014</v>
      </c>
      <c r="B1016" s="365" t="s">
        <v>109</v>
      </c>
      <c r="C1016" s="364" t="s">
        <v>1078</v>
      </c>
      <c r="D1016" s="364" t="s">
        <v>1086</v>
      </c>
      <c r="E1016" s="364" t="s">
        <v>108</v>
      </c>
      <c r="F1016" s="364" t="s">
        <v>1683</v>
      </c>
      <c r="G1016" s="365" t="s">
        <v>319</v>
      </c>
      <c r="H1016" s="364" t="s">
        <v>307</v>
      </c>
      <c r="I1016" s="364" t="s">
        <v>1092</v>
      </c>
      <c r="J1016" s="366" t="s">
        <v>1684</v>
      </c>
      <c r="K1016" s="366">
        <v>172400</v>
      </c>
      <c r="L1016" s="366">
        <v>2</v>
      </c>
      <c r="M1016" s="366">
        <v>172400</v>
      </c>
      <c r="N1016" s="366">
        <v>2</v>
      </c>
    </row>
    <row r="1017" spans="1:14" ht="24">
      <c r="A1017" s="364">
        <v>1015</v>
      </c>
      <c r="B1017" s="365" t="s">
        <v>109</v>
      </c>
      <c r="C1017" s="364" t="s">
        <v>1078</v>
      </c>
      <c r="D1017" s="364" t="s">
        <v>1079</v>
      </c>
      <c r="E1017" s="364" t="s">
        <v>108</v>
      </c>
      <c r="F1017" s="364" t="s">
        <v>1248</v>
      </c>
      <c r="G1017" s="365" t="s">
        <v>324</v>
      </c>
      <c r="H1017" s="364" t="s">
        <v>307</v>
      </c>
      <c r="I1017" s="364" t="s">
        <v>1092</v>
      </c>
      <c r="J1017" s="366" t="s">
        <v>1249</v>
      </c>
      <c r="K1017" s="366">
        <v>5677500</v>
      </c>
      <c r="L1017" s="366">
        <v>51</v>
      </c>
      <c r="M1017" s="366">
        <v>5677500</v>
      </c>
      <c r="N1017" s="366">
        <v>51</v>
      </c>
    </row>
    <row r="1018" spans="1:14" ht="24">
      <c r="A1018" s="364">
        <v>1016</v>
      </c>
      <c r="B1018" s="365" t="s">
        <v>109</v>
      </c>
      <c r="C1018" s="364" t="s">
        <v>1078</v>
      </c>
      <c r="D1018" s="364" t="s">
        <v>1079</v>
      </c>
      <c r="E1018" s="364" t="s">
        <v>108</v>
      </c>
      <c r="F1018" s="364" t="s">
        <v>1110</v>
      </c>
      <c r="G1018" s="365" t="s">
        <v>315</v>
      </c>
      <c r="H1018" s="364" t="s">
        <v>307</v>
      </c>
      <c r="I1018" s="364" t="s">
        <v>1092</v>
      </c>
      <c r="J1018" s="366" t="s">
        <v>1111</v>
      </c>
      <c r="K1018" s="366">
        <v>1535800</v>
      </c>
      <c r="L1018" s="366">
        <v>14</v>
      </c>
      <c r="M1018" s="366">
        <v>1535800</v>
      </c>
      <c r="N1018" s="366">
        <v>14</v>
      </c>
    </row>
    <row r="1019" spans="1:14" ht="24">
      <c r="A1019" s="364">
        <v>1017</v>
      </c>
      <c r="B1019" s="365" t="s">
        <v>109</v>
      </c>
      <c r="C1019" s="364" t="s">
        <v>1078</v>
      </c>
      <c r="D1019" s="364" t="s">
        <v>1079</v>
      </c>
      <c r="E1019" s="364" t="s">
        <v>108</v>
      </c>
      <c r="F1019" s="364" t="s">
        <v>1121</v>
      </c>
      <c r="G1019" s="365" t="s">
        <v>337</v>
      </c>
      <c r="H1019" s="364" t="s">
        <v>307</v>
      </c>
      <c r="I1019" s="364" t="s">
        <v>1092</v>
      </c>
      <c r="J1019" s="366" t="s">
        <v>1122</v>
      </c>
      <c r="K1019" s="366">
        <v>11471200</v>
      </c>
      <c r="L1019" s="366">
        <v>88</v>
      </c>
      <c r="M1019" s="366">
        <v>11471200</v>
      </c>
      <c r="N1019" s="366">
        <v>88</v>
      </c>
    </row>
    <row r="1020" spans="1:14" ht="24">
      <c r="A1020" s="364">
        <v>1018</v>
      </c>
      <c r="B1020" s="365" t="s">
        <v>109</v>
      </c>
      <c r="C1020" s="364" t="s">
        <v>1078</v>
      </c>
      <c r="D1020" s="364" t="s">
        <v>1090</v>
      </c>
      <c r="E1020" s="364" t="s">
        <v>108</v>
      </c>
      <c r="F1020" s="364" t="s">
        <v>1151</v>
      </c>
      <c r="G1020" s="365" t="s">
        <v>996</v>
      </c>
      <c r="H1020" s="364" t="s">
        <v>287</v>
      </c>
      <c r="I1020" s="364" t="s">
        <v>1092</v>
      </c>
      <c r="J1020" s="366" t="s">
        <v>1152</v>
      </c>
      <c r="K1020" s="366">
        <v>0</v>
      </c>
      <c r="L1020" s="366">
        <v>0</v>
      </c>
      <c r="M1020" s="366">
        <v>0</v>
      </c>
      <c r="N1020" s="366">
        <v>0</v>
      </c>
    </row>
    <row r="1021" spans="1:14" ht="24">
      <c r="A1021" s="364">
        <v>1019</v>
      </c>
      <c r="B1021" s="365" t="s">
        <v>109</v>
      </c>
      <c r="C1021" s="364" t="s">
        <v>1078</v>
      </c>
      <c r="D1021" s="364" t="s">
        <v>1090</v>
      </c>
      <c r="E1021" s="364" t="s">
        <v>108</v>
      </c>
      <c r="F1021" s="364" t="s">
        <v>1140</v>
      </c>
      <c r="G1021" s="365" t="s">
        <v>321</v>
      </c>
      <c r="H1021" s="364" t="s">
        <v>287</v>
      </c>
      <c r="I1021" s="364" t="s">
        <v>1092</v>
      </c>
      <c r="J1021" s="366" t="s">
        <v>1141</v>
      </c>
      <c r="K1021" s="366">
        <v>245400</v>
      </c>
      <c r="L1021" s="366">
        <v>2</v>
      </c>
      <c r="M1021" s="366">
        <v>245400</v>
      </c>
      <c r="N1021" s="366">
        <v>2</v>
      </c>
    </row>
    <row r="1022" spans="1:14" ht="24">
      <c r="A1022" s="364">
        <v>1020</v>
      </c>
      <c r="B1022" s="365" t="s">
        <v>109</v>
      </c>
      <c r="C1022" s="364" t="s">
        <v>1078</v>
      </c>
      <c r="D1022" s="364" t="s">
        <v>1090</v>
      </c>
      <c r="E1022" s="364" t="s">
        <v>108</v>
      </c>
      <c r="F1022" s="364" t="s">
        <v>1138</v>
      </c>
      <c r="G1022" s="365" t="s">
        <v>351</v>
      </c>
      <c r="H1022" s="364" t="s">
        <v>287</v>
      </c>
      <c r="I1022" s="364" t="s">
        <v>1092</v>
      </c>
      <c r="J1022" s="366" t="s">
        <v>1139</v>
      </c>
      <c r="K1022" s="366">
        <v>480000</v>
      </c>
      <c r="L1022" s="366">
        <v>4</v>
      </c>
      <c r="M1022" s="366">
        <v>480000</v>
      </c>
      <c r="N1022" s="366">
        <v>4</v>
      </c>
    </row>
    <row r="1023" spans="1:14" ht="24">
      <c r="A1023" s="364">
        <v>1021</v>
      </c>
      <c r="B1023" s="365" t="s">
        <v>109</v>
      </c>
      <c r="C1023" s="364" t="s">
        <v>1078</v>
      </c>
      <c r="D1023" s="364" t="s">
        <v>1090</v>
      </c>
      <c r="E1023" s="364" t="s">
        <v>108</v>
      </c>
      <c r="F1023" s="364" t="s">
        <v>1127</v>
      </c>
      <c r="G1023" s="365" t="s">
        <v>315</v>
      </c>
      <c r="H1023" s="364" t="s">
        <v>287</v>
      </c>
      <c r="I1023" s="364" t="s">
        <v>1092</v>
      </c>
      <c r="J1023" s="366" t="s">
        <v>1128</v>
      </c>
      <c r="K1023" s="366">
        <v>7707300</v>
      </c>
      <c r="L1023" s="366">
        <v>69</v>
      </c>
      <c r="M1023" s="366">
        <v>7707300</v>
      </c>
      <c r="N1023" s="366">
        <v>69</v>
      </c>
    </row>
    <row r="1024" spans="1:14" ht="24">
      <c r="A1024" s="364">
        <v>1022</v>
      </c>
      <c r="B1024" s="365" t="s">
        <v>109</v>
      </c>
      <c r="C1024" s="364" t="s">
        <v>1078</v>
      </c>
      <c r="D1024" s="364" t="s">
        <v>1090</v>
      </c>
      <c r="E1024" s="364" t="s">
        <v>108</v>
      </c>
      <c r="F1024" s="364" t="s">
        <v>1112</v>
      </c>
      <c r="G1024" s="365" t="s">
        <v>352</v>
      </c>
      <c r="H1024" s="364" t="s">
        <v>287</v>
      </c>
      <c r="I1024" s="364" t="s">
        <v>1092</v>
      </c>
      <c r="J1024" s="366" t="s">
        <v>1113</v>
      </c>
      <c r="K1024" s="366">
        <v>2559300</v>
      </c>
      <c r="L1024" s="366">
        <v>19</v>
      </c>
      <c r="M1024" s="366">
        <v>2559300</v>
      </c>
      <c r="N1024" s="366">
        <v>19</v>
      </c>
    </row>
    <row r="1025" spans="1:14" ht="24">
      <c r="A1025" s="364">
        <v>1023</v>
      </c>
      <c r="B1025" s="365" t="s">
        <v>109</v>
      </c>
      <c r="C1025" s="364" t="s">
        <v>1078</v>
      </c>
      <c r="D1025" s="364" t="s">
        <v>1090</v>
      </c>
      <c r="E1025" s="364" t="s">
        <v>108</v>
      </c>
      <c r="F1025" s="364" t="s">
        <v>1132</v>
      </c>
      <c r="G1025" s="365" t="s">
        <v>325</v>
      </c>
      <c r="H1025" s="364" t="s">
        <v>287</v>
      </c>
      <c r="I1025" s="364" t="s">
        <v>1092</v>
      </c>
      <c r="J1025" s="366" t="s">
        <v>1133</v>
      </c>
      <c r="K1025" s="366">
        <v>1254000</v>
      </c>
      <c r="L1025" s="366">
        <v>12</v>
      </c>
      <c r="M1025" s="366">
        <v>1254000</v>
      </c>
      <c r="N1025" s="366">
        <v>12</v>
      </c>
    </row>
    <row r="1026" spans="1:14" ht="24">
      <c r="A1026" s="364">
        <v>1024</v>
      </c>
      <c r="B1026" s="365" t="s">
        <v>109</v>
      </c>
      <c r="C1026" s="364" t="s">
        <v>1078</v>
      </c>
      <c r="D1026" s="364" t="s">
        <v>1090</v>
      </c>
      <c r="E1026" s="364" t="s">
        <v>108</v>
      </c>
      <c r="F1026" s="364" t="s">
        <v>1125</v>
      </c>
      <c r="G1026" s="365" t="s">
        <v>340</v>
      </c>
      <c r="H1026" s="364" t="s">
        <v>287</v>
      </c>
      <c r="I1026" s="364" t="s">
        <v>1092</v>
      </c>
      <c r="J1026" s="366" t="s">
        <v>1126</v>
      </c>
      <c r="K1026" s="366">
        <v>3200600</v>
      </c>
      <c r="L1026" s="366">
        <v>26</v>
      </c>
      <c r="M1026" s="366">
        <v>3200600</v>
      </c>
      <c r="N1026" s="366">
        <v>26</v>
      </c>
    </row>
    <row r="1027" spans="1:14" ht="24">
      <c r="A1027" s="364">
        <v>1025</v>
      </c>
      <c r="B1027" s="365" t="s">
        <v>109</v>
      </c>
      <c r="C1027" s="364" t="s">
        <v>1078</v>
      </c>
      <c r="D1027" s="364" t="s">
        <v>1079</v>
      </c>
      <c r="E1027" s="364" t="s">
        <v>108</v>
      </c>
      <c r="F1027" s="364" t="s">
        <v>1822</v>
      </c>
      <c r="G1027" s="365" t="s">
        <v>340</v>
      </c>
      <c r="H1027" s="364" t="s">
        <v>307</v>
      </c>
      <c r="I1027" s="364" t="s">
        <v>1092</v>
      </c>
      <c r="J1027" s="366" t="s">
        <v>1823</v>
      </c>
      <c r="K1027" s="366">
        <v>2086400</v>
      </c>
      <c r="L1027" s="366">
        <v>16</v>
      </c>
      <c r="M1027" s="366">
        <v>2086400</v>
      </c>
      <c r="N1027" s="366">
        <v>16</v>
      </c>
    </row>
    <row r="1028" spans="1:14" ht="36">
      <c r="A1028" s="364">
        <v>1026</v>
      </c>
      <c r="B1028" s="365" t="s">
        <v>109</v>
      </c>
      <c r="C1028" s="364" t="s">
        <v>1078</v>
      </c>
      <c r="D1028" s="364" t="s">
        <v>1086</v>
      </c>
      <c r="E1028" s="364" t="s">
        <v>108</v>
      </c>
      <c r="F1028" s="364" t="s">
        <v>1867</v>
      </c>
      <c r="G1028" s="365" t="s">
        <v>415</v>
      </c>
      <c r="H1028" s="364" t="s">
        <v>293</v>
      </c>
      <c r="I1028" s="364" t="s">
        <v>1081</v>
      </c>
      <c r="J1028" s="366" t="s">
        <v>1209</v>
      </c>
      <c r="K1028" s="366">
        <v>1360000</v>
      </c>
      <c r="L1028" s="366">
        <v>16</v>
      </c>
      <c r="M1028" s="366">
        <v>1360000</v>
      </c>
      <c r="N1028" s="366">
        <v>16</v>
      </c>
    </row>
    <row r="1029" spans="1:14" ht="36">
      <c r="A1029" s="364">
        <v>1027</v>
      </c>
      <c r="B1029" s="365" t="s">
        <v>109</v>
      </c>
      <c r="C1029" s="364" t="s">
        <v>1078</v>
      </c>
      <c r="D1029" s="364" t="s">
        <v>1079</v>
      </c>
      <c r="E1029" s="364" t="s">
        <v>108</v>
      </c>
      <c r="F1029" s="364" t="s">
        <v>1144</v>
      </c>
      <c r="G1029" s="365" t="s">
        <v>332</v>
      </c>
      <c r="H1029" s="364" t="s">
        <v>293</v>
      </c>
      <c r="I1029" s="364" t="s">
        <v>1081</v>
      </c>
      <c r="J1029" s="366" t="s">
        <v>1145</v>
      </c>
      <c r="K1029" s="366">
        <v>18073000</v>
      </c>
      <c r="L1029" s="366">
        <v>162</v>
      </c>
      <c r="M1029" s="366">
        <v>18073000</v>
      </c>
      <c r="N1029" s="366">
        <v>162</v>
      </c>
    </row>
    <row r="1030" spans="1:14" ht="48">
      <c r="A1030" s="364">
        <v>1028</v>
      </c>
      <c r="B1030" s="365" t="s">
        <v>109</v>
      </c>
      <c r="C1030" s="364" t="s">
        <v>1078</v>
      </c>
      <c r="D1030" s="364" t="s">
        <v>1159</v>
      </c>
      <c r="E1030" s="364" t="s">
        <v>108</v>
      </c>
      <c r="F1030" s="364" t="s">
        <v>1178</v>
      </c>
      <c r="G1030" s="365" t="s">
        <v>344</v>
      </c>
      <c r="H1030" s="364" t="s">
        <v>293</v>
      </c>
      <c r="I1030" s="364" t="s">
        <v>1081</v>
      </c>
      <c r="J1030" s="366" t="s">
        <v>1179</v>
      </c>
      <c r="K1030" s="366">
        <v>628200</v>
      </c>
      <c r="L1030" s="366">
        <v>6</v>
      </c>
      <c r="M1030" s="366">
        <v>628200</v>
      </c>
      <c r="N1030" s="366">
        <v>6</v>
      </c>
    </row>
    <row r="1031" spans="1:14" ht="36">
      <c r="A1031" s="364">
        <v>1029</v>
      </c>
      <c r="B1031" s="365" t="s">
        <v>109</v>
      </c>
      <c r="C1031" s="364" t="s">
        <v>1078</v>
      </c>
      <c r="D1031" s="364" t="s">
        <v>1079</v>
      </c>
      <c r="E1031" s="364" t="s">
        <v>108</v>
      </c>
      <c r="F1031" s="364" t="s">
        <v>1263</v>
      </c>
      <c r="G1031" s="365" t="s">
        <v>330</v>
      </c>
      <c r="H1031" s="364" t="s">
        <v>293</v>
      </c>
      <c r="I1031" s="364" t="s">
        <v>1081</v>
      </c>
      <c r="J1031" s="366" t="s">
        <v>1264</v>
      </c>
      <c r="K1031" s="366">
        <v>820200</v>
      </c>
      <c r="L1031" s="366">
        <v>6</v>
      </c>
      <c r="M1031" s="366">
        <v>820200</v>
      </c>
      <c r="N1031" s="366">
        <v>6</v>
      </c>
    </row>
    <row r="1032" spans="1:14" ht="48">
      <c r="A1032" s="364">
        <v>1030</v>
      </c>
      <c r="B1032" s="365" t="s">
        <v>109</v>
      </c>
      <c r="C1032" s="364" t="s">
        <v>1078</v>
      </c>
      <c r="D1032" s="364" t="s">
        <v>1159</v>
      </c>
      <c r="E1032" s="364" t="s">
        <v>108</v>
      </c>
      <c r="F1032" s="364" t="s">
        <v>1206</v>
      </c>
      <c r="G1032" s="365" t="s">
        <v>335</v>
      </c>
      <c r="H1032" s="364" t="s">
        <v>293</v>
      </c>
      <c r="I1032" s="364" t="s">
        <v>1081</v>
      </c>
      <c r="J1032" s="366" t="s">
        <v>1207</v>
      </c>
      <c r="K1032" s="366">
        <v>543000</v>
      </c>
      <c r="L1032" s="366">
        <v>6</v>
      </c>
      <c r="M1032" s="366">
        <v>543000</v>
      </c>
      <c r="N1032" s="366">
        <v>6</v>
      </c>
    </row>
    <row r="1033" spans="1:14" ht="36">
      <c r="A1033" s="364">
        <v>1031</v>
      </c>
      <c r="B1033" s="365" t="s">
        <v>109</v>
      </c>
      <c r="C1033" s="364" t="s">
        <v>1078</v>
      </c>
      <c r="D1033" s="364" t="s">
        <v>1086</v>
      </c>
      <c r="E1033" s="364" t="s">
        <v>108</v>
      </c>
      <c r="F1033" s="364" t="s">
        <v>1208</v>
      </c>
      <c r="G1033" s="365" t="s">
        <v>415</v>
      </c>
      <c r="H1033" s="364" t="s">
        <v>293</v>
      </c>
      <c r="I1033" s="364" t="s">
        <v>1081</v>
      </c>
      <c r="J1033" s="366" t="s">
        <v>1209</v>
      </c>
      <c r="K1033" s="366">
        <v>149400</v>
      </c>
      <c r="L1033" s="366">
        <v>2</v>
      </c>
      <c r="M1033" s="366">
        <v>149400</v>
      </c>
      <c r="N1033" s="366">
        <v>2</v>
      </c>
    </row>
    <row r="1034" spans="1:14" ht="36">
      <c r="A1034" s="364">
        <v>1032</v>
      </c>
      <c r="B1034" s="365" t="s">
        <v>109</v>
      </c>
      <c r="C1034" s="364" t="s">
        <v>1078</v>
      </c>
      <c r="D1034" s="364" t="s">
        <v>1079</v>
      </c>
      <c r="E1034" s="364" t="s">
        <v>108</v>
      </c>
      <c r="F1034" s="364" t="s">
        <v>1080</v>
      </c>
      <c r="G1034" s="365" t="s">
        <v>316</v>
      </c>
      <c r="H1034" s="364" t="s">
        <v>293</v>
      </c>
      <c r="I1034" s="364" t="s">
        <v>1081</v>
      </c>
      <c r="J1034" s="366" t="s">
        <v>1082</v>
      </c>
      <c r="K1034" s="366">
        <v>470800</v>
      </c>
      <c r="L1034" s="366">
        <v>4</v>
      </c>
      <c r="M1034" s="366">
        <v>470800</v>
      </c>
      <c r="N1034" s="366">
        <v>4</v>
      </c>
    </row>
    <row r="1035" spans="1:14" ht="36">
      <c r="A1035" s="364">
        <v>1033</v>
      </c>
      <c r="B1035" s="365" t="s">
        <v>109</v>
      </c>
      <c r="C1035" s="364" t="s">
        <v>1078</v>
      </c>
      <c r="D1035" s="364" t="s">
        <v>1079</v>
      </c>
      <c r="E1035" s="364" t="s">
        <v>108</v>
      </c>
      <c r="F1035" s="364" t="s">
        <v>1153</v>
      </c>
      <c r="G1035" s="365" t="s">
        <v>969</v>
      </c>
      <c r="H1035" s="364" t="s">
        <v>293</v>
      </c>
      <c r="I1035" s="364" t="s">
        <v>1084</v>
      </c>
      <c r="J1035" s="366" t="s">
        <v>1154</v>
      </c>
      <c r="K1035" s="366">
        <v>25607300</v>
      </c>
      <c r="L1035" s="366">
        <v>200</v>
      </c>
      <c r="M1035" s="366">
        <v>25607300</v>
      </c>
      <c r="N1035" s="366">
        <v>200</v>
      </c>
    </row>
    <row r="1036" spans="1:14" ht="36">
      <c r="A1036" s="364">
        <v>1034</v>
      </c>
      <c r="B1036" s="365" t="s">
        <v>109</v>
      </c>
      <c r="C1036" s="364" t="s">
        <v>1078</v>
      </c>
      <c r="D1036" s="364" t="s">
        <v>1079</v>
      </c>
      <c r="E1036" s="364" t="s">
        <v>108</v>
      </c>
      <c r="F1036" s="364" t="s">
        <v>1083</v>
      </c>
      <c r="G1036" s="365" t="s">
        <v>312</v>
      </c>
      <c r="H1036" s="364" t="s">
        <v>293</v>
      </c>
      <c r="I1036" s="364" t="s">
        <v>1084</v>
      </c>
      <c r="J1036" s="366" t="s">
        <v>1085</v>
      </c>
      <c r="K1036" s="366">
        <v>339400</v>
      </c>
      <c r="L1036" s="366">
        <v>2</v>
      </c>
      <c r="M1036" s="366">
        <v>339400</v>
      </c>
      <c r="N1036" s="366">
        <v>2</v>
      </c>
    </row>
    <row r="1037" spans="1:14" ht="36">
      <c r="A1037" s="364">
        <v>1035</v>
      </c>
      <c r="B1037" s="365" t="s">
        <v>109</v>
      </c>
      <c r="C1037" s="364" t="s">
        <v>1078</v>
      </c>
      <c r="D1037" s="364" t="s">
        <v>1090</v>
      </c>
      <c r="E1037" s="364" t="s">
        <v>108</v>
      </c>
      <c r="F1037" s="364" t="s">
        <v>1250</v>
      </c>
      <c r="G1037" s="365" t="s">
        <v>370</v>
      </c>
      <c r="H1037" s="364" t="s">
        <v>285</v>
      </c>
      <c r="I1037" s="364" t="s">
        <v>1251</v>
      </c>
      <c r="J1037" s="366" t="s">
        <v>1252</v>
      </c>
      <c r="K1037" s="366">
        <v>269700</v>
      </c>
      <c r="L1037" s="366">
        <v>1</v>
      </c>
      <c r="M1037" s="366">
        <v>269700</v>
      </c>
      <c r="N1037" s="366">
        <v>1</v>
      </c>
    </row>
    <row r="1038" spans="1:14" ht="36">
      <c r="A1038" s="364">
        <v>1036</v>
      </c>
      <c r="B1038" s="365" t="s">
        <v>109</v>
      </c>
      <c r="C1038" s="364" t="s">
        <v>1078</v>
      </c>
      <c r="D1038" s="364" t="s">
        <v>1079</v>
      </c>
      <c r="E1038" s="364" t="s">
        <v>108</v>
      </c>
      <c r="F1038" s="364" t="s">
        <v>1172</v>
      </c>
      <c r="G1038" s="365" t="s">
        <v>318</v>
      </c>
      <c r="H1038" s="364" t="s">
        <v>293</v>
      </c>
      <c r="I1038" s="364" t="s">
        <v>1088</v>
      </c>
      <c r="J1038" s="366" t="s">
        <v>1173</v>
      </c>
      <c r="K1038" s="366">
        <v>256600</v>
      </c>
      <c r="L1038" s="366">
        <v>2</v>
      </c>
      <c r="M1038" s="366">
        <v>256600</v>
      </c>
      <c r="N1038" s="366">
        <v>2</v>
      </c>
    </row>
    <row r="1039" spans="1:14" ht="36">
      <c r="A1039" s="364">
        <v>1037</v>
      </c>
      <c r="B1039" s="365" t="s">
        <v>109</v>
      </c>
      <c r="C1039" s="364" t="s">
        <v>1078</v>
      </c>
      <c r="D1039" s="364" t="s">
        <v>1131</v>
      </c>
      <c r="E1039" s="364" t="s">
        <v>108</v>
      </c>
      <c r="F1039" s="364" t="s">
        <v>1868</v>
      </c>
      <c r="G1039" s="365" t="s">
        <v>1869</v>
      </c>
      <c r="H1039" s="364" t="s">
        <v>292</v>
      </c>
      <c r="I1039" s="364" t="s">
        <v>1092</v>
      </c>
      <c r="J1039" s="366" t="s">
        <v>1637</v>
      </c>
      <c r="K1039" s="366">
        <v>1366400</v>
      </c>
      <c r="L1039" s="366">
        <v>4</v>
      </c>
      <c r="M1039" s="366">
        <v>1366400</v>
      </c>
      <c r="N1039" s="366">
        <v>4</v>
      </c>
    </row>
    <row r="1040" spans="1:14" ht="36">
      <c r="A1040" s="364">
        <v>1038</v>
      </c>
      <c r="B1040" s="365" t="s">
        <v>109</v>
      </c>
      <c r="C1040" s="364" t="s">
        <v>1078</v>
      </c>
      <c r="D1040" s="364" t="s">
        <v>1090</v>
      </c>
      <c r="E1040" s="364" t="s">
        <v>108</v>
      </c>
      <c r="F1040" s="364" t="s">
        <v>1827</v>
      </c>
      <c r="G1040" s="365" t="s">
        <v>423</v>
      </c>
      <c r="H1040" s="364" t="s">
        <v>283</v>
      </c>
      <c r="I1040" s="364" t="s">
        <v>1092</v>
      </c>
      <c r="J1040" s="366" t="s">
        <v>1241</v>
      </c>
      <c r="K1040" s="366">
        <v>2632000</v>
      </c>
      <c r="L1040" s="366">
        <v>16</v>
      </c>
      <c r="M1040" s="366">
        <v>2632000</v>
      </c>
      <c r="N1040" s="366">
        <v>16</v>
      </c>
    </row>
    <row r="1041" spans="1:14" ht="36">
      <c r="A1041" s="364">
        <v>1039</v>
      </c>
      <c r="B1041" s="365" t="s">
        <v>109</v>
      </c>
      <c r="C1041" s="364" t="s">
        <v>1078</v>
      </c>
      <c r="D1041" s="364" t="s">
        <v>1079</v>
      </c>
      <c r="E1041" s="364" t="s">
        <v>108</v>
      </c>
      <c r="F1041" s="364" t="s">
        <v>1348</v>
      </c>
      <c r="G1041" s="365" t="s">
        <v>970</v>
      </c>
      <c r="H1041" s="364" t="s">
        <v>971</v>
      </c>
      <c r="I1041" s="364" t="s">
        <v>1092</v>
      </c>
      <c r="J1041" s="366" t="s">
        <v>1349</v>
      </c>
      <c r="K1041" s="366">
        <v>4047500</v>
      </c>
      <c r="L1041" s="366">
        <v>25</v>
      </c>
      <c r="M1041" s="366">
        <v>4047500</v>
      </c>
      <c r="N1041" s="366">
        <v>25</v>
      </c>
    </row>
    <row r="1042" spans="1:14" ht="36">
      <c r="A1042" s="364">
        <v>1040</v>
      </c>
      <c r="B1042" s="365" t="s">
        <v>109</v>
      </c>
      <c r="C1042" s="364" t="s">
        <v>1078</v>
      </c>
      <c r="D1042" s="364" t="s">
        <v>1086</v>
      </c>
      <c r="E1042" s="364" t="s">
        <v>108</v>
      </c>
      <c r="F1042" s="364" t="s">
        <v>1232</v>
      </c>
      <c r="G1042" s="365" t="s">
        <v>972</v>
      </c>
      <c r="H1042" s="364" t="s">
        <v>295</v>
      </c>
      <c r="I1042" s="364" t="s">
        <v>1092</v>
      </c>
      <c r="J1042" s="366" t="s">
        <v>1233</v>
      </c>
      <c r="K1042" s="366">
        <v>6942300</v>
      </c>
      <c r="L1042" s="366">
        <v>73</v>
      </c>
      <c r="M1042" s="366">
        <v>6942300</v>
      </c>
      <c r="N1042" s="366">
        <v>73</v>
      </c>
    </row>
    <row r="1043" spans="1:14" ht="48">
      <c r="A1043" s="364">
        <v>1041</v>
      </c>
      <c r="B1043" s="365" t="s">
        <v>109</v>
      </c>
      <c r="C1043" s="364" t="s">
        <v>1078</v>
      </c>
      <c r="D1043" s="364" t="s">
        <v>1090</v>
      </c>
      <c r="E1043" s="364" t="s">
        <v>108</v>
      </c>
      <c r="F1043" s="364" t="s">
        <v>1432</v>
      </c>
      <c r="G1043" s="365" t="s">
        <v>1034</v>
      </c>
      <c r="H1043" s="364" t="s">
        <v>285</v>
      </c>
      <c r="I1043" s="364" t="s">
        <v>1092</v>
      </c>
      <c r="J1043" s="366" t="s">
        <v>1433</v>
      </c>
      <c r="K1043" s="366">
        <v>281700</v>
      </c>
      <c r="L1043" s="366">
        <v>1</v>
      </c>
      <c r="M1043" s="366">
        <v>281700</v>
      </c>
      <c r="N1043" s="366">
        <v>1</v>
      </c>
    </row>
    <row r="1044" spans="1:14" ht="24">
      <c r="A1044" s="364">
        <v>1042</v>
      </c>
      <c r="B1044" s="365" t="s">
        <v>109</v>
      </c>
      <c r="C1044" s="364" t="s">
        <v>1078</v>
      </c>
      <c r="D1044" s="364" t="s">
        <v>1090</v>
      </c>
      <c r="E1044" s="364" t="s">
        <v>108</v>
      </c>
      <c r="F1044" s="364" t="s">
        <v>1224</v>
      </c>
      <c r="G1044" s="365" t="s">
        <v>331</v>
      </c>
      <c r="H1044" s="364" t="s">
        <v>285</v>
      </c>
      <c r="I1044" s="364" t="s">
        <v>1092</v>
      </c>
      <c r="J1044" s="366" t="s">
        <v>1225</v>
      </c>
      <c r="K1044" s="366">
        <v>20347200</v>
      </c>
      <c r="L1044" s="366">
        <v>72</v>
      </c>
      <c r="M1044" s="366">
        <v>20347200</v>
      </c>
      <c r="N1044" s="366">
        <v>72</v>
      </c>
    </row>
    <row r="1045" spans="1:14" ht="24">
      <c r="A1045" s="364">
        <v>1043</v>
      </c>
      <c r="B1045" s="365" t="s">
        <v>109</v>
      </c>
      <c r="C1045" s="364" t="s">
        <v>1078</v>
      </c>
      <c r="D1045" s="364" t="s">
        <v>1131</v>
      </c>
      <c r="E1045" s="364" t="s">
        <v>108</v>
      </c>
      <c r="F1045" s="364" t="s">
        <v>1828</v>
      </c>
      <c r="G1045" s="365" t="s">
        <v>1829</v>
      </c>
      <c r="H1045" s="364" t="s">
        <v>290</v>
      </c>
      <c r="I1045" s="364" t="s">
        <v>1092</v>
      </c>
      <c r="J1045" s="366" t="s">
        <v>1830</v>
      </c>
      <c r="K1045" s="366">
        <v>640800</v>
      </c>
      <c r="L1045" s="366">
        <v>4</v>
      </c>
      <c r="M1045" s="366">
        <v>640800</v>
      </c>
      <c r="N1045" s="366">
        <v>4</v>
      </c>
    </row>
    <row r="1046" spans="1:14" ht="36">
      <c r="A1046" s="364">
        <v>1044</v>
      </c>
      <c r="B1046" s="365" t="s">
        <v>109</v>
      </c>
      <c r="C1046" s="364" t="s">
        <v>1078</v>
      </c>
      <c r="D1046" s="364" t="s">
        <v>1079</v>
      </c>
      <c r="E1046" s="364" t="s">
        <v>108</v>
      </c>
      <c r="F1046" s="364" t="s">
        <v>1831</v>
      </c>
      <c r="G1046" s="365" t="s">
        <v>1832</v>
      </c>
      <c r="H1046" s="364" t="s">
        <v>299</v>
      </c>
      <c r="I1046" s="364" t="s">
        <v>1092</v>
      </c>
      <c r="J1046" s="366" t="s">
        <v>1833</v>
      </c>
      <c r="K1046" s="366">
        <v>4038300</v>
      </c>
      <c r="L1046" s="366">
        <v>21</v>
      </c>
      <c r="M1046" s="366">
        <v>4038300</v>
      </c>
      <c r="N1046" s="366">
        <v>21</v>
      </c>
    </row>
    <row r="1047" spans="1:14" ht="48">
      <c r="A1047" s="364">
        <v>1045</v>
      </c>
      <c r="B1047" s="365" t="s">
        <v>109</v>
      </c>
      <c r="C1047" s="364" t="s">
        <v>1078</v>
      </c>
      <c r="D1047" s="364" t="s">
        <v>1079</v>
      </c>
      <c r="E1047" s="364" t="s">
        <v>108</v>
      </c>
      <c r="F1047" s="364" t="s">
        <v>1870</v>
      </c>
      <c r="G1047" s="365" t="s">
        <v>1871</v>
      </c>
      <c r="H1047" s="364" t="s">
        <v>295</v>
      </c>
      <c r="I1047" s="364" t="s">
        <v>1092</v>
      </c>
      <c r="J1047" s="366" t="s">
        <v>1872</v>
      </c>
      <c r="K1047" s="366">
        <v>312900</v>
      </c>
      <c r="L1047" s="366">
        <v>3</v>
      </c>
      <c r="M1047" s="366">
        <v>312900</v>
      </c>
      <c r="N1047" s="366">
        <v>3</v>
      </c>
    </row>
    <row r="1048" spans="1:14" ht="48">
      <c r="A1048" s="364">
        <v>1046</v>
      </c>
      <c r="B1048" s="365" t="s">
        <v>109</v>
      </c>
      <c r="C1048" s="364" t="s">
        <v>1078</v>
      </c>
      <c r="D1048" s="364" t="s">
        <v>1079</v>
      </c>
      <c r="E1048" s="364" t="s">
        <v>108</v>
      </c>
      <c r="F1048" s="364" t="s">
        <v>1275</v>
      </c>
      <c r="G1048" s="365" t="s">
        <v>413</v>
      </c>
      <c r="H1048" s="364" t="s">
        <v>414</v>
      </c>
      <c r="I1048" s="364" t="s">
        <v>1092</v>
      </c>
      <c r="J1048" s="366" t="s">
        <v>1276</v>
      </c>
      <c r="K1048" s="366">
        <v>578000</v>
      </c>
      <c r="L1048" s="366">
        <v>4</v>
      </c>
      <c r="M1048" s="366">
        <v>578000</v>
      </c>
      <c r="N1048" s="366">
        <v>4</v>
      </c>
    </row>
    <row r="1049" spans="1:14" ht="36">
      <c r="A1049" s="364">
        <v>1047</v>
      </c>
      <c r="B1049" s="365" t="s">
        <v>109</v>
      </c>
      <c r="C1049" s="364" t="s">
        <v>1078</v>
      </c>
      <c r="D1049" s="364" t="s">
        <v>1131</v>
      </c>
      <c r="E1049" s="364" t="s">
        <v>108</v>
      </c>
      <c r="F1049" s="364" t="s">
        <v>1238</v>
      </c>
      <c r="G1049" s="365" t="s">
        <v>1028</v>
      </c>
      <c r="H1049" s="364" t="s">
        <v>292</v>
      </c>
      <c r="I1049" s="364" t="s">
        <v>1092</v>
      </c>
      <c r="J1049" s="366" t="s">
        <v>1239</v>
      </c>
      <c r="K1049" s="366">
        <v>1894200</v>
      </c>
      <c r="L1049" s="366">
        <v>6</v>
      </c>
      <c r="M1049" s="366">
        <v>1894200</v>
      </c>
      <c r="N1049" s="366">
        <v>6</v>
      </c>
    </row>
    <row r="1050" spans="1:14" ht="36">
      <c r="A1050" s="364">
        <v>1048</v>
      </c>
      <c r="B1050" s="365" t="s">
        <v>109</v>
      </c>
      <c r="C1050" s="364" t="s">
        <v>1078</v>
      </c>
      <c r="D1050" s="364" t="s">
        <v>1131</v>
      </c>
      <c r="E1050" s="364" t="s">
        <v>108</v>
      </c>
      <c r="F1050" s="364" t="s">
        <v>1430</v>
      </c>
      <c r="G1050" s="365" t="s">
        <v>1031</v>
      </c>
      <c r="H1050" s="364" t="s">
        <v>284</v>
      </c>
      <c r="I1050" s="364" t="s">
        <v>1092</v>
      </c>
      <c r="J1050" s="366" t="s">
        <v>1431</v>
      </c>
      <c r="K1050" s="366">
        <v>586000</v>
      </c>
      <c r="L1050" s="366">
        <v>2</v>
      </c>
      <c r="M1050" s="366">
        <v>586000</v>
      </c>
      <c r="N1050" s="366">
        <v>2</v>
      </c>
    </row>
    <row r="1051" spans="1:14" ht="36">
      <c r="A1051" s="364">
        <v>1049</v>
      </c>
      <c r="B1051" s="365" t="s">
        <v>109</v>
      </c>
      <c r="C1051" s="364" t="s">
        <v>1078</v>
      </c>
      <c r="D1051" s="364" t="s">
        <v>1131</v>
      </c>
      <c r="E1051" s="364" t="s">
        <v>108</v>
      </c>
      <c r="F1051" s="364" t="s">
        <v>1305</v>
      </c>
      <c r="G1051" s="365" t="s">
        <v>350</v>
      </c>
      <c r="H1051" s="364" t="s">
        <v>284</v>
      </c>
      <c r="I1051" s="364" t="s">
        <v>1092</v>
      </c>
      <c r="J1051" s="366" t="s">
        <v>1306</v>
      </c>
      <c r="K1051" s="366">
        <v>19163200</v>
      </c>
      <c r="L1051" s="366">
        <v>59</v>
      </c>
      <c r="M1051" s="366">
        <v>19163200</v>
      </c>
      <c r="N1051" s="366">
        <v>59</v>
      </c>
    </row>
    <row r="1052" spans="1:14" ht="36">
      <c r="A1052" s="364">
        <v>1050</v>
      </c>
      <c r="B1052" s="365" t="s">
        <v>109</v>
      </c>
      <c r="C1052" s="364" t="s">
        <v>1078</v>
      </c>
      <c r="D1052" s="364" t="s">
        <v>1079</v>
      </c>
      <c r="E1052" s="364" t="s">
        <v>108</v>
      </c>
      <c r="F1052" s="364" t="s">
        <v>1149</v>
      </c>
      <c r="G1052" s="365" t="s">
        <v>976</v>
      </c>
      <c r="H1052" s="364" t="s">
        <v>292</v>
      </c>
      <c r="I1052" s="364" t="s">
        <v>1092</v>
      </c>
      <c r="J1052" s="366" t="s">
        <v>1150</v>
      </c>
      <c r="K1052" s="366">
        <v>2706200</v>
      </c>
      <c r="L1052" s="366">
        <v>11</v>
      </c>
      <c r="M1052" s="366">
        <v>2706200</v>
      </c>
      <c r="N1052" s="366">
        <v>11</v>
      </c>
    </row>
    <row r="1053" spans="1:14" ht="48">
      <c r="A1053" s="364">
        <v>1051</v>
      </c>
      <c r="B1053" s="365" t="s">
        <v>109</v>
      </c>
      <c r="C1053" s="364" t="s">
        <v>1078</v>
      </c>
      <c r="D1053" s="364" t="s">
        <v>1131</v>
      </c>
      <c r="E1053" s="364" t="s">
        <v>108</v>
      </c>
      <c r="F1053" s="364" t="s">
        <v>1660</v>
      </c>
      <c r="G1053" s="365" t="s">
        <v>1661</v>
      </c>
      <c r="H1053" s="364" t="s">
        <v>292</v>
      </c>
      <c r="I1053" s="364" t="s">
        <v>1092</v>
      </c>
      <c r="J1053" s="366" t="s">
        <v>1289</v>
      </c>
      <c r="K1053" s="366">
        <v>1851200</v>
      </c>
      <c r="L1053" s="366">
        <v>8</v>
      </c>
      <c r="M1053" s="366">
        <v>1851200</v>
      </c>
      <c r="N1053" s="366">
        <v>8</v>
      </c>
    </row>
    <row r="1054" spans="1:14" ht="36">
      <c r="A1054" s="364">
        <v>1052</v>
      </c>
      <c r="B1054" s="365" t="s">
        <v>109</v>
      </c>
      <c r="C1054" s="364" t="s">
        <v>1078</v>
      </c>
      <c r="D1054" s="364" t="s">
        <v>1086</v>
      </c>
      <c r="E1054" s="364" t="s">
        <v>108</v>
      </c>
      <c r="F1054" s="364" t="s">
        <v>1146</v>
      </c>
      <c r="G1054" s="365" t="s">
        <v>424</v>
      </c>
      <c r="H1054" s="364" t="s">
        <v>408</v>
      </c>
      <c r="I1054" s="364" t="s">
        <v>1092</v>
      </c>
      <c r="J1054" s="366" t="s">
        <v>1147</v>
      </c>
      <c r="K1054" s="366">
        <v>1369600</v>
      </c>
      <c r="L1054" s="366">
        <v>16</v>
      </c>
      <c r="M1054" s="366">
        <v>1369600</v>
      </c>
      <c r="N1054" s="366">
        <v>16</v>
      </c>
    </row>
    <row r="1055" spans="1:14" ht="36">
      <c r="A1055" s="364">
        <v>1053</v>
      </c>
      <c r="B1055" s="365" t="s">
        <v>109</v>
      </c>
      <c r="C1055" s="364" t="s">
        <v>1078</v>
      </c>
      <c r="D1055" s="364" t="s">
        <v>1090</v>
      </c>
      <c r="E1055" s="364" t="s">
        <v>108</v>
      </c>
      <c r="F1055" s="364" t="s">
        <v>1414</v>
      </c>
      <c r="G1055" s="365" t="s">
        <v>360</v>
      </c>
      <c r="H1055" s="364" t="s">
        <v>289</v>
      </c>
      <c r="I1055" s="364" t="s">
        <v>1092</v>
      </c>
      <c r="J1055" s="366" t="s">
        <v>1415</v>
      </c>
      <c r="K1055" s="366">
        <v>394800</v>
      </c>
      <c r="L1055" s="366">
        <v>2</v>
      </c>
      <c r="M1055" s="366">
        <v>394800</v>
      </c>
      <c r="N1055" s="366">
        <v>2</v>
      </c>
    </row>
    <row r="1056" spans="1:14" ht="48">
      <c r="A1056" s="364">
        <v>1054</v>
      </c>
      <c r="B1056" s="365" t="s">
        <v>109</v>
      </c>
      <c r="C1056" s="364" t="s">
        <v>1078</v>
      </c>
      <c r="D1056" s="364" t="s">
        <v>1079</v>
      </c>
      <c r="E1056" s="364" t="s">
        <v>108</v>
      </c>
      <c r="F1056" s="364" t="s">
        <v>1246</v>
      </c>
      <c r="G1056" s="365" t="s">
        <v>959</v>
      </c>
      <c r="H1056" s="364" t="s">
        <v>960</v>
      </c>
      <c r="I1056" s="364" t="s">
        <v>1092</v>
      </c>
      <c r="J1056" s="366" t="s">
        <v>1247</v>
      </c>
      <c r="K1056" s="366">
        <v>60656200</v>
      </c>
      <c r="L1056" s="366">
        <v>316</v>
      </c>
      <c r="M1056" s="366">
        <v>60656200</v>
      </c>
      <c r="N1056" s="366">
        <v>316</v>
      </c>
    </row>
    <row r="1057" spans="1:14" ht="60">
      <c r="A1057" s="364">
        <v>1055</v>
      </c>
      <c r="B1057" s="365" t="s">
        <v>109</v>
      </c>
      <c r="C1057" s="364" t="s">
        <v>1078</v>
      </c>
      <c r="D1057" s="364" t="s">
        <v>1079</v>
      </c>
      <c r="E1057" s="364" t="s">
        <v>108</v>
      </c>
      <c r="F1057" s="364" t="s">
        <v>1631</v>
      </c>
      <c r="G1057" s="365" t="s">
        <v>1632</v>
      </c>
      <c r="H1057" s="364" t="s">
        <v>292</v>
      </c>
      <c r="I1057" s="364" t="s">
        <v>1092</v>
      </c>
      <c r="J1057" s="366" t="s">
        <v>1242</v>
      </c>
      <c r="K1057" s="366">
        <v>1412400</v>
      </c>
      <c r="L1057" s="366">
        <v>8</v>
      </c>
      <c r="M1057" s="366">
        <v>1412400</v>
      </c>
      <c r="N1057" s="366">
        <v>8</v>
      </c>
    </row>
    <row r="1058" spans="1:14" ht="24">
      <c r="A1058" s="364">
        <v>1056</v>
      </c>
      <c r="B1058" s="365" t="s">
        <v>92</v>
      </c>
      <c r="C1058" s="364" t="s">
        <v>1078</v>
      </c>
      <c r="D1058" s="364" t="s">
        <v>1102</v>
      </c>
      <c r="E1058" s="364" t="s">
        <v>88</v>
      </c>
      <c r="F1058" s="364" t="s">
        <v>1321</v>
      </c>
      <c r="G1058" s="365" t="s">
        <v>1020</v>
      </c>
      <c r="H1058" s="364" t="s">
        <v>303</v>
      </c>
      <c r="I1058" s="364" t="s">
        <v>1081</v>
      </c>
      <c r="J1058" s="366" t="s">
        <v>1322</v>
      </c>
      <c r="K1058" s="366">
        <v>137714</v>
      </c>
      <c r="L1058" s="366">
        <v>2</v>
      </c>
      <c r="M1058" s="366">
        <v>137714</v>
      </c>
      <c r="N1058" s="366">
        <v>2</v>
      </c>
    </row>
    <row r="1059" spans="1:14" ht="24">
      <c r="A1059" s="364">
        <v>1057</v>
      </c>
      <c r="B1059" s="365" t="s">
        <v>92</v>
      </c>
      <c r="C1059" s="364" t="s">
        <v>1078</v>
      </c>
      <c r="D1059" s="364" t="s">
        <v>1090</v>
      </c>
      <c r="E1059" s="364" t="s">
        <v>88</v>
      </c>
      <c r="F1059" s="364" t="s">
        <v>1151</v>
      </c>
      <c r="G1059" s="365" t="s">
        <v>996</v>
      </c>
      <c r="H1059" s="364" t="s">
        <v>287</v>
      </c>
      <c r="I1059" s="364" t="s">
        <v>1092</v>
      </c>
      <c r="J1059" s="366" t="s">
        <v>1152</v>
      </c>
      <c r="K1059" s="366">
        <v>913991</v>
      </c>
      <c r="L1059" s="366">
        <v>10</v>
      </c>
      <c r="M1059" s="366">
        <v>913991</v>
      </c>
      <c r="N1059" s="366">
        <v>10</v>
      </c>
    </row>
    <row r="1060" spans="1:14" ht="24">
      <c r="A1060" s="364">
        <v>1058</v>
      </c>
      <c r="B1060" s="365" t="s">
        <v>92</v>
      </c>
      <c r="C1060" s="364" t="s">
        <v>1078</v>
      </c>
      <c r="D1060" s="364" t="s">
        <v>1090</v>
      </c>
      <c r="E1060" s="364" t="s">
        <v>88</v>
      </c>
      <c r="F1060" s="364" t="s">
        <v>1140</v>
      </c>
      <c r="G1060" s="365" t="s">
        <v>321</v>
      </c>
      <c r="H1060" s="364" t="s">
        <v>287</v>
      </c>
      <c r="I1060" s="364" t="s">
        <v>1092</v>
      </c>
      <c r="J1060" s="366" t="s">
        <v>1141</v>
      </c>
      <c r="K1060" s="366">
        <v>777544</v>
      </c>
      <c r="L1060" s="366">
        <v>8</v>
      </c>
      <c r="M1060" s="366">
        <v>777544</v>
      </c>
      <c r="N1060" s="366">
        <v>8</v>
      </c>
    </row>
    <row r="1061" spans="1:14" ht="24">
      <c r="A1061" s="364">
        <v>1059</v>
      </c>
      <c r="B1061" s="365" t="s">
        <v>92</v>
      </c>
      <c r="C1061" s="364" t="s">
        <v>1078</v>
      </c>
      <c r="D1061" s="364" t="s">
        <v>1090</v>
      </c>
      <c r="E1061" s="364" t="s">
        <v>88</v>
      </c>
      <c r="F1061" s="364" t="s">
        <v>1138</v>
      </c>
      <c r="G1061" s="365" t="s">
        <v>351</v>
      </c>
      <c r="H1061" s="364" t="s">
        <v>287</v>
      </c>
      <c r="I1061" s="364" t="s">
        <v>1092</v>
      </c>
      <c r="J1061" s="366" t="s">
        <v>1139</v>
      </c>
      <c r="K1061" s="366">
        <v>760612</v>
      </c>
      <c r="L1061" s="366">
        <v>8</v>
      </c>
      <c r="M1061" s="366">
        <v>760612</v>
      </c>
      <c r="N1061" s="366">
        <v>8</v>
      </c>
    </row>
    <row r="1062" spans="1:14" ht="24">
      <c r="A1062" s="364">
        <v>1060</v>
      </c>
      <c r="B1062" s="365" t="s">
        <v>92</v>
      </c>
      <c r="C1062" s="364" t="s">
        <v>1078</v>
      </c>
      <c r="D1062" s="364" t="s">
        <v>1090</v>
      </c>
      <c r="E1062" s="364" t="s">
        <v>88</v>
      </c>
      <c r="F1062" s="364" t="s">
        <v>1125</v>
      </c>
      <c r="G1062" s="365" t="s">
        <v>340</v>
      </c>
      <c r="H1062" s="364" t="s">
        <v>287</v>
      </c>
      <c r="I1062" s="364" t="s">
        <v>1092</v>
      </c>
      <c r="J1062" s="366" t="s">
        <v>1126</v>
      </c>
      <c r="K1062" s="366">
        <v>195050</v>
      </c>
      <c r="L1062" s="366">
        <v>2</v>
      </c>
      <c r="M1062" s="366">
        <v>195050</v>
      </c>
      <c r="N1062" s="366">
        <v>2</v>
      </c>
    </row>
    <row r="1063" spans="1:14" ht="24">
      <c r="A1063" s="364">
        <v>1061</v>
      </c>
      <c r="B1063" s="365" t="s">
        <v>92</v>
      </c>
      <c r="C1063" s="364" t="s">
        <v>1078</v>
      </c>
      <c r="D1063" s="364" t="s">
        <v>1090</v>
      </c>
      <c r="E1063" s="364" t="s">
        <v>88</v>
      </c>
      <c r="F1063" s="364" t="s">
        <v>1214</v>
      </c>
      <c r="G1063" s="365" t="s">
        <v>1010</v>
      </c>
      <c r="H1063" s="364" t="s">
        <v>287</v>
      </c>
      <c r="I1063" s="364" t="s">
        <v>1092</v>
      </c>
      <c r="J1063" s="366" t="s">
        <v>1215</v>
      </c>
      <c r="K1063" s="366">
        <v>1066716</v>
      </c>
      <c r="L1063" s="366">
        <v>12</v>
      </c>
      <c r="M1063" s="366">
        <v>1066716</v>
      </c>
      <c r="N1063" s="366">
        <v>12</v>
      </c>
    </row>
    <row r="1064" spans="1:14" ht="24">
      <c r="A1064" s="364">
        <v>1062</v>
      </c>
      <c r="B1064" s="365" t="s">
        <v>92</v>
      </c>
      <c r="C1064" s="364" t="s">
        <v>1078</v>
      </c>
      <c r="D1064" s="364" t="s">
        <v>1090</v>
      </c>
      <c r="E1064" s="364" t="s">
        <v>88</v>
      </c>
      <c r="F1064" s="364" t="s">
        <v>1776</v>
      </c>
      <c r="G1064" s="365" t="s">
        <v>347</v>
      </c>
      <c r="H1064" s="364" t="s">
        <v>287</v>
      </c>
      <c r="I1064" s="364" t="s">
        <v>1092</v>
      </c>
      <c r="J1064" s="366" t="s">
        <v>1777</v>
      </c>
      <c r="K1064" s="366">
        <v>2307400</v>
      </c>
      <c r="L1064" s="366">
        <v>20</v>
      </c>
      <c r="M1064" s="366">
        <v>2307400</v>
      </c>
      <c r="N1064" s="366">
        <v>20</v>
      </c>
    </row>
    <row r="1065" spans="1:14" ht="24">
      <c r="A1065" s="364">
        <v>1063</v>
      </c>
      <c r="B1065" s="365" t="s">
        <v>92</v>
      </c>
      <c r="C1065" s="364" t="s">
        <v>1078</v>
      </c>
      <c r="D1065" s="364" t="s">
        <v>1079</v>
      </c>
      <c r="E1065" s="364" t="s">
        <v>88</v>
      </c>
      <c r="F1065" s="364" t="s">
        <v>1157</v>
      </c>
      <c r="G1065" s="365" t="s">
        <v>337</v>
      </c>
      <c r="H1065" s="364" t="s">
        <v>298</v>
      </c>
      <c r="I1065" s="364" t="s">
        <v>1092</v>
      </c>
      <c r="J1065" s="366" t="s">
        <v>1158</v>
      </c>
      <c r="K1065" s="366">
        <v>777600</v>
      </c>
      <c r="L1065" s="366">
        <v>10</v>
      </c>
      <c r="M1065" s="366">
        <v>777600</v>
      </c>
      <c r="N1065" s="366">
        <v>10</v>
      </c>
    </row>
    <row r="1066" spans="1:14" ht="24">
      <c r="A1066" s="364">
        <v>1064</v>
      </c>
      <c r="B1066" s="365" t="s">
        <v>92</v>
      </c>
      <c r="C1066" s="364" t="s">
        <v>1078</v>
      </c>
      <c r="D1066" s="364" t="s">
        <v>1079</v>
      </c>
      <c r="E1066" s="364" t="s">
        <v>88</v>
      </c>
      <c r="F1066" s="364" t="s">
        <v>1161</v>
      </c>
      <c r="G1066" s="365" t="s">
        <v>326</v>
      </c>
      <c r="H1066" s="364" t="s">
        <v>298</v>
      </c>
      <c r="I1066" s="364" t="s">
        <v>1092</v>
      </c>
      <c r="J1066" s="366" t="s">
        <v>1162</v>
      </c>
      <c r="K1066" s="366">
        <v>1480800</v>
      </c>
      <c r="L1066" s="366">
        <v>20</v>
      </c>
      <c r="M1066" s="366">
        <v>1480800</v>
      </c>
      <c r="N1066" s="366">
        <v>20</v>
      </c>
    </row>
    <row r="1067" spans="1:14" ht="24">
      <c r="A1067" s="364">
        <v>1065</v>
      </c>
      <c r="B1067" s="365" t="s">
        <v>92</v>
      </c>
      <c r="C1067" s="364" t="s">
        <v>1078</v>
      </c>
      <c r="D1067" s="364" t="s">
        <v>1079</v>
      </c>
      <c r="E1067" s="364" t="s">
        <v>88</v>
      </c>
      <c r="F1067" s="364" t="s">
        <v>1098</v>
      </c>
      <c r="G1067" s="365" t="s">
        <v>311</v>
      </c>
      <c r="H1067" s="364" t="s">
        <v>294</v>
      </c>
      <c r="I1067" s="364" t="s">
        <v>1081</v>
      </c>
      <c r="J1067" s="366" t="s">
        <v>1099</v>
      </c>
      <c r="K1067" s="366">
        <v>1698501</v>
      </c>
      <c r="L1067" s="366">
        <v>22</v>
      </c>
      <c r="M1067" s="366">
        <v>1698501</v>
      </c>
      <c r="N1067" s="366">
        <v>22</v>
      </c>
    </row>
    <row r="1068" spans="1:14" ht="24">
      <c r="A1068" s="364">
        <v>1066</v>
      </c>
      <c r="B1068" s="365" t="s">
        <v>92</v>
      </c>
      <c r="C1068" s="364" t="s">
        <v>1078</v>
      </c>
      <c r="D1068" s="364" t="s">
        <v>1079</v>
      </c>
      <c r="E1068" s="364" t="s">
        <v>88</v>
      </c>
      <c r="F1068" s="364" t="s">
        <v>1134</v>
      </c>
      <c r="G1068" s="365" t="s">
        <v>337</v>
      </c>
      <c r="H1068" s="364" t="s">
        <v>294</v>
      </c>
      <c r="I1068" s="364" t="s">
        <v>1081</v>
      </c>
      <c r="J1068" s="366" t="s">
        <v>1135</v>
      </c>
      <c r="K1068" s="366">
        <v>486552</v>
      </c>
      <c r="L1068" s="366">
        <v>6</v>
      </c>
      <c r="M1068" s="366">
        <v>486552</v>
      </c>
      <c r="N1068" s="366">
        <v>6</v>
      </c>
    </row>
    <row r="1069" spans="1:14" ht="48">
      <c r="A1069" s="364">
        <v>1067</v>
      </c>
      <c r="B1069" s="365" t="s">
        <v>92</v>
      </c>
      <c r="C1069" s="364" t="s">
        <v>1078</v>
      </c>
      <c r="D1069" s="364" t="s">
        <v>1159</v>
      </c>
      <c r="E1069" s="364" t="s">
        <v>88</v>
      </c>
      <c r="F1069" s="364" t="s">
        <v>1294</v>
      </c>
      <c r="G1069" s="365" t="s">
        <v>314</v>
      </c>
      <c r="H1069" s="364" t="s">
        <v>294</v>
      </c>
      <c r="I1069" s="364" t="s">
        <v>1081</v>
      </c>
      <c r="J1069" s="366" t="s">
        <v>1295</v>
      </c>
      <c r="K1069" s="366">
        <v>133056</v>
      </c>
      <c r="L1069" s="366">
        <v>2</v>
      </c>
      <c r="M1069" s="366">
        <v>133056</v>
      </c>
      <c r="N1069" s="366">
        <v>2</v>
      </c>
    </row>
    <row r="1070" spans="1:14" ht="36">
      <c r="A1070" s="364">
        <v>1068</v>
      </c>
      <c r="B1070" s="365" t="s">
        <v>92</v>
      </c>
      <c r="C1070" s="364" t="s">
        <v>1078</v>
      </c>
      <c r="D1070" s="364" t="s">
        <v>1079</v>
      </c>
      <c r="E1070" s="364" t="s">
        <v>88</v>
      </c>
      <c r="F1070" s="364" t="s">
        <v>1243</v>
      </c>
      <c r="G1070" s="365" t="s">
        <v>320</v>
      </c>
      <c r="H1070" s="364" t="s">
        <v>293</v>
      </c>
      <c r="I1070" s="364" t="s">
        <v>1081</v>
      </c>
      <c r="J1070" s="366" t="s">
        <v>1244</v>
      </c>
      <c r="K1070" s="366">
        <v>120217</v>
      </c>
      <c r="L1070" s="366">
        <v>1</v>
      </c>
      <c r="M1070" s="366">
        <v>120217</v>
      </c>
      <c r="N1070" s="366">
        <v>1</v>
      </c>
    </row>
    <row r="1071" spans="1:14" ht="24">
      <c r="A1071" s="364">
        <v>1069</v>
      </c>
      <c r="B1071" s="365" t="s">
        <v>92</v>
      </c>
      <c r="C1071" s="364" t="s">
        <v>1078</v>
      </c>
      <c r="D1071" s="364" t="s">
        <v>1079</v>
      </c>
      <c r="E1071" s="364" t="s">
        <v>88</v>
      </c>
      <c r="F1071" s="364" t="s">
        <v>1395</v>
      </c>
      <c r="G1071" s="365" t="s">
        <v>1007</v>
      </c>
      <c r="H1071" s="364" t="s">
        <v>1039</v>
      </c>
      <c r="I1071" s="364" t="s">
        <v>1081</v>
      </c>
      <c r="J1071" s="366" t="s">
        <v>1396</v>
      </c>
      <c r="K1071" s="366">
        <v>307402</v>
      </c>
      <c r="L1071" s="366">
        <v>2</v>
      </c>
      <c r="M1071" s="366">
        <v>307402</v>
      </c>
      <c r="N1071" s="366">
        <v>2</v>
      </c>
    </row>
    <row r="1072" spans="1:14" ht="36">
      <c r="A1072" s="364">
        <v>1070</v>
      </c>
      <c r="B1072" s="365" t="s">
        <v>92</v>
      </c>
      <c r="C1072" s="364" t="s">
        <v>1078</v>
      </c>
      <c r="D1072" s="364" t="s">
        <v>1079</v>
      </c>
      <c r="E1072" s="364" t="s">
        <v>88</v>
      </c>
      <c r="F1072" s="364" t="s">
        <v>1167</v>
      </c>
      <c r="G1072" s="365" t="s">
        <v>322</v>
      </c>
      <c r="H1072" s="364" t="s">
        <v>293</v>
      </c>
      <c r="I1072" s="364" t="s">
        <v>1084</v>
      </c>
      <c r="J1072" s="366" t="s">
        <v>1168</v>
      </c>
      <c r="K1072" s="366">
        <v>281230</v>
      </c>
      <c r="L1072" s="366">
        <v>2</v>
      </c>
      <c r="M1072" s="366">
        <v>281230</v>
      </c>
      <c r="N1072" s="366">
        <v>2</v>
      </c>
    </row>
    <row r="1073" spans="1:14" ht="36">
      <c r="A1073" s="364">
        <v>1071</v>
      </c>
      <c r="B1073" s="365" t="s">
        <v>92</v>
      </c>
      <c r="C1073" s="364" t="s">
        <v>1078</v>
      </c>
      <c r="D1073" s="364" t="s">
        <v>1079</v>
      </c>
      <c r="E1073" s="364" t="s">
        <v>88</v>
      </c>
      <c r="F1073" s="364" t="s">
        <v>1094</v>
      </c>
      <c r="G1073" s="365" t="s">
        <v>336</v>
      </c>
      <c r="H1073" s="364" t="s">
        <v>293</v>
      </c>
      <c r="I1073" s="364" t="s">
        <v>1084</v>
      </c>
      <c r="J1073" s="366" t="s">
        <v>1095</v>
      </c>
      <c r="K1073" s="366">
        <v>291095</v>
      </c>
      <c r="L1073" s="366">
        <v>2</v>
      </c>
      <c r="M1073" s="366">
        <v>291095</v>
      </c>
      <c r="N1073" s="366">
        <v>2</v>
      </c>
    </row>
    <row r="1074" spans="1:14" ht="36">
      <c r="A1074" s="364">
        <v>1072</v>
      </c>
      <c r="B1074" s="365" t="s">
        <v>92</v>
      </c>
      <c r="C1074" s="364" t="s">
        <v>1078</v>
      </c>
      <c r="D1074" s="364" t="s">
        <v>1079</v>
      </c>
      <c r="E1074" s="364" t="s">
        <v>88</v>
      </c>
      <c r="F1074" s="364" t="s">
        <v>1083</v>
      </c>
      <c r="G1074" s="365" t="s">
        <v>312</v>
      </c>
      <c r="H1074" s="364" t="s">
        <v>293</v>
      </c>
      <c r="I1074" s="364" t="s">
        <v>1084</v>
      </c>
      <c r="J1074" s="366" t="s">
        <v>1085</v>
      </c>
      <c r="K1074" s="366">
        <v>541561</v>
      </c>
      <c r="L1074" s="366">
        <v>4</v>
      </c>
      <c r="M1074" s="366">
        <v>541561</v>
      </c>
      <c r="N1074" s="366">
        <v>4</v>
      </c>
    </row>
    <row r="1075" spans="1:14" ht="48">
      <c r="A1075" s="364">
        <v>1073</v>
      </c>
      <c r="B1075" s="365" t="s">
        <v>92</v>
      </c>
      <c r="C1075" s="364" t="s">
        <v>1078</v>
      </c>
      <c r="D1075" s="364" t="s">
        <v>1159</v>
      </c>
      <c r="E1075" s="364" t="s">
        <v>88</v>
      </c>
      <c r="F1075" s="364" t="s">
        <v>1685</v>
      </c>
      <c r="G1075" s="365" t="s">
        <v>1686</v>
      </c>
      <c r="H1075" s="364" t="s">
        <v>298</v>
      </c>
      <c r="I1075" s="364" t="s">
        <v>1088</v>
      </c>
      <c r="J1075" s="366" t="s">
        <v>1687</v>
      </c>
      <c r="K1075" s="366">
        <v>135600</v>
      </c>
      <c r="L1075" s="366">
        <v>2</v>
      </c>
      <c r="M1075" s="366">
        <v>135600</v>
      </c>
      <c r="N1075" s="366">
        <v>2</v>
      </c>
    </row>
    <row r="1076" spans="1:14" ht="48">
      <c r="A1076" s="364">
        <v>1074</v>
      </c>
      <c r="B1076" s="365" t="s">
        <v>92</v>
      </c>
      <c r="C1076" s="364" t="s">
        <v>1078</v>
      </c>
      <c r="D1076" s="364" t="s">
        <v>1159</v>
      </c>
      <c r="E1076" s="364" t="s">
        <v>88</v>
      </c>
      <c r="F1076" s="364" t="s">
        <v>1255</v>
      </c>
      <c r="G1076" s="365" t="s">
        <v>313</v>
      </c>
      <c r="H1076" s="364" t="s">
        <v>298</v>
      </c>
      <c r="I1076" s="364" t="s">
        <v>1088</v>
      </c>
      <c r="J1076" s="366" t="s">
        <v>1256</v>
      </c>
      <c r="K1076" s="366">
        <v>1487490</v>
      </c>
      <c r="L1076" s="366">
        <v>22</v>
      </c>
      <c r="M1076" s="366">
        <v>1487490</v>
      </c>
      <c r="N1076" s="366">
        <v>22</v>
      </c>
    </row>
    <row r="1077" spans="1:14" ht="24">
      <c r="A1077" s="364">
        <v>1075</v>
      </c>
      <c r="B1077" s="365" t="s">
        <v>92</v>
      </c>
      <c r="C1077" s="364" t="s">
        <v>1078</v>
      </c>
      <c r="D1077" s="364" t="s">
        <v>1090</v>
      </c>
      <c r="E1077" s="364" t="s">
        <v>88</v>
      </c>
      <c r="F1077" s="364" t="s">
        <v>1176</v>
      </c>
      <c r="G1077" s="365" t="s">
        <v>351</v>
      </c>
      <c r="H1077" s="364" t="s">
        <v>361</v>
      </c>
      <c r="I1077" s="364" t="s">
        <v>1148</v>
      </c>
      <c r="J1077" s="366" t="s">
        <v>1177</v>
      </c>
      <c r="K1077" s="366">
        <v>884906</v>
      </c>
      <c r="L1077" s="366">
        <v>10</v>
      </c>
      <c r="M1077" s="366">
        <v>884906</v>
      </c>
      <c r="N1077" s="366">
        <v>10</v>
      </c>
    </row>
    <row r="1078" spans="1:14" ht="48">
      <c r="A1078" s="364">
        <v>1076</v>
      </c>
      <c r="B1078" s="365" t="s">
        <v>92</v>
      </c>
      <c r="C1078" s="364" t="s">
        <v>1078</v>
      </c>
      <c r="D1078" s="364" t="s">
        <v>1079</v>
      </c>
      <c r="E1078" s="364" t="s">
        <v>88</v>
      </c>
      <c r="F1078" s="364" t="s">
        <v>1426</v>
      </c>
      <c r="G1078" s="365" t="s">
        <v>963</v>
      </c>
      <c r="H1078" s="364" t="s">
        <v>305</v>
      </c>
      <c r="I1078" s="364" t="s">
        <v>1148</v>
      </c>
      <c r="J1078" s="366" t="s">
        <v>1427</v>
      </c>
      <c r="K1078" s="366">
        <v>351824</v>
      </c>
      <c r="L1078" s="366">
        <v>2</v>
      </c>
      <c r="M1078" s="366">
        <v>351824</v>
      </c>
      <c r="N1078" s="366">
        <v>2</v>
      </c>
    </row>
    <row r="1079" spans="1:14" ht="48">
      <c r="A1079" s="364">
        <v>1077</v>
      </c>
      <c r="B1079" s="365" t="s">
        <v>92</v>
      </c>
      <c r="C1079" s="364" t="s">
        <v>1078</v>
      </c>
      <c r="D1079" s="364" t="s">
        <v>1079</v>
      </c>
      <c r="E1079" s="364" t="s">
        <v>88</v>
      </c>
      <c r="F1079" s="364" t="s">
        <v>1362</v>
      </c>
      <c r="G1079" s="365" t="s">
        <v>964</v>
      </c>
      <c r="H1079" s="364" t="s">
        <v>305</v>
      </c>
      <c r="I1079" s="364" t="s">
        <v>1148</v>
      </c>
      <c r="J1079" s="366" t="s">
        <v>1363</v>
      </c>
      <c r="K1079" s="366">
        <v>371096</v>
      </c>
      <c r="L1079" s="366">
        <v>2</v>
      </c>
      <c r="M1079" s="366">
        <v>371096</v>
      </c>
      <c r="N1079" s="366">
        <v>2</v>
      </c>
    </row>
    <row r="1080" spans="1:14" ht="24">
      <c r="A1080" s="364">
        <v>1078</v>
      </c>
      <c r="B1080" s="365" t="s">
        <v>92</v>
      </c>
      <c r="C1080" s="364" t="s">
        <v>1078</v>
      </c>
      <c r="D1080" s="364" t="s">
        <v>1090</v>
      </c>
      <c r="E1080" s="364" t="s">
        <v>88</v>
      </c>
      <c r="F1080" s="364" t="s">
        <v>1091</v>
      </c>
      <c r="G1080" s="365" t="s">
        <v>321</v>
      </c>
      <c r="H1080" s="364" t="s">
        <v>361</v>
      </c>
      <c r="I1080" s="364" t="s">
        <v>1092</v>
      </c>
      <c r="J1080" s="366" t="s">
        <v>1093</v>
      </c>
      <c r="K1080" s="366">
        <v>3083586</v>
      </c>
      <c r="L1080" s="366">
        <v>30</v>
      </c>
      <c r="M1080" s="366">
        <v>3083586</v>
      </c>
      <c r="N1080" s="366">
        <v>30</v>
      </c>
    </row>
    <row r="1081" spans="1:14" ht="48">
      <c r="A1081" s="364">
        <v>1079</v>
      </c>
      <c r="B1081" s="365" t="s">
        <v>189</v>
      </c>
      <c r="C1081" s="364" t="s">
        <v>1078</v>
      </c>
      <c r="D1081" s="364" t="s">
        <v>1079</v>
      </c>
      <c r="E1081" s="364" t="s">
        <v>258</v>
      </c>
      <c r="F1081" s="364" t="s">
        <v>1246</v>
      </c>
      <c r="G1081" s="365" t="s">
        <v>959</v>
      </c>
      <c r="H1081" s="364" t="s">
        <v>960</v>
      </c>
      <c r="I1081" s="364" t="s">
        <v>1092</v>
      </c>
      <c r="J1081" s="366" t="s">
        <v>1247</v>
      </c>
      <c r="K1081" s="366">
        <v>854211</v>
      </c>
      <c r="L1081" s="366">
        <v>4</v>
      </c>
      <c r="M1081" s="366">
        <v>854211</v>
      </c>
      <c r="N1081" s="366">
        <v>4</v>
      </c>
    </row>
    <row r="1082" spans="1:14" ht="72">
      <c r="A1082" s="364">
        <v>1080</v>
      </c>
      <c r="B1082" s="365" t="s">
        <v>25</v>
      </c>
      <c r="C1082" s="364" t="s">
        <v>1078</v>
      </c>
      <c r="D1082" s="364" t="s">
        <v>1079</v>
      </c>
      <c r="E1082" s="364" t="s">
        <v>22</v>
      </c>
      <c r="F1082" s="364" t="s">
        <v>1236</v>
      </c>
      <c r="G1082" s="365" t="s">
        <v>383</v>
      </c>
      <c r="H1082" s="364" t="s">
        <v>305</v>
      </c>
      <c r="I1082" s="364" t="s">
        <v>1187</v>
      </c>
      <c r="J1082" s="366" t="s">
        <v>1237</v>
      </c>
      <c r="K1082" s="366">
        <v>235875</v>
      </c>
      <c r="L1082" s="366">
        <v>1</v>
      </c>
      <c r="M1082" s="366">
        <v>235875</v>
      </c>
      <c r="N1082" s="366">
        <v>1</v>
      </c>
    </row>
    <row r="1083" spans="1:14" ht="24">
      <c r="A1083" s="364">
        <v>1081</v>
      </c>
      <c r="B1083" s="365" t="s">
        <v>25</v>
      </c>
      <c r="C1083" s="364" t="s">
        <v>1078</v>
      </c>
      <c r="D1083" s="364" t="s">
        <v>1079</v>
      </c>
      <c r="E1083" s="364" t="s">
        <v>22</v>
      </c>
      <c r="F1083" s="364" t="s">
        <v>1279</v>
      </c>
      <c r="G1083" s="365" t="s">
        <v>369</v>
      </c>
      <c r="H1083" s="364" t="s">
        <v>296</v>
      </c>
      <c r="I1083" s="364" t="s">
        <v>1187</v>
      </c>
      <c r="J1083" s="366" t="s">
        <v>1280</v>
      </c>
      <c r="K1083" s="366">
        <v>416688</v>
      </c>
      <c r="L1083" s="366">
        <v>2</v>
      </c>
      <c r="M1083" s="366">
        <v>416688</v>
      </c>
      <c r="N1083" s="366">
        <v>2</v>
      </c>
    </row>
    <row r="1084" spans="1:14" ht="48">
      <c r="A1084" s="364">
        <v>1082</v>
      </c>
      <c r="B1084" s="365" t="s">
        <v>25</v>
      </c>
      <c r="C1084" s="364" t="s">
        <v>1078</v>
      </c>
      <c r="D1084" s="364" t="s">
        <v>1079</v>
      </c>
      <c r="E1084" s="364" t="s">
        <v>22</v>
      </c>
      <c r="F1084" s="364" t="s">
        <v>1246</v>
      </c>
      <c r="G1084" s="365" t="s">
        <v>959</v>
      </c>
      <c r="H1084" s="364" t="s">
        <v>960</v>
      </c>
      <c r="I1084" s="364" t="s">
        <v>1092</v>
      </c>
      <c r="J1084" s="366" t="s">
        <v>1247</v>
      </c>
      <c r="K1084" s="366">
        <v>200478</v>
      </c>
      <c r="L1084" s="366">
        <v>1</v>
      </c>
      <c r="M1084" s="366">
        <v>200478</v>
      </c>
      <c r="N1084" s="366">
        <v>1</v>
      </c>
    </row>
    <row r="1085" spans="1:14" ht="24">
      <c r="A1085" s="364">
        <v>1083</v>
      </c>
      <c r="B1085" s="365" t="s">
        <v>95</v>
      </c>
      <c r="C1085" s="364" t="s">
        <v>1078</v>
      </c>
      <c r="D1085" s="364" t="s">
        <v>1090</v>
      </c>
      <c r="E1085" s="364" t="s">
        <v>242</v>
      </c>
      <c r="F1085" s="364" t="s">
        <v>1140</v>
      </c>
      <c r="G1085" s="365" t="s">
        <v>321</v>
      </c>
      <c r="H1085" s="364" t="s">
        <v>287</v>
      </c>
      <c r="I1085" s="364" t="s">
        <v>1092</v>
      </c>
      <c r="J1085" s="366" t="s">
        <v>1141</v>
      </c>
      <c r="K1085" s="366">
        <v>995350</v>
      </c>
      <c r="L1085" s="366">
        <v>10</v>
      </c>
      <c r="M1085" s="366">
        <v>995350</v>
      </c>
      <c r="N1085" s="366">
        <v>10</v>
      </c>
    </row>
    <row r="1086" spans="1:14" ht="24">
      <c r="A1086" s="364">
        <v>1084</v>
      </c>
      <c r="B1086" s="365" t="s">
        <v>95</v>
      </c>
      <c r="C1086" s="364" t="s">
        <v>1078</v>
      </c>
      <c r="D1086" s="364" t="s">
        <v>1090</v>
      </c>
      <c r="E1086" s="364" t="s">
        <v>242</v>
      </c>
      <c r="F1086" s="364" t="s">
        <v>1138</v>
      </c>
      <c r="G1086" s="365" t="s">
        <v>351</v>
      </c>
      <c r="H1086" s="364" t="s">
        <v>287</v>
      </c>
      <c r="I1086" s="364" t="s">
        <v>1092</v>
      </c>
      <c r="J1086" s="366" t="s">
        <v>1139</v>
      </c>
      <c r="K1086" s="366">
        <v>292103</v>
      </c>
      <c r="L1086" s="366">
        <v>3</v>
      </c>
      <c r="M1086" s="366">
        <v>292103</v>
      </c>
      <c r="N1086" s="366">
        <v>3</v>
      </c>
    </row>
    <row r="1087" spans="1:14" ht="24">
      <c r="A1087" s="364">
        <v>1085</v>
      </c>
      <c r="B1087" s="365" t="s">
        <v>95</v>
      </c>
      <c r="C1087" s="364" t="s">
        <v>1078</v>
      </c>
      <c r="D1087" s="364" t="s">
        <v>1090</v>
      </c>
      <c r="E1087" s="364" t="s">
        <v>242</v>
      </c>
      <c r="F1087" s="364" t="s">
        <v>1123</v>
      </c>
      <c r="G1087" s="365" t="s">
        <v>966</v>
      </c>
      <c r="H1087" s="364" t="s">
        <v>287</v>
      </c>
      <c r="I1087" s="364" t="s">
        <v>1092</v>
      </c>
      <c r="J1087" s="366" t="s">
        <v>1124</v>
      </c>
      <c r="K1087" s="366">
        <v>343570</v>
      </c>
      <c r="L1087" s="366">
        <v>4</v>
      </c>
      <c r="M1087" s="366">
        <v>343570</v>
      </c>
      <c r="N1087" s="366">
        <v>4</v>
      </c>
    </row>
    <row r="1088" spans="1:14" ht="24">
      <c r="A1088" s="364">
        <v>1086</v>
      </c>
      <c r="B1088" s="365" t="s">
        <v>95</v>
      </c>
      <c r="C1088" s="364" t="s">
        <v>1078</v>
      </c>
      <c r="D1088" s="364" t="s">
        <v>1090</v>
      </c>
      <c r="E1088" s="364" t="s">
        <v>242</v>
      </c>
      <c r="F1088" s="364" t="s">
        <v>1125</v>
      </c>
      <c r="G1088" s="365" t="s">
        <v>340</v>
      </c>
      <c r="H1088" s="364" t="s">
        <v>287</v>
      </c>
      <c r="I1088" s="364" t="s">
        <v>1092</v>
      </c>
      <c r="J1088" s="366" t="s">
        <v>1126</v>
      </c>
      <c r="K1088" s="366">
        <v>99875</v>
      </c>
      <c r="L1088" s="366">
        <v>1</v>
      </c>
      <c r="M1088" s="366">
        <v>99875</v>
      </c>
      <c r="N1088" s="366">
        <v>1</v>
      </c>
    </row>
    <row r="1089" spans="1:14" ht="24">
      <c r="A1089" s="364">
        <v>1087</v>
      </c>
      <c r="B1089" s="365" t="s">
        <v>95</v>
      </c>
      <c r="C1089" s="364" t="s">
        <v>1078</v>
      </c>
      <c r="D1089" s="364" t="s">
        <v>1090</v>
      </c>
      <c r="E1089" s="364" t="s">
        <v>242</v>
      </c>
      <c r="F1089" s="364" t="s">
        <v>1210</v>
      </c>
      <c r="G1089" s="365" t="s">
        <v>420</v>
      </c>
      <c r="H1089" s="364" t="s">
        <v>287</v>
      </c>
      <c r="I1089" s="364" t="s">
        <v>1092</v>
      </c>
      <c r="J1089" s="366" t="s">
        <v>1211</v>
      </c>
      <c r="K1089" s="366">
        <v>185045</v>
      </c>
      <c r="L1089" s="366">
        <v>2</v>
      </c>
      <c r="M1089" s="366">
        <v>185045</v>
      </c>
      <c r="N1089" s="366">
        <v>2</v>
      </c>
    </row>
    <row r="1090" spans="1:14" ht="24">
      <c r="A1090" s="364">
        <v>1088</v>
      </c>
      <c r="B1090" s="365" t="s">
        <v>95</v>
      </c>
      <c r="C1090" s="364" t="s">
        <v>1078</v>
      </c>
      <c r="D1090" s="364" t="s">
        <v>1079</v>
      </c>
      <c r="E1090" s="364" t="s">
        <v>242</v>
      </c>
      <c r="F1090" s="364" t="s">
        <v>1157</v>
      </c>
      <c r="G1090" s="365" t="s">
        <v>337</v>
      </c>
      <c r="H1090" s="364" t="s">
        <v>298</v>
      </c>
      <c r="I1090" s="364" t="s">
        <v>1092</v>
      </c>
      <c r="J1090" s="366" t="s">
        <v>1158</v>
      </c>
      <c r="K1090" s="366">
        <v>161352</v>
      </c>
      <c r="L1090" s="366">
        <v>2</v>
      </c>
      <c r="M1090" s="366">
        <v>161352</v>
      </c>
      <c r="N1090" s="366">
        <v>2</v>
      </c>
    </row>
    <row r="1091" spans="1:14" ht="24">
      <c r="A1091" s="364">
        <v>1089</v>
      </c>
      <c r="B1091" s="365" t="s">
        <v>95</v>
      </c>
      <c r="C1091" s="364" t="s">
        <v>1078</v>
      </c>
      <c r="D1091" s="364" t="s">
        <v>1079</v>
      </c>
      <c r="E1091" s="364" t="s">
        <v>242</v>
      </c>
      <c r="F1091" s="364" t="s">
        <v>1161</v>
      </c>
      <c r="G1091" s="365" t="s">
        <v>326</v>
      </c>
      <c r="H1091" s="364" t="s">
        <v>298</v>
      </c>
      <c r="I1091" s="364" t="s">
        <v>1092</v>
      </c>
      <c r="J1091" s="366" t="s">
        <v>1162</v>
      </c>
      <c r="K1091" s="366">
        <v>537716</v>
      </c>
      <c r="L1091" s="366">
        <v>7</v>
      </c>
      <c r="M1091" s="366">
        <v>537716</v>
      </c>
      <c r="N1091" s="366">
        <v>7</v>
      </c>
    </row>
    <row r="1092" spans="1:14" ht="24">
      <c r="A1092" s="364">
        <v>1090</v>
      </c>
      <c r="B1092" s="365" t="s">
        <v>95</v>
      </c>
      <c r="C1092" s="364" t="s">
        <v>1078</v>
      </c>
      <c r="D1092" s="364" t="s">
        <v>1079</v>
      </c>
      <c r="E1092" s="364" t="s">
        <v>242</v>
      </c>
      <c r="F1092" s="364" t="s">
        <v>1494</v>
      </c>
      <c r="G1092" s="365" t="s">
        <v>1035</v>
      </c>
      <c r="H1092" s="364" t="s">
        <v>306</v>
      </c>
      <c r="I1092" s="364" t="s">
        <v>1251</v>
      </c>
      <c r="J1092" s="366" t="s">
        <v>1495</v>
      </c>
      <c r="K1092" s="366">
        <v>682009</v>
      </c>
      <c r="L1092" s="366">
        <v>4</v>
      </c>
      <c r="M1092" s="366">
        <v>682009</v>
      </c>
      <c r="N1092" s="366">
        <v>4</v>
      </c>
    </row>
    <row r="1093" spans="1:14" ht="24">
      <c r="A1093" s="364">
        <v>1091</v>
      </c>
      <c r="B1093" s="365" t="s">
        <v>95</v>
      </c>
      <c r="C1093" s="364" t="s">
        <v>1078</v>
      </c>
      <c r="D1093" s="364" t="s">
        <v>1090</v>
      </c>
      <c r="E1093" s="364" t="s">
        <v>242</v>
      </c>
      <c r="F1093" s="364" t="s">
        <v>1202</v>
      </c>
      <c r="G1093" s="365" t="s">
        <v>975</v>
      </c>
      <c r="H1093" s="364" t="s">
        <v>289</v>
      </c>
      <c r="I1093" s="364" t="s">
        <v>1115</v>
      </c>
      <c r="J1093" s="366" t="s">
        <v>1203</v>
      </c>
      <c r="K1093" s="366">
        <v>489926</v>
      </c>
      <c r="L1093" s="366">
        <v>4</v>
      </c>
      <c r="M1093" s="366">
        <v>489926</v>
      </c>
      <c r="N1093" s="366">
        <v>4</v>
      </c>
    </row>
    <row r="1094" spans="1:14" ht="72">
      <c r="A1094" s="364">
        <v>1092</v>
      </c>
      <c r="B1094" s="365" t="s">
        <v>95</v>
      </c>
      <c r="C1094" s="364" t="s">
        <v>1078</v>
      </c>
      <c r="D1094" s="364" t="s">
        <v>1079</v>
      </c>
      <c r="E1094" s="364" t="s">
        <v>242</v>
      </c>
      <c r="F1094" s="364" t="s">
        <v>1236</v>
      </c>
      <c r="G1094" s="365" t="s">
        <v>383</v>
      </c>
      <c r="H1094" s="364" t="s">
        <v>305</v>
      </c>
      <c r="I1094" s="364" t="s">
        <v>1187</v>
      </c>
      <c r="J1094" s="366" t="s">
        <v>1237</v>
      </c>
      <c r="K1094" s="366">
        <v>238439</v>
      </c>
      <c r="L1094" s="366">
        <v>1</v>
      </c>
      <c r="M1094" s="366">
        <v>238439</v>
      </c>
      <c r="N1094" s="366">
        <v>1</v>
      </c>
    </row>
    <row r="1095" spans="1:14" ht="24">
      <c r="A1095" s="364">
        <v>1093</v>
      </c>
      <c r="B1095" s="365" t="s">
        <v>95</v>
      </c>
      <c r="C1095" s="364" t="s">
        <v>1078</v>
      </c>
      <c r="D1095" s="364" t="s">
        <v>1090</v>
      </c>
      <c r="E1095" s="364" t="s">
        <v>242</v>
      </c>
      <c r="F1095" s="364" t="s">
        <v>1873</v>
      </c>
      <c r="G1095" s="365" t="s">
        <v>1874</v>
      </c>
      <c r="H1095" s="364" t="s">
        <v>300</v>
      </c>
      <c r="I1095" s="364" t="s">
        <v>1081</v>
      </c>
      <c r="J1095" s="366" t="s">
        <v>1169</v>
      </c>
      <c r="K1095" s="366">
        <v>0</v>
      </c>
      <c r="L1095" s="366">
        <v>0</v>
      </c>
      <c r="M1095" s="366">
        <v>0</v>
      </c>
      <c r="N1095" s="366">
        <v>0</v>
      </c>
    </row>
    <row r="1096" spans="1:14" ht="24">
      <c r="A1096" s="364">
        <v>1094</v>
      </c>
      <c r="B1096" s="365" t="s">
        <v>95</v>
      </c>
      <c r="C1096" s="364" t="s">
        <v>1078</v>
      </c>
      <c r="D1096" s="364" t="s">
        <v>1079</v>
      </c>
      <c r="E1096" s="364" t="s">
        <v>242</v>
      </c>
      <c r="F1096" s="364" t="s">
        <v>1098</v>
      </c>
      <c r="G1096" s="365" t="s">
        <v>311</v>
      </c>
      <c r="H1096" s="364" t="s">
        <v>294</v>
      </c>
      <c r="I1096" s="364" t="s">
        <v>1081</v>
      </c>
      <c r="J1096" s="366" t="s">
        <v>1099</v>
      </c>
      <c r="K1096" s="366">
        <v>1544092</v>
      </c>
      <c r="L1096" s="366">
        <v>20</v>
      </c>
      <c r="M1096" s="366">
        <v>1544092</v>
      </c>
      <c r="N1096" s="366">
        <v>20</v>
      </c>
    </row>
    <row r="1097" spans="1:14" ht="48">
      <c r="A1097" s="364">
        <v>1095</v>
      </c>
      <c r="B1097" s="365" t="s">
        <v>95</v>
      </c>
      <c r="C1097" s="364" t="s">
        <v>1078</v>
      </c>
      <c r="D1097" s="364" t="s">
        <v>1159</v>
      </c>
      <c r="E1097" s="364" t="s">
        <v>242</v>
      </c>
      <c r="F1097" s="364" t="s">
        <v>1160</v>
      </c>
      <c r="G1097" s="365" t="s">
        <v>314</v>
      </c>
      <c r="H1097" s="364" t="s">
        <v>298</v>
      </c>
      <c r="I1097" s="364" t="s">
        <v>1088</v>
      </c>
      <c r="J1097" s="366" t="s">
        <v>1120</v>
      </c>
      <c r="K1097" s="366">
        <v>270414</v>
      </c>
      <c r="L1097" s="366">
        <v>4</v>
      </c>
      <c r="M1097" s="366">
        <v>270414</v>
      </c>
      <c r="N1097" s="366">
        <v>4</v>
      </c>
    </row>
    <row r="1098" spans="1:14" ht="48">
      <c r="A1098" s="364">
        <v>1096</v>
      </c>
      <c r="B1098" s="365" t="s">
        <v>95</v>
      </c>
      <c r="C1098" s="364" t="s">
        <v>1078</v>
      </c>
      <c r="D1098" s="364" t="s">
        <v>1159</v>
      </c>
      <c r="E1098" s="364" t="s">
        <v>242</v>
      </c>
      <c r="F1098" s="364" t="s">
        <v>1253</v>
      </c>
      <c r="G1098" s="365" t="s">
        <v>364</v>
      </c>
      <c r="H1098" s="364" t="s">
        <v>298</v>
      </c>
      <c r="I1098" s="364" t="s">
        <v>1088</v>
      </c>
      <c r="J1098" s="366" t="s">
        <v>1254</v>
      </c>
      <c r="K1098" s="366">
        <v>139274</v>
      </c>
      <c r="L1098" s="366">
        <v>2</v>
      </c>
      <c r="M1098" s="366">
        <v>139274</v>
      </c>
      <c r="N1098" s="366">
        <v>2</v>
      </c>
    </row>
    <row r="1099" spans="1:14" ht="48">
      <c r="A1099" s="364">
        <v>1097</v>
      </c>
      <c r="B1099" s="365" t="s">
        <v>95</v>
      </c>
      <c r="C1099" s="364" t="s">
        <v>1078</v>
      </c>
      <c r="D1099" s="364" t="s">
        <v>1159</v>
      </c>
      <c r="E1099" s="364" t="s">
        <v>242</v>
      </c>
      <c r="F1099" s="364" t="s">
        <v>1255</v>
      </c>
      <c r="G1099" s="365" t="s">
        <v>313</v>
      </c>
      <c r="H1099" s="364" t="s">
        <v>298</v>
      </c>
      <c r="I1099" s="364" t="s">
        <v>1088</v>
      </c>
      <c r="J1099" s="366" t="s">
        <v>1256</v>
      </c>
      <c r="K1099" s="366">
        <v>137946</v>
      </c>
      <c r="L1099" s="366">
        <v>2</v>
      </c>
      <c r="M1099" s="366">
        <v>137946</v>
      </c>
      <c r="N1099" s="366">
        <v>2</v>
      </c>
    </row>
    <row r="1100" spans="1:14" ht="24">
      <c r="A1100" s="364">
        <v>1098</v>
      </c>
      <c r="B1100" s="365" t="s">
        <v>95</v>
      </c>
      <c r="C1100" s="364" t="s">
        <v>1078</v>
      </c>
      <c r="D1100" s="364" t="s">
        <v>1079</v>
      </c>
      <c r="E1100" s="364" t="s">
        <v>242</v>
      </c>
      <c r="F1100" s="364" t="s">
        <v>1117</v>
      </c>
      <c r="G1100" s="365" t="s">
        <v>347</v>
      </c>
      <c r="H1100" s="364" t="s">
        <v>299</v>
      </c>
      <c r="I1100" s="364" t="s">
        <v>1092</v>
      </c>
      <c r="J1100" s="366" t="s">
        <v>1118</v>
      </c>
      <c r="K1100" s="366">
        <v>496804</v>
      </c>
      <c r="L1100" s="366">
        <v>4</v>
      </c>
      <c r="M1100" s="366">
        <v>496804</v>
      </c>
      <c r="N1100" s="366">
        <v>4</v>
      </c>
    </row>
    <row r="1101" spans="1:14" ht="60">
      <c r="A1101" s="364">
        <v>1099</v>
      </c>
      <c r="B1101" s="365" t="s">
        <v>77</v>
      </c>
      <c r="C1101" s="364" t="s">
        <v>1078</v>
      </c>
      <c r="D1101" s="364" t="s">
        <v>1079</v>
      </c>
      <c r="E1101" s="364" t="s">
        <v>67</v>
      </c>
      <c r="F1101" s="364" t="s">
        <v>1188</v>
      </c>
      <c r="G1101" s="365" t="s">
        <v>329</v>
      </c>
      <c r="H1101" s="364" t="s">
        <v>304</v>
      </c>
      <c r="I1101" s="364" t="s">
        <v>1187</v>
      </c>
      <c r="J1101" s="366" t="s">
        <v>1189</v>
      </c>
      <c r="K1101" s="366">
        <v>0</v>
      </c>
      <c r="L1101" s="366">
        <v>0</v>
      </c>
      <c r="M1101" s="366">
        <v>0</v>
      </c>
      <c r="N1101" s="366">
        <v>0</v>
      </c>
    </row>
    <row r="1102" spans="1:14" ht="48">
      <c r="A1102" s="364">
        <v>1100</v>
      </c>
      <c r="B1102" s="365" t="s">
        <v>77</v>
      </c>
      <c r="C1102" s="364" t="s">
        <v>1078</v>
      </c>
      <c r="D1102" s="364" t="s">
        <v>1079</v>
      </c>
      <c r="E1102" s="364" t="s">
        <v>67</v>
      </c>
      <c r="F1102" s="364" t="s">
        <v>1149</v>
      </c>
      <c r="G1102" s="365" t="s">
        <v>976</v>
      </c>
      <c r="H1102" s="364" t="s">
        <v>292</v>
      </c>
      <c r="I1102" s="364" t="s">
        <v>1092</v>
      </c>
      <c r="J1102" s="366" t="s">
        <v>1150</v>
      </c>
      <c r="K1102" s="366">
        <v>536881</v>
      </c>
      <c r="L1102" s="366">
        <v>2</v>
      </c>
      <c r="M1102" s="366">
        <v>536881</v>
      </c>
      <c r="N1102" s="366">
        <v>2</v>
      </c>
    </row>
    <row r="1103" spans="1:14" ht="24">
      <c r="A1103" s="364">
        <v>1101</v>
      </c>
      <c r="B1103" s="365" t="s">
        <v>1875</v>
      </c>
      <c r="C1103" s="364" t="s">
        <v>1078</v>
      </c>
      <c r="D1103" s="364" t="s">
        <v>1102</v>
      </c>
      <c r="E1103" s="364" t="s">
        <v>46</v>
      </c>
      <c r="F1103" s="364" t="s">
        <v>1142</v>
      </c>
      <c r="G1103" s="365" t="s">
        <v>354</v>
      </c>
      <c r="H1103" s="364" t="s">
        <v>303</v>
      </c>
      <c r="I1103" s="364" t="s">
        <v>1081</v>
      </c>
      <c r="J1103" s="366" t="s">
        <v>1143</v>
      </c>
      <c r="K1103" s="366">
        <v>281052</v>
      </c>
      <c r="L1103" s="366">
        <v>4</v>
      </c>
      <c r="M1103" s="366">
        <v>281052</v>
      </c>
      <c r="N1103" s="366">
        <v>4</v>
      </c>
    </row>
    <row r="1104" spans="1:14" ht="24">
      <c r="A1104" s="364">
        <v>1102</v>
      </c>
      <c r="B1104" s="365" t="s">
        <v>1875</v>
      </c>
      <c r="C1104" s="364" t="s">
        <v>1078</v>
      </c>
      <c r="D1104" s="364" t="s">
        <v>1102</v>
      </c>
      <c r="E1104" s="364" t="s">
        <v>46</v>
      </c>
      <c r="F1104" s="364" t="s">
        <v>1103</v>
      </c>
      <c r="G1104" s="365" t="s">
        <v>977</v>
      </c>
      <c r="H1104" s="364" t="s">
        <v>303</v>
      </c>
      <c r="I1104" s="364" t="s">
        <v>1081</v>
      </c>
      <c r="J1104" s="366" t="s">
        <v>1104</v>
      </c>
      <c r="K1104" s="366">
        <v>260628</v>
      </c>
      <c r="L1104" s="366">
        <v>4</v>
      </c>
      <c r="M1104" s="366">
        <v>260628</v>
      </c>
      <c r="N1104" s="366">
        <v>4</v>
      </c>
    </row>
    <row r="1105" spans="1:14" ht="24">
      <c r="A1105" s="364">
        <v>1103</v>
      </c>
      <c r="B1105" s="365" t="s">
        <v>1875</v>
      </c>
      <c r="C1105" s="364" t="s">
        <v>1078</v>
      </c>
      <c r="D1105" s="364" t="s">
        <v>1102</v>
      </c>
      <c r="E1105" s="364" t="s">
        <v>46</v>
      </c>
      <c r="F1105" s="364" t="s">
        <v>1185</v>
      </c>
      <c r="G1105" s="365" t="s">
        <v>338</v>
      </c>
      <c r="H1105" s="364" t="s">
        <v>303</v>
      </c>
      <c r="I1105" s="364" t="s">
        <v>1081</v>
      </c>
      <c r="J1105" s="366" t="s">
        <v>1186</v>
      </c>
      <c r="K1105" s="366">
        <v>173160</v>
      </c>
      <c r="L1105" s="366">
        <v>4</v>
      </c>
      <c r="M1105" s="366">
        <v>173160</v>
      </c>
      <c r="N1105" s="366">
        <v>4</v>
      </c>
    </row>
    <row r="1106" spans="1:14" ht="24">
      <c r="A1106" s="364">
        <v>1104</v>
      </c>
      <c r="B1106" s="365" t="s">
        <v>1875</v>
      </c>
      <c r="C1106" s="364" t="s">
        <v>1078</v>
      </c>
      <c r="D1106" s="364" t="s">
        <v>1090</v>
      </c>
      <c r="E1106" s="364" t="s">
        <v>46</v>
      </c>
      <c r="F1106" s="364" t="s">
        <v>1140</v>
      </c>
      <c r="G1106" s="365" t="s">
        <v>321</v>
      </c>
      <c r="H1106" s="364" t="s">
        <v>287</v>
      </c>
      <c r="I1106" s="364" t="s">
        <v>1092</v>
      </c>
      <c r="J1106" s="366" t="s">
        <v>1141</v>
      </c>
      <c r="K1106" s="366">
        <v>388772</v>
      </c>
      <c r="L1106" s="366">
        <v>4</v>
      </c>
      <c r="M1106" s="366">
        <v>388772</v>
      </c>
      <c r="N1106" s="366">
        <v>4</v>
      </c>
    </row>
    <row r="1107" spans="1:14" ht="24">
      <c r="A1107" s="364">
        <v>1105</v>
      </c>
      <c r="B1107" s="365" t="s">
        <v>1875</v>
      </c>
      <c r="C1107" s="364" t="s">
        <v>1078</v>
      </c>
      <c r="D1107" s="364" t="s">
        <v>1090</v>
      </c>
      <c r="E1107" s="364" t="s">
        <v>46</v>
      </c>
      <c r="F1107" s="364" t="s">
        <v>1106</v>
      </c>
      <c r="G1107" s="365" t="s">
        <v>1011</v>
      </c>
      <c r="H1107" s="364" t="s">
        <v>287</v>
      </c>
      <c r="I1107" s="364" t="s">
        <v>1092</v>
      </c>
      <c r="J1107" s="366" t="s">
        <v>1107</v>
      </c>
      <c r="K1107" s="366">
        <v>421640</v>
      </c>
      <c r="L1107" s="366">
        <v>4</v>
      </c>
      <c r="M1107" s="366">
        <v>421640</v>
      </c>
      <c r="N1107" s="366">
        <v>4</v>
      </c>
    </row>
    <row r="1108" spans="1:14" ht="36">
      <c r="A1108" s="364">
        <v>1106</v>
      </c>
      <c r="B1108" s="365" t="s">
        <v>114</v>
      </c>
      <c r="C1108" s="364" t="s">
        <v>1078</v>
      </c>
      <c r="D1108" s="364" t="s">
        <v>1131</v>
      </c>
      <c r="E1108" s="364" t="s">
        <v>115</v>
      </c>
      <c r="F1108" s="364" t="s">
        <v>1370</v>
      </c>
      <c r="G1108" s="365" t="s">
        <v>1024</v>
      </c>
      <c r="H1108" s="364" t="s">
        <v>283</v>
      </c>
      <c r="I1108" s="364" t="s">
        <v>1187</v>
      </c>
      <c r="J1108" s="366" t="s">
        <v>1371</v>
      </c>
      <c r="K1108" s="366">
        <v>3296000</v>
      </c>
      <c r="L1108" s="366">
        <v>8</v>
      </c>
      <c r="M1108" s="366">
        <v>3296000</v>
      </c>
      <c r="N1108" s="366">
        <v>8</v>
      </c>
    </row>
    <row r="1109" spans="1:14" ht="36">
      <c r="A1109" s="364">
        <v>1107</v>
      </c>
      <c r="B1109" s="365" t="s">
        <v>114</v>
      </c>
      <c r="C1109" s="364" t="s">
        <v>1078</v>
      </c>
      <c r="D1109" s="364" t="s">
        <v>1131</v>
      </c>
      <c r="E1109" s="364" t="s">
        <v>115</v>
      </c>
      <c r="F1109" s="364" t="s">
        <v>1378</v>
      </c>
      <c r="G1109" s="365" t="s">
        <v>1021</v>
      </c>
      <c r="H1109" s="364" t="s">
        <v>283</v>
      </c>
      <c r="I1109" s="364" t="s">
        <v>1187</v>
      </c>
      <c r="J1109" s="366" t="s">
        <v>1379</v>
      </c>
      <c r="K1109" s="366">
        <v>1700400</v>
      </c>
      <c r="L1109" s="366">
        <v>4</v>
      </c>
      <c r="M1109" s="366">
        <v>1700400</v>
      </c>
      <c r="N1109" s="366">
        <v>4</v>
      </c>
    </row>
    <row r="1110" spans="1:14" ht="48">
      <c r="A1110" s="364">
        <v>1108</v>
      </c>
      <c r="B1110" s="365" t="s">
        <v>114</v>
      </c>
      <c r="C1110" s="364" t="s">
        <v>1078</v>
      </c>
      <c r="D1110" s="364" t="s">
        <v>1131</v>
      </c>
      <c r="E1110" s="364" t="s">
        <v>115</v>
      </c>
      <c r="F1110" s="364" t="s">
        <v>1356</v>
      </c>
      <c r="G1110" s="365" t="s">
        <v>979</v>
      </c>
      <c r="H1110" s="364" t="s">
        <v>297</v>
      </c>
      <c r="I1110" s="364" t="s">
        <v>1187</v>
      </c>
      <c r="J1110" s="366" t="s">
        <v>1357</v>
      </c>
      <c r="K1110" s="366">
        <v>1620400</v>
      </c>
      <c r="L1110" s="366">
        <v>4</v>
      </c>
      <c r="M1110" s="366">
        <v>1620400</v>
      </c>
      <c r="N1110" s="366">
        <v>4</v>
      </c>
    </row>
    <row r="1111" spans="1:14" ht="60">
      <c r="A1111" s="364">
        <v>1109</v>
      </c>
      <c r="B1111" s="365" t="s">
        <v>114</v>
      </c>
      <c r="C1111" s="364" t="s">
        <v>1078</v>
      </c>
      <c r="D1111" s="364" t="s">
        <v>1131</v>
      </c>
      <c r="E1111" s="364" t="s">
        <v>115</v>
      </c>
      <c r="F1111" s="364" t="s">
        <v>1440</v>
      </c>
      <c r="G1111" s="365" t="s">
        <v>1033</v>
      </c>
      <c r="H1111" s="364" t="s">
        <v>304</v>
      </c>
      <c r="I1111" s="364" t="s">
        <v>1187</v>
      </c>
      <c r="J1111" s="366" t="s">
        <v>1441</v>
      </c>
      <c r="K1111" s="366">
        <v>624200</v>
      </c>
      <c r="L1111" s="366">
        <v>2</v>
      </c>
      <c r="M1111" s="366">
        <v>624200</v>
      </c>
      <c r="N1111" s="366">
        <v>2</v>
      </c>
    </row>
    <row r="1112" spans="1:14" ht="60">
      <c r="A1112" s="364">
        <v>1110</v>
      </c>
      <c r="B1112" s="365" t="s">
        <v>114</v>
      </c>
      <c r="C1112" s="364" t="s">
        <v>1078</v>
      </c>
      <c r="D1112" s="364" t="s">
        <v>1131</v>
      </c>
      <c r="E1112" s="364" t="s">
        <v>115</v>
      </c>
      <c r="F1112" s="364" t="s">
        <v>1545</v>
      </c>
      <c r="G1112" s="365" t="s">
        <v>1546</v>
      </c>
      <c r="H1112" s="364" t="s">
        <v>304</v>
      </c>
      <c r="I1112" s="364" t="s">
        <v>1187</v>
      </c>
      <c r="J1112" s="366" t="s">
        <v>1547</v>
      </c>
      <c r="K1112" s="366">
        <v>743400</v>
      </c>
      <c r="L1112" s="366">
        <v>2</v>
      </c>
      <c r="M1112" s="366">
        <v>743400</v>
      </c>
      <c r="N1112" s="366">
        <v>2</v>
      </c>
    </row>
    <row r="1113" spans="1:14" ht="36">
      <c r="A1113" s="364">
        <v>1111</v>
      </c>
      <c r="B1113" s="365" t="s">
        <v>114</v>
      </c>
      <c r="C1113" s="364" t="s">
        <v>1078</v>
      </c>
      <c r="D1113" s="364" t="s">
        <v>1131</v>
      </c>
      <c r="E1113" s="364" t="s">
        <v>115</v>
      </c>
      <c r="F1113" s="364" t="s">
        <v>1449</v>
      </c>
      <c r="G1113" s="365" t="s">
        <v>1025</v>
      </c>
      <c r="H1113" s="364" t="s">
        <v>304</v>
      </c>
      <c r="I1113" s="364" t="s">
        <v>1187</v>
      </c>
      <c r="J1113" s="366" t="s">
        <v>1450</v>
      </c>
      <c r="K1113" s="366">
        <v>703500</v>
      </c>
      <c r="L1113" s="366">
        <v>3</v>
      </c>
      <c r="M1113" s="366">
        <v>703500</v>
      </c>
      <c r="N1113" s="366">
        <v>3</v>
      </c>
    </row>
    <row r="1114" spans="1:14" ht="36">
      <c r="A1114" s="364">
        <v>1112</v>
      </c>
      <c r="B1114" s="365" t="s">
        <v>114</v>
      </c>
      <c r="C1114" s="364" t="s">
        <v>1078</v>
      </c>
      <c r="D1114" s="364" t="s">
        <v>1131</v>
      </c>
      <c r="E1114" s="364" t="s">
        <v>115</v>
      </c>
      <c r="F1114" s="364" t="s">
        <v>1451</v>
      </c>
      <c r="G1114" s="365" t="s">
        <v>1026</v>
      </c>
      <c r="H1114" s="364" t="s">
        <v>304</v>
      </c>
      <c r="I1114" s="364" t="s">
        <v>1187</v>
      </c>
      <c r="J1114" s="366" t="s">
        <v>1452</v>
      </c>
      <c r="K1114" s="366">
        <v>301100</v>
      </c>
      <c r="L1114" s="366">
        <v>1</v>
      </c>
      <c r="M1114" s="366">
        <v>301100</v>
      </c>
      <c r="N1114" s="366">
        <v>1</v>
      </c>
    </row>
    <row r="1115" spans="1:14" ht="48">
      <c r="A1115" s="364">
        <v>1113</v>
      </c>
      <c r="B1115" s="365" t="s">
        <v>114</v>
      </c>
      <c r="C1115" s="364" t="s">
        <v>1078</v>
      </c>
      <c r="D1115" s="364" t="s">
        <v>1131</v>
      </c>
      <c r="E1115" s="364" t="s">
        <v>115</v>
      </c>
      <c r="F1115" s="364" t="s">
        <v>1442</v>
      </c>
      <c r="G1115" s="365" t="s">
        <v>984</v>
      </c>
      <c r="H1115" s="364" t="s">
        <v>304</v>
      </c>
      <c r="I1115" s="364" t="s">
        <v>1187</v>
      </c>
      <c r="J1115" s="366" t="s">
        <v>1443</v>
      </c>
      <c r="K1115" s="366">
        <v>1093500</v>
      </c>
      <c r="L1115" s="366">
        <v>5</v>
      </c>
      <c r="M1115" s="366">
        <v>1093500</v>
      </c>
      <c r="N1115" s="366">
        <v>5</v>
      </c>
    </row>
    <row r="1116" spans="1:14" ht="48">
      <c r="A1116" s="364">
        <v>1114</v>
      </c>
      <c r="B1116" s="365" t="s">
        <v>114</v>
      </c>
      <c r="C1116" s="364" t="s">
        <v>1078</v>
      </c>
      <c r="D1116" s="364" t="s">
        <v>1131</v>
      </c>
      <c r="E1116" s="364" t="s">
        <v>115</v>
      </c>
      <c r="F1116" s="364" t="s">
        <v>1448</v>
      </c>
      <c r="G1116" s="365" t="s">
        <v>379</v>
      </c>
      <c r="H1116" s="364" t="s">
        <v>304</v>
      </c>
      <c r="I1116" s="364" t="s">
        <v>1187</v>
      </c>
      <c r="J1116" s="366" t="s">
        <v>1388</v>
      </c>
      <c r="K1116" s="366">
        <v>765900</v>
      </c>
      <c r="L1116" s="366">
        <v>3</v>
      </c>
      <c r="M1116" s="366">
        <v>765900</v>
      </c>
      <c r="N1116" s="366">
        <v>3</v>
      </c>
    </row>
    <row r="1117" spans="1:14" ht="36">
      <c r="A1117" s="364">
        <v>1115</v>
      </c>
      <c r="B1117" s="365" t="s">
        <v>114</v>
      </c>
      <c r="C1117" s="364" t="s">
        <v>1078</v>
      </c>
      <c r="D1117" s="364" t="s">
        <v>1131</v>
      </c>
      <c r="E1117" s="364" t="s">
        <v>115</v>
      </c>
      <c r="F1117" s="364" t="s">
        <v>1453</v>
      </c>
      <c r="G1117" s="365" t="s">
        <v>374</v>
      </c>
      <c r="H1117" s="364" t="s">
        <v>304</v>
      </c>
      <c r="I1117" s="364" t="s">
        <v>1187</v>
      </c>
      <c r="J1117" s="366" t="s">
        <v>1454</v>
      </c>
      <c r="K1117" s="366">
        <v>543200</v>
      </c>
      <c r="L1117" s="366">
        <v>2</v>
      </c>
      <c r="M1117" s="366">
        <v>543200</v>
      </c>
      <c r="N1117" s="366">
        <v>2</v>
      </c>
    </row>
    <row r="1118" spans="1:14" ht="48">
      <c r="A1118" s="364">
        <v>1116</v>
      </c>
      <c r="B1118" s="365" t="s">
        <v>114</v>
      </c>
      <c r="C1118" s="364" t="s">
        <v>1078</v>
      </c>
      <c r="D1118" s="364" t="s">
        <v>1079</v>
      </c>
      <c r="E1118" s="364" t="s">
        <v>115</v>
      </c>
      <c r="F1118" s="364" t="s">
        <v>1446</v>
      </c>
      <c r="G1118" s="365" t="s">
        <v>985</v>
      </c>
      <c r="H1118" s="364" t="s">
        <v>439</v>
      </c>
      <c r="I1118" s="364" t="s">
        <v>1187</v>
      </c>
      <c r="J1118" s="366" t="s">
        <v>1447</v>
      </c>
      <c r="K1118" s="366">
        <v>2532000</v>
      </c>
      <c r="L1118" s="366">
        <v>6</v>
      </c>
      <c r="M1118" s="366">
        <v>2532000</v>
      </c>
      <c r="N1118" s="366">
        <v>6</v>
      </c>
    </row>
    <row r="1119" spans="1:14" ht="48">
      <c r="A1119" s="364">
        <v>1117</v>
      </c>
      <c r="B1119" s="365" t="s">
        <v>114</v>
      </c>
      <c r="C1119" s="364" t="s">
        <v>1078</v>
      </c>
      <c r="D1119" s="364" t="s">
        <v>1090</v>
      </c>
      <c r="E1119" s="364" t="s">
        <v>115</v>
      </c>
      <c r="F1119" s="364" t="s">
        <v>1384</v>
      </c>
      <c r="G1119" s="365" t="s">
        <v>961</v>
      </c>
      <c r="H1119" s="364" t="s">
        <v>283</v>
      </c>
      <c r="I1119" s="364" t="s">
        <v>1187</v>
      </c>
      <c r="J1119" s="366" t="s">
        <v>1385</v>
      </c>
      <c r="K1119" s="366">
        <v>1844400</v>
      </c>
      <c r="L1119" s="366">
        <v>6</v>
      </c>
      <c r="M1119" s="366">
        <v>1844400</v>
      </c>
      <c r="N1119" s="366">
        <v>6</v>
      </c>
    </row>
    <row r="1120" spans="1:14" ht="36">
      <c r="A1120" s="364">
        <v>1118</v>
      </c>
      <c r="B1120" s="365" t="s">
        <v>114</v>
      </c>
      <c r="C1120" s="364" t="s">
        <v>1078</v>
      </c>
      <c r="D1120" s="364" t="s">
        <v>1079</v>
      </c>
      <c r="E1120" s="364" t="s">
        <v>115</v>
      </c>
      <c r="F1120" s="364" t="s">
        <v>1662</v>
      </c>
      <c r="G1120" s="365" t="s">
        <v>1663</v>
      </c>
      <c r="H1120" s="364" t="s">
        <v>304</v>
      </c>
      <c r="I1120" s="364" t="s">
        <v>1187</v>
      </c>
      <c r="J1120" s="366" t="s">
        <v>1443</v>
      </c>
      <c r="K1120" s="366">
        <v>850400</v>
      </c>
      <c r="L1120" s="366">
        <v>4</v>
      </c>
      <c r="M1120" s="366">
        <v>850400</v>
      </c>
      <c r="N1120" s="366">
        <v>4</v>
      </c>
    </row>
    <row r="1121" spans="1:14" ht="48">
      <c r="A1121" s="364">
        <v>1119</v>
      </c>
      <c r="B1121" s="365" t="s">
        <v>114</v>
      </c>
      <c r="C1121" s="364" t="s">
        <v>1078</v>
      </c>
      <c r="D1121" s="364" t="s">
        <v>1079</v>
      </c>
      <c r="E1121" s="364" t="s">
        <v>115</v>
      </c>
      <c r="F1121" s="364" t="s">
        <v>1876</v>
      </c>
      <c r="G1121" s="365" t="s">
        <v>1877</v>
      </c>
      <c r="H1121" s="364" t="s">
        <v>304</v>
      </c>
      <c r="I1121" s="364" t="s">
        <v>1187</v>
      </c>
      <c r="J1121" s="366" t="s">
        <v>1878</v>
      </c>
      <c r="K1121" s="366">
        <v>441000</v>
      </c>
      <c r="L1121" s="366">
        <v>2</v>
      </c>
      <c r="M1121" s="366">
        <v>441000</v>
      </c>
      <c r="N1121" s="366">
        <v>2</v>
      </c>
    </row>
    <row r="1122" spans="1:14" ht="36">
      <c r="A1122" s="364">
        <v>1120</v>
      </c>
      <c r="B1122" s="365" t="s">
        <v>114</v>
      </c>
      <c r="C1122" s="364" t="s">
        <v>1078</v>
      </c>
      <c r="D1122" s="364" t="s">
        <v>1131</v>
      </c>
      <c r="E1122" s="364" t="s">
        <v>115</v>
      </c>
      <c r="F1122" s="364" t="s">
        <v>1311</v>
      </c>
      <c r="G1122" s="365" t="s">
        <v>381</v>
      </c>
      <c r="H1122" s="364" t="s">
        <v>304</v>
      </c>
      <c r="I1122" s="364" t="s">
        <v>1187</v>
      </c>
      <c r="J1122" s="366" t="s">
        <v>1312</v>
      </c>
      <c r="K1122" s="366">
        <v>1691400</v>
      </c>
      <c r="L1122" s="366">
        <v>6</v>
      </c>
      <c r="M1122" s="366">
        <v>1691400</v>
      </c>
      <c r="N1122" s="366">
        <v>6</v>
      </c>
    </row>
    <row r="1123" spans="1:14" ht="48">
      <c r="A1123" s="364">
        <v>1121</v>
      </c>
      <c r="B1123" s="365" t="s">
        <v>114</v>
      </c>
      <c r="C1123" s="364" t="s">
        <v>1078</v>
      </c>
      <c r="D1123" s="364" t="s">
        <v>1079</v>
      </c>
      <c r="E1123" s="364" t="s">
        <v>115</v>
      </c>
      <c r="F1123" s="364" t="s">
        <v>1218</v>
      </c>
      <c r="G1123" s="365" t="s">
        <v>342</v>
      </c>
      <c r="H1123" s="364" t="s">
        <v>301</v>
      </c>
      <c r="I1123" s="364" t="s">
        <v>1187</v>
      </c>
      <c r="J1123" s="366" t="s">
        <v>1219</v>
      </c>
      <c r="K1123" s="366">
        <v>2293200</v>
      </c>
      <c r="L1123" s="366">
        <v>7</v>
      </c>
      <c r="M1123" s="366">
        <v>2293200</v>
      </c>
      <c r="N1123" s="366">
        <v>7</v>
      </c>
    </row>
    <row r="1124" spans="1:14" ht="48">
      <c r="A1124" s="364">
        <v>1122</v>
      </c>
      <c r="B1124" s="365" t="s">
        <v>114</v>
      </c>
      <c r="C1124" s="364" t="s">
        <v>1078</v>
      </c>
      <c r="D1124" s="364" t="s">
        <v>1079</v>
      </c>
      <c r="E1124" s="364" t="s">
        <v>115</v>
      </c>
      <c r="F1124" s="364" t="s">
        <v>1220</v>
      </c>
      <c r="G1124" s="365" t="s">
        <v>355</v>
      </c>
      <c r="H1124" s="364" t="s">
        <v>301</v>
      </c>
      <c r="I1124" s="364" t="s">
        <v>1187</v>
      </c>
      <c r="J1124" s="366" t="s">
        <v>1221</v>
      </c>
      <c r="K1124" s="366">
        <v>1820000</v>
      </c>
      <c r="L1124" s="366">
        <v>5</v>
      </c>
      <c r="M1124" s="366">
        <v>1820000</v>
      </c>
      <c r="N1124" s="366">
        <v>5</v>
      </c>
    </row>
    <row r="1125" spans="1:14" ht="48">
      <c r="A1125" s="364">
        <v>1123</v>
      </c>
      <c r="B1125" s="365" t="s">
        <v>114</v>
      </c>
      <c r="C1125" s="364" t="s">
        <v>1078</v>
      </c>
      <c r="D1125" s="364" t="s">
        <v>1079</v>
      </c>
      <c r="E1125" s="364" t="s">
        <v>115</v>
      </c>
      <c r="F1125" s="364" t="s">
        <v>1190</v>
      </c>
      <c r="G1125" s="365" t="s">
        <v>373</v>
      </c>
      <c r="H1125" s="364" t="s">
        <v>305</v>
      </c>
      <c r="I1125" s="364" t="s">
        <v>1187</v>
      </c>
      <c r="J1125" s="366" t="s">
        <v>1191</v>
      </c>
      <c r="K1125" s="366">
        <v>8416800</v>
      </c>
      <c r="L1125" s="366">
        <v>28</v>
      </c>
      <c r="M1125" s="366">
        <v>8416800</v>
      </c>
      <c r="N1125" s="366">
        <v>28</v>
      </c>
    </row>
    <row r="1126" spans="1:14" ht="36">
      <c r="A1126" s="364">
        <v>1124</v>
      </c>
      <c r="B1126" s="365" t="s">
        <v>114</v>
      </c>
      <c r="C1126" s="364" t="s">
        <v>1078</v>
      </c>
      <c r="D1126" s="364" t="s">
        <v>1079</v>
      </c>
      <c r="E1126" s="364" t="s">
        <v>115</v>
      </c>
      <c r="F1126" s="364" t="s">
        <v>1192</v>
      </c>
      <c r="G1126" s="365" t="s">
        <v>382</v>
      </c>
      <c r="H1126" s="364" t="s">
        <v>305</v>
      </c>
      <c r="I1126" s="364" t="s">
        <v>1187</v>
      </c>
      <c r="J1126" s="366" t="s">
        <v>1193</v>
      </c>
      <c r="K1126" s="366">
        <v>7554600</v>
      </c>
      <c r="L1126" s="366">
        <v>21</v>
      </c>
      <c r="M1126" s="366">
        <v>7554600</v>
      </c>
      <c r="N1126" s="366">
        <v>21</v>
      </c>
    </row>
    <row r="1127" spans="1:14" ht="48">
      <c r="A1127" s="364">
        <v>1125</v>
      </c>
      <c r="B1127" s="365" t="s">
        <v>114</v>
      </c>
      <c r="C1127" s="364" t="s">
        <v>1078</v>
      </c>
      <c r="D1127" s="364" t="s">
        <v>1079</v>
      </c>
      <c r="E1127" s="364" t="s">
        <v>115</v>
      </c>
      <c r="F1127" s="364" t="s">
        <v>1366</v>
      </c>
      <c r="G1127" s="365" t="s">
        <v>353</v>
      </c>
      <c r="H1127" s="364" t="s">
        <v>305</v>
      </c>
      <c r="I1127" s="364" t="s">
        <v>1187</v>
      </c>
      <c r="J1127" s="366" t="s">
        <v>1367</v>
      </c>
      <c r="K1127" s="366">
        <v>1960800</v>
      </c>
      <c r="L1127" s="366">
        <v>6</v>
      </c>
      <c r="M1127" s="366">
        <v>1960800</v>
      </c>
      <c r="N1127" s="366">
        <v>6</v>
      </c>
    </row>
    <row r="1128" spans="1:14" ht="48">
      <c r="A1128" s="364">
        <v>1126</v>
      </c>
      <c r="B1128" s="365" t="s">
        <v>114</v>
      </c>
      <c r="C1128" s="364" t="s">
        <v>1078</v>
      </c>
      <c r="D1128" s="364" t="s">
        <v>1079</v>
      </c>
      <c r="E1128" s="364" t="s">
        <v>115</v>
      </c>
      <c r="F1128" s="364" t="s">
        <v>1194</v>
      </c>
      <c r="G1128" s="365" t="s">
        <v>997</v>
      </c>
      <c r="H1128" s="364" t="s">
        <v>305</v>
      </c>
      <c r="I1128" s="364" t="s">
        <v>1187</v>
      </c>
      <c r="J1128" s="366" t="s">
        <v>1195</v>
      </c>
      <c r="K1128" s="366">
        <v>6535800</v>
      </c>
      <c r="L1128" s="366">
        <v>18</v>
      </c>
      <c r="M1128" s="366">
        <v>6535800</v>
      </c>
      <c r="N1128" s="366">
        <v>18</v>
      </c>
    </row>
    <row r="1129" spans="1:14" ht="72">
      <c r="A1129" s="364">
        <v>1127</v>
      </c>
      <c r="B1129" s="365" t="s">
        <v>114</v>
      </c>
      <c r="C1129" s="364" t="s">
        <v>1078</v>
      </c>
      <c r="D1129" s="364" t="s">
        <v>1079</v>
      </c>
      <c r="E1129" s="364" t="s">
        <v>115</v>
      </c>
      <c r="F1129" s="364" t="s">
        <v>1236</v>
      </c>
      <c r="G1129" s="365" t="s">
        <v>383</v>
      </c>
      <c r="H1129" s="364" t="s">
        <v>305</v>
      </c>
      <c r="I1129" s="364" t="s">
        <v>1187</v>
      </c>
      <c r="J1129" s="366" t="s">
        <v>1237</v>
      </c>
      <c r="K1129" s="366">
        <v>11866000</v>
      </c>
      <c r="L1129" s="366">
        <v>53</v>
      </c>
      <c r="M1129" s="366">
        <v>11866000</v>
      </c>
      <c r="N1129" s="366">
        <v>53</v>
      </c>
    </row>
    <row r="1130" spans="1:14" ht="72">
      <c r="A1130" s="364">
        <v>1128</v>
      </c>
      <c r="B1130" s="365" t="s">
        <v>114</v>
      </c>
      <c r="C1130" s="364" t="s">
        <v>1078</v>
      </c>
      <c r="D1130" s="364" t="s">
        <v>1079</v>
      </c>
      <c r="E1130" s="364" t="s">
        <v>115</v>
      </c>
      <c r="F1130" s="364" t="s">
        <v>1292</v>
      </c>
      <c r="G1130" s="365" t="s">
        <v>962</v>
      </c>
      <c r="H1130" s="364" t="s">
        <v>305</v>
      </c>
      <c r="I1130" s="364" t="s">
        <v>1187</v>
      </c>
      <c r="J1130" s="366" t="s">
        <v>1293</v>
      </c>
      <c r="K1130" s="366">
        <v>276000</v>
      </c>
      <c r="L1130" s="366">
        <v>1</v>
      </c>
      <c r="M1130" s="366">
        <v>276000</v>
      </c>
      <c r="N1130" s="366">
        <v>1</v>
      </c>
    </row>
    <row r="1131" spans="1:14" ht="60">
      <c r="A1131" s="364">
        <v>1129</v>
      </c>
      <c r="B1131" s="365" t="s">
        <v>114</v>
      </c>
      <c r="C1131" s="364" t="s">
        <v>1078</v>
      </c>
      <c r="D1131" s="364" t="s">
        <v>1079</v>
      </c>
      <c r="E1131" s="364" t="s">
        <v>115</v>
      </c>
      <c r="F1131" s="364" t="s">
        <v>1785</v>
      </c>
      <c r="G1131" s="365" t="s">
        <v>1786</v>
      </c>
      <c r="H1131" s="364" t="s">
        <v>305</v>
      </c>
      <c r="I1131" s="364" t="s">
        <v>1187</v>
      </c>
      <c r="J1131" s="366" t="s">
        <v>1787</v>
      </c>
      <c r="K1131" s="366">
        <v>318200</v>
      </c>
      <c r="L1131" s="366">
        <v>1</v>
      </c>
      <c r="M1131" s="366">
        <v>318200</v>
      </c>
      <c r="N1131" s="366">
        <v>1</v>
      </c>
    </row>
    <row r="1132" spans="1:14" ht="24">
      <c r="A1132" s="364">
        <v>1130</v>
      </c>
      <c r="B1132" s="365" t="s">
        <v>114</v>
      </c>
      <c r="C1132" s="364" t="s">
        <v>1078</v>
      </c>
      <c r="D1132" s="364" t="s">
        <v>1079</v>
      </c>
      <c r="E1132" s="364" t="s">
        <v>115</v>
      </c>
      <c r="F1132" s="364" t="s">
        <v>1281</v>
      </c>
      <c r="G1132" s="365" t="s">
        <v>368</v>
      </c>
      <c r="H1132" s="364" t="s">
        <v>296</v>
      </c>
      <c r="I1132" s="364" t="s">
        <v>1282</v>
      </c>
      <c r="J1132" s="366" t="s">
        <v>1283</v>
      </c>
      <c r="K1132" s="366">
        <v>573800</v>
      </c>
      <c r="L1132" s="366">
        <v>3</v>
      </c>
      <c r="M1132" s="366">
        <v>573800</v>
      </c>
      <c r="N1132" s="366">
        <v>3</v>
      </c>
    </row>
    <row r="1133" spans="1:14" ht="24">
      <c r="A1133" s="364">
        <v>1131</v>
      </c>
      <c r="B1133" s="365" t="s">
        <v>114</v>
      </c>
      <c r="C1133" s="364" t="s">
        <v>1078</v>
      </c>
      <c r="D1133" s="364" t="s">
        <v>1079</v>
      </c>
      <c r="E1133" s="364" t="s">
        <v>115</v>
      </c>
      <c r="F1133" s="364" t="s">
        <v>1279</v>
      </c>
      <c r="G1133" s="365" t="s">
        <v>369</v>
      </c>
      <c r="H1133" s="364" t="s">
        <v>296</v>
      </c>
      <c r="I1133" s="364" t="s">
        <v>1187</v>
      </c>
      <c r="J1133" s="366" t="s">
        <v>1280</v>
      </c>
      <c r="K1133" s="366">
        <v>393600</v>
      </c>
      <c r="L1133" s="366">
        <v>2</v>
      </c>
      <c r="M1133" s="366">
        <v>393600</v>
      </c>
      <c r="N1133" s="366">
        <v>2</v>
      </c>
    </row>
    <row r="1134" spans="1:14" ht="36">
      <c r="A1134" s="364">
        <v>1132</v>
      </c>
      <c r="B1134" s="365" t="s">
        <v>114</v>
      </c>
      <c r="C1134" s="364" t="s">
        <v>1078</v>
      </c>
      <c r="D1134" s="364" t="s">
        <v>1131</v>
      </c>
      <c r="E1134" s="364" t="s">
        <v>115</v>
      </c>
      <c r="F1134" s="364" t="s">
        <v>1382</v>
      </c>
      <c r="G1134" s="365" t="s">
        <v>986</v>
      </c>
      <c r="H1134" s="364" t="s">
        <v>283</v>
      </c>
      <c r="I1134" s="364" t="s">
        <v>1251</v>
      </c>
      <c r="J1134" s="366" t="s">
        <v>1383</v>
      </c>
      <c r="K1134" s="366">
        <v>3413300</v>
      </c>
      <c r="L1134" s="366">
        <v>11</v>
      </c>
      <c r="M1134" s="366">
        <v>3413300</v>
      </c>
      <c r="N1134" s="366">
        <v>11</v>
      </c>
    </row>
    <row r="1135" spans="1:14" ht="36">
      <c r="A1135" s="364">
        <v>1133</v>
      </c>
      <c r="B1135" s="365" t="s">
        <v>114</v>
      </c>
      <c r="C1135" s="364" t="s">
        <v>1078</v>
      </c>
      <c r="D1135" s="364" t="s">
        <v>1131</v>
      </c>
      <c r="E1135" s="364" t="s">
        <v>115</v>
      </c>
      <c r="F1135" s="364" t="s">
        <v>1368</v>
      </c>
      <c r="G1135" s="365" t="s">
        <v>377</v>
      </c>
      <c r="H1135" s="364" t="s">
        <v>283</v>
      </c>
      <c r="I1135" s="364" t="s">
        <v>1251</v>
      </c>
      <c r="J1135" s="366" t="s">
        <v>1369</v>
      </c>
      <c r="K1135" s="366">
        <v>2515800</v>
      </c>
      <c r="L1135" s="366">
        <v>7</v>
      </c>
      <c r="M1135" s="366">
        <v>2515800</v>
      </c>
      <c r="N1135" s="366">
        <v>7</v>
      </c>
    </row>
    <row r="1136" spans="1:14" ht="60">
      <c r="A1136" s="364">
        <v>1134</v>
      </c>
      <c r="B1136" s="365" t="s">
        <v>114</v>
      </c>
      <c r="C1136" s="364" t="s">
        <v>1078</v>
      </c>
      <c r="D1136" s="364" t="s">
        <v>1131</v>
      </c>
      <c r="E1136" s="364" t="s">
        <v>115</v>
      </c>
      <c r="F1136" s="364" t="s">
        <v>1455</v>
      </c>
      <c r="G1136" s="365" t="s">
        <v>349</v>
      </c>
      <c r="H1136" s="364" t="s">
        <v>283</v>
      </c>
      <c r="I1136" s="364" t="s">
        <v>1251</v>
      </c>
      <c r="J1136" s="366" t="s">
        <v>1456</v>
      </c>
      <c r="K1136" s="366">
        <v>1517200</v>
      </c>
      <c r="L1136" s="366">
        <v>4</v>
      </c>
      <c r="M1136" s="366">
        <v>1517200</v>
      </c>
      <c r="N1136" s="366">
        <v>4</v>
      </c>
    </row>
    <row r="1137" spans="1:14" ht="36">
      <c r="A1137" s="364">
        <v>1135</v>
      </c>
      <c r="B1137" s="365" t="s">
        <v>114</v>
      </c>
      <c r="C1137" s="364" t="s">
        <v>1078</v>
      </c>
      <c r="D1137" s="364" t="s">
        <v>1131</v>
      </c>
      <c r="E1137" s="364" t="s">
        <v>115</v>
      </c>
      <c r="F1137" s="364" t="s">
        <v>1300</v>
      </c>
      <c r="G1137" s="365" t="s">
        <v>362</v>
      </c>
      <c r="H1137" s="364" t="s">
        <v>283</v>
      </c>
      <c r="I1137" s="364" t="s">
        <v>1251</v>
      </c>
      <c r="J1137" s="366" t="s">
        <v>1301</v>
      </c>
      <c r="K1137" s="366">
        <v>6095900</v>
      </c>
      <c r="L1137" s="366">
        <v>22</v>
      </c>
      <c r="M1137" s="366">
        <v>6095900</v>
      </c>
      <c r="N1137" s="366">
        <v>22</v>
      </c>
    </row>
    <row r="1138" spans="1:14" ht="60">
      <c r="A1138" s="364">
        <v>1136</v>
      </c>
      <c r="B1138" s="365" t="s">
        <v>114</v>
      </c>
      <c r="C1138" s="364" t="s">
        <v>1078</v>
      </c>
      <c r="D1138" s="364" t="s">
        <v>1131</v>
      </c>
      <c r="E1138" s="364" t="s">
        <v>115</v>
      </c>
      <c r="F1138" s="364" t="s">
        <v>1444</v>
      </c>
      <c r="G1138" s="365" t="s">
        <v>378</v>
      </c>
      <c r="H1138" s="364" t="s">
        <v>283</v>
      </c>
      <c r="I1138" s="364" t="s">
        <v>1251</v>
      </c>
      <c r="J1138" s="366" t="s">
        <v>1445</v>
      </c>
      <c r="K1138" s="366">
        <v>2124600</v>
      </c>
      <c r="L1138" s="366">
        <v>6</v>
      </c>
      <c r="M1138" s="366">
        <v>2124600</v>
      </c>
      <c r="N1138" s="366">
        <v>6</v>
      </c>
    </row>
    <row r="1139" spans="1:14" ht="24">
      <c r="A1139" s="364">
        <v>1137</v>
      </c>
      <c r="B1139" s="365" t="s">
        <v>114</v>
      </c>
      <c r="C1139" s="364" t="s">
        <v>1078</v>
      </c>
      <c r="D1139" s="364" t="s">
        <v>1090</v>
      </c>
      <c r="E1139" s="364" t="s">
        <v>115</v>
      </c>
      <c r="F1139" s="364" t="s">
        <v>1393</v>
      </c>
      <c r="G1139" s="365" t="s">
        <v>357</v>
      </c>
      <c r="H1139" s="364" t="s">
        <v>283</v>
      </c>
      <c r="I1139" s="364" t="s">
        <v>1148</v>
      </c>
      <c r="J1139" s="366" t="s">
        <v>1394</v>
      </c>
      <c r="K1139" s="366">
        <v>2191500</v>
      </c>
      <c r="L1139" s="366">
        <v>9</v>
      </c>
      <c r="M1139" s="366">
        <v>2191500</v>
      </c>
      <c r="N1139" s="366">
        <v>9</v>
      </c>
    </row>
    <row r="1140" spans="1:14" ht="24">
      <c r="A1140" s="364">
        <v>1138</v>
      </c>
      <c r="B1140" s="365" t="s">
        <v>114</v>
      </c>
      <c r="C1140" s="364" t="s">
        <v>1078</v>
      </c>
      <c r="D1140" s="364" t="s">
        <v>1090</v>
      </c>
      <c r="E1140" s="364" t="s">
        <v>115</v>
      </c>
      <c r="F1140" s="364" t="s">
        <v>1204</v>
      </c>
      <c r="G1140" s="365" t="s">
        <v>987</v>
      </c>
      <c r="H1140" s="364" t="s">
        <v>283</v>
      </c>
      <c r="I1140" s="364" t="s">
        <v>1148</v>
      </c>
      <c r="J1140" s="366" t="s">
        <v>1205</v>
      </c>
      <c r="K1140" s="366">
        <v>8106700</v>
      </c>
      <c r="L1140" s="366">
        <v>37</v>
      </c>
      <c r="M1140" s="366">
        <v>8106700</v>
      </c>
      <c r="N1140" s="366">
        <v>37</v>
      </c>
    </row>
    <row r="1141" spans="1:14" ht="24">
      <c r="A1141" s="364">
        <v>1139</v>
      </c>
      <c r="B1141" s="365" t="s">
        <v>114</v>
      </c>
      <c r="C1141" s="364" t="s">
        <v>1078</v>
      </c>
      <c r="D1141" s="364" t="s">
        <v>1090</v>
      </c>
      <c r="E1141" s="364" t="s">
        <v>115</v>
      </c>
      <c r="F1141" s="364" t="s">
        <v>1399</v>
      </c>
      <c r="G1141" s="365" t="s">
        <v>356</v>
      </c>
      <c r="H1141" s="364" t="s">
        <v>283</v>
      </c>
      <c r="I1141" s="364" t="s">
        <v>1148</v>
      </c>
      <c r="J1141" s="366" t="s">
        <v>1400</v>
      </c>
      <c r="K1141" s="366">
        <v>1621800</v>
      </c>
      <c r="L1141" s="366">
        <v>6</v>
      </c>
      <c r="M1141" s="366">
        <v>1621800</v>
      </c>
      <c r="N1141" s="366">
        <v>6</v>
      </c>
    </row>
    <row r="1142" spans="1:14" ht="24">
      <c r="A1142" s="364">
        <v>1140</v>
      </c>
      <c r="B1142" s="365" t="s">
        <v>114</v>
      </c>
      <c r="C1142" s="364" t="s">
        <v>1078</v>
      </c>
      <c r="D1142" s="364" t="s">
        <v>1079</v>
      </c>
      <c r="E1142" s="364" t="s">
        <v>115</v>
      </c>
      <c r="F1142" s="364" t="s">
        <v>1457</v>
      </c>
      <c r="G1142" s="365" t="s">
        <v>958</v>
      </c>
      <c r="H1142" s="364" t="s">
        <v>304</v>
      </c>
      <c r="I1142" s="364" t="s">
        <v>1148</v>
      </c>
      <c r="J1142" s="366" t="s">
        <v>1458</v>
      </c>
      <c r="K1142" s="366">
        <v>2568400</v>
      </c>
      <c r="L1142" s="366">
        <v>14</v>
      </c>
      <c r="M1142" s="366">
        <v>2568400</v>
      </c>
      <c r="N1142" s="366">
        <v>14</v>
      </c>
    </row>
    <row r="1143" spans="1:14" ht="36">
      <c r="A1143" s="364">
        <v>1141</v>
      </c>
      <c r="B1143" s="365" t="s">
        <v>114</v>
      </c>
      <c r="C1143" s="364" t="s">
        <v>1078</v>
      </c>
      <c r="D1143" s="364" t="s">
        <v>1079</v>
      </c>
      <c r="E1143" s="364" t="s">
        <v>115</v>
      </c>
      <c r="F1143" s="364" t="s">
        <v>1436</v>
      </c>
      <c r="G1143" s="365" t="s">
        <v>391</v>
      </c>
      <c r="H1143" s="364" t="s">
        <v>304</v>
      </c>
      <c r="I1143" s="364" t="s">
        <v>1148</v>
      </c>
      <c r="J1143" s="366" t="s">
        <v>1437</v>
      </c>
      <c r="K1143" s="366">
        <v>697200</v>
      </c>
      <c r="L1143" s="366">
        <v>4</v>
      </c>
      <c r="M1143" s="366">
        <v>697200</v>
      </c>
      <c r="N1143" s="366">
        <v>4</v>
      </c>
    </row>
    <row r="1144" spans="1:14" ht="48">
      <c r="A1144" s="364">
        <v>1142</v>
      </c>
      <c r="B1144" s="365" t="s">
        <v>114</v>
      </c>
      <c r="C1144" s="364" t="s">
        <v>1078</v>
      </c>
      <c r="D1144" s="364" t="s">
        <v>1079</v>
      </c>
      <c r="E1144" s="364" t="s">
        <v>115</v>
      </c>
      <c r="F1144" s="364" t="s">
        <v>1426</v>
      </c>
      <c r="G1144" s="365" t="s">
        <v>963</v>
      </c>
      <c r="H1144" s="364" t="s">
        <v>305</v>
      </c>
      <c r="I1144" s="364" t="s">
        <v>1148</v>
      </c>
      <c r="J1144" s="366" t="s">
        <v>1427</v>
      </c>
      <c r="K1144" s="366">
        <v>3378000</v>
      </c>
      <c r="L1144" s="366">
        <v>15</v>
      </c>
      <c r="M1144" s="366">
        <v>3378000</v>
      </c>
      <c r="N1144" s="366">
        <v>15</v>
      </c>
    </row>
    <row r="1145" spans="1:14" ht="48">
      <c r="A1145" s="364">
        <v>1143</v>
      </c>
      <c r="B1145" s="365" t="s">
        <v>114</v>
      </c>
      <c r="C1145" s="364" t="s">
        <v>1078</v>
      </c>
      <c r="D1145" s="364" t="s">
        <v>1079</v>
      </c>
      <c r="E1145" s="364" t="s">
        <v>115</v>
      </c>
      <c r="F1145" s="364" t="s">
        <v>1362</v>
      </c>
      <c r="G1145" s="365" t="s">
        <v>964</v>
      </c>
      <c r="H1145" s="364" t="s">
        <v>305</v>
      </c>
      <c r="I1145" s="364" t="s">
        <v>1148</v>
      </c>
      <c r="J1145" s="366" t="s">
        <v>1363</v>
      </c>
      <c r="K1145" s="366">
        <v>1425000</v>
      </c>
      <c r="L1145" s="366">
        <v>6</v>
      </c>
      <c r="M1145" s="366">
        <v>1425000</v>
      </c>
      <c r="N1145" s="366">
        <v>6</v>
      </c>
    </row>
    <row r="1146" spans="1:14" ht="48">
      <c r="A1146" s="364">
        <v>1144</v>
      </c>
      <c r="B1146" s="365" t="s">
        <v>49</v>
      </c>
      <c r="C1146" s="364" t="s">
        <v>1078</v>
      </c>
      <c r="D1146" s="364" t="s">
        <v>1090</v>
      </c>
      <c r="E1146" s="364" t="s">
        <v>460</v>
      </c>
      <c r="F1146" s="364" t="s">
        <v>1480</v>
      </c>
      <c r="G1146" s="365" t="s">
        <v>1058</v>
      </c>
      <c r="H1146" s="364" t="s">
        <v>1059</v>
      </c>
      <c r="I1146" s="364" t="s">
        <v>1481</v>
      </c>
      <c r="J1146" s="366" t="s">
        <v>1482</v>
      </c>
      <c r="K1146" s="366">
        <v>871690</v>
      </c>
      <c r="L1146" s="366">
        <v>4</v>
      </c>
      <c r="M1146" s="366">
        <v>871690</v>
      </c>
      <c r="N1146" s="366">
        <v>4</v>
      </c>
    </row>
    <row r="1147" spans="1:14" ht="48">
      <c r="A1147" s="364">
        <v>1145</v>
      </c>
      <c r="B1147" s="365" t="s">
        <v>49</v>
      </c>
      <c r="C1147" s="364" t="s">
        <v>1078</v>
      </c>
      <c r="D1147" s="364" t="s">
        <v>1090</v>
      </c>
      <c r="E1147" s="364" t="s">
        <v>460</v>
      </c>
      <c r="F1147" s="364" t="s">
        <v>1492</v>
      </c>
      <c r="G1147" s="365" t="s">
        <v>1064</v>
      </c>
      <c r="H1147" s="364" t="s">
        <v>284</v>
      </c>
      <c r="I1147" s="364" t="s">
        <v>1251</v>
      </c>
      <c r="J1147" s="366" t="s">
        <v>1493</v>
      </c>
      <c r="K1147" s="366">
        <v>1207807</v>
      </c>
      <c r="L1147" s="366">
        <v>4</v>
      </c>
      <c r="M1147" s="366">
        <v>1207807</v>
      </c>
      <c r="N1147" s="366">
        <v>4</v>
      </c>
    </row>
    <row r="1148" spans="1:14" ht="36">
      <c r="A1148" s="364">
        <v>1146</v>
      </c>
      <c r="B1148" s="365" t="s">
        <v>49</v>
      </c>
      <c r="C1148" s="364" t="s">
        <v>1078</v>
      </c>
      <c r="D1148" s="364" t="s">
        <v>1090</v>
      </c>
      <c r="E1148" s="364" t="s">
        <v>460</v>
      </c>
      <c r="F1148" s="364" t="s">
        <v>1360</v>
      </c>
      <c r="G1148" s="365" t="s">
        <v>371</v>
      </c>
      <c r="H1148" s="364" t="s">
        <v>286</v>
      </c>
      <c r="I1148" s="364" t="s">
        <v>1092</v>
      </c>
      <c r="J1148" s="366" t="s">
        <v>1361</v>
      </c>
      <c r="K1148" s="366">
        <v>1349806</v>
      </c>
      <c r="L1148" s="366">
        <v>4</v>
      </c>
      <c r="M1148" s="366">
        <v>1349806</v>
      </c>
      <c r="N1148" s="366">
        <v>4</v>
      </c>
    </row>
    <row r="1149" spans="1:14" ht="36">
      <c r="A1149" s="364">
        <v>1147</v>
      </c>
      <c r="B1149" s="365" t="s">
        <v>49</v>
      </c>
      <c r="C1149" s="364" t="s">
        <v>1078</v>
      </c>
      <c r="D1149" s="364" t="s">
        <v>1090</v>
      </c>
      <c r="E1149" s="364" t="s">
        <v>460</v>
      </c>
      <c r="F1149" s="364" t="s">
        <v>1331</v>
      </c>
      <c r="G1149" s="365" t="s">
        <v>957</v>
      </c>
      <c r="H1149" s="364" t="s">
        <v>289</v>
      </c>
      <c r="I1149" s="364" t="s">
        <v>1092</v>
      </c>
      <c r="J1149" s="366" t="s">
        <v>1332</v>
      </c>
      <c r="K1149" s="366">
        <v>179960</v>
      </c>
      <c r="L1149" s="366">
        <v>1</v>
      </c>
      <c r="M1149" s="366">
        <v>179960</v>
      </c>
      <c r="N1149" s="366">
        <v>1</v>
      </c>
    </row>
    <row r="1150" spans="1:14" ht="24">
      <c r="A1150" s="364">
        <v>1148</v>
      </c>
      <c r="B1150" s="365" t="s">
        <v>90</v>
      </c>
      <c r="C1150" s="364" t="s">
        <v>1078</v>
      </c>
      <c r="D1150" s="364" t="s">
        <v>1102</v>
      </c>
      <c r="E1150" s="364" t="s">
        <v>242</v>
      </c>
      <c r="F1150" s="364" t="s">
        <v>1142</v>
      </c>
      <c r="G1150" s="365" t="s">
        <v>354</v>
      </c>
      <c r="H1150" s="364" t="s">
        <v>303</v>
      </c>
      <c r="I1150" s="364" t="s">
        <v>1081</v>
      </c>
      <c r="J1150" s="366" t="s">
        <v>1143</v>
      </c>
      <c r="K1150" s="366">
        <v>577296</v>
      </c>
      <c r="L1150" s="366">
        <v>8</v>
      </c>
      <c r="M1150" s="366">
        <v>577296</v>
      </c>
      <c r="N1150" s="366">
        <v>8</v>
      </c>
    </row>
    <row r="1151" spans="1:14" ht="24">
      <c r="A1151" s="364">
        <v>1149</v>
      </c>
      <c r="B1151" s="365" t="s">
        <v>90</v>
      </c>
      <c r="C1151" s="364" t="s">
        <v>1078</v>
      </c>
      <c r="D1151" s="364" t="s">
        <v>1102</v>
      </c>
      <c r="E1151" s="364" t="s">
        <v>242</v>
      </c>
      <c r="F1151" s="364" t="s">
        <v>1212</v>
      </c>
      <c r="G1151" s="365" t="s">
        <v>940</v>
      </c>
      <c r="H1151" s="364" t="s">
        <v>303</v>
      </c>
      <c r="I1151" s="364" t="s">
        <v>1081</v>
      </c>
      <c r="J1151" s="366" t="s">
        <v>1213</v>
      </c>
      <c r="K1151" s="366">
        <v>684304</v>
      </c>
      <c r="L1151" s="366">
        <v>8</v>
      </c>
      <c r="M1151" s="366">
        <v>684304</v>
      </c>
      <c r="N1151" s="366">
        <v>8</v>
      </c>
    </row>
    <row r="1152" spans="1:14" ht="24">
      <c r="A1152" s="364">
        <v>1150</v>
      </c>
      <c r="B1152" s="365" t="s">
        <v>90</v>
      </c>
      <c r="C1152" s="364" t="s">
        <v>1078</v>
      </c>
      <c r="D1152" s="364" t="s">
        <v>1090</v>
      </c>
      <c r="E1152" s="364" t="s">
        <v>242</v>
      </c>
      <c r="F1152" s="364" t="s">
        <v>1151</v>
      </c>
      <c r="G1152" s="365" t="s">
        <v>996</v>
      </c>
      <c r="H1152" s="364" t="s">
        <v>287</v>
      </c>
      <c r="I1152" s="364" t="s">
        <v>1092</v>
      </c>
      <c r="J1152" s="366" t="s">
        <v>1152</v>
      </c>
      <c r="K1152" s="366">
        <v>900965</v>
      </c>
      <c r="L1152" s="366">
        <v>10</v>
      </c>
      <c r="M1152" s="366">
        <v>900965</v>
      </c>
      <c r="N1152" s="366">
        <v>10</v>
      </c>
    </row>
    <row r="1153" spans="1:14" ht="24">
      <c r="A1153" s="364">
        <v>1151</v>
      </c>
      <c r="B1153" s="365" t="s">
        <v>90</v>
      </c>
      <c r="C1153" s="364" t="s">
        <v>1078</v>
      </c>
      <c r="D1153" s="364" t="s">
        <v>1090</v>
      </c>
      <c r="E1153" s="364" t="s">
        <v>242</v>
      </c>
      <c r="F1153" s="364" t="s">
        <v>1140</v>
      </c>
      <c r="G1153" s="365" t="s">
        <v>321</v>
      </c>
      <c r="H1153" s="364" t="s">
        <v>287</v>
      </c>
      <c r="I1153" s="364" t="s">
        <v>1092</v>
      </c>
      <c r="J1153" s="366" t="s">
        <v>1141</v>
      </c>
      <c r="K1153" s="366">
        <v>9719300</v>
      </c>
      <c r="L1153" s="366">
        <v>100</v>
      </c>
      <c r="M1153" s="366">
        <v>9719300</v>
      </c>
      <c r="N1153" s="366">
        <v>100</v>
      </c>
    </row>
    <row r="1154" spans="1:14" ht="24">
      <c r="A1154" s="364">
        <v>1152</v>
      </c>
      <c r="B1154" s="365" t="s">
        <v>90</v>
      </c>
      <c r="C1154" s="364" t="s">
        <v>1078</v>
      </c>
      <c r="D1154" s="364" t="s">
        <v>1090</v>
      </c>
      <c r="E1154" s="364" t="s">
        <v>242</v>
      </c>
      <c r="F1154" s="364" t="s">
        <v>1138</v>
      </c>
      <c r="G1154" s="365" t="s">
        <v>351</v>
      </c>
      <c r="H1154" s="364" t="s">
        <v>287</v>
      </c>
      <c r="I1154" s="364" t="s">
        <v>1092</v>
      </c>
      <c r="J1154" s="366" t="s">
        <v>1139</v>
      </c>
      <c r="K1154" s="366">
        <v>4559090</v>
      </c>
      <c r="L1154" s="366">
        <v>48</v>
      </c>
      <c r="M1154" s="366">
        <v>4559090</v>
      </c>
      <c r="N1154" s="366">
        <v>48</v>
      </c>
    </row>
    <row r="1155" spans="1:14" ht="24">
      <c r="A1155" s="364">
        <v>1153</v>
      </c>
      <c r="B1155" s="365" t="s">
        <v>90</v>
      </c>
      <c r="C1155" s="364" t="s">
        <v>1078</v>
      </c>
      <c r="D1155" s="364" t="s">
        <v>1090</v>
      </c>
      <c r="E1155" s="364" t="s">
        <v>242</v>
      </c>
      <c r="F1155" s="364" t="s">
        <v>1127</v>
      </c>
      <c r="G1155" s="365" t="s">
        <v>315</v>
      </c>
      <c r="H1155" s="364" t="s">
        <v>287</v>
      </c>
      <c r="I1155" s="364" t="s">
        <v>1092</v>
      </c>
      <c r="J1155" s="366" t="s">
        <v>1128</v>
      </c>
      <c r="K1155" s="366">
        <v>-955383</v>
      </c>
      <c r="L1155" s="366">
        <v>-10</v>
      </c>
      <c r="M1155" s="366">
        <v>-955383</v>
      </c>
      <c r="N1155" s="366">
        <v>-10</v>
      </c>
    </row>
    <row r="1156" spans="1:14" ht="24">
      <c r="A1156" s="364">
        <v>1154</v>
      </c>
      <c r="B1156" s="365" t="s">
        <v>90</v>
      </c>
      <c r="C1156" s="364" t="s">
        <v>1078</v>
      </c>
      <c r="D1156" s="364" t="s">
        <v>1090</v>
      </c>
      <c r="E1156" s="364" t="s">
        <v>242</v>
      </c>
      <c r="F1156" s="364" t="s">
        <v>1132</v>
      </c>
      <c r="G1156" s="365" t="s">
        <v>325</v>
      </c>
      <c r="H1156" s="364" t="s">
        <v>287</v>
      </c>
      <c r="I1156" s="364" t="s">
        <v>1092</v>
      </c>
      <c r="J1156" s="366" t="s">
        <v>1133</v>
      </c>
      <c r="K1156" s="366">
        <v>-331170</v>
      </c>
      <c r="L1156" s="366">
        <v>-4</v>
      </c>
      <c r="M1156" s="366">
        <v>-331170</v>
      </c>
      <c r="N1156" s="366">
        <v>-4</v>
      </c>
    </row>
    <row r="1157" spans="1:14" ht="24">
      <c r="A1157" s="364">
        <v>1155</v>
      </c>
      <c r="B1157" s="365" t="s">
        <v>90</v>
      </c>
      <c r="C1157" s="364" t="s">
        <v>1078</v>
      </c>
      <c r="D1157" s="364" t="s">
        <v>1090</v>
      </c>
      <c r="E1157" s="364" t="s">
        <v>242</v>
      </c>
      <c r="F1157" s="364" t="s">
        <v>1214</v>
      </c>
      <c r="G1157" s="365" t="s">
        <v>1010</v>
      </c>
      <c r="H1157" s="364" t="s">
        <v>287</v>
      </c>
      <c r="I1157" s="364" t="s">
        <v>1092</v>
      </c>
      <c r="J1157" s="366" t="s">
        <v>1215</v>
      </c>
      <c r="K1157" s="366">
        <v>1066716</v>
      </c>
      <c r="L1157" s="366">
        <v>12</v>
      </c>
      <c r="M1157" s="366">
        <v>1066716</v>
      </c>
      <c r="N1157" s="366">
        <v>12</v>
      </c>
    </row>
    <row r="1158" spans="1:14" ht="24">
      <c r="A1158" s="364">
        <v>1156</v>
      </c>
      <c r="B1158" s="365" t="s">
        <v>90</v>
      </c>
      <c r="C1158" s="364" t="s">
        <v>1078</v>
      </c>
      <c r="D1158" s="364" t="s">
        <v>1090</v>
      </c>
      <c r="E1158" s="364" t="s">
        <v>242</v>
      </c>
      <c r="F1158" s="364" t="s">
        <v>1776</v>
      </c>
      <c r="G1158" s="365" t="s">
        <v>347</v>
      </c>
      <c r="H1158" s="364" t="s">
        <v>287</v>
      </c>
      <c r="I1158" s="364" t="s">
        <v>1092</v>
      </c>
      <c r="J1158" s="366" t="s">
        <v>1777</v>
      </c>
      <c r="K1158" s="366">
        <v>3576470</v>
      </c>
      <c r="L1158" s="366">
        <v>31</v>
      </c>
      <c r="M1158" s="366">
        <v>3576470</v>
      </c>
      <c r="N1158" s="366">
        <v>31</v>
      </c>
    </row>
    <row r="1159" spans="1:14" ht="24">
      <c r="A1159" s="364">
        <v>1157</v>
      </c>
      <c r="B1159" s="365" t="s">
        <v>90</v>
      </c>
      <c r="C1159" s="364" t="s">
        <v>1078</v>
      </c>
      <c r="D1159" s="364" t="s">
        <v>1079</v>
      </c>
      <c r="E1159" s="364" t="s">
        <v>242</v>
      </c>
      <c r="F1159" s="364" t="s">
        <v>1100</v>
      </c>
      <c r="G1159" s="365" t="s">
        <v>324</v>
      </c>
      <c r="H1159" s="364" t="s">
        <v>298</v>
      </c>
      <c r="I1159" s="364" t="s">
        <v>1092</v>
      </c>
      <c r="J1159" s="366" t="s">
        <v>1101</v>
      </c>
      <c r="K1159" s="366">
        <v>301290</v>
      </c>
      <c r="L1159" s="366">
        <v>4</v>
      </c>
      <c r="M1159" s="366">
        <v>301290</v>
      </c>
      <c r="N1159" s="366">
        <v>4</v>
      </c>
    </row>
    <row r="1160" spans="1:14" ht="24">
      <c r="A1160" s="364">
        <v>1158</v>
      </c>
      <c r="B1160" s="365" t="s">
        <v>90</v>
      </c>
      <c r="C1160" s="364" t="s">
        <v>1078</v>
      </c>
      <c r="D1160" s="364" t="s">
        <v>1079</v>
      </c>
      <c r="E1160" s="364" t="s">
        <v>242</v>
      </c>
      <c r="F1160" s="364" t="s">
        <v>1157</v>
      </c>
      <c r="G1160" s="365" t="s">
        <v>337</v>
      </c>
      <c r="H1160" s="364" t="s">
        <v>298</v>
      </c>
      <c r="I1160" s="364" t="s">
        <v>1092</v>
      </c>
      <c r="J1160" s="366" t="s">
        <v>1158</v>
      </c>
      <c r="K1160" s="366">
        <v>645408</v>
      </c>
      <c r="L1160" s="366">
        <v>8</v>
      </c>
      <c r="M1160" s="366">
        <v>645408</v>
      </c>
      <c r="N1160" s="366">
        <v>8</v>
      </c>
    </row>
    <row r="1161" spans="1:14" ht="48">
      <c r="A1161" s="364">
        <v>1159</v>
      </c>
      <c r="B1161" s="365" t="s">
        <v>90</v>
      </c>
      <c r="C1161" s="364" t="s">
        <v>1078</v>
      </c>
      <c r="D1161" s="364" t="s">
        <v>1090</v>
      </c>
      <c r="E1161" s="364" t="s">
        <v>242</v>
      </c>
      <c r="F1161" s="364" t="s">
        <v>1480</v>
      </c>
      <c r="G1161" s="365" t="s">
        <v>1058</v>
      </c>
      <c r="H1161" s="364" t="s">
        <v>1059</v>
      </c>
      <c r="I1161" s="364" t="s">
        <v>1481</v>
      </c>
      <c r="J1161" s="366" t="s">
        <v>1482</v>
      </c>
      <c r="K1161" s="366">
        <v>213080</v>
      </c>
      <c r="L1161" s="366">
        <v>1</v>
      </c>
      <c r="M1161" s="366">
        <v>213080</v>
      </c>
      <c r="N1161" s="366">
        <v>1</v>
      </c>
    </row>
    <row r="1162" spans="1:14" ht="24">
      <c r="A1162" s="364">
        <v>1160</v>
      </c>
      <c r="B1162" s="365" t="s">
        <v>90</v>
      </c>
      <c r="C1162" s="364" t="s">
        <v>1078</v>
      </c>
      <c r="D1162" s="364" t="s">
        <v>1090</v>
      </c>
      <c r="E1162" s="364" t="s">
        <v>242</v>
      </c>
      <c r="F1162" s="364" t="s">
        <v>1202</v>
      </c>
      <c r="G1162" s="365" t="s">
        <v>975</v>
      </c>
      <c r="H1162" s="364" t="s">
        <v>289</v>
      </c>
      <c r="I1162" s="364" t="s">
        <v>1115</v>
      </c>
      <c r="J1162" s="366" t="s">
        <v>1203</v>
      </c>
      <c r="K1162" s="366">
        <v>5763840</v>
      </c>
      <c r="L1162" s="366">
        <v>50</v>
      </c>
      <c r="M1162" s="366">
        <v>5763840</v>
      </c>
      <c r="N1162" s="366">
        <v>50</v>
      </c>
    </row>
    <row r="1163" spans="1:14" ht="36">
      <c r="A1163" s="364">
        <v>1161</v>
      </c>
      <c r="B1163" s="365" t="s">
        <v>90</v>
      </c>
      <c r="C1163" s="364" t="s">
        <v>1078</v>
      </c>
      <c r="D1163" s="364" t="s">
        <v>1131</v>
      </c>
      <c r="E1163" s="364" t="s">
        <v>242</v>
      </c>
      <c r="F1163" s="364" t="s">
        <v>1370</v>
      </c>
      <c r="G1163" s="365" t="s">
        <v>1024</v>
      </c>
      <c r="H1163" s="364" t="s">
        <v>283</v>
      </c>
      <c r="I1163" s="364" t="s">
        <v>1187</v>
      </c>
      <c r="J1163" s="366" t="s">
        <v>1371</v>
      </c>
      <c r="K1163" s="366">
        <v>788214</v>
      </c>
      <c r="L1163" s="366">
        <v>2</v>
      </c>
      <c r="M1163" s="366">
        <v>788214</v>
      </c>
      <c r="N1163" s="366">
        <v>2</v>
      </c>
    </row>
    <row r="1164" spans="1:14" ht="36">
      <c r="A1164" s="364">
        <v>1162</v>
      </c>
      <c r="B1164" s="365" t="s">
        <v>90</v>
      </c>
      <c r="C1164" s="364" t="s">
        <v>1078</v>
      </c>
      <c r="D1164" s="364" t="s">
        <v>1131</v>
      </c>
      <c r="E1164" s="364" t="s">
        <v>242</v>
      </c>
      <c r="F1164" s="364" t="s">
        <v>1378</v>
      </c>
      <c r="G1164" s="365" t="s">
        <v>1021</v>
      </c>
      <c r="H1164" s="364" t="s">
        <v>283</v>
      </c>
      <c r="I1164" s="364" t="s">
        <v>1187</v>
      </c>
      <c r="J1164" s="366" t="s">
        <v>1379</v>
      </c>
      <c r="K1164" s="366">
        <v>813294</v>
      </c>
      <c r="L1164" s="366">
        <v>2</v>
      </c>
      <c r="M1164" s="366">
        <v>813294</v>
      </c>
      <c r="N1164" s="366">
        <v>2</v>
      </c>
    </row>
    <row r="1165" spans="1:14" ht="48">
      <c r="A1165" s="364">
        <v>1163</v>
      </c>
      <c r="B1165" s="365" t="s">
        <v>90</v>
      </c>
      <c r="C1165" s="364" t="s">
        <v>1078</v>
      </c>
      <c r="D1165" s="364" t="s">
        <v>1131</v>
      </c>
      <c r="E1165" s="364" t="s">
        <v>242</v>
      </c>
      <c r="F1165" s="364" t="s">
        <v>1797</v>
      </c>
      <c r="G1165" s="365" t="s">
        <v>1798</v>
      </c>
      <c r="H1165" s="364" t="s">
        <v>297</v>
      </c>
      <c r="I1165" s="364" t="s">
        <v>1187</v>
      </c>
      <c r="J1165" s="366" t="s">
        <v>1799</v>
      </c>
      <c r="K1165" s="366">
        <v>698127</v>
      </c>
      <c r="L1165" s="366">
        <v>2</v>
      </c>
      <c r="M1165" s="366">
        <v>698127</v>
      </c>
      <c r="N1165" s="366">
        <v>2</v>
      </c>
    </row>
    <row r="1166" spans="1:14" ht="36">
      <c r="A1166" s="364">
        <v>1164</v>
      </c>
      <c r="B1166" s="365" t="s">
        <v>90</v>
      </c>
      <c r="C1166" s="364" t="s">
        <v>1078</v>
      </c>
      <c r="D1166" s="364" t="s">
        <v>1090</v>
      </c>
      <c r="E1166" s="364" t="s">
        <v>242</v>
      </c>
      <c r="F1166" s="364" t="s">
        <v>1879</v>
      </c>
      <c r="G1166" s="365" t="s">
        <v>1880</v>
      </c>
      <c r="H1166" s="364" t="s">
        <v>283</v>
      </c>
      <c r="I1166" s="364" t="s">
        <v>1187</v>
      </c>
      <c r="J1166" s="366" t="s">
        <v>1881</v>
      </c>
      <c r="K1166" s="366">
        <v>1306568</v>
      </c>
      <c r="L1166" s="366">
        <v>4</v>
      </c>
      <c r="M1166" s="366">
        <v>1306568</v>
      </c>
      <c r="N1166" s="366">
        <v>4</v>
      </c>
    </row>
    <row r="1167" spans="1:14" ht="48">
      <c r="A1167" s="364">
        <v>1165</v>
      </c>
      <c r="B1167" s="365" t="s">
        <v>90</v>
      </c>
      <c r="C1167" s="364" t="s">
        <v>1078</v>
      </c>
      <c r="D1167" s="364" t="s">
        <v>1079</v>
      </c>
      <c r="E1167" s="364" t="s">
        <v>242</v>
      </c>
      <c r="F1167" s="364" t="s">
        <v>1882</v>
      </c>
      <c r="G1167" s="365" t="s">
        <v>1883</v>
      </c>
      <c r="H1167" s="364" t="s">
        <v>304</v>
      </c>
      <c r="I1167" s="364" t="s">
        <v>1187</v>
      </c>
      <c r="J1167" s="366" t="s">
        <v>1884</v>
      </c>
      <c r="K1167" s="366">
        <v>921325</v>
      </c>
      <c r="L1167" s="366">
        <v>4</v>
      </c>
      <c r="M1167" s="366">
        <v>921325</v>
      </c>
      <c r="N1167" s="366">
        <v>4</v>
      </c>
    </row>
    <row r="1168" spans="1:14" ht="24">
      <c r="A1168" s="364">
        <v>1166</v>
      </c>
      <c r="B1168" s="365" t="s">
        <v>90</v>
      </c>
      <c r="C1168" s="364" t="s">
        <v>1078</v>
      </c>
      <c r="D1168" s="364" t="s">
        <v>1079</v>
      </c>
      <c r="E1168" s="364" t="s">
        <v>242</v>
      </c>
      <c r="F1168" s="364" t="s">
        <v>1885</v>
      </c>
      <c r="G1168" s="365" t="s">
        <v>1886</v>
      </c>
      <c r="H1168" s="364" t="s">
        <v>304</v>
      </c>
      <c r="I1168" s="364" t="s">
        <v>1187</v>
      </c>
      <c r="J1168" s="366" t="s">
        <v>1887</v>
      </c>
      <c r="K1168" s="366">
        <v>301650</v>
      </c>
      <c r="L1168" s="366">
        <v>2</v>
      </c>
      <c r="M1168" s="366">
        <v>301650</v>
      </c>
      <c r="N1168" s="366">
        <v>2</v>
      </c>
    </row>
    <row r="1169" spans="1:14" ht="60">
      <c r="A1169" s="364">
        <v>1167</v>
      </c>
      <c r="B1169" s="365" t="s">
        <v>90</v>
      </c>
      <c r="C1169" s="364" t="s">
        <v>1078</v>
      </c>
      <c r="D1169" s="364" t="s">
        <v>1079</v>
      </c>
      <c r="E1169" s="364" t="s">
        <v>242</v>
      </c>
      <c r="F1169" s="364" t="s">
        <v>1888</v>
      </c>
      <c r="G1169" s="365" t="s">
        <v>1889</v>
      </c>
      <c r="H1169" s="364" t="s">
        <v>304</v>
      </c>
      <c r="I1169" s="364" t="s">
        <v>1187</v>
      </c>
      <c r="J1169" s="366" t="s">
        <v>1890</v>
      </c>
      <c r="K1169" s="366">
        <v>254963</v>
      </c>
      <c r="L1169" s="366">
        <v>1</v>
      </c>
      <c r="M1169" s="366">
        <v>254963</v>
      </c>
      <c r="N1169" s="366">
        <v>1</v>
      </c>
    </row>
    <row r="1170" spans="1:14" ht="36">
      <c r="A1170" s="364">
        <v>1168</v>
      </c>
      <c r="B1170" s="365" t="s">
        <v>90</v>
      </c>
      <c r="C1170" s="364" t="s">
        <v>1078</v>
      </c>
      <c r="D1170" s="364" t="s">
        <v>1079</v>
      </c>
      <c r="E1170" s="364" t="s">
        <v>242</v>
      </c>
      <c r="F1170" s="364" t="s">
        <v>1198</v>
      </c>
      <c r="G1170" s="365" t="s">
        <v>346</v>
      </c>
      <c r="H1170" s="364" t="s">
        <v>304</v>
      </c>
      <c r="I1170" s="364" t="s">
        <v>1187</v>
      </c>
      <c r="J1170" s="366" t="s">
        <v>1199</v>
      </c>
      <c r="K1170" s="366">
        <v>1199024</v>
      </c>
      <c r="L1170" s="366">
        <v>4</v>
      </c>
      <c r="M1170" s="366">
        <v>1199024</v>
      </c>
      <c r="N1170" s="366">
        <v>4</v>
      </c>
    </row>
    <row r="1171" spans="1:14" ht="60">
      <c r="A1171" s="364">
        <v>1169</v>
      </c>
      <c r="B1171" s="365" t="s">
        <v>90</v>
      </c>
      <c r="C1171" s="364" t="s">
        <v>1078</v>
      </c>
      <c r="D1171" s="364" t="s">
        <v>1079</v>
      </c>
      <c r="E1171" s="364" t="s">
        <v>242</v>
      </c>
      <c r="F1171" s="364" t="s">
        <v>1188</v>
      </c>
      <c r="G1171" s="365" t="s">
        <v>329</v>
      </c>
      <c r="H1171" s="364" t="s">
        <v>304</v>
      </c>
      <c r="I1171" s="364" t="s">
        <v>1187</v>
      </c>
      <c r="J1171" s="366" t="s">
        <v>1189</v>
      </c>
      <c r="K1171" s="366">
        <v>4737329</v>
      </c>
      <c r="L1171" s="366">
        <v>14</v>
      </c>
      <c r="M1171" s="366">
        <v>4737329</v>
      </c>
      <c r="N1171" s="366">
        <v>14</v>
      </c>
    </row>
    <row r="1172" spans="1:14" ht="36">
      <c r="A1172" s="364">
        <v>1170</v>
      </c>
      <c r="B1172" s="365" t="s">
        <v>90</v>
      </c>
      <c r="C1172" s="364" t="s">
        <v>1078</v>
      </c>
      <c r="D1172" s="364" t="s">
        <v>1090</v>
      </c>
      <c r="E1172" s="364" t="s">
        <v>242</v>
      </c>
      <c r="F1172" s="364" t="s">
        <v>1474</v>
      </c>
      <c r="G1172" s="365" t="s">
        <v>1062</v>
      </c>
      <c r="H1172" s="364" t="s">
        <v>283</v>
      </c>
      <c r="I1172" s="364" t="s">
        <v>1187</v>
      </c>
      <c r="J1172" s="366" t="s">
        <v>1475</v>
      </c>
      <c r="K1172" s="366">
        <v>-6655</v>
      </c>
      <c r="L1172" s="366">
        <v>0</v>
      </c>
      <c r="M1172" s="366">
        <v>-6655</v>
      </c>
      <c r="N1172" s="366">
        <v>0</v>
      </c>
    </row>
    <row r="1173" spans="1:14" ht="48">
      <c r="A1173" s="364">
        <v>1171</v>
      </c>
      <c r="B1173" s="365" t="s">
        <v>90</v>
      </c>
      <c r="C1173" s="364" t="s">
        <v>1078</v>
      </c>
      <c r="D1173" s="364" t="s">
        <v>1079</v>
      </c>
      <c r="E1173" s="364" t="s">
        <v>242</v>
      </c>
      <c r="F1173" s="364" t="s">
        <v>1190</v>
      </c>
      <c r="G1173" s="365" t="s">
        <v>373</v>
      </c>
      <c r="H1173" s="364" t="s">
        <v>305</v>
      </c>
      <c r="I1173" s="364" t="s">
        <v>1187</v>
      </c>
      <c r="J1173" s="366" t="s">
        <v>1191</v>
      </c>
      <c r="K1173" s="366">
        <v>1863243</v>
      </c>
      <c r="L1173" s="366">
        <v>6</v>
      </c>
      <c r="M1173" s="366">
        <v>1863243</v>
      </c>
      <c r="N1173" s="366">
        <v>6</v>
      </c>
    </row>
    <row r="1174" spans="1:14" ht="36">
      <c r="A1174" s="364">
        <v>1172</v>
      </c>
      <c r="B1174" s="365" t="s">
        <v>90</v>
      </c>
      <c r="C1174" s="364" t="s">
        <v>1078</v>
      </c>
      <c r="D1174" s="364" t="s">
        <v>1079</v>
      </c>
      <c r="E1174" s="364" t="s">
        <v>242</v>
      </c>
      <c r="F1174" s="364" t="s">
        <v>1192</v>
      </c>
      <c r="G1174" s="365" t="s">
        <v>382</v>
      </c>
      <c r="H1174" s="364" t="s">
        <v>305</v>
      </c>
      <c r="I1174" s="364" t="s">
        <v>1187</v>
      </c>
      <c r="J1174" s="366" t="s">
        <v>1193</v>
      </c>
      <c r="K1174" s="366">
        <v>1725002</v>
      </c>
      <c r="L1174" s="366">
        <v>5</v>
      </c>
      <c r="M1174" s="366">
        <v>1725002</v>
      </c>
      <c r="N1174" s="366">
        <v>5</v>
      </c>
    </row>
    <row r="1175" spans="1:14" ht="48">
      <c r="A1175" s="364">
        <v>1173</v>
      </c>
      <c r="B1175" s="365" t="s">
        <v>90</v>
      </c>
      <c r="C1175" s="364" t="s">
        <v>1078</v>
      </c>
      <c r="D1175" s="364" t="s">
        <v>1079</v>
      </c>
      <c r="E1175" s="364" t="s">
        <v>242</v>
      </c>
      <c r="F1175" s="364" t="s">
        <v>1234</v>
      </c>
      <c r="G1175" s="365" t="s">
        <v>471</v>
      </c>
      <c r="H1175" s="364" t="s">
        <v>305</v>
      </c>
      <c r="I1175" s="364" t="s">
        <v>1187</v>
      </c>
      <c r="J1175" s="366" t="s">
        <v>1235</v>
      </c>
      <c r="K1175" s="366">
        <v>-393026</v>
      </c>
      <c r="L1175" s="366">
        <v>-2</v>
      </c>
      <c r="M1175" s="366">
        <v>-393026</v>
      </c>
      <c r="N1175" s="366">
        <v>-2</v>
      </c>
    </row>
    <row r="1176" spans="1:14" ht="72">
      <c r="A1176" s="364">
        <v>1174</v>
      </c>
      <c r="B1176" s="365" t="s">
        <v>90</v>
      </c>
      <c r="C1176" s="364" t="s">
        <v>1078</v>
      </c>
      <c r="D1176" s="364" t="s">
        <v>1079</v>
      </c>
      <c r="E1176" s="364" t="s">
        <v>242</v>
      </c>
      <c r="F1176" s="364" t="s">
        <v>1236</v>
      </c>
      <c r="G1176" s="365" t="s">
        <v>383</v>
      </c>
      <c r="H1176" s="364" t="s">
        <v>305</v>
      </c>
      <c r="I1176" s="364" t="s">
        <v>1187</v>
      </c>
      <c r="J1176" s="366" t="s">
        <v>1237</v>
      </c>
      <c r="K1176" s="366">
        <v>225620</v>
      </c>
      <c r="L1176" s="366">
        <v>1</v>
      </c>
      <c r="M1176" s="366">
        <v>225620</v>
      </c>
      <c r="N1176" s="366">
        <v>1</v>
      </c>
    </row>
    <row r="1177" spans="1:14" ht="72">
      <c r="A1177" s="364">
        <v>1175</v>
      </c>
      <c r="B1177" s="365" t="s">
        <v>90</v>
      </c>
      <c r="C1177" s="364" t="s">
        <v>1078</v>
      </c>
      <c r="D1177" s="364" t="s">
        <v>1079</v>
      </c>
      <c r="E1177" s="364" t="s">
        <v>242</v>
      </c>
      <c r="F1177" s="364" t="s">
        <v>1292</v>
      </c>
      <c r="G1177" s="365" t="s">
        <v>962</v>
      </c>
      <c r="H1177" s="364" t="s">
        <v>305</v>
      </c>
      <c r="I1177" s="364" t="s">
        <v>1187</v>
      </c>
      <c r="J1177" s="366" t="s">
        <v>1293</v>
      </c>
      <c r="K1177" s="366">
        <v>0</v>
      </c>
      <c r="L1177" s="366">
        <v>0</v>
      </c>
      <c r="M1177" s="366">
        <v>0</v>
      </c>
      <c r="N1177" s="366">
        <v>0</v>
      </c>
    </row>
    <row r="1178" spans="1:14" ht="48">
      <c r="A1178" s="364">
        <v>1176</v>
      </c>
      <c r="B1178" s="365" t="s">
        <v>90</v>
      </c>
      <c r="C1178" s="364" t="s">
        <v>1078</v>
      </c>
      <c r="D1178" s="364" t="s">
        <v>1159</v>
      </c>
      <c r="E1178" s="364" t="s">
        <v>242</v>
      </c>
      <c r="F1178" s="364" t="s">
        <v>1465</v>
      </c>
      <c r="G1178" s="365" t="s">
        <v>314</v>
      </c>
      <c r="H1178" s="364" t="s">
        <v>1039</v>
      </c>
      <c r="I1178" s="364" t="s">
        <v>1081</v>
      </c>
      <c r="J1178" s="366" t="s">
        <v>1466</v>
      </c>
      <c r="K1178" s="366">
        <v>1562880</v>
      </c>
      <c r="L1178" s="366">
        <v>20</v>
      </c>
      <c r="M1178" s="366">
        <v>1562880</v>
      </c>
      <c r="N1178" s="366">
        <v>20</v>
      </c>
    </row>
    <row r="1179" spans="1:14" ht="24">
      <c r="A1179" s="364">
        <v>1177</v>
      </c>
      <c r="B1179" s="365" t="s">
        <v>90</v>
      </c>
      <c r="C1179" s="364" t="s">
        <v>1078</v>
      </c>
      <c r="D1179" s="364" t="s">
        <v>1079</v>
      </c>
      <c r="E1179" s="364" t="s">
        <v>242</v>
      </c>
      <c r="F1179" s="364" t="s">
        <v>1372</v>
      </c>
      <c r="G1179" s="365" t="s">
        <v>1046</v>
      </c>
      <c r="H1179" s="364" t="s">
        <v>1039</v>
      </c>
      <c r="I1179" s="364" t="s">
        <v>1081</v>
      </c>
      <c r="J1179" s="366" t="s">
        <v>1373</v>
      </c>
      <c r="K1179" s="366">
        <v>15454560</v>
      </c>
      <c r="L1179" s="366">
        <v>120</v>
      </c>
      <c r="M1179" s="366">
        <v>15454560</v>
      </c>
      <c r="N1179" s="366">
        <v>120</v>
      </c>
    </row>
    <row r="1180" spans="1:14" ht="24">
      <c r="A1180" s="364">
        <v>1178</v>
      </c>
      <c r="B1180" s="365" t="s">
        <v>90</v>
      </c>
      <c r="C1180" s="364" t="s">
        <v>1078</v>
      </c>
      <c r="D1180" s="364" t="s">
        <v>1079</v>
      </c>
      <c r="E1180" s="364" t="s">
        <v>242</v>
      </c>
      <c r="F1180" s="364" t="s">
        <v>1342</v>
      </c>
      <c r="G1180" s="365" t="s">
        <v>407</v>
      </c>
      <c r="H1180" s="364" t="s">
        <v>1039</v>
      </c>
      <c r="I1180" s="364" t="s">
        <v>1081</v>
      </c>
      <c r="J1180" s="366" t="s">
        <v>1343</v>
      </c>
      <c r="K1180" s="366">
        <v>464640</v>
      </c>
      <c r="L1180" s="366">
        <v>4</v>
      </c>
      <c r="M1180" s="366">
        <v>464640</v>
      </c>
      <c r="N1180" s="366">
        <v>4</v>
      </c>
    </row>
    <row r="1181" spans="1:14" ht="24">
      <c r="A1181" s="364">
        <v>1179</v>
      </c>
      <c r="B1181" s="365" t="s">
        <v>90</v>
      </c>
      <c r="C1181" s="364" t="s">
        <v>1078</v>
      </c>
      <c r="D1181" s="364" t="s">
        <v>1079</v>
      </c>
      <c r="E1181" s="364" t="s">
        <v>242</v>
      </c>
      <c r="F1181" s="364" t="s">
        <v>1397</v>
      </c>
      <c r="G1181" s="365" t="s">
        <v>311</v>
      </c>
      <c r="H1181" s="364" t="s">
        <v>1039</v>
      </c>
      <c r="I1181" s="364" t="s">
        <v>1081</v>
      </c>
      <c r="J1181" s="366" t="s">
        <v>1373</v>
      </c>
      <c r="K1181" s="366">
        <v>772728</v>
      </c>
      <c r="L1181" s="366">
        <v>6</v>
      </c>
      <c r="M1181" s="366">
        <v>772728</v>
      </c>
      <c r="N1181" s="366">
        <v>6</v>
      </c>
    </row>
    <row r="1182" spans="1:14" ht="24">
      <c r="A1182" s="364">
        <v>1180</v>
      </c>
      <c r="B1182" s="365" t="s">
        <v>90</v>
      </c>
      <c r="C1182" s="364" t="s">
        <v>1078</v>
      </c>
      <c r="D1182" s="364" t="s">
        <v>1079</v>
      </c>
      <c r="E1182" s="364" t="s">
        <v>242</v>
      </c>
      <c r="F1182" s="364" t="s">
        <v>1317</v>
      </c>
      <c r="G1182" s="365" t="s">
        <v>1040</v>
      </c>
      <c r="H1182" s="364" t="s">
        <v>1039</v>
      </c>
      <c r="I1182" s="364" t="s">
        <v>1081</v>
      </c>
      <c r="J1182" s="366" t="s">
        <v>1318</v>
      </c>
      <c r="K1182" s="366">
        <v>4543352</v>
      </c>
      <c r="L1182" s="366">
        <v>34</v>
      </c>
      <c r="M1182" s="366">
        <v>4543352</v>
      </c>
      <c r="N1182" s="366">
        <v>34</v>
      </c>
    </row>
    <row r="1183" spans="1:14" ht="24">
      <c r="A1183" s="364">
        <v>1181</v>
      </c>
      <c r="B1183" s="365" t="s">
        <v>90</v>
      </c>
      <c r="C1183" s="364" t="s">
        <v>1078</v>
      </c>
      <c r="D1183" s="364" t="s">
        <v>1079</v>
      </c>
      <c r="E1183" s="364" t="s">
        <v>242</v>
      </c>
      <c r="F1183" s="364" t="s">
        <v>1649</v>
      </c>
      <c r="G1183" s="365" t="s">
        <v>326</v>
      </c>
      <c r="H1183" s="364" t="s">
        <v>1039</v>
      </c>
      <c r="I1183" s="364" t="s">
        <v>1081</v>
      </c>
      <c r="J1183" s="366" t="s">
        <v>1650</v>
      </c>
      <c r="K1183" s="366">
        <v>727232</v>
      </c>
      <c r="L1183" s="366">
        <v>8</v>
      </c>
      <c r="M1183" s="366">
        <v>727232</v>
      </c>
      <c r="N1183" s="366">
        <v>8</v>
      </c>
    </row>
    <row r="1184" spans="1:14" ht="24">
      <c r="A1184" s="364">
        <v>1182</v>
      </c>
      <c r="B1184" s="365" t="s">
        <v>90</v>
      </c>
      <c r="C1184" s="364" t="s">
        <v>1078</v>
      </c>
      <c r="D1184" s="364" t="s">
        <v>1079</v>
      </c>
      <c r="E1184" s="364" t="s">
        <v>242</v>
      </c>
      <c r="F1184" s="364" t="s">
        <v>1651</v>
      </c>
      <c r="G1184" s="365" t="s">
        <v>1652</v>
      </c>
      <c r="H1184" s="364" t="s">
        <v>1039</v>
      </c>
      <c r="I1184" s="364" t="s">
        <v>1081</v>
      </c>
      <c r="J1184" s="366" t="s">
        <v>1653</v>
      </c>
      <c r="K1184" s="366">
        <v>2768480</v>
      </c>
      <c r="L1184" s="366">
        <v>26</v>
      </c>
      <c r="M1184" s="366">
        <v>2768480</v>
      </c>
      <c r="N1184" s="366">
        <v>26</v>
      </c>
    </row>
    <row r="1185" spans="1:14" ht="24">
      <c r="A1185" s="364">
        <v>1183</v>
      </c>
      <c r="B1185" s="365" t="s">
        <v>90</v>
      </c>
      <c r="C1185" s="364" t="s">
        <v>1078</v>
      </c>
      <c r="D1185" s="364" t="s">
        <v>1079</v>
      </c>
      <c r="E1185" s="364" t="s">
        <v>242</v>
      </c>
      <c r="F1185" s="364" t="s">
        <v>1401</v>
      </c>
      <c r="G1185" s="365" t="s">
        <v>1047</v>
      </c>
      <c r="H1185" s="364" t="s">
        <v>1039</v>
      </c>
      <c r="I1185" s="364" t="s">
        <v>1081</v>
      </c>
      <c r="J1185" s="366" t="s">
        <v>1402</v>
      </c>
      <c r="K1185" s="366">
        <v>15189504</v>
      </c>
      <c r="L1185" s="366">
        <v>124</v>
      </c>
      <c r="M1185" s="366">
        <v>15189504</v>
      </c>
      <c r="N1185" s="366">
        <v>124</v>
      </c>
    </row>
    <row r="1186" spans="1:14" ht="24">
      <c r="A1186" s="364">
        <v>1184</v>
      </c>
      <c r="B1186" s="365" t="s">
        <v>90</v>
      </c>
      <c r="C1186" s="364" t="s">
        <v>1078</v>
      </c>
      <c r="D1186" s="364" t="s">
        <v>1079</v>
      </c>
      <c r="E1186" s="364" t="s">
        <v>242</v>
      </c>
      <c r="F1186" s="364" t="s">
        <v>1391</v>
      </c>
      <c r="G1186" s="365" t="s">
        <v>1048</v>
      </c>
      <c r="H1186" s="364" t="s">
        <v>1039</v>
      </c>
      <c r="I1186" s="364" t="s">
        <v>1081</v>
      </c>
      <c r="J1186" s="366" t="s">
        <v>1392</v>
      </c>
      <c r="K1186" s="366">
        <v>11943360</v>
      </c>
      <c r="L1186" s="366">
        <v>116</v>
      </c>
      <c r="M1186" s="366">
        <v>11943360</v>
      </c>
      <c r="N1186" s="366">
        <v>116</v>
      </c>
    </row>
    <row r="1187" spans="1:14" ht="24">
      <c r="A1187" s="364">
        <v>1185</v>
      </c>
      <c r="B1187" s="365" t="s">
        <v>90</v>
      </c>
      <c r="C1187" s="364" t="s">
        <v>1078</v>
      </c>
      <c r="D1187" s="364" t="s">
        <v>1079</v>
      </c>
      <c r="E1187" s="364" t="s">
        <v>242</v>
      </c>
      <c r="F1187" s="364" t="s">
        <v>1467</v>
      </c>
      <c r="G1187" s="365" t="s">
        <v>1056</v>
      </c>
      <c r="H1187" s="364" t="s">
        <v>1039</v>
      </c>
      <c r="I1187" s="364" t="s">
        <v>1081</v>
      </c>
      <c r="J1187" s="366" t="s">
        <v>1468</v>
      </c>
      <c r="K1187" s="366">
        <v>795960</v>
      </c>
      <c r="L1187" s="366">
        <v>10</v>
      </c>
      <c r="M1187" s="366">
        <v>795960</v>
      </c>
      <c r="N1187" s="366">
        <v>10</v>
      </c>
    </row>
    <row r="1188" spans="1:14" ht="24">
      <c r="A1188" s="364">
        <v>1186</v>
      </c>
      <c r="B1188" s="365" t="s">
        <v>90</v>
      </c>
      <c r="C1188" s="364" t="s">
        <v>1078</v>
      </c>
      <c r="D1188" s="364" t="s">
        <v>1079</v>
      </c>
      <c r="E1188" s="364" t="s">
        <v>242</v>
      </c>
      <c r="F1188" s="364" t="s">
        <v>1461</v>
      </c>
      <c r="G1188" s="365" t="s">
        <v>418</v>
      </c>
      <c r="H1188" s="364" t="s">
        <v>1039</v>
      </c>
      <c r="I1188" s="364" t="s">
        <v>1081</v>
      </c>
      <c r="J1188" s="366" t="s">
        <v>1462</v>
      </c>
      <c r="K1188" s="366">
        <v>1111880</v>
      </c>
      <c r="L1188" s="366">
        <v>10</v>
      </c>
      <c r="M1188" s="366">
        <v>1111880</v>
      </c>
      <c r="N1188" s="366">
        <v>10</v>
      </c>
    </row>
    <row r="1189" spans="1:14" ht="36">
      <c r="A1189" s="364">
        <v>1187</v>
      </c>
      <c r="B1189" s="365" t="s">
        <v>90</v>
      </c>
      <c r="C1189" s="364" t="s">
        <v>1078</v>
      </c>
      <c r="D1189" s="364" t="s">
        <v>1086</v>
      </c>
      <c r="E1189" s="364" t="s">
        <v>242</v>
      </c>
      <c r="F1189" s="364" t="s">
        <v>1350</v>
      </c>
      <c r="G1189" s="365" t="s">
        <v>319</v>
      </c>
      <c r="H1189" s="364" t="s">
        <v>294</v>
      </c>
      <c r="I1189" s="364" t="s">
        <v>1081</v>
      </c>
      <c r="J1189" s="366" t="s">
        <v>1351</v>
      </c>
      <c r="K1189" s="366">
        <v>377494</v>
      </c>
      <c r="L1189" s="366">
        <v>6</v>
      </c>
      <c r="M1189" s="366">
        <v>377494</v>
      </c>
      <c r="N1189" s="366">
        <v>6</v>
      </c>
    </row>
    <row r="1190" spans="1:14" ht="24">
      <c r="A1190" s="364">
        <v>1188</v>
      </c>
      <c r="B1190" s="365" t="s">
        <v>90</v>
      </c>
      <c r="C1190" s="364" t="s">
        <v>1078</v>
      </c>
      <c r="D1190" s="364" t="s">
        <v>1079</v>
      </c>
      <c r="E1190" s="364" t="s">
        <v>242</v>
      </c>
      <c r="F1190" s="364" t="s">
        <v>1418</v>
      </c>
      <c r="G1190" s="365" t="s">
        <v>326</v>
      </c>
      <c r="H1190" s="364" t="s">
        <v>294</v>
      </c>
      <c r="I1190" s="364" t="s">
        <v>1081</v>
      </c>
      <c r="J1190" s="366" t="s">
        <v>1419</v>
      </c>
      <c r="K1190" s="366">
        <v>1346796</v>
      </c>
      <c r="L1190" s="366">
        <v>18</v>
      </c>
      <c r="M1190" s="366">
        <v>1346796</v>
      </c>
      <c r="N1190" s="366">
        <v>18</v>
      </c>
    </row>
    <row r="1191" spans="1:14" ht="24">
      <c r="A1191" s="364">
        <v>1189</v>
      </c>
      <c r="B1191" s="365" t="s">
        <v>90</v>
      </c>
      <c r="C1191" s="364" t="s">
        <v>1078</v>
      </c>
      <c r="D1191" s="364" t="s">
        <v>1079</v>
      </c>
      <c r="E1191" s="364" t="s">
        <v>242</v>
      </c>
      <c r="F1191" s="364" t="s">
        <v>1098</v>
      </c>
      <c r="G1191" s="365" t="s">
        <v>311</v>
      </c>
      <c r="H1191" s="364" t="s">
        <v>294</v>
      </c>
      <c r="I1191" s="364" t="s">
        <v>1081</v>
      </c>
      <c r="J1191" s="366" t="s">
        <v>1099</v>
      </c>
      <c r="K1191" s="366">
        <v>617636</v>
      </c>
      <c r="L1191" s="366">
        <v>8</v>
      </c>
      <c r="M1191" s="366">
        <v>617636</v>
      </c>
      <c r="N1191" s="366">
        <v>8</v>
      </c>
    </row>
    <row r="1192" spans="1:14" ht="24">
      <c r="A1192" s="364">
        <v>1190</v>
      </c>
      <c r="B1192" s="365" t="s">
        <v>90</v>
      </c>
      <c r="C1192" s="364" t="s">
        <v>1078</v>
      </c>
      <c r="D1192" s="364" t="s">
        <v>1079</v>
      </c>
      <c r="E1192" s="364" t="s">
        <v>242</v>
      </c>
      <c r="F1192" s="364" t="s">
        <v>1134</v>
      </c>
      <c r="G1192" s="365" t="s">
        <v>337</v>
      </c>
      <c r="H1192" s="364" t="s">
        <v>294</v>
      </c>
      <c r="I1192" s="364" t="s">
        <v>1081</v>
      </c>
      <c r="J1192" s="366" t="s">
        <v>1135</v>
      </c>
      <c r="K1192" s="366">
        <v>924449</v>
      </c>
      <c r="L1192" s="366">
        <v>12</v>
      </c>
      <c r="M1192" s="366">
        <v>924449</v>
      </c>
      <c r="N1192" s="366">
        <v>12</v>
      </c>
    </row>
    <row r="1193" spans="1:14" ht="36">
      <c r="A1193" s="364">
        <v>1191</v>
      </c>
      <c r="B1193" s="365" t="s">
        <v>90</v>
      </c>
      <c r="C1193" s="364" t="s">
        <v>1078</v>
      </c>
      <c r="D1193" s="364" t="s">
        <v>1079</v>
      </c>
      <c r="E1193" s="364" t="s">
        <v>242</v>
      </c>
      <c r="F1193" s="364" t="s">
        <v>1144</v>
      </c>
      <c r="G1193" s="365" t="s">
        <v>332</v>
      </c>
      <c r="H1193" s="364" t="s">
        <v>293</v>
      </c>
      <c r="I1193" s="364" t="s">
        <v>1081</v>
      </c>
      <c r="J1193" s="366" t="s">
        <v>1145</v>
      </c>
      <c r="K1193" s="366">
        <v>2449487</v>
      </c>
      <c r="L1193" s="366">
        <v>34</v>
      </c>
      <c r="M1193" s="366">
        <v>2449487</v>
      </c>
      <c r="N1193" s="366">
        <v>34</v>
      </c>
    </row>
    <row r="1194" spans="1:14" ht="48">
      <c r="A1194" s="364">
        <v>1192</v>
      </c>
      <c r="B1194" s="365" t="s">
        <v>90</v>
      </c>
      <c r="C1194" s="364" t="s">
        <v>1078</v>
      </c>
      <c r="D1194" s="364" t="s">
        <v>1159</v>
      </c>
      <c r="E1194" s="364" t="s">
        <v>242</v>
      </c>
      <c r="F1194" s="364" t="s">
        <v>1165</v>
      </c>
      <c r="G1194" s="365" t="s">
        <v>416</v>
      </c>
      <c r="H1194" s="364" t="s">
        <v>293</v>
      </c>
      <c r="I1194" s="364" t="s">
        <v>1081</v>
      </c>
      <c r="J1194" s="366" t="s">
        <v>1166</v>
      </c>
      <c r="K1194" s="366">
        <v>870131</v>
      </c>
      <c r="L1194" s="366">
        <v>12</v>
      </c>
      <c r="M1194" s="366">
        <v>870131</v>
      </c>
      <c r="N1194" s="366">
        <v>12</v>
      </c>
    </row>
    <row r="1195" spans="1:14" ht="36">
      <c r="A1195" s="364">
        <v>1193</v>
      </c>
      <c r="B1195" s="365" t="s">
        <v>90</v>
      </c>
      <c r="C1195" s="364" t="s">
        <v>1078</v>
      </c>
      <c r="D1195" s="364" t="s">
        <v>1079</v>
      </c>
      <c r="E1195" s="364" t="s">
        <v>242</v>
      </c>
      <c r="F1195" s="364" t="s">
        <v>1243</v>
      </c>
      <c r="G1195" s="365" t="s">
        <v>320</v>
      </c>
      <c r="H1195" s="364" t="s">
        <v>293</v>
      </c>
      <c r="I1195" s="364" t="s">
        <v>1081</v>
      </c>
      <c r="J1195" s="366" t="s">
        <v>1244</v>
      </c>
      <c r="K1195" s="366">
        <v>885808</v>
      </c>
      <c r="L1195" s="366">
        <v>8</v>
      </c>
      <c r="M1195" s="366">
        <v>885808</v>
      </c>
      <c r="N1195" s="366">
        <v>8</v>
      </c>
    </row>
    <row r="1196" spans="1:14" ht="36">
      <c r="A1196" s="364">
        <v>1194</v>
      </c>
      <c r="B1196" s="365" t="s">
        <v>90</v>
      </c>
      <c r="C1196" s="364" t="s">
        <v>1078</v>
      </c>
      <c r="D1196" s="364" t="s">
        <v>1079</v>
      </c>
      <c r="E1196" s="364" t="s">
        <v>242</v>
      </c>
      <c r="F1196" s="364" t="s">
        <v>1269</v>
      </c>
      <c r="G1196" s="365" t="s">
        <v>358</v>
      </c>
      <c r="H1196" s="364" t="s">
        <v>293</v>
      </c>
      <c r="I1196" s="364" t="s">
        <v>1081</v>
      </c>
      <c r="J1196" s="366" t="s">
        <v>1270</v>
      </c>
      <c r="K1196" s="366">
        <v>463532</v>
      </c>
      <c r="L1196" s="366">
        <v>5</v>
      </c>
      <c r="M1196" s="366">
        <v>463532</v>
      </c>
      <c r="N1196" s="366">
        <v>5</v>
      </c>
    </row>
    <row r="1197" spans="1:14" ht="36">
      <c r="A1197" s="364">
        <v>1195</v>
      </c>
      <c r="B1197" s="365" t="s">
        <v>90</v>
      </c>
      <c r="C1197" s="364" t="s">
        <v>1078</v>
      </c>
      <c r="D1197" s="364" t="s">
        <v>1079</v>
      </c>
      <c r="E1197" s="364" t="s">
        <v>242</v>
      </c>
      <c r="F1197" s="364" t="s">
        <v>1263</v>
      </c>
      <c r="G1197" s="365" t="s">
        <v>330</v>
      </c>
      <c r="H1197" s="364" t="s">
        <v>293</v>
      </c>
      <c r="I1197" s="364" t="s">
        <v>1081</v>
      </c>
      <c r="J1197" s="366" t="s">
        <v>1264</v>
      </c>
      <c r="K1197" s="366">
        <v>602448</v>
      </c>
      <c r="L1197" s="366">
        <v>6</v>
      </c>
      <c r="M1197" s="366">
        <v>602448</v>
      </c>
      <c r="N1197" s="366">
        <v>6</v>
      </c>
    </row>
    <row r="1198" spans="1:14" ht="36">
      <c r="A1198" s="364">
        <v>1196</v>
      </c>
      <c r="B1198" s="365" t="s">
        <v>90</v>
      </c>
      <c r="C1198" s="364" t="s">
        <v>1078</v>
      </c>
      <c r="D1198" s="364" t="s">
        <v>1079</v>
      </c>
      <c r="E1198" s="364" t="s">
        <v>242</v>
      </c>
      <c r="F1198" s="364" t="s">
        <v>1216</v>
      </c>
      <c r="G1198" s="365" t="s">
        <v>339</v>
      </c>
      <c r="H1198" s="364" t="s">
        <v>293</v>
      </c>
      <c r="I1198" s="364" t="s">
        <v>1081</v>
      </c>
      <c r="J1198" s="366" t="s">
        <v>1217</v>
      </c>
      <c r="K1198" s="366">
        <v>857684</v>
      </c>
      <c r="L1198" s="366">
        <v>11</v>
      </c>
      <c r="M1198" s="366">
        <v>857684</v>
      </c>
      <c r="N1198" s="366">
        <v>11</v>
      </c>
    </row>
    <row r="1199" spans="1:14" ht="36">
      <c r="A1199" s="364">
        <v>1197</v>
      </c>
      <c r="B1199" s="365" t="s">
        <v>90</v>
      </c>
      <c r="C1199" s="364" t="s">
        <v>1078</v>
      </c>
      <c r="D1199" s="364" t="s">
        <v>1086</v>
      </c>
      <c r="E1199" s="364" t="s">
        <v>242</v>
      </c>
      <c r="F1199" s="364" t="s">
        <v>1208</v>
      </c>
      <c r="G1199" s="365" t="s">
        <v>415</v>
      </c>
      <c r="H1199" s="364" t="s">
        <v>293</v>
      </c>
      <c r="I1199" s="364" t="s">
        <v>1081</v>
      </c>
      <c r="J1199" s="366" t="s">
        <v>1209</v>
      </c>
      <c r="K1199" s="366">
        <v>390981</v>
      </c>
      <c r="L1199" s="366">
        <v>6</v>
      </c>
      <c r="M1199" s="366">
        <v>390981</v>
      </c>
      <c r="N1199" s="366">
        <v>6</v>
      </c>
    </row>
    <row r="1200" spans="1:14" ht="36">
      <c r="A1200" s="364">
        <v>1198</v>
      </c>
      <c r="B1200" s="365" t="s">
        <v>90</v>
      </c>
      <c r="C1200" s="364" t="s">
        <v>1078</v>
      </c>
      <c r="D1200" s="364" t="s">
        <v>1079</v>
      </c>
      <c r="E1200" s="364" t="s">
        <v>242</v>
      </c>
      <c r="F1200" s="364" t="s">
        <v>1080</v>
      </c>
      <c r="G1200" s="365" t="s">
        <v>316</v>
      </c>
      <c r="H1200" s="364" t="s">
        <v>293</v>
      </c>
      <c r="I1200" s="364" t="s">
        <v>1081</v>
      </c>
      <c r="J1200" s="366" t="s">
        <v>1082</v>
      </c>
      <c r="K1200" s="366">
        <v>902171</v>
      </c>
      <c r="L1200" s="366">
        <v>10</v>
      </c>
      <c r="M1200" s="366">
        <v>902171</v>
      </c>
      <c r="N1200" s="366">
        <v>10</v>
      </c>
    </row>
    <row r="1201" spans="1:14" ht="24">
      <c r="A1201" s="364">
        <v>1199</v>
      </c>
      <c r="B1201" s="365" t="s">
        <v>90</v>
      </c>
      <c r="C1201" s="364" t="s">
        <v>1078</v>
      </c>
      <c r="D1201" s="364" t="s">
        <v>1079</v>
      </c>
      <c r="E1201" s="364" t="s">
        <v>242</v>
      </c>
      <c r="F1201" s="364" t="s">
        <v>1483</v>
      </c>
      <c r="G1201" s="365" t="s">
        <v>366</v>
      </c>
      <c r="H1201" s="364" t="s">
        <v>1039</v>
      </c>
      <c r="I1201" s="364" t="s">
        <v>1081</v>
      </c>
      <c r="J1201" s="366" t="s">
        <v>1484</v>
      </c>
      <c r="K1201" s="366">
        <v>813120</v>
      </c>
      <c r="L1201" s="366">
        <v>8</v>
      </c>
      <c r="M1201" s="366">
        <v>813120</v>
      </c>
      <c r="N1201" s="366">
        <v>8</v>
      </c>
    </row>
    <row r="1202" spans="1:14" ht="24">
      <c r="A1202" s="364">
        <v>1200</v>
      </c>
      <c r="B1202" s="365" t="s">
        <v>90</v>
      </c>
      <c r="C1202" s="364" t="s">
        <v>1078</v>
      </c>
      <c r="D1202" s="364" t="s">
        <v>1079</v>
      </c>
      <c r="E1202" s="364" t="s">
        <v>242</v>
      </c>
      <c r="F1202" s="364" t="s">
        <v>1376</v>
      </c>
      <c r="G1202" s="365" t="s">
        <v>1049</v>
      </c>
      <c r="H1202" s="364" t="s">
        <v>1039</v>
      </c>
      <c r="I1202" s="364" t="s">
        <v>1081</v>
      </c>
      <c r="J1202" s="366" t="s">
        <v>1377</v>
      </c>
      <c r="K1202" s="366">
        <v>366432</v>
      </c>
      <c r="L1202" s="366">
        <v>4</v>
      </c>
      <c r="M1202" s="366">
        <v>366432</v>
      </c>
      <c r="N1202" s="366">
        <v>4</v>
      </c>
    </row>
    <row r="1203" spans="1:14" ht="24">
      <c r="A1203" s="364">
        <v>1201</v>
      </c>
      <c r="B1203" s="365" t="s">
        <v>90</v>
      </c>
      <c r="C1203" s="364" t="s">
        <v>1078</v>
      </c>
      <c r="D1203" s="364" t="s">
        <v>1079</v>
      </c>
      <c r="E1203" s="364" t="s">
        <v>242</v>
      </c>
      <c r="F1203" s="364" t="s">
        <v>1364</v>
      </c>
      <c r="G1203" s="365" t="s">
        <v>1050</v>
      </c>
      <c r="H1203" s="364" t="s">
        <v>1039</v>
      </c>
      <c r="I1203" s="364" t="s">
        <v>1081</v>
      </c>
      <c r="J1203" s="366" t="s">
        <v>1365</v>
      </c>
      <c r="K1203" s="366">
        <v>8116416</v>
      </c>
      <c r="L1203" s="366">
        <v>84</v>
      </c>
      <c r="M1203" s="366">
        <v>8116416</v>
      </c>
      <c r="N1203" s="366">
        <v>84</v>
      </c>
    </row>
    <row r="1204" spans="1:14" ht="24">
      <c r="A1204" s="364">
        <v>1202</v>
      </c>
      <c r="B1204" s="365" t="s">
        <v>90</v>
      </c>
      <c r="C1204" s="364" t="s">
        <v>1078</v>
      </c>
      <c r="D1204" s="364" t="s">
        <v>1079</v>
      </c>
      <c r="E1204" s="364" t="s">
        <v>242</v>
      </c>
      <c r="F1204" s="364" t="s">
        <v>1406</v>
      </c>
      <c r="G1204" s="365" t="s">
        <v>1053</v>
      </c>
      <c r="H1204" s="364" t="s">
        <v>1039</v>
      </c>
      <c r="I1204" s="364" t="s">
        <v>1081</v>
      </c>
      <c r="J1204" s="366" t="s">
        <v>1407</v>
      </c>
      <c r="K1204" s="366">
        <v>1233375</v>
      </c>
      <c r="L1204" s="366">
        <v>10</v>
      </c>
      <c r="M1204" s="366">
        <v>1233375</v>
      </c>
      <c r="N1204" s="366">
        <v>10</v>
      </c>
    </row>
    <row r="1205" spans="1:14" ht="24">
      <c r="A1205" s="364">
        <v>1203</v>
      </c>
      <c r="B1205" s="365" t="s">
        <v>90</v>
      </c>
      <c r="C1205" s="364" t="s">
        <v>1078</v>
      </c>
      <c r="D1205" s="364" t="s">
        <v>1079</v>
      </c>
      <c r="E1205" s="364" t="s">
        <v>242</v>
      </c>
      <c r="F1205" s="364" t="s">
        <v>1333</v>
      </c>
      <c r="G1205" s="365" t="s">
        <v>1041</v>
      </c>
      <c r="H1205" s="364" t="s">
        <v>1039</v>
      </c>
      <c r="I1205" s="364" t="s">
        <v>1081</v>
      </c>
      <c r="J1205" s="366" t="s">
        <v>1334</v>
      </c>
      <c r="K1205" s="366">
        <v>2967360</v>
      </c>
      <c r="L1205" s="366">
        <v>20</v>
      </c>
      <c r="M1205" s="366">
        <v>2967360</v>
      </c>
      <c r="N1205" s="366">
        <v>20</v>
      </c>
    </row>
    <row r="1206" spans="1:14" ht="24">
      <c r="A1206" s="364">
        <v>1204</v>
      </c>
      <c r="B1206" s="365" t="s">
        <v>90</v>
      </c>
      <c r="C1206" s="364" t="s">
        <v>1078</v>
      </c>
      <c r="D1206" s="364" t="s">
        <v>1079</v>
      </c>
      <c r="E1206" s="364" t="s">
        <v>242</v>
      </c>
      <c r="F1206" s="364" t="s">
        <v>1327</v>
      </c>
      <c r="G1206" s="365" t="s">
        <v>1012</v>
      </c>
      <c r="H1206" s="364" t="s">
        <v>1039</v>
      </c>
      <c r="I1206" s="364" t="s">
        <v>1081</v>
      </c>
      <c r="J1206" s="366" t="s">
        <v>1328</v>
      </c>
      <c r="K1206" s="366">
        <v>4909696</v>
      </c>
      <c r="L1206" s="366">
        <v>32</v>
      </c>
      <c r="M1206" s="366">
        <v>4909696</v>
      </c>
      <c r="N1206" s="366">
        <v>32</v>
      </c>
    </row>
    <row r="1207" spans="1:14" ht="24">
      <c r="A1207" s="364">
        <v>1205</v>
      </c>
      <c r="B1207" s="365" t="s">
        <v>90</v>
      </c>
      <c r="C1207" s="364" t="s">
        <v>1078</v>
      </c>
      <c r="D1207" s="364" t="s">
        <v>1079</v>
      </c>
      <c r="E1207" s="364" t="s">
        <v>242</v>
      </c>
      <c r="F1207" s="364" t="s">
        <v>1346</v>
      </c>
      <c r="G1207" s="365" t="s">
        <v>348</v>
      </c>
      <c r="H1207" s="364" t="s">
        <v>1039</v>
      </c>
      <c r="I1207" s="364" t="s">
        <v>1081</v>
      </c>
      <c r="J1207" s="366" t="s">
        <v>1347</v>
      </c>
      <c r="K1207" s="366">
        <v>1081080</v>
      </c>
      <c r="L1207" s="366">
        <v>7</v>
      </c>
      <c r="M1207" s="366">
        <v>1081080</v>
      </c>
      <c r="N1207" s="366">
        <v>7</v>
      </c>
    </row>
    <row r="1208" spans="1:14" ht="24">
      <c r="A1208" s="364">
        <v>1206</v>
      </c>
      <c r="B1208" s="365" t="s">
        <v>90</v>
      </c>
      <c r="C1208" s="364" t="s">
        <v>1078</v>
      </c>
      <c r="D1208" s="364" t="s">
        <v>1079</v>
      </c>
      <c r="E1208" s="364" t="s">
        <v>242</v>
      </c>
      <c r="F1208" s="364" t="s">
        <v>1344</v>
      </c>
      <c r="G1208" s="365" t="s">
        <v>1042</v>
      </c>
      <c r="H1208" s="364" t="s">
        <v>1039</v>
      </c>
      <c r="I1208" s="364" t="s">
        <v>1081</v>
      </c>
      <c r="J1208" s="366" t="s">
        <v>1345</v>
      </c>
      <c r="K1208" s="366">
        <v>309672</v>
      </c>
      <c r="L1208" s="366">
        <v>2</v>
      </c>
      <c r="M1208" s="366">
        <v>309672</v>
      </c>
      <c r="N1208" s="366">
        <v>2</v>
      </c>
    </row>
    <row r="1209" spans="1:14" ht="24">
      <c r="A1209" s="364">
        <v>1207</v>
      </c>
      <c r="B1209" s="365" t="s">
        <v>90</v>
      </c>
      <c r="C1209" s="364" t="s">
        <v>1078</v>
      </c>
      <c r="D1209" s="364" t="s">
        <v>1079</v>
      </c>
      <c r="E1209" s="364" t="s">
        <v>242</v>
      </c>
      <c r="F1209" s="364" t="s">
        <v>1323</v>
      </c>
      <c r="G1209" s="365" t="s">
        <v>372</v>
      </c>
      <c r="H1209" s="364" t="s">
        <v>1039</v>
      </c>
      <c r="I1209" s="364" t="s">
        <v>1081</v>
      </c>
      <c r="J1209" s="366" t="s">
        <v>1324</v>
      </c>
      <c r="K1209" s="366">
        <v>5195608</v>
      </c>
      <c r="L1209" s="366">
        <v>34</v>
      </c>
      <c r="M1209" s="366">
        <v>5195608</v>
      </c>
      <c r="N1209" s="366">
        <v>34</v>
      </c>
    </row>
    <row r="1210" spans="1:14" ht="24">
      <c r="A1210" s="364">
        <v>1208</v>
      </c>
      <c r="B1210" s="365" t="s">
        <v>90</v>
      </c>
      <c r="C1210" s="364" t="s">
        <v>1078</v>
      </c>
      <c r="D1210" s="364" t="s">
        <v>1079</v>
      </c>
      <c r="E1210" s="364" t="s">
        <v>242</v>
      </c>
      <c r="F1210" s="364" t="s">
        <v>1335</v>
      </c>
      <c r="G1210" s="365" t="s">
        <v>376</v>
      </c>
      <c r="H1210" s="364" t="s">
        <v>1039</v>
      </c>
      <c r="I1210" s="364" t="s">
        <v>1081</v>
      </c>
      <c r="J1210" s="366" t="s">
        <v>1283</v>
      </c>
      <c r="K1210" s="366">
        <v>499884</v>
      </c>
      <c r="L1210" s="366">
        <v>3</v>
      </c>
      <c r="M1210" s="366">
        <v>499884</v>
      </c>
      <c r="N1210" s="366">
        <v>3</v>
      </c>
    </row>
    <row r="1211" spans="1:14" ht="24">
      <c r="A1211" s="364">
        <v>1209</v>
      </c>
      <c r="B1211" s="365" t="s">
        <v>90</v>
      </c>
      <c r="C1211" s="364" t="s">
        <v>1078</v>
      </c>
      <c r="D1211" s="364" t="s">
        <v>1079</v>
      </c>
      <c r="E1211" s="364" t="s">
        <v>242</v>
      </c>
      <c r="F1211" s="364" t="s">
        <v>1336</v>
      </c>
      <c r="G1211" s="365" t="s">
        <v>1043</v>
      </c>
      <c r="H1211" s="364" t="s">
        <v>1039</v>
      </c>
      <c r="I1211" s="364" t="s">
        <v>1081</v>
      </c>
      <c r="J1211" s="366" t="s">
        <v>1337</v>
      </c>
      <c r="K1211" s="366">
        <v>1244320</v>
      </c>
      <c r="L1211" s="366">
        <v>10</v>
      </c>
      <c r="M1211" s="366">
        <v>1244320</v>
      </c>
      <c r="N1211" s="366">
        <v>10</v>
      </c>
    </row>
    <row r="1212" spans="1:14" ht="24">
      <c r="A1212" s="364">
        <v>1210</v>
      </c>
      <c r="B1212" s="365" t="s">
        <v>90</v>
      </c>
      <c r="C1212" s="364" t="s">
        <v>1078</v>
      </c>
      <c r="D1212" s="364" t="s">
        <v>1079</v>
      </c>
      <c r="E1212" s="364" t="s">
        <v>242</v>
      </c>
      <c r="F1212" s="364" t="s">
        <v>1319</v>
      </c>
      <c r="G1212" s="365" t="s">
        <v>1044</v>
      </c>
      <c r="H1212" s="364" t="s">
        <v>1039</v>
      </c>
      <c r="I1212" s="364" t="s">
        <v>1081</v>
      </c>
      <c r="J1212" s="366" t="s">
        <v>1320</v>
      </c>
      <c r="K1212" s="366">
        <v>3114320</v>
      </c>
      <c r="L1212" s="366">
        <v>20</v>
      </c>
      <c r="M1212" s="366">
        <v>3114320</v>
      </c>
      <c r="N1212" s="366">
        <v>20</v>
      </c>
    </row>
    <row r="1213" spans="1:14" ht="24">
      <c r="A1213" s="364">
        <v>1211</v>
      </c>
      <c r="B1213" s="365" t="s">
        <v>90</v>
      </c>
      <c r="C1213" s="364" t="s">
        <v>1078</v>
      </c>
      <c r="D1213" s="364" t="s">
        <v>1079</v>
      </c>
      <c r="E1213" s="364" t="s">
        <v>242</v>
      </c>
      <c r="F1213" s="364" t="s">
        <v>1338</v>
      </c>
      <c r="G1213" s="365" t="s">
        <v>1045</v>
      </c>
      <c r="H1213" s="364" t="s">
        <v>1039</v>
      </c>
      <c r="I1213" s="364" t="s">
        <v>1081</v>
      </c>
      <c r="J1213" s="366" t="s">
        <v>1339</v>
      </c>
      <c r="K1213" s="366">
        <v>315880</v>
      </c>
      <c r="L1213" s="366">
        <v>2</v>
      </c>
      <c r="M1213" s="366">
        <v>315880</v>
      </c>
      <c r="N1213" s="366">
        <v>2</v>
      </c>
    </row>
    <row r="1214" spans="1:14" ht="24">
      <c r="A1214" s="364">
        <v>1212</v>
      </c>
      <c r="B1214" s="365" t="s">
        <v>90</v>
      </c>
      <c r="C1214" s="364" t="s">
        <v>1078</v>
      </c>
      <c r="D1214" s="364" t="s">
        <v>1079</v>
      </c>
      <c r="E1214" s="364" t="s">
        <v>242</v>
      </c>
      <c r="F1214" s="364" t="s">
        <v>1395</v>
      </c>
      <c r="G1214" s="365" t="s">
        <v>1007</v>
      </c>
      <c r="H1214" s="364" t="s">
        <v>1039</v>
      </c>
      <c r="I1214" s="364" t="s">
        <v>1081</v>
      </c>
      <c r="J1214" s="366" t="s">
        <v>1396</v>
      </c>
      <c r="K1214" s="366">
        <v>2399232</v>
      </c>
      <c r="L1214" s="366">
        <v>16</v>
      </c>
      <c r="M1214" s="366">
        <v>2399232</v>
      </c>
      <c r="N1214" s="366">
        <v>16</v>
      </c>
    </row>
    <row r="1215" spans="1:14" ht="36">
      <c r="A1215" s="364">
        <v>1213</v>
      </c>
      <c r="B1215" s="365" t="s">
        <v>90</v>
      </c>
      <c r="C1215" s="364" t="s">
        <v>1078</v>
      </c>
      <c r="D1215" s="364" t="s">
        <v>1079</v>
      </c>
      <c r="E1215" s="364" t="s">
        <v>242</v>
      </c>
      <c r="F1215" s="364" t="s">
        <v>1265</v>
      </c>
      <c r="G1215" s="365" t="s">
        <v>317</v>
      </c>
      <c r="H1215" s="364" t="s">
        <v>293</v>
      </c>
      <c r="I1215" s="364" t="s">
        <v>1084</v>
      </c>
      <c r="J1215" s="366" t="s">
        <v>1266</v>
      </c>
      <c r="K1215" s="366">
        <v>174171</v>
      </c>
      <c r="L1215" s="366">
        <v>2</v>
      </c>
      <c r="M1215" s="366">
        <v>174171</v>
      </c>
      <c r="N1215" s="366">
        <v>2</v>
      </c>
    </row>
    <row r="1216" spans="1:14" ht="36">
      <c r="A1216" s="364">
        <v>1214</v>
      </c>
      <c r="B1216" s="365" t="s">
        <v>90</v>
      </c>
      <c r="C1216" s="364" t="s">
        <v>1078</v>
      </c>
      <c r="D1216" s="364" t="s">
        <v>1079</v>
      </c>
      <c r="E1216" s="364" t="s">
        <v>242</v>
      </c>
      <c r="F1216" s="364" t="s">
        <v>1222</v>
      </c>
      <c r="G1216" s="365" t="s">
        <v>968</v>
      </c>
      <c r="H1216" s="364" t="s">
        <v>293</v>
      </c>
      <c r="I1216" s="364" t="s">
        <v>1084</v>
      </c>
      <c r="J1216" s="366" t="s">
        <v>1223</v>
      </c>
      <c r="K1216" s="366">
        <v>436898</v>
      </c>
      <c r="L1216" s="366">
        <v>4</v>
      </c>
      <c r="M1216" s="366">
        <v>436898</v>
      </c>
      <c r="N1216" s="366">
        <v>4</v>
      </c>
    </row>
    <row r="1217" spans="1:14" ht="36">
      <c r="A1217" s="364">
        <v>1215</v>
      </c>
      <c r="B1217" s="365" t="s">
        <v>90</v>
      </c>
      <c r="C1217" s="364" t="s">
        <v>1078</v>
      </c>
      <c r="D1217" s="364" t="s">
        <v>1079</v>
      </c>
      <c r="E1217" s="364" t="s">
        <v>242</v>
      </c>
      <c r="F1217" s="364" t="s">
        <v>1167</v>
      </c>
      <c r="G1217" s="365" t="s">
        <v>322</v>
      </c>
      <c r="H1217" s="364" t="s">
        <v>293</v>
      </c>
      <c r="I1217" s="364" t="s">
        <v>1084</v>
      </c>
      <c r="J1217" s="366" t="s">
        <v>1168</v>
      </c>
      <c r="K1217" s="366">
        <v>1058314</v>
      </c>
      <c r="L1217" s="366">
        <v>8</v>
      </c>
      <c r="M1217" s="366">
        <v>1058314</v>
      </c>
      <c r="N1217" s="366">
        <v>8</v>
      </c>
    </row>
    <row r="1218" spans="1:14" ht="36">
      <c r="A1218" s="364">
        <v>1216</v>
      </c>
      <c r="B1218" s="365" t="s">
        <v>90</v>
      </c>
      <c r="C1218" s="364" t="s">
        <v>1078</v>
      </c>
      <c r="D1218" s="364" t="s">
        <v>1079</v>
      </c>
      <c r="E1218" s="364" t="s">
        <v>242</v>
      </c>
      <c r="F1218" s="364" t="s">
        <v>1174</v>
      </c>
      <c r="G1218" s="365" t="s">
        <v>345</v>
      </c>
      <c r="H1218" s="364" t="s">
        <v>293</v>
      </c>
      <c r="I1218" s="364" t="s">
        <v>1084</v>
      </c>
      <c r="J1218" s="366" t="s">
        <v>1175</v>
      </c>
      <c r="K1218" s="366">
        <v>1206128</v>
      </c>
      <c r="L1218" s="366">
        <v>11</v>
      </c>
      <c r="M1218" s="366">
        <v>1206128</v>
      </c>
      <c r="N1218" s="366">
        <v>11</v>
      </c>
    </row>
    <row r="1219" spans="1:14" ht="36">
      <c r="A1219" s="364">
        <v>1217</v>
      </c>
      <c r="B1219" s="365" t="s">
        <v>90</v>
      </c>
      <c r="C1219" s="364" t="s">
        <v>1078</v>
      </c>
      <c r="D1219" s="364" t="s">
        <v>1079</v>
      </c>
      <c r="E1219" s="364" t="s">
        <v>242</v>
      </c>
      <c r="F1219" s="364" t="s">
        <v>1153</v>
      </c>
      <c r="G1219" s="365" t="s">
        <v>969</v>
      </c>
      <c r="H1219" s="364" t="s">
        <v>293</v>
      </c>
      <c r="I1219" s="364" t="s">
        <v>1084</v>
      </c>
      <c r="J1219" s="366" t="s">
        <v>1154</v>
      </c>
      <c r="K1219" s="366">
        <v>4198359</v>
      </c>
      <c r="L1219" s="366">
        <v>46</v>
      </c>
      <c r="M1219" s="366">
        <v>4198359</v>
      </c>
      <c r="N1219" s="366">
        <v>46</v>
      </c>
    </row>
    <row r="1220" spans="1:14" ht="36">
      <c r="A1220" s="364">
        <v>1218</v>
      </c>
      <c r="B1220" s="365" t="s">
        <v>90</v>
      </c>
      <c r="C1220" s="364" t="s">
        <v>1078</v>
      </c>
      <c r="D1220" s="364" t="s">
        <v>1079</v>
      </c>
      <c r="E1220" s="364" t="s">
        <v>242</v>
      </c>
      <c r="F1220" s="364" t="s">
        <v>1094</v>
      </c>
      <c r="G1220" s="365" t="s">
        <v>336</v>
      </c>
      <c r="H1220" s="364" t="s">
        <v>293</v>
      </c>
      <c r="I1220" s="364" t="s">
        <v>1084</v>
      </c>
      <c r="J1220" s="366" t="s">
        <v>1095</v>
      </c>
      <c r="K1220" s="366">
        <v>1777213</v>
      </c>
      <c r="L1220" s="366">
        <v>13</v>
      </c>
      <c r="M1220" s="366">
        <v>1777213</v>
      </c>
      <c r="N1220" s="366">
        <v>13</v>
      </c>
    </row>
    <row r="1221" spans="1:14" ht="36">
      <c r="A1221" s="364">
        <v>1219</v>
      </c>
      <c r="B1221" s="365" t="s">
        <v>90</v>
      </c>
      <c r="C1221" s="364" t="s">
        <v>1078</v>
      </c>
      <c r="D1221" s="364" t="s">
        <v>1079</v>
      </c>
      <c r="E1221" s="364" t="s">
        <v>242</v>
      </c>
      <c r="F1221" s="364" t="s">
        <v>1083</v>
      </c>
      <c r="G1221" s="365" t="s">
        <v>312</v>
      </c>
      <c r="H1221" s="364" t="s">
        <v>293</v>
      </c>
      <c r="I1221" s="364" t="s">
        <v>1084</v>
      </c>
      <c r="J1221" s="366" t="s">
        <v>1085</v>
      </c>
      <c r="K1221" s="366">
        <v>3897813</v>
      </c>
      <c r="L1221" s="366">
        <v>31</v>
      </c>
      <c r="M1221" s="366">
        <v>3897813</v>
      </c>
      <c r="N1221" s="366">
        <v>31</v>
      </c>
    </row>
    <row r="1222" spans="1:14" ht="36">
      <c r="A1222" s="364">
        <v>1220</v>
      </c>
      <c r="B1222" s="365" t="s">
        <v>90</v>
      </c>
      <c r="C1222" s="364" t="s">
        <v>1078</v>
      </c>
      <c r="D1222" s="364" t="s">
        <v>1079</v>
      </c>
      <c r="E1222" s="364" t="s">
        <v>242</v>
      </c>
      <c r="F1222" s="364" t="s">
        <v>1196</v>
      </c>
      <c r="G1222" s="365" t="s">
        <v>334</v>
      </c>
      <c r="H1222" s="364" t="s">
        <v>293</v>
      </c>
      <c r="I1222" s="364" t="s">
        <v>1084</v>
      </c>
      <c r="J1222" s="366" t="s">
        <v>1197</v>
      </c>
      <c r="K1222" s="366">
        <v>1358595</v>
      </c>
      <c r="L1222" s="366">
        <v>14</v>
      </c>
      <c r="M1222" s="366">
        <v>1358595</v>
      </c>
      <c r="N1222" s="366">
        <v>14</v>
      </c>
    </row>
    <row r="1223" spans="1:14" ht="24">
      <c r="A1223" s="364">
        <v>1221</v>
      </c>
      <c r="B1223" s="365" t="s">
        <v>90</v>
      </c>
      <c r="C1223" s="364" t="s">
        <v>1078</v>
      </c>
      <c r="D1223" s="364" t="s">
        <v>1079</v>
      </c>
      <c r="E1223" s="364" t="s">
        <v>242</v>
      </c>
      <c r="F1223" s="364" t="s">
        <v>1281</v>
      </c>
      <c r="G1223" s="365" t="s">
        <v>368</v>
      </c>
      <c r="H1223" s="364" t="s">
        <v>296</v>
      </c>
      <c r="I1223" s="364" t="s">
        <v>1282</v>
      </c>
      <c r="J1223" s="366" t="s">
        <v>1283</v>
      </c>
      <c r="K1223" s="366">
        <v>1519647</v>
      </c>
      <c r="L1223" s="366">
        <v>8</v>
      </c>
      <c r="M1223" s="366">
        <v>1519647</v>
      </c>
      <c r="N1223" s="366">
        <v>8</v>
      </c>
    </row>
    <row r="1224" spans="1:14" ht="24">
      <c r="A1224" s="364">
        <v>1222</v>
      </c>
      <c r="B1224" s="365" t="s">
        <v>90</v>
      </c>
      <c r="C1224" s="364" t="s">
        <v>1078</v>
      </c>
      <c r="D1224" s="364" t="s">
        <v>1079</v>
      </c>
      <c r="E1224" s="364" t="s">
        <v>242</v>
      </c>
      <c r="F1224" s="364" t="s">
        <v>1279</v>
      </c>
      <c r="G1224" s="365" t="s">
        <v>369</v>
      </c>
      <c r="H1224" s="364" t="s">
        <v>296</v>
      </c>
      <c r="I1224" s="364" t="s">
        <v>1187</v>
      </c>
      <c r="J1224" s="366" t="s">
        <v>1280</v>
      </c>
      <c r="K1224" s="366">
        <v>1594285</v>
      </c>
      <c r="L1224" s="366">
        <v>8</v>
      </c>
      <c r="M1224" s="366">
        <v>1594285</v>
      </c>
      <c r="N1224" s="366">
        <v>8</v>
      </c>
    </row>
    <row r="1225" spans="1:14" ht="36">
      <c r="A1225" s="364">
        <v>1223</v>
      </c>
      <c r="B1225" s="365" t="s">
        <v>90</v>
      </c>
      <c r="C1225" s="364" t="s">
        <v>1078</v>
      </c>
      <c r="D1225" s="364" t="s">
        <v>1090</v>
      </c>
      <c r="E1225" s="364" t="s">
        <v>242</v>
      </c>
      <c r="F1225" s="364" t="s">
        <v>1672</v>
      </c>
      <c r="G1225" s="365" t="s">
        <v>1673</v>
      </c>
      <c r="H1225" s="364" t="s">
        <v>284</v>
      </c>
      <c r="I1225" s="364" t="s">
        <v>1251</v>
      </c>
      <c r="J1225" s="366" t="s">
        <v>1493</v>
      </c>
      <c r="K1225" s="366">
        <v>295242</v>
      </c>
      <c r="L1225" s="366">
        <v>1</v>
      </c>
      <c r="M1225" s="366">
        <v>295242</v>
      </c>
      <c r="N1225" s="366">
        <v>1</v>
      </c>
    </row>
    <row r="1226" spans="1:14" ht="48">
      <c r="A1226" s="364">
        <v>1224</v>
      </c>
      <c r="B1226" s="365" t="s">
        <v>90</v>
      </c>
      <c r="C1226" s="364" t="s">
        <v>1078</v>
      </c>
      <c r="D1226" s="364" t="s">
        <v>1090</v>
      </c>
      <c r="E1226" s="364" t="s">
        <v>242</v>
      </c>
      <c r="F1226" s="364" t="s">
        <v>1492</v>
      </c>
      <c r="G1226" s="365" t="s">
        <v>1064</v>
      </c>
      <c r="H1226" s="364" t="s">
        <v>284</v>
      </c>
      <c r="I1226" s="364" t="s">
        <v>1251</v>
      </c>
      <c r="J1226" s="366" t="s">
        <v>1493</v>
      </c>
      <c r="K1226" s="366">
        <v>2952418</v>
      </c>
      <c r="L1226" s="366">
        <v>10</v>
      </c>
      <c r="M1226" s="366">
        <v>2952418</v>
      </c>
      <c r="N1226" s="366">
        <v>10</v>
      </c>
    </row>
    <row r="1227" spans="1:14" ht="24">
      <c r="A1227" s="364">
        <v>1225</v>
      </c>
      <c r="B1227" s="365" t="s">
        <v>90</v>
      </c>
      <c r="C1227" s="364" t="s">
        <v>1078</v>
      </c>
      <c r="D1227" s="364" t="s">
        <v>1079</v>
      </c>
      <c r="E1227" s="364" t="s">
        <v>242</v>
      </c>
      <c r="F1227" s="364" t="s">
        <v>1245</v>
      </c>
      <c r="G1227" s="365" t="s">
        <v>1012</v>
      </c>
      <c r="H1227" s="364" t="s">
        <v>302</v>
      </c>
      <c r="I1227" s="364" t="s">
        <v>1183</v>
      </c>
      <c r="J1227" s="366" t="s">
        <v>1105</v>
      </c>
      <c r="K1227" s="366">
        <v>348361</v>
      </c>
      <c r="L1227" s="366">
        <v>2</v>
      </c>
      <c r="M1227" s="366">
        <v>348361</v>
      </c>
      <c r="N1227" s="366">
        <v>2</v>
      </c>
    </row>
    <row r="1228" spans="1:14" ht="24">
      <c r="A1228" s="364">
        <v>1226</v>
      </c>
      <c r="B1228" s="365" t="s">
        <v>90</v>
      </c>
      <c r="C1228" s="364" t="s">
        <v>1078</v>
      </c>
      <c r="D1228" s="364" t="s">
        <v>1079</v>
      </c>
      <c r="E1228" s="364" t="s">
        <v>242</v>
      </c>
      <c r="F1228" s="364" t="s">
        <v>1516</v>
      </c>
      <c r="G1228" s="365" t="s">
        <v>980</v>
      </c>
      <c r="H1228" s="364" t="s">
        <v>302</v>
      </c>
      <c r="I1228" s="364" t="s">
        <v>1183</v>
      </c>
      <c r="J1228" s="366" t="s">
        <v>1517</v>
      </c>
      <c r="K1228" s="366">
        <v>355432</v>
      </c>
      <c r="L1228" s="366">
        <v>2</v>
      </c>
      <c r="M1228" s="366">
        <v>355432</v>
      </c>
      <c r="N1228" s="366">
        <v>2</v>
      </c>
    </row>
    <row r="1229" spans="1:14" ht="24">
      <c r="A1229" s="364">
        <v>1227</v>
      </c>
      <c r="B1229" s="365" t="s">
        <v>90</v>
      </c>
      <c r="C1229" s="364" t="s">
        <v>1078</v>
      </c>
      <c r="D1229" s="364" t="s">
        <v>1079</v>
      </c>
      <c r="E1229" s="364" t="s">
        <v>242</v>
      </c>
      <c r="F1229" s="364" t="s">
        <v>1182</v>
      </c>
      <c r="G1229" s="365" t="s">
        <v>372</v>
      </c>
      <c r="H1229" s="364" t="s">
        <v>302</v>
      </c>
      <c r="I1229" s="364" t="s">
        <v>1183</v>
      </c>
      <c r="J1229" s="366" t="s">
        <v>1184</v>
      </c>
      <c r="K1229" s="366">
        <v>367422</v>
      </c>
      <c r="L1229" s="366">
        <v>2</v>
      </c>
      <c r="M1229" s="366">
        <v>367422</v>
      </c>
      <c r="N1229" s="366">
        <v>2</v>
      </c>
    </row>
    <row r="1230" spans="1:14" ht="24">
      <c r="A1230" s="364">
        <v>1228</v>
      </c>
      <c r="B1230" s="365" t="s">
        <v>90</v>
      </c>
      <c r="C1230" s="364" t="s">
        <v>1078</v>
      </c>
      <c r="D1230" s="364" t="s">
        <v>1090</v>
      </c>
      <c r="E1230" s="364" t="s">
        <v>242</v>
      </c>
      <c r="F1230" s="364" t="s">
        <v>1176</v>
      </c>
      <c r="G1230" s="365" t="s">
        <v>351</v>
      </c>
      <c r="H1230" s="364" t="s">
        <v>361</v>
      </c>
      <c r="I1230" s="364" t="s">
        <v>1148</v>
      </c>
      <c r="J1230" s="366" t="s">
        <v>1177</v>
      </c>
      <c r="K1230" s="366">
        <v>1309894</v>
      </c>
      <c r="L1230" s="366">
        <v>15</v>
      </c>
      <c r="M1230" s="366">
        <v>1309894</v>
      </c>
      <c r="N1230" s="366">
        <v>15</v>
      </c>
    </row>
    <row r="1231" spans="1:14" ht="48">
      <c r="A1231" s="364">
        <v>1229</v>
      </c>
      <c r="B1231" s="365" t="s">
        <v>90</v>
      </c>
      <c r="C1231" s="364" t="s">
        <v>1078</v>
      </c>
      <c r="D1231" s="364" t="s">
        <v>1079</v>
      </c>
      <c r="E1231" s="364" t="s">
        <v>242</v>
      </c>
      <c r="F1231" s="364" t="s">
        <v>1411</v>
      </c>
      <c r="G1231" s="365" t="s">
        <v>1030</v>
      </c>
      <c r="H1231" s="364" t="s">
        <v>304</v>
      </c>
      <c r="I1231" s="364" t="s">
        <v>1412</v>
      </c>
      <c r="J1231" s="366" t="s">
        <v>1413</v>
      </c>
      <c r="K1231" s="366">
        <v>-5488</v>
      </c>
      <c r="L1231" s="366">
        <v>0</v>
      </c>
      <c r="M1231" s="366">
        <v>-5488</v>
      </c>
      <c r="N1231" s="366">
        <v>0</v>
      </c>
    </row>
    <row r="1232" spans="1:14" ht="36">
      <c r="A1232" s="364">
        <v>1230</v>
      </c>
      <c r="B1232" s="365" t="s">
        <v>90</v>
      </c>
      <c r="C1232" s="364" t="s">
        <v>1078</v>
      </c>
      <c r="D1232" s="364" t="s">
        <v>1090</v>
      </c>
      <c r="E1232" s="364" t="s">
        <v>242</v>
      </c>
      <c r="F1232" s="364" t="s">
        <v>1827</v>
      </c>
      <c r="G1232" s="365" t="s">
        <v>423</v>
      </c>
      <c r="H1232" s="364" t="s">
        <v>283</v>
      </c>
      <c r="I1232" s="364" t="s">
        <v>1092</v>
      </c>
      <c r="J1232" s="366" t="s">
        <v>1241</v>
      </c>
      <c r="K1232" s="366">
        <v>-966492</v>
      </c>
      <c r="L1232" s="366">
        <v>-6</v>
      </c>
      <c r="M1232" s="366">
        <v>-966492</v>
      </c>
      <c r="N1232" s="366">
        <v>-6</v>
      </c>
    </row>
    <row r="1233" spans="1:14" ht="36">
      <c r="A1233" s="364">
        <v>1231</v>
      </c>
      <c r="B1233" s="365" t="s">
        <v>90</v>
      </c>
      <c r="C1233" s="364" t="s">
        <v>1078</v>
      </c>
      <c r="D1233" s="364" t="s">
        <v>1079</v>
      </c>
      <c r="E1233" s="364" t="s">
        <v>242</v>
      </c>
      <c r="F1233" s="364" t="s">
        <v>1348</v>
      </c>
      <c r="G1233" s="365" t="s">
        <v>970</v>
      </c>
      <c r="H1233" s="364" t="s">
        <v>971</v>
      </c>
      <c r="I1233" s="364" t="s">
        <v>1092</v>
      </c>
      <c r="J1233" s="366" t="s">
        <v>1349</v>
      </c>
      <c r="K1233" s="366">
        <v>-18144</v>
      </c>
      <c r="L1233" s="366">
        <v>0</v>
      </c>
      <c r="M1233" s="366">
        <v>-18144</v>
      </c>
      <c r="N1233" s="366">
        <v>0</v>
      </c>
    </row>
    <row r="1234" spans="1:14" ht="36">
      <c r="A1234" s="364">
        <v>1232</v>
      </c>
      <c r="B1234" s="365" t="s">
        <v>90</v>
      </c>
      <c r="C1234" s="364" t="s">
        <v>1078</v>
      </c>
      <c r="D1234" s="364" t="s">
        <v>1131</v>
      </c>
      <c r="E1234" s="364" t="s">
        <v>242</v>
      </c>
      <c r="F1234" s="364" t="s">
        <v>1428</v>
      </c>
      <c r="G1234" s="365" t="s">
        <v>1054</v>
      </c>
      <c r="H1234" s="364" t="s">
        <v>283</v>
      </c>
      <c r="I1234" s="364" t="s">
        <v>1092</v>
      </c>
      <c r="J1234" s="366" t="s">
        <v>1429</v>
      </c>
      <c r="K1234" s="366">
        <v>468996</v>
      </c>
      <c r="L1234" s="366">
        <v>2</v>
      </c>
      <c r="M1234" s="366">
        <v>468996</v>
      </c>
      <c r="N1234" s="366">
        <v>2</v>
      </c>
    </row>
    <row r="1235" spans="1:14" ht="24">
      <c r="A1235" s="364">
        <v>1233</v>
      </c>
      <c r="B1235" s="365" t="s">
        <v>90</v>
      </c>
      <c r="C1235" s="364" t="s">
        <v>1078</v>
      </c>
      <c r="D1235" s="364" t="s">
        <v>1090</v>
      </c>
      <c r="E1235" s="364" t="s">
        <v>242</v>
      </c>
      <c r="F1235" s="364" t="s">
        <v>1224</v>
      </c>
      <c r="G1235" s="365" t="s">
        <v>331</v>
      </c>
      <c r="H1235" s="364" t="s">
        <v>285</v>
      </c>
      <c r="I1235" s="364" t="s">
        <v>1092</v>
      </c>
      <c r="J1235" s="366" t="s">
        <v>1225</v>
      </c>
      <c r="K1235" s="366">
        <v>-3470944</v>
      </c>
      <c r="L1235" s="366">
        <v>-12</v>
      </c>
      <c r="M1235" s="366">
        <v>-3470944</v>
      </c>
      <c r="N1235" s="366">
        <v>-12</v>
      </c>
    </row>
    <row r="1236" spans="1:14" ht="24">
      <c r="A1236" s="364">
        <v>1234</v>
      </c>
      <c r="B1236" s="365" t="s">
        <v>90</v>
      </c>
      <c r="C1236" s="364" t="s">
        <v>1078</v>
      </c>
      <c r="D1236" s="364" t="s">
        <v>1079</v>
      </c>
      <c r="E1236" s="364" t="s">
        <v>242</v>
      </c>
      <c r="F1236" s="364" t="s">
        <v>1108</v>
      </c>
      <c r="G1236" s="365" t="s">
        <v>333</v>
      </c>
      <c r="H1236" s="364" t="s">
        <v>299</v>
      </c>
      <c r="I1236" s="364" t="s">
        <v>1092</v>
      </c>
      <c r="J1236" s="366" t="s">
        <v>1109</v>
      </c>
      <c r="K1236" s="366">
        <v>3373535</v>
      </c>
      <c r="L1236" s="366">
        <v>25</v>
      </c>
      <c r="M1236" s="366">
        <v>3373535</v>
      </c>
      <c r="N1236" s="366">
        <v>25</v>
      </c>
    </row>
    <row r="1237" spans="1:14" ht="48">
      <c r="A1237" s="364">
        <v>1235</v>
      </c>
      <c r="B1237" s="365" t="s">
        <v>90</v>
      </c>
      <c r="C1237" s="364" t="s">
        <v>1078</v>
      </c>
      <c r="D1237" s="364" t="s">
        <v>1079</v>
      </c>
      <c r="E1237" s="364" t="s">
        <v>242</v>
      </c>
      <c r="F1237" s="364" t="s">
        <v>1275</v>
      </c>
      <c r="G1237" s="365" t="s">
        <v>413</v>
      </c>
      <c r="H1237" s="364" t="s">
        <v>414</v>
      </c>
      <c r="I1237" s="364" t="s">
        <v>1092</v>
      </c>
      <c r="J1237" s="366" t="s">
        <v>1276</v>
      </c>
      <c r="K1237" s="366">
        <v>1487169</v>
      </c>
      <c r="L1237" s="366">
        <v>11</v>
      </c>
      <c r="M1237" s="366">
        <v>1487169</v>
      </c>
      <c r="N1237" s="366">
        <v>11</v>
      </c>
    </row>
    <row r="1238" spans="1:14" ht="36">
      <c r="A1238" s="364">
        <v>1236</v>
      </c>
      <c r="B1238" s="365" t="s">
        <v>90</v>
      </c>
      <c r="C1238" s="364" t="s">
        <v>1078</v>
      </c>
      <c r="D1238" s="364" t="s">
        <v>1131</v>
      </c>
      <c r="E1238" s="364" t="s">
        <v>242</v>
      </c>
      <c r="F1238" s="364" t="s">
        <v>1238</v>
      </c>
      <c r="G1238" s="365" t="s">
        <v>1028</v>
      </c>
      <c r="H1238" s="364" t="s">
        <v>292</v>
      </c>
      <c r="I1238" s="364" t="s">
        <v>1092</v>
      </c>
      <c r="J1238" s="366" t="s">
        <v>1239</v>
      </c>
      <c r="K1238" s="366">
        <v>-622486</v>
      </c>
      <c r="L1238" s="366">
        <v>-2</v>
      </c>
      <c r="M1238" s="366">
        <v>-622486</v>
      </c>
      <c r="N1238" s="366">
        <v>-2</v>
      </c>
    </row>
    <row r="1239" spans="1:14" ht="36">
      <c r="A1239" s="364">
        <v>1237</v>
      </c>
      <c r="B1239" s="365" t="s">
        <v>90</v>
      </c>
      <c r="C1239" s="364" t="s">
        <v>1078</v>
      </c>
      <c r="D1239" s="364" t="s">
        <v>1131</v>
      </c>
      <c r="E1239" s="364" t="s">
        <v>242</v>
      </c>
      <c r="F1239" s="364" t="s">
        <v>1528</v>
      </c>
      <c r="G1239" s="365" t="s">
        <v>1529</v>
      </c>
      <c r="H1239" s="364" t="s">
        <v>288</v>
      </c>
      <c r="I1239" s="364" t="s">
        <v>1092</v>
      </c>
      <c r="J1239" s="366" t="s">
        <v>1530</v>
      </c>
      <c r="K1239" s="366">
        <v>903281</v>
      </c>
      <c r="L1239" s="366">
        <v>2</v>
      </c>
      <c r="M1239" s="366">
        <v>903281</v>
      </c>
      <c r="N1239" s="366">
        <v>2</v>
      </c>
    </row>
    <row r="1240" spans="1:14" ht="36">
      <c r="A1240" s="364">
        <v>1238</v>
      </c>
      <c r="B1240" s="365" t="s">
        <v>90</v>
      </c>
      <c r="C1240" s="364" t="s">
        <v>1078</v>
      </c>
      <c r="D1240" s="364" t="s">
        <v>1131</v>
      </c>
      <c r="E1240" s="364" t="s">
        <v>242</v>
      </c>
      <c r="F1240" s="364" t="s">
        <v>1305</v>
      </c>
      <c r="G1240" s="365" t="s">
        <v>350</v>
      </c>
      <c r="H1240" s="364" t="s">
        <v>284</v>
      </c>
      <c r="I1240" s="364" t="s">
        <v>1092</v>
      </c>
      <c r="J1240" s="366" t="s">
        <v>1306</v>
      </c>
      <c r="K1240" s="366">
        <v>-51192</v>
      </c>
      <c r="L1240" s="366">
        <v>0</v>
      </c>
      <c r="M1240" s="366">
        <v>-51192</v>
      </c>
      <c r="N1240" s="366">
        <v>0</v>
      </c>
    </row>
    <row r="1241" spans="1:14" ht="36">
      <c r="A1241" s="364">
        <v>1239</v>
      </c>
      <c r="B1241" s="365" t="s">
        <v>90</v>
      </c>
      <c r="C1241" s="364" t="s">
        <v>1078</v>
      </c>
      <c r="D1241" s="364" t="s">
        <v>1090</v>
      </c>
      <c r="E1241" s="364" t="s">
        <v>242</v>
      </c>
      <c r="F1241" s="364" t="s">
        <v>1331</v>
      </c>
      <c r="G1241" s="365" t="s">
        <v>957</v>
      </c>
      <c r="H1241" s="364" t="s">
        <v>289</v>
      </c>
      <c r="I1241" s="364" t="s">
        <v>1092</v>
      </c>
      <c r="J1241" s="366" t="s">
        <v>1332</v>
      </c>
      <c r="K1241" s="366">
        <v>319930</v>
      </c>
      <c r="L1241" s="366">
        <v>2</v>
      </c>
      <c r="M1241" s="366">
        <v>319930</v>
      </c>
      <c r="N1241" s="366">
        <v>2</v>
      </c>
    </row>
    <row r="1242" spans="1:14" ht="36">
      <c r="A1242" s="364">
        <v>1240</v>
      </c>
      <c r="B1242" s="365" t="s">
        <v>90</v>
      </c>
      <c r="C1242" s="364" t="s">
        <v>1078</v>
      </c>
      <c r="D1242" s="364" t="s">
        <v>1079</v>
      </c>
      <c r="E1242" s="364" t="s">
        <v>242</v>
      </c>
      <c r="F1242" s="364" t="s">
        <v>1149</v>
      </c>
      <c r="G1242" s="365" t="s">
        <v>976</v>
      </c>
      <c r="H1242" s="364" t="s">
        <v>292</v>
      </c>
      <c r="I1242" s="364" t="s">
        <v>1092</v>
      </c>
      <c r="J1242" s="366" t="s">
        <v>1150</v>
      </c>
      <c r="K1242" s="366">
        <v>513538</v>
      </c>
      <c r="L1242" s="366">
        <v>2</v>
      </c>
      <c r="M1242" s="366">
        <v>513538</v>
      </c>
      <c r="N1242" s="366">
        <v>2</v>
      </c>
    </row>
    <row r="1243" spans="1:14" ht="36">
      <c r="A1243" s="364">
        <v>1241</v>
      </c>
      <c r="B1243" s="365" t="s">
        <v>90</v>
      </c>
      <c r="C1243" s="364" t="s">
        <v>1078</v>
      </c>
      <c r="D1243" s="364" t="s">
        <v>1090</v>
      </c>
      <c r="E1243" s="364" t="s">
        <v>242</v>
      </c>
      <c r="F1243" s="364" t="s">
        <v>1782</v>
      </c>
      <c r="G1243" s="365" t="s">
        <v>1783</v>
      </c>
      <c r="H1243" s="364" t="s">
        <v>1784</v>
      </c>
      <c r="I1243" s="364" t="s">
        <v>1092</v>
      </c>
      <c r="J1243" s="366" t="s">
        <v>1105</v>
      </c>
      <c r="K1243" s="366">
        <v>760061</v>
      </c>
      <c r="L1243" s="366">
        <v>4</v>
      </c>
      <c r="M1243" s="366">
        <v>760061</v>
      </c>
      <c r="N1243" s="366">
        <v>4</v>
      </c>
    </row>
    <row r="1244" spans="1:14" ht="48">
      <c r="A1244" s="364">
        <v>1242</v>
      </c>
      <c r="B1244" s="365" t="s">
        <v>90</v>
      </c>
      <c r="C1244" s="364" t="s">
        <v>1078</v>
      </c>
      <c r="D1244" s="364" t="s">
        <v>1131</v>
      </c>
      <c r="E1244" s="364" t="s">
        <v>242</v>
      </c>
      <c r="F1244" s="364" t="s">
        <v>1660</v>
      </c>
      <c r="G1244" s="365" t="s">
        <v>1661</v>
      </c>
      <c r="H1244" s="364" t="s">
        <v>292</v>
      </c>
      <c r="I1244" s="364" t="s">
        <v>1092</v>
      </c>
      <c r="J1244" s="366" t="s">
        <v>1289</v>
      </c>
      <c r="K1244" s="366">
        <v>-31108</v>
      </c>
      <c r="L1244" s="366">
        <v>0</v>
      </c>
      <c r="M1244" s="366">
        <v>-31108</v>
      </c>
      <c r="N1244" s="366">
        <v>0</v>
      </c>
    </row>
    <row r="1245" spans="1:14" ht="36">
      <c r="A1245" s="364">
        <v>1243</v>
      </c>
      <c r="B1245" s="365" t="s">
        <v>90</v>
      </c>
      <c r="C1245" s="364" t="s">
        <v>1078</v>
      </c>
      <c r="D1245" s="364" t="s">
        <v>1086</v>
      </c>
      <c r="E1245" s="364" t="s">
        <v>242</v>
      </c>
      <c r="F1245" s="364" t="s">
        <v>1146</v>
      </c>
      <c r="G1245" s="365" t="s">
        <v>424</v>
      </c>
      <c r="H1245" s="364" t="s">
        <v>408</v>
      </c>
      <c r="I1245" s="364" t="s">
        <v>1092</v>
      </c>
      <c r="J1245" s="366" t="s">
        <v>1147</v>
      </c>
      <c r="K1245" s="366">
        <v>337677</v>
      </c>
      <c r="L1245" s="366">
        <v>4</v>
      </c>
      <c r="M1245" s="366">
        <v>337677</v>
      </c>
      <c r="N1245" s="366">
        <v>4</v>
      </c>
    </row>
    <row r="1246" spans="1:14" ht="36">
      <c r="A1246" s="364">
        <v>1244</v>
      </c>
      <c r="B1246" s="365" t="s">
        <v>90</v>
      </c>
      <c r="C1246" s="364" t="s">
        <v>1078</v>
      </c>
      <c r="D1246" s="364" t="s">
        <v>1090</v>
      </c>
      <c r="E1246" s="364" t="s">
        <v>242</v>
      </c>
      <c r="F1246" s="364" t="s">
        <v>1240</v>
      </c>
      <c r="G1246" s="365" t="s">
        <v>423</v>
      </c>
      <c r="H1246" s="364" t="s">
        <v>283</v>
      </c>
      <c r="I1246" s="364" t="s">
        <v>1092</v>
      </c>
      <c r="J1246" s="366" t="s">
        <v>1241</v>
      </c>
      <c r="K1246" s="366">
        <v>945015</v>
      </c>
      <c r="L1246" s="366">
        <v>6</v>
      </c>
      <c r="M1246" s="366">
        <v>945015</v>
      </c>
      <c r="N1246" s="366">
        <v>6</v>
      </c>
    </row>
    <row r="1247" spans="1:14" ht="48">
      <c r="A1247" s="364">
        <v>1245</v>
      </c>
      <c r="B1247" s="365" t="s">
        <v>90</v>
      </c>
      <c r="C1247" s="364" t="s">
        <v>1078</v>
      </c>
      <c r="D1247" s="364" t="s">
        <v>1079</v>
      </c>
      <c r="E1247" s="364" t="s">
        <v>242</v>
      </c>
      <c r="F1247" s="364" t="s">
        <v>1246</v>
      </c>
      <c r="G1247" s="365" t="s">
        <v>959</v>
      </c>
      <c r="H1247" s="364" t="s">
        <v>960</v>
      </c>
      <c r="I1247" s="364" t="s">
        <v>1092</v>
      </c>
      <c r="J1247" s="366" t="s">
        <v>1247</v>
      </c>
      <c r="K1247" s="366">
        <v>38622547</v>
      </c>
      <c r="L1247" s="366">
        <v>214</v>
      </c>
      <c r="M1247" s="366">
        <v>38622547</v>
      </c>
      <c r="N1247" s="366">
        <v>214</v>
      </c>
    </row>
    <row r="1248" spans="1:14" ht="60">
      <c r="A1248" s="364">
        <v>1246</v>
      </c>
      <c r="B1248" s="365" t="s">
        <v>90</v>
      </c>
      <c r="C1248" s="364" t="s">
        <v>1078</v>
      </c>
      <c r="D1248" s="364" t="s">
        <v>1079</v>
      </c>
      <c r="E1248" s="364" t="s">
        <v>242</v>
      </c>
      <c r="F1248" s="364" t="s">
        <v>1631</v>
      </c>
      <c r="G1248" s="365" t="s">
        <v>1632</v>
      </c>
      <c r="H1248" s="364" t="s">
        <v>292</v>
      </c>
      <c r="I1248" s="364" t="s">
        <v>1092</v>
      </c>
      <c r="J1248" s="366" t="s">
        <v>1242</v>
      </c>
      <c r="K1248" s="366">
        <v>-187682</v>
      </c>
      <c r="L1248" s="366">
        <v>-1</v>
      </c>
      <c r="M1248" s="366">
        <v>-187682</v>
      </c>
      <c r="N1248" s="366">
        <v>-1</v>
      </c>
    </row>
    <row r="1249" spans="1:14" ht="24">
      <c r="A1249" s="364">
        <v>1247</v>
      </c>
      <c r="B1249" s="365" t="s">
        <v>90</v>
      </c>
      <c r="C1249" s="364" t="s">
        <v>1078</v>
      </c>
      <c r="D1249" s="364" t="s">
        <v>1090</v>
      </c>
      <c r="E1249" s="364" t="s">
        <v>242</v>
      </c>
      <c r="F1249" s="364" t="s">
        <v>1091</v>
      </c>
      <c r="G1249" s="365" t="s">
        <v>321</v>
      </c>
      <c r="H1249" s="364" t="s">
        <v>361</v>
      </c>
      <c r="I1249" s="364" t="s">
        <v>1092</v>
      </c>
      <c r="J1249" s="366" t="s">
        <v>1093</v>
      </c>
      <c r="K1249" s="366">
        <v>11090090</v>
      </c>
      <c r="L1249" s="366">
        <v>112</v>
      </c>
      <c r="M1249" s="366">
        <v>11090090</v>
      </c>
      <c r="N1249" s="366">
        <v>112</v>
      </c>
    </row>
    <row r="1250" spans="1:14" ht="36">
      <c r="A1250" s="364">
        <v>1248</v>
      </c>
      <c r="B1250" s="365" t="s">
        <v>445</v>
      </c>
      <c r="C1250" s="364" t="s">
        <v>1078</v>
      </c>
      <c r="D1250" s="364" t="s">
        <v>1090</v>
      </c>
      <c r="E1250" s="364" t="s">
        <v>343</v>
      </c>
      <c r="F1250" s="364" t="s">
        <v>1414</v>
      </c>
      <c r="G1250" s="365" t="s">
        <v>360</v>
      </c>
      <c r="H1250" s="364" t="s">
        <v>289</v>
      </c>
      <c r="I1250" s="364" t="s">
        <v>1092</v>
      </c>
      <c r="J1250" s="366" t="s">
        <v>1415</v>
      </c>
      <c r="K1250" s="366">
        <v>252200</v>
      </c>
      <c r="L1250" s="366">
        <v>2</v>
      </c>
      <c r="M1250" s="366">
        <v>252200</v>
      </c>
      <c r="N1250" s="366">
        <v>2</v>
      </c>
    </row>
    <row r="1251" spans="1:14" ht="36">
      <c r="A1251" s="364">
        <v>1249</v>
      </c>
      <c r="B1251" s="365" t="s">
        <v>91</v>
      </c>
      <c r="C1251" s="364" t="s">
        <v>1078</v>
      </c>
      <c r="D1251" s="364" t="s">
        <v>1102</v>
      </c>
      <c r="E1251" s="364" t="s">
        <v>88</v>
      </c>
      <c r="F1251" s="364" t="s">
        <v>1142</v>
      </c>
      <c r="G1251" s="365" t="s">
        <v>354</v>
      </c>
      <c r="H1251" s="364" t="s">
        <v>303</v>
      </c>
      <c r="I1251" s="364" t="s">
        <v>1081</v>
      </c>
      <c r="J1251" s="366" t="s">
        <v>1143</v>
      </c>
      <c r="K1251" s="366">
        <v>1709100</v>
      </c>
      <c r="L1251" s="366">
        <v>25</v>
      </c>
      <c r="M1251" s="366">
        <v>1709100</v>
      </c>
      <c r="N1251" s="366">
        <v>25</v>
      </c>
    </row>
    <row r="1252" spans="1:14" ht="36">
      <c r="A1252" s="364">
        <v>1250</v>
      </c>
      <c r="B1252" s="365" t="s">
        <v>91</v>
      </c>
      <c r="C1252" s="364" t="s">
        <v>1078</v>
      </c>
      <c r="D1252" s="364" t="s">
        <v>1102</v>
      </c>
      <c r="E1252" s="364" t="s">
        <v>88</v>
      </c>
      <c r="F1252" s="364" t="s">
        <v>1747</v>
      </c>
      <c r="G1252" s="365" t="s">
        <v>1748</v>
      </c>
      <c r="H1252" s="364" t="s">
        <v>303</v>
      </c>
      <c r="I1252" s="364" t="s">
        <v>1081</v>
      </c>
      <c r="J1252" s="366" t="s">
        <v>1749</v>
      </c>
      <c r="K1252" s="366">
        <v>314792</v>
      </c>
      <c r="L1252" s="366">
        <v>4</v>
      </c>
      <c r="M1252" s="366">
        <v>314792</v>
      </c>
      <c r="N1252" s="366">
        <v>4</v>
      </c>
    </row>
    <row r="1253" spans="1:14" ht="36">
      <c r="A1253" s="364">
        <v>1251</v>
      </c>
      <c r="B1253" s="365" t="s">
        <v>91</v>
      </c>
      <c r="C1253" s="364" t="s">
        <v>1078</v>
      </c>
      <c r="D1253" s="364" t="s">
        <v>1102</v>
      </c>
      <c r="E1253" s="364" t="s">
        <v>88</v>
      </c>
      <c r="F1253" s="364" t="s">
        <v>1103</v>
      </c>
      <c r="G1253" s="365" t="s">
        <v>977</v>
      </c>
      <c r="H1253" s="364" t="s">
        <v>303</v>
      </c>
      <c r="I1253" s="364" t="s">
        <v>1081</v>
      </c>
      <c r="J1253" s="366" t="s">
        <v>1104</v>
      </c>
      <c r="K1253" s="366">
        <v>950940</v>
      </c>
      <c r="L1253" s="366">
        <v>15</v>
      </c>
      <c r="M1253" s="366">
        <v>950940</v>
      </c>
      <c r="N1253" s="366">
        <v>15</v>
      </c>
    </row>
    <row r="1254" spans="1:14" ht="36">
      <c r="A1254" s="364">
        <v>1252</v>
      </c>
      <c r="B1254" s="365" t="s">
        <v>91</v>
      </c>
      <c r="C1254" s="364" t="s">
        <v>1078</v>
      </c>
      <c r="D1254" s="364" t="s">
        <v>1102</v>
      </c>
      <c r="E1254" s="364" t="s">
        <v>88</v>
      </c>
      <c r="F1254" s="364" t="s">
        <v>1155</v>
      </c>
      <c r="G1254" s="365" t="s">
        <v>409</v>
      </c>
      <c r="H1254" s="364" t="s">
        <v>410</v>
      </c>
      <c r="I1254" s="364" t="s">
        <v>1081</v>
      </c>
      <c r="J1254" s="366" t="s">
        <v>1156</v>
      </c>
      <c r="K1254" s="366">
        <v>829440</v>
      </c>
      <c r="L1254" s="366">
        <v>12</v>
      </c>
      <c r="M1254" s="366">
        <v>829440</v>
      </c>
      <c r="N1254" s="366">
        <v>12</v>
      </c>
    </row>
    <row r="1255" spans="1:14" ht="36">
      <c r="A1255" s="364">
        <v>1253</v>
      </c>
      <c r="B1255" s="365" t="s">
        <v>91</v>
      </c>
      <c r="C1255" s="364" t="s">
        <v>1078</v>
      </c>
      <c r="D1255" s="364" t="s">
        <v>1090</v>
      </c>
      <c r="E1255" s="364" t="s">
        <v>88</v>
      </c>
      <c r="F1255" s="364" t="s">
        <v>1132</v>
      </c>
      <c r="G1255" s="365" t="s">
        <v>325</v>
      </c>
      <c r="H1255" s="364" t="s">
        <v>287</v>
      </c>
      <c r="I1255" s="364" t="s">
        <v>1092</v>
      </c>
      <c r="J1255" s="366" t="s">
        <v>1133</v>
      </c>
      <c r="K1255" s="366">
        <v>339150</v>
      </c>
      <c r="L1255" s="366">
        <v>4</v>
      </c>
      <c r="M1255" s="366">
        <v>339150</v>
      </c>
      <c r="N1255" s="366">
        <v>4</v>
      </c>
    </row>
    <row r="1256" spans="1:14" ht="36">
      <c r="A1256" s="364">
        <v>1254</v>
      </c>
      <c r="B1256" s="365" t="s">
        <v>91</v>
      </c>
      <c r="C1256" s="364" t="s">
        <v>1078</v>
      </c>
      <c r="D1256" s="364" t="s">
        <v>1090</v>
      </c>
      <c r="E1256" s="364" t="s">
        <v>88</v>
      </c>
      <c r="F1256" s="364" t="s">
        <v>1214</v>
      </c>
      <c r="G1256" s="365" t="s">
        <v>1010</v>
      </c>
      <c r="H1256" s="364" t="s">
        <v>287</v>
      </c>
      <c r="I1256" s="364" t="s">
        <v>1092</v>
      </c>
      <c r="J1256" s="366" t="s">
        <v>1215</v>
      </c>
      <c r="K1256" s="366">
        <v>273105</v>
      </c>
      <c r="L1256" s="366">
        <v>3</v>
      </c>
      <c r="M1256" s="366">
        <v>273105</v>
      </c>
      <c r="N1256" s="366">
        <v>3</v>
      </c>
    </row>
    <row r="1257" spans="1:14" ht="36">
      <c r="A1257" s="364">
        <v>1255</v>
      </c>
      <c r="B1257" s="365" t="s">
        <v>91</v>
      </c>
      <c r="C1257" s="364" t="s">
        <v>1078</v>
      </c>
      <c r="D1257" s="364" t="s">
        <v>1090</v>
      </c>
      <c r="E1257" s="364" t="s">
        <v>88</v>
      </c>
      <c r="F1257" s="364" t="s">
        <v>1776</v>
      </c>
      <c r="G1257" s="365" t="s">
        <v>347</v>
      </c>
      <c r="H1257" s="364" t="s">
        <v>287</v>
      </c>
      <c r="I1257" s="364" t="s">
        <v>1092</v>
      </c>
      <c r="J1257" s="366" t="s">
        <v>1777</v>
      </c>
      <c r="K1257" s="366">
        <v>1654100</v>
      </c>
      <c r="L1257" s="366">
        <v>14</v>
      </c>
      <c r="M1257" s="366">
        <v>1654100</v>
      </c>
      <c r="N1257" s="366">
        <v>14</v>
      </c>
    </row>
    <row r="1258" spans="1:14" ht="36">
      <c r="A1258" s="364">
        <v>1256</v>
      </c>
      <c r="B1258" s="365" t="s">
        <v>91</v>
      </c>
      <c r="C1258" s="364" t="s">
        <v>1078</v>
      </c>
      <c r="D1258" s="364" t="s">
        <v>1131</v>
      </c>
      <c r="E1258" s="364" t="s">
        <v>88</v>
      </c>
      <c r="F1258" s="364" t="s">
        <v>1370</v>
      </c>
      <c r="G1258" s="365" t="s">
        <v>1024</v>
      </c>
      <c r="H1258" s="364" t="s">
        <v>283</v>
      </c>
      <c r="I1258" s="364" t="s">
        <v>1187</v>
      </c>
      <c r="J1258" s="366" t="s">
        <v>1371</v>
      </c>
      <c r="K1258" s="366">
        <v>-89570</v>
      </c>
      <c r="L1258" s="366">
        <v>0</v>
      </c>
      <c r="M1258" s="366">
        <v>-89570</v>
      </c>
      <c r="N1258" s="366">
        <v>0</v>
      </c>
    </row>
    <row r="1259" spans="1:14" ht="36">
      <c r="A1259" s="364">
        <v>1257</v>
      </c>
      <c r="B1259" s="365" t="s">
        <v>91</v>
      </c>
      <c r="C1259" s="364" t="s">
        <v>1078</v>
      </c>
      <c r="D1259" s="364" t="s">
        <v>1131</v>
      </c>
      <c r="E1259" s="364" t="s">
        <v>88</v>
      </c>
      <c r="F1259" s="364" t="s">
        <v>1449</v>
      </c>
      <c r="G1259" s="365" t="s">
        <v>1025</v>
      </c>
      <c r="H1259" s="364" t="s">
        <v>304</v>
      </c>
      <c r="I1259" s="364" t="s">
        <v>1187</v>
      </c>
      <c r="J1259" s="366" t="s">
        <v>1450</v>
      </c>
      <c r="K1259" s="366">
        <v>-468918</v>
      </c>
      <c r="L1259" s="366">
        <v>-2</v>
      </c>
      <c r="M1259" s="366">
        <v>-468918</v>
      </c>
      <c r="N1259" s="366">
        <v>-2</v>
      </c>
    </row>
    <row r="1260" spans="1:14" ht="48">
      <c r="A1260" s="364">
        <v>1258</v>
      </c>
      <c r="B1260" s="365" t="s">
        <v>91</v>
      </c>
      <c r="C1260" s="364" t="s">
        <v>1078</v>
      </c>
      <c r="D1260" s="364" t="s">
        <v>1131</v>
      </c>
      <c r="E1260" s="364" t="s">
        <v>88</v>
      </c>
      <c r="F1260" s="364" t="s">
        <v>1442</v>
      </c>
      <c r="G1260" s="365" t="s">
        <v>984</v>
      </c>
      <c r="H1260" s="364" t="s">
        <v>304</v>
      </c>
      <c r="I1260" s="364" t="s">
        <v>1187</v>
      </c>
      <c r="J1260" s="366" t="s">
        <v>1443</v>
      </c>
      <c r="K1260" s="366">
        <v>213921</v>
      </c>
      <c r="L1260" s="366">
        <v>1</v>
      </c>
      <c r="M1260" s="366">
        <v>213921</v>
      </c>
      <c r="N1260" s="366">
        <v>1</v>
      </c>
    </row>
    <row r="1261" spans="1:14" ht="36">
      <c r="A1261" s="364">
        <v>1259</v>
      </c>
      <c r="B1261" s="365" t="s">
        <v>91</v>
      </c>
      <c r="C1261" s="364" t="s">
        <v>1078</v>
      </c>
      <c r="D1261" s="364" t="s">
        <v>1131</v>
      </c>
      <c r="E1261" s="364" t="s">
        <v>88</v>
      </c>
      <c r="F1261" s="364" t="s">
        <v>1453</v>
      </c>
      <c r="G1261" s="365" t="s">
        <v>374</v>
      </c>
      <c r="H1261" s="364" t="s">
        <v>304</v>
      </c>
      <c r="I1261" s="364" t="s">
        <v>1187</v>
      </c>
      <c r="J1261" s="366" t="s">
        <v>1454</v>
      </c>
      <c r="K1261" s="366">
        <v>-59052</v>
      </c>
      <c r="L1261" s="366">
        <v>0</v>
      </c>
      <c r="M1261" s="366">
        <v>-59052</v>
      </c>
      <c r="N1261" s="366">
        <v>0</v>
      </c>
    </row>
    <row r="1262" spans="1:14" ht="36">
      <c r="A1262" s="364">
        <v>1260</v>
      </c>
      <c r="B1262" s="365" t="s">
        <v>91</v>
      </c>
      <c r="C1262" s="364" t="s">
        <v>1078</v>
      </c>
      <c r="D1262" s="364" t="s">
        <v>1079</v>
      </c>
      <c r="E1262" s="364" t="s">
        <v>88</v>
      </c>
      <c r="F1262" s="364" t="s">
        <v>1662</v>
      </c>
      <c r="G1262" s="365" t="s">
        <v>1663</v>
      </c>
      <c r="H1262" s="364" t="s">
        <v>304</v>
      </c>
      <c r="I1262" s="364" t="s">
        <v>1187</v>
      </c>
      <c r="J1262" s="366" t="s">
        <v>1443</v>
      </c>
      <c r="K1262" s="366">
        <v>-437350</v>
      </c>
      <c r="L1262" s="366">
        <v>-2</v>
      </c>
      <c r="M1262" s="366">
        <v>-437350</v>
      </c>
      <c r="N1262" s="366">
        <v>-2</v>
      </c>
    </row>
    <row r="1263" spans="1:14" ht="60">
      <c r="A1263" s="364">
        <v>1261</v>
      </c>
      <c r="B1263" s="365" t="s">
        <v>91</v>
      </c>
      <c r="C1263" s="364" t="s">
        <v>1078</v>
      </c>
      <c r="D1263" s="364" t="s">
        <v>1079</v>
      </c>
      <c r="E1263" s="364" t="s">
        <v>88</v>
      </c>
      <c r="F1263" s="364" t="s">
        <v>1188</v>
      </c>
      <c r="G1263" s="365" t="s">
        <v>329</v>
      </c>
      <c r="H1263" s="364" t="s">
        <v>304</v>
      </c>
      <c r="I1263" s="364" t="s">
        <v>1187</v>
      </c>
      <c r="J1263" s="366" t="s">
        <v>1189</v>
      </c>
      <c r="K1263" s="366">
        <v>2083190</v>
      </c>
      <c r="L1263" s="366">
        <v>6</v>
      </c>
      <c r="M1263" s="366">
        <v>2083190</v>
      </c>
      <c r="N1263" s="366">
        <v>6</v>
      </c>
    </row>
    <row r="1264" spans="1:14" ht="48">
      <c r="A1264" s="364">
        <v>1262</v>
      </c>
      <c r="B1264" s="365" t="s">
        <v>91</v>
      </c>
      <c r="C1264" s="364" t="s">
        <v>1078</v>
      </c>
      <c r="D1264" s="364" t="s">
        <v>1079</v>
      </c>
      <c r="E1264" s="364" t="s">
        <v>88</v>
      </c>
      <c r="F1264" s="364" t="s">
        <v>1218</v>
      </c>
      <c r="G1264" s="365" t="s">
        <v>342</v>
      </c>
      <c r="H1264" s="364" t="s">
        <v>301</v>
      </c>
      <c r="I1264" s="364" t="s">
        <v>1187</v>
      </c>
      <c r="J1264" s="366" t="s">
        <v>1219</v>
      </c>
      <c r="K1264" s="366">
        <v>933076</v>
      </c>
      <c r="L1264" s="366">
        <v>3</v>
      </c>
      <c r="M1264" s="366">
        <v>933076</v>
      </c>
      <c r="N1264" s="366">
        <v>3</v>
      </c>
    </row>
    <row r="1265" spans="1:14" ht="48">
      <c r="A1265" s="364">
        <v>1263</v>
      </c>
      <c r="B1265" s="365" t="s">
        <v>91</v>
      </c>
      <c r="C1265" s="364" t="s">
        <v>1078</v>
      </c>
      <c r="D1265" s="364" t="s">
        <v>1079</v>
      </c>
      <c r="E1265" s="364" t="s">
        <v>88</v>
      </c>
      <c r="F1265" s="364" t="s">
        <v>1190</v>
      </c>
      <c r="G1265" s="365" t="s">
        <v>373</v>
      </c>
      <c r="H1265" s="364" t="s">
        <v>305</v>
      </c>
      <c r="I1265" s="364" t="s">
        <v>1187</v>
      </c>
      <c r="J1265" s="366" t="s">
        <v>1191</v>
      </c>
      <c r="K1265" s="366">
        <v>-155269</v>
      </c>
      <c r="L1265" s="366">
        <v>0</v>
      </c>
      <c r="M1265" s="366">
        <v>-155269</v>
      </c>
      <c r="N1265" s="366">
        <v>0</v>
      </c>
    </row>
    <row r="1266" spans="1:14" ht="36">
      <c r="A1266" s="364">
        <v>1264</v>
      </c>
      <c r="B1266" s="365" t="s">
        <v>91</v>
      </c>
      <c r="C1266" s="364" t="s">
        <v>1078</v>
      </c>
      <c r="D1266" s="364" t="s">
        <v>1079</v>
      </c>
      <c r="E1266" s="364" t="s">
        <v>88</v>
      </c>
      <c r="F1266" s="364" t="s">
        <v>1192</v>
      </c>
      <c r="G1266" s="365" t="s">
        <v>382</v>
      </c>
      <c r="H1266" s="364" t="s">
        <v>305</v>
      </c>
      <c r="I1266" s="364" t="s">
        <v>1187</v>
      </c>
      <c r="J1266" s="366" t="s">
        <v>1193</v>
      </c>
      <c r="K1266" s="366">
        <v>-164659</v>
      </c>
      <c r="L1266" s="366">
        <v>0</v>
      </c>
      <c r="M1266" s="366">
        <v>-164659</v>
      </c>
      <c r="N1266" s="366">
        <v>0</v>
      </c>
    </row>
    <row r="1267" spans="1:14" ht="60">
      <c r="A1267" s="364">
        <v>1265</v>
      </c>
      <c r="B1267" s="365" t="s">
        <v>91</v>
      </c>
      <c r="C1267" s="364" t="s">
        <v>1078</v>
      </c>
      <c r="D1267" s="364" t="s">
        <v>1079</v>
      </c>
      <c r="E1267" s="364" t="s">
        <v>88</v>
      </c>
      <c r="F1267" s="364" t="s">
        <v>1386</v>
      </c>
      <c r="G1267" s="365" t="s">
        <v>1029</v>
      </c>
      <c r="H1267" s="364" t="s">
        <v>301</v>
      </c>
      <c r="I1267" s="364" t="s">
        <v>1187</v>
      </c>
      <c r="J1267" s="366" t="s">
        <v>1387</v>
      </c>
      <c r="K1267" s="366">
        <v>310827</v>
      </c>
      <c r="L1267" s="366">
        <v>1</v>
      </c>
      <c r="M1267" s="366">
        <v>310827</v>
      </c>
      <c r="N1267" s="366">
        <v>1</v>
      </c>
    </row>
    <row r="1268" spans="1:14" ht="72">
      <c r="A1268" s="364">
        <v>1266</v>
      </c>
      <c r="B1268" s="365" t="s">
        <v>91</v>
      </c>
      <c r="C1268" s="364" t="s">
        <v>1078</v>
      </c>
      <c r="D1268" s="364" t="s">
        <v>1079</v>
      </c>
      <c r="E1268" s="364" t="s">
        <v>88</v>
      </c>
      <c r="F1268" s="364" t="s">
        <v>1236</v>
      </c>
      <c r="G1268" s="365" t="s">
        <v>383</v>
      </c>
      <c r="H1268" s="364" t="s">
        <v>305</v>
      </c>
      <c r="I1268" s="364" t="s">
        <v>1187</v>
      </c>
      <c r="J1268" s="366" t="s">
        <v>1237</v>
      </c>
      <c r="K1268" s="366">
        <v>230747</v>
      </c>
      <c r="L1268" s="366">
        <v>1</v>
      </c>
      <c r="M1268" s="366">
        <v>230747</v>
      </c>
      <c r="N1268" s="366">
        <v>1</v>
      </c>
    </row>
    <row r="1269" spans="1:14" ht="72">
      <c r="A1269" s="364">
        <v>1267</v>
      </c>
      <c r="B1269" s="365" t="s">
        <v>91</v>
      </c>
      <c r="C1269" s="364" t="s">
        <v>1078</v>
      </c>
      <c r="D1269" s="364" t="s">
        <v>1079</v>
      </c>
      <c r="E1269" s="364" t="s">
        <v>88</v>
      </c>
      <c r="F1269" s="364" t="s">
        <v>1292</v>
      </c>
      <c r="G1269" s="365" t="s">
        <v>962</v>
      </c>
      <c r="H1269" s="364" t="s">
        <v>305</v>
      </c>
      <c r="I1269" s="364" t="s">
        <v>1187</v>
      </c>
      <c r="J1269" s="366" t="s">
        <v>1293</v>
      </c>
      <c r="K1269" s="366">
        <v>-30005</v>
      </c>
      <c r="L1269" s="366">
        <v>0</v>
      </c>
      <c r="M1269" s="366">
        <v>-30005</v>
      </c>
      <c r="N1269" s="366">
        <v>0</v>
      </c>
    </row>
    <row r="1270" spans="1:14" ht="60">
      <c r="A1270" s="364">
        <v>1268</v>
      </c>
      <c r="B1270" s="365" t="s">
        <v>91</v>
      </c>
      <c r="C1270" s="364" t="s">
        <v>1078</v>
      </c>
      <c r="D1270" s="364" t="s">
        <v>1079</v>
      </c>
      <c r="E1270" s="364" t="s">
        <v>88</v>
      </c>
      <c r="F1270" s="364" t="s">
        <v>1785</v>
      </c>
      <c r="G1270" s="365" t="s">
        <v>1786</v>
      </c>
      <c r="H1270" s="364" t="s">
        <v>305</v>
      </c>
      <c r="I1270" s="364" t="s">
        <v>1187</v>
      </c>
      <c r="J1270" s="366" t="s">
        <v>1787</v>
      </c>
      <c r="K1270" s="366">
        <v>-34593</v>
      </c>
      <c r="L1270" s="366">
        <v>0</v>
      </c>
      <c r="M1270" s="366">
        <v>-34593</v>
      </c>
      <c r="N1270" s="366">
        <v>0</v>
      </c>
    </row>
    <row r="1271" spans="1:14" ht="48">
      <c r="A1271" s="364">
        <v>1269</v>
      </c>
      <c r="B1271" s="365" t="s">
        <v>91</v>
      </c>
      <c r="C1271" s="364" t="s">
        <v>1078</v>
      </c>
      <c r="D1271" s="364" t="s">
        <v>1159</v>
      </c>
      <c r="E1271" s="364" t="s">
        <v>88</v>
      </c>
      <c r="F1271" s="364" t="s">
        <v>1533</v>
      </c>
      <c r="G1271" s="365" t="s">
        <v>364</v>
      </c>
      <c r="H1271" s="364" t="s">
        <v>294</v>
      </c>
      <c r="I1271" s="364" t="s">
        <v>1081</v>
      </c>
      <c r="J1271" s="366" t="s">
        <v>1534</v>
      </c>
      <c r="K1271" s="366">
        <v>291764</v>
      </c>
      <c r="L1271" s="366">
        <v>4</v>
      </c>
      <c r="M1271" s="366">
        <v>291764</v>
      </c>
      <c r="N1271" s="366">
        <v>4</v>
      </c>
    </row>
    <row r="1272" spans="1:14" ht="36">
      <c r="A1272" s="364">
        <v>1270</v>
      </c>
      <c r="B1272" s="365" t="s">
        <v>91</v>
      </c>
      <c r="C1272" s="364" t="s">
        <v>1078</v>
      </c>
      <c r="D1272" s="364" t="s">
        <v>1079</v>
      </c>
      <c r="E1272" s="364" t="s">
        <v>88</v>
      </c>
      <c r="F1272" s="364" t="s">
        <v>1261</v>
      </c>
      <c r="G1272" s="365" t="s">
        <v>324</v>
      </c>
      <c r="H1272" s="364" t="s">
        <v>294</v>
      </c>
      <c r="I1272" s="364" t="s">
        <v>1081</v>
      </c>
      <c r="J1272" s="366" t="s">
        <v>1262</v>
      </c>
      <c r="K1272" s="366">
        <v>1620921</v>
      </c>
      <c r="L1272" s="366">
        <v>23</v>
      </c>
      <c r="M1272" s="366">
        <v>1620921</v>
      </c>
      <c r="N1272" s="366">
        <v>23</v>
      </c>
    </row>
    <row r="1273" spans="1:14" ht="36">
      <c r="A1273" s="364">
        <v>1271</v>
      </c>
      <c r="B1273" s="365" t="s">
        <v>91</v>
      </c>
      <c r="C1273" s="364" t="s">
        <v>1078</v>
      </c>
      <c r="D1273" s="364" t="s">
        <v>1079</v>
      </c>
      <c r="E1273" s="364" t="s">
        <v>88</v>
      </c>
      <c r="F1273" s="364" t="s">
        <v>1418</v>
      </c>
      <c r="G1273" s="365" t="s">
        <v>326</v>
      </c>
      <c r="H1273" s="364" t="s">
        <v>294</v>
      </c>
      <c r="I1273" s="364" t="s">
        <v>1081</v>
      </c>
      <c r="J1273" s="366" t="s">
        <v>1419</v>
      </c>
      <c r="K1273" s="366">
        <v>448932</v>
      </c>
      <c r="L1273" s="366">
        <v>6</v>
      </c>
      <c r="M1273" s="366">
        <v>448932</v>
      </c>
      <c r="N1273" s="366">
        <v>6</v>
      </c>
    </row>
    <row r="1274" spans="1:14" ht="36">
      <c r="A1274" s="364">
        <v>1272</v>
      </c>
      <c r="B1274" s="365" t="s">
        <v>91</v>
      </c>
      <c r="C1274" s="364" t="s">
        <v>1078</v>
      </c>
      <c r="D1274" s="364" t="s">
        <v>1079</v>
      </c>
      <c r="E1274" s="364" t="s">
        <v>88</v>
      </c>
      <c r="F1274" s="364" t="s">
        <v>1096</v>
      </c>
      <c r="G1274" s="365" t="s">
        <v>366</v>
      </c>
      <c r="H1274" s="364" t="s">
        <v>294</v>
      </c>
      <c r="I1274" s="364" t="s">
        <v>1081</v>
      </c>
      <c r="J1274" s="366" t="s">
        <v>1097</v>
      </c>
      <c r="K1274" s="366">
        <v>295442</v>
      </c>
      <c r="L1274" s="366">
        <v>4</v>
      </c>
      <c r="M1274" s="366">
        <v>295442</v>
      </c>
      <c r="N1274" s="366">
        <v>4</v>
      </c>
    </row>
    <row r="1275" spans="1:14" ht="36">
      <c r="A1275" s="364">
        <v>1273</v>
      </c>
      <c r="B1275" s="365" t="s">
        <v>91</v>
      </c>
      <c r="C1275" s="364" t="s">
        <v>1078</v>
      </c>
      <c r="D1275" s="364" t="s">
        <v>1079</v>
      </c>
      <c r="E1275" s="364" t="s">
        <v>88</v>
      </c>
      <c r="F1275" s="364" t="s">
        <v>1098</v>
      </c>
      <c r="G1275" s="365" t="s">
        <v>311</v>
      </c>
      <c r="H1275" s="364" t="s">
        <v>294</v>
      </c>
      <c r="I1275" s="364" t="s">
        <v>1081</v>
      </c>
      <c r="J1275" s="366" t="s">
        <v>1099</v>
      </c>
      <c r="K1275" s="366">
        <v>3860229</v>
      </c>
      <c r="L1275" s="366">
        <v>50</v>
      </c>
      <c r="M1275" s="366">
        <v>3860229</v>
      </c>
      <c r="N1275" s="366">
        <v>50</v>
      </c>
    </row>
    <row r="1276" spans="1:14" ht="36">
      <c r="A1276" s="364">
        <v>1274</v>
      </c>
      <c r="B1276" s="365" t="s">
        <v>91</v>
      </c>
      <c r="C1276" s="364" t="s">
        <v>1078</v>
      </c>
      <c r="D1276" s="364" t="s">
        <v>1079</v>
      </c>
      <c r="E1276" s="364" t="s">
        <v>88</v>
      </c>
      <c r="F1276" s="364" t="s">
        <v>1134</v>
      </c>
      <c r="G1276" s="365" t="s">
        <v>337</v>
      </c>
      <c r="H1276" s="364" t="s">
        <v>294</v>
      </c>
      <c r="I1276" s="364" t="s">
        <v>1081</v>
      </c>
      <c r="J1276" s="366" t="s">
        <v>1135</v>
      </c>
      <c r="K1276" s="366">
        <v>1232600</v>
      </c>
      <c r="L1276" s="366">
        <v>16</v>
      </c>
      <c r="M1276" s="366">
        <v>1232600</v>
      </c>
      <c r="N1276" s="366">
        <v>16</v>
      </c>
    </row>
    <row r="1277" spans="1:14" ht="36">
      <c r="A1277" s="364">
        <v>1275</v>
      </c>
      <c r="B1277" s="365" t="s">
        <v>91</v>
      </c>
      <c r="C1277" s="364" t="s">
        <v>1078</v>
      </c>
      <c r="D1277" s="364" t="s">
        <v>1090</v>
      </c>
      <c r="E1277" s="364" t="s">
        <v>88</v>
      </c>
      <c r="F1277" s="364" t="s">
        <v>1628</v>
      </c>
      <c r="G1277" s="365" t="s">
        <v>1629</v>
      </c>
      <c r="H1277" s="364" t="s">
        <v>300</v>
      </c>
      <c r="I1277" s="364" t="s">
        <v>1081</v>
      </c>
      <c r="J1277" s="366" t="s">
        <v>1630</v>
      </c>
      <c r="K1277" s="366">
        <v>476256</v>
      </c>
      <c r="L1277" s="366">
        <v>4</v>
      </c>
      <c r="M1277" s="366">
        <v>476256</v>
      </c>
      <c r="N1277" s="366">
        <v>4</v>
      </c>
    </row>
    <row r="1278" spans="1:14" ht="36">
      <c r="A1278" s="364">
        <v>1276</v>
      </c>
      <c r="B1278" s="365" t="s">
        <v>91</v>
      </c>
      <c r="C1278" s="364" t="s">
        <v>1078</v>
      </c>
      <c r="D1278" s="364" t="s">
        <v>1079</v>
      </c>
      <c r="E1278" s="364" t="s">
        <v>88</v>
      </c>
      <c r="F1278" s="364" t="s">
        <v>1243</v>
      </c>
      <c r="G1278" s="365" t="s">
        <v>320</v>
      </c>
      <c r="H1278" s="364" t="s">
        <v>293</v>
      </c>
      <c r="I1278" s="364" t="s">
        <v>1081</v>
      </c>
      <c r="J1278" s="366" t="s">
        <v>1244</v>
      </c>
      <c r="K1278" s="366">
        <v>961735</v>
      </c>
      <c r="L1278" s="366">
        <v>8</v>
      </c>
      <c r="M1278" s="366">
        <v>961735</v>
      </c>
      <c r="N1278" s="366">
        <v>8</v>
      </c>
    </row>
    <row r="1279" spans="1:14" ht="36">
      <c r="A1279" s="364">
        <v>1277</v>
      </c>
      <c r="B1279" s="365" t="s">
        <v>91</v>
      </c>
      <c r="C1279" s="364" t="s">
        <v>1078</v>
      </c>
      <c r="D1279" s="364" t="s">
        <v>1079</v>
      </c>
      <c r="E1279" s="364" t="s">
        <v>88</v>
      </c>
      <c r="F1279" s="364" t="s">
        <v>1222</v>
      </c>
      <c r="G1279" s="365" t="s">
        <v>968</v>
      </c>
      <c r="H1279" s="364" t="s">
        <v>293</v>
      </c>
      <c r="I1279" s="364" t="s">
        <v>1084</v>
      </c>
      <c r="J1279" s="366" t="s">
        <v>1223</v>
      </c>
      <c r="K1279" s="366">
        <v>237173</v>
      </c>
      <c r="L1279" s="366">
        <v>2</v>
      </c>
      <c r="M1279" s="366">
        <v>237173</v>
      </c>
      <c r="N1279" s="366">
        <v>2</v>
      </c>
    </row>
    <row r="1280" spans="1:14" ht="36">
      <c r="A1280" s="364">
        <v>1278</v>
      </c>
      <c r="B1280" s="365" t="s">
        <v>91</v>
      </c>
      <c r="C1280" s="364" t="s">
        <v>1078</v>
      </c>
      <c r="D1280" s="364" t="s">
        <v>1079</v>
      </c>
      <c r="E1280" s="364" t="s">
        <v>88</v>
      </c>
      <c r="F1280" s="364" t="s">
        <v>1167</v>
      </c>
      <c r="G1280" s="365" t="s">
        <v>322</v>
      </c>
      <c r="H1280" s="364" t="s">
        <v>293</v>
      </c>
      <c r="I1280" s="364" t="s">
        <v>1084</v>
      </c>
      <c r="J1280" s="366" t="s">
        <v>1168</v>
      </c>
      <c r="K1280" s="366">
        <v>281230</v>
      </c>
      <c r="L1280" s="366">
        <v>2</v>
      </c>
      <c r="M1280" s="366">
        <v>281230</v>
      </c>
      <c r="N1280" s="366">
        <v>2</v>
      </c>
    </row>
    <row r="1281" spans="1:14" ht="36">
      <c r="A1281" s="364">
        <v>1279</v>
      </c>
      <c r="B1281" s="365" t="s">
        <v>91</v>
      </c>
      <c r="C1281" s="364" t="s">
        <v>1078</v>
      </c>
      <c r="D1281" s="364" t="s">
        <v>1079</v>
      </c>
      <c r="E1281" s="364" t="s">
        <v>88</v>
      </c>
      <c r="F1281" s="364" t="s">
        <v>1153</v>
      </c>
      <c r="G1281" s="365" t="s">
        <v>969</v>
      </c>
      <c r="H1281" s="364" t="s">
        <v>293</v>
      </c>
      <c r="I1281" s="364" t="s">
        <v>1084</v>
      </c>
      <c r="J1281" s="366" t="s">
        <v>1154</v>
      </c>
      <c r="K1281" s="366">
        <v>616968</v>
      </c>
      <c r="L1281" s="366">
        <v>6</v>
      </c>
      <c r="M1281" s="366">
        <v>616968</v>
      </c>
      <c r="N1281" s="366">
        <v>6</v>
      </c>
    </row>
    <row r="1282" spans="1:14" ht="36">
      <c r="A1282" s="364">
        <v>1280</v>
      </c>
      <c r="B1282" s="365" t="s">
        <v>91</v>
      </c>
      <c r="C1282" s="364" t="s">
        <v>1078</v>
      </c>
      <c r="D1282" s="364" t="s">
        <v>1079</v>
      </c>
      <c r="E1282" s="364" t="s">
        <v>88</v>
      </c>
      <c r="F1282" s="364" t="s">
        <v>1094</v>
      </c>
      <c r="G1282" s="365" t="s">
        <v>336</v>
      </c>
      <c r="H1282" s="364" t="s">
        <v>293</v>
      </c>
      <c r="I1282" s="364" t="s">
        <v>1084</v>
      </c>
      <c r="J1282" s="366" t="s">
        <v>1095</v>
      </c>
      <c r="K1282" s="366">
        <v>727738</v>
      </c>
      <c r="L1282" s="366">
        <v>5</v>
      </c>
      <c r="M1282" s="366">
        <v>727738</v>
      </c>
      <c r="N1282" s="366">
        <v>5</v>
      </c>
    </row>
    <row r="1283" spans="1:14" ht="36">
      <c r="A1283" s="364">
        <v>1281</v>
      </c>
      <c r="B1283" s="365" t="s">
        <v>91</v>
      </c>
      <c r="C1283" s="364" t="s">
        <v>1078</v>
      </c>
      <c r="D1283" s="364" t="s">
        <v>1079</v>
      </c>
      <c r="E1283" s="364" t="s">
        <v>88</v>
      </c>
      <c r="F1283" s="364" t="s">
        <v>1083</v>
      </c>
      <c r="G1283" s="365" t="s">
        <v>312</v>
      </c>
      <c r="H1283" s="364" t="s">
        <v>293</v>
      </c>
      <c r="I1283" s="364" t="s">
        <v>1084</v>
      </c>
      <c r="J1283" s="366" t="s">
        <v>1085</v>
      </c>
      <c r="K1283" s="366">
        <v>1624682</v>
      </c>
      <c r="L1283" s="366">
        <v>12</v>
      </c>
      <c r="M1283" s="366">
        <v>1624682</v>
      </c>
      <c r="N1283" s="366">
        <v>12</v>
      </c>
    </row>
    <row r="1284" spans="1:14" ht="36">
      <c r="A1284" s="364">
        <v>1282</v>
      </c>
      <c r="B1284" s="365" t="s">
        <v>91</v>
      </c>
      <c r="C1284" s="364" t="s">
        <v>1078</v>
      </c>
      <c r="D1284" s="364" t="s">
        <v>1079</v>
      </c>
      <c r="E1284" s="364" t="s">
        <v>88</v>
      </c>
      <c r="F1284" s="364" t="s">
        <v>1196</v>
      </c>
      <c r="G1284" s="365" t="s">
        <v>334</v>
      </c>
      <c r="H1284" s="364" t="s">
        <v>293</v>
      </c>
      <c r="I1284" s="364" t="s">
        <v>1084</v>
      </c>
      <c r="J1284" s="366" t="s">
        <v>1197</v>
      </c>
      <c r="K1284" s="366">
        <v>404122</v>
      </c>
      <c r="L1284" s="366">
        <v>4</v>
      </c>
      <c r="M1284" s="366">
        <v>404122</v>
      </c>
      <c r="N1284" s="366">
        <v>4</v>
      </c>
    </row>
    <row r="1285" spans="1:14" ht="36">
      <c r="A1285" s="364">
        <v>1283</v>
      </c>
      <c r="B1285" s="365" t="s">
        <v>91</v>
      </c>
      <c r="C1285" s="364" t="s">
        <v>1078</v>
      </c>
      <c r="D1285" s="364" t="s">
        <v>1079</v>
      </c>
      <c r="E1285" s="364" t="s">
        <v>88</v>
      </c>
      <c r="F1285" s="364" t="s">
        <v>1180</v>
      </c>
      <c r="G1285" s="365" t="s">
        <v>417</v>
      </c>
      <c r="H1285" s="364" t="s">
        <v>293</v>
      </c>
      <c r="I1285" s="364" t="s">
        <v>1084</v>
      </c>
      <c r="J1285" s="366" t="s">
        <v>1181</v>
      </c>
      <c r="K1285" s="366">
        <v>527433</v>
      </c>
      <c r="L1285" s="366">
        <v>6</v>
      </c>
      <c r="M1285" s="366">
        <v>527433</v>
      </c>
      <c r="N1285" s="366">
        <v>6</v>
      </c>
    </row>
    <row r="1286" spans="1:14" ht="36">
      <c r="A1286" s="364">
        <v>1284</v>
      </c>
      <c r="B1286" s="365" t="s">
        <v>91</v>
      </c>
      <c r="C1286" s="364" t="s">
        <v>1078</v>
      </c>
      <c r="D1286" s="364" t="s">
        <v>1131</v>
      </c>
      <c r="E1286" s="364" t="s">
        <v>88</v>
      </c>
      <c r="F1286" s="364" t="s">
        <v>1382</v>
      </c>
      <c r="G1286" s="365" t="s">
        <v>986</v>
      </c>
      <c r="H1286" s="364" t="s">
        <v>283</v>
      </c>
      <c r="I1286" s="364" t="s">
        <v>1251</v>
      </c>
      <c r="J1286" s="366" t="s">
        <v>1383</v>
      </c>
      <c r="K1286" s="366">
        <v>573357</v>
      </c>
      <c r="L1286" s="366">
        <v>2</v>
      </c>
      <c r="M1286" s="366">
        <v>573357</v>
      </c>
      <c r="N1286" s="366">
        <v>2</v>
      </c>
    </row>
    <row r="1287" spans="1:14" ht="36">
      <c r="A1287" s="364">
        <v>1285</v>
      </c>
      <c r="B1287" s="365" t="s">
        <v>91</v>
      </c>
      <c r="C1287" s="364" t="s">
        <v>1078</v>
      </c>
      <c r="D1287" s="364" t="s">
        <v>1131</v>
      </c>
      <c r="E1287" s="364" t="s">
        <v>88</v>
      </c>
      <c r="F1287" s="364" t="s">
        <v>1368</v>
      </c>
      <c r="G1287" s="365" t="s">
        <v>377</v>
      </c>
      <c r="H1287" s="364" t="s">
        <v>283</v>
      </c>
      <c r="I1287" s="364" t="s">
        <v>1251</v>
      </c>
      <c r="J1287" s="366" t="s">
        <v>1369</v>
      </c>
      <c r="K1287" s="366">
        <v>644713</v>
      </c>
      <c r="L1287" s="366">
        <v>2</v>
      </c>
      <c r="M1287" s="366">
        <v>644713</v>
      </c>
      <c r="N1287" s="366">
        <v>2</v>
      </c>
    </row>
    <row r="1288" spans="1:14" ht="36">
      <c r="A1288" s="364">
        <v>1286</v>
      </c>
      <c r="B1288" s="365" t="s">
        <v>91</v>
      </c>
      <c r="C1288" s="364" t="s">
        <v>1078</v>
      </c>
      <c r="D1288" s="364" t="s">
        <v>1131</v>
      </c>
      <c r="E1288" s="364" t="s">
        <v>88</v>
      </c>
      <c r="F1288" s="364" t="s">
        <v>1300</v>
      </c>
      <c r="G1288" s="365" t="s">
        <v>362</v>
      </c>
      <c r="H1288" s="364" t="s">
        <v>283</v>
      </c>
      <c r="I1288" s="364" t="s">
        <v>1251</v>
      </c>
      <c r="J1288" s="366" t="s">
        <v>1301</v>
      </c>
      <c r="K1288" s="366">
        <v>-558486</v>
      </c>
      <c r="L1288" s="366">
        <v>-2</v>
      </c>
      <c r="M1288" s="366">
        <v>-558486</v>
      </c>
      <c r="N1288" s="366">
        <v>-2</v>
      </c>
    </row>
    <row r="1289" spans="1:14" ht="60">
      <c r="A1289" s="364">
        <v>1287</v>
      </c>
      <c r="B1289" s="365" t="s">
        <v>91</v>
      </c>
      <c r="C1289" s="364" t="s">
        <v>1078</v>
      </c>
      <c r="D1289" s="364" t="s">
        <v>1131</v>
      </c>
      <c r="E1289" s="364" t="s">
        <v>88</v>
      </c>
      <c r="F1289" s="364" t="s">
        <v>1444</v>
      </c>
      <c r="G1289" s="365" t="s">
        <v>378</v>
      </c>
      <c r="H1289" s="364" t="s">
        <v>283</v>
      </c>
      <c r="I1289" s="364" t="s">
        <v>1251</v>
      </c>
      <c r="J1289" s="366" t="s">
        <v>1445</v>
      </c>
      <c r="K1289" s="366">
        <v>-115476</v>
      </c>
      <c r="L1289" s="366">
        <v>0</v>
      </c>
      <c r="M1289" s="366">
        <v>-115476</v>
      </c>
      <c r="N1289" s="366">
        <v>0</v>
      </c>
    </row>
    <row r="1290" spans="1:14" ht="48">
      <c r="A1290" s="364">
        <v>1288</v>
      </c>
      <c r="B1290" s="365" t="s">
        <v>91</v>
      </c>
      <c r="C1290" s="364" t="s">
        <v>1078</v>
      </c>
      <c r="D1290" s="364" t="s">
        <v>1159</v>
      </c>
      <c r="E1290" s="364" t="s">
        <v>88</v>
      </c>
      <c r="F1290" s="364" t="s">
        <v>1750</v>
      </c>
      <c r="G1290" s="365" t="s">
        <v>313</v>
      </c>
      <c r="H1290" s="364" t="s">
        <v>294</v>
      </c>
      <c r="I1290" s="364" t="s">
        <v>1088</v>
      </c>
      <c r="J1290" s="366" t="s">
        <v>1751</v>
      </c>
      <c r="K1290" s="366">
        <v>493323</v>
      </c>
      <c r="L1290" s="366">
        <v>6</v>
      </c>
      <c r="M1290" s="366">
        <v>493323</v>
      </c>
      <c r="N1290" s="366">
        <v>6</v>
      </c>
    </row>
    <row r="1291" spans="1:14" ht="36">
      <c r="A1291" s="364">
        <v>1289</v>
      </c>
      <c r="B1291" s="365" t="s">
        <v>91</v>
      </c>
      <c r="C1291" s="364" t="s">
        <v>1078</v>
      </c>
      <c r="D1291" s="364" t="s">
        <v>1090</v>
      </c>
      <c r="E1291" s="364" t="s">
        <v>88</v>
      </c>
      <c r="F1291" s="364" t="s">
        <v>1136</v>
      </c>
      <c r="G1291" s="365" t="s">
        <v>333</v>
      </c>
      <c r="H1291" s="364" t="s">
        <v>289</v>
      </c>
      <c r="I1291" s="364" t="s">
        <v>1088</v>
      </c>
      <c r="J1291" s="366" t="s">
        <v>1137</v>
      </c>
      <c r="K1291" s="366">
        <v>537966</v>
      </c>
      <c r="L1291" s="366">
        <v>4</v>
      </c>
      <c r="M1291" s="366">
        <v>537966</v>
      </c>
      <c r="N1291" s="366">
        <v>4</v>
      </c>
    </row>
    <row r="1292" spans="1:14" ht="36">
      <c r="A1292" s="364">
        <v>1290</v>
      </c>
      <c r="B1292" s="365" t="s">
        <v>91</v>
      </c>
      <c r="C1292" s="364" t="s">
        <v>1078</v>
      </c>
      <c r="D1292" s="364" t="s">
        <v>1090</v>
      </c>
      <c r="E1292" s="364" t="s">
        <v>88</v>
      </c>
      <c r="F1292" s="364" t="s">
        <v>1176</v>
      </c>
      <c r="G1292" s="365" t="s">
        <v>351</v>
      </c>
      <c r="H1292" s="364" t="s">
        <v>361</v>
      </c>
      <c r="I1292" s="364" t="s">
        <v>1148</v>
      </c>
      <c r="J1292" s="366" t="s">
        <v>1177</v>
      </c>
      <c r="K1292" s="366">
        <v>2039941</v>
      </c>
      <c r="L1292" s="366">
        <v>24</v>
      </c>
      <c r="M1292" s="366">
        <v>2039941</v>
      </c>
      <c r="N1292" s="366">
        <v>24</v>
      </c>
    </row>
    <row r="1293" spans="1:14" ht="36">
      <c r="A1293" s="364">
        <v>1291</v>
      </c>
      <c r="B1293" s="365" t="s">
        <v>91</v>
      </c>
      <c r="C1293" s="364" t="s">
        <v>1078</v>
      </c>
      <c r="D1293" s="364" t="s">
        <v>1090</v>
      </c>
      <c r="E1293" s="364" t="s">
        <v>88</v>
      </c>
      <c r="F1293" s="364" t="s">
        <v>1204</v>
      </c>
      <c r="G1293" s="365" t="s">
        <v>987</v>
      </c>
      <c r="H1293" s="364" t="s">
        <v>283</v>
      </c>
      <c r="I1293" s="364" t="s">
        <v>1148</v>
      </c>
      <c r="J1293" s="366" t="s">
        <v>1205</v>
      </c>
      <c r="K1293" s="366">
        <v>857142</v>
      </c>
      <c r="L1293" s="366">
        <v>4</v>
      </c>
      <c r="M1293" s="366">
        <v>857142</v>
      </c>
      <c r="N1293" s="366">
        <v>4</v>
      </c>
    </row>
    <row r="1294" spans="1:14" ht="48">
      <c r="A1294" s="364">
        <v>1292</v>
      </c>
      <c r="B1294" s="365" t="s">
        <v>91</v>
      </c>
      <c r="C1294" s="364" t="s">
        <v>1078</v>
      </c>
      <c r="D1294" s="364" t="s">
        <v>1079</v>
      </c>
      <c r="E1294" s="364" t="s">
        <v>88</v>
      </c>
      <c r="F1294" s="364" t="s">
        <v>1426</v>
      </c>
      <c r="G1294" s="365" t="s">
        <v>963</v>
      </c>
      <c r="H1294" s="364" t="s">
        <v>305</v>
      </c>
      <c r="I1294" s="364" t="s">
        <v>1148</v>
      </c>
      <c r="J1294" s="366" t="s">
        <v>1427</v>
      </c>
      <c r="K1294" s="366">
        <v>373813</v>
      </c>
      <c r="L1294" s="366">
        <v>2</v>
      </c>
      <c r="M1294" s="366">
        <v>373813</v>
      </c>
      <c r="N1294" s="366">
        <v>2</v>
      </c>
    </row>
    <row r="1295" spans="1:14" ht="48">
      <c r="A1295" s="364">
        <v>1293</v>
      </c>
      <c r="B1295" s="365" t="s">
        <v>91</v>
      </c>
      <c r="C1295" s="364" t="s">
        <v>1078</v>
      </c>
      <c r="D1295" s="364" t="s">
        <v>1079</v>
      </c>
      <c r="E1295" s="364" t="s">
        <v>88</v>
      </c>
      <c r="F1295" s="364" t="s">
        <v>1362</v>
      </c>
      <c r="G1295" s="365" t="s">
        <v>964</v>
      </c>
      <c r="H1295" s="364" t="s">
        <v>305</v>
      </c>
      <c r="I1295" s="364" t="s">
        <v>1148</v>
      </c>
      <c r="J1295" s="366" t="s">
        <v>1363</v>
      </c>
      <c r="K1295" s="366">
        <v>0</v>
      </c>
      <c r="L1295" s="366">
        <v>0</v>
      </c>
      <c r="M1295" s="366">
        <v>0</v>
      </c>
      <c r="N1295" s="366">
        <v>0</v>
      </c>
    </row>
    <row r="1296" spans="1:14" ht="48">
      <c r="A1296" s="364">
        <v>1294</v>
      </c>
      <c r="B1296" s="365" t="s">
        <v>91</v>
      </c>
      <c r="C1296" s="364" t="s">
        <v>1078</v>
      </c>
      <c r="D1296" s="364" t="s">
        <v>1079</v>
      </c>
      <c r="E1296" s="364" t="s">
        <v>88</v>
      </c>
      <c r="F1296" s="364" t="s">
        <v>1275</v>
      </c>
      <c r="G1296" s="365" t="s">
        <v>413</v>
      </c>
      <c r="H1296" s="364" t="s">
        <v>414</v>
      </c>
      <c r="I1296" s="364" t="s">
        <v>1092</v>
      </c>
      <c r="J1296" s="366" t="s">
        <v>1276</v>
      </c>
      <c r="K1296" s="366">
        <v>135197</v>
      </c>
      <c r="L1296" s="366">
        <v>1</v>
      </c>
      <c r="M1296" s="366">
        <v>135197</v>
      </c>
      <c r="N1296" s="366">
        <v>1</v>
      </c>
    </row>
    <row r="1297" spans="1:14" ht="36">
      <c r="A1297" s="364">
        <v>1295</v>
      </c>
      <c r="B1297" s="365" t="s">
        <v>91</v>
      </c>
      <c r="C1297" s="364" t="s">
        <v>1078</v>
      </c>
      <c r="D1297" s="364" t="s">
        <v>1090</v>
      </c>
      <c r="E1297" s="364" t="s">
        <v>88</v>
      </c>
      <c r="F1297" s="364" t="s">
        <v>1091</v>
      </c>
      <c r="G1297" s="365" t="s">
        <v>321</v>
      </c>
      <c r="H1297" s="364" t="s">
        <v>361</v>
      </c>
      <c r="I1297" s="364" t="s">
        <v>1092</v>
      </c>
      <c r="J1297" s="366" t="s">
        <v>1093</v>
      </c>
      <c r="K1297" s="366">
        <v>1974577</v>
      </c>
      <c r="L1297" s="366">
        <v>20</v>
      </c>
      <c r="M1297" s="366">
        <v>1974577</v>
      </c>
      <c r="N1297" s="366">
        <v>20</v>
      </c>
    </row>
    <row r="1298" spans="1:14" ht="36">
      <c r="A1298" s="364">
        <v>1296</v>
      </c>
      <c r="B1298" s="365" t="s">
        <v>219</v>
      </c>
      <c r="C1298" s="364" t="s">
        <v>1078</v>
      </c>
      <c r="D1298" s="364" t="s">
        <v>1102</v>
      </c>
      <c r="E1298" s="364" t="s">
        <v>6</v>
      </c>
      <c r="F1298" s="364" t="s">
        <v>1358</v>
      </c>
      <c r="G1298" s="365" t="s">
        <v>981</v>
      </c>
      <c r="H1298" s="364" t="s">
        <v>982</v>
      </c>
      <c r="I1298" s="364" t="s">
        <v>1092</v>
      </c>
      <c r="J1298" s="366" t="s">
        <v>1359</v>
      </c>
      <c r="K1298" s="366">
        <v>700142</v>
      </c>
      <c r="L1298" s="366">
        <v>6</v>
      </c>
      <c r="M1298" s="366">
        <v>700142</v>
      </c>
      <c r="N1298" s="366">
        <v>6</v>
      </c>
    </row>
    <row r="1299" spans="1:14" ht="24">
      <c r="A1299" s="364">
        <v>1297</v>
      </c>
      <c r="B1299" s="365" t="s">
        <v>65</v>
      </c>
      <c r="C1299" s="364" t="s">
        <v>1078</v>
      </c>
      <c r="D1299" s="364" t="s">
        <v>1090</v>
      </c>
      <c r="E1299" s="364" t="s">
        <v>46</v>
      </c>
      <c r="F1299" s="364" t="s">
        <v>1140</v>
      </c>
      <c r="G1299" s="365" t="s">
        <v>321</v>
      </c>
      <c r="H1299" s="364" t="s">
        <v>287</v>
      </c>
      <c r="I1299" s="364" t="s">
        <v>1092</v>
      </c>
      <c r="J1299" s="366" t="s">
        <v>1141</v>
      </c>
      <c r="K1299" s="366">
        <v>583158</v>
      </c>
      <c r="L1299" s="366">
        <v>6</v>
      </c>
      <c r="M1299" s="366">
        <v>583158</v>
      </c>
      <c r="N1299" s="366">
        <v>6</v>
      </c>
    </row>
    <row r="1300" spans="1:14" ht="36">
      <c r="A1300" s="364">
        <v>1298</v>
      </c>
      <c r="B1300" s="365" t="s">
        <v>65</v>
      </c>
      <c r="C1300" s="364" t="s">
        <v>1078</v>
      </c>
      <c r="D1300" s="364" t="s">
        <v>1079</v>
      </c>
      <c r="E1300" s="364" t="s">
        <v>46</v>
      </c>
      <c r="F1300" s="364" t="s">
        <v>1192</v>
      </c>
      <c r="G1300" s="365" t="s">
        <v>382</v>
      </c>
      <c r="H1300" s="364" t="s">
        <v>305</v>
      </c>
      <c r="I1300" s="364" t="s">
        <v>1187</v>
      </c>
      <c r="J1300" s="366" t="s">
        <v>1193</v>
      </c>
      <c r="K1300" s="366">
        <v>666478</v>
      </c>
      <c r="L1300" s="366">
        <v>2</v>
      </c>
      <c r="M1300" s="366">
        <v>666478</v>
      </c>
      <c r="N1300" s="366">
        <v>2</v>
      </c>
    </row>
    <row r="1301" spans="1:14" ht="24">
      <c r="A1301" s="364">
        <v>1299</v>
      </c>
      <c r="B1301" s="365" t="s">
        <v>65</v>
      </c>
      <c r="C1301" s="364" t="s">
        <v>1078</v>
      </c>
      <c r="D1301" s="364" t="s">
        <v>1079</v>
      </c>
      <c r="E1301" s="364" t="s">
        <v>46</v>
      </c>
      <c r="F1301" s="364" t="s">
        <v>1261</v>
      </c>
      <c r="G1301" s="365" t="s">
        <v>324</v>
      </c>
      <c r="H1301" s="364" t="s">
        <v>294</v>
      </c>
      <c r="I1301" s="364" t="s">
        <v>1081</v>
      </c>
      <c r="J1301" s="366" t="s">
        <v>1262</v>
      </c>
      <c r="K1301" s="366">
        <v>1902820</v>
      </c>
      <c r="L1301" s="366">
        <v>27</v>
      </c>
      <c r="M1301" s="366">
        <v>1902820</v>
      </c>
      <c r="N1301" s="366">
        <v>27</v>
      </c>
    </row>
    <row r="1302" spans="1:14" ht="24">
      <c r="A1302" s="364">
        <v>1300</v>
      </c>
      <c r="B1302" s="365" t="s">
        <v>65</v>
      </c>
      <c r="C1302" s="364" t="s">
        <v>1078</v>
      </c>
      <c r="D1302" s="364" t="s">
        <v>1079</v>
      </c>
      <c r="E1302" s="364" t="s">
        <v>46</v>
      </c>
      <c r="F1302" s="364" t="s">
        <v>1119</v>
      </c>
      <c r="G1302" s="365" t="s">
        <v>375</v>
      </c>
      <c r="H1302" s="364" t="s">
        <v>294</v>
      </c>
      <c r="I1302" s="364" t="s">
        <v>1081</v>
      </c>
      <c r="J1302" s="366" t="s">
        <v>1120</v>
      </c>
      <c r="K1302" s="366">
        <v>3404610</v>
      </c>
      <c r="L1302" s="366">
        <v>50</v>
      </c>
      <c r="M1302" s="366">
        <v>3404610</v>
      </c>
      <c r="N1302" s="366">
        <v>50</v>
      </c>
    </row>
    <row r="1303" spans="1:14" ht="24">
      <c r="A1303" s="364">
        <v>1301</v>
      </c>
      <c r="B1303" s="365" t="s">
        <v>65</v>
      </c>
      <c r="C1303" s="364" t="s">
        <v>1078</v>
      </c>
      <c r="D1303" s="364" t="s">
        <v>1090</v>
      </c>
      <c r="E1303" s="364" t="s">
        <v>46</v>
      </c>
      <c r="F1303" s="364" t="s">
        <v>1176</v>
      </c>
      <c r="G1303" s="365" t="s">
        <v>351</v>
      </c>
      <c r="H1303" s="364" t="s">
        <v>361</v>
      </c>
      <c r="I1303" s="364" t="s">
        <v>1148</v>
      </c>
      <c r="J1303" s="366" t="s">
        <v>1177</v>
      </c>
      <c r="K1303" s="366">
        <v>931480</v>
      </c>
      <c r="L1303" s="366">
        <v>10</v>
      </c>
      <c r="M1303" s="366">
        <v>931480</v>
      </c>
      <c r="N1303" s="366">
        <v>10</v>
      </c>
    </row>
    <row r="1304" spans="1:14" ht="36">
      <c r="A1304" s="364">
        <v>1302</v>
      </c>
      <c r="B1304" s="365" t="s">
        <v>113</v>
      </c>
      <c r="C1304" s="364" t="s">
        <v>1078</v>
      </c>
      <c r="D1304" s="364" t="s">
        <v>1090</v>
      </c>
      <c r="E1304" s="364" t="s">
        <v>108</v>
      </c>
      <c r="F1304" s="364" t="s">
        <v>1891</v>
      </c>
      <c r="G1304" s="365" t="s">
        <v>1892</v>
      </c>
      <c r="H1304" s="364" t="s">
        <v>283</v>
      </c>
      <c r="I1304" s="364" t="s">
        <v>1187</v>
      </c>
      <c r="J1304" s="366" t="s">
        <v>1893</v>
      </c>
      <c r="K1304" s="366">
        <v>620000</v>
      </c>
      <c r="L1304" s="366">
        <v>2</v>
      </c>
      <c r="M1304" s="366">
        <v>620000</v>
      </c>
      <c r="N1304" s="366">
        <v>2</v>
      </c>
    </row>
    <row r="1305" spans="1:14" ht="48">
      <c r="A1305" s="364">
        <v>1303</v>
      </c>
      <c r="B1305" s="365" t="s">
        <v>113</v>
      </c>
      <c r="C1305" s="364" t="s">
        <v>1078</v>
      </c>
      <c r="D1305" s="364" t="s">
        <v>1079</v>
      </c>
      <c r="E1305" s="364" t="s">
        <v>108</v>
      </c>
      <c r="F1305" s="364" t="s">
        <v>1894</v>
      </c>
      <c r="G1305" s="365" t="s">
        <v>1895</v>
      </c>
      <c r="H1305" s="364" t="s">
        <v>304</v>
      </c>
      <c r="I1305" s="364" t="s">
        <v>1187</v>
      </c>
      <c r="J1305" s="366" t="s">
        <v>1896</v>
      </c>
      <c r="K1305" s="366">
        <v>293800</v>
      </c>
      <c r="L1305" s="366">
        <v>1</v>
      </c>
      <c r="M1305" s="366">
        <v>293800</v>
      </c>
      <c r="N1305" s="366">
        <v>1</v>
      </c>
    </row>
    <row r="1306" spans="1:14" ht="36">
      <c r="A1306" s="364">
        <v>1304</v>
      </c>
      <c r="B1306" s="365" t="s">
        <v>113</v>
      </c>
      <c r="C1306" s="364" t="s">
        <v>1078</v>
      </c>
      <c r="D1306" s="364" t="s">
        <v>1079</v>
      </c>
      <c r="E1306" s="364" t="s">
        <v>108</v>
      </c>
      <c r="F1306" s="364" t="s">
        <v>1848</v>
      </c>
      <c r="G1306" s="365" t="s">
        <v>1849</v>
      </c>
      <c r="H1306" s="364" t="s">
        <v>304</v>
      </c>
      <c r="I1306" s="364" t="s">
        <v>1187</v>
      </c>
      <c r="J1306" s="366" t="s">
        <v>1850</v>
      </c>
      <c r="K1306" s="366">
        <v>284100</v>
      </c>
      <c r="L1306" s="366">
        <v>1</v>
      </c>
      <c r="M1306" s="366">
        <v>284100</v>
      </c>
      <c r="N1306" s="366">
        <v>1</v>
      </c>
    </row>
    <row r="1307" spans="1:14" ht="36">
      <c r="A1307" s="364">
        <v>1305</v>
      </c>
      <c r="B1307" s="365" t="s">
        <v>113</v>
      </c>
      <c r="C1307" s="364" t="s">
        <v>1078</v>
      </c>
      <c r="D1307" s="364" t="s">
        <v>1079</v>
      </c>
      <c r="E1307" s="364" t="s">
        <v>108</v>
      </c>
      <c r="F1307" s="364" t="s">
        <v>1760</v>
      </c>
      <c r="G1307" s="365" t="s">
        <v>1761</v>
      </c>
      <c r="H1307" s="364" t="s">
        <v>304</v>
      </c>
      <c r="I1307" s="364" t="s">
        <v>1187</v>
      </c>
      <c r="J1307" s="366" t="s">
        <v>1762</v>
      </c>
      <c r="K1307" s="366">
        <v>425200</v>
      </c>
      <c r="L1307" s="366">
        <v>2</v>
      </c>
      <c r="M1307" s="366">
        <v>425200</v>
      </c>
      <c r="N1307" s="366">
        <v>2</v>
      </c>
    </row>
    <row r="1308" spans="1:14" ht="60">
      <c r="A1308" s="364">
        <v>1306</v>
      </c>
      <c r="B1308" s="365" t="s">
        <v>113</v>
      </c>
      <c r="C1308" s="364" t="s">
        <v>1078</v>
      </c>
      <c r="D1308" s="364" t="s">
        <v>1079</v>
      </c>
      <c r="E1308" s="364" t="s">
        <v>108</v>
      </c>
      <c r="F1308" s="364" t="s">
        <v>1354</v>
      </c>
      <c r="G1308" s="365" t="s">
        <v>1055</v>
      </c>
      <c r="H1308" s="364" t="s">
        <v>301</v>
      </c>
      <c r="I1308" s="364" t="s">
        <v>1187</v>
      </c>
      <c r="J1308" s="366" t="s">
        <v>1355</v>
      </c>
      <c r="K1308" s="366">
        <v>467200</v>
      </c>
      <c r="L1308" s="366">
        <v>1</v>
      </c>
      <c r="M1308" s="366">
        <v>467200</v>
      </c>
      <c r="N1308" s="366">
        <v>1</v>
      </c>
    </row>
    <row r="1309" spans="1:14" ht="36">
      <c r="A1309" s="364">
        <v>1307</v>
      </c>
      <c r="B1309" s="365" t="s">
        <v>113</v>
      </c>
      <c r="C1309" s="364" t="s">
        <v>1078</v>
      </c>
      <c r="D1309" s="364" t="s">
        <v>1079</v>
      </c>
      <c r="E1309" s="364" t="s">
        <v>108</v>
      </c>
      <c r="F1309" s="364" t="s">
        <v>1788</v>
      </c>
      <c r="G1309" s="365" t="s">
        <v>1789</v>
      </c>
      <c r="H1309" s="364" t="s">
        <v>304</v>
      </c>
      <c r="I1309" s="364" t="s">
        <v>1187</v>
      </c>
      <c r="J1309" s="366" t="s">
        <v>1790</v>
      </c>
      <c r="K1309" s="366">
        <v>841800</v>
      </c>
      <c r="L1309" s="366">
        <v>3</v>
      </c>
      <c r="M1309" s="366">
        <v>841800</v>
      </c>
      <c r="N1309" s="366">
        <v>3</v>
      </c>
    </row>
    <row r="1310" spans="1:14" ht="36">
      <c r="A1310" s="364">
        <v>1308</v>
      </c>
      <c r="B1310" s="365" t="s">
        <v>113</v>
      </c>
      <c r="C1310" s="364" t="s">
        <v>1078</v>
      </c>
      <c r="D1310" s="364" t="s">
        <v>1079</v>
      </c>
      <c r="E1310" s="364" t="s">
        <v>108</v>
      </c>
      <c r="F1310" s="364" t="s">
        <v>1408</v>
      </c>
      <c r="G1310" s="365" t="s">
        <v>456</v>
      </c>
      <c r="H1310" s="364" t="s">
        <v>439</v>
      </c>
      <c r="I1310" s="364" t="s">
        <v>1187</v>
      </c>
      <c r="J1310" s="366" t="s">
        <v>1409</v>
      </c>
      <c r="K1310" s="366">
        <v>447700</v>
      </c>
      <c r="L1310" s="366">
        <v>1</v>
      </c>
      <c r="M1310" s="366">
        <v>447700</v>
      </c>
      <c r="N1310" s="366">
        <v>1</v>
      </c>
    </row>
    <row r="1311" spans="1:14" ht="36">
      <c r="A1311" s="364">
        <v>1309</v>
      </c>
      <c r="B1311" s="365" t="s">
        <v>113</v>
      </c>
      <c r="C1311" s="364" t="s">
        <v>1078</v>
      </c>
      <c r="D1311" s="364" t="s">
        <v>1090</v>
      </c>
      <c r="E1311" s="364" t="s">
        <v>108</v>
      </c>
      <c r="F1311" s="364" t="s">
        <v>1474</v>
      </c>
      <c r="G1311" s="365" t="s">
        <v>1062</v>
      </c>
      <c r="H1311" s="364" t="s">
        <v>283</v>
      </c>
      <c r="I1311" s="364" t="s">
        <v>1187</v>
      </c>
      <c r="J1311" s="366" t="s">
        <v>1475</v>
      </c>
      <c r="K1311" s="366">
        <v>685000</v>
      </c>
      <c r="L1311" s="366">
        <v>2</v>
      </c>
      <c r="M1311" s="366">
        <v>685000</v>
      </c>
      <c r="N1311" s="366">
        <v>2</v>
      </c>
    </row>
    <row r="1312" spans="1:14" ht="36">
      <c r="A1312" s="364">
        <v>1310</v>
      </c>
      <c r="B1312" s="365" t="s">
        <v>113</v>
      </c>
      <c r="C1312" s="364" t="s">
        <v>1078</v>
      </c>
      <c r="D1312" s="364" t="s">
        <v>1090</v>
      </c>
      <c r="E1312" s="364" t="s">
        <v>108</v>
      </c>
      <c r="F1312" s="364" t="s">
        <v>1840</v>
      </c>
      <c r="G1312" s="365" t="s">
        <v>1841</v>
      </c>
      <c r="H1312" s="364" t="s">
        <v>283</v>
      </c>
      <c r="I1312" s="364" t="s">
        <v>1187</v>
      </c>
      <c r="J1312" s="366" t="s">
        <v>1842</v>
      </c>
      <c r="K1312" s="366">
        <v>358100</v>
      </c>
      <c r="L1312" s="366">
        <v>1</v>
      </c>
      <c r="M1312" s="366">
        <v>358100</v>
      </c>
      <c r="N1312" s="366">
        <v>1</v>
      </c>
    </row>
    <row r="1313" spans="1:14" ht="36">
      <c r="A1313" s="364">
        <v>1311</v>
      </c>
      <c r="B1313" s="365" t="s">
        <v>113</v>
      </c>
      <c r="C1313" s="364" t="s">
        <v>1078</v>
      </c>
      <c r="D1313" s="364" t="s">
        <v>1079</v>
      </c>
      <c r="E1313" s="364" t="s">
        <v>108</v>
      </c>
      <c r="F1313" s="364" t="s">
        <v>1271</v>
      </c>
      <c r="G1313" s="365" t="s">
        <v>1014</v>
      </c>
      <c r="H1313" s="364" t="s">
        <v>295</v>
      </c>
      <c r="I1313" s="364" t="s">
        <v>1183</v>
      </c>
      <c r="J1313" s="366" t="s">
        <v>1272</v>
      </c>
      <c r="K1313" s="366">
        <v>236200</v>
      </c>
      <c r="L1313" s="366">
        <v>2</v>
      </c>
      <c r="M1313" s="366">
        <v>236200</v>
      </c>
      <c r="N1313" s="366">
        <v>2</v>
      </c>
    </row>
    <row r="1314" spans="1:14" ht="36">
      <c r="A1314" s="364">
        <v>1312</v>
      </c>
      <c r="B1314" s="365" t="s">
        <v>113</v>
      </c>
      <c r="C1314" s="364" t="s">
        <v>1078</v>
      </c>
      <c r="D1314" s="364" t="s">
        <v>1079</v>
      </c>
      <c r="E1314" s="364" t="s">
        <v>108</v>
      </c>
      <c r="F1314" s="364" t="s">
        <v>1222</v>
      </c>
      <c r="G1314" s="365" t="s">
        <v>968</v>
      </c>
      <c r="H1314" s="364" t="s">
        <v>293</v>
      </c>
      <c r="I1314" s="364" t="s">
        <v>1084</v>
      </c>
      <c r="J1314" s="366" t="s">
        <v>1223</v>
      </c>
      <c r="K1314" s="366">
        <v>1288000</v>
      </c>
      <c r="L1314" s="366">
        <v>10</v>
      </c>
      <c r="M1314" s="366">
        <v>1288000</v>
      </c>
      <c r="N1314" s="366">
        <v>10</v>
      </c>
    </row>
    <row r="1315" spans="1:14" ht="36">
      <c r="A1315" s="364">
        <v>1313</v>
      </c>
      <c r="B1315" s="365" t="s">
        <v>113</v>
      </c>
      <c r="C1315" s="364" t="s">
        <v>1078</v>
      </c>
      <c r="D1315" s="364" t="s">
        <v>1079</v>
      </c>
      <c r="E1315" s="364" t="s">
        <v>108</v>
      </c>
      <c r="F1315" s="364" t="s">
        <v>1083</v>
      </c>
      <c r="G1315" s="365" t="s">
        <v>312</v>
      </c>
      <c r="H1315" s="364" t="s">
        <v>293</v>
      </c>
      <c r="I1315" s="364" t="s">
        <v>1084</v>
      </c>
      <c r="J1315" s="366" t="s">
        <v>1085</v>
      </c>
      <c r="K1315" s="366">
        <v>3971700</v>
      </c>
      <c r="L1315" s="366">
        <v>27</v>
      </c>
      <c r="M1315" s="366">
        <v>3971700</v>
      </c>
      <c r="N1315" s="366">
        <v>27</v>
      </c>
    </row>
    <row r="1316" spans="1:14" ht="36">
      <c r="A1316" s="364">
        <v>1314</v>
      </c>
      <c r="B1316" s="365" t="s">
        <v>113</v>
      </c>
      <c r="C1316" s="364" t="s">
        <v>1078</v>
      </c>
      <c r="D1316" s="364" t="s">
        <v>1090</v>
      </c>
      <c r="E1316" s="364" t="s">
        <v>108</v>
      </c>
      <c r="F1316" s="364" t="s">
        <v>1497</v>
      </c>
      <c r="G1316" s="365" t="s">
        <v>1037</v>
      </c>
      <c r="H1316" s="364" t="s">
        <v>285</v>
      </c>
      <c r="I1316" s="364" t="s">
        <v>1251</v>
      </c>
      <c r="J1316" s="366" t="s">
        <v>1498</v>
      </c>
      <c r="K1316" s="366">
        <v>319800</v>
      </c>
      <c r="L1316" s="366">
        <v>1</v>
      </c>
      <c r="M1316" s="366">
        <v>319800</v>
      </c>
      <c r="N1316" s="366">
        <v>1</v>
      </c>
    </row>
    <row r="1317" spans="1:14" ht="24">
      <c r="A1317" s="364">
        <v>1315</v>
      </c>
      <c r="B1317" s="365" t="s">
        <v>23</v>
      </c>
      <c r="C1317" s="364" t="s">
        <v>1078</v>
      </c>
      <c r="D1317" s="364" t="s">
        <v>1079</v>
      </c>
      <c r="E1317" s="364" t="s">
        <v>22</v>
      </c>
      <c r="F1317" s="364" t="s">
        <v>1248</v>
      </c>
      <c r="G1317" s="365" t="s">
        <v>324</v>
      </c>
      <c r="H1317" s="364" t="s">
        <v>307</v>
      </c>
      <c r="I1317" s="364" t="s">
        <v>1092</v>
      </c>
      <c r="J1317" s="366" t="s">
        <v>1249</v>
      </c>
      <c r="K1317" s="366">
        <v>1221594</v>
      </c>
      <c r="L1317" s="366">
        <v>12</v>
      </c>
      <c r="M1317" s="366">
        <v>1221594</v>
      </c>
      <c r="N1317" s="366">
        <v>12</v>
      </c>
    </row>
    <row r="1318" spans="1:14" ht="24">
      <c r="A1318" s="364">
        <v>1316</v>
      </c>
      <c r="B1318" s="365" t="s">
        <v>23</v>
      </c>
      <c r="C1318" s="364" t="s">
        <v>1078</v>
      </c>
      <c r="D1318" s="364" t="s">
        <v>1079</v>
      </c>
      <c r="E1318" s="364" t="s">
        <v>22</v>
      </c>
      <c r="F1318" s="364" t="s">
        <v>1110</v>
      </c>
      <c r="G1318" s="365" t="s">
        <v>315</v>
      </c>
      <c r="H1318" s="364" t="s">
        <v>307</v>
      </c>
      <c r="I1318" s="364" t="s">
        <v>1092</v>
      </c>
      <c r="J1318" s="366" t="s">
        <v>1111</v>
      </c>
      <c r="K1318" s="366">
        <v>3051578</v>
      </c>
      <c r="L1318" s="366">
        <v>31</v>
      </c>
      <c r="M1318" s="366">
        <v>3051578</v>
      </c>
      <c r="N1318" s="366">
        <v>31</v>
      </c>
    </row>
    <row r="1319" spans="1:14" ht="24">
      <c r="A1319" s="364">
        <v>1317</v>
      </c>
      <c r="B1319" s="365" t="s">
        <v>23</v>
      </c>
      <c r="C1319" s="364" t="s">
        <v>1078</v>
      </c>
      <c r="D1319" s="364" t="s">
        <v>1079</v>
      </c>
      <c r="E1319" s="364" t="s">
        <v>22</v>
      </c>
      <c r="F1319" s="364" t="s">
        <v>1862</v>
      </c>
      <c r="G1319" s="365" t="s">
        <v>966</v>
      </c>
      <c r="H1319" s="364" t="s">
        <v>307</v>
      </c>
      <c r="I1319" s="364" t="s">
        <v>1092</v>
      </c>
      <c r="J1319" s="366" t="s">
        <v>1863</v>
      </c>
      <c r="K1319" s="366">
        <v>735380</v>
      </c>
      <c r="L1319" s="366">
        <v>8</v>
      </c>
      <c r="M1319" s="366">
        <v>735380</v>
      </c>
      <c r="N1319" s="366">
        <v>8</v>
      </c>
    </row>
    <row r="1320" spans="1:14" ht="24">
      <c r="A1320" s="364">
        <v>1318</v>
      </c>
      <c r="B1320" s="365" t="s">
        <v>23</v>
      </c>
      <c r="C1320" s="364" t="s">
        <v>1078</v>
      </c>
      <c r="D1320" s="364" t="s">
        <v>1079</v>
      </c>
      <c r="E1320" s="364" t="s">
        <v>22</v>
      </c>
      <c r="F1320" s="364" t="s">
        <v>1121</v>
      </c>
      <c r="G1320" s="365" t="s">
        <v>337</v>
      </c>
      <c r="H1320" s="364" t="s">
        <v>307</v>
      </c>
      <c r="I1320" s="364" t="s">
        <v>1092</v>
      </c>
      <c r="J1320" s="366" t="s">
        <v>1122</v>
      </c>
      <c r="K1320" s="366">
        <v>-3848800</v>
      </c>
      <c r="L1320" s="366">
        <v>-32</v>
      </c>
      <c r="M1320" s="366">
        <v>-3848800</v>
      </c>
      <c r="N1320" s="366">
        <v>-32</v>
      </c>
    </row>
    <row r="1321" spans="1:14" ht="24">
      <c r="A1321" s="364">
        <v>1319</v>
      </c>
      <c r="B1321" s="365" t="s">
        <v>23</v>
      </c>
      <c r="C1321" s="364" t="s">
        <v>1078</v>
      </c>
      <c r="D1321" s="364" t="s">
        <v>1090</v>
      </c>
      <c r="E1321" s="364" t="s">
        <v>22</v>
      </c>
      <c r="F1321" s="364" t="s">
        <v>1151</v>
      </c>
      <c r="G1321" s="365" t="s">
        <v>996</v>
      </c>
      <c r="H1321" s="364" t="s">
        <v>287</v>
      </c>
      <c r="I1321" s="364" t="s">
        <v>1092</v>
      </c>
      <c r="J1321" s="366" t="s">
        <v>1152</v>
      </c>
      <c r="K1321" s="366">
        <v>360386</v>
      </c>
      <c r="L1321" s="366">
        <v>4</v>
      </c>
      <c r="M1321" s="366">
        <v>360386</v>
      </c>
      <c r="N1321" s="366">
        <v>4</v>
      </c>
    </row>
    <row r="1322" spans="1:14" ht="24">
      <c r="A1322" s="364">
        <v>1320</v>
      </c>
      <c r="B1322" s="365" t="s">
        <v>23</v>
      </c>
      <c r="C1322" s="364" t="s">
        <v>1078</v>
      </c>
      <c r="D1322" s="364" t="s">
        <v>1090</v>
      </c>
      <c r="E1322" s="364" t="s">
        <v>22</v>
      </c>
      <c r="F1322" s="364" t="s">
        <v>1140</v>
      </c>
      <c r="G1322" s="365" t="s">
        <v>321</v>
      </c>
      <c r="H1322" s="364" t="s">
        <v>287</v>
      </c>
      <c r="I1322" s="364" t="s">
        <v>1092</v>
      </c>
      <c r="J1322" s="366" t="s">
        <v>1141</v>
      </c>
      <c r="K1322" s="366">
        <v>-194386</v>
      </c>
      <c r="L1322" s="366">
        <v>-2</v>
      </c>
      <c r="M1322" s="366">
        <v>-194386</v>
      </c>
      <c r="N1322" s="366">
        <v>-2</v>
      </c>
    </row>
    <row r="1323" spans="1:14" ht="24">
      <c r="A1323" s="364">
        <v>1321</v>
      </c>
      <c r="B1323" s="365" t="s">
        <v>23</v>
      </c>
      <c r="C1323" s="364" t="s">
        <v>1078</v>
      </c>
      <c r="D1323" s="364" t="s">
        <v>1090</v>
      </c>
      <c r="E1323" s="364" t="s">
        <v>22</v>
      </c>
      <c r="F1323" s="364" t="s">
        <v>1127</v>
      </c>
      <c r="G1323" s="365" t="s">
        <v>315</v>
      </c>
      <c r="H1323" s="364" t="s">
        <v>287</v>
      </c>
      <c r="I1323" s="364" t="s">
        <v>1092</v>
      </c>
      <c r="J1323" s="366" t="s">
        <v>1128</v>
      </c>
      <c r="K1323" s="366">
        <v>378590</v>
      </c>
      <c r="L1323" s="366">
        <v>4</v>
      </c>
      <c r="M1323" s="366">
        <v>378590</v>
      </c>
      <c r="N1323" s="366">
        <v>4</v>
      </c>
    </row>
    <row r="1324" spans="1:14" ht="24">
      <c r="A1324" s="364">
        <v>1322</v>
      </c>
      <c r="B1324" s="365" t="s">
        <v>23</v>
      </c>
      <c r="C1324" s="364" t="s">
        <v>1078</v>
      </c>
      <c r="D1324" s="364" t="s">
        <v>1090</v>
      </c>
      <c r="E1324" s="364" t="s">
        <v>22</v>
      </c>
      <c r="F1324" s="364" t="s">
        <v>1132</v>
      </c>
      <c r="G1324" s="365" t="s">
        <v>325</v>
      </c>
      <c r="H1324" s="364" t="s">
        <v>287</v>
      </c>
      <c r="I1324" s="364" t="s">
        <v>1092</v>
      </c>
      <c r="J1324" s="366" t="s">
        <v>1133</v>
      </c>
      <c r="K1324" s="366">
        <v>1655850</v>
      </c>
      <c r="L1324" s="366">
        <v>20</v>
      </c>
      <c r="M1324" s="366">
        <v>1655850</v>
      </c>
      <c r="N1324" s="366">
        <v>20</v>
      </c>
    </row>
    <row r="1325" spans="1:14" ht="24">
      <c r="A1325" s="364">
        <v>1323</v>
      </c>
      <c r="B1325" s="365" t="s">
        <v>23</v>
      </c>
      <c r="C1325" s="364" t="s">
        <v>1078</v>
      </c>
      <c r="D1325" s="364" t="s">
        <v>1090</v>
      </c>
      <c r="E1325" s="364" t="s">
        <v>22</v>
      </c>
      <c r="F1325" s="364" t="s">
        <v>1125</v>
      </c>
      <c r="G1325" s="365" t="s">
        <v>340</v>
      </c>
      <c r="H1325" s="364" t="s">
        <v>287</v>
      </c>
      <c r="I1325" s="364" t="s">
        <v>1092</v>
      </c>
      <c r="J1325" s="366" t="s">
        <v>1126</v>
      </c>
      <c r="K1325" s="366">
        <v>2387600</v>
      </c>
      <c r="L1325" s="366">
        <v>24</v>
      </c>
      <c r="M1325" s="366">
        <v>2387600</v>
      </c>
      <c r="N1325" s="366">
        <v>24</v>
      </c>
    </row>
    <row r="1326" spans="1:14" ht="24">
      <c r="A1326" s="364">
        <v>1324</v>
      </c>
      <c r="B1326" s="365" t="s">
        <v>23</v>
      </c>
      <c r="C1326" s="364" t="s">
        <v>1078</v>
      </c>
      <c r="D1326" s="364" t="s">
        <v>1079</v>
      </c>
      <c r="E1326" s="364" t="s">
        <v>22</v>
      </c>
      <c r="F1326" s="364" t="s">
        <v>1822</v>
      </c>
      <c r="G1326" s="365" t="s">
        <v>340</v>
      </c>
      <c r="H1326" s="364" t="s">
        <v>307</v>
      </c>
      <c r="I1326" s="364" t="s">
        <v>1092</v>
      </c>
      <c r="J1326" s="366" t="s">
        <v>1823</v>
      </c>
      <c r="K1326" s="366">
        <v>234143</v>
      </c>
      <c r="L1326" s="366">
        <v>2</v>
      </c>
      <c r="M1326" s="366">
        <v>234143</v>
      </c>
      <c r="N1326" s="366">
        <v>2</v>
      </c>
    </row>
    <row r="1327" spans="1:14" ht="24">
      <c r="A1327" s="364">
        <v>1325</v>
      </c>
      <c r="B1327" s="365" t="s">
        <v>23</v>
      </c>
      <c r="C1327" s="364" t="s">
        <v>1078</v>
      </c>
      <c r="D1327" s="364" t="s">
        <v>1090</v>
      </c>
      <c r="E1327" s="364" t="s">
        <v>22</v>
      </c>
      <c r="F1327" s="364" t="s">
        <v>1210</v>
      </c>
      <c r="G1327" s="365" t="s">
        <v>420</v>
      </c>
      <c r="H1327" s="364" t="s">
        <v>287</v>
      </c>
      <c r="I1327" s="364" t="s">
        <v>1092</v>
      </c>
      <c r="J1327" s="366" t="s">
        <v>1211</v>
      </c>
      <c r="K1327" s="366">
        <v>361382</v>
      </c>
      <c r="L1327" s="366">
        <v>4</v>
      </c>
      <c r="M1327" s="366">
        <v>361382</v>
      </c>
      <c r="N1327" s="366">
        <v>4</v>
      </c>
    </row>
    <row r="1328" spans="1:14" ht="48">
      <c r="A1328" s="364">
        <v>1326</v>
      </c>
      <c r="B1328" s="365" t="s">
        <v>23</v>
      </c>
      <c r="C1328" s="364" t="s">
        <v>1078</v>
      </c>
      <c r="D1328" s="364" t="s">
        <v>1090</v>
      </c>
      <c r="E1328" s="364" t="s">
        <v>22</v>
      </c>
      <c r="F1328" s="364" t="s">
        <v>1538</v>
      </c>
      <c r="G1328" s="365" t="s">
        <v>1539</v>
      </c>
      <c r="H1328" s="364" t="s">
        <v>1540</v>
      </c>
      <c r="I1328" s="364" t="s">
        <v>1481</v>
      </c>
      <c r="J1328" s="366" t="s">
        <v>1541</v>
      </c>
      <c r="K1328" s="366">
        <v>422949</v>
      </c>
      <c r="L1328" s="366">
        <v>2</v>
      </c>
      <c r="M1328" s="366">
        <v>422949</v>
      </c>
      <c r="N1328" s="366">
        <v>2</v>
      </c>
    </row>
    <row r="1329" spans="1:14" ht="36">
      <c r="A1329" s="364">
        <v>1327</v>
      </c>
      <c r="B1329" s="365" t="s">
        <v>23</v>
      </c>
      <c r="C1329" s="364" t="s">
        <v>1078</v>
      </c>
      <c r="D1329" s="364" t="s">
        <v>1079</v>
      </c>
      <c r="E1329" s="364" t="s">
        <v>22</v>
      </c>
      <c r="F1329" s="364" t="s">
        <v>1198</v>
      </c>
      <c r="G1329" s="365" t="s">
        <v>346</v>
      </c>
      <c r="H1329" s="364" t="s">
        <v>304</v>
      </c>
      <c r="I1329" s="364" t="s">
        <v>1187</v>
      </c>
      <c r="J1329" s="366" t="s">
        <v>1199</v>
      </c>
      <c r="K1329" s="366">
        <v>940145</v>
      </c>
      <c r="L1329" s="366">
        <v>3</v>
      </c>
      <c r="M1329" s="366">
        <v>940145</v>
      </c>
      <c r="N1329" s="366">
        <v>3</v>
      </c>
    </row>
    <row r="1330" spans="1:14" ht="60">
      <c r="A1330" s="364">
        <v>1328</v>
      </c>
      <c r="B1330" s="365" t="s">
        <v>23</v>
      </c>
      <c r="C1330" s="364" t="s">
        <v>1078</v>
      </c>
      <c r="D1330" s="364" t="s">
        <v>1079</v>
      </c>
      <c r="E1330" s="364" t="s">
        <v>22</v>
      </c>
      <c r="F1330" s="364" t="s">
        <v>1416</v>
      </c>
      <c r="G1330" s="365" t="s">
        <v>978</v>
      </c>
      <c r="H1330" s="364" t="s">
        <v>304</v>
      </c>
      <c r="I1330" s="364" t="s">
        <v>1187</v>
      </c>
      <c r="J1330" s="366" t="s">
        <v>1417</v>
      </c>
      <c r="K1330" s="366">
        <v>300381</v>
      </c>
      <c r="L1330" s="366">
        <v>1</v>
      </c>
      <c r="M1330" s="366">
        <v>300381</v>
      </c>
      <c r="N1330" s="366">
        <v>1</v>
      </c>
    </row>
    <row r="1331" spans="1:14" ht="48">
      <c r="A1331" s="364">
        <v>1329</v>
      </c>
      <c r="B1331" s="365" t="s">
        <v>23</v>
      </c>
      <c r="C1331" s="364" t="s">
        <v>1078</v>
      </c>
      <c r="D1331" s="364" t="s">
        <v>1090</v>
      </c>
      <c r="E1331" s="364" t="s">
        <v>22</v>
      </c>
      <c r="F1331" s="364" t="s">
        <v>1296</v>
      </c>
      <c r="G1331" s="365" t="s">
        <v>995</v>
      </c>
      <c r="H1331" s="364" t="s">
        <v>283</v>
      </c>
      <c r="I1331" s="364" t="s">
        <v>1187</v>
      </c>
      <c r="J1331" s="366" t="s">
        <v>1297</v>
      </c>
      <c r="K1331" s="366">
        <v>687593</v>
      </c>
      <c r="L1331" s="366">
        <v>2</v>
      </c>
      <c r="M1331" s="366">
        <v>687593</v>
      </c>
      <c r="N1331" s="366">
        <v>2</v>
      </c>
    </row>
    <row r="1332" spans="1:14" ht="60">
      <c r="A1332" s="364">
        <v>1330</v>
      </c>
      <c r="B1332" s="365" t="s">
        <v>23</v>
      </c>
      <c r="C1332" s="364" t="s">
        <v>1078</v>
      </c>
      <c r="D1332" s="364" t="s">
        <v>1079</v>
      </c>
      <c r="E1332" s="364" t="s">
        <v>22</v>
      </c>
      <c r="F1332" s="364" t="s">
        <v>1188</v>
      </c>
      <c r="G1332" s="365" t="s">
        <v>329</v>
      </c>
      <c r="H1332" s="364" t="s">
        <v>304</v>
      </c>
      <c r="I1332" s="364" t="s">
        <v>1187</v>
      </c>
      <c r="J1332" s="366" t="s">
        <v>1189</v>
      </c>
      <c r="K1332" s="366">
        <v>-617242</v>
      </c>
      <c r="L1332" s="366">
        <v>-2</v>
      </c>
      <c r="M1332" s="366">
        <v>-617242</v>
      </c>
      <c r="N1332" s="366">
        <v>-2</v>
      </c>
    </row>
    <row r="1333" spans="1:14" ht="48">
      <c r="A1333" s="364">
        <v>1331</v>
      </c>
      <c r="B1333" s="365" t="s">
        <v>23</v>
      </c>
      <c r="C1333" s="364" t="s">
        <v>1078</v>
      </c>
      <c r="D1333" s="364" t="s">
        <v>1079</v>
      </c>
      <c r="E1333" s="364" t="s">
        <v>22</v>
      </c>
      <c r="F1333" s="364" t="s">
        <v>1218</v>
      </c>
      <c r="G1333" s="365" t="s">
        <v>342</v>
      </c>
      <c r="H1333" s="364" t="s">
        <v>301</v>
      </c>
      <c r="I1333" s="364" t="s">
        <v>1187</v>
      </c>
      <c r="J1333" s="366" t="s">
        <v>1219</v>
      </c>
      <c r="K1333" s="366">
        <v>0</v>
      </c>
      <c r="L1333" s="366">
        <v>0</v>
      </c>
      <c r="M1333" s="366">
        <v>0</v>
      </c>
      <c r="N1333" s="366">
        <v>0</v>
      </c>
    </row>
    <row r="1334" spans="1:14" ht="48">
      <c r="A1334" s="364">
        <v>1332</v>
      </c>
      <c r="B1334" s="365" t="s">
        <v>23</v>
      </c>
      <c r="C1334" s="364" t="s">
        <v>1078</v>
      </c>
      <c r="D1334" s="364" t="s">
        <v>1079</v>
      </c>
      <c r="E1334" s="364" t="s">
        <v>22</v>
      </c>
      <c r="F1334" s="364" t="s">
        <v>1220</v>
      </c>
      <c r="G1334" s="365" t="s">
        <v>355</v>
      </c>
      <c r="H1334" s="364" t="s">
        <v>301</v>
      </c>
      <c r="I1334" s="364" t="s">
        <v>1187</v>
      </c>
      <c r="J1334" s="366" t="s">
        <v>1221</v>
      </c>
      <c r="K1334" s="366">
        <v>0</v>
      </c>
      <c r="L1334" s="366">
        <v>0</v>
      </c>
      <c r="M1334" s="366">
        <v>0</v>
      </c>
      <c r="N1334" s="366">
        <v>0</v>
      </c>
    </row>
    <row r="1335" spans="1:14" ht="48">
      <c r="A1335" s="364">
        <v>1333</v>
      </c>
      <c r="B1335" s="365" t="s">
        <v>23</v>
      </c>
      <c r="C1335" s="364" t="s">
        <v>1078</v>
      </c>
      <c r="D1335" s="364" t="s">
        <v>1079</v>
      </c>
      <c r="E1335" s="364" t="s">
        <v>22</v>
      </c>
      <c r="F1335" s="364" t="s">
        <v>1190</v>
      </c>
      <c r="G1335" s="365" t="s">
        <v>373</v>
      </c>
      <c r="H1335" s="364" t="s">
        <v>305</v>
      </c>
      <c r="I1335" s="364" t="s">
        <v>1187</v>
      </c>
      <c r="J1335" s="366" t="s">
        <v>1191</v>
      </c>
      <c r="K1335" s="366">
        <v>635197</v>
      </c>
      <c r="L1335" s="366">
        <v>2</v>
      </c>
      <c r="M1335" s="366">
        <v>635197</v>
      </c>
      <c r="N1335" s="366">
        <v>2</v>
      </c>
    </row>
    <row r="1336" spans="1:14" ht="36">
      <c r="A1336" s="364">
        <v>1334</v>
      </c>
      <c r="B1336" s="365" t="s">
        <v>23</v>
      </c>
      <c r="C1336" s="364" t="s">
        <v>1078</v>
      </c>
      <c r="D1336" s="364" t="s">
        <v>1079</v>
      </c>
      <c r="E1336" s="364" t="s">
        <v>22</v>
      </c>
      <c r="F1336" s="364" t="s">
        <v>1192</v>
      </c>
      <c r="G1336" s="365" t="s">
        <v>382</v>
      </c>
      <c r="H1336" s="364" t="s">
        <v>305</v>
      </c>
      <c r="I1336" s="364" t="s">
        <v>1187</v>
      </c>
      <c r="J1336" s="366" t="s">
        <v>1193</v>
      </c>
      <c r="K1336" s="366">
        <v>721365</v>
      </c>
      <c r="L1336" s="366">
        <v>2</v>
      </c>
      <c r="M1336" s="366">
        <v>721365</v>
      </c>
      <c r="N1336" s="366">
        <v>2</v>
      </c>
    </row>
    <row r="1337" spans="1:14" ht="48">
      <c r="A1337" s="364">
        <v>1335</v>
      </c>
      <c r="B1337" s="365" t="s">
        <v>23</v>
      </c>
      <c r="C1337" s="364" t="s">
        <v>1078</v>
      </c>
      <c r="D1337" s="364" t="s">
        <v>1079</v>
      </c>
      <c r="E1337" s="364" t="s">
        <v>22</v>
      </c>
      <c r="F1337" s="364" t="s">
        <v>1366</v>
      </c>
      <c r="G1337" s="365" t="s">
        <v>353</v>
      </c>
      <c r="H1337" s="364" t="s">
        <v>305</v>
      </c>
      <c r="I1337" s="364" t="s">
        <v>1187</v>
      </c>
      <c r="J1337" s="366" t="s">
        <v>1367</v>
      </c>
      <c r="K1337" s="366">
        <v>3922302</v>
      </c>
      <c r="L1337" s="366">
        <v>12</v>
      </c>
      <c r="M1337" s="366">
        <v>3922302</v>
      </c>
      <c r="N1337" s="366">
        <v>12</v>
      </c>
    </row>
    <row r="1338" spans="1:14" ht="48">
      <c r="A1338" s="364">
        <v>1336</v>
      </c>
      <c r="B1338" s="365" t="s">
        <v>23</v>
      </c>
      <c r="C1338" s="364" t="s">
        <v>1078</v>
      </c>
      <c r="D1338" s="364" t="s">
        <v>1079</v>
      </c>
      <c r="E1338" s="364" t="s">
        <v>22</v>
      </c>
      <c r="F1338" s="364" t="s">
        <v>1194</v>
      </c>
      <c r="G1338" s="365" t="s">
        <v>997</v>
      </c>
      <c r="H1338" s="364" t="s">
        <v>305</v>
      </c>
      <c r="I1338" s="364" t="s">
        <v>1187</v>
      </c>
      <c r="J1338" s="366" t="s">
        <v>1195</v>
      </c>
      <c r="K1338" s="366">
        <v>6876110</v>
      </c>
      <c r="L1338" s="366">
        <v>19</v>
      </c>
      <c r="M1338" s="366">
        <v>6876110</v>
      </c>
      <c r="N1338" s="366">
        <v>19</v>
      </c>
    </row>
    <row r="1339" spans="1:14" ht="48">
      <c r="A1339" s="364">
        <v>1337</v>
      </c>
      <c r="B1339" s="365" t="s">
        <v>23</v>
      </c>
      <c r="C1339" s="364" t="s">
        <v>1078</v>
      </c>
      <c r="D1339" s="364" t="s">
        <v>1090</v>
      </c>
      <c r="E1339" s="364" t="s">
        <v>22</v>
      </c>
      <c r="F1339" s="364" t="s">
        <v>1640</v>
      </c>
      <c r="G1339" s="365" t="s">
        <v>1641</v>
      </c>
      <c r="H1339" s="364" t="s">
        <v>285</v>
      </c>
      <c r="I1339" s="364" t="s">
        <v>1187</v>
      </c>
      <c r="J1339" s="366" t="s">
        <v>1642</v>
      </c>
      <c r="K1339" s="366">
        <v>734142</v>
      </c>
      <c r="L1339" s="366">
        <v>2</v>
      </c>
      <c r="M1339" s="366">
        <v>734142</v>
      </c>
      <c r="N1339" s="366">
        <v>2</v>
      </c>
    </row>
    <row r="1340" spans="1:14" ht="36">
      <c r="A1340" s="364">
        <v>1338</v>
      </c>
      <c r="B1340" s="365" t="s">
        <v>23</v>
      </c>
      <c r="C1340" s="364" t="s">
        <v>1078</v>
      </c>
      <c r="D1340" s="364" t="s">
        <v>1079</v>
      </c>
      <c r="E1340" s="364" t="s">
        <v>22</v>
      </c>
      <c r="F1340" s="364" t="s">
        <v>1144</v>
      </c>
      <c r="G1340" s="365" t="s">
        <v>332</v>
      </c>
      <c r="H1340" s="364" t="s">
        <v>293</v>
      </c>
      <c r="I1340" s="364" t="s">
        <v>1081</v>
      </c>
      <c r="J1340" s="366" t="s">
        <v>1145</v>
      </c>
      <c r="K1340" s="366">
        <v>7543382</v>
      </c>
      <c r="L1340" s="366">
        <v>88</v>
      </c>
      <c r="M1340" s="366">
        <v>7543382</v>
      </c>
      <c r="N1340" s="366">
        <v>88</v>
      </c>
    </row>
    <row r="1341" spans="1:14" ht="48">
      <c r="A1341" s="364">
        <v>1339</v>
      </c>
      <c r="B1341" s="365" t="s">
        <v>23</v>
      </c>
      <c r="C1341" s="364" t="s">
        <v>1078</v>
      </c>
      <c r="D1341" s="364" t="s">
        <v>1159</v>
      </c>
      <c r="E1341" s="364" t="s">
        <v>22</v>
      </c>
      <c r="F1341" s="364" t="s">
        <v>1178</v>
      </c>
      <c r="G1341" s="365" t="s">
        <v>344</v>
      </c>
      <c r="H1341" s="364" t="s">
        <v>293</v>
      </c>
      <c r="I1341" s="364" t="s">
        <v>1081</v>
      </c>
      <c r="J1341" s="366" t="s">
        <v>1179</v>
      </c>
      <c r="K1341" s="366">
        <v>481559</v>
      </c>
      <c r="L1341" s="366">
        <v>6</v>
      </c>
      <c r="M1341" s="366">
        <v>481559</v>
      </c>
      <c r="N1341" s="366">
        <v>6</v>
      </c>
    </row>
    <row r="1342" spans="1:14" ht="48">
      <c r="A1342" s="364">
        <v>1340</v>
      </c>
      <c r="B1342" s="365" t="s">
        <v>23</v>
      </c>
      <c r="C1342" s="364" t="s">
        <v>1078</v>
      </c>
      <c r="D1342" s="364" t="s">
        <v>1159</v>
      </c>
      <c r="E1342" s="364" t="s">
        <v>22</v>
      </c>
      <c r="F1342" s="364" t="s">
        <v>1165</v>
      </c>
      <c r="G1342" s="365" t="s">
        <v>416</v>
      </c>
      <c r="H1342" s="364" t="s">
        <v>293</v>
      </c>
      <c r="I1342" s="364" t="s">
        <v>1081</v>
      </c>
      <c r="J1342" s="366" t="s">
        <v>1166</v>
      </c>
      <c r="K1342" s="366">
        <v>435065</v>
      </c>
      <c r="L1342" s="366">
        <v>6</v>
      </c>
      <c r="M1342" s="366">
        <v>435065</v>
      </c>
      <c r="N1342" s="366">
        <v>6</v>
      </c>
    </row>
    <row r="1343" spans="1:14" ht="36">
      <c r="A1343" s="364">
        <v>1341</v>
      </c>
      <c r="B1343" s="365" t="s">
        <v>23</v>
      </c>
      <c r="C1343" s="364" t="s">
        <v>1078</v>
      </c>
      <c r="D1343" s="364" t="s">
        <v>1079</v>
      </c>
      <c r="E1343" s="364" t="s">
        <v>22</v>
      </c>
      <c r="F1343" s="364" t="s">
        <v>1263</v>
      </c>
      <c r="G1343" s="365" t="s">
        <v>330</v>
      </c>
      <c r="H1343" s="364" t="s">
        <v>293</v>
      </c>
      <c r="I1343" s="364" t="s">
        <v>1081</v>
      </c>
      <c r="J1343" s="366" t="s">
        <v>1264</v>
      </c>
      <c r="K1343" s="366">
        <v>628268</v>
      </c>
      <c r="L1343" s="366">
        <v>6</v>
      </c>
      <c r="M1343" s="366">
        <v>628268</v>
      </c>
      <c r="N1343" s="366">
        <v>6</v>
      </c>
    </row>
    <row r="1344" spans="1:14" ht="48">
      <c r="A1344" s="364">
        <v>1342</v>
      </c>
      <c r="B1344" s="365" t="s">
        <v>23</v>
      </c>
      <c r="C1344" s="364" t="s">
        <v>1078</v>
      </c>
      <c r="D1344" s="364" t="s">
        <v>1159</v>
      </c>
      <c r="E1344" s="364" t="s">
        <v>22</v>
      </c>
      <c r="F1344" s="364" t="s">
        <v>1206</v>
      </c>
      <c r="G1344" s="365" t="s">
        <v>335</v>
      </c>
      <c r="H1344" s="364" t="s">
        <v>293</v>
      </c>
      <c r="I1344" s="364" t="s">
        <v>1081</v>
      </c>
      <c r="J1344" s="366" t="s">
        <v>1207</v>
      </c>
      <c r="K1344" s="366">
        <v>555034</v>
      </c>
      <c r="L1344" s="366">
        <v>8</v>
      </c>
      <c r="M1344" s="366">
        <v>555034</v>
      </c>
      <c r="N1344" s="366">
        <v>8</v>
      </c>
    </row>
    <row r="1345" spans="1:14" ht="36">
      <c r="A1345" s="364">
        <v>1343</v>
      </c>
      <c r="B1345" s="365" t="s">
        <v>23</v>
      </c>
      <c r="C1345" s="364" t="s">
        <v>1078</v>
      </c>
      <c r="D1345" s="364" t="s">
        <v>1079</v>
      </c>
      <c r="E1345" s="364" t="s">
        <v>22</v>
      </c>
      <c r="F1345" s="364" t="s">
        <v>1080</v>
      </c>
      <c r="G1345" s="365" t="s">
        <v>316</v>
      </c>
      <c r="H1345" s="364" t="s">
        <v>293</v>
      </c>
      <c r="I1345" s="364" t="s">
        <v>1081</v>
      </c>
      <c r="J1345" s="366" t="s">
        <v>1082</v>
      </c>
      <c r="K1345" s="366">
        <v>1082605</v>
      </c>
      <c r="L1345" s="366">
        <v>12</v>
      </c>
      <c r="M1345" s="366">
        <v>1082605</v>
      </c>
      <c r="N1345" s="366">
        <v>12</v>
      </c>
    </row>
    <row r="1346" spans="1:14" ht="36">
      <c r="A1346" s="364">
        <v>1344</v>
      </c>
      <c r="B1346" s="365" t="s">
        <v>23</v>
      </c>
      <c r="C1346" s="364" t="s">
        <v>1078</v>
      </c>
      <c r="D1346" s="364" t="s">
        <v>1079</v>
      </c>
      <c r="E1346" s="364" t="s">
        <v>22</v>
      </c>
      <c r="F1346" s="364" t="s">
        <v>1265</v>
      </c>
      <c r="G1346" s="365" t="s">
        <v>317</v>
      </c>
      <c r="H1346" s="364" t="s">
        <v>293</v>
      </c>
      <c r="I1346" s="364" t="s">
        <v>1084</v>
      </c>
      <c r="J1346" s="366" t="s">
        <v>1266</v>
      </c>
      <c r="K1346" s="366">
        <v>696683</v>
      </c>
      <c r="L1346" s="366">
        <v>8</v>
      </c>
      <c r="M1346" s="366">
        <v>696683</v>
      </c>
      <c r="N1346" s="366">
        <v>8</v>
      </c>
    </row>
    <row r="1347" spans="1:14" ht="36">
      <c r="A1347" s="364">
        <v>1345</v>
      </c>
      <c r="B1347" s="365" t="s">
        <v>23</v>
      </c>
      <c r="C1347" s="364" t="s">
        <v>1078</v>
      </c>
      <c r="D1347" s="364" t="s">
        <v>1079</v>
      </c>
      <c r="E1347" s="364" t="s">
        <v>22</v>
      </c>
      <c r="F1347" s="364" t="s">
        <v>1153</v>
      </c>
      <c r="G1347" s="365" t="s">
        <v>969</v>
      </c>
      <c r="H1347" s="364" t="s">
        <v>293</v>
      </c>
      <c r="I1347" s="364" t="s">
        <v>1084</v>
      </c>
      <c r="J1347" s="366" t="s">
        <v>1154</v>
      </c>
      <c r="K1347" s="366">
        <v>1580304</v>
      </c>
      <c r="L1347" s="366">
        <v>16</v>
      </c>
      <c r="M1347" s="366">
        <v>1580304</v>
      </c>
      <c r="N1347" s="366">
        <v>16</v>
      </c>
    </row>
    <row r="1348" spans="1:14" ht="36">
      <c r="A1348" s="364">
        <v>1346</v>
      </c>
      <c r="B1348" s="365" t="s">
        <v>23</v>
      </c>
      <c r="C1348" s="364" t="s">
        <v>1078</v>
      </c>
      <c r="D1348" s="364" t="s">
        <v>1079</v>
      </c>
      <c r="E1348" s="364" t="s">
        <v>22</v>
      </c>
      <c r="F1348" s="364" t="s">
        <v>1094</v>
      </c>
      <c r="G1348" s="365" t="s">
        <v>336</v>
      </c>
      <c r="H1348" s="364" t="s">
        <v>293</v>
      </c>
      <c r="I1348" s="364" t="s">
        <v>1084</v>
      </c>
      <c r="J1348" s="366" t="s">
        <v>1095</v>
      </c>
      <c r="K1348" s="366">
        <v>-139803</v>
      </c>
      <c r="L1348" s="366">
        <v>-1</v>
      </c>
      <c r="M1348" s="366">
        <v>-139803</v>
      </c>
      <c r="N1348" s="366">
        <v>-1</v>
      </c>
    </row>
    <row r="1349" spans="1:14" ht="36">
      <c r="A1349" s="364">
        <v>1347</v>
      </c>
      <c r="B1349" s="365" t="s">
        <v>23</v>
      </c>
      <c r="C1349" s="364" t="s">
        <v>1078</v>
      </c>
      <c r="D1349" s="364" t="s">
        <v>1079</v>
      </c>
      <c r="E1349" s="364" t="s">
        <v>22</v>
      </c>
      <c r="F1349" s="364" t="s">
        <v>1083</v>
      </c>
      <c r="G1349" s="365" t="s">
        <v>312</v>
      </c>
      <c r="H1349" s="364" t="s">
        <v>293</v>
      </c>
      <c r="I1349" s="364" t="s">
        <v>1084</v>
      </c>
      <c r="J1349" s="366" t="s">
        <v>1085</v>
      </c>
      <c r="K1349" s="366">
        <v>1690596</v>
      </c>
      <c r="L1349" s="366">
        <v>13</v>
      </c>
      <c r="M1349" s="366">
        <v>1690596</v>
      </c>
      <c r="N1349" s="366">
        <v>13</v>
      </c>
    </row>
    <row r="1350" spans="1:14" ht="36">
      <c r="A1350" s="364">
        <v>1348</v>
      </c>
      <c r="B1350" s="365" t="s">
        <v>23</v>
      </c>
      <c r="C1350" s="364" t="s">
        <v>1078</v>
      </c>
      <c r="D1350" s="364" t="s">
        <v>1079</v>
      </c>
      <c r="E1350" s="364" t="s">
        <v>22</v>
      </c>
      <c r="F1350" s="364" t="s">
        <v>1180</v>
      </c>
      <c r="G1350" s="365" t="s">
        <v>417</v>
      </c>
      <c r="H1350" s="364" t="s">
        <v>293</v>
      </c>
      <c r="I1350" s="364" t="s">
        <v>1084</v>
      </c>
      <c r="J1350" s="366" t="s">
        <v>1181</v>
      </c>
      <c r="K1350" s="366">
        <v>1266532</v>
      </c>
      <c r="L1350" s="366">
        <v>15</v>
      </c>
      <c r="M1350" s="366">
        <v>1266532</v>
      </c>
      <c r="N1350" s="366">
        <v>15</v>
      </c>
    </row>
    <row r="1351" spans="1:14" ht="24">
      <c r="A1351" s="364">
        <v>1349</v>
      </c>
      <c r="B1351" s="365" t="s">
        <v>23</v>
      </c>
      <c r="C1351" s="364" t="s">
        <v>1078</v>
      </c>
      <c r="D1351" s="364" t="s">
        <v>1079</v>
      </c>
      <c r="E1351" s="364" t="s">
        <v>22</v>
      </c>
      <c r="F1351" s="364" t="s">
        <v>1281</v>
      </c>
      <c r="G1351" s="365" t="s">
        <v>368</v>
      </c>
      <c r="H1351" s="364" t="s">
        <v>296</v>
      </c>
      <c r="I1351" s="364" t="s">
        <v>1282</v>
      </c>
      <c r="J1351" s="366" t="s">
        <v>1283</v>
      </c>
      <c r="K1351" s="366">
        <v>397181</v>
      </c>
      <c r="L1351" s="366">
        <v>2</v>
      </c>
      <c r="M1351" s="366">
        <v>397181</v>
      </c>
      <c r="N1351" s="366">
        <v>2</v>
      </c>
    </row>
    <row r="1352" spans="1:14" ht="24">
      <c r="A1352" s="364">
        <v>1350</v>
      </c>
      <c r="B1352" s="365" t="s">
        <v>23</v>
      </c>
      <c r="C1352" s="364" t="s">
        <v>1078</v>
      </c>
      <c r="D1352" s="364" t="s">
        <v>1079</v>
      </c>
      <c r="E1352" s="364" t="s">
        <v>22</v>
      </c>
      <c r="F1352" s="364" t="s">
        <v>1279</v>
      </c>
      <c r="G1352" s="365" t="s">
        <v>369</v>
      </c>
      <c r="H1352" s="364" t="s">
        <v>296</v>
      </c>
      <c r="I1352" s="364" t="s">
        <v>1187</v>
      </c>
      <c r="J1352" s="366" t="s">
        <v>1280</v>
      </c>
      <c r="K1352" s="366">
        <v>407630</v>
      </c>
      <c r="L1352" s="366">
        <v>2</v>
      </c>
      <c r="M1352" s="366">
        <v>407630</v>
      </c>
      <c r="N1352" s="366">
        <v>2</v>
      </c>
    </row>
    <row r="1353" spans="1:14" ht="48">
      <c r="A1353" s="364">
        <v>1351</v>
      </c>
      <c r="B1353" s="365" t="s">
        <v>23</v>
      </c>
      <c r="C1353" s="364" t="s">
        <v>1078</v>
      </c>
      <c r="D1353" s="364" t="s">
        <v>1090</v>
      </c>
      <c r="E1353" s="364" t="s">
        <v>22</v>
      </c>
      <c r="F1353" s="364" t="s">
        <v>1492</v>
      </c>
      <c r="G1353" s="365" t="s">
        <v>1064</v>
      </c>
      <c r="H1353" s="364" t="s">
        <v>284</v>
      </c>
      <c r="I1353" s="364" t="s">
        <v>1251</v>
      </c>
      <c r="J1353" s="366" t="s">
        <v>1493</v>
      </c>
      <c r="K1353" s="366">
        <v>3542901</v>
      </c>
      <c r="L1353" s="366">
        <v>12</v>
      </c>
      <c r="M1353" s="366">
        <v>3542901</v>
      </c>
      <c r="N1353" s="366">
        <v>12</v>
      </c>
    </row>
    <row r="1354" spans="1:14" ht="36">
      <c r="A1354" s="364">
        <v>1352</v>
      </c>
      <c r="B1354" s="365" t="s">
        <v>23</v>
      </c>
      <c r="C1354" s="364" t="s">
        <v>1078</v>
      </c>
      <c r="D1354" s="364" t="s">
        <v>1090</v>
      </c>
      <c r="E1354" s="364" t="s">
        <v>22</v>
      </c>
      <c r="F1354" s="364" t="s">
        <v>1250</v>
      </c>
      <c r="G1354" s="365" t="s">
        <v>370</v>
      </c>
      <c r="H1354" s="364" t="s">
        <v>285</v>
      </c>
      <c r="I1354" s="364" t="s">
        <v>1251</v>
      </c>
      <c r="J1354" s="366" t="s">
        <v>1252</v>
      </c>
      <c r="K1354" s="366">
        <v>1117182</v>
      </c>
      <c r="L1354" s="366">
        <v>4</v>
      </c>
      <c r="M1354" s="366">
        <v>1117182</v>
      </c>
      <c r="N1354" s="366">
        <v>4</v>
      </c>
    </row>
    <row r="1355" spans="1:14" ht="36">
      <c r="A1355" s="364">
        <v>1353</v>
      </c>
      <c r="B1355" s="365" t="s">
        <v>23</v>
      </c>
      <c r="C1355" s="364" t="s">
        <v>1078</v>
      </c>
      <c r="D1355" s="364" t="s">
        <v>1090</v>
      </c>
      <c r="E1355" s="364" t="s">
        <v>22</v>
      </c>
      <c r="F1355" s="364" t="s">
        <v>1827</v>
      </c>
      <c r="G1355" s="365" t="s">
        <v>423</v>
      </c>
      <c r="H1355" s="364" t="s">
        <v>283</v>
      </c>
      <c r="I1355" s="364" t="s">
        <v>1092</v>
      </c>
      <c r="J1355" s="366" t="s">
        <v>1241</v>
      </c>
      <c r="K1355" s="366">
        <v>-329323</v>
      </c>
      <c r="L1355" s="366">
        <v>-2</v>
      </c>
      <c r="M1355" s="366">
        <v>-329323</v>
      </c>
      <c r="N1355" s="366">
        <v>-2</v>
      </c>
    </row>
    <row r="1356" spans="1:14" ht="36">
      <c r="A1356" s="364">
        <v>1354</v>
      </c>
      <c r="B1356" s="365" t="s">
        <v>23</v>
      </c>
      <c r="C1356" s="364" t="s">
        <v>1078</v>
      </c>
      <c r="D1356" s="364" t="s">
        <v>1079</v>
      </c>
      <c r="E1356" s="364" t="s">
        <v>22</v>
      </c>
      <c r="F1356" s="364" t="s">
        <v>1348</v>
      </c>
      <c r="G1356" s="365" t="s">
        <v>970</v>
      </c>
      <c r="H1356" s="364" t="s">
        <v>971</v>
      </c>
      <c r="I1356" s="364" t="s">
        <v>1092</v>
      </c>
      <c r="J1356" s="366" t="s">
        <v>1349</v>
      </c>
      <c r="K1356" s="366">
        <v>-653152</v>
      </c>
      <c r="L1356" s="366">
        <v>-4</v>
      </c>
      <c r="M1356" s="366">
        <v>-653152</v>
      </c>
      <c r="N1356" s="366">
        <v>-4</v>
      </c>
    </row>
    <row r="1357" spans="1:14" ht="36">
      <c r="A1357" s="364">
        <v>1355</v>
      </c>
      <c r="B1357" s="365" t="s">
        <v>23</v>
      </c>
      <c r="C1357" s="364" t="s">
        <v>1078</v>
      </c>
      <c r="D1357" s="364" t="s">
        <v>1086</v>
      </c>
      <c r="E1357" s="364" t="s">
        <v>22</v>
      </c>
      <c r="F1357" s="364" t="s">
        <v>1232</v>
      </c>
      <c r="G1357" s="365" t="s">
        <v>972</v>
      </c>
      <c r="H1357" s="364" t="s">
        <v>295</v>
      </c>
      <c r="I1357" s="364" t="s">
        <v>1092</v>
      </c>
      <c r="J1357" s="366" t="s">
        <v>1233</v>
      </c>
      <c r="K1357" s="366">
        <v>-2597274</v>
      </c>
      <c r="L1357" s="366">
        <v>-27</v>
      </c>
      <c r="M1357" s="366">
        <v>-2597274</v>
      </c>
      <c r="N1357" s="366">
        <v>-27</v>
      </c>
    </row>
    <row r="1358" spans="1:14" ht="24">
      <c r="A1358" s="364">
        <v>1356</v>
      </c>
      <c r="B1358" s="365" t="s">
        <v>23</v>
      </c>
      <c r="C1358" s="364" t="s">
        <v>1078</v>
      </c>
      <c r="D1358" s="364" t="s">
        <v>1090</v>
      </c>
      <c r="E1358" s="364" t="s">
        <v>22</v>
      </c>
      <c r="F1358" s="364" t="s">
        <v>1224</v>
      </c>
      <c r="G1358" s="365" t="s">
        <v>331</v>
      </c>
      <c r="H1358" s="364" t="s">
        <v>285</v>
      </c>
      <c r="I1358" s="364" t="s">
        <v>1092</v>
      </c>
      <c r="J1358" s="366" t="s">
        <v>1225</v>
      </c>
      <c r="K1358" s="366">
        <v>-3496280</v>
      </c>
      <c r="L1358" s="366">
        <v>-12</v>
      </c>
      <c r="M1358" s="366">
        <v>-3496280</v>
      </c>
      <c r="N1358" s="366">
        <v>-12</v>
      </c>
    </row>
    <row r="1359" spans="1:14" ht="24">
      <c r="A1359" s="364">
        <v>1357</v>
      </c>
      <c r="B1359" s="365" t="s">
        <v>23</v>
      </c>
      <c r="C1359" s="364" t="s">
        <v>1078</v>
      </c>
      <c r="D1359" s="364" t="s">
        <v>1131</v>
      </c>
      <c r="E1359" s="364" t="s">
        <v>22</v>
      </c>
      <c r="F1359" s="364" t="s">
        <v>1828</v>
      </c>
      <c r="G1359" s="365" t="s">
        <v>1829</v>
      </c>
      <c r="H1359" s="364" t="s">
        <v>290</v>
      </c>
      <c r="I1359" s="364" t="s">
        <v>1092</v>
      </c>
      <c r="J1359" s="366" t="s">
        <v>1830</v>
      </c>
      <c r="K1359" s="366">
        <v>-551663</v>
      </c>
      <c r="L1359" s="366">
        <v>-4</v>
      </c>
      <c r="M1359" s="366">
        <v>-551663</v>
      </c>
      <c r="N1359" s="366">
        <v>-4</v>
      </c>
    </row>
    <row r="1360" spans="1:14" ht="36">
      <c r="A1360" s="364">
        <v>1358</v>
      </c>
      <c r="B1360" s="365" t="s">
        <v>23</v>
      </c>
      <c r="C1360" s="364" t="s">
        <v>1078</v>
      </c>
      <c r="D1360" s="364" t="s">
        <v>1079</v>
      </c>
      <c r="E1360" s="364" t="s">
        <v>22</v>
      </c>
      <c r="F1360" s="364" t="s">
        <v>1831</v>
      </c>
      <c r="G1360" s="365" t="s">
        <v>1832</v>
      </c>
      <c r="H1360" s="364" t="s">
        <v>299</v>
      </c>
      <c r="I1360" s="364" t="s">
        <v>1092</v>
      </c>
      <c r="J1360" s="366" t="s">
        <v>1833</v>
      </c>
      <c r="K1360" s="366">
        <v>2886035</v>
      </c>
      <c r="L1360" s="366">
        <v>15</v>
      </c>
      <c r="M1360" s="366">
        <v>2886035</v>
      </c>
      <c r="N1360" s="366">
        <v>15</v>
      </c>
    </row>
    <row r="1361" spans="1:14" ht="36">
      <c r="A1361" s="364">
        <v>1359</v>
      </c>
      <c r="B1361" s="365" t="s">
        <v>23</v>
      </c>
      <c r="C1361" s="364" t="s">
        <v>1078</v>
      </c>
      <c r="D1361" s="364" t="s">
        <v>1090</v>
      </c>
      <c r="E1361" s="364" t="s">
        <v>22</v>
      </c>
      <c r="F1361" s="364" t="s">
        <v>1360</v>
      </c>
      <c r="G1361" s="365" t="s">
        <v>371</v>
      </c>
      <c r="H1361" s="364" t="s">
        <v>286</v>
      </c>
      <c r="I1361" s="364" t="s">
        <v>1092</v>
      </c>
      <c r="J1361" s="366" t="s">
        <v>1361</v>
      </c>
      <c r="K1361" s="366">
        <v>1319810</v>
      </c>
      <c r="L1361" s="366">
        <v>4</v>
      </c>
      <c r="M1361" s="366">
        <v>1319810</v>
      </c>
      <c r="N1361" s="366">
        <v>4</v>
      </c>
    </row>
    <row r="1362" spans="1:14" ht="48">
      <c r="A1362" s="364">
        <v>1360</v>
      </c>
      <c r="B1362" s="365" t="s">
        <v>23</v>
      </c>
      <c r="C1362" s="364" t="s">
        <v>1078</v>
      </c>
      <c r="D1362" s="364" t="s">
        <v>1079</v>
      </c>
      <c r="E1362" s="364" t="s">
        <v>22</v>
      </c>
      <c r="F1362" s="364" t="s">
        <v>1870</v>
      </c>
      <c r="G1362" s="365" t="s">
        <v>1871</v>
      </c>
      <c r="H1362" s="364" t="s">
        <v>295</v>
      </c>
      <c r="I1362" s="364" t="s">
        <v>1092</v>
      </c>
      <c r="J1362" s="366" t="s">
        <v>1872</v>
      </c>
      <c r="K1362" s="366">
        <v>-107554</v>
      </c>
      <c r="L1362" s="366">
        <v>-1</v>
      </c>
      <c r="M1362" s="366">
        <v>-107554</v>
      </c>
      <c r="N1362" s="366">
        <v>-1</v>
      </c>
    </row>
    <row r="1363" spans="1:14" ht="24">
      <c r="A1363" s="364">
        <v>1361</v>
      </c>
      <c r="B1363" s="365" t="s">
        <v>23</v>
      </c>
      <c r="C1363" s="364" t="s">
        <v>1078</v>
      </c>
      <c r="D1363" s="364" t="s">
        <v>1131</v>
      </c>
      <c r="E1363" s="364" t="s">
        <v>22</v>
      </c>
      <c r="F1363" s="364" t="s">
        <v>1315</v>
      </c>
      <c r="G1363" s="365" t="s">
        <v>425</v>
      </c>
      <c r="H1363" s="364" t="s">
        <v>290</v>
      </c>
      <c r="I1363" s="364" t="s">
        <v>1092</v>
      </c>
      <c r="J1363" s="366" t="s">
        <v>1316</v>
      </c>
      <c r="K1363" s="366">
        <v>1042624</v>
      </c>
      <c r="L1363" s="366">
        <v>8</v>
      </c>
      <c r="M1363" s="366">
        <v>1042624</v>
      </c>
      <c r="N1363" s="366">
        <v>8</v>
      </c>
    </row>
    <row r="1364" spans="1:14" ht="36">
      <c r="A1364" s="364">
        <v>1362</v>
      </c>
      <c r="B1364" s="365" t="s">
        <v>23</v>
      </c>
      <c r="C1364" s="364" t="s">
        <v>1078</v>
      </c>
      <c r="D1364" s="364" t="s">
        <v>1131</v>
      </c>
      <c r="E1364" s="364" t="s">
        <v>22</v>
      </c>
      <c r="F1364" s="364" t="s">
        <v>1238</v>
      </c>
      <c r="G1364" s="365" t="s">
        <v>1028</v>
      </c>
      <c r="H1364" s="364" t="s">
        <v>292</v>
      </c>
      <c r="I1364" s="364" t="s">
        <v>1092</v>
      </c>
      <c r="J1364" s="366" t="s">
        <v>1239</v>
      </c>
      <c r="K1364" s="366">
        <v>650780</v>
      </c>
      <c r="L1364" s="366">
        <v>2</v>
      </c>
      <c r="M1364" s="366">
        <v>650780</v>
      </c>
      <c r="N1364" s="366">
        <v>2</v>
      </c>
    </row>
    <row r="1365" spans="1:14" ht="36">
      <c r="A1365" s="364">
        <v>1363</v>
      </c>
      <c r="B1365" s="365" t="s">
        <v>23</v>
      </c>
      <c r="C1365" s="364" t="s">
        <v>1078</v>
      </c>
      <c r="D1365" s="364" t="s">
        <v>1131</v>
      </c>
      <c r="E1365" s="364" t="s">
        <v>22</v>
      </c>
      <c r="F1365" s="364" t="s">
        <v>1430</v>
      </c>
      <c r="G1365" s="365" t="s">
        <v>1031</v>
      </c>
      <c r="H1365" s="364" t="s">
        <v>284</v>
      </c>
      <c r="I1365" s="364" t="s">
        <v>1092</v>
      </c>
      <c r="J1365" s="366" t="s">
        <v>1431</v>
      </c>
      <c r="K1365" s="366">
        <v>1214301</v>
      </c>
      <c r="L1365" s="366">
        <v>4</v>
      </c>
      <c r="M1365" s="366">
        <v>1214301</v>
      </c>
      <c r="N1365" s="366">
        <v>4</v>
      </c>
    </row>
    <row r="1366" spans="1:14" ht="36">
      <c r="A1366" s="364">
        <v>1364</v>
      </c>
      <c r="B1366" s="365" t="s">
        <v>23</v>
      </c>
      <c r="C1366" s="364" t="s">
        <v>1078</v>
      </c>
      <c r="D1366" s="364" t="s">
        <v>1131</v>
      </c>
      <c r="E1366" s="364" t="s">
        <v>22</v>
      </c>
      <c r="F1366" s="364" t="s">
        <v>1305</v>
      </c>
      <c r="G1366" s="365" t="s">
        <v>350</v>
      </c>
      <c r="H1366" s="364" t="s">
        <v>284</v>
      </c>
      <c r="I1366" s="364" t="s">
        <v>1092</v>
      </c>
      <c r="J1366" s="366" t="s">
        <v>1306</v>
      </c>
      <c r="K1366" s="366">
        <v>5046040</v>
      </c>
      <c r="L1366" s="366">
        <v>15</v>
      </c>
      <c r="M1366" s="366">
        <v>5046040</v>
      </c>
      <c r="N1366" s="366">
        <v>15</v>
      </c>
    </row>
    <row r="1367" spans="1:14" ht="36">
      <c r="A1367" s="364">
        <v>1365</v>
      </c>
      <c r="B1367" s="365" t="s">
        <v>23</v>
      </c>
      <c r="C1367" s="364" t="s">
        <v>1078</v>
      </c>
      <c r="D1367" s="364" t="s">
        <v>1079</v>
      </c>
      <c r="E1367" s="364" t="s">
        <v>22</v>
      </c>
      <c r="F1367" s="364" t="s">
        <v>1149</v>
      </c>
      <c r="G1367" s="365" t="s">
        <v>976</v>
      </c>
      <c r="H1367" s="364" t="s">
        <v>292</v>
      </c>
      <c r="I1367" s="364" t="s">
        <v>1092</v>
      </c>
      <c r="J1367" s="366" t="s">
        <v>1150</v>
      </c>
      <c r="K1367" s="366">
        <v>1342202</v>
      </c>
      <c r="L1367" s="366">
        <v>5</v>
      </c>
      <c r="M1367" s="366">
        <v>1342202</v>
      </c>
      <c r="N1367" s="366">
        <v>5</v>
      </c>
    </row>
    <row r="1368" spans="1:14" ht="48">
      <c r="A1368" s="364">
        <v>1366</v>
      </c>
      <c r="B1368" s="365" t="s">
        <v>23</v>
      </c>
      <c r="C1368" s="364" t="s">
        <v>1078</v>
      </c>
      <c r="D1368" s="364" t="s">
        <v>1131</v>
      </c>
      <c r="E1368" s="364" t="s">
        <v>22</v>
      </c>
      <c r="F1368" s="364" t="s">
        <v>1660</v>
      </c>
      <c r="G1368" s="365" t="s">
        <v>1661</v>
      </c>
      <c r="H1368" s="364" t="s">
        <v>292</v>
      </c>
      <c r="I1368" s="364" t="s">
        <v>1092</v>
      </c>
      <c r="J1368" s="366" t="s">
        <v>1289</v>
      </c>
      <c r="K1368" s="366">
        <v>476994</v>
      </c>
      <c r="L1368" s="366">
        <v>2</v>
      </c>
      <c r="M1368" s="366">
        <v>476994</v>
      </c>
      <c r="N1368" s="366">
        <v>2</v>
      </c>
    </row>
    <row r="1369" spans="1:14" ht="36">
      <c r="A1369" s="364">
        <v>1367</v>
      </c>
      <c r="B1369" s="365" t="s">
        <v>23</v>
      </c>
      <c r="C1369" s="364" t="s">
        <v>1078</v>
      </c>
      <c r="D1369" s="364" t="s">
        <v>1090</v>
      </c>
      <c r="E1369" s="364" t="s">
        <v>22</v>
      </c>
      <c r="F1369" s="364" t="s">
        <v>1240</v>
      </c>
      <c r="G1369" s="365" t="s">
        <v>423</v>
      </c>
      <c r="H1369" s="364" t="s">
        <v>283</v>
      </c>
      <c r="I1369" s="364" t="s">
        <v>1092</v>
      </c>
      <c r="J1369" s="366" t="s">
        <v>1241</v>
      </c>
      <c r="K1369" s="366">
        <v>658646</v>
      </c>
      <c r="L1369" s="366">
        <v>4</v>
      </c>
      <c r="M1369" s="366">
        <v>658646</v>
      </c>
      <c r="N1369" s="366">
        <v>4</v>
      </c>
    </row>
    <row r="1370" spans="1:14" ht="48">
      <c r="A1370" s="364">
        <v>1368</v>
      </c>
      <c r="B1370" s="365" t="s">
        <v>23</v>
      </c>
      <c r="C1370" s="364" t="s">
        <v>1078</v>
      </c>
      <c r="D1370" s="364" t="s">
        <v>1079</v>
      </c>
      <c r="E1370" s="364" t="s">
        <v>22</v>
      </c>
      <c r="F1370" s="364" t="s">
        <v>1246</v>
      </c>
      <c r="G1370" s="365" t="s">
        <v>959</v>
      </c>
      <c r="H1370" s="364" t="s">
        <v>960</v>
      </c>
      <c r="I1370" s="364" t="s">
        <v>1092</v>
      </c>
      <c r="J1370" s="366" t="s">
        <v>1247</v>
      </c>
      <c r="K1370" s="366">
        <v>-12211732</v>
      </c>
      <c r="L1370" s="366">
        <v>-62</v>
      </c>
      <c r="M1370" s="366">
        <v>-12211732</v>
      </c>
      <c r="N1370" s="366">
        <v>-62</v>
      </c>
    </row>
    <row r="1371" spans="1:14" ht="60">
      <c r="A1371" s="364">
        <v>1369</v>
      </c>
      <c r="B1371" s="365" t="s">
        <v>81</v>
      </c>
      <c r="C1371" s="364" t="s">
        <v>1078</v>
      </c>
      <c r="D1371" s="364" t="s">
        <v>1090</v>
      </c>
      <c r="E1371" s="364" t="s">
        <v>67</v>
      </c>
      <c r="F1371" s="364" t="s">
        <v>1140</v>
      </c>
      <c r="G1371" s="365" t="s">
        <v>321</v>
      </c>
      <c r="H1371" s="364" t="s">
        <v>287</v>
      </c>
      <c r="I1371" s="364" t="s">
        <v>1092</v>
      </c>
      <c r="J1371" s="366" t="s">
        <v>1141</v>
      </c>
      <c r="K1371" s="366">
        <v>597210</v>
      </c>
      <c r="L1371" s="366">
        <v>6</v>
      </c>
      <c r="M1371" s="366">
        <v>597210</v>
      </c>
      <c r="N1371" s="366">
        <v>6</v>
      </c>
    </row>
    <row r="1372" spans="1:14" ht="60">
      <c r="A1372" s="364">
        <v>1370</v>
      </c>
      <c r="B1372" s="365" t="s">
        <v>81</v>
      </c>
      <c r="C1372" s="364" t="s">
        <v>1078</v>
      </c>
      <c r="D1372" s="364" t="s">
        <v>1090</v>
      </c>
      <c r="E1372" s="364" t="s">
        <v>67</v>
      </c>
      <c r="F1372" s="364" t="s">
        <v>1138</v>
      </c>
      <c r="G1372" s="365" t="s">
        <v>351</v>
      </c>
      <c r="H1372" s="364" t="s">
        <v>287</v>
      </c>
      <c r="I1372" s="364" t="s">
        <v>1092</v>
      </c>
      <c r="J1372" s="366" t="s">
        <v>1139</v>
      </c>
      <c r="K1372" s="366">
        <v>389470</v>
      </c>
      <c r="L1372" s="366">
        <v>4</v>
      </c>
      <c r="M1372" s="366">
        <v>389470</v>
      </c>
      <c r="N1372" s="366">
        <v>4</v>
      </c>
    </row>
    <row r="1373" spans="1:14" ht="60">
      <c r="A1373" s="364">
        <v>1371</v>
      </c>
      <c r="B1373" s="365" t="s">
        <v>81</v>
      </c>
      <c r="C1373" s="364" t="s">
        <v>1078</v>
      </c>
      <c r="D1373" s="364" t="s">
        <v>1090</v>
      </c>
      <c r="E1373" s="364" t="s">
        <v>67</v>
      </c>
      <c r="F1373" s="364" t="s">
        <v>1214</v>
      </c>
      <c r="G1373" s="365" t="s">
        <v>1010</v>
      </c>
      <c r="H1373" s="364" t="s">
        <v>287</v>
      </c>
      <c r="I1373" s="364" t="s">
        <v>1092</v>
      </c>
      <c r="J1373" s="366" t="s">
        <v>1215</v>
      </c>
      <c r="K1373" s="366">
        <v>182070</v>
      </c>
      <c r="L1373" s="366">
        <v>2</v>
      </c>
      <c r="M1373" s="366">
        <v>182070</v>
      </c>
      <c r="N1373" s="366">
        <v>2</v>
      </c>
    </row>
    <row r="1374" spans="1:14" ht="60">
      <c r="A1374" s="364">
        <v>1372</v>
      </c>
      <c r="B1374" s="365" t="s">
        <v>81</v>
      </c>
      <c r="C1374" s="364" t="s">
        <v>1078</v>
      </c>
      <c r="D1374" s="364" t="s">
        <v>1090</v>
      </c>
      <c r="E1374" s="364" t="s">
        <v>67</v>
      </c>
      <c r="F1374" s="364" t="s">
        <v>1776</v>
      </c>
      <c r="G1374" s="365" t="s">
        <v>347</v>
      </c>
      <c r="H1374" s="364" t="s">
        <v>287</v>
      </c>
      <c r="I1374" s="364" t="s">
        <v>1092</v>
      </c>
      <c r="J1374" s="366" t="s">
        <v>1777</v>
      </c>
      <c r="K1374" s="366">
        <v>472600</v>
      </c>
      <c r="L1374" s="366">
        <v>4</v>
      </c>
      <c r="M1374" s="366">
        <v>472600</v>
      </c>
      <c r="N1374" s="366">
        <v>4</v>
      </c>
    </row>
    <row r="1375" spans="1:14" ht="60">
      <c r="A1375" s="364">
        <v>1373</v>
      </c>
      <c r="B1375" s="365" t="s">
        <v>81</v>
      </c>
      <c r="C1375" s="364" t="s">
        <v>1078</v>
      </c>
      <c r="D1375" s="364" t="s">
        <v>1079</v>
      </c>
      <c r="E1375" s="364" t="s">
        <v>67</v>
      </c>
      <c r="F1375" s="364" t="s">
        <v>1100</v>
      </c>
      <c r="G1375" s="365" t="s">
        <v>324</v>
      </c>
      <c r="H1375" s="364" t="s">
        <v>298</v>
      </c>
      <c r="I1375" s="364" t="s">
        <v>1092</v>
      </c>
      <c r="J1375" s="366" t="s">
        <v>1101</v>
      </c>
      <c r="K1375" s="366">
        <v>145200</v>
      </c>
      <c r="L1375" s="366">
        <v>2</v>
      </c>
      <c r="M1375" s="366">
        <v>145200</v>
      </c>
      <c r="N1375" s="366">
        <v>2</v>
      </c>
    </row>
    <row r="1376" spans="1:14" ht="60">
      <c r="A1376" s="364">
        <v>1374</v>
      </c>
      <c r="B1376" s="365" t="s">
        <v>81</v>
      </c>
      <c r="C1376" s="364" t="s">
        <v>1078</v>
      </c>
      <c r="D1376" s="364" t="s">
        <v>1079</v>
      </c>
      <c r="E1376" s="364" t="s">
        <v>67</v>
      </c>
      <c r="F1376" s="364" t="s">
        <v>1157</v>
      </c>
      <c r="G1376" s="365" t="s">
        <v>337</v>
      </c>
      <c r="H1376" s="364" t="s">
        <v>298</v>
      </c>
      <c r="I1376" s="364" t="s">
        <v>1092</v>
      </c>
      <c r="J1376" s="366" t="s">
        <v>1158</v>
      </c>
      <c r="K1376" s="366">
        <v>155520</v>
      </c>
      <c r="L1376" s="366">
        <v>2</v>
      </c>
      <c r="M1376" s="366">
        <v>155520</v>
      </c>
      <c r="N1376" s="366">
        <v>2</v>
      </c>
    </row>
    <row r="1377" spans="1:14" ht="60">
      <c r="A1377" s="364">
        <v>1375</v>
      </c>
      <c r="B1377" s="365" t="s">
        <v>81</v>
      </c>
      <c r="C1377" s="364" t="s">
        <v>1078</v>
      </c>
      <c r="D1377" s="364" t="s">
        <v>1079</v>
      </c>
      <c r="E1377" s="364" t="s">
        <v>67</v>
      </c>
      <c r="F1377" s="364" t="s">
        <v>1374</v>
      </c>
      <c r="G1377" s="365" t="s">
        <v>1042</v>
      </c>
      <c r="H1377" s="364" t="s">
        <v>291</v>
      </c>
      <c r="I1377" s="364" t="s">
        <v>1081</v>
      </c>
      <c r="J1377" s="366" t="s">
        <v>1375</v>
      </c>
      <c r="K1377" s="366">
        <v>285652</v>
      </c>
      <c r="L1377" s="366">
        <v>2</v>
      </c>
      <c r="M1377" s="366">
        <v>285652</v>
      </c>
      <c r="N1377" s="366">
        <v>2</v>
      </c>
    </row>
    <row r="1378" spans="1:14" ht="60">
      <c r="A1378" s="364">
        <v>1376</v>
      </c>
      <c r="B1378" s="365" t="s">
        <v>81</v>
      </c>
      <c r="C1378" s="364" t="s">
        <v>1078</v>
      </c>
      <c r="D1378" s="364" t="s">
        <v>1086</v>
      </c>
      <c r="E1378" s="364" t="s">
        <v>67</v>
      </c>
      <c r="F1378" s="364" t="s">
        <v>1208</v>
      </c>
      <c r="G1378" s="365" t="s">
        <v>415</v>
      </c>
      <c r="H1378" s="364" t="s">
        <v>293</v>
      </c>
      <c r="I1378" s="364" t="s">
        <v>1081</v>
      </c>
      <c r="J1378" s="366" t="s">
        <v>1209</v>
      </c>
      <c r="K1378" s="366">
        <v>139253</v>
      </c>
      <c r="L1378" s="366">
        <v>2</v>
      </c>
      <c r="M1378" s="366">
        <v>139253</v>
      </c>
      <c r="N1378" s="366">
        <v>2</v>
      </c>
    </row>
    <row r="1379" spans="1:14" ht="60">
      <c r="A1379" s="364">
        <v>1377</v>
      </c>
      <c r="B1379" s="365" t="s">
        <v>81</v>
      </c>
      <c r="C1379" s="364" t="s">
        <v>1078</v>
      </c>
      <c r="D1379" s="364" t="s">
        <v>1079</v>
      </c>
      <c r="E1379" s="364" t="s">
        <v>67</v>
      </c>
      <c r="F1379" s="364" t="s">
        <v>1222</v>
      </c>
      <c r="G1379" s="365" t="s">
        <v>968</v>
      </c>
      <c r="H1379" s="364" t="s">
        <v>293</v>
      </c>
      <c r="I1379" s="364" t="s">
        <v>1084</v>
      </c>
      <c r="J1379" s="366" t="s">
        <v>1223</v>
      </c>
      <c r="K1379" s="366">
        <v>243415</v>
      </c>
      <c r="L1379" s="366">
        <v>2</v>
      </c>
      <c r="M1379" s="366">
        <v>243415</v>
      </c>
      <c r="N1379" s="366">
        <v>2</v>
      </c>
    </row>
    <row r="1380" spans="1:14" ht="60">
      <c r="A1380" s="364">
        <v>1378</v>
      </c>
      <c r="B1380" s="365" t="s">
        <v>81</v>
      </c>
      <c r="C1380" s="364" t="s">
        <v>1078</v>
      </c>
      <c r="D1380" s="364" t="s">
        <v>1079</v>
      </c>
      <c r="E1380" s="364" t="s">
        <v>67</v>
      </c>
      <c r="F1380" s="364" t="s">
        <v>1153</v>
      </c>
      <c r="G1380" s="365" t="s">
        <v>969</v>
      </c>
      <c r="H1380" s="364" t="s">
        <v>293</v>
      </c>
      <c r="I1380" s="364" t="s">
        <v>1084</v>
      </c>
      <c r="J1380" s="366" t="s">
        <v>1154</v>
      </c>
      <c r="K1380" s="366">
        <v>422136</v>
      </c>
      <c r="L1380" s="366">
        <v>4</v>
      </c>
      <c r="M1380" s="366">
        <v>422136</v>
      </c>
      <c r="N1380" s="366">
        <v>4</v>
      </c>
    </row>
    <row r="1381" spans="1:14" ht="60">
      <c r="A1381" s="364">
        <v>1379</v>
      </c>
      <c r="B1381" s="365" t="s">
        <v>81</v>
      </c>
      <c r="C1381" s="364" t="s">
        <v>1078</v>
      </c>
      <c r="D1381" s="364" t="s">
        <v>1079</v>
      </c>
      <c r="E1381" s="364" t="s">
        <v>67</v>
      </c>
      <c r="F1381" s="364" t="s">
        <v>1083</v>
      </c>
      <c r="G1381" s="365" t="s">
        <v>312</v>
      </c>
      <c r="H1381" s="364" t="s">
        <v>293</v>
      </c>
      <c r="I1381" s="364" t="s">
        <v>1084</v>
      </c>
      <c r="J1381" s="366" t="s">
        <v>1085</v>
      </c>
      <c r="K1381" s="366">
        <v>555812</v>
      </c>
      <c r="L1381" s="366">
        <v>4</v>
      </c>
      <c r="M1381" s="366">
        <v>555812</v>
      </c>
      <c r="N1381" s="366">
        <v>4</v>
      </c>
    </row>
    <row r="1382" spans="1:14" ht="60">
      <c r="A1382" s="364">
        <v>1380</v>
      </c>
      <c r="B1382" s="365" t="s">
        <v>81</v>
      </c>
      <c r="C1382" s="364" t="s">
        <v>1078</v>
      </c>
      <c r="D1382" s="364" t="s">
        <v>1079</v>
      </c>
      <c r="E1382" s="364" t="s">
        <v>67</v>
      </c>
      <c r="F1382" s="364" t="s">
        <v>1284</v>
      </c>
      <c r="G1382" s="365" t="s">
        <v>327</v>
      </c>
      <c r="H1382" s="364" t="s">
        <v>302</v>
      </c>
      <c r="I1382" s="364" t="s">
        <v>1183</v>
      </c>
      <c r="J1382" s="366" t="s">
        <v>1285</v>
      </c>
      <c r="K1382" s="366">
        <v>835604</v>
      </c>
      <c r="L1382" s="366">
        <v>4</v>
      </c>
      <c r="M1382" s="366">
        <v>835604</v>
      </c>
      <c r="N1382" s="366">
        <v>4</v>
      </c>
    </row>
    <row r="1383" spans="1:14" ht="60">
      <c r="A1383" s="364">
        <v>1381</v>
      </c>
      <c r="B1383" s="365" t="s">
        <v>81</v>
      </c>
      <c r="C1383" s="364" t="s">
        <v>1078</v>
      </c>
      <c r="D1383" s="364" t="s">
        <v>1079</v>
      </c>
      <c r="E1383" s="364" t="s">
        <v>67</v>
      </c>
      <c r="F1383" s="364" t="s">
        <v>1108</v>
      </c>
      <c r="G1383" s="365" t="s">
        <v>333</v>
      </c>
      <c r="H1383" s="364" t="s">
        <v>299</v>
      </c>
      <c r="I1383" s="364" t="s">
        <v>1092</v>
      </c>
      <c r="J1383" s="366" t="s">
        <v>1109</v>
      </c>
      <c r="K1383" s="366">
        <v>276386</v>
      </c>
      <c r="L1383" s="366">
        <v>2</v>
      </c>
      <c r="M1383" s="366">
        <v>276386</v>
      </c>
      <c r="N1383" s="366">
        <v>2</v>
      </c>
    </row>
    <row r="1384" spans="1:14" ht="48">
      <c r="A1384" s="364">
        <v>1382</v>
      </c>
      <c r="B1384" s="365" t="s">
        <v>116</v>
      </c>
      <c r="C1384" s="364" t="s">
        <v>1078</v>
      </c>
      <c r="D1384" s="364" t="s">
        <v>1079</v>
      </c>
      <c r="E1384" s="364" t="s">
        <v>115</v>
      </c>
      <c r="F1384" s="364" t="s">
        <v>1897</v>
      </c>
      <c r="G1384" s="365" t="s">
        <v>1898</v>
      </c>
      <c r="H1384" s="364" t="s">
        <v>304</v>
      </c>
      <c r="I1384" s="364" t="s">
        <v>1187</v>
      </c>
      <c r="J1384" s="366" t="s">
        <v>1899</v>
      </c>
      <c r="K1384" s="366">
        <v>218600</v>
      </c>
      <c r="L1384" s="366">
        <v>1</v>
      </c>
      <c r="M1384" s="366">
        <v>218600</v>
      </c>
      <c r="N1384" s="366">
        <v>1</v>
      </c>
    </row>
    <row r="1385" spans="1:14" ht="48">
      <c r="A1385" s="364">
        <v>1383</v>
      </c>
      <c r="B1385" s="365" t="s">
        <v>116</v>
      </c>
      <c r="C1385" s="364" t="s">
        <v>1078</v>
      </c>
      <c r="D1385" s="364" t="s">
        <v>1079</v>
      </c>
      <c r="E1385" s="364" t="s">
        <v>115</v>
      </c>
      <c r="F1385" s="364" t="s">
        <v>1405</v>
      </c>
      <c r="G1385" s="365" t="s">
        <v>941</v>
      </c>
      <c r="H1385" s="364" t="s">
        <v>304</v>
      </c>
      <c r="I1385" s="364" t="s">
        <v>1187</v>
      </c>
      <c r="J1385" s="366" t="s">
        <v>1242</v>
      </c>
      <c r="K1385" s="366">
        <v>361400</v>
      </c>
      <c r="L1385" s="366">
        <v>2</v>
      </c>
      <c r="M1385" s="366">
        <v>361400</v>
      </c>
      <c r="N1385" s="366">
        <v>2</v>
      </c>
    </row>
    <row r="1386" spans="1:14" ht="48">
      <c r="A1386" s="364">
        <v>1384</v>
      </c>
      <c r="B1386" s="365" t="s">
        <v>116</v>
      </c>
      <c r="C1386" s="364" t="s">
        <v>1078</v>
      </c>
      <c r="D1386" s="364" t="s">
        <v>1079</v>
      </c>
      <c r="E1386" s="364" t="s">
        <v>115</v>
      </c>
      <c r="F1386" s="364" t="s">
        <v>1471</v>
      </c>
      <c r="G1386" s="365" t="s">
        <v>384</v>
      </c>
      <c r="H1386" s="364" t="s">
        <v>304</v>
      </c>
      <c r="I1386" s="364" t="s">
        <v>1187</v>
      </c>
      <c r="J1386" s="366" t="s">
        <v>1472</v>
      </c>
      <c r="K1386" s="366">
        <v>1574000</v>
      </c>
      <c r="L1386" s="366">
        <v>5</v>
      </c>
      <c r="M1386" s="366">
        <v>1574000</v>
      </c>
      <c r="N1386" s="366">
        <v>5</v>
      </c>
    </row>
    <row r="1387" spans="1:14" ht="48">
      <c r="A1387" s="364">
        <v>1385</v>
      </c>
      <c r="B1387" s="365" t="s">
        <v>116</v>
      </c>
      <c r="C1387" s="364" t="s">
        <v>1078</v>
      </c>
      <c r="D1387" s="364" t="s">
        <v>1079</v>
      </c>
      <c r="E1387" s="364" t="s">
        <v>115</v>
      </c>
      <c r="F1387" s="364" t="s">
        <v>1791</v>
      </c>
      <c r="G1387" s="365" t="s">
        <v>1792</v>
      </c>
      <c r="H1387" s="364" t="s">
        <v>304</v>
      </c>
      <c r="I1387" s="364" t="s">
        <v>1187</v>
      </c>
      <c r="J1387" s="366" t="s">
        <v>1793</v>
      </c>
      <c r="K1387" s="366">
        <v>1320600</v>
      </c>
      <c r="L1387" s="366">
        <v>7</v>
      </c>
      <c r="M1387" s="366">
        <v>1320600</v>
      </c>
      <c r="N1387" s="366">
        <v>7</v>
      </c>
    </row>
    <row r="1388" spans="1:14" ht="36">
      <c r="A1388" s="364">
        <v>1386</v>
      </c>
      <c r="B1388" s="365" t="s">
        <v>116</v>
      </c>
      <c r="C1388" s="364" t="s">
        <v>1078</v>
      </c>
      <c r="D1388" s="364" t="s">
        <v>1079</v>
      </c>
      <c r="E1388" s="364" t="s">
        <v>115</v>
      </c>
      <c r="F1388" s="364" t="s">
        <v>1198</v>
      </c>
      <c r="G1388" s="365" t="s">
        <v>346</v>
      </c>
      <c r="H1388" s="364" t="s">
        <v>304</v>
      </c>
      <c r="I1388" s="364" t="s">
        <v>1187</v>
      </c>
      <c r="J1388" s="366" t="s">
        <v>1199</v>
      </c>
      <c r="K1388" s="366">
        <v>3278000</v>
      </c>
      <c r="L1388" s="366">
        <v>10</v>
      </c>
      <c r="M1388" s="366">
        <v>3278000</v>
      </c>
      <c r="N1388" s="366">
        <v>10</v>
      </c>
    </row>
    <row r="1389" spans="1:14" ht="60">
      <c r="A1389" s="364">
        <v>1387</v>
      </c>
      <c r="B1389" s="365" t="s">
        <v>116</v>
      </c>
      <c r="C1389" s="364" t="s">
        <v>1078</v>
      </c>
      <c r="D1389" s="364" t="s">
        <v>1079</v>
      </c>
      <c r="E1389" s="364" t="s">
        <v>115</v>
      </c>
      <c r="F1389" s="364" t="s">
        <v>1188</v>
      </c>
      <c r="G1389" s="365" t="s">
        <v>329</v>
      </c>
      <c r="H1389" s="364" t="s">
        <v>304</v>
      </c>
      <c r="I1389" s="364" t="s">
        <v>1187</v>
      </c>
      <c r="J1389" s="366" t="s">
        <v>1189</v>
      </c>
      <c r="K1389" s="366">
        <v>21242700</v>
      </c>
      <c r="L1389" s="366">
        <v>59</v>
      </c>
      <c r="M1389" s="366">
        <v>21242700</v>
      </c>
      <c r="N1389" s="366">
        <v>59</v>
      </c>
    </row>
    <row r="1390" spans="1:14" ht="60">
      <c r="A1390" s="364">
        <v>1388</v>
      </c>
      <c r="B1390" s="365" t="s">
        <v>116</v>
      </c>
      <c r="C1390" s="364" t="s">
        <v>1078</v>
      </c>
      <c r="D1390" s="364" t="s">
        <v>1079</v>
      </c>
      <c r="E1390" s="364" t="s">
        <v>115</v>
      </c>
      <c r="F1390" s="364" t="s">
        <v>1200</v>
      </c>
      <c r="G1390" s="365" t="s">
        <v>965</v>
      </c>
      <c r="H1390" s="364" t="s">
        <v>304</v>
      </c>
      <c r="I1390" s="364" t="s">
        <v>1187</v>
      </c>
      <c r="J1390" s="366" t="s">
        <v>1201</v>
      </c>
      <c r="K1390" s="366">
        <v>1570400</v>
      </c>
      <c r="L1390" s="366">
        <v>4</v>
      </c>
      <c r="M1390" s="366">
        <v>1570400</v>
      </c>
      <c r="N1390" s="366">
        <v>4</v>
      </c>
    </row>
    <row r="1391" spans="1:14" ht="48">
      <c r="A1391" s="364">
        <v>1389</v>
      </c>
      <c r="B1391" s="365" t="s">
        <v>116</v>
      </c>
      <c r="C1391" s="364" t="s">
        <v>1078</v>
      </c>
      <c r="D1391" s="364" t="s">
        <v>1079</v>
      </c>
      <c r="E1391" s="364" t="s">
        <v>115</v>
      </c>
      <c r="F1391" s="364" t="s">
        <v>1234</v>
      </c>
      <c r="G1391" s="365" t="s">
        <v>471</v>
      </c>
      <c r="H1391" s="364" t="s">
        <v>305</v>
      </c>
      <c r="I1391" s="364" t="s">
        <v>1187</v>
      </c>
      <c r="J1391" s="366" t="s">
        <v>1235</v>
      </c>
      <c r="K1391" s="366">
        <v>1083100</v>
      </c>
      <c r="L1391" s="366">
        <v>5</v>
      </c>
      <c r="M1391" s="366">
        <v>1083100</v>
      </c>
      <c r="N1391" s="366">
        <v>5</v>
      </c>
    </row>
    <row r="1392" spans="1:14" ht="60">
      <c r="A1392" s="364">
        <v>1390</v>
      </c>
      <c r="B1392" s="365" t="s">
        <v>116</v>
      </c>
      <c r="C1392" s="364" t="s">
        <v>1078</v>
      </c>
      <c r="D1392" s="364" t="s">
        <v>1079</v>
      </c>
      <c r="E1392" s="364" t="s">
        <v>115</v>
      </c>
      <c r="F1392" s="364" t="s">
        <v>1386</v>
      </c>
      <c r="G1392" s="365" t="s">
        <v>1029</v>
      </c>
      <c r="H1392" s="364" t="s">
        <v>301</v>
      </c>
      <c r="I1392" s="364" t="s">
        <v>1187</v>
      </c>
      <c r="J1392" s="366" t="s">
        <v>1387</v>
      </c>
      <c r="K1392" s="366">
        <v>670600</v>
      </c>
      <c r="L1392" s="366">
        <v>2</v>
      </c>
      <c r="M1392" s="366">
        <v>670600</v>
      </c>
      <c r="N1392" s="366">
        <v>2</v>
      </c>
    </row>
    <row r="1393" spans="1:14" ht="60">
      <c r="A1393" s="364">
        <v>1391</v>
      </c>
      <c r="B1393" s="365" t="s">
        <v>116</v>
      </c>
      <c r="C1393" s="364" t="s">
        <v>1078</v>
      </c>
      <c r="D1393" s="364" t="s">
        <v>1079</v>
      </c>
      <c r="E1393" s="364" t="s">
        <v>115</v>
      </c>
      <c r="F1393" s="364" t="s">
        <v>1658</v>
      </c>
      <c r="G1393" s="365" t="s">
        <v>1659</v>
      </c>
      <c r="H1393" s="364" t="s">
        <v>301</v>
      </c>
      <c r="I1393" s="364" t="s">
        <v>1187</v>
      </c>
      <c r="J1393" s="366" t="s">
        <v>1388</v>
      </c>
      <c r="K1393" s="366">
        <v>680800</v>
      </c>
      <c r="L1393" s="366">
        <v>2</v>
      </c>
      <c r="M1393" s="366">
        <v>680800</v>
      </c>
      <c r="N1393" s="366">
        <v>2</v>
      </c>
    </row>
    <row r="1394" spans="1:14" ht="72">
      <c r="A1394" s="364">
        <v>1392</v>
      </c>
      <c r="B1394" s="365" t="s">
        <v>116</v>
      </c>
      <c r="C1394" s="364" t="s">
        <v>1078</v>
      </c>
      <c r="D1394" s="364" t="s">
        <v>1079</v>
      </c>
      <c r="E1394" s="364" t="s">
        <v>115</v>
      </c>
      <c r="F1394" s="364" t="s">
        <v>1236</v>
      </c>
      <c r="G1394" s="365" t="s">
        <v>383</v>
      </c>
      <c r="H1394" s="364" t="s">
        <v>305</v>
      </c>
      <c r="I1394" s="364" t="s">
        <v>1187</v>
      </c>
      <c r="J1394" s="366" t="s">
        <v>1237</v>
      </c>
      <c r="K1394" s="366">
        <v>746700</v>
      </c>
      <c r="L1394" s="366">
        <v>3</v>
      </c>
      <c r="M1394" s="366">
        <v>746700</v>
      </c>
      <c r="N1394" s="366">
        <v>3</v>
      </c>
    </row>
    <row r="1395" spans="1:14" ht="60">
      <c r="A1395" s="364">
        <v>1393</v>
      </c>
      <c r="B1395" s="365" t="s">
        <v>116</v>
      </c>
      <c r="C1395" s="364" t="s">
        <v>1078</v>
      </c>
      <c r="D1395" s="364" t="s">
        <v>1079</v>
      </c>
      <c r="E1395" s="364" t="s">
        <v>115</v>
      </c>
      <c r="F1395" s="364" t="s">
        <v>1434</v>
      </c>
      <c r="G1395" s="365" t="s">
        <v>1023</v>
      </c>
      <c r="H1395" s="364" t="s">
        <v>305</v>
      </c>
      <c r="I1395" s="364" t="s">
        <v>1187</v>
      </c>
      <c r="J1395" s="366" t="s">
        <v>1435</v>
      </c>
      <c r="K1395" s="366">
        <v>1235600</v>
      </c>
      <c r="L1395" s="366">
        <v>4</v>
      </c>
      <c r="M1395" s="366">
        <v>1235600</v>
      </c>
      <c r="N1395" s="366">
        <v>4</v>
      </c>
    </row>
    <row r="1396" spans="1:14" ht="36">
      <c r="A1396" s="364">
        <v>1394</v>
      </c>
      <c r="B1396" s="365" t="s">
        <v>116</v>
      </c>
      <c r="C1396" s="364" t="s">
        <v>1078</v>
      </c>
      <c r="D1396" s="364" t="s">
        <v>1079</v>
      </c>
      <c r="E1396" s="364" t="s">
        <v>115</v>
      </c>
      <c r="F1396" s="364" t="s">
        <v>1094</v>
      </c>
      <c r="G1396" s="365" t="s">
        <v>336</v>
      </c>
      <c r="H1396" s="364" t="s">
        <v>293</v>
      </c>
      <c r="I1396" s="364" t="s">
        <v>1084</v>
      </c>
      <c r="J1396" s="366" t="s">
        <v>1095</v>
      </c>
      <c r="K1396" s="366">
        <v>397000</v>
      </c>
      <c r="L1396" s="366">
        <v>2</v>
      </c>
      <c r="M1396" s="366">
        <v>397000</v>
      </c>
      <c r="N1396" s="366">
        <v>2</v>
      </c>
    </row>
    <row r="1397" spans="1:14" ht="36">
      <c r="A1397" s="364">
        <v>1395</v>
      </c>
      <c r="B1397" s="365" t="s">
        <v>116</v>
      </c>
      <c r="C1397" s="364" t="s">
        <v>1078</v>
      </c>
      <c r="D1397" s="364" t="s">
        <v>1079</v>
      </c>
      <c r="E1397" s="364" t="s">
        <v>115</v>
      </c>
      <c r="F1397" s="364" t="s">
        <v>1083</v>
      </c>
      <c r="G1397" s="365" t="s">
        <v>312</v>
      </c>
      <c r="H1397" s="364" t="s">
        <v>293</v>
      </c>
      <c r="I1397" s="364" t="s">
        <v>1084</v>
      </c>
      <c r="J1397" s="366" t="s">
        <v>1085</v>
      </c>
      <c r="K1397" s="366">
        <v>369200</v>
      </c>
      <c r="L1397" s="366">
        <v>2</v>
      </c>
      <c r="M1397" s="366">
        <v>369200</v>
      </c>
      <c r="N1397" s="366">
        <v>2</v>
      </c>
    </row>
    <row r="1398" spans="1:14" ht="36">
      <c r="A1398" s="364">
        <v>1396</v>
      </c>
      <c r="B1398" s="365" t="s">
        <v>116</v>
      </c>
      <c r="C1398" s="364" t="s">
        <v>1078</v>
      </c>
      <c r="D1398" s="364" t="s">
        <v>1079</v>
      </c>
      <c r="E1398" s="364" t="s">
        <v>115</v>
      </c>
      <c r="F1398" s="364" t="s">
        <v>1196</v>
      </c>
      <c r="G1398" s="365" t="s">
        <v>334</v>
      </c>
      <c r="H1398" s="364" t="s">
        <v>293</v>
      </c>
      <c r="I1398" s="364" t="s">
        <v>1084</v>
      </c>
      <c r="J1398" s="366" t="s">
        <v>1197</v>
      </c>
      <c r="K1398" s="366">
        <v>275600</v>
      </c>
      <c r="L1398" s="366">
        <v>2</v>
      </c>
      <c r="M1398" s="366">
        <v>275600</v>
      </c>
      <c r="N1398" s="366">
        <v>2</v>
      </c>
    </row>
    <row r="1399" spans="1:14" ht="36">
      <c r="A1399" s="364">
        <v>1397</v>
      </c>
      <c r="B1399" s="365" t="s">
        <v>116</v>
      </c>
      <c r="C1399" s="364" t="s">
        <v>1078</v>
      </c>
      <c r="D1399" s="364" t="s">
        <v>1079</v>
      </c>
      <c r="E1399" s="364" t="s">
        <v>115</v>
      </c>
      <c r="F1399" s="364" t="s">
        <v>1172</v>
      </c>
      <c r="G1399" s="365" t="s">
        <v>318</v>
      </c>
      <c r="H1399" s="364" t="s">
        <v>293</v>
      </c>
      <c r="I1399" s="364" t="s">
        <v>1088</v>
      </c>
      <c r="J1399" s="366" t="s">
        <v>1173</v>
      </c>
      <c r="K1399" s="366">
        <v>558400</v>
      </c>
      <c r="L1399" s="366">
        <v>4</v>
      </c>
      <c r="M1399" s="366">
        <v>558400</v>
      </c>
      <c r="N1399" s="366">
        <v>4</v>
      </c>
    </row>
    <row r="1400" spans="1:14" ht="48">
      <c r="A1400" s="364">
        <v>1398</v>
      </c>
      <c r="B1400" s="365" t="s">
        <v>116</v>
      </c>
      <c r="C1400" s="364" t="s">
        <v>1078</v>
      </c>
      <c r="D1400" s="364" t="s">
        <v>1079</v>
      </c>
      <c r="E1400" s="364" t="s">
        <v>115</v>
      </c>
      <c r="F1400" s="364" t="s">
        <v>1411</v>
      </c>
      <c r="G1400" s="365" t="s">
        <v>1030</v>
      </c>
      <c r="H1400" s="364" t="s">
        <v>304</v>
      </c>
      <c r="I1400" s="364" t="s">
        <v>1412</v>
      </c>
      <c r="J1400" s="366" t="s">
        <v>1413</v>
      </c>
      <c r="K1400" s="366">
        <v>2350800</v>
      </c>
      <c r="L1400" s="366">
        <v>9</v>
      </c>
      <c r="M1400" s="366">
        <v>2350800</v>
      </c>
      <c r="N1400" s="366">
        <v>9</v>
      </c>
    </row>
    <row r="1401" spans="1:14" ht="48">
      <c r="A1401" s="364">
        <v>1399</v>
      </c>
      <c r="B1401" s="365" t="s">
        <v>116</v>
      </c>
      <c r="C1401" s="364" t="s">
        <v>1078</v>
      </c>
      <c r="D1401" s="364" t="s">
        <v>1079</v>
      </c>
      <c r="E1401" s="364" t="s">
        <v>115</v>
      </c>
      <c r="F1401" s="364" t="s">
        <v>1476</v>
      </c>
      <c r="G1401" s="365" t="s">
        <v>999</v>
      </c>
      <c r="H1401" s="364" t="s">
        <v>304</v>
      </c>
      <c r="I1401" s="364" t="s">
        <v>1412</v>
      </c>
      <c r="J1401" s="366" t="s">
        <v>1477</v>
      </c>
      <c r="K1401" s="366">
        <v>1350000</v>
      </c>
      <c r="L1401" s="366">
        <v>5</v>
      </c>
      <c r="M1401" s="366">
        <v>1350000</v>
      </c>
      <c r="N1401" s="366">
        <v>5</v>
      </c>
    </row>
    <row r="1402" spans="1:14" ht="48">
      <c r="A1402" s="364">
        <v>1400</v>
      </c>
      <c r="B1402" s="365" t="s">
        <v>16</v>
      </c>
      <c r="C1402" s="364" t="s">
        <v>1078</v>
      </c>
      <c r="D1402" s="364" t="s">
        <v>1079</v>
      </c>
      <c r="E1402" s="364" t="s">
        <v>6</v>
      </c>
      <c r="F1402" s="364" t="s">
        <v>1246</v>
      </c>
      <c r="G1402" s="365" t="s">
        <v>959</v>
      </c>
      <c r="H1402" s="364" t="s">
        <v>960</v>
      </c>
      <c r="I1402" s="364" t="s">
        <v>1092</v>
      </c>
      <c r="J1402" s="366" t="s">
        <v>1247</v>
      </c>
      <c r="K1402" s="366">
        <v>801912</v>
      </c>
      <c r="L1402" s="366">
        <v>4</v>
      </c>
      <c r="M1402" s="366">
        <v>801912</v>
      </c>
      <c r="N1402" s="366">
        <v>4</v>
      </c>
    </row>
    <row r="1403" spans="1:14" ht="24">
      <c r="A1403" s="364">
        <v>1401</v>
      </c>
      <c r="B1403" s="365" t="s">
        <v>24</v>
      </c>
      <c r="C1403" s="364" t="s">
        <v>1078</v>
      </c>
      <c r="D1403" s="364" t="s">
        <v>1102</v>
      </c>
      <c r="E1403" s="364" t="s">
        <v>258</v>
      </c>
      <c r="F1403" s="364" t="s">
        <v>1358</v>
      </c>
      <c r="G1403" s="365" t="s">
        <v>981</v>
      </c>
      <c r="H1403" s="364" t="s">
        <v>982</v>
      </c>
      <c r="I1403" s="364" t="s">
        <v>1092</v>
      </c>
      <c r="J1403" s="366" t="s">
        <v>1359</v>
      </c>
      <c r="K1403" s="366">
        <v>3500712</v>
      </c>
      <c r="L1403" s="366">
        <v>30</v>
      </c>
      <c r="M1403" s="366">
        <v>3500712</v>
      </c>
      <c r="N1403" s="366">
        <v>30</v>
      </c>
    </row>
    <row r="1404" spans="1:14" ht="24">
      <c r="A1404" s="364">
        <v>1402</v>
      </c>
      <c r="B1404" s="365" t="s">
        <v>24</v>
      </c>
      <c r="C1404" s="364" t="s">
        <v>1078</v>
      </c>
      <c r="D1404" s="364" t="s">
        <v>1102</v>
      </c>
      <c r="E1404" s="364" t="s">
        <v>258</v>
      </c>
      <c r="F1404" s="364" t="s">
        <v>1508</v>
      </c>
      <c r="G1404" s="365" t="s">
        <v>1509</v>
      </c>
      <c r="H1404" s="364" t="s">
        <v>303</v>
      </c>
      <c r="I1404" s="364" t="s">
        <v>1081</v>
      </c>
      <c r="J1404" s="366" t="s">
        <v>1510</v>
      </c>
      <c r="K1404" s="366">
        <v>1685680</v>
      </c>
      <c r="L1404" s="366">
        <v>20</v>
      </c>
      <c r="M1404" s="366">
        <v>1685680</v>
      </c>
      <c r="N1404" s="366">
        <v>20</v>
      </c>
    </row>
    <row r="1405" spans="1:14" ht="24">
      <c r="A1405" s="364">
        <v>1403</v>
      </c>
      <c r="B1405" s="365" t="s">
        <v>24</v>
      </c>
      <c r="C1405" s="364" t="s">
        <v>1078</v>
      </c>
      <c r="D1405" s="364" t="s">
        <v>1079</v>
      </c>
      <c r="E1405" s="364" t="s">
        <v>258</v>
      </c>
      <c r="F1405" s="364" t="s">
        <v>1248</v>
      </c>
      <c r="G1405" s="365" t="s">
        <v>324</v>
      </c>
      <c r="H1405" s="364" t="s">
        <v>307</v>
      </c>
      <c r="I1405" s="364" t="s">
        <v>1092</v>
      </c>
      <c r="J1405" s="366" t="s">
        <v>1249</v>
      </c>
      <c r="K1405" s="366">
        <v>729768</v>
      </c>
      <c r="L1405" s="366">
        <v>7</v>
      </c>
      <c r="M1405" s="366">
        <v>729768</v>
      </c>
      <c r="N1405" s="366">
        <v>7</v>
      </c>
    </row>
    <row r="1406" spans="1:14" ht="24">
      <c r="A1406" s="364">
        <v>1404</v>
      </c>
      <c r="B1406" s="365" t="s">
        <v>24</v>
      </c>
      <c r="C1406" s="364" t="s">
        <v>1078</v>
      </c>
      <c r="D1406" s="364" t="s">
        <v>1079</v>
      </c>
      <c r="E1406" s="364" t="s">
        <v>258</v>
      </c>
      <c r="F1406" s="364" t="s">
        <v>1121</v>
      </c>
      <c r="G1406" s="365" t="s">
        <v>337</v>
      </c>
      <c r="H1406" s="364" t="s">
        <v>307</v>
      </c>
      <c r="I1406" s="364" t="s">
        <v>1092</v>
      </c>
      <c r="J1406" s="366" t="s">
        <v>1122</v>
      </c>
      <c r="K1406" s="366">
        <v>-2164950</v>
      </c>
      <c r="L1406" s="366">
        <v>-18</v>
      </c>
      <c r="M1406" s="366">
        <v>-2164950</v>
      </c>
      <c r="N1406" s="366">
        <v>-18</v>
      </c>
    </row>
    <row r="1407" spans="1:14" ht="24">
      <c r="A1407" s="364">
        <v>1405</v>
      </c>
      <c r="B1407" s="365" t="s">
        <v>24</v>
      </c>
      <c r="C1407" s="364" t="s">
        <v>1078</v>
      </c>
      <c r="D1407" s="364" t="s">
        <v>1090</v>
      </c>
      <c r="E1407" s="364" t="s">
        <v>258</v>
      </c>
      <c r="F1407" s="364" t="s">
        <v>1127</v>
      </c>
      <c r="G1407" s="365" t="s">
        <v>315</v>
      </c>
      <c r="H1407" s="364" t="s">
        <v>287</v>
      </c>
      <c r="I1407" s="364" t="s">
        <v>1092</v>
      </c>
      <c r="J1407" s="366" t="s">
        <v>1128</v>
      </c>
      <c r="K1407" s="366">
        <v>-567885</v>
      </c>
      <c r="L1407" s="366">
        <v>-6</v>
      </c>
      <c r="M1407" s="366">
        <v>-567885</v>
      </c>
      <c r="N1407" s="366">
        <v>-6</v>
      </c>
    </row>
    <row r="1408" spans="1:14" ht="24">
      <c r="A1408" s="364">
        <v>1406</v>
      </c>
      <c r="B1408" s="365" t="s">
        <v>1954</v>
      </c>
      <c r="C1408" s="364" t="s">
        <v>1078</v>
      </c>
      <c r="D1408" s="364" t="s">
        <v>1090</v>
      </c>
      <c r="E1408" s="364" t="s">
        <v>343</v>
      </c>
      <c r="F1408" s="364" t="s">
        <v>1112</v>
      </c>
      <c r="G1408" s="365" t="s">
        <v>352</v>
      </c>
      <c r="H1408" s="364" t="s">
        <v>287</v>
      </c>
      <c r="I1408" s="364" t="s">
        <v>1092</v>
      </c>
      <c r="J1408" s="366" t="s">
        <v>1113</v>
      </c>
      <c r="K1408" s="366">
        <v>309200</v>
      </c>
      <c r="L1408" s="366">
        <v>4</v>
      </c>
      <c r="M1408" s="366">
        <v>309200</v>
      </c>
      <c r="N1408" s="366">
        <v>4</v>
      </c>
    </row>
    <row r="1409" spans="1:14" ht="24">
      <c r="A1409" s="364">
        <v>1407</v>
      </c>
      <c r="B1409" s="365" t="s">
        <v>24</v>
      </c>
      <c r="C1409" s="364" t="s">
        <v>1078</v>
      </c>
      <c r="D1409" s="364" t="s">
        <v>1090</v>
      </c>
      <c r="E1409" s="364" t="s">
        <v>258</v>
      </c>
      <c r="F1409" s="364" t="s">
        <v>1112</v>
      </c>
      <c r="G1409" s="365" t="s">
        <v>352</v>
      </c>
      <c r="H1409" s="364" t="s">
        <v>287</v>
      </c>
      <c r="I1409" s="364" t="s">
        <v>1092</v>
      </c>
      <c r="J1409" s="366" t="s">
        <v>1113</v>
      </c>
      <c r="K1409" s="366">
        <v>-681615</v>
      </c>
      <c r="L1409" s="366">
        <v>-6</v>
      </c>
      <c r="M1409" s="366">
        <v>-681615</v>
      </c>
      <c r="N1409" s="366">
        <v>-6</v>
      </c>
    </row>
    <row r="1410" spans="1:14" ht="48">
      <c r="A1410" s="364">
        <v>1408</v>
      </c>
      <c r="B1410" s="365" t="s">
        <v>24</v>
      </c>
      <c r="C1410" s="364" t="s">
        <v>1078</v>
      </c>
      <c r="D1410" s="364" t="s">
        <v>1090</v>
      </c>
      <c r="E1410" s="364" t="s">
        <v>258</v>
      </c>
      <c r="F1410" s="364" t="s">
        <v>1480</v>
      </c>
      <c r="G1410" s="365" t="s">
        <v>1058</v>
      </c>
      <c r="H1410" s="364" t="s">
        <v>1059</v>
      </c>
      <c r="I1410" s="364" t="s">
        <v>1481</v>
      </c>
      <c r="J1410" s="366" t="s">
        <v>1482</v>
      </c>
      <c r="K1410" s="366">
        <v>2673181</v>
      </c>
      <c r="L1410" s="366">
        <v>12</v>
      </c>
      <c r="M1410" s="366">
        <v>2673181</v>
      </c>
      <c r="N1410" s="366">
        <v>12</v>
      </c>
    </row>
    <row r="1411" spans="1:14" ht="24">
      <c r="A1411" s="364">
        <v>1409</v>
      </c>
      <c r="B1411" s="365" t="s">
        <v>24</v>
      </c>
      <c r="C1411" s="364" t="s">
        <v>1078</v>
      </c>
      <c r="D1411" s="364" t="s">
        <v>1090</v>
      </c>
      <c r="E1411" s="364" t="s">
        <v>258</v>
      </c>
      <c r="F1411" s="364" t="s">
        <v>1519</v>
      </c>
      <c r="G1411" s="365" t="s">
        <v>1520</v>
      </c>
      <c r="H1411" s="364" t="s">
        <v>284</v>
      </c>
      <c r="I1411" s="364" t="s">
        <v>1481</v>
      </c>
      <c r="J1411" s="366" t="s">
        <v>1521</v>
      </c>
      <c r="K1411" s="366">
        <v>2825887</v>
      </c>
      <c r="L1411" s="366">
        <v>8</v>
      </c>
      <c r="M1411" s="366">
        <v>2825887</v>
      </c>
      <c r="N1411" s="366">
        <v>8</v>
      </c>
    </row>
    <row r="1412" spans="1:14" ht="48">
      <c r="A1412" s="364">
        <v>1410</v>
      </c>
      <c r="B1412" s="365" t="s">
        <v>24</v>
      </c>
      <c r="C1412" s="364" t="s">
        <v>1078</v>
      </c>
      <c r="D1412" s="364" t="s">
        <v>1079</v>
      </c>
      <c r="E1412" s="364" t="s">
        <v>258</v>
      </c>
      <c r="F1412" s="364" t="s">
        <v>1446</v>
      </c>
      <c r="G1412" s="365" t="s">
        <v>985</v>
      </c>
      <c r="H1412" s="364" t="s">
        <v>439</v>
      </c>
      <c r="I1412" s="364" t="s">
        <v>1187</v>
      </c>
      <c r="J1412" s="366" t="s">
        <v>1447</v>
      </c>
      <c r="K1412" s="366">
        <v>2531908</v>
      </c>
      <c r="L1412" s="366">
        <v>6</v>
      </c>
      <c r="M1412" s="366">
        <v>2531908</v>
      </c>
      <c r="N1412" s="366">
        <v>6</v>
      </c>
    </row>
    <row r="1413" spans="1:14" ht="48">
      <c r="A1413" s="364">
        <v>1411</v>
      </c>
      <c r="B1413" s="365" t="s">
        <v>24</v>
      </c>
      <c r="C1413" s="364" t="s">
        <v>1078</v>
      </c>
      <c r="D1413" s="364" t="s">
        <v>1079</v>
      </c>
      <c r="E1413" s="364" t="s">
        <v>258</v>
      </c>
      <c r="F1413" s="364" t="s">
        <v>1471</v>
      </c>
      <c r="G1413" s="365" t="s">
        <v>384</v>
      </c>
      <c r="H1413" s="364" t="s">
        <v>304</v>
      </c>
      <c r="I1413" s="364" t="s">
        <v>1187</v>
      </c>
      <c r="J1413" s="366" t="s">
        <v>1472</v>
      </c>
      <c r="K1413" s="366">
        <v>-291846</v>
      </c>
      <c r="L1413" s="366">
        <v>-1</v>
      </c>
      <c r="M1413" s="366">
        <v>-291846</v>
      </c>
      <c r="N1413" s="366">
        <v>-1</v>
      </c>
    </row>
    <row r="1414" spans="1:14" ht="36">
      <c r="A1414" s="364">
        <v>1412</v>
      </c>
      <c r="B1414" s="365" t="s">
        <v>24</v>
      </c>
      <c r="C1414" s="364" t="s">
        <v>1078</v>
      </c>
      <c r="D1414" s="364" t="s">
        <v>1079</v>
      </c>
      <c r="E1414" s="364" t="s">
        <v>258</v>
      </c>
      <c r="F1414" s="364" t="s">
        <v>1198</v>
      </c>
      <c r="G1414" s="365" t="s">
        <v>346</v>
      </c>
      <c r="H1414" s="364" t="s">
        <v>304</v>
      </c>
      <c r="I1414" s="364" t="s">
        <v>1187</v>
      </c>
      <c r="J1414" s="366" t="s">
        <v>1199</v>
      </c>
      <c r="K1414" s="366">
        <v>2588803</v>
      </c>
      <c r="L1414" s="366">
        <v>8</v>
      </c>
      <c r="M1414" s="366">
        <v>2588803</v>
      </c>
      <c r="N1414" s="366">
        <v>8</v>
      </c>
    </row>
    <row r="1415" spans="1:14" ht="60">
      <c r="A1415" s="364">
        <v>1413</v>
      </c>
      <c r="B1415" s="365" t="s">
        <v>24</v>
      </c>
      <c r="C1415" s="364" t="s">
        <v>1078</v>
      </c>
      <c r="D1415" s="364" t="s">
        <v>1079</v>
      </c>
      <c r="E1415" s="364" t="s">
        <v>258</v>
      </c>
      <c r="F1415" s="364" t="s">
        <v>1416</v>
      </c>
      <c r="G1415" s="365" t="s">
        <v>978</v>
      </c>
      <c r="H1415" s="364" t="s">
        <v>304</v>
      </c>
      <c r="I1415" s="364" t="s">
        <v>1187</v>
      </c>
      <c r="J1415" s="366" t="s">
        <v>1417</v>
      </c>
      <c r="K1415" s="366">
        <v>2213333</v>
      </c>
      <c r="L1415" s="366">
        <v>8</v>
      </c>
      <c r="M1415" s="366">
        <v>2213333</v>
      </c>
      <c r="N1415" s="366">
        <v>8</v>
      </c>
    </row>
    <row r="1416" spans="1:14" ht="48">
      <c r="A1416" s="364">
        <v>1414</v>
      </c>
      <c r="B1416" s="365" t="s">
        <v>24</v>
      </c>
      <c r="C1416" s="364" t="s">
        <v>1078</v>
      </c>
      <c r="D1416" s="364" t="s">
        <v>1079</v>
      </c>
      <c r="E1416" s="364" t="s">
        <v>258</v>
      </c>
      <c r="F1416" s="364" t="s">
        <v>1478</v>
      </c>
      <c r="G1416" s="365" t="s">
        <v>1027</v>
      </c>
      <c r="H1416" s="364" t="s">
        <v>304</v>
      </c>
      <c r="I1416" s="364" t="s">
        <v>1187</v>
      </c>
      <c r="J1416" s="366" t="s">
        <v>1479</v>
      </c>
      <c r="K1416" s="366">
        <v>0</v>
      </c>
      <c r="L1416" s="366">
        <v>0</v>
      </c>
      <c r="M1416" s="366">
        <v>0</v>
      </c>
      <c r="N1416" s="366">
        <v>0</v>
      </c>
    </row>
    <row r="1417" spans="1:14" ht="60">
      <c r="A1417" s="364">
        <v>1415</v>
      </c>
      <c r="B1417" s="365" t="s">
        <v>24</v>
      </c>
      <c r="C1417" s="364" t="s">
        <v>1078</v>
      </c>
      <c r="D1417" s="364" t="s">
        <v>1079</v>
      </c>
      <c r="E1417" s="364" t="s">
        <v>258</v>
      </c>
      <c r="F1417" s="364" t="s">
        <v>1188</v>
      </c>
      <c r="G1417" s="365" t="s">
        <v>329</v>
      </c>
      <c r="H1417" s="364" t="s">
        <v>304</v>
      </c>
      <c r="I1417" s="364" t="s">
        <v>1187</v>
      </c>
      <c r="J1417" s="366" t="s">
        <v>1189</v>
      </c>
      <c r="K1417" s="366">
        <v>4968794</v>
      </c>
      <c r="L1417" s="366">
        <v>14</v>
      </c>
      <c r="M1417" s="366">
        <v>4968794</v>
      </c>
      <c r="N1417" s="366">
        <v>14</v>
      </c>
    </row>
    <row r="1418" spans="1:14" ht="60">
      <c r="A1418" s="364">
        <v>1416</v>
      </c>
      <c r="B1418" s="365" t="s">
        <v>24</v>
      </c>
      <c r="C1418" s="364" t="s">
        <v>1078</v>
      </c>
      <c r="D1418" s="364" t="s">
        <v>1079</v>
      </c>
      <c r="E1418" s="364" t="s">
        <v>258</v>
      </c>
      <c r="F1418" s="364" t="s">
        <v>1200</v>
      </c>
      <c r="G1418" s="365" t="s">
        <v>965</v>
      </c>
      <c r="H1418" s="364" t="s">
        <v>304</v>
      </c>
      <c r="I1418" s="364" t="s">
        <v>1187</v>
      </c>
      <c r="J1418" s="366" t="s">
        <v>1201</v>
      </c>
      <c r="K1418" s="366">
        <v>-778210</v>
      </c>
      <c r="L1418" s="366">
        <v>-2</v>
      </c>
      <c r="M1418" s="366">
        <v>-778210</v>
      </c>
      <c r="N1418" s="366">
        <v>-2</v>
      </c>
    </row>
    <row r="1419" spans="1:14" ht="48">
      <c r="A1419" s="364">
        <v>1417</v>
      </c>
      <c r="B1419" s="365" t="s">
        <v>24</v>
      </c>
      <c r="C1419" s="364" t="s">
        <v>1078</v>
      </c>
      <c r="D1419" s="364" t="s">
        <v>1079</v>
      </c>
      <c r="E1419" s="364" t="s">
        <v>258</v>
      </c>
      <c r="F1419" s="364" t="s">
        <v>1366</v>
      </c>
      <c r="G1419" s="365" t="s">
        <v>353</v>
      </c>
      <c r="H1419" s="364" t="s">
        <v>305</v>
      </c>
      <c r="I1419" s="364" t="s">
        <v>1187</v>
      </c>
      <c r="J1419" s="366" t="s">
        <v>1367</v>
      </c>
      <c r="K1419" s="366">
        <v>7190887</v>
      </c>
      <c r="L1419" s="366">
        <v>22</v>
      </c>
      <c r="M1419" s="366">
        <v>7190887</v>
      </c>
      <c r="N1419" s="366">
        <v>22</v>
      </c>
    </row>
    <row r="1420" spans="1:14" ht="48">
      <c r="A1420" s="364">
        <v>1418</v>
      </c>
      <c r="B1420" s="365" t="s">
        <v>24</v>
      </c>
      <c r="C1420" s="364" t="s">
        <v>1078</v>
      </c>
      <c r="D1420" s="364" t="s">
        <v>1079</v>
      </c>
      <c r="E1420" s="364" t="s">
        <v>258</v>
      </c>
      <c r="F1420" s="364" t="s">
        <v>1194</v>
      </c>
      <c r="G1420" s="365" t="s">
        <v>997</v>
      </c>
      <c r="H1420" s="364" t="s">
        <v>305</v>
      </c>
      <c r="I1420" s="364" t="s">
        <v>1187</v>
      </c>
      <c r="J1420" s="366" t="s">
        <v>1195</v>
      </c>
      <c r="K1420" s="366">
        <v>3631470</v>
      </c>
      <c r="L1420" s="366">
        <v>10</v>
      </c>
      <c r="M1420" s="366">
        <v>3631470</v>
      </c>
      <c r="N1420" s="366">
        <v>10</v>
      </c>
    </row>
    <row r="1421" spans="1:14" ht="48">
      <c r="A1421" s="364">
        <v>1419</v>
      </c>
      <c r="B1421" s="365" t="s">
        <v>24</v>
      </c>
      <c r="C1421" s="364" t="s">
        <v>1078</v>
      </c>
      <c r="D1421" s="364" t="s">
        <v>1079</v>
      </c>
      <c r="E1421" s="364" t="s">
        <v>258</v>
      </c>
      <c r="F1421" s="364" t="s">
        <v>1234</v>
      </c>
      <c r="G1421" s="365" t="s">
        <v>471</v>
      </c>
      <c r="H1421" s="364" t="s">
        <v>305</v>
      </c>
      <c r="I1421" s="364" t="s">
        <v>1187</v>
      </c>
      <c r="J1421" s="366" t="s">
        <v>1235</v>
      </c>
      <c r="K1421" s="366">
        <v>485504</v>
      </c>
      <c r="L1421" s="366">
        <v>3</v>
      </c>
      <c r="M1421" s="366">
        <v>485504</v>
      </c>
      <c r="N1421" s="366">
        <v>3</v>
      </c>
    </row>
    <row r="1422" spans="1:14" ht="48">
      <c r="A1422" s="364">
        <v>1420</v>
      </c>
      <c r="B1422" s="365" t="s">
        <v>24</v>
      </c>
      <c r="C1422" s="364" t="s">
        <v>1078</v>
      </c>
      <c r="D1422" s="364" t="s">
        <v>1079</v>
      </c>
      <c r="E1422" s="364" t="s">
        <v>258</v>
      </c>
      <c r="F1422" s="364" t="s">
        <v>1794</v>
      </c>
      <c r="G1422" s="365" t="s">
        <v>1795</v>
      </c>
      <c r="H1422" s="364" t="s">
        <v>305</v>
      </c>
      <c r="I1422" s="364" t="s">
        <v>1187</v>
      </c>
      <c r="J1422" s="366" t="s">
        <v>1796</v>
      </c>
      <c r="K1422" s="366">
        <v>597711</v>
      </c>
      <c r="L1422" s="366">
        <v>2</v>
      </c>
      <c r="M1422" s="366">
        <v>597711</v>
      </c>
      <c r="N1422" s="366">
        <v>2</v>
      </c>
    </row>
    <row r="1423" spans="1:14" ht="24">
      <c r="A1423" s="364">
        <v>1421</v>
      </c>
      <c r="B1423" s="365" t="s">
        <v>24</v>
      </c>
      <c r="C1423" s="364" t="s">
        <v>1078</v>
      </c>
      <c r="D1423" s="364" t="s">
        <v>1079</v>
      </c>
      <c r="E1423" s="364" t="s">
        <v>258</v>
      </c>
      <c r="F1423" s="364" t="s">
        <v>1401</v>
      </c>
      <c r="G1423" s="365" t="s">
        <v>1047</v>
      </c>
      <c r="H1423" s="364" t="s">
        <v>1039</v>
      </c>
      <c r="I1423" s="364" t="s">
        <v>1081</v>
      </c>
      <c r="J1423" s="366" t="s">
        <v>1402</v>
      </c>
      <c r="K1423" s="366">
        <v>130152</v>
      </c>
      <c r="L1423" s="366">
        <v>1</v>
      </c>
      <c r="M1423" s="366">
        <v>130152</v>
      </c>
      <c r="N1423" s="366">
        <v>1</v>
      </c>
    </row>
    <row r="1424" spans="1:14" ht="36">
      <c r="A1424" s="364">
        <v>1422</v>
      </c>
      <c r="B1424" s="365" t="s">
        <v>24</v>
      </c>
      <c r="C1424" s="364" t="s">
        <v>1078</v>
      </c>
      <c r="D1424" s="364" t="s">
        <v>1079</v>
      </c>
      <c r="E1424" s="364" t="s">
        <v>258</v>
      </c>
      <c r="F1424" s="364" t="s">
        <v>1144</v>
      </c>
      <c r="G1424" s="365" t="s">
        <v>332</v>
      </c>
      <c r="H1424" s="364" t="s">
        <v>293</v>
      </c>
      <c r="I1424" s="364" t="s">
        <v>1081</v>
      </c>
      <c r="J1424" s="366" t="s">
        <v>1145</v>
      </c>
      <c r="K1424" s="366">
        <v>-939400</v>
      </c>
      <c r="L1424" s="366">
        <v>-10</v>
      </c>
      <c r="M1424" s="366">
        <v>-939400</v>
      </c>
      <c r="N1424" s="366">
        <v>-10</v>
      </c>
    </row>
    <row r="1425" spans="1:14" ht="48">
      <c r="A1425" s="364">
        <v>1423</v>
      </c>
      <c r="B1425" s="365" t="s">
        <v>24</v>
      </c>
      <c r="C1425" s="364" t="s">
        <v>1078</v>
      </c>
      <c r="D1425" s="364" t="s">
        <v>1159</v>
      </c>
      <c r="E1425" s="364" t="s">
        <v>258</v>
      </c>
      <c r="F1425" s="364" t="s">
        <v>1206</v>
      </c>
      <c r="G1425" s="365" t="s">
        <v>335</v>
      </c>
      <c r="H1425" s="364" t="s">
        <v>293</v>
      </c>
      <c r="I1425" s="364" t="s">
        <v>1081</v>
      </c>
      <c r="J1425" s="366" t="s">
        <v>1207</v>
      </c>
      <c r="K1425" s="366">
        <v>-155866</v>
      </c>
      <c r="L1425" s="366">
        <v>-2</v>
      </c>
      <c r="M1425" s="366">
        <v>-155866</v>
      </c>
      <c r="N1425" s="366">
        <v>-2</v>
      </c>
    </row>
    <row r="1426" spans="1:14" ht="36">
      <c r="A1426" s="364">
        <v>1424</v>
      </c>
      <c r="B1426" s="365" t="s">
        <v>24</v>
      </c>
      <c r="C1426" s="364" t="s">
        <v>1078</v>
      </c>
      <c r="D1426" s="364" t="s">
        <v>1079</v>
      </c>
      <c r="E1426" s="364" t="s">
        <v>258</v>
      </c>
      <c r="F1426" s="364" t="s">
        <v>1080</v>
      </c>
      <c r="G1426" s="365" t="s">
        <v>316</v>
      </c>
      <c r="H1426" s="364" t="s">
        <v>293</v>
      </c>
      <c r="I1426" s="364" t="s">
        <v>1081</v>
      </c>
      <c r="J1426" s="366" t="s">
        <v>1082</v>
      </c>
      <c r="K1426" s="366">
        <v>405359</v>
      </c>
      <c r="L1426" s="366">
        <v>4</v>
      </c>
      <c r="M1426" s="366">
        <v>405359</v>
      </c>
      <c r="N1426" s="366">
        <v>4</v>
      </c>
    </row>
    <row r="1427" spans="1:14" ht="24">
      <c r="A1427" s="364">
        <v>1425</v>
      </c>
      <c r="B1427" s="365" t="s">
        <v>24</v>
      </c>
      <c r="C1427" s="364" t="s">
        <v>1078</v>
      </c>
      <c r="D1427" s="364" t="s">
        <v>1079</v>
      </c>
      <c r="E1427" s="364" t="s">
        <v>258</v>
      </c>
      <c r="F1427" s="364" t="s">
        <v>1336</v>
      </c>
      <c r="G1427" s="365" t="s">
        <v>1043</v>
      </c>
      <c r="H1427" s="364" t="s">
        <v>1039</v>
      </c>
      <c r="I1427" s="364" t="s">
        <v>1081</v>
      </c>
      <c r="J1427" s="366" t="s">
        <v>1337</v>
      </c>
      <c r="K1427" s="366">
        <v>264418</v>
      </c>
      <c r="L1427" s="366">
        <v>2</v>
      </c>
      <c r="M1427" s="366">
        <v>264418</v>
      </c>
      <c r="N1427" s="366">
        <v>2</v>
      </c>
    </row>
    <row r="1428" spans="1:14" ht="36">
      <c r="A1428" s="364">
        <v>1426</v>
      </c>
      <c r="B1428" s="365" t="s">
        <v>24</v>
      </c>
      <c r="C1428" s="364" t="s">
        <v>1078</v>
      </c>
      <c r="D1428" s="364" t="s">
        <v>1079</v>
      </c>
      <c r="E1428" s="364" t="s">
        <v>258</v>
      </c>
      <c r="F1428" s="364" t="s">
        <v>1265</v>
      </c>
      <c r="G1428" s="365" t="s">
        <v>317</v>
      </c>
      <c r="H1428" s="364" t="s">
        <v>293</v>
      </c>
      <c r="I1428" s="364" t="s">
        <v>1084</v>
      </c>
      <c r="J1428" s="366" t="s">
        <v>1266</v>
      </c>
      <c r="K1428" s="366">
        <v>586932</v>
      </c>
      <c r="L1428" s="366">
        <v>6</v>
      </c>
      <c r="M1428" s="366">
        <v>586932</v>
      </c>
      <c r="N1428" s="366">
        <v>6</v>
      </c>
    </row>
    <row r="1429" spans="1:14" ht="36">
      <c r="A1429" s="364">
        <v>1427</v>
      </c>
      <c r="B1429" s="365" t="s">
        <v>24</v>
      </c>
      <c r="C1429" s="364" t="s">
        <v>1078</v>
      </c>
      <c r="D1429" s="364" t="s">
        <v>1079</v>
      </c>
      <c r="E1429" s="364" t="s">
        <v>258</v>
      </c>
      <c r="F1429" s="364" t="s">
        <v>1153</v>
      </c>
      <c r="G1429" s="365" t="s">
        <v>969</v>
      </c>
      <c r="H1429" s="364" t="s">
        <v>293</v>
      </c>
      <c r="I1429" s="364" t="s">
        <v>1084</v>
      </c>
      <c r="J1429" s="366" t="s">
        <v>1154</v>
      </c>
      <c r="K1429" s="366">
        <v>-403194</v>
      </c>
      <c r="L1429" s="366">
        <v>-4</v>
      </c>
      <c r="M1429" s="366">
        <v>-403194</v>
      </c>
      <c r="N1429" s="366">
        <v>-4</v>
      </c>
    </row>
    <row r="1430" spans="1:14" ht="36">
      <c r="A1430" s="364">
        <v>1428</v>
      </c>
      <c r="B1430" s="365" t="s">
        <v>24</v>
      </c>
      <c r="C1430" s="364" t="s">
        <v>1078</v>
      </c>
      <c r="D1430" s="364" t="s">
        <v>1079</v>
      </c>
      <c r="E1430" s="364" t="s">
        <v>258</v>
      </c>
      <c r="F1430" s="364" t="s">
        <v>1196</v>
      </c>
      <c r="G1430" s="365" t="s">
        <v>334</v>
      </c>
      <c r="H1430" s="364" t="s">
        <v>293</v>
      </c>
      <c r="I1430" s="364" t="s">
        <v>1084</v>
      </c>
      <c r="J1430" s="366" t="s">
        <v>1197</v>
      </c>
      <c r="K1430" s="366">
        <v>212696</v>
      </c>
      <c r="L1430" s="366">
        <v>2</v>
      </c>
      <c r="M1430" s="366">
        <v>212696</v>
      </c>
      <c r="N1430" s="366">
        <v>2</v>
      </c>
    </row>
    <row r="1431" spans="1:14" ht="24">
      <c r="A1431" s="364">
        <v>1429</v>
      </c>
      <c r="B1431" s="365" t="s">
        <v>24</v>
      </c>
      <c r="C1431" s="364" t="s">
        <v>1078</v>
      </c>
      <c r="D1431" s="364" t="s">
        <v>1079</v>
      </c>
      <c r="E1431" s="364" t="s">
        <v>258</v>
      </c>
      <c r="F1431" s="364" t="s">
        <v>1281</v>
      </c>
      <c r="G1431" s="365" t="s">
        <v>368</v>
      </c>
      <c r="H1431" s="364" t="s">
        <v>296</v>
      </c>
      <c r="I1431" s="364" t="s">
        <v>1282</v>
      </c>
      <c r="J1431" s="366" t="s">
        <v>1283</v>
      </c>
      <c r="K1431" s="366">
        <v>1588723</v>
      </c>
      <c r="L1431" s="366">
        <v>8</v>
      </c>
      <c r="M1431" s="366">
        <v>1588723</v>
      </c>
      <c r="N1431" s="366">
        <v>8</v>
      </c>
    </row>
    <row r="1432" spans="1:14" ht="60">
      <c r="A1432" s="364">
        <v>1430</v>
      </c>
      <c r="B1432" s="365" t="s">
        <v>24</v>
      </c>
      <c r="C1432" s="364" t="s">
        <v>1078</v>
      </c>
      <c r="D1432" s="364" t="s">
        <v>1131</v>
      </c>
      <c r="E1432" s="364" t="s">
        <v>258</v>
      </c>
      <c r="F1432" s="364" t="s">
        <v>1455</v>
      </c>
      <c r="G1432" s="365" t="s">
        <v>349</v>
      </c>
      <c r="H1432" s="364" t="s">
        <v>283</v>
      </c>
      <c r="I1432" s="364" t="s">
        <v>1251</v>
      </c>
      <c r="J1432" s="366" t="s">
        <v>1456</v>
      </c>
      <c r="K1432" s="366">
        <v>1517614</v>
      </c>
      <c r="L1432" s="366">
        <v>4</v>
      </c>
      <c r="M1432" s="366">
        <v>1517614</v>
      </c>
      <c r="N1432" s="366">
        <v>4</v>
      </c>
    </row>
    <row r="1433" spans="1:14" ht="36">
      <c r="A1433" s="364">
        <v>1431</v>
      </c>
      <c r="B1433" s="365" t="s">
        <v>24</v>
      </c>
      <c r="C1433" s="364" t="s">
        <v>1078</v>
      </c>
      <c r="D1433" s="364" t="s">
        <v>1090</v>
      </c>
      <c r="E1433" s="364" t="s">
        <v>258</v>
      </c>
      <c r="F1433" s="364" t="s">
        <v>1672</v>
      </c>
      <c r="G1433" s="365" t="s">
        <v>1673</v>
      </c>
      <c r="H1433" s="364" t="s">
        <v>284</v>
      </c>
      <c r="I1433" s="364" t="s">
        <v>1251</v>
      </c>
      <c r="J1433" s="366" t="s">
        <v>1493</v>
      </c>
      <c r="K1433" s="366">
        <v>308662</v>
      </c>
      <c r="L1433" s="366">
        <v>1</v>
      </c>
      <c r="M1433" s="366">
        <v>308662</v>
      </c>
      <c r="N1433" s="366">
        <v>1</v>
      </c>
    </row>
    <row r="1434" spans="1:14" ht="48">
      <c r="A1434" s="364">
        <v>1432</v>
      </c>
      <c r="B1434" s="365" t="s">
        <v>24</v>
      </c>
      <c r="C1434" s="364" t="s">
        <v>1078</v>
      </c>
      <c r="D1434" s="364" t="s">
        <v>1090</v>
      </c>
      <c r="E1434" s="364" t="s">
        <v>258</v>
      </c>
      <c r="F1434" s="364" t="s">
        <v>1492</v>
      </c>
      <c r="G1434" s="365" t="s">
        <v>1064</v>
      </c>
      <c r="H1434" s="364" t="s">
        <v>284</v>
      </c>
      <c r="I1434" s="364" t="s">
        <v>1251</v>
      </c>
      <c r="J1434" s="366" t="s">
        <v>1493</v>
      </c>
      <c r="K1434" s="366">
        <v>6173237</v>
      </c>
      <c r="L1434" s="366">
        <v>20</v>
      </c>
      <c r="M1434" s="366">
        <v>6173237</v>
      </c>
      <c r="N1434" s="366">
        <v>20</v>
      </c>
    </row>
    <row r="1435" spans="1:14" ht="36">
      <c r="A1435" s="364">
        <v>1433</v>
      </c>
      <c r="B1435" s="365" t="s">
        <v>24</v>
      </c>
      <c r="C1435" s="364" t="s">
        <v>1078</v>
      </c>
      <c r="D1435" s="364" t="s">
        <v>1131</v>
      </c>
      <c r="E1435" s="364" t="s">
        <v>258</v>
      </c>
      <c r="F1435" s="364" t="s">
        <v>1300</v>
      </c>
      <c r="G1435" s="365" t="s">
        <v>362</v>
      </c>
      <c r="H1435" s="364" t="s">
        <v>283</v>
      </c>
      <c r="I1435" s="364" t="s">
        <v>1251</v>
      </c>
      <c r="J1435" s="366" t="s">
        <v>1301</v>
      </c>
      <c r="K1435" s="366">
        <v>509922</v>
      </c>
      <c r="L1435" s="366">
        <v>2</v>
      </c>
      <c r="M1435" s="366">
        <v>509922</v>
      </c>
      <c r="N1435" s="366">
        <v>2</v>
      </c>
    </row>
    <row r="1436" spans="1:14" ht="60">
      <c r="A1436" s="364">
        <v>1434</v>
      </c>
      <c r="B1436" s="365" t="s">
        <v>24</v>
      </c>
      <c r="C1436" s="364" t="s">
        <v>1078</v>
      </c>
      <c r="D1436" s="364" t="s">
        <v>1131</v>
      </c>
      <c r="E1436" s="364" t="s">
        <v>258</v>
      </c>
      <c r="F1436" s="364" t="s">
        <v>1444</v>
      </c>
      <c r="G1436" s="365" t="s">
        <v>378</v>
      </c>
      <c r="H1436" s="364" t="s">
        <v>283</v>
      </c>
      <c r="I1436" s="364" t="s">
        <v>1251</v>
      </c>
      <c r="J1436" s="366" t="s">
        <v>1445</v>
      </c>
      <c r="K1436" s="366">
        <v>646667</v>
      </c>
      <c r="L1436" s="366">
        <v>2</v>
      </c>
      <c r="M1436" s="366">
        <v>646667</v>
      </c>
      <c r="N1436" s="366">
        <v>2</v>
      </c>
    </row>
    <row r="1437" spans="1:14" ht="24">
      <c r="A1437" s="364">
        <v>1435</v>
      </c>
      <c r="B1437" s="365" t="s">
        <v>24</v>
      </c>
      <c r="C1437" s="364" t="s">
        <v>1078</v>
      </c>
      <c r="D1437" s="364" t="s">
        <v>1090</v>
      </c>
      <c r="E1437" s="364" t="s">
        <v>258</v>
      </c>
      <c r="F1437" s="364" t="s">
        <v>1399</v>
      </c>
      <c r="G1437" s="365" t="s">
        <v>356</v>
      </c>
      <c r="H1437" s="364" t="s">
        <v>283</v>
      </c>
      <c r="I1437" s="364" t="s">
        <v>1148</v>
      </c>
      <c r="J1437" s="366" t="s">
        <v>1400</v>
      </c>
      <c r="K1437" s="366">
        <v>522688</v>
      </c>
      <c r="L1437" s="366">
        <v>2</v>
      </c>
      <c r="M1437" s="366">
        <v>522688</v>
      </c>
      <c r="N1437" s="366">
        <v>2</v>
      </c>
    </row>
    <row r="1438" spans="1:14" ht="48">
      <c r="A1438" s="364">
        <v>1436</v>
      </c>
      <c r="B1438" s="365" t="s">
        <v>24</v>
      </c>
      <c r="C1438" s="364" t="s">
        <v>1078</v>
      </c>
      <c r="D1438" s="364" t="s">
        <v>1079</v>
      </c>
      <c r="E1438" s="364" t="s">
        <v>258</v>
      </c>
      <c r="F1438" s="364" t="s">
        <v>1411</v>
      </c>
      <c r="G1438" s="365" t="s">
        <v>1030</v>
      </c>
      <c r="H1438" s="364" t="s">
        <v>304</v>
      </c>
      <c r="I1438" s="364" t="s">
        <v>1412</v>
      </c>
      <c r="J1438" s="366" t="s">
        <v>1413</v>
      </c>
      <c r="K1438" s="366">
        <v>0</v>
      </c>
      <c r="L1438" s="366">
        <v>0</v>
      </c>
      <c r="M1438" s="366">
        <v>0</v>
      </c>
      <c r="N1438" s="366">
        <v>0</v>
      </c>
    </row>
    <row r="1439" spans="1:14" ht="48">
      <c r="A1439" s="364">
        <v>1437</v>
      </c>
      <c r="B1439" s="365" t="s">
        <v>24</v>
      </c>
      <c r="C1439" s="364" t="s">
        <v>1078</v>
      </c>
      <c r="D1439" s="364" t="s">
        <v>1079</v>
      </c>
      <c r="E1439" s="364" t="s">
        <v>258</v>
      </c>
      <c r="F1439" s="364" t="s">
        <v>1476</v>
      </c>
      <c r="G1439" s="365" t="s">
        <v>999</v>
      </c>
      <c r="H1439" s="364" t="s">
        <v>304</v>
      </c>
      <c r="I1439" s="364" t="s">
        <v>1412</v>
      </c>
      <c r="J1439" s="366" t="s">
        <v>1477</v>
      </c>
      <c r="K1439" s="366">
        <v>841347</v>
      </c>
      <c r="L1439" s="366">
        <v>3</v>
      </c>
      <c r="M1439" s="366">
        <v>841347</v>
      </c>
      <c r="N1439" s="366">
        <v>3</v>
      </c>
    </row>
    <row r="1440" spans="1:14" ht="36">
      <c r="A1440" s="364">
        <v>1438</v>
      </c>
      <c r="B1440" s="365" t="s">
        <v>24</v>
      </c>
      <c r="C1440" s="364" t="s">
        <v>1078</v>
      </c>
      <c r="D1440" s="364" t="s">
        <v>1086</v>
      </c>
      <c r="E1440" s="364" t="s">
        <v>258</v>
      </c>
      <c r="F1440" s="364" t="s">
        <v>1232</v>
      </c>
      <c r="G1440" s="365" t="s">
        <v>972</v>
      </c>
      <c r="H1440" s="364" t="s">
        <v>295</v>
      </c>
      <c r="I1440" s="364" t="s">
        <v>1092</v>
      </c>
      <c r="J1440" s="366" t="s">
        <v>1233</v>
      </c>
      <c r="K1440" s="366">
        <v>-383519</v>
      </c>
      <c r="L1440" s="366">
        <v>-4</v>
      </c>
      <c r="M1440" s="366">
        <v>-383519</v>
      </c>
      <c r="N1440" s="366">
        <v>-4</v>
      </c>
    </row>
    <row r="1441" spans="1:14" ht="48">
      <c r="A1441" s="364">
        <v>1439</v>
      </c>
      <c r="B1441" s="365" t="s">
        <v>24</v>
      </c>
      <c r="C1441" s="364" t="s">
        <v>1078</v>
      </c>
      <c r="D1441" s="364" t="s">
        <v>1090</v>
      </c>
      <c r="E1441" s="364" t="s">
        <v>258</v>
      </c>
      <c r="F1441" s="364" t="s">
        <v>1432</v>
      </c>
      <c r="G1441" s="365" t="s">
        <v>1034</v>
      </c>
      <c r="H1441" s="364" t="s">
        <v>285</v>
      </c>
      <c r="I1441" s="364" t="s">
        <v>1092</v>
      </c>
      <c r="J1441" s="366" t="s">
        <v>1433</v>
      </c>
      <c r="K1441" s="366">
        <v>-290308</v>
      </c>
      <c r="L1441" s="366">
        <v>-1</v>
      </c>
      <c r="M1441" s="366">
        <v>-290308</v>
      </c>
      <c r="N1441" s="366">
        <v>-1</v>
      </c>
    </row>
    <row r="1442" spans="1:14" ht="24">
      <c r="A1442" s="364">
        <v>1440</v>
      </c>
      <c r="B1442" s="365" t="s">
        <v>24</v>
      </c>
      <c r="C1442" s="364" t="s">
        <v>1078</v>
      </c>
      <c r="D1442" s="364" t="s">
        <v>1090</v>
      </c>
      <c r="E1442" s="364" t="s">
        <v>258</v>
      </c>
      <c r="F1442" s="364" t="s">
        <v>1224</v>
      </c>
      <c r="G1442" s="365" t="s">
        <v>331</v>
      </c>
      <c r="H1442" s="364" t="s">
        <v>285</v>
      </c>
      <c r="I1442" s="364" t="s">
        <v>1092</v>
      </c>
      <c r="J1442" s="366" t="s">
        <v>1225</v>
      </c>
      <c r="K1442" s="366">
        <v>-494039</v>
      </c>
      <c r="L1442" s="366">
        <v>-2</v>
      </c>
      <c r="M1442" s="366">
        <v>-494039</v>
      </c>
      <c r="N1442" s="366">
        <v>-2</v>
      </c>
    </row>
    <row r="1443" spans="1:14" ht="36">
      <c r="A1443" s="364">
        <v>1441</v>
      </c>
      <c r="B1443" s="365" t="s">
        <v>24</v>
      </c>
      <c r="C1443" s="364" t="s">
        <v>1078</v>
      </c>
      <c r="D1443" s="364" t="s">
        <v>1079</v>
      </c>
      <c r="E1443" s="364" t="s">
        <v>258</v>
      </c>
      <c r="F1443" s="364" t="s">
        <v>1831</v>
      </c>
      <c r="G1443" s="365" t="s">
        <v>1832</v>
      </c>
      <c r="H1443" s="364" t="s">
        <v>299</v>
      </c>
      <c r="I1443" s="364" t="s">
        <v>1092</v>
      </c>
      <c r="J1443" s="366" t="s">
        <v>1833</v>
      </c>
      <c r="K1443" s="366">
        <v>-376439</v>
      </c>
      <c r="L1443" s="366">
        <v>-2</v>
      </c>
      <c r="M1443" s="366">
        <v>-376439</v>
      </c>
      <c r="N1443" s="366">
        <v>-2</v>
      </c>
    </row>
    <row r="1444" spans="1:14" ht="36">
      <c r="A1444" s="364">
        <v>1442</v>
      </c>
      <c r="B1444" s="365" t="s">
        <v>24</v>
      </c>
      <c r="C1444" s="364" t="s">
        <v>1078</v>
      </c>
      <c r="D1444" s="364" t="s">
        <v>1090</v>
      </c>
      <c r="E1444" s="364" t="s">
        <v>258</v>
      </c>
      <c r="F1444" s="364" t="s">
        <v>1360</v>
      </c>
      <c r="G1444" s="365" t="s">
        <v>371</v>
      </c>
      <c r="H1444" s="364" t="s">
        <v>286</v>
      </c>
      <c r="I1444" s="364" t="s">
        <v>1092</v>
      </c>
      <c r="J1444" s="366" t="s">
        <v>1361</v>
      </c>
      <c r="K1444" s="366">
        <v>1724751</v>
      </c>
      <c r="L1444" s="366">
        <v>5</v>
      </c>
      <c r="M1444" s="366">
        <v>1724751</v>
      </c>
      <c r="N1444" s="366">
        <v>5</v>
      </c>
    </row>
    <row r="1445" spans="1:14" ht="24">
      <c r="A1445" s="364">
        <v>1443</v>
      </c>
      <c r="B1445" s="365" t="s">
        <v>24</v>
      </c>
      <c r="C1445" s="364" t="s">
        <v>1078</v>
      </c>
      <c r="D1445" s="364" t="s">
        <v>1079</v>
      </c>
      <c r="E1445" s="364" t="s">
        <v>258</v>
      </c>
      <c r="F1445" s="364" t="s">
        <v>1752</v>
      </c>
      <c r="G1445" s="365" t="s">
        <v>1753</v>
      </c>
      <c r="H1445" s="364" t="s">
        <v>292</v>
      </c>
      <c r="I1445" s="364" t="s">
        <v>1092</v>
      </c>
      <c r="J1445" s="366" t="s">
        <v>1754</v>
      </c>
      <c r="K1445" s="366">
        <v>0</v>
      </c>
      <c r="L1445" s="366">
        <v>0</v>
      </c>
      <c r="M1445" s="366">
        <v>0</v>
      </c>
      <c r="N1445" s="366">
        <v>0</v>
      </c>
    </row>
    <row r="1446" spans="1:14" ht="24">
      <c r="A1446" s="364">
        <v>1444</v>
      </c>
      <c r="B1446" s="365" t="s">
        <v>24</v>
      </c>
      <c r="C1446" s="364" t="s">
        <v>1078</v>
      </c>
      <c r="D1446" s="364" t="s">
        <v>1131</v>
      </c>
      <c r="E1446" s="364" t="s">
        <v>258</v>
      </c>
      <c r="F1446" s="364" t="s">
        <v>1315</v>
      </c>
      <c r="G1446" s="365" t="s">
        <v>425</v>
      </c>
      <c r="H1446" s="364" t="s">
        <v>290</v>
      </c>
      <c r="I1446" s="364" t="s">
        <v>1092</v>
      </c>
      <c r="J1446" s="366" t="s">
        <v>1316</v>
      </c>
      <c r="K1446" s="366">
        <v>830841</v>
      </c>
      <c r="L1446" s="366">
        <v>6</v>
      </c>
      <c r="M1446" s="366">
        <v>830841</v>
      </c>
      <c r="N1446" s="366">
        <v>6</v>
      </c>
    </row>
    <row r="1447" spans="1:14" ht="48">
      <c r="A1447" s="364">
        <v>1445</v>
      </c>
      <c r="B1447" s="365" t="s">
        <v>24</v>
      </c>
      <c r="C1447" s="364" t="s">
        <v>1078</v>
      </c>
      <c r="D1447" s="364" t="s">
        <v>1079</v>
      </c>
      <c r="E1447" s="364" t="s">
        <v>258</v>
      </c>
      <c r="F1447" s="364" t="s">
        <v>1275</v>
      </c>
      <c r="G1447" s="365" t="s">
        <v>413</v>
      </c>
      <c r="H1447" s="364" t="s">
        <v>414</v>
      </c>
      <c r="I1447" s="364" t="s">
        <v>1092</v>
      </c>
      <c r="J1447" s="366" t="s">
        <v>1276</v>
      </c>
      <c r="K1447" s="366">
        <v>1980796</v>
      </c>
      <c r="L1447" s="366">
        <v>14</v>
      </c>
      <c r="M1447" s="366">
        <v>1980796</v>
      </c>
      <c r="N1447" s="366">
        <v>14</v>
      </c>
    </row>
    <row r="1448" spans="1:14" ht="36">
      <c r="A1448" s="364">
        <v>1446</v>
      </c>
      <c r="B1448" s="365" t="s">
        <v>24</v>
      </c>
      <c r="C1448" s="364" t="s">
        <v>1078</v>
      </c>
      <c r="D1448" s="364" t="s">
        <v>1131</v>
      </c>
      <c r="E1448" s="364" t="s">
        <v>258</v>
      </c>
      <c r="F1448" s="364" t="s">
        <v>1430</v>
      </c>
      <c r="G1448" s="365" t="s">
        <v>1031</v>
      </c>
      <c r="H1448" s="364" t="s">
        <v>284</v>
      </c>
      <c r="I1448" s="364" t="s">
        <v>1092</v>
      </c>
      <c r="J1448" s="366" t="s">
        <v>1431</v>
      </c>
      <c r="K1448" s="366">
        <v>-593951</v>
      </c>
      <c r="L1448" s="366">
        <v>-2</v>
      </c>
      <c r="M1448" s="366">
        <v>-593951</v>
      </c>
      <c r="N1448" s="366">
        <v>-2</v>
      </c>
    </row>
    <row r="1449" spans="1:14" ht="36">
      <c r="A1449" s="364">
        <v>1447</v>
      </c>
      <c r="B1449" s="365" t="s">
        <v>24</v>
      </c>
      <c r="C1449" s="364" t="s">
        <v>1078</v>
      </c>
      <c r="D1449" s="364" t="s">
        <v>1131</v>
      </c>
      <c r="E1449" s="364" t="s">
        <v>258</v>
      </c>
      <c r="F1449" s="364" t="s">
        <v>1305</v>
      </c>
      <c r="G1449" s="365" t="s">
        <v>350</v>
      </c>
      <c r="H1449" s="364" t="s">
        <v>284</v>
      </c>
      <c r="I1449" s="364" t="s">
        <v>1092</v>
      </c>
      <c r="J1449" s="366" t="s">
        <v>1306</v>
      </c>
      <c r="K1449" s="366">
        <v>-2018416</v>
      </c>
      <c r="L1449" s="366">
        <v>-6</v>
      </c>
      <c r="M1449" s="366">
        <v>-2018416</v>
      </c>
      <c r="N1449" s="366">
        <v>-6</v>
      </c>
    </row>
    <row r="1450" spans="1:14" ht="24">
      <c r="A1450" s="364">
        <v>1448</v>
      </c>
      <c r="B1450" s="365" t="s">
        <v>24</v>
      </c>
      <c r="C1450" s="364" t="s">
        <v>1078</v>
      </c>
      <c r="D1450" s="364" t="s">
        <v>1131</v>
      </c>
      <c r="E1450" s="364" t="s">
        <v>258</v>
      </c>
      <c r="F1450" s="364" t="s">
        <v>1459</v>
      </c>
      <c r="G1450" s="365" t="s">
        <v>942</v>
      </c>
      <c r="H1450" s="364" t="s">
        <v>290</v>
      </c>
      <c r="I1450" s="364" t="s">
        <v>1092</v>
      </c>
      <c r="J1450" s="366" t="s">
        <v>1460</v>
      </c>
      <c r="K1450" s="366">
        <v>350345</v>
      </c>
      <c r="L1450" s="366">
        <v>2</v>
      </c>
      <c r="M1450" s="366">
        <v>350345</v>
      </c>
      <c r="N1450" s="366">
        <v>2</v>
      </c>
    </row>
    <row r="1451" spans="1:14" ht="36">
      <c r="A1451" s="364">
        <v>1449</v>
      </c>
      <c r="B1451" s="365" t="s">
        <v>24</v>
      </c>
      <c r="C1451" s="364" t="s">
        <v>1078</v>
      </c>
      <c r="D1451" s="364" t="s">
        <v>1079</v>
      </c>
      <c r="E1451" s="364" t="s">
        <v>258</v>
      </c>
      <c r="F1451" s="364" t="s">
        <v>1149</v>
      </c>
      <c r="G1451" s="365" t="s">
        <v>976</v>
      </c>
      <c r="H1451" s="364" t="s">
        <v>292</v>
      </c>
      <c r="I1451" s="364" t="s">
        <v>1092</v>
      </c>
      <c r="J1451" s="366" t="s">
        <v>1150</v>
      </c>
      <c r="K1451" s="366">
        <v>2147523</v>
      </c>
      <c r="L1451" s="366">
        <v>8</v>
      </c>
      <c r="M1451" s="366">
        <v>2147523</v>
      </c>
      <c r="N1451" s="366">
        <v>8</v>
      </c>
    </row>
    <row r="1452" spans="1:14" ht="48">
      <c r="A1452" s="364">
        <v>1450</v>
      </c>
      <c r="B1452" s="365" t="s">
        <v>24</v>
      </c>
      <c r="C1452" s="364" t="s">
        <v>1078</v>
      </c>
      <c r="D1452" s="364" t="s">
        <v>1079</v>
      </c>
      <c r="E1452" s="364" t="s">
        <v>258</v>
      </c>
      <c r="F1452" s="364" t="s">
        <v>1246</v>
      </c>
      <c r="G1452" s="365" t="s">
        <v>959</v>
      </c>
      <c r="H1452" s="364" t="s">
        <v>960</v>
      </c>
      <c r="I1452" s="364" t="s">
        <v>1092</v>
      </c>
      <c r="J1452" s="366" t="s">
        <v>1247</v>
      </c>
      <c r="K1452" s="366">
        <v>-392240</v>
      </c>
      <c r="L1452" s="366">
        <v>-2</v>
      </c>
      <c r="M1452" s="366">
        <v>-392240</v>
      </c>
      <c r="N1452" s="366">
        <v>-2</v>
      </c>
    </row>
    <row r="1453" spans="1:14" ht="60">
      <c r="A1453" s="364">
        <v>1451</v>
      </c>
      <c r="B1453" s="365" t="s">
        <v>24</v>
      </c>
      <c r="C1453" s="364" t="s">
        <v>1078</v>
      </c>
      <c r="D1453" s="364" t="s">
        <v>1079</v>
      </c>
      <c r="E1453" s="364" t="s">
        <v>258</v>
      </c>
      <c r="F1453" s="364" t="s">
        <v>1631</v>
      </c>
      <c r="G1453" s="365" t="s">
        <v>1632</v>
      </c>
      <c r="H1453" s="364" t="s">
        <v>292</v>
      </c>
      <c r="I1453" s="364" t="s">
        <v>1092</v>
      </c>
      <c r="J1453" s="366" t="s">
        <v>1242</v>
      </c>
      <c r="K1453" s="366">
        <v>-563048</v>
      </c>
      <c r="L1453" s="366">
        <v>-3</v>
      </c>
      <c r="M1453" s="366">
        <v>-563048</v>
      </c>
      <c r="N1453" s="366">
        <v>-3</v>
      </c>
    </row>
    <row r="1454" spans="1:14" ht="24">
      <c r="A1454" s="364">
        <v>1452</v>
      </c>
      <c r="B1454" s="365" t="s">
        <v>89</v>
      </c>
      <c r="C1454" s="364" t="s">
        <v>1078</v>
      </c>
      <c r="D1454" s="364" t="s">
        <v>1102</v>
      </c>
      <c r="E1454" s="364" t="s">
        <v>88</v>
      </c>
      <c r="F1454" s="364" t="s">
        <v>1358</v>
      </c>
      <c r="G1454" s="365" t="s">
        <v>981</v>
      </c>
      <c r="H1454" s="364" t="s">
        <v>982</v>
      </c>
      <c r="I1454" s="364" t="s">
        <v>1092</v>
      </c>
      <c r="J1454" s="366" t="s">
        <v>1359</v>
      </c>
      <c r="K1454" s="366">
        <v>376327</v>
      </c>
      <c r="L1454" s="366">
        <v>3</v>
      </c>
      <c r="M1454" s="366">
        <v>376327</v>
      </c>
      <c r="N1454" s="366">
        <v>3</v>
      </c>
    </row>
    <row r="1455" spans="1:14" ht="24">
      <c r="A1455" s="364">
        <v>1453</v>
      </c>
      <c r="B1455" s="365" t="s">
        <v>89</v>
      </c>
      <c r="C1455" s="364" t="s">
        <v>1078</v>
      </c>
      <c r="D1455" s="364" t="s">
        <v>1102</v>
      </c>
      <c r="E1455" s="364" t="s">
        <v>88</v>
      </c>
      <c r="F1455" s="364" t="s">
        <v>1485</v>
      </c>
      <c r="G1455" s="365" t="s">
        <v>998</v>
      </c>
      <c r="H1455" s="364" t="s">
        <v>303</v>
      </c>
      <c r="I1455" s="364" t="s">
        <v>1081</v>
      </c>
      <c r="J1455" s="366" t="s">
        <v>1486</v>
      </c>
      <c r="K1455" s="366">
        <v>756960</v>
      </c>
      <c r="L1455" s="366">
        <v>12</v>
      </c>
      <c r="M1455" s="366">
        <v>756960</v>
      </c>
      <c r="N1455" s="366">
        <v>12</v>
      </c>
    </row>
    <row r="1456" spans="1:14" ht="24">
      <c r="A1456" s="364">
        <v>1454</v>
      </c>
      <c r="B1456" s="365" t="s">
        <v>89</v>
      </c>
      <c r="C1456" s="364" t="s">
        <v>1078</v>
      </c>
      <c r="D1456" s="364" t="s">
        <v>1079</v>
      </c>
      <c r="E1456" s="364" t="s">
        <v>88</v>
      </c>
      <c r="F1456" s="364" t="s">
        <v>1248</v>
      </c>
      <c r="G1456" s="365" t="s">
        <v>324</v>
      </c>
      <c r="H1456" s="364" t="s">
        <v>307</v>
      </c>
      <c r="I1456" s="364" t="s">
        <v>1092</v>
      </c>
      <c r="J1456" s="366" t="s">
        <v>1249</v>
      </c>
      <c r="K1456" s="366">
        <v>-417010</v>
      </c>
      <c r="L1456" s="366">
        <v>-4</v>
      </c>
      <c r="M1456" s="366">
        <v>-417010</v>
      </c>
      <c r="N1456" s="366">
        <v>-4</v>
      </c>
    </row>
    <row r="1457" spans="1:14" ht="24">
      <c r="A1457" s="364">
        <v>1455</v>
      </c>
      <c r="B1457" s="365" t="s">
        <v>89</v>
      </c>
      <c r="C1457" s="364" t="s">
        <v>1078</v>
      </c>
      <c r="D1457" s="364" t="s">
        <v>1079</v>
      </c>
      <c r="E1457" s="364" t="s">
        <v>88</v>
      </c>
      <c r="F1457" s="364" t="s">
        <v>1121</v>
      </c>
      <c r="G1457" s="365" t="s">
        <v>337</v>
      </c>
      <c r="H1457" s="364" t="s">
        <v>307</v>
      </c>
      <c r="I1457" s="364" t="s">
        <v>1092</v>
      </c>
      <c r="J1457" s="366" t="s">
        <v>1122</v>
      </c>
      <c r="K1457" s="366">
        <v>-962200</v>
      </c>
      <c r="L1457" s="366">
        <v>-8</v>
      </c>
      <c r="M1457" s="366">
        <v>-962200</v>
      </c>
      <c r="N1457" s="366">
        <v>-8</v>
      </c>
    </row>
    <row r="1458" spans="1:14" ht="24">
      <c r="A1458" s="364">
        <v>1456</v>
      </c>
      <c r="B1458" s="365" t="s">
        <v>89</v>
      </c>
      <c r="C1458" s="364" t="s">
        <v>1078</v>
      </c>
      <c r="D1458" s="364" t="s">
        <v>1090</v>
      </c>
      <c r="E1458" s="364" t="s">
        <v>88</v>
      </c>
      <c r="F1458" s="364" t="s">
        <v>1151</v>
      </c>
      <c r="G1458" s="365" t="s">
        <v>996</v>
      </c>
      <c r="H1458" s="364" t="s">
        <v>287</v>
      </c>
      <c r="I1458" s="364" t="s">
        <v>1092</v>
      </c>
      <c r="J1458" s="366" t="s">
        <v>1152</v>
      </c>
      <c r="K1458" s="366">
        <v>922675</v>
      </c>
      <c r="L1458" s="366">
        <v>10</v>
      </c>
      <c r="M1458" s="366">
        <v>922675</v>
      </c>
      <c r="N1458" s="366">
        <v>10</v>
      </c>
    </row>
    <row r="1459" spans="1:14" ht="24">
      <c r="A1459" s="364">
        <v>1457</v>
      </c>
      <c r="B1459" s="365" t="s">
        <v>89</v>
      </c>
      <c r="C1459" s="364" t="s">
        <v>1078</v>
      </c>
      <c r="D1459" s="364" t="s">
        <v>1090</v>
      </c>
      <c r="E1459" s="364" t="s">
        <v>88</v>
      </c>
      <c r="F1459" s="364" t="s">
        <v>1140</v>
      </c>
      <c r="G1459" s="365" t="s">
        <v>321</v>
      </c>
      <c r="H1459" s="364" t="s">
        <v>287</v>
      </c>
      <c r="I1459" s="364" t="s">
        <v>1092</v>
      </c>
      <c r="J1459" s="366" t="s">
        <v>1141</v>
      </c>
      <c r="K1459" s="366">
        <v>1891165</v>
      </c>
      <c r="L1459" s="366">
        <v>19</v>
      </c>
      <c r="M1459" s="366">
        <v>1891165</v>
      </c>
      <c r="N1459" s="366">
        <v>19</v>
      </c>
    </row>
    <row r="1460" spans="1:14" ht="24">
      <c r="A1460" s="364">
        <v>1458</v>
      </c>
      <c r="B1460" s="365" t="s">
        <v>89</v>
      </c>
      <c r="C1460" s="364" t="s">
        <v>1078</v>
      </c>
      <c r="D1460" s="364" t="s">
        <v>1090</v>
      </c>
      <c r="E1460" s="364" t="s">
        <v>88</v>
      </c>
      <c r="F1460" s="364" t="s">
        <v>1138</v>
      </c>
      <c r="G1460" s="365" t="s">
        <v>351</v>
      </c>
      <c r="H1460" s="364" t="s">
        <v>287</v>
      </c>
      <c r="I1460" s="364" t="s">
        <v>1092</v>
      </c>
      <c r="J1460" s="366" t="s">
        <v>1139</v>
      </c>
      <c r="K1460" s="366">
        <v>778940</v>
      </c>
      <c r="L1460" s="366">
        <v>8</v>
      </c>
      <c r="M1460" s="366">
        <v>778940</v>
      </c>
      <c r="N1460" s="366">
        <v>8</v>
      </c>
    </row>
    <row r="1461" spans="1:14" ht="24">
      <c r="A1461" s="364">
        <v>1459</v>
      </c>
      <c r="B1461" s="365" t="s">
        <v>89</v>
      </c>
      <c r="C1461" s="364" t="s">
        <v>1078</v>
      </c>
      <c r="D1461" s="364" t="s">
        <v>1090</v>
      </c>
      <c r="E1461" s="364" t="s">
        <v>88</v>
      </c>
      <c r="F1461" s="364" t="s">
        <v>1127</v>
      </c>
      <c r="G1461" s="365" t="s">
        <v>315</v>
      </c>
      <c r="H1461" s="364" t="s">
        <v>287</v>
      </c>
      <c r="I1461" s="364" t="s">
        <v>1092</v>
      </c>
      <c r="J1461" s="366" t="s">
        <v>1128</v>
      </c>
      <c r="K1461" s="366">
        <v>-189295</v>
      </c>
      <c r="L1461" s="366">
        <v>-2</v>
      </c>
      <c r="M1461" s="366">
        <v>-189295</v>
      </c>
      <c r="N1461" s="366">
        <v>-2</v>
      </c>
    </row>
    <row r="1462" spans="1:14" ht="24">
      <c r="A1462" s="364">
        <v>1460</v>
      </c>
      <c r="B1462" s="365" t="s">
        <v>89</v>
      </c>
      <c r="C1462" s="364" t="s">
        <v>1078</v>
      </c>
      <c r="D1462" s="364" t="s">
        <v>1090</v>
      </c>
      <c r="E1462" s="364" t="s">
        <v>88</v>
      </c>
      <c r="F1462" s="364" t="s">
        <v>1123</v>
      </c>
      <c r="G1462" s="365" t="s">
        <v>966</v>
      </c>
      <c r="H1462" s="364" t="s">
        <v>287</v>
      </c>
      <c r="I1462" s="364" t="s">
        <v>1092</v>
      </c>
      <c r="J1462" s="366" t="s">
        <v>1124</v>
      </c>
      <c r="K1462" s="366">
        <v>687140</v>
      </c>
      <c r="L1462" s="366">
        <v>8</v>
      </c>
      <c r="M1462" s="366">
        <v>687140</v>
      </c>
      <c r="N1462" s="366">
        <v>8</v>
      </c>
    </row>
    <row r="1463" spans="1:14" ht="24">
      <c r="A1463" s="364">
        <v>1461</v>
      </c>
      <c r="B1463" s="365" t="s">
        <v>89</v>
      </c>
      <c r="C1463" s="364" t="s">
        <v>1078</v>
      </c>
      <c r="D1463" s="364" t="s">
        <v>1090</v>
      </c>
      <c r="E1463" s="364" t="s">
        <v>88</v>
      </c>
      <c r="F1463" s="364" t="s">
        <v>1112</v>
      </c>
      <c r="G1463" s="365" t="s">
        <v>352</v>
      </c>
      <c r="H1463" s="364" t="s">
        <v>287</v>
      </c>
      <c r="I1463" s="364" t="s">
        <v>1092</v>
      </c>
      <c r="J1463" s="366" t="s">
        <v>1113</v>
      </c>
      <c r="K1463" s="366">
        <v>908820</v>
      </c>
      <c r="L1463" s="366">
        <v>8</v>
      </c>
      <c r="M1463" s="366">
        <v>908820</v>
      </c>
      <c r="N1463" s="366">
        <v>8</v>
      </c>
    </row>
    <row r="1464" spans="1:14" ht="24">
      <c r="A1464" s="364">
        <v>1462</v>
      </c>
      <c r="B1464" s="365" t="s">
        <v>89</v>
      </c>
      <c r="C1464" s="364" t="s">
        <v>1078</v>
      </c>
      <c r="D1464" s="364" t="s">
        <v>1090</v>
      </c>
      <c r="E1464" s="364" t="s">
        <v>88</v>
      </c>
      <c r="F1464" s="364" t="s">
        <v>1132</v>
      </c>
      <c r="G1464" s="365" t="s">
        <v>325</v>
      </c>
      <c r="H1464" s="364" t="s">
        <v>287</v>
      </c>
      <c r="I1464" s="364" t="s">
        <v>1092</v>
      </c>
      <c r="J1464" s="366" t="s">
        <v>1133</v>
      </c>
      <c r="K1464" s="366">
        <v>1695750</v>
      </c>
      <c r="L1464" s="366">
        <v>20</v>
      </c>
      <c r="M1464" s="366">
        <v>1695750</v>
      </c>
      <c r="N1464" s="366">
        <v>20</v>
      </c>
    </row>
    <row r="1465" spans="1:14" ht="24">
      <c r="A1465" s="364">
        <v>1463</v>
      </c>
      <c r="B1465" s="365" t="s">
        <v>89</v>
      </c>
      <c r="C1465" s="364" t="s">
        <v>1078</v>
      </c>
      <c r="D1465" s="364" t="s">
        <v>1090</v>
      </c>
      <c r="E1465" s="364" t="s">
        <v>88</v>
      </c>
      <c r="F1465" s="364" t="s">
        <v>1125</v>
      </c>
      <c r="G1465" s="365" t="s">
        <v>340</v>
      </c>
      <c r="H1465" s="364" t="s">
        <v>287</v>
      </c>
      <c r="I1465" s="364" t="s">
        <v>1092</v>
      </c>
      <c r="J1465" s="366" t="s">
        <v>1126</v>
      </c>
      <c r="K1465" s="366">
        <v>1997500</v>
      </c>
      <c r="L1465" s="366">
        <v>20</v>
      </c>
      <c r="M1465" s="366">
        <v>1997500</v>
      </c>
      <c r="N1465" s="366">
        <v>20</v>
      </c>
    </row>
    <row r="1466" spans="1:14" ht="24">
      <c r="A1466" s="364">
        <v>1464</v>
      </c>
      <c r="B1466" s="365" t="s">
        <v>89</v>
      </c>
      <c r="C1466" s="364" t="s">
        <v>1078</v>
      </c>
      <c r="D1466" s="364" t="s">
        <v>1090</v>
      </c>
      <c r="E1466" s="364" t="s">
        <v>88</v>
      </c>
      <c r="F1466" s="364" t="s">
        <v>1106</v>
      </c>
      <c r="G1466" s="365" t="s">
        <v>1011</v>
      </c>
      <c r="H1466" s="364" t="s">
        <v>287</v>
      </c>
      <c r="I1466" s="364" t="s">
        <v>1092</v>
      </c>
      <c r="J1466" s="366" t="s">
        <v>1107</v>
      </c>
      <c r="K1466" s="366">
        <v>2051050</v>
      </c>
      <c r="L1466" s="366">
        <v>19</v>
      </c>
      <c r="M1466" s="366">
        <v>2051050</v>
      </c>
      <c r="N1466" s="366">
        <v>19</v>
      </c>
    </row>
    <row r="1467" spans="1:14" ht="24">
      <c r="A1467" s="364">
        <v>1465</v>
      </c>
      <c r="B1467" s="365" t="s">
        <v>89</v>
      </c>
      <c r="C1467" s="364" t="s">
        <v>1078</v>
      </c>
      <c r="D1467" s="364" t="s">
        <v>1090</v>
      </c>
      <c r="E1467" s="364" t="s">
        <v>88</v>
      </c>
      <c r="F1467" s="364" t="s">
        <v>1210</v>
      </c>
      <c r="G1467" s="365" t="s">
        <v>420</v>
      </c>
      <c r="H1467" s="364" t="s">
        <v>287</v>
      </c>
      <c r="I1467" s="364" t="s">
        <v>1092</v>
      </c>
      <c r="J1467" s="366" t="s">
        <v>1211</v>
      </c>
      <c r="K1467" s="366">
        <v>370090</v>
      </c>
      <c r="L1467" s="366">
        <v>4</v>
      </c>
      <c r="M1467" s="366">
        <v>370090</v>
      </c>
      <c r="N1467" s="366">
        <v>4</v>
      </c>
    </row>
    <row r="1468" spans="1:14" ht="24">
      <c r="A1468" s="364">
        <v>1466</v>
      </c>
      <c r="B1468" s="365" t="s">
        <v>89</v>
      </c>
      <c r="C1468" s="364" t="s">
        <v>1078</v>
      </c>
      <c r="D1468" s="364" t="s">
        <v>1090</v>
      </c>
      <c r="E1468" s="364" t="s">
        <v>88</v>
      </c>
      <c r="F1468" s="364" t="s">
        <v>1776</v>
      </c>
      <c r="G1468" s="365" t="s">
        <v>347</v>
      </c>
      <c r="H1468" s="364" t="s">
        <v>287</v>
      </c>
      <c r="I1468" s="364" t="s">
        <v>1092</v>
      </c>
      <c r="J1468" s="366" t="s">
        <v>1777</v>
      </c>
      <c r="K1468" s="366">
        <v>2363000</v>
      </c>
      <c r="L1468" s="366">
        <v>20</v>
      </c>
      <c r="M1468" s="366">
        <v>2363000</v>
      </c>
      <c r="N1468" s="366">
        <v>20</v>
      </c>
    </row>
    <row r="1469" spans="1:14" ht="24">
      <c r="A1469" s="364">
        <v>1467</v>
      </c>
      <c r="B1469" s="365" t="s">
        <v>89</v>
      </c>
      <c r="C1469" s="364" t="s">
        <v>1078</v>
      </c>
      <c r="D1469" s="364" t="s">
        <v>1090</v>
      </c>
      <c r="E1469" s="364" t="s">
        <v>88</v>
      </c>
      <c r="F1469" s="364" t="s">
        <v>1519</v>
      </c>
      <c r="G1469" s="365" t="s">
        <v>1520</v>
      </c>
      <c r="H1469" s="364" t="s">
        <v>284</v>
      </c>
      <c r="I1469" s="364" t="s">
        <v>1481</v>
      </c>
      <c r="J1469" s="366" t="s">
        <v>1521</v>
      </c>
      <c r="K1469" s="366">
        <v>330199</v>
      </c>
      <c r="L1469" s="366">
        <v>1</v>
      </c>
      <c r="M1469" s="366">
        <v>330199</v>
      </c>
      <c r="N1469" s="366">
        <v>1</v>
      </c>
    </row>
    <row r="1470" spans="1:14" ht="24">
      <c r="A1470" s="364">
        <v>1468</v>
      </c>
      <c r="B1470" s="365" t="s">
        <v>89</v>
      </c>
      <c r="C1470" s="364" t="s">
        <v>1078</v>
      </c>
      <c r="D1470" s="364" t="s">
        <v>1079</v>
      </c>
      <c r="E1470" s="364" t="s">
        <v>88</v>
      </c>
      <c r="F1470" s="364" t="s">
        <v>1325</v>
      </c>
      <c r="G1470" s="365" t="s">
        <v>323</v>
      </c>
      <c r="H1470" s="364" t="s">
        <v>306</v>
      </c>
      <c r="I1470" s="364" t="s">
        <v>1183</v>
      </c>
      <c r="J1470" s="366" t="s">
        <v>1326</v>
      </c>
      <c r="K1470" s="366">
        <v>841518</v>
      </c>
      <c r="L1470" s="366">
        <v>4</v>
      </c>
      <c r="M1470" s="366">
        <v>841518</v>
      </c>
      <c r="N1470" s="366">
        <v>4</v>
      </c>
    </row>
    <row r="1471" spans="1:14" ht="36">
      <c r="A1471" s="364">
        <v>1469</v>
      </c>
      <c r="B1471" s="365" t="s">
        <v>89</v>
      </c>
      <c r="C1471" s="364" t="s">
        <v>1078</v>
      </c>
      <c r="D1471" s="364" t="s">
        <v>1090</v>
      </c>
      <c r="E1471" s="364" t="s">
        <v>88</v>
      </c>
      <c r="F1471" s="364" t="s">
        <v>1522</v>
      </c>
      <c r="G1471" s="365" t="s">
        <v>1523</v>
      </c>
      <c r="H1471" s="364" t="s">
        <v>288</v>
      </c>
      <c r="I1471" s="364" t="s">
        <v>1187</v>
      </c>
      <c r="J1471" s="366" t="s">
        <v>1524</v>
      </c>
      <c r="K1471" s="366">
        <v>0</v>
      </c>
      <c r="L1471" s="366">
        <v>0</v>
      </c>
      <c r="M1471" s="366">
        <v>0</v>
      </c>
      <c r="N1471" s="366">
        <v>0</v>
      </c>
    </row>
    <row r="1472" spans="1:14" ht="48">
      <c r="A1472" s="364">
        <v>1470</v>
      </c>
      <c r="B1472" s="365" t="s">
        <v>89</v>
      </c>
      <c r="C1472" s="364" t="s">
        <v>1078</v>
      </c>
      <c r="D1472" s="364" t="s">
        <v>1131</v>
      </c>
      <c r="E1472" s="364" t="s">
        <v>88</v>
      </c>
      <c r="F1472" s="364" t="s">
        <v>1797</v>
      </c>
      <c r="G1472" s="365" t="s">
        <v>1798</v>
      </c>
      <c r="H1472" s="364" t="s">
        <v>297</v>
      </c>
      <c r="I1472" s="364" t="s">
        <v>1187</v>
      </c>
      <c r="J1472" s="366" t="s">
        <v>1799</v>
      </c>
      <c r="K1472" s="366">
        <v>634661</v>
      </c>
      <c r="L1472" s="366">
        <v>2</v>
      </c>
      <c r="M1472" s="366">
        <v>634661</v>
      </c>
      <c r="N1472" s="366">
        <v>2</v>
      </c>
    </row>
    <row r="1473" spans="1:14" ht="24">
      <c r="A1473" s="364">
        <v>1471</v>
      </c>
      <c r="B1473" s="365" t="s">
        <v>89</v>
      </c>
      <c r="C1473" s="364" t="s">
        <v>1078</v>
      </c>
      <c r="D1473" s="364" t="s">
        <v>1079</v>
      </c>
      <c r="E1473" s="364" t="s">
        <v>88</v>
      </c>
      <c r="F1473" s="364" t="s">
        <v>1501</v>
      </c>
      <c r="G1473" s="365" t="s">
        <v>385</v>
      </c>
      <c r="H1473" s="364" t="s">
        <v>297</v>
      </c>
      <c r="I1473" s="364" t="s">
        <v>1187</v>
      </c>
      <c r="J1473" s="366" t="s">
        <v>1502</v>
      </c>
      <c r="K1473" s="366">
        <v>272786</v>
      </c>
      <c r="L1473" s="366">
        <v>1</v>
      </c>
      <c r="M1473" s="366">
        <v>272786</v>
      </c>
      <c r="N1473" s="366">
        <v>1</v>
      </c>
    </row>
    <row r="1474" spans="1:14" ht="48">
      <c r="A1474" s="364">
        <v>1472</v>
      </c>
      <c r="B1474" s="365" t="s">
        <v>89</v>
      </c>
      <c r="C1474" s="364" t="s">
        <v>1078</v>
      </c>
      <c r="D1474" s="364" t="s">
        <v>1131</v>
      </c>
      <c r="E1474" s="364" t="s">
        <v>88</v>
      </c>
      <c r="F1474" s="364" t="s">
        <v>1448</v>
      </c>
      <c r="G1474" s="365" t="s">
        <v>379</v>
      </c>
      <c r="H1474" s="364" t="s">
        <v>304</v>
      </c>
      <c r="I1474" s="364" t="s">
        <v>1187</v>
      </c>
      <c r="J1474" s="366" t="s">
        <v>1388</v>
      </c>
      <c r="K1474" s="366">
        <v>660986</v>
      </c>
      <c r="L1474" s="366">
        <v>2</v>
      </c>
      <c r="M1474" s="366">
        <v>660986</v>
      </c>
      <c r="N1474" s="366">
        <v>2</v>
      </c>
    </row>
    <row r="1475" spans="1:14" ht="36">
      <c r="A1475" s="364">
        <v>1473</v>
      </c>
      <c r="B1475" s="365" t="s">
        <v>89</v>
      </c>
      <c r="C1475" s="364" t="s">
        <v>1078</v>
      </c>
      <c r="D1475" s="364" t="s">
        <v>1079</v>
      </c>
      <c r="E1475" s="364" t="s">
        <v>88</v>
      </c>
      <c r="F1475" s="364" t="s">
        <v>1625</v>
      </c>
      <c r="G1475" s="365" t="s">
        <v>1626</v>
      </c>
      <c r="H1475" s="364" t="s">
        <v>304</v>
      </c>
      <c r="I1475" s="364" t="s">
        <v>1187</v>
      </c>
      <c r="J1475" s="366" t="s">
        <v>1627</v>
      </c>
      <c r="K1475" s="366">
        <v>566181</v>
      </c>
      <c r="L1475" s="366">
        <v>3</v>
      </c>
      <c r="M1475" s="366">
        <v>566181</v>
      </c>
      <c r="N1475" s="366">
        <v>3</v>
      </c>
    </row>
    <row r="1476" spans="1:14" ht="36">
      <c r="A1476" s="364">
        <v>1474</v>
      </c>
      <c r="B1476" s="365" t="s">
        <v>89</v>
      </c>
      <c r="C1476" s="364" t="s">
        <v>1078</v>
      </c>
      <c r="D1476" s="364" t="s">
        <v>1079</v>
      </c>
      <c r="E1476" s="364" t="s">
        <v>88</v>
      </c>
      <c r="F1476" s="364" t="s">
        <v>1198</v>
      </c>
      <c r="G1476" s="365" t="s">
        <v>346</v>
      </c>
      <c r="H1476" s="364" t="s">
        <v>304</v>
      </c>
      <c r="I1476" s="364" t="s">
        <v>1187</v>
      </c>
      <c r="J1476" s="366" t="s">
        <v>1199</v>
      </c>
      <c r="K1476" s="366">
        <v>585887</v>
      </c>
      <c r="L1476" s="366">
        <v>2</v>
      </c>
      <c r="M1476" s="366">
        <v>585887</v>
      </c>
      <c r="N1476" s="366">
        <v>2</v>
      </c>
    </row>
    <row r="1477" spans="1:14" ht="48">
      <c r="A1477" s="364">
        <v>1475</v>
      </c>
      <c r="B1477" s="365" t="s">
        <v>89</v>
      </c>
      <c r="C1477" s="364" t="s">
        <v>1078</v>
      </c>
      <c r="D1477" s="364" t="s">
        <v>1079</v>
      </c>
      <c r="E1477" s="364" t="s">
        <v>88</v>
      </c>
      <c r="F1477" s="364" t="s">
        <v>1218</v>
      </c>
      <c r="G1477" s="365" t="s">
        <v>342</v>
      </c>
      <c r="H1477" s="364" t="s">
        <v>301</v>
      </c>
      <c r="I1477" s="364" t="s">
        <v>1187</v>
      </c>
      <c r="J1477" s="366" t="s">
        <v>1219</v>
      </c>
      <c r="K1477" s="366">
        <v>2450216</v>
      </c>
      <c r="L1477" s="366">
        <v>8</v>
      </c>
      <c r="M1477" s="366">
        <v>2450216</v>
      </c>
      <c r="N1477" s="366">
        <v>8</v>
      </c>
    </row>
    <row r="1478" spans="1:14" ht="48">
      <c r="A1478" s="364">
        <v>1476</v>
      </c>
      <c r="B1478" s="365" t="s">
        <v>89</v>
      </c>
      <c r="C1478" s="364" t="s">
        <v>1078</v>
      </c>
      <c r="D1478" s="364" t="s">
        <v>1079</v>
      </c>
      <c r="E1478" s="364" t="s">
        <v>88</v>
      </c>
      <c r="F1478" s="364" t="s">
        <v>1190</v>
      </c>
      <c r="G1478" s="365" t="s">
        <v>373</v>
      </c>
      <c r="H1478" s="364" t="s">
        <v>305</v>
      </c>
      <c r="I1478" s="364" t="s">
        <v>1187</v>
      </c>
      <c r="J1478" s="366" t="s">
        <v>1191</v>
      </c>
      <c r="K1478" s="366">
        <v>606966</v>
      </c>
      <c r="L1478" s="366">
        <v>2</v>
      </c>
      <c r="M1478" s="366">
        <v>606966</v>
      </c>
      <c r="N1478" s="366">
        <v>2</v>
      </c>
    </row>
    <row r="1479" spans="1:14" ht="36">
      <c r="A1479" s="364">
        <v>1477</v>
      </c>
      <c r="B1479" s="365" t="s">
        <v>89</v>
      </c>
      <c r="C1479" s="364" t="s">
        <v>1078</v>
      </c>
      <c r="D1479" s="364" t="s">
        <v>1079</v>
      </c>
      <c r="E1479" s="364" t="s">
        <v>88</v>
      </c>
      <c r="F1479" s="364" t="s">
        <v>1192</v>
      </c>
      <c r="G1479" s="365" t="s">
        <v>382</v>
      </c>
      <c r="H1479" s="364" t="s">
        <v>305</v>
      </c>
      <c r="I1479" s="364" t="s">
        <v>1187</v>
      </c>
      <c r="J1479" s="366" t="s">
        <v>1193</v>
      </c>
      <c r="K1479" s="366">
        <v>1011479</v>
      </c>
      <c r="L1479" s="366">
        <v>3</v>
      </c>
      <c r="M1479" s="366">
        <v>1011479</v>
      </c>
      <c r="N1479" s="366">
        <v>3</v>
      </c>
    </row>
    <row r="1480" spans="1:14" ht="48">
      <c r="A1480" s="364">
        <v>1478</v>
      </c>
      <c r="B1480" s="365" t="s">
        <v>89</v>
      </c>
      <c r="C1480" s="364" t="s">
        <v>1078</v>
      </c>
      <c r="D1480" s="364" t="s">
        <v>1079</v>
      </c>
      <c r="E1480" s="364" t="s">
        <v>88</v>
      </c>
      <c r="F1480" s="364" t="s">
        <v>1366</v>
      </c>
      <c r="G1480" s="365" t="s">
        <v>353</v>
      </c>
      <c r="H1480" s="364" t="s">
        <v>305</v>
      </c>
      <c r="I1480" s="364" t="s">
        <v>1187</v>
      </c>
      <c r="J1480" s="366" t="s">
        <v>1367</v>
      </c>
      <c r="K1480" s="366">
        <v>6039777</v>
      </c>
      <c r="L1480" s="366">
        <v>20</v>
      </c>
      <c r="M1480" s="366">
        <v>6039777</v>
      </c>
      <c r="N1480" s="366">
        <v>20</v>
      </c>
    </row>
    <row r="1481" spans="1:14" ht="48">
      <c r="A1481" s="364">
        <v>1479</v>
      </c>
      <c r="B1481" s="365" t="s">
        <v>89</v>
      </c>
      <c r="C1481" s="364" t="s">
        <v>1078</v>
      </c>
      <c r="D1481" s="364" t="s">
        <v>1079</v>
      </c>
      <c r="E1481" s="364" t="s">
        <v>88</v>
      </c>
      <c r="F1481" s="364" t="s">
        <v>1194</v>
      </c>
      <c r="G1481" s="365" t="s">
        <v>997</v>
      </c>
      <c r="H1481" s="364" t="s">
        <v>305</v>
      </c>
      <c r="I1481" s="364" t="s">
        <v>1187</v>
      </c>
      <c r="J1481" s="366" t="s">
        <v>1195</v>
      </c>
      <c r="K1481" s="366">
        <v>8147124</v>
      </c>
      <c r="L1481" s="366">
        <v>24</v>
      </c>
      <c r="M1481" s="366">
        <v>8147124</v>
      </c>
      <c r="N1481" s="366">
        <v>24</v>
      </c>
    </row>
    <row r="1482" spans="1:14" ht="48">
      <c r="A1482" s="364">
        <v>1480</v>
      </c>
      <c r="B1482" s="365" t="s">
        <v>89</v>
      </c>
      <c r="C1482" s="364" t="s">
        <v>1078</v>
      </c>
      <c r="D1482" s="364" t="s">
        <v>1079</v>
      </c>
      <c r="E1482" s="364" t="s">
        <v>88</v>
      </c>
      <c r="F1482" s="364" t="s">
        <v>1234</v>
      </c>
      <c r="G1482" s="365" t="s">
        <v>471</v>
      </c>
      <c r="H1482" s="364" t="s">
        <v>305</v>
      </c>
      <c r="I1482" s="364" t="s">
        <v>1187</v>
      </c>
      <c r="J1482" s="366" t="s">
        <v>1235</v>
      </c>
      <c r="K1482" s="366">
        <v>351412</v>
      </c>
      <c r="L1482" s="366">
        <v>2</v>
      </c>
      <c r="M1482" s="366">
        <v>351412</v>
      </c>
      <c r="N1482" s="366">
        <v>2</v>
      </c>
    </row>
    <row r="1483" spans="1:14" ht="72">
      <c r="A1483" s="364">
        <v>1481</v>
      </c>
      <c r="B1483" s="365" t="s">
        <v>89</v>
      </c>
      <c r="C1483" s="364" t="s">
        <v>1078</v>
      </c>
      <c r="D1483" s="364" t="s">
        <v>1079</v>
      </c>
      <c r="E1483" s="364" t="s">
        <v>88</v>
      </c>
      <c r="F1483" s="364" t="s">
        <v>1236</v>
      </c>
      <c r="G1483" s="365" t="s">
        <v>383</v>
      </c>
      <c r="H1483" s="364" t="s">
        <v>305</v>
      </c>
      <c r="I1483" s="364" t="s">
        <v>1187</v>
      </c>
      <c r="J1483" s="366" t="s">
        <v>1237</v>
      </c>
      <c r="K1483" s="366">
        <v>1312697</v>
      </c>
      <c r="L1483" s="366">
        <v>6</v>
      </c>
      <c r="M1483" s="366">
        <v>1312697</v>
      </c>
      <c r="N1483" s="366">
        <v>6</v>
      </c>
    </row>
    <row r="1484" spans="1:14" ht="60">
      <c r="A1484" s="364">
        <v>1482</v>
      </c>
      <c r="B1484" s="365" t="s">
        <v>89</v>
      </c>
      <c r="C1484" s="364" t="s">
        <v>1078</v>
      </c>
      <c r="D1484" s="364" t="s">
        <v>1079</v>
      </c>
      <c r="E1484" s="364" t="s">
        <v>88</v>
      </c>
      <c r="F1484" s="364" t="s">
        <v>1434</v>
      </c>
      <c r="G1484" s="365" t="s">
        <v>1023</v>
      </c>
      <c r="H1484" s="364" t="s">
        <v>305</v>
      </c>
      <c r="I1484" s="364" t="s">
        <v>1187</v>
      </c>
      <c r="J1484" s="366" t="s">
        <v>1435</v>
      </c>
      <c r="K1484" s="366">
        <v>1038038</v>
      </c>
      <c r="L1484" s="366">
        <v>4</v>
      </c>
      <c r="M1484" s="366">
        <v>1038038</v>
      </c>
      <c r="N1484" s="366">
        <v>4</v>
      </c>
    </row>
    <row r="1485" spans="1:14" ht="24">
      <c r="A1485" s="364">
        <v>1483</v>
      </c>
      <c r="B1485" s="365" t="s">
        <v>89</v>
      </c>
      <c r="C1485" s="364" t="s">
        <v>1078</v>
      </c>
      <c r="D1485" s="364" t="s">
        <v>1079</v>
      </c>
      <c r="E1485" s="364" t="s">
        <v>88</v>
      </c>
      <c r="F1485" s="364" t="s">
        <v>1397</v>
      </c>
      <c r="G1485" s="365" t="s">
        <v>311</v>
      </c>
      <c r="H1485" s="364" t="s">
        <v>1039</v>
      </c>
      <c r="I1485" s="364" t="s">
        <v>1081</v>
      </c>
      <c r="J1485" s="366" t="s">
        <v>1373</v>
      </c>
      <c r="K1485" s="366">
        <v>792046</v>
      </c>
      <c r="L1485" s="366">
        <v>6</v>
      </c>
      <c r="M1485" s="366">
        <v>792046</v>
      </c>
      <c r="N1485" s="366">
        <v>6</v>
      </c>
    </row>
    <row r="1486" spans="1:14" ht="24">
      <c r="A1486" s="364">
        <v>1484</v>
      </c>
      <c r="B1486" s="365" t="s">
        <v>89</v>
      </c>
      <c r="C1486" s="364" t="s">
        <v>1078</v>
      </c>
      <c r="D1486" s="364" t="s">
        <v>1079</v>
      </c>
      <c r="E1486" s="364" t="s">
        <v>88</v>
      </c>
      <c r="F1486" s="364" t="s">
        <v>1401</v>
      </c>
      <c r="G1486" s="365" t="s">
        <v>1047</v>
      </c>
      <c r="H1486" s="364" t="s">
        <v>1039</v>
      </c>
      <c r="I1486" s="364" t="s">
        <v>1081</v>
      </c>
      <c r="J1486" s="366" t="s">
        <v>1402</v>
      </c>
      <c r="K1486" s="366">
        <v>502234</v>
      </c>
      <c r="L1486" s="366">
        <v>4</v>
      </c>
      <c r="M1486" s="366">
        <v>502234</v>
      </c>
      <c r="N1486" s="366">
        <v>4</v>
      </c>
    </row>
    <row r="1487" spans="1:14" ht="24">
      <c r="A1487" s="364">
        <v>1485</v>
      </c>
      <c r="B1487" s="365" t="s">
        <v>89</v>
      </c>
      <c r="C1487" s="364" t="s">
        <v>1078</v>
      </c>
      <c r="D1487" s="364" t="s">
        <v>1079</v>
      </c>
      <c r="E1487" s="364" t="s">
        <v>88</v>
      </c>
      <c r="F1487" s="364" t="s">
        <v>1391</v>
      </c>
      <c r="G1487" s="365" t="s">
        <v>1048</v>
      </c>
      <c r="H1487" s="364" t="s">
        <v>1039</v>
      </c>
      <c r="I1487" s="364" t="s">
        <v>1081</v>
      </c>
      <c r="J1487" s="366" t="s">
        <v>1392</v>
      </c>
      <c r="K1487" s="366">
        <v>633204</v>
      </c>
      <c r="L1487" s="366">
        <v>6</v>
      </c>
      <c r="M1487" s="366">
        <v>633204</v>
      </c>
      <c r="N1487" s="366">
        <v>6</v>
      </c>
    </row>
    <row r="1488" spans="1:14" ht="24">
      <c r="A1488" s="364">
        <v>1486</v>
      </c>
      <c r="B1488" s="365" t="s">
        <v>89</v>
      </c>
      <c r="C1488" s="364" t="s">
        <v>1078</v>
      </c>
      <c r="D1488" s="364" t="s">
        <v>1079</v>
      </c>
      <c r="E1488" s="364" t="s">
        <v>88</v>
      </c>
      <c r="F1488" s="364" t="s">
        <v>1418</v>
      </c>
      <c r="G1488" s="365" t="s">
        <v>326</v>
      </c>
      <c r="H1488" s="364" t="s">
        <v>294</v>
      </c>
      <c r="I1488" s="364" t="s">
        <v>1081</v>
      </c>
      <c r="J1488" s="366" t="s">
        <v>1419</v>
      </c>
      <c r="K1488" s="366">
        <v>448932</v>
      </c>
      <c r="L1488" s="366">
        <v>6</v>
      </c>
      <c r="M1488" s="366">
        <v>448932</v>
      </c>
      <c r="N1488" s="366">
        <v>6</v>
      </c>
    </row>
    <row r="1489" spans="1:14" ht="24">
      <c r="A1489" s="364">
        <v>1487</v>
      </c>
      <c r="B1489" s="365" t="s">
        <v>89</v>
      </c>
      <c r="C1489" s="364" t="s">
        <v>1078</v>
      </c>
      <c r="D1489" s="364" t="s">
        <v>1079</v>
      </c>
      <c r="E1489" s="364" t="s">
        <v>88</v>
      </c>
      <c r="F1489" s="364" t="s">
        <v>1098</v>
      </c>
      <c r="G1489" s="365" t="s">
        <v>311</v>
      </c>
      <c r="H1489" s="364" t="s">
        <v>294</v>
      </c>
      <c r="I1489" s="364" t="s">
        <v>1081</v>
      </c>
      <c r="J1489" s="366" t="s">
        <v>1099</v>
      </c>
      <c r="K1489" s="366">
        <v>308818</v>
      </c>
      <c r="L1489" s="366">
        <v>4</v>
      </c>
      <c r="M1489" s="366">
        <v>308818</v>
      </c>
      <c r="N1489" s="366">
        <v>4</v>
      </c>
    </row>
    <row r="1490" spans="1:14" ht="36">
      <c r="A1490" s="364">
        <v>1488</v>
      </c>
      <c r="B1490" s="365" t="s">
        <v>89</v>
      </c>
      <c r="C1490" s="364" t="s">
        <v>1078</v>
      </c>
      <c r="D1490" s="364" t="s">
        <v>1086</v>
      </c>
      <c r="E1490" s="364" t="s">
        <v>88</v>
      </c>
      <c r="F1490" s="364" t="s">
        <v>1867</v>
      </c>
      <c r="G1490" s="365" t="s">
        <v>415</v>
      </c>
      <c r="H1490" s="364" t="s">
        <v>293</v>
      </c>
      <c r="I1490" s="364" t="s">
        <v>1081</v>
      </c>
      <c r="J1490" s="366" t="s">
        <v>1209</v>
      </c>
      <c r="K1490" s="366">
        <v>-780176</v>
      </c>
      <c r="L1490" s="366">
        <v>-10</v>
      </c>
      <c r="M1490" s="366">
        <v>-780176</v>
      </c>
      <c r="N1490" s="366">
        <v>-10</v>
      </c>
    </row>
    <row r="1491" spans="1:14" ht="24">
      <c r="A1491" s="364">
        <v>1489</v>
      </c>
      <c r="B1491" s="365" t="s">
        <v>89</v>
      </c>
      <c r="C1491" s="364" t="s">
        <v>1078</v>
      </c>
      <c r="D1491" s="364" t="s">
        <v>1079</v>
      </c>
      <c r="E1491" s="364" t="s">
        <v>88</v>
      </c>
      <c r="F1491" s="364" t="s">
        <v>1134</v>
      </c>
      <c r="G1491" s="365" t="s">
        <v>337</v>
      </c>
      <c r="H1491" s="364" t="s">
        <v>294</v>
      </c>
      <c r="I1491" s="364" t="s">
        <v>1081</v>
      </c>
      <c r="J1491" s="366" t="s">
        <v>1135</v>
      </c>
      <c r="K1491" s="366">
        <v>539262</v>
      </c>
      <c r="L1491" s="366">
        <v>7</v>
      </c>
      <c r="M1491" s="366">
        <v>539262</v>
      </c>
      <c r="N1491" s="366">
        <v>7</v>
      </c>
    </row>
    <row r="1492" spans="1:14" ht="24">
      <c r="A1492" s="364">
        <v>1490</v>
      </c>
      <c r="B1492" s="365" t="s">
        <v>89</v>
      </c>
      <c r="C1492" s="364" t="s">
        <v>1078</v>
      </c>
      <c r="D1492" s="364" t="s">
        <v>1090</v>
      </c>
      <c r="E1492" s="364" t="s">
        <v>88</v>
      </c>
      <c r="F1492" s="364" t="s">
        <v>1226</v>
      </c>
      <c r="G1492" s="365" t="s">
        <v>966</v>
      </c>
      <c r="H1492" s="364" t="s">
        <v>300</v>
      </c>
      <c r="I1492" s="364" t="s">
        <v>1081</v>
      </c>
      <c r="J1492" s="366" t="s">
        <v>1227</v>
      </c>
      <c r="K1492" s="366">
        <v>189464</v>
      </c>
      <c r="L1492" s="366">
        <v>2</v>
      </c>
      <c r="M1492" s="366">
        <v>189464</v>
      </c>
      <c r="N1492" s="366">
        <v>2</v>
      </c>
    </row>
    <row r="1493" spans="1:14" ht="24">
      <c r="A1493" s="364">
        <v>1491</v>
      </c>
      <c r="B1493" s="365" t="s">
        <v>89</v>
      </c>
      <c r="C1493" s="364" t="s">
        <v>1078</v>
      </c>
      <c r="D1493" s="364" t="s">
        <v>1079</v>
      </c>
      <c r="E1493" s="364" t="s">
        <v>88</v>
      </c>
      <c r="F1493" s="364" t="s">
        <v>1259</v>
      </c>
      <c r="G1493" s="365" t="s">
        <v>367</v>
      </c>
      <c r="H1493" s="364" t="s">
        <v>291</v>
      </c>
      <c r="I1493" s="364" t="s">
        <v>1081</v>
      </c>
      <c r="J1493" s="366" t="s">
        <v>1260</v>
      </c>
      <c r="K1493" s="366">
        <v>595216</v>
      </c>
      <c r="L1493" s="366">
        <v>4</v>
      </c>
      <c r="M1493" s="366">
        <v>595216</v>
      </c>
      <c r="N1493" s="366">
        <v>4</v>
      </c>
    </row>
    <row r="1494" spans="1:14" ht="48">
      <c r="A1494" s="364">
        <v>1492</v>
      </c>
      <c r="B1494" s="365" t="s">
        <v>89</v>
      </c>
      <c r="C1494" s="364" t="s">
        <v>1078</v>
      </c>
      <c r="D1494" s="364" t="s">
        <v>1159</v>
      </c>
      <c r="E1494" s="364" t="s">
        <v>88</v>
      </c>
      <c r="F1494" s="364" t="s">
        <v>1294</v>
      </c>
      <c r="G1494" s="365" t="s">
        <v>314</v>
      </c>
      <c r="H1494" s="364" t="s">
        <v>294</v>
      </c>
      <c r="I1494" s="364" t="s">
        <v>1081</v>
      </c>
      <c r="J1494" s="366" t="s">
        <v>1295</v>
      </c>
      <c r="K1494" s="366">
        <v>126403</v>
      </c>
      <c r="L1494" s="366">
        <v>2</v>
      </c>
      <c r="M1494" s="366">
        <v>126403</v>
      </c>
      <c r="N1494" s="366">
        <v>2</v>
      </c>
    </row>
    <row r="1495" spans="1:14" ht="36">
      <c r="A1495" s="364">
        <v>1493</v>
      </c>
      <c r="B1495" s="365" t="s">
        <v>89</v>
      </c>
      <c r="C1495" s="364" t="s">
        <v>1078</v>
      </c>
      <c r="D1495" s="364" t="s">
        <v>1079</v>
      </c>
      <c r="E1495" s="364" t="s">
        <v>88</v>
      </c>
      <c r="F1495" s="364" t="s">
        <v>1144</v>
      </c>
      <c r="G1495" s="365" t="s">
        <v>332</v>
      </c>
      <c r="H1495" s="364" t="s">
        <v>293</v>
      </c>
      <c r="I1495" s="364" t="s">
        <v>1081</v>
      </c>
      <c r="J1495" s="366" t="s">
        <v>1145</v>
      </c>
      <c r="K1495" s="366">
        <v>2942671</v>
      </c>
      <c r="L1495" s="366">
        <v>34</v>
      </c>
      <c r="M1495" s="366">
        <v>2942671</v>
      </c>
      <c r="N1495" s="366">
        <v>34</v>
      </c>
    </row>
    <row r="1496" spans="1:14" ht="48">
      <c r="A1496" s="364">
        <v>1494</v>
      </c>
      <c r="B1496" s="365" t="s">
        <v>89</v>
      </c>
      <c r="C1496" s="364" t="s">
        <v>1078</v>
      </c>
      <c r="D1496" s="364" t="s">
        <v>1159</v>
      </c>
      <c r="E1496" s="364" t="s">
        <v>88</v>
      </c>
      <c r="F1496" s="364" t="s">
        <v>1178</v>
      </c>
      <c r="G1496" s="365" t="s">
        <v>344</v>
      </c>
      <c r="H1496" s="364" t="s">
        <v>293</v>
      </c>
      <c r="I1496" s="364" t="s">
        <v>1081</v>
      </c>
      <c r="J1496" s="366" t="s">
        <v>1179</v>
      </c>
      <c r="K1496" s="366">
        <v>1097251</v>
      </c>
      <c r="L1496" s="366">
        <v>14</v>
      </c>
      <c r="M1496" s="366">
        <v>1097251</v>
      </c>
      <c r="N1496" s="366">
        <v>14</v>
      </c>
    </row>
    <row r="1497" spans="1:14" ht="48">
      <c r="A1497" s="364">
        <v>1495</v>
      </c>
      <c r="B1497" s="365" t="s">
        <v>89</v>
      </c>
      <c r="C1497" s="364" t="s">
        <v>1078</v>
      </c>
      <c r="D1497" s="364" t="s">
        <v>1159</v>
      </c>
      <c r="E1497" s="364" t="s">
        <v>88</v>
      </c>
      <c r="F1497" s="364" t="s">
        <v>1165</v>
      </c>
      <c r="G1497" s="365" t="s">
        <v>416</v>
      </c>
      <c r="H1497" s="364" t="s">
        <v>293</v>
      </c>
      <c r="I1497" s="364" t="s">
        <v>1081</v>
      </c>
      <c r="J1497" s="366" t="s">
        <v>1166</v>
      </c>
      <c r="K1497" s="366">
        <v>652598</v>
      </c>
      <c r="L1497" s="366">
        <v>9</v>
      </c>
      <c r="M1497" s="366">
        <v>652598</v>
      </c>
      <c r="N1497" s="366">
        <v>9</v>
      </c>
    </row>
    <row r="1498" spans="1:14" ht="36">
      <c r="A1498" s="364">
        <v>1496</v>
      </c>
      <c r="B1498" s="365" t="s">
        <v>89</v>
      </c>
      <c r="C1498" s="364" t="s">
        <v>1078</v>
      </c>
      <c r="D1498" s="364" t="s">
        <v>1079</v>
      </c>
      <c r="E1498" s="364" t="s">
        <v>88</v>
      </c>
      <c r="F1498" s="364" t="s">
        <v>1243</v>
      </c>
      <c r="G1498" s="365" t="s">
        <v>320</v>
      </c>
      <c r="H1498" s="364" t="s">
        <v>293</v>
      </c>
      <c r="I1498" s="364" t="s">
        <v>1081</v>
      </c>
      <c r="J1498" s="366" t="s">
        <v>1244</v>
      </c>
      <c r="K1498" s="366">
        <v>577357</v>
      </c>
      <c r="L1498" s="366">
        <v>5</v>
      </c>
      <c r="M1498" s="366">
        <v>577357</v>
      </c>
      <c r="N1498" s="366">
        <v>5</v>
      </c>
    </row>
    <row r="1499" spans="1:14" ht="36">
      <c r="A1499" s="364">
        <v>1497</v>
      </c>
      <c r="B1499" s="365" t="s">
        <v>89</v>
      </c>
      <c r="C1499" s="364" t="s">
        <v>1078</v>
      </c>
      <c r="D1499" s="364" t="s">
        <v>1079</v>
      </c>
      <c r="E1499" s="364" t="s">
        <v>88</v>
      </c>
      <c r="F1499" s="364" t="s">
        <v>1269</v>
      </c>
      <c r="G1499" s="365" t="s">
        <v>358</v>
      </c>
      <c r="H1499" s="364" t="s">
        <v>293</v>
      </c>
      <c r="I1499" s="364" t="s">
        <v>1081</v>
      </c>
      <c r="J1499" s="366" t="s">
        <v>1270</v>
      </c>
      <c r="K1499" s="366">
        <v>370825</v>
      </c>
      <c r="L1499" s="366">
        <v>4</v>
      </c>
      <c r="M1499" s="366">
        <v>370825</v>
      </c>
      <c r="N1499" s="366">
        <v>4</v>
      </c>
    </row>
    <row r="1500" spans="1:14" ht="36">
      <c r="A1500" s="364">
        <v>1498</v>
      </c>
      <c r="B1500" s="365" t="s">
        <v>89</v>
      </c>
      <c r="C1500" s="364" t="s">
        <v>1078</v>
      </c>
      <c r="D1500" s="364" t="s">
        <v>1079</v>
      </c>
      <c r="E1500" s="364" t="s">
        <v>88</v>
      </c>
      <c r="F1500" s="364" t="s">
        <v>1263</v>
      </c>
      <c r="G1500" s="365" t="s">
        <v>330</v>
      </c>
      <c r="H1500" s="364" t="s">
        <v>293</v>
      </c>
      <c r="I1500" s="364" t="s">
        <v>1081</v>
      </c>
      <c r="J1500" s="366" t="s">
        <v>1264</v>
      </c>
      <c r="K1500" s="366">
        <v>236676</v>
      </c>
      <c r="L1500" s="366">
        <v>3</v>
      </c>
      <c r="M1500" s="366">
        <v>236676</v>
      </c>
      <c r="N1500" s="366">
        <v>3</v>
      </c>
    </row>
    <row r="1501" spans="1:14" ht="36">
      <c r="A1501" s="364">
        <v>1499</v>
      </c>
      <c r="B1501" s="365" t="s">
        <v>89</v>
      </c>
      <c r="C1501" s="364" t="s">
        <v>1078</v>
      </c>
      <c r="D1501" s="364" t="s">
        <v>1086</v>
      </c>
      <c r="E1501" s="364" t="s">
        <v>88</v>
      </c>
      <c r="F1501" s="364" t="s">
        <v>1208</v>
      </c>
      <c r="G1501" s="365" t="s">
        <v>415</v>
      </c>
      <c r="H1501" s="364" t="s">
        <v>293</v>
      </c>
      <c r="I1501" s="364" t="s">
        <v>1081</v>
      </c>
      <c r="J1501" s="366" t="s">
        <v>1209</v>
      </c>
      <c r="K1501" s="366">
        <v>1042616</v>
      </c>
      <c r="L1501" s="366">
        <v>16</v>
      </c>
      <c r="M1501" s="366">
        <v>1042616</v>
      </c>
      <c r="N1501" s="366">
        <v>16</v>
      </c>
    </row>
    <row r="1502" spans="1:14" ht="36">
      <c r="A1502" s="364">
        <v>1500</v>
      </c>
      <c r="B1502" s="365" t="s">
        <v>89</v>
      </c>
      <c r="C1502" s="364" t="s">
        <v>1078</v>
      </c>
      <c r="D1502" s="364" t="s">
        <v>1079</v>
      </c>
      <c r="E1502" s="364" t="s">
        <v>88</v>
      </c>
      <c r="F1502" s="364" t="s">
        <v>1080</v>
      </c>
      <c r="G1502" s="365" t="s">
        <v>316</v>
      </c>
      <c r="H1502" s="364" t="s">
        <v>293</v>
      </c>
      <c r="I1502" s="364" t="s">
        <v>1081</v>
      </c>
      <c r="J1502" s="366" t="s">
        <v>1082</v>
      </c>
      <c r="K1502" s="366">
        <v>3376342</v>
      </c>
      <c r="L1502" s="366">
        <v>38</v>
      </c>
      <c r="M1502" s="366">
        <v>3376342</v>
      </c>
      <c r="N1502" s="366">
        <v>38</v>
      </c>
    </row>
    <row r="1503" spans="1:14" ht="24">
      <c r="A1503" s="364">
        <v>1501</v>
      </c>
      <c r="B1503" s="365" t="s">
        <v>89</v>
      </c>
      <c r="C1503" s="364" t="s">
        <v>1078</v>
      </c>
      <c r="D1503" s="364" t="s">
        <v>1079</v>
      </c>
      <c r="E1503" s="364" t="s">
        <v>88</v>
      </c>
      <c r="F1503" s="364" t="s">
        <v>1327</v>
      </c>
      <c r="G1503" s="365" t="s">
        <v>1012</v>
      </c>
      <c r="H1503" s="364" t="s">
        <v>1039</v>
      </c>
      <c r="I1503" s="364" t="s">
        <v>1081</v>
      </c>
      <c r="J1503" s="366" t="s">
        <v>1328</v>
      </c>
      <c r="K1503" s="366">
        <v>314527</v>
      </c>
      <c r="L1503" s="366">
        <v>2</v>
      </c>
      <c r="M1503" s="366">
        <v>314527</v>
      </c>
      <c r="N1503" s="366">
        <v>2</v>
      </c>
    </row>
    <row r="1504" spans="1:14" ht="24">
      <c r="A1504" s="364">
        <v>1502</v>
      </c>
      <c r="B1504" s="365" t="s">
        <v>89</v>
      </c>
      <c r="C1504" s="364" t="s">
        <v>1078</v>
      </c>
      <c r="D1504" s="364" t="s">
        <v>1079</v>
      </c>
      <c r="E1504" s="364" t="s">
        <v>88</v>
      </c>
      <c r="F1504" s="364" t="s">
        <v>1319</v>
      </c>
      <c r="G1504" s="365" t="s">
        <v>1044</v>
      </c>
      <c r="H1504" s="364" t="s">
        <v>1039</v>
      </c>
      <c r="I1504" s="364" t="s">
        <v>1081</v>
      </c>
      <c r="J1504" s="366" t="s">
        <v>1320</v>
      </c>
      <c r="K1504" s="366">
        <v>638436</v>
      </c>
      <c r="L1504" s="366">
        <v>4</v>
      </c>
      <c r="M1504" s="366">
        <v>638436</v>
      </c>
      <c r="N1504" s="366">
        <v>4</v>
      </c>
    </row>
    <row r="1505" spans="1:14" ht="24">
      <c r="A1505" s="364">
        <v>1503</v>
      </c>
      <c r="B1505" s="365" t="s">
        <v>89</v>
      </c>
      <c r="C1505" s="364" t="s">
        <v>1078</v>
      </c>
      <c r="D1505" s="364" t="s">
        <v>1079</v>
      </c>
      <c r="E1505" s="364" t="s">
        <v>88</v>
      </c>
      <c r="F1505" s="364" t="s">
        <v>1395</v>
      </c>
      <c r="G1505" s="365" t="s">
        <v>1007</v>
      </c>
      <c r="H1505" s="364" t="s">
        <v>1039</v>
      </c>
      <c r="I1505" s="364" t="s">
        <v>1081</v>
      </c>
      <c r="J1505" s="366" t="s">
        <v>1396</v>
      </c>
      <c r="K1505" s="366">
        <v>307402</v>
      </c>
      <c r="L1505" s="366">
        <v>2</v>
      </c>
      <c r="M1505" s="366">
        <v>307402</v>
      </c>
      <c r="N1505" s="366">
        <v>2</v>
      </c>
    </row>
    <row r="1506" spans="1:14" ht="24">
      <c r="A1506" s="364">
        <v>1504</v>
      </c>
      <c r="B1506" s="365" t="s">
        <v>89</v>
      </c>
      <c r="C1506" s="364" t="s">
        <v>1078</v>
      </c>
      <c r="D1506" s="364" t="s">
        <v>1079</v>
      </c>
      <c r="E1506" s="364" t="s">
        <v>88</v>
      </c>
      <c r="F1506" s="364" t="s">
        <v>1271</v>
      </c>
      <c r="G1506" s="365" t="s">
        <v>1014</v>
      </c>
      <c r="H1506" s="364" t="s">
        <v>295</v>
      </c>
      <c r="I1506" s="364" t="s">
        <v>1183</v>
      </c>
      <c r="J1506" s="366" t="s">
        <v>1272</v>
      </c>
      <c r="K1506" s="366">
        <v>573289</v>
      </c>
      <c r="L1506" s="366">
        <v>5</v>
      </c>
      <c r="M1506" s="366">
        <v>573289</v>
      </c>
      <c r="N1506" s="366">
        <v>5</v>
      </c>
    </row>
    <row r="1507" spans="1:14" ht="36">
      <c r="A1507" s="364">
        <v>1505</v>
      </c>
      <c r="B1507" s="365" t="s">
        <v>89</v>
      </c>
      <c r="C1507" s="364" t="s">
        <v>1078</v>
      </c>
      <c r="D1507" s="364" t="s">
        <v>1079</v>
      </c>
      <c r="E1507" s="364" t="s">
        <v>88</v>
      </c>
      <c r="F1507" s="364" t="s">
        <v>1265</v>
      </c>
      <c r="G1507" s="365" t="s">
        <v>317</v>
      </c>
      <c r="H1507" s="364" t="s">
        <v>293</v>
      </c>
      <c r="I1507" s="364" t="s">
        <v>1084</v>
      </c>
      <c r="J1507" s="366" t="s">
        <v>1266</v>
      </c>
      <c r="K1507" s="366">
        <v>696682</v>
      </c>
      <c r="L1507" s="366">
        <v>8</v>
      </c>
      <c r="M1507" s="366">
        <v>696682</v>
      </c>
      <c r="N1507" s="366">
        <v>8</v>
      </c>
    </row>
    <row r="1508" spans="1:14" ht="36">
      <c r="A1508" s="364">
        <v>1506</v>
      </c>
      <c r="B1508" s="365" t="s">
        <v>89</v>
      </c>
      <c r="C1508" s="364" t="s">
        <v>1078</v>
      </c>
      <c r="D1508" s="364" t="s">
        <v>1079</v>
      </c>
      <c r="E1508" s="364" t="s">
        <v>88</v>
      </c>
      <c r="F1508" s="364" t="s">
        <v>1222</v>
      </c>
      <c r="G1508" s="365" t="s">
        <v>968</v>
      </c>
      <c r="H1508" s="364" t="s">
        <v>293</v>
      </c>
      <c r="I1508" s="364" t="s">
        <v>1084</v>
      </c>
      <c r="J1508" s="366" t="s">
        <v>1223</v>
      </c>
      <c r="K1508" s="366">
        <v>4784034</v>
      </c>
      <c r="L1508" s="366">
        <v>42</v>
      </c>
      <c r="M1508" s="366">
        <v>4784034</v>
      </c>
      <c r="N1508" s="366">
        <v>42</v>
      </c>
    </row>
    <row r="1509" spans="1:14" ht="36">
      <c r="A1509" s="364">
        <v>1507</v>
      </c>
      <c r="B1509" s="365" t="s">
        <v>89</v>
      </c>
      <c r="C1509" s="364" t="s">
        <v>1078</v>
      </c>
      <c r="D1509" s="364" t="s">
        <v>1079</v>
      </c>
      <c r="E1509" s="364" t="s">
        <v>88</v>
      </c>
      <c r="F1509" s="364" t="s">
        <v>1167</v>
      </c>
      <c r="G1509" s="365" t="s">
        <v>322</v>
      </c>
      <c r="H1509" s="364" t="s">
        <v>293</v>
      </c>
      <c r="I1509" s="364" t="s">
        <v>1084</v>
      </c>
      <c r="J1509" s="366" t="s">
        <v>1168</v>
      </c>
      <c r="K1509" s="366">
        <v>1609673</v>
      </c>
      <c r="L1509" s="366">
        <v>12</v>
      </c>
      <c r="M1509" s="366">
        <v>1609673</v>
      </c>
      <c r="N1509" s="366">
        <v>12</v>
      </c>
    </row>
    <row r="1510" spans="1:14" ht="36">
      <c r="A1510" s="364">
        <v>1508</v>
      </c>
      <c r="B1510" s="365" t="s">
        <v>89</v>
      </c>
      <c r="C1510" s="364" t="s">
        <v>1078</v>
      </c>
      <c r="D1510" s="364" t="s">
        <v>1079</v>
      </c>
      <c r="E1510" s="364" t="s">
        <v>88</v>
      </c>
      <c r="F1510" s="364" t="s">
        <v>1174</v>
      </c>
      <c r="G1510" s="365" t="s">
        <v>345</v>
      </c>
      <c r="H1510" s="364" t="s">
        <v>293</v>
      </c>
      <c r="I1510" s="364" t="s">
        <v>1084</v>
      </c>
      <c r="J1510" s="366" t="s">
        <v>1175</v>
      </c>
      <c r="K1510" s="366">
        <v>457389</v>
      </c>
      <c r="L1510" s="366">
        <v>4</v>
      </c>
      <c r="M1510" s="366">
        <v>457389</v>
      </c>
      <c r="N1510" s="366">
        <v>4</v>
      </c>
    </row>
    <row r="1511" spans="1:14" ht="36">
      <c r="A1511" s="364">
        <v>1509</v>
      </c>
      <c r="B1511" s="365" t="s">
        <v>89</v>
      </c>
      <c r="C1511" s="364" t="s">
        <v>1078</v>
      </c>
      <c r="D1511" s="364" t="s">
        <v>1079</v>
      </c>
      <c r="E1511" s="364" t="s">
        <v>88</v>
      </c>
      <c r="F1511" s="364" t="s">
        <v>1153</v>
      </c>
      <c r="G1511" s="365" t="s">
        <v>969</v>
      </c>
      <c r="H1511" s="364" t="s">
        <v>293</v>
      </c>
      <c r="I1511" s="364" t="s">
        <v>1084</v>
      </c>
      <c r="J1511" s="366" t="s">
        <v>1154</v>
      </c>
      <c r="K1511" s="366">
        <v>3983232</v>
      </c>
      <c r="L1511" s="366">
        <v>40</v>
      </c>
      <c r="M1511" s="366">
        <v>3983232</v>
      </c>
      <c r="N1511" s="366">
        <v>40</v>
      </c>
    </row>
    <row r="1512" spans="1:14" ht="36">
      <c r="A1512" s="364">
        <v>1510</v>
      </c>
      <c r="B1512" s="365" t="s">
        <v>89</v>
      </c>
      <c r="C1512" s="364" t="s">
        <v>1078</v>
      </c>
      <c r="D1512" s="364" t="s">
        <v>1079</v>
      </c>
      <c r="E1512" s="364" t="s">
        <v>88</v>
      </c>
      <c r="F1512" s="364" t="s">
        <v>1094</v>
      </c>
      <c r="G1512" s="365" t="s">
        <v>336</v>
      </c>
      <c r="H1512" s="364" t="s">
        <v>293</v>
      </c>
      <c r="I1512" s="364" t="s">
        <v>1084</v>
      </c>
      <c r="J1512" s="366" t="s">
        <v>1095</v>
      </c>
      <c r="K1512" s="366">
        <v>4789666</v>
      </c>
      <c r="L1512" s="366">
        <v>35</v>
      </c>
      <c r="M1512" s="366">
        <v>4789666</v>
      </c>
      <c r="N1512" s="366">
        <v>35</v>
      </c>
    </row>
    <row r="1513" spans="1:14" ht="36">
      <c r="A1513" s="364">
        <v>1511</v>
      </c>
      <c r="B1513" s="365" t="s">
        <v>89</v>
      </c>
      <c r="C1513" s="364" t="s">
        <v>1078</v>
      </c>
      <c r="D1513" s="364" t="s">
        <v>1079</v>
      </c>
      <c r="E1513" s="364" t="s">
        <v>88</v>
      </c>
      <c r="F1513" s="364" t="s">
        <v>1083</v>
      </c>
      <c r="G1513" s="365" t="s">
        <v>312</v>
      </c>
      <c r="H1513" s="364" t="s">
        <v>293</v>
      </c>
      <c r="I1513" s="364" t="s">
        <v>1084</v>
      </c>
      <c r="J1513" s="366" t="s">
        <v>1085</v>
      </c>
      <c r="K1513" s="366">
        <v>7145394</v>
      </c>
      <c r="L1513" s="366">
        <v>57</v>
      </c>
      <c r="M1513" s="366">
        <v>7145394</v>
      </c>
      <c r="N1513" s="366">
        <v>57</v>
      </c>
    </row>
    <row r="1514" spans="1:14" ht="36">
      <c r="A1514" s="364">
        <v>1512</v>
      </c>
      <c r="B1514" s="365" t="s">
        <v>89</v>
      </c>
      <c r="C1514" s="364" t="s">
        <v>1078</v>
      </c>
      <c r="D1514" s="364" t="s">
        <v>1079</v>
      </c>
      <c r="E1514" s="364" t="s">
        <v>88</v>
      </c>
      <c r="F1514" s="364" t="s">
        <v>1196</v>
      </c>
      <c r="G1514" s="365" t="s">
        <v>334</v>
      </c>
      <c r="H1514" s="364" t="s">
        <v>293</v>
      </c>
      <c r="I1514" s="364" t="s">
        <v>1084</v>
      </c>
      <c r="J1514" s="366" t="s">
        <v>1197</v>
      </c>
      <c r="K1514" s="366">
        <v>356265</v>
      </c>
      <c r="L1514" s="366">
        <v>4</v>
      </c>
      <c r="M1514" s="366">
        <v>356265</v>
      </c>
      <c r="N1514" s="366">
        <v>4</v>
      </c>
    </row>
    <row r="1515" spans="1:14" ht="36">
      <c r="A1515" s="364">
        <v>1513</v>
      </c>
      <c r="B1515" s="365" t="s">
        <v>89</v>
      </c>
      <c r="C1515" s="364" t="s">
        <v>1078</v>
      </c>
      <c r="D1515" s="364" t="s">
        <v>1079</v>
      </c>
      <c r="E1515" s="364" t="s">
        <v>88</v>
      </c>
      <c r="F1515" s="364" t="s">
        <v>1180</v>
      </c>
      <c r="G1515" s="365" t="s">
        <v>417</v>
      </c>
      <c r="H1515" s="364" t="s">
        <v>293</v>
      </c>
      <c r="I1515" s="364" t="s">
        <v>1084</v>
      </c>
      <c r="J1515" s="366" t="s">
        <v>1181</v>
      </c>
      <c r="K1515" s="366">
        <v>422177</v>
      </c>
      <c r="L1515" s="366">
        <v>5</v>
      </c>
      <c r="M1515" s="366">
        <v>422177</v>
      </c>
      <c r="N1515" s="366">
        <v>5</v>
      </c>
    </row>
    <row r="1516" spans="1:14" ht="24">
      <c r="A1516" s="364">
        <v>1514</v>
      </c>
      <c r="B1516" s="365" t="s">
        <v>89</v>
      </c>
      <c r="C1516" s="364" t="s">
        <v>1078</v>
      </c>
      <c r="D1516" s="364" t="s">
        <v>1079</v>
      </c>
      <c r="E1516" s="364" t="s">
        <v>88</v>
      </c>
      <c r="F1516" s="364" t="s">
        <v>1731</v>
      </c>
      <c r="G1516" s="365" t="s">
        <v>1732</v>
      </c>
      <c r="H1516" s="364" t="s">
        <v>296</v>
      </c>
      <c r="I1516" s="364" t="s">
        <v>1282</v>
      </c>
      <c r="J1516" s="366" t="s">
        <v>1733</v>
      </c>
      <c r="K1516" s="366">
        <v>383405</v>
      </c>
      <c r="L1516" s="366">
        <v>2</v>
      </c>
      <c r="M1516" s="366">
        <v>383405</v>
      </c>
      <c r="N1516" s="366">
        <v>2</v>
      </c>
    </row>
    <row r="1517" spans="1:14" ht="24">
      <c r="A1517" s="364">
        <v>1515</v>
      </c>
      <c r="B1517" s="365" t="s">
        <v>89</v>
      </c>
      <c r="C1517" s="364" t="s">
        <v>1078</v>
      </c>
      <c r="D1517" s="364" t="s">
        <v>1079</v>
      </c>
      <c r="E1517" s="364" t="s">
        <v>88</v>
      </c>
      <c r="F1517" s="364" t="s">
        <v>1281</v>
      </c>
      <c r="G1517" s="365" t="s">
        <v>368</v>
      </c>
      <c r="H1517" s="364" t="s">
        <v>296</v>
      </c>
      <c r="I1517" s="364" t="s">
        <v>1282</v>
      </c>
      <c r="J1517" s="366" t="s">
        <v>1283</v>
      </c>
      <c r="K1517" s="366">
        <v>2042026</v>
      </c>
      <c r="L1517" s="366">
        <v>11</v>
      </c>
      <c r="M1517" s="366">
        <v>2042026</v>
      </c>
      <c r="N1517" s="366">
        <v>11</v>
      </c>
    </row>
    <row r="1518" spans="1:14" ht="24">
      <c r="A1518" s="364">
        <v>1516</v>
      </c>
      <c r="B1518" s="365" t="s">
        <v>89</v>
      </c>
      <c r="C1518" s="364" t="s">
        <v>1078</v>
      </c>
      <c r="D1518" s="364" t="s">
        <v>1079</v>
      </c>
      <c r="E1518" s="364" t="s">
        <v>88</v>
      </c>
      <c r="F1518" s="364" t="s">
        <v>1279</v>
      </c>
      <c r="G1518" s="365" t="s">
        <v>369</v>
      </c>
      <c r="H1518" s="364" t="s">
        <v>296</v>
      </c>
      <c r="I1518" s="364" t="s">
        <v>1187</v>
      </c>
      <c r="J1518" s="366" t="s">
        <v>1280</v>
      </c>
      <c r="K1518" s="366">
        <v>779026</v>
      </c>
      <c r="L1518" s="366">
        <v>4</v>
      </c>
      <c r="M1518" s="366">
        <v>779026</v>
      </c>
      <c r="N1518" s="366">
        <v>4</v>
      </c>
    </row>
    <row r="1519" spans="1:14" ht="36">
      <c r="A1519" s="364">
        <v>1517</v>
      </c>
      <c r="B1519" s="365" t="s">
        <v>89</v>
      </c>
      <c r="C1519" s="364" t="s">
        <v>1078</v>
      </c>
      <c r="D1519" s="364" t="s">
        <v>1090</v>
      </c>
      <c r="E1519" s="364" t="s">
        <v>88</v>
      </c>
      <c r="F1519" s="364" t="s">
        <v>1672</v>
      </c>
      <c r="G1519" s="365" t="s">
        <v>1673</v>
      </c>
      <c r="H1519" s="364" t="s">
        <v>284</v>
      </c>
      <c r="I1519" s="364" t="s">
        <v>1251</v>
      </c>
      <c r="J1519" s="366" t="s">
        <v>1493</v>
      </c>
      <c r="K1519" s="366">
        <v>288532</v>
      </c>
      <c r="L1519" s="366">
        <v>1</v>
      </c>
      <c r="M1519" s="366">
        <v>288532</v>
      </c>
      <c r="N1519" s="366">
        <v>1</v>
      </c>
    </row>
    <row r="1520" spans="1:14" ht="48">
      <c r="A1520" s="364">
        <v>1518</v>
      </c>
      <c r="B1520" s="365" t="s">
        <v>89</v>
      </c>
      <c r="C1520" s="364" t="s">
        <v>1078</v>
      </c>
      <c r="D1520" s="364" t="s">
        <v>1090</v>
      </c>
      <c r="E1520" s="364" t="s">
        <v>88</v>
      </c>
      <c r="F1520" s="364" t="s">
        <v>1492</v>
      </c>
      <c r="G1520" s="365" t="s">
        <v>1064</v>
      </c>
      <c r="H1520" s="364" t="s">
        <v>284</v>
      </c>
      <c r="I1520" s="364" t="s">
        <v>1251</v>
      </c>
      <c r="J1520" s="366" t="s">
        <v>1493</v>
      </c>
      <c r="K1520" s="366">
        <v>3173849</v>
      </c>
      <c r="L1520" s="366">
        <v>11</v>
      </c>
      <c r="M1520" s="366">
        <v>3173849</v>
      </c>
      <c r="N1520" s="366">
        <v>11</v>
      </c>
    </row>
    <row r="1521" spans="1:14" ht="24">
      <c r="A1521" s="364">
        <v>1519</v>
      </c>
      <c r="B1521" s="365" t="s">
        <v>89</v>
      </c>
      <c r="C1521" s="364" t="s">
        <v>1078</v>
      </c>
      <c r="D1521" s="364" t="s">
        <v>1079</v>
      </c>
      <c r="E1521" s="364" t="s">
        <v>88</v>
      </c>
      <c r="F1521" s="364" t="s">
        <v>1298</v>
      </c>
      <c r="G1521" s="365" t="s">
        <v>973</v>
      </c>
      <c r="H1521" s="364" t="s">
        <v>302</v>
      </c>
      <c r="I1521" s="364" t="s">
        <v>1183</v>
      </c>
      <c r="J1521" s="366" t="s">
        <v>1299</v>
      </c>
      <c r="K1521" s="366">
        <v>733040</v>
      </c>
      <c r="L1521" s="366">
        <v>4</v>
      </c>
      <c r="M1521" s="366">
        <v>733040</v>
      </c>
      <c r="N1521" s="366">
        <v>4</v>
      </c>
    </row>
    <row r="1522" spans="1:14" ht="36">
      <c r="A1522" s="364">
        <v>1520</v>
      </c>
      <c r="B1522" s="365" t="s">
        <v>89</v>
      </c>
      <c r="C1522" s="364" t="s">
        <v>1078</v>
      </c>
      <c r="D1522" s="364" t="s">
        <v>1079</v>
      </c>
      <c r="E1522" s="364" t="s">
        <v>88</v>
      </c>
      <c r="F1522" s="364" t="s">
        <v>1172</v>
      </c>
      <c r="G1522" s="365" t="s">
        <v>318</v>
      </c>
      <c r="H1522" s="364" t="s">
        <v>293</v>
      </c>
      <c r="I1522" s="364" t="s">
        <v>1088</v>
      </c>
      <c r="J1522" s="366" t="s">
        <v>1173</v>
      </c>
      <c r="K1522" s="366">
        <v>1360419</v>
      </c>
      <c r="L1522" s="366">
        <v>14</v>
      </c>
      <c r="M1522" s="366">
        <v>1360419</v>
      </c>
      <c r="N1522" s="366">
        <v>14</v>
      </c>
    </row>
    <row r="1523" spans="1:14" ht="24">
      <c r="A1523" s="364">
        <v>1521</v>
      </c>
      <c r="B1523" s="365" t="s">
        <v>89</v>
      </c>
      <c r="C1523" s="364" t="s">
        <v>1078</v>
      </c>
      <c r="D1523" s="364" t="s">
        <v>1090</v>
      </c>
      <c r="E1523" s="364" t="s">
        <v>88</v>
      </c>
      <c r="F1523" s="364" t="s">
        <v>1176</v>
      </c>
      <c r="G1523" s="365" t="s">
        <v>351</v>
      </c>
      <c r="H1523" s="364" t="s">
        <v>361</v>
      </c>
      <c r="I1523" s="364" t="s">
        <v>1148</v>
      </c>
      <c r="J1523" s="366" t="s">
        <v>1177</v>
      </c>
      <c r="K1523" s="366">
        <v>5269848</v>
      </c>
      <c r="L1523" s="366">
        <v>62</v>
      </c>
      <c r="M1523" s="366">
        <v>5269848</v>
      </c>
      <c r="N1523" s="366">
        <v>62</v>
      </c>
    </row>
    <row r="1524" spans="1:14" ht="24">
      <c r="A1524" s="364">
        <v>1522</v>
      </c>
      <c r="B1524" s="365" t="s">
        <v>89</v>
      </c>
      <c r="C1524" s="364" t="s">
        <v>1078</v>
      </c>
      <c r="D1524" s="364" t="s">
        <v>1079</v>
      </c>
      <c r="E1524" s="364" t="s">
        <v>88</v>
      </c>
      <c r="F1524" s="364" t="s">
        <v>1525</v>
      </c>
      <c r="G1524" s="365" t="s">
        <v>337</v>
      </c>
      <c r="H1524" s="364" t="s">
        <v>1526</v>
      </c>
      <c r="I1524" s="364" t="s">
        <v>1148</v>
      </c>
      <c r="J1524" s="366" t="s">
        <v>1527</v>
      </c>
      <c r="K1524" s="366">
        <v>404712</v>
      </c>
      <c r="L1524" s="366">
        <v>4</v>
      </c>
      <c r="M1524" s="366">
        <v>404712</v>
      </c>
      <c r="N1524" s="366">
        <v>4</v>
      </c>
    </row>
    <row r="1525" spans="1:14" ht="24">
      <c r="A1525" s="364">
        <v>1523</v>
      </c>
      <c r="B1525" s="365" t="s">
        <v>89</v>
      </c>
      <c r="C1525" s="364" t="s">
        <v>1078</v>
      </c>
      <c r="D1525" s="364" t="s">
        <v>1079</v>
      </c>
      <c r="E1525" s="364" t="s">
        <v>88</v>
      </c>
      <c r="F1525" s="364" t="s">
        <v>1457</v>
      </c>
      <c r="G1525" s="365" t="s">
        <v>958</v>
      </c>
      <c r="H1525" s="364" t="s">
        <v>304</v>
      </c>
      <c r="I1525" s="364" t="s">
        <v>1148</v>
      </c>
      <c r="J1525" s="366" t="s">
        <v>1458</v>
      </c>
      <c r="K1525" s="366">
        <v>312748</v>
      </c>
      <c r="L1525" s="366">
        <v>2</v>
      </c>
      <c r="M1525" s="366">
        <v>312748</v>
      </c>
      <c r="N1525" s="366">
        <v>2</v>
      </c>
    </row>
    <row r="1526" spans="1:14" ht="48">
      <c r="A1526" s="364">
        <v>1524</v>
      </c>
      <c r="B1526" s="365" t="s">
        <v>89</v>
      </c>
      <c r="C1526" s="364" t="s">
        <v>1078</v>
      </c>
      <c r="D1526" s="364" t="s">
        <v>1079</v>
      </c>
      <c r="E1526" s="364" t="s">
        <v>88</v>
      </c>
      <c r="F1526" s="364" t="s">
        <v>1426</v>
      </c>
      <c r="G1526" s="365" t="s">
        <v>963</v>
      </c>
      <c r="H1526" s="364" t="s">
        <v>305</v>
      </c>
      <c r="I1526" s="364" t="s">
        <v>1148</v>
      </c>
      <c r="J1526" s="366" t="s">
        <v>1427</v>
      </c>
      <c r="K1526" s="366">
        <v>1121439</v>
      </c>
      <c r="L1526" s="366">
        <v>6</v>
      </c>
      <c r="M1526" s="366">
        <v>1121439</v>
      </c>
      <c r="N1526" s="366">
        <v>6</v>
      </c>
    </row>
    <row r="1527" spans="1:14" ht="48">
      <c r="A1527" s="364">
        <v>1525</v>
      </c>
      <c r="B1527" s="365" t="s">
        <v>89</v>
      </c>
      <c r="C1527" s="364" t="s">
        <v>1078</v>
      </c>
      <c r="D1527" s="364" t="s">
        <v>1079</v>
      </c>
      <c r="E1527" s="364" t="s">
        <v>88</v>
      </c>
      <c r="F1527" s="364" t="s">
        <v>1362</v>
      </c>
      <c r="G1527" s="365" t="s">
        <v>964</v>
      </c>
      <c r="H1527" s="364" t="s">
        <v>305</v>
      </c>
      <c r="I1527" s="364" t="s">
        <v>1148</v>
      </c>
      <c r="J1527" s="366" t="s">
        <v>1363</v>
      </c>
      <c r="K1527" s="366">
        <v>1182870</v>
      </c>
      <c r="L1527" s="366">
        <v>6</v>
      </c>
      <c r="M1527" s="366">
        <v>1182870</v>
      </c>
      <c r="N1527" s="366">
        <v>6</v>
      </c>
    </row>
    <row r="1528" spans="1:14" ht="36">
      <c r="A1528" s="364">
        <v>1526</v>
      </c>
      <c r="B1528" s="365" t="s">
        <v>89</v>
      </c>
      <c r="C1528" s="364" t="s">
        <v>1078</v>
      </c>
      <c r="D1528" s="364" t="s">
        <v>1079</v>
      </c>
      <c r="E1528" s="364" t="s">
        <v>88</v>
      </c>
      <c r="F1528" s="364" t="s">
        <v>1348</v>
      </c>
      <c r="G1528" s="365" t="s">
        <v>970</v>
      </c>
      <c r="H1528" s="364" t="s">
        <v>971</v>
      </c>
      <c r="I1528" s="364" t="s">
        <v>1092</v>
      </c>
      <c r="J1528" s="366" t="s">
        <v>1349</v>
      </c>
      <c r="K1528" s="366">
        <v>-29029</v>
      </c>
      <c r="L1528" s="366">
        <v>0</v>
      </c>
      <c r="M1528" s="366">
        <v>-29029</v>
      </c>
      <c r="N1528" s="366">
        <v>0</v>
      </c>
    </row>
    <row r="1529" spans="1:14" ht="36">
      <c r="A1529" s="364">
        <v>1527</v>
      </c>
      <c r="B1529" s="365" t="s">
        <v>89</v>
      </c>
      <c r="C1529" s="364" t="s">
        <v>1078</v>
      </c>
      <c r="D1529" s="364" t="s">
        <v>1086</v>
      </c>
      <c r="E1529" s="364" t="s">
        <v>88</v>
      </c>
      <c r="F1529" s="364" t="s">
        <v>1232</v>
      </c>
      <c r="G1529" s="365" t="s">
        <v>972</v>
      </c>
      <c r="H1529" s="364" t="s">
        <v>295</v>
      </c>
      <c r="I1529" s="364" t="s">
        <v>1092</v>
      </c>
      <c r="J1529" s="366" t="s">
        <v>1233</v>
      </c>
      <c r="K1529" s="366">
        <v>-409086</v>
      </c>
      <c r="L1529" s="366">
        <v>-4</v>
      </c>
      <c r="M1529" s="366">
        <v>-409086</v>
      </c>
      <c r="N1529" s="366">
        <v>-4</v>
      </c>
    </row>
    <row r="1530" spans="1:14" ht="24">
      <c r="A1530" s="364">
        <v>1528</v>
      </c>
      <c r="B1530" s="365" t="s">
        <v>89</v>
      </c>
      <c r="C1530" s="364" t="s">
        <v>1078</v>
      </c>
      <c r="D1530" s="364" t="s">
        <v>1090</v>
      </c>
      <c r="E1530" s="364" t="s">
        <v>88</v>
      </c>
      <c r="F1530" s="364" t="s">
        <v>1224</v>
      </c>
      <c r="G1530" s="365" t="s">
        <v>331</v>
      </c>
      <c r="H1530" s="364" t="s">
        <v>285</v>
      </c>
      <c r="I1530" s="364" t="s">
        <v>1092</v>
      </c>
      <c r="J1530" s="366" t="s">
        <v>1225</v>
      </c>
      <c r="K1530" s="366">
        <v>544710</v>
      </c>
      <c r="L1530" s="366">
        <v>2</v>
      </c>
      <c r="M1530" s="366">
        <v>544710</v>
      </c>
      <c r="N1530" s="366">
        <v>2</v>
      </c>
    </row>
    <row r="1531" spans="1:14" ht="24">
      <c r="A1531" s="364">
        <v>1529</v>
      </c>
      <c r="B1531" s="365" t="s">
        <v>89</v>
      </c>
      <c r="C1531" s="364" t="s">
        <v>1078</v>
      </c>
      <c r="D1531" s="364" t="s">
        <v>1079</v>
      </c>
      <c r="E1531" s="364" t="s">
        <v>88</v>
      </c>
      <c r="F1531" s="364" t="s">
        <v>1108</v>
      </c>
      <c r="G1531" s="365" t="s">
        <v>333</v>
      </c>
      <c r="H1531" s="364" t="s">
        <v>299</v>
      </c>
      <c r="I1531" s="364" t="s">
        <v>1092</v>
      </c>
      <c r="J1531" s="366" t="s">
        <v>1109</v>
      </c>
      <c r="K1531" s="366">
        <v>552772</v>
      </c>
      <c r="L1531" s="366">
        <v>4</v>
      </c>
      <c r="M1531" s="366">
        <v>552772</v>
      </c>
      <c r="N1531" s="366">
        <v>4</v>
      </c>
    </row>
    <row r="1532" spans="1:14" ht="36">
      <c r="A1532" s="364">
        <v>1530</v>
      </c>
      <c r="B1532" s="365" t="s">
        <v>89</v>
      </c>
      <c r="C1532" s="364" t="s">
        <v>1078</v>
      </c>
      <c r="D1532" s="364" t="s">
        <v>1090</v>
      </c>
      <c r="E1532" s="364" t="s">
        <v>88</v>
      </c>
      <c r="F1532" s="364" t="s">
        <v>1360</v>
      </c>
      <c r="G1532" s="365" t="s">
        <v>371</v>
      </c>
      <c r="H1532" s="364" t="s">
        <v>286</v>
      </c>
      <c r="I1532" s="364" t="s">
        <v>1092</v>
      </c>
      <c r="J1532" s="366" t="s">
        <v>1361</v>
      </c>
      <c r="K1532" s="366">
        <v>644907</v>
      </c>
      <c r="L1532" s="366">
        <v>2</v>
      </c>
      <c r="M1532" s="366">
        <v>644907</v>
      </c>
      <c r="N1532" s="366">
        <v>2</v>
      </c>
    </row>
    <row r="1533" spans="1:14" ht="24">
      <c r="A1533" s="364">
        <v>1531</v>
      </c>
      <c r="B1533" s="365" t="s">
        <v>89</v>
      </c>
      <c r="C1533" s="364" t="s">
        <v>1078</v>
      </c>
      <c r="D1533" s="364" t="s">
        <v>1131</v>
      </c>
      <c r="E1533" s="364" t="s">
        <v>88</v>
      </c>
      <c r="F1533" s="364" t="s">
        <v>1315</v>
      </c>
      <c r="G1533" s="365" t="s">
        <v>425</v>
      </c>
      <c r="H1533" s="364" t="s">
        <v>290</v>
      </c>
      <c r="I1533" s="364" t="s">
        <v>1092</v>
      </c>
      <c r="J1533" s="366" t="s">
        <v>1316</v>
      </c>
      <c r="K1533" s="366">
        <v>830841</v>
      </c>
      <c r="L1533" s="366">
        <v>6</v>
      </c>
      <c r="M1533" s="366">
        <v>830841</v>
      </c>
      <c r="N1533" s="366">
        <v>6</v>
      </c>
    </row>
    <row r="1534" spans="1:14" ht="48">
      <c r="A1534" s="364">
        <v>1532</v>
      </c>
      <c r="B1534" s="365" t="s">
        <v>89</v>
      </c>
      <c r="C1534" s="364" t="s">
        <v>1078</v>
      </c>
      <c r="D1534" s="364" t="s">
        <v>1079</v>
      </c>
      <c r="E1534" s="364" t="s">
        <v>88</v>
      </c>
      <c r="F1534" s="364" t="s">
        <v>1275</v>
      </c>
      <c r="G1534" s="365" t="s">
        <v>413</v>
      </c>
      <c r="H1534" s="364" t="s">
        <v>414</v>
      </c>
      <c r="I1534" s="364" t="s">
        <v>1092</v>
      </c>
      <c r="J1534" s="366" t="s">
        <v>1276</v>
      </c>
      <c r="K1534" s="366">
        <v>1892761</v>
      </c>
      <c r="L1534" s="366">
        <v>14</v>
      </c>
      <c r="M1534" s="366">
        <v>1892761</v>
      </c>
      <c r="N1534" s="366">
        <v>14</v>
      </c>
    </row>
    <row r="1535" spans="1:14" ht="24">
      <c r="A1535" s="364">
        <v>1533</v>
      </c>
      <c r="B1535" s="365" t="s">
        <v>89</v>
      </c>
      <c r="C1535" s="364" t="s">
        <v>1078</v>
      </c>
      <c r="D1535" s="364" t="s">
        <v>1131</v>
      </c>
      <c r="E1535" s="364" t="s">
        <v>88</v>
      </c>
      <c r="F1535" s="364" t="s">
        <v>1800</v>
      </c>
      <c r="G1535" s="365" t="s">
        <v>1801</v>
      </c>
      <c r="H1535" s="364" t="s">
        <v>290</v>
      </c>
      <c r="I1535" s="364" t="s">
        <v>1092</v>
      </c>
      <c r="J1535" s="366" t="s">
        <v>1802</v>
      </c>
      <c r="K1535" s="366">
        <v>265634</v>
      </c>
      <c r="L1535" s="366">
        <v>2</v>
      </c>
      <c r="M1535" s="366">
        <v>265634</v>
      </c>
      <c r="N1535" s="366">
        <v>2</v>
      </c>
    </row>
    <row r="1536" spans="1:14" ht="36">
      <c r="A1536" s="364">
        <v>1534</v>
      </c>
      <c r="B1536" s="365" t="s">
        <v>89</v>
      </c>
      <c r="C1536" s="364" t="s">
        <v>1078</v>
      </c>
      <c r="D1536" s="364" t="s">
        <v>1131</v>
      </c>
      <c r="E1536" s="364" t="s">
        <v>88</v>
      </c>
      <c r="F1536" s="364" t="s">
        <v>1238</v>
      </c>
      <c r="G1536" s="365" t="s">
        <v>1028</v>
      </c>
      <c r="H1536" s="364" t="s">
        <v>292</v>
      </c>
      <c r="I1536" s="364" t="s">
        <v>1092</v>
      </c>
      <c r="J1536" s="366" t="s">
        <v>1239</v>
      </c>
      <c r="K1536" s="366">
        <v>2433352</v>
      </c>
      <c r="L1536" s="366">
        <v>8</v>
      </c>
      <c r="M1536" s="366">
        <v>2433352</v>
      </c>
      <c r="N1536" s="366">
        <v>8</v>
      </c>
    </row>
    <row r="1537" spans="1:14" ht="36">
      <c r="A1537" s="364">
        <v>1535</v>
      </c>
      <c r="B1537" s="365" t="s">
        <v>89</v>
      </c>
      <c r="C1537" s="364" t="s">
        <v>1078</v>
      </c>
      <c r="D1537" s="364" t="s">
        <v>1131</v>
      </c>
      <c r="E1537" s="364" t="s">
        <v>88</v>
      </c>
      <c r="F1537" s="364" t="s">
        <v>1528</v>
      </c>
      <c r="G1537" s="365" t="s">
        <v>1529</v>
      </c>
      <c r="H1537" s="364" t="s">
        <v>288</v>
      </c>
      <c r="I1537" s="364" t="s">
        <v>1092</v>
      </c>
      <c r="J1537" s="366" t="s">
        <v>1530</v>
      </c>
      <c r="K1537" s="366">
        <v>1765504</v>
      </c>
      <c r="L1537" s="366">
        <v>4</v>
      </c>
      <c r="M1537" s="366">
        <v>1765504</v>
      </c>
      <c r="N1537" s="366">
        <v>4</v>
      </c>
    </row>
    <row r="1538" spans="1:14" ht="36">
      <c r="A1538" s="364">
        <v>1536</v>
      </c>
      <c r="B1538" s="365" t="s">
        <v>89</v>
      </c>
      <c r="C1538" s="364" t="s">
        <v>1078</v>
      </c>
      <c r="D1538" s="364" t="s">
        <v>1131</v>
      </c>
      <c r="E1538" s="364" t="s">
        <v>88</v>
      </c>
      <c r="F1538" s="364" t="s">
        <v>1305</v>
      </c>
      <c r="G1538" s="365" t="s">
        <v>350</v>
      </c>
      <c r="H1538" s="364" t="s">
        <v>284</v>
      </c>
      <c r="I1538" s="364" t="s">
        <v>1092</v>
      </c>
      <c r="J1538" s="366" t="s">
        <v>1306</v>
      </c>
      <c r="K1538" s="366">
        <v>1228602</v>
      </c>
      <c r="L1538" s="366">
        <v>4</v>
      </c>
      <c r="M1538" s="366">
        <v>1228602</v>
      </c>
      <c r="N1538" s="366">
        <v>4</v>
      </c>
    </row>
    <row r="1539" spans="1:14" ht="36">
      <c r="A1539" s="364">
        <v>1537</v>
      </c>
      <c r="B1539" s="365" t="s">
        <v>89</v>
      </c>
      <c r="C1539" s="364" t="s">
        <v>1078</v>
      </c>
      <c r="D1539" s="364" t="s">
        <v>1079</v>
      </c>
      <c r="E1539" s="364" t="s">
        <v>88</v>
      </c>
      <c r="F1539" s="364" t="s">
        <v>1149</v>
      </c>
      <c r="G1539" s="365" t="s">
        <v>976</v>
      </c>
      <c r="H1539" s="364" t="s">
        <v>292</v>
      </c>
      <c r="I1539" s="364" t="s">
        <v>1092</v>
      </c>
      <c r="J1539" s="366" t="s">
        <v>1150</v>
      </c>
      <c r="K1539" s="366">
        <v>250933</v>
      </c>
      <c r="L1539" s="366">
        <v>1</v>
      </c>
      <c r="M1539" s="366">
        <v>250933</v>
      </c>
      <c r="N1539" s="366">
        <v>1</v>
      </c>
    </row>
    <row r="1540" spans="1:14" ht="48">
      <c r="A1540" s="364">
        <v>1538</v>
      </c>
      <c r="B1540" s="365" t="s">
        <v>89</v>
      </c>
      <c r="C1540" s="364" t="s">
        <v>1078</v>
      </c>
      <c r="D1540" s="364" t="s">
        <v>1079</v>
      </c>
      <c r="E1540" s="364" t="s">
        <v>88</v>
      </c>
      <c r="F1540" s="364" t="s">
        <v>1548</v>
      </c>
      <c r="G1540" s="365" t="s">
        <v>1549</v>
      </c>
      <c r="H1540" s="364" t="s">
        <v>414</v>
      </c>
      <c r="I1540" s="364" t="s">
        <v>1092</v>
      </c>
      <c r="J1540" s="366" t="s">
        <v>1410</v>
      </c>
      <c r="K1540" s="366">
        <v>270180</v>
      </c>
      <c r="L1540" s="366">
        <v>4</v>
      </c>
      <c r="M1540" s="366">
        <v>270180</v>
      </c>
      <c r="N1540" s="366">
        <v>4</v>
      </c>
    </row>
    <row r="1541" spans="1:14" ht="36">
      <c r="A1541" s="364">
        <v>1539</v>
      </c>
      <c r="B1541" s="365" t="s">
        <v>89</v>
      </c>
      <c r="C1541" s="364" t="s">
        <v>1078</v>
      </c>
      <c r="D1541" s="364" t="s">
        <v>1090</v>
      </c>
      <c r="E1541" s="364" t="s">
        <v>88</v>
      </c>
      <c r="F1541" s="364" t="s">
        <v>1240</v>
      </c>
      <c r="G1541" s="365" t="s">
        <v>423</v>
      </c>
      <c r="H1541" s="364" t="s">
        <v>283</v>
      </c>
      <c r="I1541" s="364" t="s">
        <v>1092</v>
      </c>
      <c r="J1541" s="366" t="s">
        <v>1241</v>
      </c>
      <c r="K1541" s="366">
        <v>307846</v>
      </c>
      <c r="L1541" s="366">
        <v>2</v>
      </c>
      <c r="M1541" s="366">
        <v>307846</v>
      </c>
      <c r="N1541" s="366">
        <v>2</v>
      </c>
    </row>
    <row r="1542" spans="1:14" ht="48">
      <c r="A1542" s="364">
        <v>1540</v>
      </c>
      <c r="B1542" s="365" t="s">
        <v>89</v>
      </c>
      <c r="C1542" s="364" t="s">
        <v>1078</v>
      </c>
      <c r="D1542" s="364" t="s">
        <v>1079</v>
      </c>
      <c r="E1542" s="364" t="s">
        <v>88</v>
      </c>
      <c r="F1542" s="364" t="s">
        <v>1246</v>
      </c>
      <c r="G1542" s="365" t="s">
        <v>959</v>
      </c>
      <c r="H1542" s="364" t="s">
        <v>960</v>
      </c>
      <c r="I1542" s="364" t="s">
        <v>1092</v>
      </c>
      <c r="J1542" s="366" t="s">
        <v>1247</v>
      </c>
      <c r="K1542" s="366">
        <v>-5491358</v>
      </c>
      <c r="L1542" s="366">
        <v>-30</v>
      </c>
      <c r="M1542" s="366">
        <v>-5491358</v>
      </c>
      <c r="N1542" s="366">
        <v>-30</v>
      </c>
    </row>
    <row r="1543" spans="1:14" ht="24">
      <c r="A1543" s="364">
        <v>1541</v>
      </c>
      <c r="B1543" s="365" t="s">
        <v>36</v>
      </c>
      <c r="C1543" s="364" t="s">
        <v>1078</v>
      </c>
      <c r="D1543" s="364" t="s">
        <v>1102</v>
      </c>
      <c r="E1543" s="364" t="s">
        <v>6</v>
      </c>
      <c r="F1543" s="364" t="s">
        <v>1142</v>
      </c>
      <c r="G1543" s="365" t="s">
        <v>354</v>
      </c>
      <c r="H1543" s="364" t="s">
        <v>303</v>
      </c>
      <c r="I1543" s="364" t="s">
        <v>1081</v>
      </c>
      <c r="J1543" s="366" t="s">
        <v>1143</v>
      </c>
      <c r="K1543" s="366">
        <v>151920</v>
      </c>
      <c r="L1543" s="366">
        <v>2</v>
      </c>
      <c r="M1543" s="366">
        <v>151920</v>
      </c>
      <c r="N1543" s="366">
        <v>2</v>
      </c>
    </row>
    <row r="1544" spans="1:14" ht="24">
      <c r="A1544" s="364">
        <v>1542</v>
      </c>
      <c r="B1544" s="365" t="s">
        <v>36</v>
      </c>
      <c r="C1544" s="364" t="s">
        <v>1078</v>
      </c>
      <c r="D1544" s="364" t="s">
        <v>1090</v>
      </c>
      <c r="E1544" s="364" t="s">
        <v>6</v>
      </c>
      <c r="F1544" s="364" t="s">
        <v>1140</v>
      </c>
      <c r="G1544" s="365" t="s">
        <v>321</v>
      </c>
      <c r="H1544" s="364" t="s">
        <v>287</v>
      </c>
      <c r="I1544" s="364" t="s">
        <v>1092</v>
      </c>
      <c r="J1544" s="366" t="s">
        <v>1141</v>
      </c>
      <c r="K1544" s="366">
        <v>398140</v>
      </c>
      <c r="L1544" s="366">
        <v>4</v>
      </c>
      <c r="M1544" s="366">
        <v>398140</v>
      </c>
      <c r="N1544" s="366">
        <v>4</v>
      </c>
    </row>
    <row r="1545" spans="1:14" ht="24">
      <c r="A1545" s="364">
        <v>1543</v>
      </c>
      <c r="B1545" s="365" t="s">
        <v>36</v>
      </c>
      <c r="C1545" s="364" t="s">
        <v>1078</v>
      </c>
      <c r="D1545" s="364" t="s">
        <v>1090</v>
      </c>
      <c r="E1545" s="364" t="s">
        <v>6</v>
      </c>
      <c r="F1545" s="364" t="s">
        <v>1138</v>
      </c>
      <c r="G1545" s="365" t="s">
        <v>351</v>
      </c>
      <c r="H1545" s="364" t="s">
        <v>287</v>
      </c>
      <c r="I1545" s="364" t="s">
        <v>1092</v>
      </c>
      <c r="J1545" s="366" t="s">
        <v>1139</v>
      </c>
      <c r="K1545" s="366">
        <v>389470</v>
      </c>
      <c r="L1545" s="366">
        <v>4</v>
      </c>
      <c r="M1545" s="366">
        <v>389470</v>
      </c>
      <c r="N1545" s="366">
        <v>4</v>
      </c>
    </row>
    <row r="1546" spans="1:14" ht="24">
      <c r="A1546" s="364">
        <v>1544</v>
      </c>
      <c r="B1546" s="365" t="s">
        <v>36</v>
      </c>
      <c r="C1546" s="364" t="s">
        <v>1078</v>
      </c>
      <c r="D1546" s="364" t="s">
        <v>1090</v>
      </c>
      <c r="E1546" s="364" t="s">
        <v>6</v>
      </c>
      <c r="F1546" s="364" t="s">
        <v>1776</v>
      </c>
      <c r="G1546" s="365" t="s">
        <v>347</v>
      </c>
      <c r="H1546" s="364" t="s">
        <v>287</v>
      </c>
      <c r="I1546" s="364" t="s">
        <v>1092</v>
      </c>
      <c r="J1546" s="366" t="s">
        <v>1777</v>
      </c>
      <c r="K1546" s="366">
        <v>236300</v>
      </c>
      <c r="L1546" s="366">
        <v>2</v>
      </c>
      <c r="M1546" s="366">
        <v>236300</v>
      </c>
      <c r="N1546" s="366">
        <v>2</v>
      </c>
    </row>
    <row r="1547" spans="1:14" ht="24">
      <c r="A1547" s="364">
        <v>1545</v>
      </c>
      <c r="B1547" s="365" t="s">
        <v>36</v>
      </c>
      <c r="C1547" s="364" t="s">
        <v>1078</v>
      </c>
      <c r="D1547" s="364" t="s">
        <v>1131</v>
      </c>
      <c r="E1547" s="364" t="s">
        <v>6</v>
      </c>
      <c r="F1547" s="364" t="s">
        <v>1315</v>
      </c>
      <c r="G1547" s="365" t="s">
        <v>425</v>
      </c>
      <c r="H1547" s="364" t="s">
        <v>290</v>
      </c>
      <c r="I1547" s="364" t="s">
        <v>1092</v>
      </c>
      <c r="J1547" s="366" t="s">
        <v>1316</v>
      </c>
      <c r="K1547" s="366">
        <v>276947</v>
      </c>
      <c r="L1547" s="366">
        <v>2</v>
      </c>
      <c r="M1547" s="366">
        <v>276947</v>
      </c>
      <c r="N1547" s="366">
        <v>2</v>
      </c>
    </row>
    <row r="1548" spans="1:14" ht="24">
      <c r="A1548" s="364">
        <v>1546</v>
      </c>
      <c r="B1548" s="365" t="s">
        <v>36</v>
      </c>
      <c r="C1548" s="364" t="s">
        <v>1078</v>
      </c>
      <c r="D1548" s="364" t="s">
        <v>1302</v>
      </c>
      <c r="E1548" s="364" t="s">
        <v>6</v>
      </c>
      <c r="F1548" s="364" t="s">
        <v>1900</v>
      </c>
      <c r="G1548" s="365" t="s">
        <v>1748</v>
      </c>
      <c r="H1548" s="364" t="s">
        <v>1901</v>
      </c>
      <c r="I1548" s="364" t="s">
        <v>1092</v>
      </c>
      <c r="J1548" s="366" t="s">
        <v>1902</v>
      </c>
      <c r="K1548" s="366">
        <v>288160</v>
      </c>
      <c r="L1548" s="366">
        <v>4</v>
      </c>
      <c r="M1548" s="366">
        <v>288160</v>
      </c>
      <c r="N1548" s="366">
        <v>4</v>
      </c>
    </row>
    <row r="1549" spans="1:14" ht="24">
      <c r="A1549" s="364">
        <v>1547</v>
      </c>
      <c r="B1549" s="365" t="s">
        <v>27</v>
      </c>
      <c r="C1549" s="364" t="s">
        <v>1078</v>
      </c>
      <c r="D1549" s="364" t="s">
        <v>1102</v>
      </c>
      <c r="E1549" s="364" t="s">
        <v>22</v>
      </c>
      <c r="F1549" s="364" t="s">
        <v>1358</v>
      </c>
      <c r="G1549" s="365" t="s">
        <v>981</v>
      </c>
      <c r="H1549" s="364" t="s">
        <v>982</v>
      </c>
      <c r="I1549" s="364" t="s">
        <v>1092</v>
      </c>
      <c r="J1549" s="366" t="s">
        <v>1359</v>
      </c>
      <c r="K1549" s="366">
        <v>262553</v>
      </c>
      <c r="L1549" s="366">
        <v>2</v>
      </c>
      <c r="M1549" s="366">
        <v>262553</v>
      </c>
      <c r="N1549" s="366">
        <v>2</v>
      </c>
    </row>
    <row r="1550" spans="1:14" ht="24">
      <c r="A1550" s="364">
        <v>1548</v>
      </c>
      <c r="B1550" s="365" t="s">
        <v>27</v>
      </c>
      <c r="C1550" s="364" t="s">
        <v>1078</v>
      </c>
      <c r="D1550" s="364" t="s">
        <v>1102</v>
      </c>
      <c r="E1550" s="364" t="s">
        <v>22</v>
      </c>
      <c r="F1550" s="364" t="s">
        <v>1142</v>
      </c>
      <c r="G1550" s="365" t="s">
        <v>354</v>
      </c>
      <c r="H1550" s="364" t="s">
        <v>303</v>
      </c>
      <c r="I1550" s="364" t="s">
        <v>1081</v>
      </c>
      <c r="J1550" s="366" t="s">
        <v>1143</v>
      </c>
      <c r="K1550" s="366">
        <v>911520</v>
      </c>
      <c r="L1550" s="366">
        <v>12</v>
      </c>
      <c r="M1550" s="366">
        <v>911520</v>
      </c>
      <c r="N1550" s="366">
        <v>12</v>
      </c>
    </row>
    <row r="1551" spans="1:14" ht="24">
      <c r="A1551" s="364">
        <v>1549</v>
      </c>
      <c r="B1551" s="365" t="s">
        <v>27</v>
      </c>
      <c r="C1551" s="364" t="s">
        <v>1078</v>
      </c>
      <c r="D1551" s="364" t="s">
        <v>1102</v>
      </c>
      <c r="E1551" s="364" t="s">
        <v>22</v>
      </c>
      <c r="F1551" s="364" t="s">
        <v>1103</v>
      </c>
      <c r="G1551" s="365" t="s">
        <v>977</v>
      </c>
      <c r="H1551" s="364" t="s">
        <v>303</v>
      </c>
      <c r="I1551" s="364" t="s">
        <v>1081</v>
      </c>
      <c r="J1551" s="366" t="s">
        <v>1104</v>
      </c>
      <c r="K1551" s="366">
        <v>1549680</v>
      </c>
      <c r="L1551" s="366">
        <v>22</v>
      </c>
      <c r="M1551" s="366">
        <v>1549680</v>
      </c>
      <c r="N1551" s="366">
        <v>22</v>
      </c>
    </row>
    <row r="1552" spans="1:14" ht="24">
      <c r="A1552" s="364">
        <v>1550</v>
      </c>
      <c r="B1552" s="365" t="s">
        <v>27</v>
      </c>
      <c r="C1552" s="364" t="s">
        <v>1078</v>
      </c>
      <c r="D1552" s="364" t="s">
        <v>1102</v>
      </c>
      <c r="E1552" s="364" t="s">
        <v>22</v>
      </c>
      <c r="F1552" s="364" t="s">
        <v>1508</v>
      </c>
      <c r="G1552" s="365" t="s">
        <v>1509</v>
      </c>
      <c r="H1552" s="364" t="s">
        <v>303</v>
      </c>
      <c r="I1552" s="364" t="s">
        <v>1081</v>
      </c>
      <c r="J1552" s="366" t="s">
        <v>1510</v>
      </c>
      <c r="K1552" s="366">
        <v>177440</v>
      </c>
      <c r="L1552" s="366">
        <v>2</v>
      </c>
      <c r="M1552" s="366">
        <v>177440</v>
      </c>
      <c r="N1552" s="366">
        <v>2</v>
      </c>
    </row>
    <row r="1553" spans="1:14" ht="24">
      <c r="A1553" s="364">
        <v>1551</v>
      </c>
      <c r="B1553" s="365" t="s">
        <v>27</v>
      </c>
      <c r="C1553" s="364" t="s">
        <v>1078</v>
      </c>
      <c r="D1553" s="364" t="s">
        <v>1102</v>
      </c>
      <c r="E1553" s="364" t="s">
        <v>22</v>
      </c>
      <c r="F1553" s="364" t="s">
        <v>1485</v>
      </c>
      <c r="G1553" s="365" t="s">
        <v>998</v>
      </c>
      <c r="H1553" s="364" t="s">
        <v>303</v>
      </c>
      <c r="I1553" s="364" t="s">
        <v>1081</v>
      </c>
      <c r="J1553" s="366" t="s">
        <v>1486</v>
      </c>
      <c r="K1553" s="366">
        <v>66400</v>
      </c>
      <c r="L1553" s="366">
        <v>1</v>
      </c>
      <c r="M1553" s="366">
        <v>66400</v>
      </c>
      <c r="N1553" s="366">
        <v>1</v>
      </c>
    </row>
    <row r="1554" spans="1:14" ht="24">
      <c r="A1554" s="364">
        <v>1552</v>
      </c>
      <c r="B1554" s="365" t="s">
        <v>27</v>
      </c>
      <c r="C1554" s="364" t="s">
        <v>1078</v>
      </c>
      <c r="D1554" s="364" t="s">
        <v>1102</v>
      </c>
      <c r="E1554" s="364" t="s">
        <v>22</v>
      </c>
      <c r="F1554" s="364" t="s">
        <v>1155</v>
      </c>
      <c r="G1554" s="365" t="s">
        <v>409</v>
      </c>
      <c r="H1554" s="364" t="s">
        <v>410</v>
      </c>
      <c r="I1554" s="364" t="s">
        <v>1081</v>
      </c>
      <c r="J1554" s="366" t="s">
        <v>1156</v>
      </c>
      <c r="K1554" s="366">
        <v>614400</v>
      </c>
      <c r="L1554" s="366">
        <v>8</v>
      </c>
      <c r="M1554" s="366">
        <v>614400</v>
      </c>
      <c r="N1554" s="366">
        <v>8</v>
      </c>
    </row>
    <row r="1555" spans="1:14" ht="24">
      <c r="A1555" s="364">
        <v>1553</v>
      </c>
      <c r="B1555" s="365" t="s">
        <v>27</v>
      </c>
      <c r="C1555" s="364" t="s">
        <v>1078</v>
      </c>
      <c r="D1555" s="364" t="s">
        <v>1102</v>
      </c>
      <c r="E1555" s="364" t="s">
        <v>22</v>
      </c>
      <c r="F1555" s="364" t="s">
        <v>1185</v>
      </c>
      <c r="G1555" s="365" t="s">
        <v>338</v>
      </c>
      <c r="H1555" s="364" t="s">
        <v>303</v>
      </c>
      <c r="I1555" s="364" t="s">
        <v>1081</v>
      </c>
      <c r="J1555" s="366" t="s">
        <v>1186</v>
      </c>
      <c r="K1555" s="366">
        <v>374400</v>
      </c>
      <c r="L1555" s="366">
        <v>8</v>
      </c>
      <c r="M1555" s="366">
        <v>374400</v>
      </c>
      <c r="N1555" s="366">
        <v>8</v>
      </c>
    </row>
    <row r="1556" spans="1:14" ht="24">
      <c r="A1556" s="364">
        <v>1554</v>
      </c>
      <c r="B1556" s="365" t="s">
        <v>27</v>
      </c>
      <c r="C1556" s="364" t="s">
        <v>1078</v>
      </c>
      <c r="D1556" s="364" t="s">
        <v>1090</v>
      </c>
      <c r="E1556" s="364" t="s">
        <v>22</v>
      </c>
      <c r="F1556" s="364" t="s">
        <v>1151</v>
      </c>
      <c r="G1556" s="365" t="s">
        <v>996</v>
      </c>
      <c r="H1556" s="364" t="s">
        <v>287</v>
      </c>
      <c r="I1556" s="364" t="s">
        <v>1092</v>
      </c>
      <c r="J1556" s="366" t="s">
        <v>1152</v>
      </c>
      <c r="K1556" s="366">
        <v>3964246</v>
      </c>
      <c r="L1556" s="366">
        <v>44</v>
      </c>
      <c r="M1556" s="366">
        <v>3964246</v>
      </c>
      <c r="N1556" s="366">
        <v>44</v>
      </c>
    </row>
    <row r="1557" spans="1:14" ht="24">
      <c r="A1557" s="364">
        <v>1555</v>
      </c>
      <c r="B1557" s="365" t="s">
        <v>27</v>
      </c>
      <c r="C1557" s="364" t="s">
        <v>1078</v>
      </c>
      <c r="D1557" s="364" t="s">
        <v>1090</v>
      </c>
      <c r="E1557" s="364" t="s">
        <v>22</v>
      </c>
      <c r="F1557" s="364" t="s">
        <v>1140</v>
      </c>
      <c r="G1557" s="365" t="s">
        <v>321</v>
      </c>
      <c r="H1557" s="364" t="s">
        <v>287</v>
      </c>
      <c r="I1557" s="364" t="s">
        <v>1092</v>
      </c>
      <c r="J1557" s="366" t="s">
        <v>1141</v>
      </c>
      <c r="K1557" s="366">
        <v>49261628</v>
      </c>
      <c r="L1557" s="366">
        <v>532</v>
      </c>
      <c r="M1557" s="366">
        <v>49261628</v>
      </c>
      <c r="N1557" s="366">
        <v>532</v>
      </c>
    </row>
    <row r="1558" spans="1:14" ht="24">
      <c r="A1558" s="364">
        <v>1556</v>
      </c>
      <c r="B1558" s="365" t="s">
        <v>27</v>
      </c>
      <c r="C1558" s="364" t="s">
        <v>1078</v>
      </c>
      <c r="D1558" s="364" t="s">
        <v>1090</v>
      </c>
      <c r="E1558" s="364" t="s">
        <v>22</v>
      </c>
      <c r="F1558" s="364" t="s">
        <v>1138</v>
      </c>
      <c r="G1558" s="365" t="s">
        <v>351</v>
      </c>
      <c r="H1558" s="364" t="s">
        <v>287</v>
      </c>
      <c r="I1558" s="364" t="s">
        <v>1092</v>
      </c>
      <c r="J1558" s="366" t="s">
        <v>1139</v>
      </c>
      <c r="K1558" s="366">
        <v>61799726</v>
      </c>
      <c r="L1558" s="366">
        <v>650</v>
      </c>
      <c r="M1558" s="366">
        <v>61799726</v>
      </c>
      <c r="N1558" s="366">
        <v>650</v>
      </c>
    </row>
    <row r="1559" spans="1:14" ht="24">
      <c r="A1559" s="364">
        <v>1557</v>
      </c>
      <c r="B1559" s="365" t="s">
        <v>27</v>
      </c>
      <c r="C1559" s="364" t="s">
        <v>1078</v>
      </c>
      <c r="D1559" s="364" t="s">
        <v>1090</v>
      </c>
      <c r="E1559" s="364" t="s">
        <v>22</v>
      </c>
      <c r="F1559" s="364" t="s">
        <v>1123</v>
      </c>
      <c r="G1559" s="365" t="s">
        <v>966</v>
      </c>
      <c r="H1559" s="364" t="s">
        <v>287</v>
      </c>
      <c r="I1559" s="364" t="s">
        <v>1092</v>
      </c>
      <c r="J1559" s="366" t="s">
        <v>1124</v>
      </c>
      <c r="K1559" s="366">
        <v>754844</v>
      </c>
      <c r="L1559" s="366">
        <v>9</v>
      </c>
      <c r="M1559" s="366">
        <v>754844</v>
      </c>
      <c r="N1559" s="366">
        <v>9</v>
      </c>
    </row>
    <row r="1560" spans="1:14" ht="24">
      <c r="A1560" s="364">
        <v>1558</v>
      </c>
      <c r="B1560" s="365" t="s">
        <v>27</v>
      </c>
      <c r="C1560" s="364" t="s">
        <v>1078</v>
      </c>
      <c r="D1560" s="364" t="s">
        <v>1090</v>
      </c>
      <c r="E1560" s="364" t="s">
        <v>22</v>
      </c>
      <c r="F1560" s="364" t="s">
        <v>1132</v>
      </c>
      <c r="G1560" s="365" t="s">
        <v>325</v>
      </c>
      <c r="H1560" s="364" t="s">
        <v>287</v>
      </c>
      <c r="I1560" s="364" t="s">
        <v>1092</v>
      </c>
      <c r="J1560" s="366" t="s">
        <v>1133</v>
      </c>
      <c r="K1560" s="366">
        <v>993510</v>
      </c>
      <c r="L1560" s="366">
        <v>12</v>
      </c>
      <c r="M1560" s="366">
        <v>993510</v>
      </c>
      <c r="N1560" s="366">
        <v>12</v>
      </c>
    </row>
    <row r="1561" spans="1:14" ht="24">
      <c r="A1561" s="364">
        <v>1559</v>
      </c>
      <c r="B1561" s="365" t="s">
        <v>27</v>
      </c>
      <c r="C1561" s="364" t="s">
        <v>1078</v>
      </c>
      <c r="D1561" s="364" t="s">
        <v>1090</v>
      </c>
      <c r="E1561" s="364" t="s">
        <v>22</v>
      </c>
      <c r="F1561" s="364" t="s">
        <v>1125</v>
      </c>
      <c r="G1561" s="365" t="s">
        <v>340</v>
      </c>
      <c r="H1561" s="364" t="s">
        <v>287</v>
      </c>
      <c r="I1561" s="364" t="s">
        <v>1092</v>
      </c>
      <c r="J1561" s="366" t="s">
        <v>1126</v>
      </c>
      <c r="K1561" s="366">
        <v>5753975</v>
      </c>
      <c r="L1561" s="366">
        <v>59</v>
      </c>
      <c r="M1561" s="366">
        <v>5753975</v>
      </c>
      <c r="N1561" s="366">
        <v>59</v>
      </c>
    </row>
    <row r="1562" spans="1:14" ht="24">
      <c r="A1562" s="364">
        <v>1560</v>
      </c>
      <c r="B1562" s="365" t="s">
        <v>27</v>
      </c>
      <c r="C1562" s="364" t="s">
        <v>1078</v>
      </c>
      <c r="D1562" s="364" t="s">
        <v>1090</v>
      </c>
      <c r="E1562" s="364" t="s">
        <v>22</v>
      </c>
      <c r="F1562" s="364" t="s">
        <v>1106</v>
      </c>
      <c r="G1562" s="365" t="s">
        <v>1011</v>
      </c>
      <c r="H1562" s="364" t="s">
        <v>287</v>
      </c>
      <c r="I1562" s="364" t="s">
        <v>1092</v>
      </c>
      <c r="J1562" s="366" t="s">
        <v>1107</v>
      </c>
      <c r="K1562" s="366">
        <v>4638040</v>
      </c>
      <c r="L1562" s="366">
        <v>44</v>
      </c>
      <c r="M1562" s="366">
        <v>4638040</v>
      </c>
      <c r="N1562" s="366">
        <v>44</v>
      </c>
    </row>
    <row r="1563" spans="1:14" ht="24">
      <c r="A1563" s="364">
        <v>1561</v>
      </c>
      <c r="B1563" s="365" t="s">
        <v>27</v>
      </c>
      <c r="C1563" s="364" t="s">
        <v>1078</v>
      </c>
      <c r="D1563" s="364" t="s">
        <v>1090</v>
      </c>
      <c r="E1563" s="364" t="s">
        <v>22</v>
      </c>
      <c r="F1563" s="364" t="s">
        <v>1210</v>
      </c>
      <c r="G1563" s="365" t="s">
        <v>420</v>
      </c>
      <c r="H1563" s="364" t="s">
        <v>287</v>
      </c>
      <c r="I1563" s="364" t="s">
        <v>1092</v>
      </c>
      <c r="J1563" s="366" t="s">
        <v>1211</v>
      </c>
      <c r="K1563" s="366">
        <v>722764</v>
      </c>
      <c r="L1563" s="366">
        <v>8</v>
      </c>
      <c r="M1563" s="366">
        <v>722764</v>
      </c>
      <c r="N1563" s="366">
        <v>8</v>
      </c>
    </row>
    <row r="1564" spans="1:14" ht="24">
      <c r="A1564" s="364">
        <v>1562</v>
      </c>
      <c r="B1564" s="365" t="s">
        <v>27</v>
      </c>
      <c r="C1564" s="364" t="s">
        <v>1078</v>
      </c>
      <c r="D1564" s="364" t="s">
        <v>1079</v>
      </c>
      <c r="E1564" s="364" t="s">
        <v>22</v>
      </c>
      <c r="F1564" s="364" t="s">
        <v>1157</v>
      </c>
      <c r="G1564" s="365" t="s">
        <v>337</v>
      </c>
      <c r="H1564" s="364" t="s">
        <v>298</v>
      </c>
      <c r="I1564" s="364" t="s">
        <v>1092</v>
      </c>
      <c r="J1564" s="366" t="s">
        <v>1158</v>
      </c>
      <c r="K1564" s="366">
        <v>403380</v>
      </c>
      <c r="L1564" s="366">
        <v>5</v>
      </c>
      <c r="M1564" s="366">
        <v>403380</v>
      </c>
      <c r="N1564" s="366">
        <v>5</v>
      </c>
    </row>
    <row r="1565" spans="1:14" ht="48">
      <c r="A1565" s="364">
        <v>1563</v>
      </c>
      <c r="B1565" s="365" t="s">
        <v>27</v>
      </c>
      <c r="C1565" s="364" t="s">
        <v>1078</v>
      </c>
      <c r="D1565" s="364" t="s">
        <v>1090</v>
      </c>
      <c r="E1565" s="364" t="s">
        <v>22</v>
      </c>
      <c r="F1565" s="364" t="s">
        <v>1480</v>
      </c>
      <c r="G1565" s="365" t="s">
        <v>1058</v>
      </c>
      <c r="H1565" s="364" t="s">
        <v>1059</v>
      </c>
      <c r="I1565" s="364" t="s">
        <v>1481</v>
      </c>
      <c r="J1565" s="366" t="s">
        <v>1482</v>
      </c>
      <c r="K1565" s="366">
        <v>871690</v>
      </c>
      <c r="L1565" s="366">
        <v>4</v>
      </c>
      <c r="M1565" s="366">
        <v>871690</v>
      </c>
      <c r="N1565" s="366">
        <v>4</v>
      </c>
    </row>
    <row r="1566" spans="1:14" ht="48">
      <c r="A1566" s="364">
        <v>1564</v>
      </c>
      <c r="B1566" s="365" t="s">
        <v>27</v>
      </c>
      <c r="C1566" s="364" t="s">
        <v>1078</v>
      </c>
      <c r="D1566" s="364" t="s">
        <v>1090</v>
      </c>
      <c r="E1566" s="364" t="s">
        <v>22</v>
      </c>
      <c r="F1566" s="364" t="s">
        <v>1538</v>
      </c>
      <c r="G1566" s="365" t="s">
        <v>1539</v>
      </c>
      <c r="H1566" s="364" t="s">
        <v>1540</v>
      </c>
      <c r="I1566" s="364" t="s">
        <v>1481</v>
      </c>
      <c r="J1566" s="366" t="s">
        <v>1541</v>
      </c>
      <c r="K1566" s="366">
        <v>216281</v>
      </c>
      <c r="L1566" s="366">
        <v>1</v>
      </c>
      <c r="M1566" s="366">
        <v>216281</v>
      </c>
      <c r="N1566" s="366">
        <v>1</v>
      </c>
    </row>
    <row r="1567" spans="1:14" ht="24">
      <c r="A1567" s="364">
        <v>1565</v>
      </c>
      <c r="B1567" s="365" t="s">
        <v>27</v>
      </c>
      <c r="C1567" s="364" t="s">
        <v>1078</v>
      </c>
      <c r="D1567" s="364" t="s">
        <v>1090</v>
      </c>
      <c r="E1567" s="364" t="s">
        <v>22</v>
      </c>
      <c r="F1567" s="364" t="s">
        <v>1519</v>
      </c>
      <c r="G1567" s="365" t="s">
        <v>1520</v>
      </c>
      <c r="H1567" s="364" t="s">
        <v>284</v>
      </c>
      <c r="I1567" s="364" t="s">
        <v>1481</v>
      </c>
      <c r="J1567" s="366" t="s">
        <v>1521</v>
      </c>
      <c r="K1567" s="366">
        <v>691114</v>
      </c>
      <c r="L1567" s="366">
        <v>2</v>
      </c>
      <c r="M1567" s="366">
        <v>691114</v>
      </c>
      <c r="N1567" s="366">
        <v>2</v>
      </c>
    </row>
    <row r="1568" spans="1:14" ht="24">
      <c r="A1568" s="364">
        <v>1566</v>
      </c>
      <c r="B1568" s="365" t="s">
        <v>27</v>
      </c>
      <c r="C1568" s="364" t="s">
        <v>1078</v>
      </c>
      <c r="D1568" s="364" t="s">
        <v>1079</v>
      </c>
      <c r="E1568" s="364" t="s">
        <v>22</v>
      </c>
      <c r="F1568" s="364" t="s">
        <v>1325</v>
      </c>
      <c r="G1568" s="365" t="s">
        <v>323</v>
      </c>
      <c r="H1568" s="364" t="s">
        <v>306</v>
      </c>
      <c r="I1568" s="364" t="s">
        <v>1183</v>
      </c>
      <c r="J1568" s="366" t="s">
        <v>1326</v>
      </c>
      <c r="K1568" s="366">
        <v>1550164</v>
      </c>
      <c r="L1568" s="366">
        <v>8</v>
      </c>
      <c r="M1568" s="366">
        <v>1550164</v>
      </c>
      <c r="N1568" s="366">
        <v>8</v>
      </c>
    </row>
    <row r="1569" spans="1:14" ht="24">
      <c r="A1569" s="364">
        <v>1567</v>
      </c>
      <c r="B1569" s="365" t="s">
        <v>27</v>
      </c>
      <c r="C1569" s="364" t="s">
        <v>1078</v>
      </c>
      <c r="D1569" s="364" t="s">
        <v>1079</v>
      </c>
      <c r="E1569" s="364" t="s">
        <v>22</v>
      </c>
      <c r="F1569" s="364" t="s">
        <v>1779</v>
      </c>
      <c r="G1569" s="365" t="s">
        <v>348</v>
      </c>
      <c r="H1569" s="364" t="s">
        <v>291</v>
      </c>
      <c r="I1569" s="364" t="s">
        <v>1115</v>
      </c>
      <c r="J1569" s="366" t="s">
        <v>1780</v>
      </c>
      <c r="K1569" s="366">
        <v>262382</v>
      </c>
      <c r="L1569" s="366">
        <v>2</v>
      </c>
      <c r="M1569" s="366">
        <v>262382</v>
      </c>
      <c r="N1569" s="366">
        <v>2</v>
      </c>
    </row>
    <row r="1570" spans="1:14" ht="24">
      <c r="A1570" s="364">
        <v>1568</v>
      </c>
      <c r="B1570" s="365" t="s">
        <v>27</v>
      </c>
      <c r="C1570" s="364" t="s">
        <v>1078</v>
      </c>
      <c r="D1570" s="364" t="s">
        <v>1090</v>
      </c>
      <c r="E1570" s="364" t="s">
        <v>22</v>
      </c>
      <c r="F1570" s="364" t="s">
        <v>1202</v>
      </c>
      <c r="G1570" s="365" t="s">
        <v>975</v>
      </c>
      <c r="H1570" s="364" t="s">
        <v>289</v>
      </c>
      <c r="I1570" s="364" t="s">
        <v>1115</v>
      </c>
      <c r="J1570" s="366" t="s">
        <v>1203</v>
      </c>
      <c r="K1570" s="366">
        <v>2282480</v>
      </c>
      <c r="L1570" s="366">
        <v>18</v>
      </c>
      <c r="M1570" s="366">
        <v>2282480</v>
      </c>
      <c r="N1570" s="366">
        <v>18</v>
      </c>
    </row>
    <row r="1571" spans="1:14" ht="36">
      <c r="A1571" s="364">
        <v>1569</v>
      </c>
      <c r="B1571" s="365" t="s">
        <v>27</v>
      </c>
      <c r="C1571" s="364" t="s">
        <v>1078</v>
      </c>
      <c r="D1571" s="364" t="s">
        <v>1079</v>
      </c>
      <c r="E1571" s="364" t="s">
        <v>22</v>
      </c>
      <c r="F1571" s="364" t="s">
        <v>1286</v>
      </c>
      <c r="G1571" s="365" t="s">
        <v>428</v>
      </c>
      <c r="H1571" s="364" t="s">
        <v>296</v>
      </c>
      <c r="I1571" s="364" t="s">
        <v>1187</v>
      </c>
      <c r="J1571" s="366" t="s">
        <v>1287</v>
      </c>
      <c r="K1571" s="366">
        <v>348965</v>
      </c>
      <c r="L1571" s="366">
        <v>2</v>
      </c>
      <c r="M1571" s="366">
        <v>348965</v>
      </c>
      <c r="N1571" s="366">
        <v>2</v>
      </c>
    </row>
    <row r="1572" spans="1:14" ht="72">
      <c r="A1572" s="364">
        <v>1570</v>
      </c>
      <c r="B1572" s="365" t="s">
        <v>27</v>
      </c>
      <c r="C1572" s="364" t="s">
        <v>1078</v>
      </c>
      <c r="D1572" s="364" t="s">
        <v>1079</v>
      </c>
      <c r="E1572" s="364" t="s">
        <v>22</v>
      </c>
      <c r="F1572" s="364" t="s">
        <v>1307</v>
      </c>
      <c r="G1572" s="365" t="s">
        <v>1017</v>
      </c>
      <c r="H1572" s="364" t="s">
        <v>304</v>
      </c>
      <c r="I1572" s="364" t="s">
        <v>1187</v>
      </c>
      <c r="J1572" s="366" t="s">
        <v>1308</v>
      </c>
      <c r="K1572" s="366">
        <v>459802</v>
      </c>
      <c r="L1572" s="366">
        <v>1</v>
      </c>
      <c r="M1572" s="366">
        <v>459802</v>
      </c>
      <c r="N1572" s="366">
        <v>1</v>
      </c>
    </row>
    <row r="1573" spans="1:14" ht="36">
      <c r="A1573" s="364">
        <v>1571</v>
      </c>
      <c r="B1573" s="365" t="s">
        <v>27</v>
      </c>
      <c r="C1573" s="364" t="s">
        <v>1078</v>
      </c>
      <c r="D1573" s="364" t="s">
        <v>1079</v>
      </c>
      <c r="E1573" s="364" t="s">
        <v>22</v>
      </c>
      <c r="F1573" s="364" t="s">
        <v>1625</v>
      </c>
      <c r="G1573" s="365" t="s">
        <v>1626</v>
      </c>
      <c r="H1573" s="364" t="s">
        <v>304</v>
      </c>
      <c r="I1573" s="364" t="s">
        <v>1187</v>
      </c>
      <c r="J1573" s="366" t="s">
        <v>1627</v>
      </c>
      <c r="K1573" s="366">
        <v>197505</v>
      </c>
      <c r="L1573" s="366">
        <v>1</v>
      </c>
      <c r="M1573" s="366">
        <v>197505</v>
      </c>
      <c r="N1573" s="366">
        <v>1</v>
      </c>
    </row>
    <row r="1574" spans="1:14" ht="48">
      <c r="A1574" s="364">
        <v>1572</v>
      </c>
      <c r="B1574" s="365" t="s">
        <v>27</v>
      </c>
      <c r="C1574" s="364" t="s">
        <v>1078</v>
      </c>
      <c r="D1574" s="364" t="s">
        <v>1090</v>
      </c>
      <c r="E1574" s="364" t="s">
        <v>22</v>
      </c>
      <c r="F1574" s="364" t="s">
        <v>1384</v>
      </c>
      <c r="G1574" s="365" t="s">
        <v>961</v>
      </c>
      <c r="H1574" s="364" t="s">
        <v>283</v>
      </c>
      <c r="I1574" s="364" t="s">
        <v>1187</v>
      </c>
      <c r="J1574" s="366" t="s">
        <v>1385</v>
      </c>
      <c r="K1574" s="366">
        <v>601441</v>
      </c>
      <c r="L1574" s="366">
        <v>2</v>
      </c>
      <c r="M1574" s="366">
        <v>601441</v>
      </c>
      <c r="N1574" s="366">
        <v>2</v>
      </c>
    </row>
    <row r="1575" spans="1:14" ht="36">
      <c r="A1575" s="364">
        <v>1573</v>
      </c>
      <c r="B1575" s="365" t="s">
        <v>27</v>
      </c>
      <c r="C1575" s="364" t="s">
        <v>1078</v>
      </c>
      <c r="D1575" s="364" t="s">
        <v>1131</v>
      </c>
      <c r="E1575" s="364" t="s">
        <v>22</v>
      </c>
      <c r="F1575" s="364" t="s">
        <v>1311</v>
      </c>
      <c r="G1575" s="365" t="s">
        <v>381</v>
      </c>
      <c r="H1575" s="364" t="s">
        <v>304</v>
      </c>
      <c r="I1575" s="364" t="s">
        <v>1187</v>
      </c>
      <c r="J1575" s="366" t="s">
        <v>1312</v>
      </c>
      <c r="K1575" s="366">
        <v>275840</v>
      </c>
      <c r="L1575" s="366">
        <v>1</v>
      </c>
      <c r="M1575" s="366">
        <v>275840</v>
      </c>
      <c r="N1575" s="366">
        <v>1</v>
      </c>
    </row>
    <row r="1576" spans="1:14" ht="60">
      <c r="A1576" s="364">
        <v>1574</v>
      </c>
      <c r="B1576" s="365" t="s">
        <v>27</v>
      </c>
      <c r="C1576" s="364" t="s">
        <v>1078</v>
      </c>
      <c r="D1576" s="364" t="s">
        <v>1079</v>
      </c>
      <c r="E1576" s="364" t="s">
        <v>22</v>
      </c>
      <c r="F1576" s="364" t="s">
        <v>1188</v>
      </c>
      <c r="G1576" s="365" t="s">
        <v>329</v>
      </c>
      <c r="H1576" s="364" t="s">
        <v>304</v>
      </c>
      <c r="I1576" s="364" t="s">
        <v>1187</v>
      </c>
      <c r="J1576" s="366" t="s">
        <v>1189</v>
      </c>
      <c r="K1576" s="366">
        <v>4860778</v>
      </c>
      <c r="L1576" s="366">
        <v>14</v>
      </c>
      <c r="M1576" s="366">
        <v>4860778</v>
      </c>
      <c r="N1576" s="366">
        <v>14</v>
      </c>
    </row>
    <row r="1577" spans="1:14" ht="48">
      <c r="A1577" s="364">
        <v>1575</v>
      </c>
      <c r="B1577" s="365" t="s">
        <v>27</v>
      </c>
      <c r="C1577" s="364" t="s">
        <v>1078</v>
      </c>
      <c r="D1577" s="364" t="s">
        <v>1079</v>
      </c>
      <c r="E1577" s="364" t="s">
        <v>22</v>
      </c>
      <c r="F1577" s="364" t="s">
        <v>1218</v>
      </c>
      <c r="G1577" s="365" t="s">
        <v>342</v>
      </c>
      <c r="H1577" s="364" t="s">
        <v>301</v>
      </c>
      <c r="I1577" s="364" t="s">
        <v>1187</v>
      </c>
      <c r="J1577" s="366" t="s">
        <v>1219</v>
      </c>
      <c r="K1577" s="366">
        <v>641045</v>
      </c>
      <c r="L1577" s="366">
        <v>2</v>
      </c>
      <c r="M1577" s="366">
        <v>641045</v>
      </c>
      <c r="N1577" s="366">
        <v>2</v>
      </c>
    </row>
    <row r="1578" spans="1:14" ht="48">
      <c r="A1578" s="364">
        <v>1576</v>
      </c>
      <c r="B1578" s="365" t="s">
        <v>27</v>
      </c>
      <c r="C1578" s="364" t="s">
        <v>1078</v>
      </c>
      <c r="D1578" s="364" t="s">
        <v>1079</v>
      </c>
      <c r="E1578" s="364" t="s">
        <v>22</v>
      </c>
      <c r="F1578" s="364" t="s">
        <v>1220</v>
      </c>
      <c r="G1578" s="365" t="s">
        <v>355</v>
      </c>
      <c r="H1578" s="364" t="s">
        <v>301</v>
      </c>
      <c r="I1578" s="364" t="s">
        <v>1187</v>
      </c>
      <c r="J1578" s="366" t="s">
        <v>1221</v>
      </c>
      <c r="K1578" s="366">
        <v>712147</v>
      </c>
      <c r="L1578" s="366">
        <v>2</v>
      </c>
      <c r="M1578" s="366">
        <v>712147</v>
      </c>
      <c r="N1578" s="366">
        <v>2</v>
      </c>
    </row>
    <row r="1579" spans="1:14" ht="48">
      <c r="A1579" s="364">
        <v>1577</v>
      </c>
      <c r="B1579" s="365" t="s">
        <v>27</v>
      </c>
      <c r="C1579" s="364" t="s">
        <v>1078</v>
      </c>
      <c r="D1579" s="364" t="s">
        <v>1079</v>
      </c>
      <c r="E1579" s="364" t="s">
        <v>22</v>
      </c>
      <c r="F1579" s="364" t="s">
        <v>1190</v>
      </c>
      <c r="G1579" s="365" t="s">
        <v>373</v>
      </c>
      <c r="H1579" s="364" t="s">
        <v>305</v>
      </c>
      <c r="I1579" s="364" t="s">
        <v>1187</v>
      </c>
      <c r="J1579" s="366" t="s">
        <v>1191</v>
      </c>
      <c r="K1579" s="366">
        <v>635197</v>
      </c>
      <c r="L1579" s="366">
        <v>2</v>
      </c>
      <c r="M1579" s="366">
        <v>635197</v>
      </c>
      <c r="N1579" s="366">
        <v>2</v>
      </c>
    </row>
    <row r="1580" spans="1:14" ht="36">
      <c r="A1580" s="364">
        <v>1578</v>
      </c>
      <c r="B1580" s="365" t="s">
        <v>27</v>
      </c>
      <c r="C1580" s="364" t="s">
        <v>1078</v>
      </c>
      <c r="D1580" s="364" t="s">
        <v>1079</v>
      </c>
      <c r="E1580" s="364" t="s">
        <v>22</v>
      </c>
      <c r="F1580" s="364" t="s">
        <v>1192</v>
      </c>
      <c r="G1580" s="365" t="s">
        <v>382</v>
      </c>
      <c r="H1580" s="364" t="s">
        <v>305</v>
      </c>
      <c r="I1580" s="364" t="s">
        <v>1187</v>
      </c>
      <c r="J1580" s="366" t="s">
        <v>1193</v>
      </c>
      <c r="K1580" s="366">
        <v>352841</v>
      </c>
      <c r="L1580" s="366">
        <v>1</v>
      </c>
      <c r="M1580" s="366">
        <v>352841</v>
      </c>
      <c r="N1580" s="366">
        <v>1</v>
      </c>
    </row>
    <row r="1581" spans="1:14" ht="48">
      <c r="A1581" s="364">
        <v>1579</v>
      </c>
      <c r="B1581" s="365" t="s">
        <v>27</v>
      </c>
      <c r="C1581" s="364" t="s">
        <v>1078</v>
      </c>
      <c r="D1581" s="364" t="s">
        <v>1079</v>
      </c>
      <c r="E1581" s="364" t="s">
        <v>22</v>
      </c>
      <c r="F1581" s="364" t="s">
        <v>1366</v>
      </c>
      <c r="G1581" s="365" t="s">
        <v>353</v>
      </c>
      <c r="H1581" s="364" t="s">
        <v>305</v>
      </c>
      <c r="I1581" s="364" t="s">
        <v>1187</v>
      </c>
      <c r="J1581" s="366" t="s">
        <v>1367</v>
      </c>
      <c r="K1581" s="366">
        <v>1918518</v>
      </c>
      <c r="L1581" s="366">
        <v>6</v>
      </c>
      <c r="M1581" s="366">
        <v>1918518</v>
      </c>
      <c r="N1581" s="366">
        <v>6</v>
      </c>
    </row>
    <row r="1582" spans="1:14" ht="48">
      <c r="A1582" s="364">
        <v>1580</v>
      </c>
      <c r="B1582" s="365" t="s">
        <v>27</v>
      </c>
      <c r="C1582" s="364" t="s">
        <v>1078</v>
      </c>
      <c r="D1582" s="364" t="s">
        <v>1079</v>
      </c>
      <c r="E1582" s="364" t="s">
        <v>22</v>
      </c>
      <c r="F1582" s="364" t="s">
        <v>1194</v>
      </c>
      <c r="G1582" s="365" t="s">
        <v>997</v>
      </c>
      <c r="H1582" s="364" t="s">
        <v>305</v>
      </c>
      <c r="I1582" s="364" t="s">
        <v>1187</v>
      </c>
      <c r="J1582" s="366" t="s">
        <v>1195</v>
      </c>
      <c r="K1582" s="366">
        <v>1421010</v>
      </c>
      <c r="L1582" s="366">
        <v>4</v>
      </c>
      <c r="M1582" s="366">
        <v>1421010</v>
      </c>
      <c r="N1582" s="366">
        <v>4</v>
      </c>
    </row>
    <row r="1583" spans="1:14" ht="48">
      <c r="A1583" s="364">
        <v>1581</v>
      </c>
      <c r="B1583" s="365" t="s">
        <v>27</v>
      </c>
      <c r="C1583" s="364" t="s">
        <v>1078</v>
      </c>
      <c r="D1583" s="364" t="s">
        <v>1079</v>
      </c>
      <c r="E1583" s="364" t="s">
        <v>22</v>
      </c>
      <c r="F1583" s="364" t="s">
        <v>1234</v>
      </c>
      <c r="G1583" s="365" t="s">
        <v>471</v>
      </c>
      <c r="H1583" s="364" t="s">
        <v>305</v>
      </c>
      <c r="I1583" s="364" t="s">
        <v>1187</v>
      </c>
      <c r="J1583" s="366" t="s">
        <v>1235</v>
      </c>
      <c r="K1583" s="366">
        <v>323669</v>
      </c>
      <c r="L1583" s="366">
        <v>2</v>
      </c>
      <c r="M1583" s="366">
        <v>323669</v>
      </c>
      <c r="N1583" s="366">
        <v>2</v>
      </c>
    </row>
    <row r="1584" spans="1:14" ht="48">
      <c r="A1584" s="364">
        <v>1582</v>
      </c>
      <c r="B1584" s="365" t="s">
        <v>27</v>
      </c>
      <c r="C1584" s="364" t="s">
        <v>1078</v>
      </c>
      <c r="D1584" s="364" t="s">
        <v>1090</v>
      </c>
      <c r="E1584" s="364" t="s">
        <v>22</v>
      </c>
      <c r="F1584" s="364" t="s">
        <v>1616</v>
      </c>
      <c r="G1584" s="365" t="s">
        <v>1617</v>
      </c>
      <c r="H1584" s="364" t="s">
        <v>285</v>
      </c>
      <c r="I1584" s="364" t="s">
        <v>1187</v>
      </c>
      <c r="J1584" s="366" t="s">
        <v>1618</v>
      </c>
      <c r="K1584" s="366">
        <v>2145981</v>
      </c>
      <c r="L1584" s="366">
        <v>6</v>
      </c>
      <c r="M1584" s="366">
        <v>2145981</v>
      </c>
      <c r="N1584" s="366">
        <v>6</v>
      </c>
    </row>
    <row r="1585" spans="1:14" ht="60">
      <c r="A1585" s="364">
        <v>1583</v>
      </c>
      <c r="B1585" s="365" t="s">
        <v>27</v>
      </c>
      <c r="C1585" s="364" t="s">
        <v>1078</v>
      </c>
      <c r="D1585" s="364" t="s">
        <v>1079</v>
      </c>
      <c r="E1585" s="364" t="s">
        <v>22</v>
      </c>
      <c r="F1585" s="364" t="s">
        <v>1755</v>
      </c>
      <c r="G1585" s="365" t="s">
        <v>1756</v>
      </c>
      <c r="H1585" s="364" t="s">
        <v>301</v>
      </c>
      <c r="I1585" s="364" t="s">
        <v>1187</v>
      </c>
      <c r="J1585" s="366" t="s">
        <v>1757</v>
      </c>
      <c r="K1585" s="366">
        <v>682598</v>
      </c>
      <c r="L1585" s="366">
        <v>2</v>
      </c>
      <c r="M1585" s="366">
        <v>682598</v>
      </c>
      <c r="N1585" s="366">
        <v>2</v>
      </c>
    </row>
    <row r="1586" spans="1:14" ht="48">
      <c r="A1586" s="364">
        <v>1584</v>
      </c>
      <c r="B1586" s="365" t="s">
        <v>27</v>
      </c>
      <c r="C1586" s="364" t="s">
        <v>1078</v>
      </c>
      <c r="D1586" s="364" t="s">
        <v>1079</v>
      </c>
      <c r="E1586" s="364" t="s">
        <v>22</v>
      </c>
      <c r="F1586" s="364" t="s">
        <v>1903</v>
      </c>
      <c r="G1586" s="365" t="s">
        <v>1904</v>
      </c>
      <c r="H1586" s="364" t="s">
        <v>1905</v>
      </c>
      <c r="I1586" s="364" t="s">
        <v>1187</v>
      </c>
      <c r="J1586" s="366" t="s">
        <v>1906</v>
      </c>
      <c r="K1586" s="366">
        <v>530750</v>
      </c>
      <c r="L1586" s="366">
        <v>2</v>
      </c>
      <c r="M1586" s="366">
        <v>530750</v>
      </c>
      <c r="N1586" s="366">
        <v>2</v>
      </c>
    </row>
    <row r="1587" spans="1:14" ht="72">
      <c r="A1587" s="364">
        <v>1585</v>
      </c>
      <c r="B1587" s="365" t="s">
        <v>27</v>
      </c>
      <c r="C1587" s="364" t="s">
        <v>1078</v>
      </c>
      <c r="D1587" s="364" t="s">
        <v>1079</v>
      </c>
      <c r="E1587" s="364" t="s">
        <v>22</v>
      </c>
      <c r="F1587" s="364" t="s">
        <v>1236</v>
      </c>
      <c r="G1587" s="365" t="s">
        <v>383</v>
      </c>
      <c r="H1587" s="364" t="s">
        <v>305</v>
      </c>
      <c r="I1587" s="364" t="s">
        <v>1187</v>
      </c>
      <c r="J1587" s="366" t="s">
        <v>1237</v>
      </c>
      <c r="K1587" s="366">
        <v>230747</v>
      </c>
      <c r="L1587" s="366">
        <v>1</v>
      </c>
      <c r="M1587" s="366">
        <v>230747</v>
      </c>
      <c r="N1587" s="366">
        <v>1</v>
      </c>
    </row>
    <row r="1588" spans="1:14" ht="60">
      <c r="A1588" s="364">
        <v>1586</v>
      </c>
      <c r="B1588" s="365" t="s">
        <v>27</v>
      </c>
      <c r="C1588" s="364" t="s">
        <v>1078</v>
      </c>
      <c r="D1588" s="364" t="s">
        <v>1079</v>
      </c>
      <c r="E1588" s="364" t="s">
        <v>22</v>
      </c>
      <c r="F1588" s="364" t="s">
        <v>1434</v>
      </c>
      <c r="G1588" s="365" t="s">
        <v>1023</v>
      </c>
      <c r="H1588" s="364" t="s">
        <v>305</v>
      </c>
      <c r="I1588" s="364" t="s">
        <v>1187</v>
      </c>
      <c r="J1588" s="366" t="s">
        <v>1435</v>
      </c>
      <c r="K1588" s="366">
        <v>556092</v>
      </c>
      <c r="L1588" s="366">
        <v>2</v>
      </c>
      <c r="M1588" s="366">
        <v>556092</v>
      </c>
      <c r="N1588" s="366">
        <v>2</v>
      </c>
    </row>
    <row r="1589" spans="1:14" ht="48">
      <c r="A1589" s="364">
        <v>1587</v>
      </c>
      <c r="B1589" s="365" t="s">
        <v>27</v>
      </c>
      <c r="C1589" s="364" t="s">
        <v>1078</v>
      </c>
      <c r="D1589" s="364" t="s">
        <v>1159</v>
      </c>
      <c r="E1589" s="364" t="s">
        <v>22</v>
      </c>
      <c r="F1589" s="364" t="s">
        <v>1465</v>
      </c>
      <c r="G1589" s="365" t="s">
        <v>314</v>
      </c>
      <c r="H1589" s="364" t="s">
        <v>1039</v>
      </c>
      <c r="I1589" s="364" t="s">
        <v>1081</v>
      </c>
      <c r="J1589" s="366" t="s">
        <v>1466</v>
      </c>
      <c r="K1589" s="366">
        <v>4563610</v>
      </c>
      <c r="L1589" s="366">
        <v>64</v>
      </c>
      <c r="M1589" s="366">
        <v>4563610</v>
      </c>
      <c r="N1589" s="366">
        <v>64</v>
      </c>
    </row>
    <row r="1590" spans="1:14" ht="24">
      <c r="A1590" s="364">
        <v>1588</v>
      </c>
      <c r="B1590" s="365" t="s">
        <v>27</v>
      </c>
      <c r="C1590" s="364" t="s">
        <v>1078</v>
      </c>
      <c r="D1590" s="364" t="s">
        <v>1079</v>
      </c>
      <c r="E1590" s="364" t="s">
        <v>22</v>
      </c>
      <c r="F1590" s="364" t="s">
        <v>1372</v>
      </c>
      <c r="G1590" s="365" t="s">
        <v>1046</v>
      </c>
      <c r="H1590" s="364" t="s">
        <v>1039</v>
      </c>
      <c r="I1590" s="364" t="s">
        <v>1081</v>
      </c>
      <c r="J1590" s="366" t="s">
        <v>1373</v>
      </c>
      <c r="K1590" s="366">
        <v>7051143</v>
      </c>
      <c r="L1590" s="366">
        <v>60</v>
      </c>
      <c r="M1590" s="366">
        <v>7051143</v>
      </c>
      <c r="N1590" s="366">
        <v>60</v>
      </c>
    </row>
    <row r="1591" spans="1:14" ht="24">
      <c r="A1591" s="364">
        <v>1589</v>
      </c>
      <c r="B1591" s="365" t="s">
        <v>27</v>
      </c>
      <c r="C1591" s="364" t="s">
        <v>1078</v>
      </c>
      <c r="D1591" s="364" t="s">
        <v>1079</v>
      </c>
      <c r="E1591" s="364" t="s">
        <v>22</v>
      </c>
      <c r="F1591" s="364" t="s">
        <v>1397</v>
      </c>
      <c r="G1591" s="365" t="s">
        <v>311</v>
      </c>
      <c r="H1591" s="364" t="s">
        <v>1039</v>
      </c>
      <c r="I1591" s="364" t="s">
        <v>1081</v>
      </c>
      <c r="J1591" s="366" t="s">
        <v>1373</v>
      </c>
      <c r="K1591" s="366">
        <v>2820457</v>
      </c>
      <c r="L1591" s="366">
        <v>24</v>
      </c>
      <c r="M1591" s="366">
        <v>2820457</v>
      </c>
      <c r="N1591" s="366">
        <v>24</v>
      </c>
    </row>
    <row r="1592" spans="1:14" ht="24">
      <c r="A1592" s="364">
        <v>1590</v>
      </c>
      <c r="B1592" s="365" t="s">
        <v>27</v>
      </c>
      <c r="C1592" s="364" t="s">
        <v>1078</v>
      </c>
      <c r="D1592" s="364" t="s">
        <v>1079</v>
      </c>
      <c r="E1592" s="364" t="s">
        <v>22</v>
      </c>
      <c r="F1592" s="364" t="s">
        <v>1649</v>
      </c>
      <c r="G1592" s="365" t="s">
        <v>326</v>
      </c>
      <c r="H1592" s="364" t="s">
        <v>1039</v>
      </c>
      <c r="I1592" s="364" t="s">
        <v>1081</v>
      </c>
      <c r="J1592" s="366" t="s">
        <v>1650</v>
      </c>
      <c r="K1592" s="366">
        <v>1658998</v>
      </c>
      <c r="L1592" s="366">
        <v>20</v>
      </c>
      <c r="M1592" s="366">
        <v>1658998</v>
      </c>
      <c r="N1592" s="366">
        <v>20</v>
      </c>
    </row>
    <row r="1593" spans="1:14" ht="24">
      <c r="A1593" s="364">
        <v>1591</v>
      </c>
      <c r="B1593" s="365" t="s">
        <v>27</v>
      </c>
      <c r="C1593" s="364" t="s">
        <v>1078</v>
      </c>
      <c r="D1593" s="364" t="s">
        <v>1079</v>
      </c>
      <c r="E1593" s="364" t="s">
        <v>22</v>
      </c>
      <c r="F1593" s="364" t="s">
        <v>1651</v>
      </c>
      <c r="G1593" s="365" t="s">
        <v>1652</v>
      </c>
      <c r="H1593" s="364" t="s">
        <v>1039</v>
      </c>
      <c r="I1593" s="364" t="s">
        <v>1081</v>
      </c>
      <c r="J1593" s="366" t="s">
        <v>1653</v>
      </c>
      <c r="K1593" s="366">
        <v>1943260</v>
      </c>
      <c r="L1593" s="366">
        <v>20</v>
      </c>
      <c r="M1593" s="366">
        <v>1943260</v>
      </c>
      <c r="N1593" s="366">
        <v>20</v>
      </c>
    </row>
    <row r="1594" spans="1:14" ht="24">
      <c r="A1594" s="364">
        <v>1592</v>
      </c>
      <c r="B1594" s="365" t="s">
        <v>27</v>
      </c>
      <c r="C1594" s="364" t="s">
        <v>1078</v>
      </c>
      <c r="D1594" s="364" t="s">
        <v>1079</v>
      </c>
      <c r="E1594" s="364" t="s">
        <v>22</v>
      </c>
      <c r="F1594" s="364" t="s">
        <v>1401</v>
      </c>
      <c r="G1594" s="365" t="s">
        <v>1047</v>
      </c>
      <c r="H1594" s="364" t="s">
        <v>1039</v>
      </c>
      <c r="I1594" s="364" t="s">
        <v>1081</v>
      </c>
      <c r="J1594" s="366" t="s">
        <v>1402</v>
      </c>
      <c r="K1594" s="366">
        <v>4471104</v>
      </c>
      <c r="L1594" s="366">
        <v>40</v>
      </c>
      <c r="M1594" s="366">
        <v>4471104</v>
      </c>
      <c r="N1594" s="366">
        <v>40</v>
      </c>
    </row>
    <row r="1595" spans="1:14" ht="24">
      <c r="A1595" s="364">
        <v>1593</v>
      </c>
      <c r="B1595" s="365" t="s">
        <v>27</v>
      </c>
      <c r="C1595" s="364" t="s">
        <v>1078</v>
      </c>
      <c r="D1595" s="364" t="s">
        <v>1079</v>
      </c>
      <c r="E1595" s="364" t="s">
        <v>22</v>
      </c>
      <c r="F1595" s="364" t="s">
        <v>1391</v>
      </c>
      <c r="G1595" s="365" t="s">
        <v>1048</v>
      </c>
      <c r="H1595" s="364" t="s">
        <v>1039</v>
      </c>
      <c r="I1595" s="364" t="s">
        <v>1081</v>
      </c>
      <c r="J1595" s="366" t="s">
        <v>1392</v>
      </c>
      <c r="K1595" s="366">
        <v>6012864</v>
      </c>
      <c r="L1595" s="366">
        <v>64</v>
      </c>
      <c r="M1595" s="366">
        <v>6012864</v>
      </c>
      <c r="N1595" s="366">
        <v>64</v>
      </c>
    </row>
    <row r="1596" spans="1:14" ht="24">
      <c r="A1596" s="364">
        <v>1594</v>
      </c>
      <c r="B1596" s="365" t="s">
        <v>27</v>
      </c>
      <c r="C1596" s="364" t="s">
        <v>1078</v>
      </c>
      <c r="D1596" s="364" t="s">
        <v>1079</v>
      </c>
      <c r="E1596" s="364" t="s">
        <v>22</v>
      </c>
      <c r="F1596" s="364" t="s">
        <v>1461</v>
      </c>
      <c r="G1596" s="365" t="s">
        <v>418</v>
      </c>
      <c r="H1596" s="364" t="s">
        <v>1039</v>
      </c>
      <c r="I1596" s="364" t="s">
        <v>1081</v>
      </c>
      <c r="J1596" s="366" t="s">
        <v>1462</v>
      </c>
      <c r="K1596" s="366">
        <v>2029181</v>
      </c>
      <c r="L1596" s="366">
        <v>20</v>
      </c>
      <c r="M1596" s="366">
        <v>2029181</v>
      </c>
      <c r="N1596" s="366">
        <v>20</v>
      </c>
    </row>
    <row r="1597" spans="1:14" ht="24">
      <c r="A1597" s="364">
        <v>1595</v>
      </c>
      <c r="B1597" s="365" t="s">
        <v>27</v>
      </c>
      <c r="C1597" s="364" t="s">
        <v>1078</v>
      </c>
      <c r="D1597" s="364" t="s">
        <v>1090</v>
      </c>
      <c r="E1597" s="364" t="s">
        <v>22</v>
      </c>
      <c r="F1597" s="364" t="s">
        <v>1622</v>
      </c>
      <c r="G1597" s="365" t="s">
        <v>1623</v>
      </c>
      <c r="H1597" s="364" t="s">
        <v>300</v>
      </c>
      <c r="I1597" s="364" t="s">
        <v>1081</v>
      </c>
      <c r="J1597" s="366" t="s">
        <v>1624</v>
      </c>
      <c r="K1597" s="366">
        <v>260491</v>
      </c>
      <c r="L1597" s="366">
        <v>2</v>
      </c>
      <c r="M1597" s="366">
        <v>260491</v>
      </c>
      <c r="N1597" s="366">
        <v>2</v>
      </c>
    </row>
    <row r="1598" spans="1:14" ht="24">
      <c r="A1598" s="364">
        <v>1596</v>
      </c>
      <c r="B1598" s="365" t="s">
        <v>27</v>
      </c>
      <c r="C1598" s="364" t="s">
        <v>1078</v>
      </c>
      <c r="D1598" s="364" t="s">
        <v>1079</v>
      </c>
      <c r="E1598" s="364" t="s">
        <v>22</v>
      </c>
      <c r="F1598" s="364" t="s">
        <v>1309</v>
      </c>
      <c r="G1598" s="365" t="s">
        <v>1057</v>
      </c>
      <c r="H1598" s="364" t="s">
        <v>291</v>
      </c>
      <c r="I1598" s="364" t="s">
        <v>1081</v>
      </c>
      <c r="J1598" s="366" t="s">
        <v>1310</v>
      </c>
      <c r="K1598" s="366">
        <v>383678</v>
      </c>
      <c r="L1598" s="366">
        <v>4</v>
      </c>
      <c r="M1598" s="366">
        <v>383678</v>
      </c>
      <c r="N1598" s="366">
        <v>4</v>
      </c>
    </row>
    <row r="1599" spans="1:14" ht="24">
      <c r="A1599" s="364">
        <v>1597</v>
      </c>
      <c r="B1599" s="365" t="s">
        <v>27</v>
      </c>
      <c r="C1599" s="364" t="s">
        <v>1078</v>
      </c>
      <c r="D1599" s="364" t="s">
        <v>1079</v>
      </c>
      <c r="E1599" s="364" t="s">
        <v>22</v>
      </c>
      <c r="F1599" s="364" t="s">
        <v>1374</v>
      </c>
      <c r="G1599" s="365" t="s">
        <v>1042</v>
      </c>
      <c r="H1599" s="364" t="s">
        <v>291</v>
      </c>
      <c r="I1599" s="364" t="s">
        <v>1081</v>
      </c>
      <c r="J1599" s="366" t="s">
        <v>1375</v>
      </c>
      <c r="K1599" s="366">
        <v>263101</v>
      </c>
      <c r="L1599" s="366">
        <v>2</v>
      </c>
      <c r="M1599" s="366">
        <v>263101</v>
      </c>
      <c r="N1599" s="366">
        <v>2</v>
      </c>
    </row>
    <row r="1600" spans="1:14" ht="36">
      <c r="A1600" s="364">
        <v>1598</v>
      </c>
      <c r="B1600" s="365" t="s">
        <v>27</v>
      </c>
      <c r="C1600" s="364" t="s">
        <v>1078</v>
      </c>
      <c r="D1600" s="364" t="s">
        <v>1079</v>
      </c>
      <c r="E1600" s="364" t="s">
        <v>22</v>
      </c>
      <c r="F1600" s="364" t="s">
        <v>1144</v>
      </c>
      <c r="G1600" s="365" t="s">
        <v>332</v>
      </c>
      <c r="H1600" s="364" t="s">
        <v>293</v>
      </c>
      <c r="I1600" s="364" t="s">
        <v>1081</v>
      </c>
      <c r="J1600" s="366" t="s">
        <v>1145</v>
      </c>
      <c r="K1600" s="366">
        <v>3257371</v>
      </c>
      <c r="L1600" s="366">
        <v>38</v>
      </c>
      <c r="M1600" s="366">
        <v>3257371</v>
      </c>
      <c r="N1600" s="366">
        <v>38</v>
      </c>
    </row>
    <row r="1601" spans="1:14" ht="48">
      <c r="A1601" s="364">
        <v>1599</v>
      </c>
      <c r="B1601" s="365" t="s">
        <v>27</v>
      </c>
      <c r="C1601" s="364" t="s">
        <v>1078</v>
      </c>
      <c r="D1601" s="364" t="s">
        <v>1159</v>
      </c>
      <c r="E1601" s="364" t="s">
        <v>22</v>
      </c>
      <c r="F1601" s="364" t="s">
        <v>1165</v>
      </c>
      <c r="G1601" s="365" t="s">
        <v>416</v>
      </c>
      <c r="H1601" s="364" t="s">
        <v>293</v>
      </c>
      <c r="I1601" s="364" t="s">
        <v>1081</v>
      </c>
      <c r="J1601" s="366" t="s">
        <v>1166</v>
      </c>
      <c r="K1601" s="366">
        <v>290044</v>
      </c>
      <c r="L1601" s="366">
        <v>4</v>
      </c>
      <c r="M1601" s="366">
        <v>290044</v>
      </c>
      <c r="N1601" s="366">
        <v>4</v>
      </c>
    </row>
    <row r="1602" spans="1:14" ht="36">
      <c r="A1602" s="364">
        <v>1600</v>
      </c>
      <c r="B1602" s="365" t="s">
        <v>27</v>
      </c>
      <c r="C1602" s="364" t="s">
        <v>1078</v>
      </c>
      <c r="D1602" s="364" t="s">
        <v>1079</v>
      </c>
      <c r="E1602" s="364" t="s">
        <v>22</v>
      </c>
      <c r="F1602" s="364" t="s">
        <v>1243</v>
      </c>
      <c r="G1602" s="365" t="s">
        <v>320</v>
      </c>
      <c r="H1602" s="364" t="s">
        <v>293</v>
      </c>
      <c r="I1602" s="364" t="s">
        <v>1081</v>
      </c>
      <c r="J1602" s="366" t="s">
        <v>1244</v>
      </c>
      <c r="K1602" s="366">
        <v>692829</v>
      </c>
      <c r="L1602" s="366">
        <v>6</v>
      </c>
      <c r="M1602" s="366">
        <v>692829</v>
      </c>
      <c r="N1602" s="366">
        <v>6</v>
      </c>
    </row>
    <row r="1603" spans="1:14" ht="36">
      <c r="A1603" s="364">
        <v>1601</v>
      </c>
      <c r="B1603" s="365" t="s">
        <v>27</v>
      </c>
      <c r="C1603" s="364" t="s">
        <v>1078</v>
      </c>
      <c r="D1603" s="364" t="s">
        <v>1079</v>
      </c>
      <c r="E1603" s="364" t="s">
        <v>22</v>
      </c>
      <c r="F1603" s="364" t="s">
        <v>1263</v>
      </c>
      <c r="G1603" s="365" t="s">
        <v>330</v>
      </c>
      <c r="H1603" s="364" t="s">
        <v>293</v>
      </c>
      <c r="I1603" s="364" t="s">
        <v>1081</v>
      </c>
      <c r="J1603" s="366" t="s">
        <v>1264</v>
      </c>
      <c r="K1603" s="366">
        <v>418845</v>
      </c>
      <c r="L1603" s="366">
        <v>4</v>
      </c>
      <c r="M1603" s="366">
        <v>418845</v>
      </c>
      <c r="N1603" s="366">
        <v>4</v>
      </c>
    </row>
    <row r="1604" spans="1:14" ht="48">
      <c r="A1604" s="364">
        <v>1602</v>
      </c>
      <c r="B1604" s="365" t="s">
        <v>27</v>
      </c>
      <c r="C1604" s="364" t="s">
        <v>1078</v>
      </c>
      <c r="D1604" s="364" t="s">
        <v>1159</v>
      </c>
      <c r="E1604" s="364" t="s">
        <v>22</v>
      </c>
      <c r="F1604" s="364" t="s">
        <v>1206</v>
      </c>
      <c r="G1604" s="365" t="s">
        <v>335</v>
      </c>
      <c r="H1604" s="364" t="s">
        <v>293</v>
      </c>
      <c r="I1604" s="364" t="s">
        <v>1081</v>
      </c>
      <c r="J1604" s="366" t="s">
        <v>1207</v>
      </c>
      <c r="K1604" s="366">
        <v>832551</v>
      </c>
      <c r="L1604" s="366">
        <v>12</v>
      </c>
      <c r="M1604" s="366">
        <v>832551</v>
      </c>
      <c r="N1604" s="366">
        <v>12</v>
      </c>
    </row>
    <row r="1605" spans="1:14" ht="36">
      <c r="A1605" s="364">
        <v>1603</v>
      </c>
      <c r="B1605" s="365" t="s">
        <v>27</v>
      </c>
      <c r="C1605" s="364" t="s">
        <v>1078</v>
      </c>
      <c r="D1605" s="364" t="s">
        <v>1086</v>
      </c>
      <c r="E1605" s="364" t="s">
        <v>22</v>
      </c>
      <c r="F1605" s="364" t="s">
        <v>1208</v>
      </c>
      <c r="G1605" s="365" t="s">
        <v>415</v>
      </c>
      <c r="H1605" s="364" t="s">
        <v>293</v>
      </c>
      <c r="I1605" s="364" t="s">
        <v>1081</v>
      </c>
      <c r="J1605" s="366" t="s">
        <v>1209</v>
      </c>
      <c r="K1605" s="366">
        <v>130327</v>
      </c>
      <c r="L1605" s="366">
        <v>2</v>
      </c>
      <c r="M1605" s="366">
        <v>130327</v>
      </c>
      <c r="N1605" s="366">
        <v>2</v>
      </c>
    </row>
    <row r="1606" spans="1:14" ht="36">
      <c r="A1606" s="364">
        <v>1604</v>
      </c>
      <c r="B1606" s="365" t="s">
        <v>27</v>
      </c>
      <c r="C1606" s="364" t="s">
        <v>1078</v>
      </c>
      <c r="D1606" s="364" t="s">
        <v>1079</v>
      </c>
      <c r="E1606" s="364" t="s">
        <v>22</v>
      </c>
      <c r="F1606" s="364" t="s">
        <v>1080</v>
      </c>
      <c r="G1606" s="365" t="s">
        <v>316</v>
      </c>
      <c r="H1606" s="364" t="s">
        <v>293</v>
      </c>
      <c r="I1606" s="364" t="s">
        <v>1081</v>
      </c>
      <c r="J1606" s="366" t="s">
        <v>1082</v>
      </c>
      <c r="K1606" s="366">
        <v>2706510</v>
      </c>
      <c r="L1606" s="366">
        <v>30</v>
      </c>
      <c r="M1606" s="366">
        <v>2706510</v>
      </c>
      <c r="N1606" s="366">
        <v>30</v>
      </c>
    </row>
    <row r="1607" spans="1:14" ht="48">
      <c r="A1607" s="364">
        <v>1605</v>
      </c>
      <c r="B1607" s="365" t="s">
        <v>27</v>
      </c>
      <c r="C1607" s="364" t="s">
        <v>1078</v>
      </c>
      <c r="D1607" s="364" t="s">
        <v>1159</v>
      </c>
      <c r="E1607" s="364" t="s">
        <v>22</v>
      </c>
      <c r="F1607" s="364" t="s">
        <v>1664</v>
      </c>
      <c r="G1607" s="365" t="s">
        <v>1008</v>
      </c>
      <c r="H1607" s="364" t="s">
        <v>293</v>
      </c>
      <c r="I1607" s="364" t="s">
        <v>1081</v>
      </c>
      <c r="J1607" s="366" t="s">
        <v>1489</v>
      </c>
      <c r="K1607" s="366">
        <v>335333</v>
      </c>
      <c r="L1607" s="366">
        <v>4</v>
      </c>
      <c r="M1607" s="366">
        <v>335333</v>
      </c>
      <c r="N1607" s="366">
        <v>4</v>
      </c>
    </row>
    <row r="1608" spans="1:14" ht="24">
      <c r="A1608" s="364">
        <v>1606</v>
      </c>
      <c r="B1608" s="365" t="s">
        <v>27</v>
      </c>
      <c r="C1608" s="364" t="s">
        <v>1078</v>
      </c>
      <c r="D1608" s="364" t="s">
        <v>1079</v>
      </c>
      <c r="E1608" s="364" t="s">
        <v>22</v>
      </c>
      <c r="F1608" s="364" t="s">
        <v>1654</v>
      </c>
      <c r="G1608" s="365" t="s">
        <v>324</v>
      </c>
      <c r="H1608" s="364" t="s">
        <v>1039</v>
      </c>
      <c r="I1608" s="364" t="s">
        <v>1081</v>
      </c>
      <c r="J1608" s="366" t="s">
        <v>1655</v>
      </c>
      <c r="K1608" s="366">
        <v>1682285</v>
      </c>
      <c r="L1608" s="366">
        <v>20</v>
      </c>
      <c r="M1608" s="366">
        <v>1682285</v>
      </c>
      <c r="N1608" s="366">
        <v>20</v>
      </c>
    </row>
    <row r="1609" spans="1:14" ht="24">
      <c r="A1609" s="364">
        <v>1607</v>
      </c>
      <c r="B1609" s="365" t="s">
        <v>27</v>
      </c>
      <c r="C1609" s="364" t="s">
        <v>1078</v>
      </c>
      <c r="D1609" s="364" t="s">
        <v>1079</v>
      </c>
      <c r="E1609" s="364" t="s">
        <v>22</v>
      </c>
      <c r="F1609" s="364" t="s">
        <v>1656</v>
      </c>
      <c r="G1609" s="365" t="s">
        <v>375</v>
      </c>
      <c r="H1609" s="364" t="s">
        <v>1039</v>
      </c>
      <c r="I1609" s="364" t="s">
        <v>1081</v>
      </c>
      <c r="J1609" s="366" t="s">
        <v>1657</v>
      </c>
      <c r="K1609" s="366">
        <v>1752146</v>
      </c>
      <c r="L1609" s="366">
        <v>20</v>
      </c>
      <c r="M1609" s="366">
        <v>1752146</v>
      </c>
      <c r="N1609" s="366">
        <v>20</v>
      </c>
    </row>
    <row r="1610" spans="1:14" ht="24">
      <c r="A1610" s="364">
        <v>1608</v>
      </c>
      <c r="B1610" s="365" t="s">
        <v>27</v>
      </c>
      <c r="C1610" s="364" t="s">
        <v>1078</v>
      </c>
      <c r="D1610" s="364" t="s">
        <v>1079</v>
      </c>
      <c r="E1610" s="364" t="s">
        <v>22</v>
      </c>
      <c r="F1610" s="364" t="s">
        <v>1483</v>
      </c>
      <c r="G1610" s="365" t="s">
        <v>366</v>
      </c>
      <c r="H1610" s="364" t="s">
        <v>1039</v>
      </c>
      <c r="I1610" s="364" t="s">
        <v>1081</v>
      </c>
      <c r="J1610" s="366" t="s">
        <v>1484</v>
      </c>
      <c r="K1610" s="366">
        <v>3709860</v>
      </c>
      <c r="L1610" s="366">
        <v>40</v>
      </c>
      <c r="M1610" s="366">
        <v>3709860</v>
      </c>
      <c r="N1610" s="366">
        <v>40</v>
      </c>
    </row>
    <row r="1611" spans="1:14" ht="24">
      <c r="A1611" s="364">
        <v>1609</v>
      </c>
      <c r="B1611" s="365" t="s">
        <v>27</v>
      </c>
      <c r="C1611" s="364" t="s">
        <v>1078</v>
      </c>
      <c r="D1611" s="364" t="s">
        <v>1079</v>
      </c>
      <c r="E1611" s="364" t="s">
        <v>22</v>
      </c>
      <c r="F1611" s="364" t="s">
        <v>1333</v>
      </c>
      <c r="G1611" s="365" t="s">
        <v>1041</v>
      </c>
      <c r="H1611" s="364" t="s">
        <v>1039</v>
      </c>
      <c r="I1611" s="364" t="s">
        <v>1081</v>
      </c>
      <c r="J1611" s="366" t="s">
        <v>1334</v>
      </c>
      <c r="K1611" s="366">
        <v>6769290</v>
      </c>
      <c r="L1611" s="366">
        <v>50</v>
      </c>
      <c r="M1611" s="366">
        <v>6769290</v>
      </c>
      <c r="N1611" s="366">
        <v>50</v>
      </c>
    </row>
    <row r="1612" spans="1:14" ht="24">
      <c r="A1612" s="364">
        <v>1610</v>
      </c>
      <c r="B1612" s="365" t="s">
        <v>27</v>
      </c>
      <c r="C1612" s="364" t="s">
        <v>1078</v>
      </c>
      <c r="D1612" s="364" t="s">
        <v>1079</v>
      </c>
      <c r="E1612" s="364" t="s">
        <v>22</v>
      </c>
      <c r="F1612" s="364" t="s">
        <v>1327</v>
      </c>
      <c r="G1612" s="365" t="s">
        <v>1012</v>
      </c>
      <c r="H1612" s="364" t="s">
        <v>1039</v>
      </c>
      <c r="I1612" s="364" t="s">
        <v>1081</v>
      </c>
      <c r="J1612" s="366" t="s">
        <v>1328</v>
      </c>
      <c r="K1612" s="366">
        <v>7000153</v>
      </c>
      <c r="L1612" s="366">
        <v>50</v>
      </c>
      <c r="M1612" s="366">
        <v>7000153</v>
      </c>
      <c r="N1612" s="366">
        <v>50</v>
      </c>
    </row>
    <row r="1613" spans="1:14" ht="24">
      <c r="A1613" s="364">
        <v>1611</v>
      </c>
      <c r="B1613" s="365" t="s">
        <v>27</v>
      </c>
      <c r="C1613" s="364" t="s">
        <v>1078</v>
      </c>
      <c r="D1613" s="364" t="s">
        <v>1079</v>
      </c>
      <c r="E1613" s="364" t="s">
        <v>22</v>
      </c>
      <c r="F1613" s="364" t="s">
        <v>1323</v>
      </c>
      <c r="G1613" s="365" t="s">
        <v>372</v>
      </c>
      <c r="H1613" s="364" t="s">
        <v>1039</v>
      </c>
      <c r="I1613" s="364" t="s">
        <v>1081</v>
      </c>
      <c r="J1613" s="366" t="s">
        <v>1324</v>
      </c>
      <c r="K1613" s="366">
        <v>12549686</v>
      </c>
      <c r="L1613" s="366">
        <v>90</v>
      </c>
      <c r="M1613" s="366">
        <v>12549686</v>
      </c>
      <c r="N1613" s="366">
        <v>90</v>
      </c>
    </row>
    <row r="1614" spans="1:14" ht="24">
      <c r="A1614" s="364">
        <v>1612</v>
      </c>
      <c r="B1614" s="365" t="s">
        <v>27</v>
      </c>
      <c r="C1614" s="364" t="s">
        <v>1078</v>
      </c>
      <c r="D1614" s="364" t="s">
        <v>1079</v>
      </c>
      <c r="E1614" s="364" t="s">
        <v>22</v>
      </c>
      <c r="F1614" s="364" t="s">
        <v>1336</v>
      </c>
      <c r="G1614" s="365" t="s">
        <v>1043</v>
      </c>
      <c r="H1614" s="364" t="s">
        <v>1039</v>
      </c>
      <c r="I1614" s="364" t="s">
        <v>1081</v>
      </c>
      <c r="J1614" s="366" t="s">
        <v>1337</v>
      </c>
      <c r="K1614" s="366">
        <v>2725061</v>
      </c>
      <c r="L1614" s="366">
        <v>24</v>
      </c>
      <c r="M1614" s="366">
        <v>2725061</v>
      </c>
      <c r="N1614" s="366">
        <v>24</v>
      </c>
    </row>
    <row r="1615" spans="1:14" ht="24">
      <c r="A1615" s="364">
        <v>1613</v>
      </c>
      <c r="B1615" s="365" t="s">
        <v>27</v>
      </c>
      <c r="C1615" s="364" t="s">
        <v>1078</v>
      </c>
      <c r="D1615" s="364" t="s">
        <v>1079</v>
      </c>
      <c r="E1615" s="364" t="s">
        <v>22</v>
      </c>
      <c r="F1615" s="364" t="s">
        <v>1338</v>
      </c>
      <c r="G1615" s="365" t="s">
        <v>1045</v>
      </c>
      <c r="H1615" s="364" t="s">
        <v>1039</v>
      </c>
      <c r="I1615" s="364" t="s">
        <v>1081</v>
      </c>
      <c r="J1615" s="366" t="s">
        <v>1339</v>
      </c>
      <c r="K1615" s="366">
        <v>3093317</v>
      </c>
      <c r="L1615" s="366">
        <v>22</v>
      </c>
      <c r="M1615" s="366">
        <v>3093317</v>
      </c>
      <c r="N1615" s="366">
        <v>22</v>
      </c>
    </row>
    <row r="1616" spans="1:14" ht="24">
      <c r="A1616" s="364">
        <v>1614</v>
      </c>
      <c r="B1616" s="365" t="s">
        <v>27</v>
      </c>
      <c r="C1616" s="364" t="s">
        <v>1078</v>
      </c>
      <c r="D1616" s="364" t="s">
        <v>1079</v>
      </c>
      <c r="E1616" s="364" t="s">
        <v>22</v>
      </c>
      <c r="F1616" s="364" t="s">
        <v>1395</v>
      </c>
      <c r="G1616" s="365" t="s">
        <v>1007</v>
      </c>
      <c r="H1616" s="364" t="s">
        <v>1039</v>
      </c>
      <c r="I1616" s="364" t="s">
        <v>1081</v>
      </c>
      <c r="J1616" s="366" t="s">
        <v>1396</v>
      </c>
      <c r="K1616" s="366">
        <v>2736624</v>
      </c>
      <c r="L1616" s="366">
        <v>20</v>
      </c>
      <c r="M1616" s="366">
        <v>2736624</v>
      </c>
      <c r="N1616" s="366">
        <v>20</v>
      </c>
    </row>
    <row r="1617" spans="1:14" ht="36">
      <c r="A1617" s="364">
        <v>1615</v>
      </c>
      <c r="B1617" s="365" t="s">
        <v>27</v>
      </c>
      <c r="C1617" s="364" t="s">
        <v>1078</v>
      </c>
      <c r="D1617" s="364" t="s">
        <v>1079</v>
      </c>
      <c r="E1617" s="364" t="s">
        <v>22</v>
      </c>
      <c r="F1617" s="364" t="s">
        <v>1265</v>
      </c>
      <c r="G1617" s="365" t="s">
        <v>317</v>
      </c>
      <c r="H1617" s="364" t="s">
        <v>293</v>
      </c>
      <c r="I1617" s="364" t="s">
        <v>1084</v>
      </c>
      <c r="J1617" s="366" t="s">
        <v>1266</v>
      </c>
      <c r="K1617" s="366">
        <v>696682</v>
      </c>
      <c r="L1617" s="366">
        <v>8</v>
      </c>
      <c r="M1617" s="366">
        <v>696682</v>
      </c>
      <c r="N1617" s="366">
        <v>8</v>
      </c>
    </row>
    <row r="1618" spans="1:14" ht="36">
      <c r="A1618" s="364">
        <v>1616</v>
      </c>
      <c r="B1618" s="365" t="s">
        <v>27</v>
      </c>
      <c r="C1618" s="364" t="s">
        <v>1078</v>
      </c>
      <c r="D1618" s="364" t="s">
        <v>1079</v>
      </c>
      <c r="E1618" s="364" t="s">
        <v>22</v>
      </c>
      <c r="F1618" s="364" t="s">
        <v>1222</v>
      </c>
      <c r="G1618" s="365" t="s">
        <v>968</v>
      </c>
      <c r="H1618" s="364" t="s">
        <v>293</v>
      </c>
      <c r="I1618" s="364" t="s">
        <v>1084</v>
      </c>
      <c r="J1618" s="366" t="s">
        <v>1223</v>
      </c>
      <c r="K1618" s="366">
        <v>683433</v>
      </c>
      <c r="L1618" s="366">
        <v>6</v>
      </c>
      <c r="M1618" s="366">
        <v>683433</v>
      </c>
      <c r="N1618" s="366">
        <v>6</v>
      </c>
    </row>
    <row r="1619" spans="1:14" ht="36">
      <c r="A1619" s="364">
        <v>1617</v>
      </c>
      <c r="B1619" s="365" t="s">
        <v>27</v>
      </c>
      <c r="C1619" s="364" t="s">
        <v>1078</v>
      </c>
      <c r="D1619" s="364" t="s">
        <v>1079</v>
      </c>
      <c r="E1619" s="364" t="s">
        <v>22</v>
      </c>
      <c r="F1619" s="364" t="s">
        <v>1167</v>
      </c>
      <c r="G1619" s="365" t="s">
        <v>322</v>
      </c>
      <c r="H1619" s="364" t="s">
        <v>293</v>
      </c>
      <c r="I1619" s="364" t="s">
        <v>1084</v>
      </c>
      <c r="J1619" s="366" t="s">
        <v>1168</v>
      </c>
      <c r="K1619" s="366">
        <v>540258</v>
      </c>
      <c r="L1619" s="366">
        <v>4</v>
      </c>
      <c r="M1619" s="366">
        <v>540258</v>
      </c>
      <c r="N1619" s="366">
        <v>4</v>
      </c>
    </row>
    <row r="1620" spans="1:14" ht="36">
      <c r="A1620" s="364">
        <v>1618</v>
      </c>
      <c r="B1620" s="365" t="s">
        <v>27</v>
      </c>
      <c r="C1620" s="364" t="s">
        <v>1078</v>
      </c>
      <c r="D1620" s="364" t="s">
        <v>1079</v>
      </c>
      <c r="E1620" s="364" t="s">
        <v>22</v>
      </c>
      <c r="F1620" s="364" t="s">
        <v>1174</v>
      </c>
      <c r="G1620" s="365" t="s">
        <v>345</v>
      </c>
      <c r="H1620" s="364" t="s">
        <v>293</v>
      </c>
      <c r="I1620" s="364" t="s">
        <v>1084</v>
      </c>
      <c r="J1620" s="366" t="s">
        <v>1175</v>
      </c>
      <c r="K1620" s="366">
        <v>1372167</v>
      </c>
      <c r="L1620" s="366">
        <v>12</v>
      </c>
      <c r="M1620" s="366">
        <v>1372167</v>
      </c>
      <c r="N1620" s="366">
        <v>12</v>
      </c>
    </row>
    <row r="1621" spans="1:14" ht="36">
      <c r="A1621" s="364">
        <v>1619</v>
      </c>
      <c r="B1621" s="365" t="s">
        <v>27</v>
      </c>
      <c r="C1621" s="364" t="s">
        <v>1078</v>
      </c>
      <c r="D1621" s="364" t="s">
        <v>1079</v>
      </c>
      <c r="E1621" s="364" t="s">
        <v>22</v>
      </c>
      <c r="F1621" s="364" t="s">
        <v>1153</v>
      </c>
      <c r="G1621" s="365" t="s">
        <v>969</v>
      </c>
      <c r="H1621" s="364" t="s">
        <v>293</v>
      </c>
      <c r="I1621" s="364" t="s">
        <v>1084</v>
      </c>
      <c r="J1621" s="366" t="s">
        <v>1154</v>
      </c>
      <c r="K1621" s="366">
        <v>987690</v>
      </c>
      <c r="L1621" s="366">
        <v>10</v>
      </c>
      <c r="M1621" s="366">
        <v>987690</v>
      </c>
      <c r="N1621" s="366">
        <v>10</v>
      </c>
    </row>
    <row r="1622" spans="1:14" ht="36">
      <c r="A1622" s="364">
        <v>1620</v>
      </c>
      <c r="B1622" s="365" t="s">
        <v>27</v>
      </c>
      <c r="C1622" s="364" t="s">
        <v>1078</v>
      </c>
      <c r="D1622" s="364" t="s">
        <v>1079</v>
      </c>
      <c r="E1622" s="364" t="s">
        <v>22</v>
      </c>
      <c r="F1622" s="364" t="s">
        <v>1094</v>
      </c>
      <c r="G1622" s="365" t="s">
        <v>336</v>
      </c>
      <c r="H1622" s="364" t="s">
        <v>293</v>
      </c>
      <c r="I1622" s="364" t="s">
        <v>1084</v>
      </c>
      <c r="J1622" s="366" t="s">
        <v>1095</v>
      </c>
      <c r="K1622" s="366">
        <v>1677629</v>
      </c>
      <c r="L1622" s="366">
        <v>12</v>
      </c>
      <c r="M1622" s="366">
        <v>1677629</v>
      </c>
      <c r="N1622" s="366">
        <v>12</v>
      </c>
    </row>
    <row r="1623" spans="1:14" ht="36">
      <c r="A1623" s="364">
        <v>1621</v>
      </c>
      <c r="B1623" s="365" t="s">
        <v>27</v>
      </c>
      <c r="C1623" s="364" t="s">
        <v>1078</v>
      </c>
      <c r="D1623" s="364" t="s">
        <v>1079</v>
      </c>
      <c r="E1623" s="364" t="s">
        <v>22</v>
      </c>
      <c r="F1623" s="364" t="s">
        <v>1083</v>
      </c>
      <c r="G1623" s="365" t="s">
        <v>312</v>
      </c>
      <c r="H1623" s="364" t="s">
        <v>293</v>
      </c>
      <c r="I1623" s="364" t="s">
        <v>1084</v>
      </c>
      <c r="J1623" s="366" t="s">
        <v>1085</v>
      </c>
      <c r="K1623" s="366">
        <v>1950690</v>
      </c>
      <c r="L1623" s="366">
        <v>15</v>
      </c>
      <c r="M1623" s="366">
        <v>1950690</v>
      </c>
      <c r="N1623" s="366">
        <v>15</v>
      </c>
    </row>
    <row r="1624" spans="1:14" ht="36">
      <c r="A1624" s="364">
        <v>1622</v>
      </c>
      <c r="B1624" s="365" t="s">
        <v>27</v>
      </c>
      <c r="C1624" s="364" t="s">
        <v>1078</v>
      </c>
      <c r="D1624" s="364" t="s">
        <v>1079</v>
      </c>
      <c r="E1624" s="364" t="s">
        <v>22</v>
      </c>
      <c r="F1624" s="364" t="s">
        <v>1196</v>
      </c>
      <c r="G1624" s="365" t="s">
        <v>334</v>
      </c>
      <c r="H1624" s="364" t="s">
        <v>293</v>
      </c>
      <c r="I1624" s="364" t="s">
        <v>1084</v>
      </c>
      <c r="J1624" s="366" t="s">
        <v>1197</v>
      </c>
      <c r="K1624" s="366">
        <v>776340</v>
      </c>
      <c r="L1624" s="366">
        <v>8</v>
      </c>
      <c r="M1624" s="366">
        <v>776340</v>
      </c>
      <c r="N1624" s="366">
        <v>8</v>
      </c>
    </row>
    <row r="1625" spans="1:14" ht="36">
      <c r="A1625" s="364">
        <v>1623</v>
      </c>
      <c r="B1625" s="365" t="s">
        <v>27</v>
      </c>
      <c r="C1625" s="364" t="s">
        <v>1078</v>
      </c>
      <c r="D1625" s="364" t="s">
        <v>1079</v>
      </c>
      <c r="E1625" s="364" t="s">
        <v>22</v>
      </c>
      <c r="F1625" s="364" t="s">
        <v>1180</v>
      </c>
      <c r="G1625" s="365" t="s">
        <v>417</v>
      </c>
      <c r="H1625" s="364" t="s">
        <v>293</v>
      </c>
      <c r="I1625" s="364" t="s">
        <v>1084</v>
      </c>
      <c r="J1625" s="366" t="s">
        <v>1181</v>
      </c>
      <c r="K1625" s="366">
        <v>1857581</v>
      </c>
      <c r="L1625" s="366">
        <v>22</v>
      </c>
      <c r="M1625" s="366">
        <v>1857581</v>
      </c>
      <c r="N1625" s="366">
        <v>22</v>
      </c>
    </row>
    <row r="1626" spans="1:14" ht="24">
      <c r="A1626" s="364">
        <v>1624</v>
      </c>
      <c r="B1626" s="365" t="s">
        <v>27</v>
      </c>
      <c r="C1626" s="364" t="s">
        <v>1078</v>
      </c>
      <c r="D1626" s="364" t="s">
        <v>1079</v>
      </c>
      <c r="E1626" s="364" t="s">
        <v>22</v>
      </c>
      <c r="F1626" s="364" t="s">
        <v>1731</v>
      </c>
      <c r="G1626" s="365" t="s">
        <v>1732</v>
      </c>
      <c r="H1626" s="364" t="s">
        <v>296</v>
      </c>
      <c r="I1626" s="364" t="s">
        <v>1282</v>
      </c>
      <c r="J1626" s="366" t="s">
        <v>1733</v>
      </c>
      <c r="K1626" s="366">
        <v>335479</v>
      </c>
      <c r="L1626" s="366">
        <v>2</v>
      </c>
      <c r="M1626" s="366">
        <v>335479</v>
      </c>
      <c r="N1626" s="366">
        <v>2</v>
      </c>
    </row>
    <row r="1627" spans="1:14" ht="24">
      <c r="A1627" s="364">
        <v>1625</v>
      </c>
      <c r="B1627" s="365" t="s">
        <v>27</v>
      </c>
      <c r="C1627" s="364" t="s">
        <v>1078</v>
      </c>
      <c r="D1627" s="364" t="s">
        <v>1079</v>
      </c>
      <c r="E1627" s="364" t="s">
        <v>22</v>
      </c>
      <c r="F1627" s="364" t="s">
        <v>1281</v>
      </c>
      <c r="G1627" s="365" t="s">
        <v>368</v>
      </c>
      <c r="H1627" s="364" t="s">
        <v>296</v>
      </c>
      <c r="I1627" s="364" t="s">
        <v>1282</v>
      </c>
      <c r="J1627" s="366" t="s">
        <v>1283</v>
      </c>
      <c r="K1627" s="366">
        <v>2331277</v>
      </c>
      <c r="L1627" s="366">
        <v>12</v>
      </c>
      <c r="M1627" s="366">
        <v>2331277</v>
      </c>
      <c r="N1627" s="366">
        <v>12</v>
      </c>
    </row>
    <row r="1628" spans="1:14" ht="24">
      <c r="A1628" s="364">
        <v>1626</v>
      </c>
      <c r="B1628" s="365" t="s">
        <v>27</v>
      </c>
      <c r="C1628" s="364" t="s">
        <v>1078</v>
      </c>
      <c r="D1628" s="364" t="s">
        <v>1079</v>
      </c>
      <c r="E1628" s="364" t="s">
        <v>22</v>
      </c>
      <c r="F1628" s="364" t="s">
        <v>1279</v>
      </c>
      <c r="G1628" s="365" t="s">
        <v>369</v>
      </c>
      <c r="H1628" s="364" t="s">
        <v>296</v>
      </c>
      <c r="I1628" s="364" t="s">
        <v>1187</v>
      </c>
      <c r="J1628" s="366" t="s">
        <v>1280</v>
      </c>
      <c r="K1628" s="366">
        <v>1426705</v>
      </c>
      <c r="L1628" s="366">
        <v>7</v>
      </c>
      <c r="M1628" s="366">
        <v>1426705</v>
      </c>
      <c r="N1628" s="366">
        <v>7</v>
      </c>
    </row>
    <row r="1629" spans="1:14" ht="36">
      <c r="A1629" s="364">
        <v>1627</v>
      </c>
      <c r="B1629" s="365" t="s">
        <v>27</v>
      </c>
      <c r="C1629" s="364" t="s">
        <v>1078</v>
      </c>
      <c r="D1629" s="364" t="s">
        <v>1090</v>
      </c>
      <c r="E1629" s="364" t="s">
        <v>22</v>
      </c>
      <c r="F1629" s="364" t="s">
        <v>1497</v>
      </c>
      <c r="G1629" s="365" t="s">
        <v>1037</v>
      </c>
      <c r="H1629" s="364" t="s">
        <v>285</v>
      </c>
      <c r="I1629" s="364" t="s">
        <v>1251</v>
      </c>
      <c r="J1629" s="366" t="s">
        <v>1498</v>
      </c>
      <c r="K1629" s="366">
        <v>296411</v>
      </c>
      <c r="L1629" s="366">
        <v>1</v>
      </c>
      <c r="M1629" s="366">
        <v>296411</v>
      </c>
      <c r="N1629" s="366">
        <v>1</v>
      </c>
    </row>
    <row r="1630" spans="1:14" ht="36">
      <c r="A1630" s="364">
        <v>1628</v>
      </c>
      <c r="B1630" s="365" t="s">
        <v>27</v>
      </c>
      <c r="C1630" s="364" t="s">
        <v>1078</v>
      </c>
      <c r="D1630" s="364" t="s">
        <v>1131</v>
      </c>
      <c r="E1630" s="364" t="s">
        <v>22</v>
      </c>
      <c r="F1630" s="364" t="s">
        <v>1368</v>
      </c>
      <c r="G1630" s="365" t="s">
        <v>377</v>
      </c>
      <c r="H1630" s="364" t="s">
        <v>283</v>
      </c>
      <c r="I1630" s="364" t="s">
        <v>1251</v>
      </c>
      <c r="J1630" s="366" t="s">
        <v>1369</v>
      </c>
      <c r="K1630" s="366">
        <v>625176</v>
      </c>
      <c r="L1630" s="366">
        <v>2</v>
      </c>
      <c r="M1630" s="366">
        <v>625176</v>
      </c>
      <c r="N1630" s="366">
        <v>2</v>
      </c>
    </row>
    <row r="1631" spans="1:14" ht="36">
      <c r="A1631" s="364">
        <v>1629</v>
      </c>
      <c r="B1631" s="365" t="s">
        <v>27</v>
      </c>
      <c r="C1631" s="364" t="s">
        <v>1078</v>
      </c>
      <c r="D1631" s="364" t="s">
        <v>1090</v>
      </c>
      <c r="E1631" s="364" t="s">
        <v>22</v>
      </c>
      <c r="F1631" s="364" t="s">
        <v>1672</v>
      </c>
      <c r="G1631" s="365" t="s">
        <v>1673</v>
      </c>
      <c r="H1631" s="364" t="s">
        <v>284</v>
      </c>
      <c r="I1631" s="364" t="s">
        <v>1251</v>
      </c>
      <c r="J1631" s="366" t="s">
        <v>1493</v>
      </c>
      <c r="K1631" s="366">
        <v>603904</v>
      </c>
      <c r="L1631" s="366">
        <v>2</v>
      </c>
      <c r="M1631" s="366">
        <v>603904</v>
      </c>
      <c r="N1631" s="366">
        <v>2</v>
      </c>
    </row>
    <row r="1632" spans="1:14" ht="48">
      <c r="A1632" s="364">
        <v>1630</v>
      </c>
      <c r="B1632" s="365" t="s">
        <v>27</v>
      </c>
      <c r="C1632" s="364" t="s">
        <v>1078</v>
      </c>
      <c r="D1632" s="364" t="s">
        <v>1090</v>
      </c>
      <c r="E1632" s="364" t="s">
        <v>22</v>
      </c>
      <c r="F1632" s="364" t="s">
        <v>1492</v>
      </c>
      <c r="G1632" s="365" t="s">
        <v>1064</v>
      </c>
      <c r="H1632" s="364" t="s">
        <v>284</v>
      </c>
      <c r="I1632" s="364" t="s">
        <v>1251</v>
      </c>
      <c r="J1632" s="366" t="s">
        <v>1493</v>
      </c>
      <c r="K1632" s="366">
        <v>603904</v>
      </c>
      <c r="L1632" s="366">
        <v>2</v>
      </c>
      <c r="M1632" s="366">
        <v>603904</v>
      </c>
      <c r="N1632" s="366">
        <v>2</v>
      </c>
    </row>
    <row r="1633" spans="1:14" ht="24">
      <c r="A1633" s="364">
        <v>1631</v>
      </c>
      <c r="B1633" s="365" t="s">
        <v>27</v>
      </c>
      <c r="C1633" s="364" t="s">
        <v>1078</v>
      </c>
      <c r="D1633" s="364" t="s">
        <v>1079</v>
      </c>
      <c r="E1633" s="364" t="s">
        <v>22</v>
      </c>
      <c r="F1633" s="364" t="s">
        <v>1516</v>
      </c>
      <c r="G1633" s="365" t="s">
        <v>980</v>
      </c>
      <c r="H1633" s="364" t="s">
        <v>302</v>
      </c>
      <c r="I1633" s="364" t="s">
        <v>1183</v>
      </c>
      <c r="J1633" s="366" t="s">
        <v>1517</v>
      </c>
      <c r="K1633" s="366">
        <v>355432</v>
      </c>
      <c r="L1633" s="366">
        <v>2</v>
      </c>
      <c r="M1633" s="366">
        <v>355432</v>
      </c>
      <c r="N1633" s="366">
        <v>2</v>
      </c>
    </row>
    <row r="1634" spans="1:14" ht="24">
      <c r="A1634" s="364">
        <v>1632</v>
      </c>
      <c r="B1634" s="365" t="s">
        <v>27</v>
      </c>
      <c r="C1634" s="364" t="s">
        <v>1078</v>
      </c>
      <c r="D1634" s="364" t="s">
        <v>1079</v>
      </c>
      <c r="E1634" s="364" t="s">
        <v>22</v>
      </c>
      <c r="F1634" s="364" t="s">
        <v>1288</v>
      </c>
      <c r="G1634" s="365" t="s">
        <v>1006</v>
      </c>
      <c r="H1634" s="364" t="s">
        <v>302</v>
      </c>
      <c r="I1634" s="364" t="s">
        <v>1183</v>
      </c>
      <c r="J1634" s="366" t="s">
        <v>1289</v>
      </c>
      <c r="K1634" s="366">
        <v>350196</v>
      </c>
      <c r="L1634" s="366">
        <v>2</v>
      </c>
      <c r="M1634" s="366">
        <v>350196</v>
      </c>
      <c r="N1634" s="366">
        <v>2</v>
      </c>
    </row>
    <row r="1635" spans="1:14" ht="24">
      <c r="A1635" s="364">
        <v>1633</v>
      </c>
      <c r="B1635" s="365" t="s">
        <v>27</v>
      </c>
      <c r="C1635" s="364" t="s">
        <v>1078</v>
      </c>
      <c r="D1635" s="364" t="s">
        <v>1079</v>
      </c>
      <c r="E1635" s="364" t="s">
        <v>22</v>
      </c>
      <c r="F1635" s="364" t="s">
        <v>1298</v>
      </c>
      <c r="G1635" s="365" t="s">
        <v>973</v>
      </c>
      <c r="H1635" s="364" t="s">
        <v>302</v>
      </c>
      <c r="I1635" s="364" t="s">
        <v>1183</v>
      </c>
      <c r="J1635" s="366" t="s">
        <v>1299</v>
      </c>
      <c r="K1635" s="366">
        <v>366520</v>
      </c>
      <c r="L1635" s="366">
        <v>2</v>
      </c>
      <c r="M1635" s="366">
        <v>366520</v>
      </c>
      <c r="N1635" s="366">
        <v>2</v>
      </c>
    </row>
    <row r="1636" spans="1:14" ht="24">
      <c r="A1636" s="364">
        <v>1634</v>
      </c>
      <c r="B1636" s="365" t="s">
        <v>27</v>
      </c>
      <c r="C1636" s="364" t="s">
        <v>1078</v>
      </c>
      <c r="D1636" s="364" t="s">
        <v>1079</v>
      </c>
      <c r="E1636" s="364" t="s">
        <v>22</v>
      </c>
      <c r="F1636" s="364" t="s">
        <v>1514</v>
      </c>
      <c r="G1636" s="365" t="s">
        <v>1044</v>
      </c>
      <c r="H1636" s="364" t="s">
        <v>302</v>
      </c>
      <c r="I1636" s="364" t="s">
        <v>1183</v>
      </c>
      <c r="J1636" s="366" t="s">
        <v>1515</v>
      </c>
      <c r="K1636" s="366">
        <v>291753</v>
      </c>
      <c r="L1636" s="366">
        <v>2</v>
      </c>
      <c r="M1636" s="366">
        <v>291753</v>
      </c>
      <c r="N1636" s="366">
        <v>2</v>
      </c>
    </row>
    <row r="1637" spans="1:14" ht="24">
      <c r="A1637" s="364">
        <v>1635</v>
      </c>
      <c r="B1637" s="365" t="s">
        <v>27</v>
      </c>
      <c r="C1637" s="364" t="s">
        <v>1078</v>
      </c>
      <c r="D1637" s="364" t="s">
        <v>1079</v>
      </c>
      <c r="E1637" s="364" t="s">
        <v>22</v>
      </c>
      <c r="F1637" s="364" t="s">
        <v>1352</v>
      </c>
      <c r="G1637" s="365" t="s">
        <v>333</v>
      </c>
      <c r="H1637" s="364" t="s">
        <v>302</v>
      </c>
      <c r="I1637" s="364" t="s">
        <v>1183</v>
      </c>
      <c r="J1637" s="366" t="s">
        <v>1353</v>
      </c>
      <c r="K1637" s="366">
        <v>1139523</v>
      </c>
      <c r="L1637" s="366">
        <v>6</v>
      </c>
      <c r="M1637" s="366">
        <v>1139523</v>
      </c>
      <c r="N1637" s="366">
        <v>6</v>
      </c>
    </row>
    <row r="1638" spans="1:14" ht="24">
      <c r="A1638" s="364">
        <v>1636</v>
      </c>
      <c r="B1638" s="365" t="s">
        <v>27</v>
      </c>
      <c r="C1638" s="364" t="s">
        <v>1078</v>
      </c>
      <c r="D1638" s="364" t="s">
        <v>1079</v>
      </c>
      <c r="E1638" s="364" t="s">
        <v>22</v>
      </c>
      <c r="F1638" s="364" t="s">
        <v>1824</v>
      </c>
      <c r="G1638" s="365" t="s">
        <v>1825</v>
      </c>
      <c r="H1638" s="364" t="s">
        <v>302</v>
      </c>
      <c r="I1638" s="364" t="s">
        <v>1183</v>
      </c>
      <c r="J1638" s="366" t="s">
        <v>1826</v>
      </c>
      <c r="K1638" s="366">
        <v>368830</v>
      </c>
      <c r="L1638" s="366">
        <v>2</v>
      </c>
      <c r="M1638" s="366">
        <v>368830</v>
      </c>
      <c r="N1638" s="366">
        <v>2</v>
      </c>
    </row>
    <row r="1639" spans="1:14" ht="24">
      <c r="A1639" s="364">
        <v>1637</v>
      </c>
      <c r="B1639" s="365" t="s">
        <v>27</v>
      </c>
      <c r="C1639" s="364" t="s">
        <v>1078</v>
      </c>
      <c r="D1639" s="364" t="s">
        <v>1079</v>
      </c>
      <c r="E1639" s="364" t="s">
        <v>22</v>
      </c>
      <c r="F1639" s="364" t="s">
        <v>1424</v>
      </c>
      <c r="G1639" s="365" t="s">
        <v>974</v>
      </c>
      <c r="H1639" s="364" t="s">
        <v>302</v>
      </c>
      <c r="I1639" s="364" t="s">
        <v>1183</v>
      </c>
      <c r="J1639" s="366" t="s">
        <v>1425</v>
      </c>
      <c r="K1639" s="366">
        <v>375529</v>
      </c>
      <c r="L1639" s="366">
        <v>2</v>
      </c>
      <c r="M1639" s="366">
        <v>375529</v>
      </c>
      <c r="N1639" s="366">
        <v>2</v>
      </c>
    </row>
    <row r="1640" spans="1:14" ht="36">
      <c r="A1640" s="364">
        <v>1638</v>
      </c>
      <c r="B1640" s="365" t="s">
        <v>27</v>
      </c>
      <c r="C1640" s="364" t="s">
        <v>1078</v>
      </c>
      <c r="D1640" s="364" t="s">
        <v>1079</v>
      </c>
      <c r="E1640" s="364" t="s">
        <v>22</v>
      </c>
      <c r="F1640" s="364" t="s">
        <v>1172</v>
      </c>
      <c r="G1640" s="365" t="s">
        <v>318</v>
      </c>
      <c r="H1640" s="364" t="s">
        <v>293</v>
      </c>
      <c r="I1640" s="364" t="s">
        <v>1088</v>
      </c>
      <c r="J1640" s="366" t="s">
        <v>1173</v>
      </c>
      <c r="K1640" s="366">
        <v>2359856</v>
      </c>
      <c r="L1640" s="366">
        <v>24</v>
      </c>
      <c r="M1640" s="366">
        <v>2359856</v>
      </c>
      <c r="N1640" s="366">
        <v>24</v>
      </c>
    </row>
    <row r="1641" spans="1:14" ht="36">
      <c r="A1641" s="364">
        <v>1639</v>
      </c>
      <c r="B1641" s="365" t="s">
        <v>27</v>
      </c>
      <c r="C1641" s="364" t="s">
        <v>1078</v>
      </c>
      <c r="D1641" s="364" t="s">
        <v>1086</v>
      </c>
      <c r="E1641" s="364" t="s">
        <v>22</v>
      </c>
      <c r="F1641" s="364" t="s">
        <v>1267</v>
      </c>
      <c r="G1641" s="365" t="s">
        <v>1013</v>
      </c>
      <c r="H1641" s="364" t="s">
        <v>298</v>
      </c>
      <c r="I1641" s="364" t="s">
        <v>1088</v>
      </c>
      <c r="J1641" s="366" t="s">
        <v>1268</v>
      </c>
      <c r="K1641" s="366">
        <v>63122</v>
      </c>
      <c r="L1641" s="366">
        <v>1</v>
      </c>
      <c r="M1641" s="366">
        <v>63122</v>
      </c>
      <c r="N1641" s="366">
        <v>1</v>
      </c>
    </row>
    <row r="1642" spans="1:14" ht="24">
      <c r="A1642" s="364">
        <v>1640</v>
      </c>
      <c r="B1642" s="365" t="s">
        <v>27</v>
      </c>
      <c r="C1642" s="364" t="s">
        <v>1078</v>
      </c>
      <c r="D1642" s="364" t="s">
        <v>1090</v>
      </c>
      <c r="E1642" s="364" t="s">
        <v>22</v>
      </c>
      <c r="F1642" s="364" t="s">
        <v>1473</v>
      </c>
      <c r="G1642" s="365" t="s">
        <v>357</v>
      </c>
      <c r="H1642" s="364" t="s">
        <v>283</v>
      </c>
      <c r="I1642" s="364" t="s">
        <v>1148</v>
      </c>
      <c r="J1642" s="366" t="s">
        <v>1394</v>
      </c>
      <c r="K1642" s="366">
        <v>370370</v>
      </c>
      <c r="L1642" s="366">
        <v>2</v>
      </c>
      <c r="M1642" s="366">
        <v>370370</v>
      </c>
      <c r="N1642" s="366">
        <v>2</v>
      </c>
    </row>
    <row r="1643" spans="1:14" ht="24">
      <c r="A1643" s="364">
        <v>1641</v>
      </c>
      <c r="B1643" s="365" t="s">
        <v>27</v>
      </c>
      <c r="C1643" s="364" t="s">
        <v>1078</v>
      </c>
      <c r="D1643" s="364" t="s">
        <v>1090</v>
      </c>
      <c r="E1643" s="364" t="s">
        <v>22</v>
      </c>
      <c r="F1643" s="364" t="s">
        <v>1393</v>
      </c>
      <c r="G1643" s="365" t="s">
        <v>357</v>
      </c>
      <c r="H1643" s="364" t="s">
        <v>283</v>
      </c>
      <c r="I1643" s="364" t="s">
        <v>1148</v>
      </c>
      <c r="J1643" s="366" t="s">
        <v>1394</v>
      </c>
      <c r="K1643" s="366">
        <v>476190</v>
      </c>
      <c r="L1643" s="366">
        <v>2</v>
      </c>
      <c r="M1643" s="366">
        <v>476190</v>
      </c>
      <c r="N1643" s="366">
        <v>2</v>
      </c>
    </row>
    <row r="1644" spans="1:14" ht="24">
      <c r="A1644" s="364">
        <v>1642</v>
      </c>
      <c r="B1644" s="365" t="s">
        <v>27</v>
      </c>
      <c r="C1644" s="364" t="s">
        <v>1078</v>
      </c>
      <c r="D1644" s="364" t="s">
        <v>1090</v>
      </c>
      <c r="E1644" s="364" t="s">
        <v>22</v>
      </c>
      <c r="F1644" s="364" t="s">
        <v>1399</v>
      </c>
      <c r="G1644" s="365" t="s">
        <v>356</v>
      </c>
      <c r="H1644" s="364" t="s">
        <v>283</v>
      </c>
      <c r="I1644" s="364" t="s">
        <v>1148</v>
      </c>
      <c r="J1644" s="366" t="s">
        <v>1400</v>
      </c>
      <c r="K1644" s="366">
        <v>528561</v>
      </c>
      <c r="L1644" s="366">
        <v>2</v>
      </c>
      <c r="M1644" s="366">
        <v>528561</v>
      </c>
      <c r="N1644" s="366">
        <v>2</v>
      </c>
    </row>
    <row r="1645" spans="1:14" ht="36">
      <c r="A1645" s="364">
        <v>1643</v>
      </c>
      <c r="B1645" s="365" t="s">
        <v>27</v>
      </c>
      <c r="C1645" s="364" t="s">
        <v>1078</v>
      </c>
      <c r="D1645" s="364" t="s">
        <v>1086</v>
      </c>
      <c r="E1645" s="364" t="s">
        <v>22</v>
      </c>
      <c r="F1645" s="364" t="s">
        <v>1232</v>
      </c>
      <c r="G1645" s="365" t="s">
        <v>972</v>
      </c>
      <c r="H1645" s="364" t="s">
        <v>295</v>
      </c>
      <c r="I1645" s="364" t="s">
        <v>1092</v>
      </c>
      <c r="J1645" s="366" t="s">
        <v>1233</v>
      </c>
      <c r="K1645" s="366">
        <v>571017</v>
      </c>
      <c r="L1645" s="366">
        <v>6</v>
      </c>
      <c r="M1645" s="366">
        <v>571017</v>
      </c>
      <c r="N1645" s="366">
        <v>6</v>
      </c>
    </row>
    <row r="1646" spans="1:14" ht="24">
      <c r="A1646" s="364">
        <v>1644</v>
      </c>
      <c r="B1646" s="365" t="s">
        <v>27</v>
      </c>
      <c r="C1646" s="364" t="s">
        <v>1078</v>
      </c>
      <c r="D1646" s="364" t="s">
        <v>1090</v>
      </c>
      <c r="E1646" s="364" t="s">
        <v>22</v>
      </c>
      <c r="F1646" s="364" t="s">
        <v>1224</v>
      </c>
      <c r="G1646" s="365" t="s">
        <v>331</v>
      </c>
      <c r="H1646" s="364" t="s">
        <v>285</v>
      </c>
      <c r="I1646" s="364" t="s">
        <v>1092</v>
      </c>
      <c r="J1646" s="366" t="s">
        <v>1225</v>
      </c>
      <c r="K1646" s="366">
        <v>1140092</v>
      </c>
      <c r="L1646" s="366">
        <v>4</v>
      </c>
      <c r="M1646" s="366">
        <v>1140092</v>
      </c>
      <c r="N1646" s="366">
        <v>4</v>
      </c>
    </row>
    <row r="1647" spans="1:14" ht="24">
      <c r="A1647" s="364">
        <v>1645</v>
      </c>
      <c r="B1647" s="365" t="s">
        <v>27</v>
      </c>
      <c r="C1647" s="364" t="s">
        <v>1078</v>
      </c>
      <c r="D1647" s="364" t="s">
        <v>1079</v>
      </c>
      <c r="E1647" s="364" t="s">
        <v>22</v>
      </c>
      <c r="F1647" s="364" t="s">
        <v>1108</v>
      </c>
      <c r="G1647" s="365" t="s">
        <v>333</v>
      </c>
      <c r="H1647" s="364" t="s">
        <v>299</v>
      </c>
      <c r="I1647" s="364" t="s">
        <v>1092</v>
      </c>
      <c r="J1647" s="366" t="s">
        <v>1109</v>
      </c>
      <c r="K1647" s="366">
        <v>1487607</v>
      </c>
      <c r="L1647" s="366">
        <v>11</v>
      </c>
      <c r="M1647" s="366">
        <v>1487607</v>
      </c>
      <c r="N1647" s="366">
        <v>11</v>
      </c>
    </row>
    <row r="1648" spans="1:14" ht="36">
      <c r="A1648" s="364">
        <v>1646</v>
      </c>
      <c r="B1648" s="365" t="s">
        <v>27</v>
      </c>
      <c r="C1648" s="364" t="s">
        <v>1078</v>
      </c>
      <c r="D1648" s="364" t="s">
        <v>1131</v>
      </c>
      <c r="E1648" s="364" t="s">
        <v>22</v>
      </c>
      <c r="F1648" s="364" t="s">
        <v>1238</v>
      </c>
      <c r="G1648" s="365" t="s">
        <v>1028</v>
      </c>
      <c r="H1648" s="364" t="s">
        <v>292</v>
      </c>
      <c r="I1648" s="364" t="s">
        <v>1092</v>
      </c>
      <c r="J1648" s="366" t="s">
        <v>1239</v>
      </c>
      <c r="K1648" s="366">
        <v>636633</v>
      </c>
      <c r="L1648" s="366">
        <v>2</v>
      </c>
      <c r="M1648" s="366">
        <v>636633</v>
      </c>
      <c r="N1648" s="366">
        <v>2</v>
      </c>
    </row>
    <row r="1649" spans="1:14" ht="36">
      <c r="A1649" s="364">
        <v>1647</v>
      </c>
      <c r="B1649" s="365" t="s">
        <v>27</v>
      </c>
      <c r="C1649" s="364" t="s">
        <v>1078</v>
      </c>
      <c r="D1649" s="364" t="s">
        <v>1131</v>
      </c>
      <c r="E1649" s="364" t="s">
        <v>22</v>
      </c>
      <c r="F1649" s="364" t="s">
        <v>1305</v>
      </c>
      <c r="G1649" s="365" t="s">
        <v>350</v>
      </c>
      <c r="H1649" s="364" t="s">
        <v>284</v>
      </c>
      <c r="I1649" s="364" t="s">
        <v>1092</v>
      </c>
      <c r="J1649" s="366" t="s">
        <v>1306</v>
      </c>
      <c r="K1649" s="366">
        <v>5594522</v>
      </c>
      <c r="L1649" s="366">
        <v>17</v>
      </c>
      <c r="M1649" s="366">
        <v>5594522</v>
      </c>
      <c r="N1649" s="366">
        <v>17</v>
      </c>
    </row>
    <row r="1650" spans="1:14" ht="24">
      <c r="A1650" s="364">
        <v>1648</v>
      </c>
      <c r="B1650" s="365" t="s">
        <v>27</v>
      </c>
      <c r="C1650" s="364" t="s">
        <v>1078</v>
      </c>
      <c r="D1650" s="364" t="s">
        <v>1131</v>
      </c>
      <c r="E1650" s="364" t="s">
        <v>22</v>
      </c>
      <c r="F1650" s="364" t="s">
        <v>1459</v>
      </c>
      <c r="G1650" s="365" t="s">
        <v>942</v>
      </c>
      <c r="H1650" s="364" t="s">
        <v>290</v>
      </c>
      <c r="I1650" s="364" t="s">
        <v>1092</v>
      </c>
      <c r="J1650" s="366" t="s">
        <v>1460</v>
      </c>
      <c r="K1650" s="366">
        <v>659472</v>
      </c>
      <c r="L1650" s="366">
        <v>4</v>
      </c>
      <c r="M1650" s="366">
        <v>659472</v>
      </c>
      <c r="N1650" s="366">
        <v>4</v>
      </c>
    </row>
    <row r="1651" spans="1:14" ht="36">
      <c r="A1651" s="364">
        <v>1649</v>
      </c>
      <c r="B1651" s="365" t="s">
        <v>27</v>
      </c>
      <c r="C1651" s="364" t="s">
        <v>1078</v>
      </c>
      <c r="D1651" s="364" t="s">
        <v>1079</v>
      </c>
      <c r="E1651" s="364" t="s">
        <v>22</v>
      </c>
      <c r="F1651" s="364" t="s">
        <v>1149</v>
      </c>
      <c r="G1651" s="365" t="s">
        <v>976</v>
      </c>
      <c r="H1651" s="364" t="s">
        <v>292</v>
      </c>
      <c r="I1651" s="364" t="s">
        <v>1092</v>
      </c>
      <c r="J1651" s="366" t="s">
        <v>1150</v>
      </c>
      <c r="K1651" s="366">
        <v>1313023</v>
      </c>
      <c r="L1651" s="366">
        <v>5</v>
      </c>
      <c r="M1651" s="366">
        <v>1313023</v>
      </c>
      <c r="N1651" s="366">
        <v>5</v>
      </c>
    </row>
    <row r="1652" spans="1:14" ht="36">
      <c r="A1652" s="364">
        <v>1650</v>
      </c>
      <c r="B1652" s="365" t="s">
        <v>27</v>
      </c>
      <c r="C1652" s="364" t="s">
        <v>1078</v>
      </c>
      <c r="D1652" s="364" t="s">
        <v>1086</v>
      </c>
      <c r="E1652" s="364" t="s">
        <v>22</v>
      </c>
      <c r="F1652" s="364" t="s">
        <v>1146</v>
      </c>
      <c r="G1652" s="365" t="s">
        <v>424</v>
      </c>
      <c r="H1652" s="364" t="s">
        <v>408</v>
      </c>
      <c r="I1652" s="364" t="s">
        <v>1092</v>
      </c>
      <c r="J1652" s="366" t="s">
        <v>1147</v>
      </c>
      <c r="K1652" s="366">
        <v>345352</v>
      </c>
      <c r="L1652" s="366">
        <v>4</v>
      </c>
      <c r="M1652" s="366">
        <v>345352</v>
      </c>
      <c r="N1652" s="366">
        <v>4</v>
      </c>
    </row>
    <row r="1653" spans="1:14" ht="48">
      <c r="A1653" s="364">
        <v>1651</v>
      </c>
      <c r="B1653" s="365" t="s">
        <v>27</v>
      </c>
      <c r="C1653" s="364" t="s">
        <v>1078</v>
      </c>
      <c r="D1653" s="364" t="s">
        <v>1079</v>
      </c>
      <c r="E1653" s="364" t="s">
        <v>22</v>
      </c>
      <c r="F1653" s="364" t="s">
        <v>1246</v>
      </c>
      <c r="G1653" s="365" t="s">
        <v>959</v>
      </c>
      <c r="H1653" s="364" t="s">
        <v>960</v>
      </c>
      <c r="I1653" s="364" t="s">
        <v>1092</v>
      </c>
      <c r="J1653" s="366" t="s">
        <v>1247</v>
      </c>
      <c r="K1653" s="366">
        <v>5225506</v>
      </c>
      <c r="L1653" s="366">
        <v>27</v>
      </c>
      <c r="M1653" s="366">
        <v>5225506</v>
      </c>
      <c r="N1653" s="366">
        <v>27</v>
      </c>
    </row>
    <row r="1654" spans="1:14" ht="48">
      <c r="A1654" s="364">
        <v>1652</v>
      </c>
      <c r="B1654" s="365" t="s">
        <v>3</v>
      </c>
      <c r="C1654" s="364" t="s">
        <v>1078</v>
      </c>
      <c r="D1654" s="364" t="s">
        <v>1102</v>
      </c>
      <c r="E1654" s="364" t="s">
        <v>460</v>
      </c>
      <c r="F1654" s="364" t="s">
        <v>1142</v>
      </c>
      <c r="G1654" s="365" t="s">
        <v>354</v>
      </c>
      <c r="H1654" s="364" t="s">
        <v>303</v>
      </c>
      <c r="I1654" s="364" t="s">
        <v>1081</v>
      </c>
      <c r="J1654" s="366" t="s">
        <v>1143</v>
      </c>
      <c r="K1654" s="366">
        <v>1230552</v>
      </c>
      <c r="L1654" s="366">
        <v>18</v>
      </c>
      <c r="M1654" s="366">
        <v>1230552</v>
      </c>
      <c r="N1654" s="366">
        <v>18</v>
      </c>
    </row>
    <row r="1655" spans="1:14" ht="48">
      <c r="A1655" s="364">
        <v>1653</v>
      </c>
      <c r="B1655" s="365" t="s">
        <v>3</v>
      </c>
      <c r="C1655" s="364" t="s">
        <v>1078</v>
      </c>
      <c r="D1655" s="364" t="s">
        <v>1102</v>
      </c>
      <c r="E1655" s="364" t="s">
        <v>460</v>
      </c>
      <c r="F1655" s="364" t="s">
        <v>1103</v>
      </c>
      <c r="G1655" s="365" t="s">
        <v>977</v>
      </c>
      <c r="H1655" s="364" t="s">
        <v>303</v>
      </c>
      <c r="I1655" s="364" t="s">
        <v>1081</v>
      </c>
      <c r="J1655" s="366" t="s">
        <v>1104</v>
      </c>
      <c r="K1655" s="366">
        <v>7544124</v>
      </c>
      <c r="L1655" s="366">
        <v>119</v>
      </c>
      <c r="M1655" s="366">
        <v>7544124</v>
      </c>
      <c r="N1655" s="366">
        <v>119</v>
      </c>
    </row>
    <row r="1656" spans="1:14" ht="48">
      <c r="A1656" s="364">
        <v>1654</v>
      </c>
      <c r="B1656" s="365" t="s">
        <v>3</v>
      </c>
      <c r="C1656" s="364" t="s">
        <v>1078</v>
      </c>
      <c r="D1656" s="364" t="s">
        <v>1102</v>
      </c>
      <c r="E1656" s="364" t="s">
        <v>460</v>
      </c>
      <c r="F1656" s="364" t="s">
        <v>1508</v>
      </c>
      <c r="G1656" s="365" t="s">
        <v>1509</v>
      </c>
      <c r="H1656" s="364" t="s">
        <v>303</v>
      </c>
      <c r="I1656" s="364" t="s">
        <v>1081</v>
      </c>
      <c r="J1656" s="366" t="s">
        <v>1510</v>
      </c>
      <c r="K1656" s="366">
        <v>479088</v>
      </c>
      <c r="L1656" s="366">
        <v>6</v>
      </c>
      <c r="M1656" s="366">
        <v>479088</v>
      </c>
      <c r="N1656" s="366">
        <v>6</v>
      </c>
    </row>
    <row r="1657" spans="1:14" ht="48">
      <c r="A1657" s="364">
        <v>1655</v>
      </c>
      <c r="B1657" s="365" t="s">
        <v>3</v>
      </c>
      <c r="C1657" s="364" t="s">
        <v>1078</v>
      </c>
      <c r="D1657" s="364" t="s">
        <v>1102</v>
      </c>
      <c r="E1657" s="364" t="s">
        <v>460</v>
      </c>
      <c r="F1657" s="364" t="s">
        <v>1212</v>
      </c>
      <c r="G1657" s="365" t="s">
        <v>940</v>
      </c>
      <c r="H1657" s="364" t="s">
        <v>303</v>
      </c>
      <c r="I1657" s="364" t="s">
        <v>1081</v>
      </c>
      <c r="J1657" s="366" t="s">
        <v>1213</v>
      </c>
      <c r="K1657" s="366">
        <v>3565584</v>
      </c>
      <c r="L1657" s="366">
        <v>44</v>
      </c>
      <c r="M1657" s="366">
        <v>3565584</v>
      </c>
      <c r="N1657" s="366">
        <v>44</v>
      </c>
    </row>
    <row r="1658" spans="1:14" ht="48">
      <c r="A1658" s="364">
        <v>1656</v>
      </c>
      <c r="B1658" s="365" t="s">
        <v>3</v>
      </c>
      <c r="C1658" s="364" t="s">
        <v>1078</v>
      </c>
      <c r="D1658" s="364" t="s">
        <v>1102</v>
      </c>
      <c r="E1658" s="364" t="s">
        <v>460</v>
      </c>
      <c r="F1658" s="364" t="s">
        <v>1155</v>
      </c>
      <c r="G1658" s="365" t="s">
        <v>409</v>
      </c>
      <c r="H1658" s="364" t="s">
        <v>410</v>
      </c>
      <c r="I1658" s="364" t="s">
        <v>1081</v>
      </c>
      <c r="J1658" s="366" t="s">
        <v>1156</v>
      </c>
      <c r="K1658" s="366">
        <v>13824000</v>
      </c>
      <c r="L1658" s="366">
        <v>200</v>
      </c>
      <c r="M1658" s="366">
        <v>13824000</v>
      </c>
      <c r="N1658" s="366">
        <v>200</v>
      </c>
    </row>
    <row r="1659" spans="1:14" ht="48">
      <c r="A1659" s="364">
        <v>1657</v>
      </c>
      <c r="B1659" s="365" t="s">
        <v>3</v>
      </c>
      <c r="C1659" s="364" t="s">
        <v>1078</v>
      </c>
      <c r="D1659" s="364" t="s">
        <v>1090</v>
      </c>
      <c r="E1659" s="364" t="s">
        <v>460</v>
      </c>
      <c r="F1659" s="364" t="s">
        <v>1151</v>
      </c>
      <c r="G1659" s="365" t="s">
        <v>996</v>
      </c>
      <c r="H1659" s="364" t="s">
        <v>287</v>
      </c>
      <c r="I1659" s="364" t="s">
        <v>1092</v>
      </c>
      <c r="J1659" s="366" t="s">
        <v>1152</v>
      </c>
      <c r="K1659" s="366">
        <v>412490</v>
      </c>
      <c r="L1659" s="366">
        <v>5</v>
      </c>
      <c r="M1659" s="366">
        <v>412490</v>
      </c>
      <c r="N1659" s="366">
        <v>5</v>
      </c>
    </row>
    <row r="1660" spans="1:14" ht="48">
      <c r="A1660" s="364">
        <v>1658</v>
      </c>
      <c r="B1660" s="365" t="s">
        <v>3</v>
      </c>
      <c r="C1660" s="364" t="s">
        <v>1078</v>
      </c>
      <c r="D1660" s="364" t="s">
        <v>1090</v>
      </c>
      <c r="E1660" s="364" t="s">
        <v>460</v>
      </c>
      <c r="F1660" s="364" t="s">
        <v>1140</v>
      </c>
      <c r="G1660" s="365" t="s">
        <v>321</v>
      </c>
      <c r="H1660" s="364" t="s">
        <v>287</v>
      </c>
      <c r="I1660" s="364" t="s">
        <v>1092</v>
      </c>
      <c r="J1660" s="366" t="s">
        <v>1141</v>
      </c>
      <c r="K1660" s="366">
        <v>54554548</v>
      </c>
      <c r="L1660" s="366">
        <v>613</v>
      </c>
      <c r="M1660" s="366">
        <v>54554548</v>
      </c>
      <c r="N1660" s="366">
        <v>613</v>
      </c>
    </row>
    <row r="1661" spans="1:14" ht="48">
      <c r="A1661" s="364">
        <v>1659</v>
      </c>
      <c r="B1661" s="365" t="s">
        <v>3</v>
      </c>
      <c r="C1661" s="364" t="s">
        <v>1078</v>
      </c>
      <c r="D1661" s="364" t="s">
        <v>1090</v>
      </c>
      <c r="E1661" s="364" t="s">
        <v>460</v>
      </c>
      <c r="F1661" s="364" t="s">
        <v>1138</v>
      </c>
      <c r="G1661" s="365" t="s">
        <v>351</v>
      </c>
      <c r="H1661" s="364" t="s">
        <v>287</v>
      </c>
      <c r="I1661" s="364" t="s">
        <v>1092</v>
      </c>
      <c r="J1661" s="366" t="s">
        <v>1139</v>
      </c>
      <c r="K1661" s="366">
        <v>20893920</v>
      </c>
      <c r="L1661" s="366">
        <v>240</v>
      </c>
      <c r="M1661" s="366">
        <v>20893920</v>
      </c>
      <c r="N1661" s="366">
        <v>240</v>
      </c>
    </row>
    <row r="1662" spans="1:14" ht="48">
      <c r="A1662" s="364">
        <v>1660</v>
      </c>
      <c r="B1662" s="365" t="s">
        <v>3</v>
      </c>
      <c r="C1662" s="364" t="s">
        <v>1078</v>
      </c>
      <c r="D1662" s="364" t="s">
        <v>1090</v>
      </c>
      <c r="E1662" s="364" t="s">
        <v>460</v>
      </c>
      <c r="F1662" s="364" t="s">
        <v>1127</v>
      </c>
      <c r="G1662" s="365" t="s">
        <v>315</v>
      </c>
      <c r="H1662" s="364" t="s">
        <v>287</v>
      </c>
      <c r="I1662" s="364" t="s">
        <v>1092</v>
      </c>
      <c r="J1662" s="366" t="s">
        <v>1128</v>
      </c>
      <c r="K1662" s="366">
        <v>3385040</v>
      </c>
      <c r="L1662" s="366">
        <v>40</v>
      </c>
      <c r="M1662" s="366">
        <v>3385040</v>
      </c>
      <c r="N1662" s="366">
        <v>40</v>
      </c>
    </row>
    <row r="1663" spans="1:14" ht="48">
      <c r="A1663" s="364">
        <v>1661</v>
      </c>
      <c r="B1663" s="365" t="s">
        <v>3</v>
      </c>
      <c r="C1663" s="364" t="s">
        <v>1078</v>
      </c>
      <c r="D1663" s="364" t="s">
        <v>1090</v>
      </c>
      <c r="E1663" s="364" t="s">
        <v>460</v>
      </c>
      <c r="F1663" s="364" t="s">
        <v>1112</v>
      </c>
      <c r="G1663" s="365" t="s">
        <v>352</v>
      </c>
      <c r="H1663" s="364" t="s">
        <v>287</v>
      </c>
      <c r="I1663" s="364" t="s">
        <v>1092</v>
      </c>
      <c r="J1663" s="366" t="s">
        <v>1113</v>
      </c>
      <c r="K1663" s="366">
        <v>4062960</v>
      </c>
      <c r="L1663" s="366">
        <v>40</v>
      </c>
      <c r="M1663" s="366">
        <v>4062960</v>
      </c>
      <c r="N1663" s="366">
        <v>40</v>
      </c>
    </row>
    <row r="1664" spans="1:14" ht="48">
      <c r="A1664" s="364">
        <v>1662</v>
      </c>
      <c r="B1664" s="365" t="s">
        <v>3</v>
      </c>
      <c r="C1664" s="364" t="s">
        <v>1078</v>
      </c>
      <c r="D1664" s="364" t="s">
        <v>1090</v>
      </c>
      <c r="E1664" s="364" t="s">
        <v>460</v>
      </c>
      <c r="F1664" s="364" t="s">
        <v>1132</v>
      </c>
      <c r="G1664" s="365" t="s">
        <v>325</v>
      </c>
      <c r="H1664" s="364" t="s">
        <v>287</v>
      </c>
      <c r="I1664" s="364" t="s">
        <v>1092</v>
      </c>
      <c r="J1664" s="366" t="s">
        <v>1133</v>
      </c>
      <c r="K1664" s="366">
        <v>3790500</v>
      </c>
      <c r="L1664" s="366">
        <v>50</v>
      </c>
      <c r="M1664" s="366">
        <v>3790500</v>
      </c>
      <c r="N1664" s="366">
        <v>50</v>
      </c>
    </row>
    <row r="1665" spans="1:14" ht="48">
      <c r="A1665" s="364">
        <v>1663</v>
      </c>
      <c r="B1665" s="365" t="s">
        <v>3</v>
      </c>
      <c r="C1665" s="364" t="s">
        <v>1078</v>
      </c>
      <c r="D1665" s="364" t="s">
        <v>1090</v>
      </c>
      <c r="E1665" s="364" t="s">
        <v>460</v>
      </c>
      <c r="F1665" s="364" t="s">
        <v>1125</v>
      </c>
      <c r="G1665" s="365" t="s">
        <v>340</v>
      </c>
      <c r="H1665" s="364" t="s">
        <v>287</v>
      </c>
      <c r="I1665" s="364" t="s">
        <v>1092</v>
      </c>
      <c r="J1665" s="366" t="s">
        <v>1126</v>
      </c>
      <c r="K1665" s="366">
        <v>4911500</v>
      </c>
      <c r="L1665" s="366">
        <v>55</v>
      </c>
      <c r="M1665" s="366">
        <v>4911500</v>
      </c>
      <c r="N1665" s="366">
        <v>55</v>
      </c>
    </row>
    <row r="1666" spans="1:14" ht="48">
      <c r="A1666" s="364">
        <v>1664</v>
      </c>
      <c r="B1666" s="365" t="s">
        <v>3</v>
      </c>
      <c r="C1666" s="364" t="s">
        <v>1078</v>
      </c>
      <c r="D1666" s="364" t="s">
        <v>1090</v>
      </c>
      <c r="E1666" s="364" t="s">
        <v>460</v>
      </c>
      <c r="F1666" s="364" t="s">
        <v>1106</v>
      </c>
      <c r="G1666" s="365" t="s">
        <v>1011</v>
      </c>
      <c r="H1666" s="364" t="s">
        <v>287</v>
      </c>
      <c r="I1666" s="364" t="s">
        <v>1092</v>
      </c>
      <c r="J1666" s="366" t="s">
        <v>1107</v>
      </c>
      <c r="K1666" s="366">
        <v>1544320</v>
      </c>
      <c r="L1666" s="366">
        <v>16</v>
      </c>
      <c r="M1666" s="366">
        <v>1544320</v>
      </c>
      <c r="N1666" s="366">
        <v>16</v>
      </c>
    </row>
    <row r="1667" spans="1:14" ht="48">
      <c r="A1667" s="364">
        <v>1665</v>
      </c>
      <c r="B1667" s="365" t="s">
        <v>3</v>
      </c>
      <c r="C1667" s="364" t="s">
        <v>1078</v>
      </c>
      <c r="D1667" s="364" t="s">
        <v>1090</v>
      </c>
      <c r="E1667" s="364" t="s">
        <v>460</v>
      </c>
      <c r="F1667" s="364" t="s">
        <v>1210</v>
      </c>
      <c r="G1667" s="365" t="s">
        <v>420</v>
      </c>
      <c r="H1667" s="364" t="s">
        <v>287</v>
      </c>
      <c r="I1667" s="364" t="s">
        <v>1092</v>
      </c>
      <c r="J1667" s="366" t="s">
        <v>1211</v>
      </c>
      <c r="K1667" s="366">
        <v>248178</v>
      </c>
      <c r="L1667" s="366">
        <v>3</v>
      </c>
      <c r="M1667" s="366">
        <v>248178</v>
      </c>
      <c r="N1667" s="366">
        <v>3</v>
      </c>
    </row>
    <row r="1668" spans="1:14" ht="48">
      <c r="A1668" s="364">
        <v>1666</v>
      </c>
      <c r="B1668" s="365" t="s">
        <v>3</v>
      </c>
      <c r="C1668" s="364" t="s">
        <v>1078</v>
      </c>
      <c r="D1668" s="364" t="s">
        <v>1090</v>
      </c>
      <c r="E1668" s="364" t="s">
        <v>460</v>
      </c>
      <c r="F1668" s="364" t="s">
        <v>1776</v>
      </c>
      <c r="G1668" s="365" t="s">
        <v>347</v>
      </c>
      <c r="H1668" s="364" t="s">
        <v>287</v>
      </c>
      <c r="I1668" s="364" t="s">
        <v>1092</v>
      </c>
      <c r="J1668" s="366" t="s">
        <v>1777</v>
      </c>
      <c r="K1668" s="366">
        <v>528200</v>
      </c>
      <c r="L1668" s="366">
        <v>5</v>
      </c>
      <c r="M1668" s="366">
        <v>528200</v>
      </c>
      <c r="N1668" s="366">
        <v>5</v>
      </c>
    </row>
    <row r="1669" spans="1:14" ht="48">
      <c r="A1669" s="364">
        <v>1667</v>
      </c>
      <c r="B1669" s="365" t="s">
        <v>3</v>
      </c>
      <c r="C1669" s="364" t="s">
        <v>1078</v>
      </c>
      <c r="D1669" s="364" t="s">
        <v>1079</v>
      </c>
      <c r="E1669" s="364" t="s">
        <v>460</v>
      </c>
      <c r="F1669" s="364" t="s">
        <v>1100</v>
      </c>
      <c r="G1669" s="365" t="s">
        <v>324</v>
      </c>
      <c r="H1669" s="364" t="s">
        <v>298</v>
      </c>
      <c r="I1669" s="364" t="s">
        <v>1092</v>
      </c>
      <c r="J1669" s="366" t="s">
        <v>1101</v>
      </c>
      <c r="K1669" s="366">
        <v>3125430</v>
      </c>
      <c r="L1669" s="366">
        <v>42</v>
      </c>
      <c r="M1669" s="366">
        <v>3125430</v>
      </c>
      <c r="N1669" s="366">
        <v>42</v>
      </c>
    </row>
    <row r="1670" spans="1:14" ht="48">
      <c r="A1670" s="364">
        <v>1668</v>
      </c>
      <c r="B1670" s="365" t="s">
        <v>3</v>
      </c>
      <c r="C1670" s="364" t="s">
        <v>1078</v>
      </c>
      <c r="D1670" s="364" t="s">
        <v>1079</v>
      </c>
      <c r="E1670" s="364" t="s">
        <v>460</v>
      </c>
      <c r="F1670" s="364" t="s">
        <v>1157</v>
      </c>
      <c r="G1670" s="365" t="s">
        <v>337</v>
      </c>
      <c r="H1670" s="364" t="s">
        <v>298</v>
      </c>
      <c r="I1670" s="364" t="s">
        <v>1092</v>
      </c>
      <c r="J1670" s="366" t="s">
        <v>1158</v>
      </c>
      <c r="K1670" s="366">
        <v>4224312</v>
      </c>
      <c r="L1670" s="366">
        <v>53</v>
      </c>
      <c r="M1670" s="366">
        <v>4224312</v>
      </c>
      <c r="N1670" s="366">
        <v>53</v>
      </c>
    </row>
    <row r="1671" spans="1:14" ht="48">
      <c r="A1671" s="364">
        <v>1669</v>
      </c>
      <c r="B1671" s="365" t="s">
        <v>3</v>
      </c>
      <c r="C1671" s="364" t="s">
        <v>1078</v>
      </c>
      <c r="D1671" s="364" t="s">
        <v>1079</v>
      </c>
      <c r="E1671" s="364" t="s">
        <v>460</v>
      </c>
      <c r="F1671" s="364" t="s">
        <v>1161</v>
      </c>
      <c r="G1671" s="365" t="s">
        <v>326</v>
      </c>
      <c r="H1671" s="364" t="s">
        <v>298</v>
      </c>
      <c r="I1671" s="364" t="s">
        <v>1092</v>
      </c>
      <c r="J1671" s="366" t="s">
        <v>1162</v>
      </c>
      <c r="K1671" s="366">
        <v>1366038</v>
      </c>
      <c r="L1671" s="366">
        <v>18</v>
      </c>
      <c r="M1671" s="366">
        <v>1366038</v>
      </c>
      <c r="N1671" s="366">
        <v>18</v>
      </c>
    </row>
    <row r="1672" spans="1:14" ht="48">
      <c r="A1672" s="364">
        <v>1670</v>
      </c>
      <c r="B1672" s="365" t="s">
        <v>3</v>
      </c>
      <c r="C1672" s="364" t="s">
        <v>1078</v>
      </c>
      <c r="D1672" s="364" t="s">
        <v>1090</v>
      </c>
      <c r="E1672" s="364" t="s">
        <v>460</v>
      </c>
      <c r="F1672" s="364" t="s">
        <v>1519</v>
      </c>
      <c r="G1672" s="365" t="s">
        <v>1520</v>
      </c>
      <c r="H1672" s="364" t="s">
        <v>284</v>
      </c>
      <c r="I1672" s="364" t="s">
        <v>1481</v>
      </c>
      <c r="J1672" s="366" t="s">
        <v>1521</v>
      </c>
      <c r="K1672" s="366">
        <v>1336153</v>
      </c>
      <c r="L1672" s="366">
        <v>4</v>
      </c>
      <c r="M1672" s="366">
        <v>1336153</v>
      </c>
      <c r="N1672" s="366">
        <v>4</v>
      </c>
    </row>
    <row r="1673" spans="1:14" ht="48">
      <c r="A1673" s="364">
        <v>1671</v>
      </c>
      <c r="B1673" s="365" t="s">
        <v>3</v>
      </c>
      <c r="C1673" s="364" t="s">
        <v>1078</v>
      </c>
      <c r="D1673" s="364" t="s">
        <v>1090</v>
      </c>
      <c r="E1673" s="364" t="s">
        <v>460</v>
      </c>
      <c r="F1673" s="364" t="s">
        <v>1202</v>
      </c>
      <c r="G1673" s="365" t="s">
        <v>975</v>
      </c>
      <c r="H1673" s="364" t="s">
        <v>289</v>
      </c>
      <c r="I1673" s="364" t="s">
        <v>1115</v>
      </c>
      <c r="J1673" s="366" t="s">
        <v>1203</v>
      </c>
      <c r="K1673" s="366">
        <v>250727</v>
      </c>
      <c r="L1673" s="366">
        <v>2</v>
      </c>
      <c r="M1673" s="366">
        <v>250727</v>
      </c>
      <c r="N1673" s="366">
        <v>2</v>
      </c>
    </row>
    <row r="1674" spans="1:14" ht="48">
      <c r="A1674" s="364">
        <v>1672</v>
      </c>
      <c r="B1674" s="365" t="s">
        <v>3</v>
      </c>
      <c r="C1674" s="364" t="s">
        <v>1078</v>
      </c>
      <c r="D1674" s="364" t="s">
        <v>1131</v>
      </c>
      <c r="E1674" s="364" t="s">
        <v>460</v>
      </c>
      <c r="F1674" s="364" t="s">
        <v>1370</v>
      </c>
      <c r="G1674" s="365" t="s">
        <v>1024</v>
      </c>
      <c r="H1674" s="364" t="s">
        <v>283</v>
      </c>
      <c r="I1674" s="364" t="s">
        <v>1187</v>
      </c>
      <c r="J1674" s="366" t="s">
        <v>1371</v>
      </c>
      <c r="K1674" s="366">
        <v>389629</v>
      </c>
      <c r="L1674" s="366">
        <v>1</v>
      </c>
      <c r="M1674" s="366">
        <v>389629</v>
      </c>
      <c r="N1674" s="366">
        <v>1</v>
      </c>
    </row>
    <row r="1675" spans="1:14" ht="60">
      <c r="A1675" s="364">
        <v>1673</v>
      </c>
      <c r="B1675" s="365" t="s">
        <v>3</v>
      </c>
      <c r="C1675" s="364" t="s">
        <v>1078</v>
      </c>
      <c r="D1675" s="364" t="s">
        <v>1079</v>
      </c>
      <c r="E1675" s="364" t="s">
        <v>460</v>
      </c>
      <c r="F1675" s="364" t="s">
        <v>1188</v>
      </c>
      <c r="G1675" s="365" t="s">
        <v>329</v>
      </c>
      <c r="H1675" s="364" t="s">
        <v>304</v>
      </c>
      <c r="I1675" s="364" t="s">
        <v>1187</v>
      </c>
      <c r="J1675" s="366" t="s">
        <v>1189</v>
      </c>
      <c r="K1675" s="366">
        <v>2685001</v>
      </c>
      <c r="L1675" s="366">
        <v>8</v>
      </c>
      <c r="M1675" s="366">
        <v>2685001</v>
      </c>
      <c r="N1675" s="366">
        <v>8</v>
      </c>
    </row>
    <row r="1676" spans="1:14" ht="48">
      <c r="A1676" s="364">
        <v>1674</v>
      </c>
      <c r="B1676" s="365" t="s">
        <v>3</v>
      </c>
      <c r="C1676" s="364" t="s">
        <v>1078</v>
      </c>
      <c r="D1676" s="364" t="s">
        <v>1079</v>
      </c>
      <c r="E1676" s="364" t="s">
        <v>460</v>
      </c>
      <c r="F1676" s="364" t="s">
        <v>1668</v>
      </c>
      <c r="G1676" s="365" t="s">
        <v>1669</v>
      </c>
      <c r="H1676" s="364" t="s">
        <v>1670</v>
      </c>
      <c r="I1676" s="364" t="s">
        <v>1187</v>
      </c>
      <c r="J1676" s="366" t="s">
        <v>1671</v>
      </c>
      <c r="K1676" s="366">
        <v>293641</v>
      </c>
      <c r="L1676" s="366">
        <v>1</v>
      </c>
      <c r="M1676" s="366">
        <v>293641</v>
      </c>
      <c r="N1676" s="366">
        <v>1</v>
      </c>
    </row>
    <row r="1677" spans="1:14" ht="48">
      <c r="A1677" s="364">
        <v>1675</v>
      </c>
      <c r="B1677" s="365" t="s">
        <v>3</v>
      </c>
      <c r="C1677" s="364" t="s">
        <v>1078</v>
      </c>
      <c r="D1677" s="364" t="s">
        <v>1090</v>
      </c>
      <c r="E1677" s="364" t="s">
        <v>460</v>
      </c>
      <c r="F1677" s="364" t="s">
        <v>1616</v>
      </c>
      <c r="G1677" s="365" t="s">
        <v>1617</v>
      </c>
      <c r="H1677" s="364" t="s">
        <v>285</v>
      </c>
      <c r="I1677" s="364" t="s">
        <v>1187</v>
      </c>
      <c r="J1677" s="366" t="s">
        <v>1618</v>
      </c>
      <c r="K1677" s="366">
        <v>1037224</v>
      </c>
      <c r="L1677" s="366">
        <v>3</v>
      </c>
      <c r="M1677" s="366">
        <v>1037224</v>
      </c>
      <c r="N1677" s="366">
        <v>3</v>
      </c>
    </row>
    <row r="1678" spans="1:14" ht="72">
      <c r="A1678" s="364">
        <v>1676</v>
      </c>
      <c r="B1678" s="365" t="s">
        <v>3</v>
      </c>
      <c r="C1678" s="364" t="s">
        <v>1078</v>
      </c>
      <c r="D1678" s="364" t="s">
        <v>1079</v>
      </c>
      <c r="E1678" s="364" t="s">
        <v>460</v>
      </c>
      <c r="F1678" s="364" t="s">
        <v>1236</v>
      </c>
      <c r="G1678" s="365" t="s">
        <v>383</v>
      </c>
      <c r="H1678" s="364" t="s">
        <v>305</v>
      </c>
      <c r="I1678" s="364" t="s">
        <v>1187</v>
      </c>
      <c r="J1678" s="366" t="s">
        <v>1237</v>
      </c>
      <c r="K1678" s="366">
        <v>1338335</v>
      </c>
      <c r="L1678" s="366">
        <v>6</v>
      </c>
      <c r="M1678" s="366">
        <v>1338335</v>
      </c>
      <c r="N1678" s="366">
        <v>6</v>
      </c>
    </row>
    <row r="1679" spans="1:14" ht="60">
      <c r="A1679" s="364">
        <v>1677</v>
      </c>
      <c r="B1679" s="365" t="s">
        <v>3</v>
      </c>
      <c r="C1679" s="364" t="s">
        <v>1078</v>
      </c>
      <c r="D1679" s="364" t="s">
        <v>1079</v>
      </c>
      <c r="E1679" s="364" t="s">
        <v>460</v>
      </c>
      <c r="F1679" s="364" t="s">
        <v>1434</v>
      </c>
      <c r="G1679" s="365" t="s">
        <v>1023</v>
      </c>
      <c r="H1679" s="364" t="s">
        <v>305</v>
      </c>
      <c r="I1679" s="364" t="s">
        <v>1187</v>
      </c>
      <c r="J1679" s="366" t="s">
        <v>1435</v>
      </c>
      <c r="K1679" s="366">
        <v>537556</v>
      </c>
      <c r="L1679" s="366">
        <v>2</v>
      </c>
      <c r="M1679" s="366">
        <v>537556</v>
      </c>
      <c r="N1679" s="366">
        <v>2</v>
      </c>
    </row>
    <row r="1680" spans="1:14" ht="48">
      <c r="A1680" s="364">
        <v>1678</v>
      </c>
      <c r="B1680" s="365" t="s">
        <v>3</v>
      </c>
      <c r="C1680" s="364" t="s">
        <v>1078</v>
      </c>
      <c r="D1680" s="364" t="s">
        <v>1159</v>
      </c>
      <c r="E1680" s="364" t="s">
        <v>460</v>
      </c>
      <c r="F1680" s="364" t="s">
        <v>1465</v>
      </c>
      <c r="G1680" s="365" t="s">
        <v>314</v>
      </c>
      <c r="H1680" s="364" t="s">
        <v>1039</v>
      </c>
      <c r="I1680" s="364" t="s">
        <v>1081</v>
      </c>
      <c r="J1680" s="366" t="s">
        <v>1466</v>
      </c>
      <c r="K1680" s="366">
        <v>0</v>
      </c>
      <c r="L1680" s="366">
        <v>0</v>
      </c>
      <c r="M1680" s="366">
        <v>0</v>
      </c>
      <c r="N1680" s="366">
        <v>0</v>
      </c>
    </row>
    <row r="1681" spans="1:14" ht="48">
      <c r="A1681" s="364">
        <v>1679</v>
      </c>
      <c r="B1681" s="365" t="s">
        <v>3</v>
      </c>
      <c r="C1681" s="364" t="s">
        <v>1078</v>
      </c>
      <c r="D1681" s="364" t="s">
        <v>1079</v>
      </c>
      <c r="E1681" s="364" t="s">
        <v>460</v>
      </c>
      <c r="F1681" s="364" t="s">
        <v>1372</v>
      </c>
      <c r="G1681" s="365" t="s">
        <v>1046</v>
      </c>
      <c r="H1681" s="364" t="s">
        <v>1039</v>
      </c>
      <c r="I1681" s="364" t="s">
        <v>1081</v>
      </c>
      <c r="J1681" s="366" t="s">
        <v>1373</v>
      </c>
      <c r="K1681" s="366">
        <v>4739398</v>
      </c>
      <c r="L1681" s="366">
        <v>36</v>
      </c>
      <c r="M1681" s="366">
        <v>4739398</v>
      </c>
      <c r="N1681" s="366">
        <v>36</v>
      </c>
    </row>
    <row r="1682" spans="1:14" ht="48">
      <c r="A1682" s="364">
        <v>1680</v>
      </c>
      <c r="B1682" s="365" t="s">
        <v>3</v>
      </c>
      <c r="C1682" s="364" t="s">
        <v>1078</v>
      </c>
      <c r="D1682" s="364" t="s">
        <v>1079</v>
      </c>
      <c r="E1682" s="364" t="s">
        <v>460</v>
      </c>
      <c r="F1682" s="364" t="s">
        <v>1397</v>
      </c>
      <c r="G1682" s="365" t="s">
        <v>311</v>
      </c>
      <c r="H1682" s="364" t="s">
        <v>1039</v>
      </c>
      <c r="I1682" s="364" t="s">
        <v>1081</v>
      </c>
      <c r="J1682" s="366" t="s">
        <v>1373</v>
      </c>
      <c r="K1682" s="366">
        <v>1056062</v>
      </c>
      <c r="L1682" s="366">
        <v>8</v>
      </c>
      <c r="M1682" s="366">
        <v>1056062</v>
      </c>
      <c r="N1682" s="366">
        <v>8</v>
      </c>
    </row>
    <row r="1683" spans="1:14" ht="48">
      <c r="A1683" s="364">
        <v>1681</v>
      </c>
      <c r="B1683" s="365" t="s">
        <v>3</v>
      </c>
      <c r="C1683" s="364" t="s">
        <v>1078</v>
      </c>
      <c r="D1683" s="364" t="s">
        <v>1079</v>
      </c>
      <c r="E1683" s="364" t="s">
        <v>460</v>
      </c>
      <c r="F1683" s="364" t="s">
        <v>1317</v>
      </c>
      <c r="G1683" s="365" t="s">
        <v>1040</v>
      </c>
      <c r="H1683" s="364" t="s">
        <v>1039</v>
      </c>
      <c r="I1683" s="364" t="s">
        <v>1081</v>
      </c>
      <c r="J1683" s="366" t="s">
        <v>1318</v>
      </c>
      <c r="K1683" s="366">
        <v>1095750</v>
      </c>
      <c r="L1683" s="366">
        <v>8</v>
      </c>
      <c r="M1683" s="366">
        <v>1095750</v>
      </c>
      <c r="N1683" s="366">
        <v>8</v>
      </c>
    </row>
    <row r="1684" spans="1:14" ht="48">
      <c r="A1684" s="364">
        <v>1682</v>
      </c>
      <c r="B1684" s="365" t="s">
        <v>3</v>
      </c>
      <c r="C1684" s="364" t="s">
        <v>1078</v>
      </c>
      <c r="D1684" s="364" t="s">
        <v>1079</v>
      </c>
      <c r="E1684" s="364" t="s">
        <v>460</v>
      </c>
      <c r="F1684" s="364" t="s">
        <v>1391</v>
      </c>
      <c r="G1684" s="365" t="s">
        <v>1048</v>
      </c>
      <c r="H1684" s="364" t="s">
        <v>1039</v>
      </c>
      <c r="I1684" s="364" t="s">
        <v>1081</v>
      </c>
      <c r="J1684" s="366" t="s">
        <v>1392</v>
      </c>
      <c r="K1684" s="366">
        <v>211068</v>
      </c>
      <c r="L1684" s="366">
        <v>2</v>
      </c>
      <c r="M1684" s="366">
        <v>211068</v>
      </c>
      <c r="N1684" s="366">
        <v>2</v>
      </c>
    </row>
    <row r="1685" spans="1:14" ht="48">
      <c r="A1685" s="364">
        <v>1683</v>
      </c>
      <c r="B1685" s="365" t="s">
        <v>3</v>
      </c>
      <c r="C1685" s="364" t="s">
        <v>1078</v>
      </c>
      <c r="D1685" s="364" t="s">
        <v>1079</v>
      </c>
      <c r="E1685" s="364" t="s">
        <v>460</v>
      </c>
      <c r="F1685" s="364" t="s">
        <v>1098</v>
      </c>
      <c r="G1685" s="365" t="s">
        <v>311</v>
      </c>
      <c r="H1685" s="364" t="s">
        <v>294</v>
      </c>
      <c r="I1685" s="364" t="s">
        <v>1081</v>
      </c>
      <c r="J1685" s="366" t="s">
        <v>1099</v>
      </c>
      <c r="K1685" s="366">
        <v>1147910</v>
      </c>
      <c r="L1685" s="366">
        <v>14</v>
      </c>
      <c r="M1685" s="366">
        <v>1147910</v>
      </c>
      <c r="N1685" s="366">
        <v>14</v>
      </c>
    </row>
    <row r="1686" spans="1:14" ht="48">
      <c r="A1686" s="364">
        <v>1684</v>
      </c>
      <c r="B1686" s="365" t="s">
        <v>3</v>
      </c>
      <c r="C1686" s="364" t="s">
        <v>1078</v>
      </c>
      <c r="D1686" s="364" t="s">
        <v>1159</v>
      </c>
      <c r="E1686" s="364" t="s">
        <v>460</v>
      </c>
      <c r="F1686" s="364" t="s">
        <v>1758</v>
      </c>
      <c r="G1686" s="365" t="s">
        <v>314</v>
      </c>
      <c r="H1686" s="364" t="s">
        <v>291</v>
      </c>
      <c r="I1686" s="364" t="s">
        <v>1081</v>
      </c>
      <c r="J1686" s="366" t="s">
        <v>1759</v>
      </c>
      <c r="K1686" s="366">
        <v>66394</v>
      </c>
      <c r="L1686" s="366">
        <v>1</v>
      </c>
      <c r="M1686" s="366">
        <v>66394</v>
      </c>
      <c r="N1686" s="366">
        <v>1</v>
      </c>
    </row>
    <row r="1687" spans="1:14" ht="48">
      <c r="A1687" s="364">
        <v>1685</v>
      </c>
      <c r="B1687" s="365" t="s">
        <v>3</v>
      </c>
      <c r="C1687" s="364" t="s">
        <v>1078</v>
      </c>
      <c r="D1687" s="364" t="s">
        <v>1079</v>
      </c>
      <c r="E1687" s="364" t="s">
        <v>460</v>
      </c>
      <c r="F1687" s="364" t="s">
        <v>1259</v>
      </c>
      <c r="G1687" s="365" t="s">
        <v>367</v>
      </c>
      <c r="H1687" s="364" t="s">
        <v>291</v>
      </c>
      <c r="I1687" s="364" t="s">
        <v>1081</v>
      </c>
      <c r="J1687" s="366" t="s">
        <v>1260</v>
      </c>
      <c r="K1687" s="366">
        <v>1918791</v>
      </c>
      <c r="L1687" s="366">
        <v>14</v>
      </c>
      <c r="M1687" s="366">
        <v>1918791</v>
      </c>
      <c r="N1687" s="366">
        <v>14</v>
      </c>
    </row>
    <row r="1688" spans="1:14" ht="48">
      <c r="A1688" s="364">
        <v>1686</v>
      </c>
      <c r="B1688" s="365" t="s">
        <v>3</v>
      </c>
      <c r="C1688" s="364" t="s">
        <v>1078</v>
      </c>
      <c r="D1688" s="364" t="s">
        <v>1079</v>
      </c>
      <c r="E1688" s="364" t="s">
        <v>460</v>
      </c>
      <c r="F1688" s="364" t="s">
        <v>1257</v>
      </c>
      <c r="G1688" s="365" t="s">
        <v>376</v>
      </c>
      <c r="H1688" s="364" t="s">
        <v>291</v>
      </c>
      <c r="I1688" s="364" t="s">
        <v>1081</v>
      </c>
      <c r="J1688" s="366" t="s">
        <v>1258</v>
      </c>
      <c r="K1688" s="366">
        <v>1415652</v>
      </c>
      <c r="L1688" s="366">
        <v>10</v>
      </c>
      <c r="M1688" s="366">
        <v>1415652</v>
      </c>
      <c r="N1688" s="366">
        <v>10</v>
      </c>
    </row>
    <row r="1689" spans="1:14" ht="48">
      <c r="A1689" s="364">
        <v>1687</v>
      </c>
      <c r="B1689" s="365" t="s">
        <v>3</v>
      </c>
      <c r="C1689" s="364" t="s">
        <v>1078</v>
      </c>
      <c r="D1689" s="364" t="s">
        <v>1079</v>
      </c>
      <c r="E1689" s="364" t="s">
        <v>460</v>
      </c>
      <c r="F1689" s="364" t="s">
        <v>1144</v>
      </c>
      <c r="G1689" s="365" t="s">
        <v>332</v>
      </c>
      <c r="H1689" s="364" t="s">
        <v>293</v>
      </c>
      <c r="I1689" s="364" t="s">
        <v>1081</v>
      </c>
      <c r="J1689" s="366" t="s">
        <v>1145</v>
      </c>
      <c r="K1689" s="366">
        <v>1667435</v>
      </c>
      <c r="L1689" s="366">
        <v>20</v>
      </c>
      <c r="M1689" s="366">
        <v>1667435</v>
      </c>
      <c r="N1689" s="366">
        <v>20</v>
      </c>
    </row>
    <row r="1690" spans="1:14" ht="48">
      <c r="A1690" s="364">
        <v>1688</v>
      </c>
      <c r="B1690" s="365" t="s">
        <v>3</v>
      </c>
      <c r="C1690" s="364" t="s">
        <v>1078</v>
      </c>
      <c r="D1690" s="364" t="s">
        <v>1159</v>
      </c>
      <c r="E1690" s="364" t="s">
        <v>460</v>
      </c>
      <c r="F1690" s="364" t="s">
        <v>1165</v>
      </c>
      <c r="G1690" s="365" t="s">
        <v>416</v>
      </c>
      <c r="H1690" s="364" t="s">
        <v>293</v>
      </c>
      <c r="I1690" s="364" t="s">
        <v>1081</v>
      </c>
      <c r="J1690" s="366" t="s">
        <v>1166</v>
      </c>
      <c r="K1690" s="366">
        <v>141049</v>
      </c>
      <c r="L1690" s="366">
        <v>2</v>
      </c>
      <c r="M1690" s="366">
        <v>141049</v>
      </c>
      <c r="N1690" s="366">
        <v>2</v>
      </c>
    </row>
    <row r="1691" spans="1:14" ht="48">
      <c r="A1691" s="364">
        <v>1689</v>
      </c>
      <c r="B1691" s="365" t="s">
        <v>3</v>
      </c>
      <c r="C1691" s="364" t="s">
        <v>1078</v>
      </c>
      <c r="D1691" s="364" t="s">
        <v>1079</v>
      </c>
      <c r="E1691" s="364" t="s">
        <v>460</v>
      </c>
      <c r="F1691" s="364" t="s">
        <v>1243</v>
      </c>
      <c r="G1691" s="365" t="s">
        <v>320</v>
      </c>
      <c r="H1691" s="364" t="s">
        <v>293</v>
      </c>
      <c r="I1691" s="364" t="s">
        <v>1081</v>
      </c>
      <c r="J1691" s="366" t="s">
        <v>1244</v>
      </c>
      <c r="K1691" s="366">
        <v>449231</v>
      </c>
      <c r="L1691" s="366">
        <v>4</v>
      </c>
      <c r="M1691" s="366">
        <v>449231</v>
      </c>
      <c r="N1691" s="366">
        <v>4</v>
      </c>
    </row>
    <row r="1692" spans="1:14" ht="48">
      <c r="A1692" s="364">
        <v>1690</v>
      </c>
      <c r="B1692" s="365" t="s">
        <v>3</v>
      </c>
      <c r="C1692" s="364" t="s">
        <v>1078</v>
      </c>
      <c r="D1692" s="364" t="s">
        <v>1079</v>
      </c>
      <c r="E1692" s="364" t="s">
        <v>460</v>
      </c>
      <c r="F1692" s="364" t="s">
        <v>1216</v>
      </c>
      <c r="G1692" s="365" t="s">
        <v>339</v>
      </c>
      <c r="H1692" s="364" t="s">
        <v>293</v>
      </c>
      <c r="I1692" s="364" t="s">
        <v>1081</v>
      </c>
      <c r="J1692" s="366" t="s">
        <v>1217</v>
      </c>
      <c r="K1692" s="366">
        <v>151670</v>
      </c>
      <c r="L1692" s="366">
        <v>2</v>
      </c>
      <c r="M1692" s="366">
        <v>151670</v>
      </c>
      <c r="N1692" s="366">
        <v>2</v>
      </c>
    </row>
    <row r="1693" spans="1:14" ht="48">
      <c r="A1693" s="364">
        <v>1691</v>
      </c>
      <c r="B1693" s="365" t="s">
        <v>3</v>
      </c>
      <c r="C1693" s="364" t="s">
        <v>1078</v>
      </c>
      <c r="D1693" s="364" t="s">
        <v>1159</v>
      </c>
      <c r="E1693" s="364" t="s">
        <v>460</v>
      </c>
      <c r="F1693" s="364" t="s">
        <v>1206</v>
      </c>
      <c r="G1693" s="365" t="s">
        <v>335</v>
      </c>
      <c r="H1693" s="364" t="s">
        <v>293</v>
      </c>
      <c r="I1693" s="364" t="s">
        <v>1081</v>
      </c>
      <c r="J1693" s="366" t="s">
        <v>1207</v>
      </c>
      <c r="K1693" s="366">
        <v>404870</v>
      </c>
      <c r="L1693" s="366">
        <v>6</v>
      </c>
      <c r="M1693" s="366">
        <v>404870</v>
      </c>
      <c r="N1693" s="366">
        <v>6</v>
      </c>
    </row>
    <row r="1694" spans="1:14" ht="48">
      <c r="A1694" s="364">
        <v>1692</v>
      </c>
      <c r="B1694" s="365" t="s">
        <v>3</v>
      </c>
      <c r="C1694" s="364" t="s">
        <v>1078</v>
      </c>
      <c r="D1694" s="364" t="s">
        <v>1086</v>
      </c>
      <c r="E1694" s="364" t="s">
        <v>460</v>
      </c>
      <c r="F1694" s="364" t="s">
        <v>1208</v>
      </c>
      <c r="G1694" s="365" t="s">
        <v>415</v>
      </c>
      <c r="H1694" s="364" t="s">
        <v>293</v>
      </c>
      <c r="I1694" s="364" t="s">
        <v>1081</v>
      </c>
      <c r="J1694" s="366" t="s">
        <v>1209</v>
      </c>
      <c r="K1694" s="366">
        <v>253513</v>
      </c>
      <c r="L1694" s="366">
        <v>4</v>
      </c>
      <c r="M1694" s="366">
        <v>253513</v>
      </c>
      <c r="N1694" s="366">
        <v>4</v>
      </c>
    </row>
    <row r="1695" spans="1:14" ht="48">
      <c r="A1695" s="364">
        <v>1693</v>
      </c>
      <c r="B1695" s="365" t="s">
        <v>3</v>
      </c>
      <c r="C1695" s="364" t="s">
        <v>1078</v>
      </c>
      <c r="D1695" s="364" t="s">
        <v>1079</v>
      </c>
      <c r="E1695" s="364" t="s">
        <v>460</v>
      </c>
      <c r="F1695" s="364" t="s">
        <v>1080</v>
      </c>
      <c r="G1695" s="365" t="s">
        <v>316</v>
      </c>
      <c r="H1695" s="364" t="s">
        <v>293</v>
      </c>
      <c r="I1695" s="364" t="s">
        <v>1081</v>
      </c>
      <c r="J1695" s="366" t="s">
        <v>1082</v>
      </c>
      <c r="K1695" s="366">
        <v>1140688</v>
      </c>
      <c r="L1695" s="366">
        <v>13</v>
      </c>
      <c r="M1695" s="366">
        <v>1140688</v>
      </c>
      <c r="N1695" s="366">
        <v>13</v>
      </c>
    </row>
    <row r="1696" spans="1:14" ht="48">
      <c r="A1696" s="364">
        <v>1694</v>
      </c>
      <c r="B1696" s="365" t="s">
        <v>3</v>
      </c>
      <c r="C1696" s="364" t="s">
        <v>1078</v>
      </c>
      <c r="D1696" s="364" t="s">
        <v>1079</v>
      </c>
      <c r="E1696" s="364" t="s">
        <v>460</v>
      </c>
      <c r="F1696" s="364" t="s">
        <v>1380</v>
      </c>
      <c r="G1696" s="365" t="s">
        <v>1052</v>
      </c>
      <c r="H1696" s="364" t="s">
        <v>1039</v>
      </c>
      <c r="I1696" s="364" t="s">
        <v>1081</v>
      </c>
      <c r="J1696" s="366" t="s">
        <v>1381</v>
      </c>
      <c r="K1696" s="366">
        <v>318406</v>
      </c>
      <c r="L1696" s="366">
        <v>2</v>
      </c>
      <c r="M1696" s="366">
        <v>318406</v>
      </c>
      <c r="N1696" s="366">
        <v>2</v>
      </c>
    </row>
    <row r="1697" spans="1:14" ht="48">
      <c r="A1697" s="364">
        <v>1695</v>
      </c>
      <c r="B1697" s="365" t="s">
        <v>3</v>
      </c>
      <c r="C1697" s="364" t="s">
        <v>1078</v>
      </c>
      <c r="D1697" s="364" t="s">
        <v>1079</v>
      </c>
      <c r="E1697" s="364" t="s">
        <v>460</v>
      </c>
      <c r="F1697" s="364" t="s">
        <v>1327</v>
      </c>
      <c r="G1697" s="365" t="s">
        <v>1012</v>
      </c>
      <c r="H1697" s="364" t="s">
        <v>1039</v>
      </c>
      <c r="I1697" s="364" t="s">
        <v>1081</v>
      </c>
      <c r="J1697" s="366" t="s">
        <v>1328</v>
      </c>
      <c r="K1697" s="366">
        <v>629054</v>
      </c>
      <c r="L1697" s="366">
        <v>4</v>
      </c>
      <c r="M1697" s="366">
        <v>629054</v>
      </c>
      <c r="N1697" s="366">
        <v>4</v>
      </c>
    </row>
    <row r="1698" spans="1:14" ht="48">
      <c r="A1698" s="364">
        <v>1696</v>
      </c>
      <c r="B1698" s="365" t="s">
        <v>3</v>
      </c>
      <c r="C1698" s="364" t="s">
        <v>1078</v>
      </c>
      <c r="D1698" s="364" t="s">
        <v>1079</v>
      </c>
      <c r="E1698" s="364" t="s">
        <v>460</v>
      </c>
      <c r="F1698" s="364" t="s">
        <v>1323</v>
      </c>
      <c r="G1698" s="365" t="s">
        <v>372</v>
      </c>
      <c r="H1698" s="364" t="s">
        <v>1039</v>
      </c>
      <c r="I1698" s="364" t="s">
        <v>1081</v>
      </c>
      <c r="J1698" s="366" t="s">
        <v>1324</v>
      </c>
      <c r="K1698" s="366">
        <v>313265</v>
      </c>
      <c r="L1698" s="366">
        <v>2</v>
      </c>
      <c r="M1698" s="366">
        <v>313265</v>
      </c>
      <c r="N1698" s="366">
        <v>2</v>
      </c>
    </row>
    <row r="1699" spans="1:14" ht="48">
      <c r="A1699" s="364">
        <v>1697</v>
      </c>
      <c r="B1699" s="365" t="s">
        <v>3</v>
      </c>
      <c r="C1699" s="364" t="s">
        <v>1078</v>
      </c>
      <c r="D1699" s="364" t="s">
        <v>1079</v>
      </c>
      <c r="E1699" s="364" t="s">
        <v>460</v>
      </c>
      <c r="F1699" s="364" t="s">
        <v>1265</v>
      </c>
      <c r="G1699" s="365" t="s">
        <v>317</v>
      </c>
      <c r="H1699" s="364" t="s">
        <v>293</v>
      </c>
      <c r="I1699" s="364" t="s">
        <v>1084</v>
      </c>
      <c r="J1699" s="366" t="s">
        <v>1266</v>
      </c>
      <c r="K1699" s="366">
        <v>677596</v>
      </c>
      <c r="L1699" s="366">
        <v>8</v>
      </c>
      <c r="M1699" s="366">
        <v>677596</v>
      </c>
      <c r="N1699" s="366">
        <v>8</v>
      </c>
    </row>
    <row r="1700" spans="1:14" ht="48">
      <c r="A1700" s="364">
        <v>1698</v>
      </c>
      <c r="B1700" s="365" t="s">
        <v>3</v>
      </c>
      <c r="C1700" s="364" t="s">
        <v>1078</v>
      </c>
      <c r="D1700" s="364" t="s">
        <v>1079</v>
      </c>
      <c r="E1700" s="364" t="s">
        <v>460</v>
      </c>
      <c r="F1700" s="364" t="s">
        <v>1222</v>
      </c>
      <c r="G1700" s="365" t="s">
        <v>968</v>
      </c>
      <c r="H1700" s="364" t="s">
        <v>293</v>
      </c>
      <c r="I1700" s="364" t="s">
        <v>1084</v>
      </c>
      <c r="J1700" s="366" t="s">
        <v>1223</v>
      </c>
      <c r="K1700" s="366">
        <v>1107849</v>
      </c>
      <c r="L1700" s="366">
        <v>10</v>
      </c>
      <c r="M1700" s="366">
        <v>1107849</v>
      </c>
      <c r="N1700" s="366">
        <v>10</v>
      </c>
    </row>
    <row r="1701" spans="1:14" ht="48">
      <c r="A1701" s="364">
        <v>1699</v>
      </c>
      <c r="B1701" s="365" t="s">
        <v>3</v>
      </c>
      <c r="C1701" s="364" t="s">
        <v>1078</v>
      </c>
      <c r="D1701" s="364" t="s">
        <v>1079</v>
      </c>
      <c r="E1701" s="364" t="s">
        <v>460</v>
      </c>
      <c r="F1701" s="364" t="s">
        <v>1167</v>
      </c>
      <c r="G1701" s="365" t="s">
        <v>322</v>
      </c>
      <c r="H1701" s="364" t="s">
        <v>293</v>
      </c>
      <c r="I1701" s="364" t="s">
        <v>1084</v>
      </c>
      <c r="J1701" s="366" t="s">
        <v>1168</v>
      </c>
      <c r="K1701" s="366">
        <v>262728</v>
      </c>
      <c r="L1701" s="366">
        <v>2</v>
      </c>
      <c r="M1701" s="366">
        <v>262728</v>
      </c>
      <c r="N1701" s="366">
        <v>2</v>
      </c>
    </row>
    <row r="1702" spans="1:14" ht="48">
      <c r="A1702" s="364">
        <v>1700</v>
      </c>
      <c r="B1702" s="365" t="s">
        <v>3</v>
      </c>
      <c r="C1702" s="364" t="s">
        <v>1078</v>
      </c>
      <c r="D1702" s="364" t="s">
        <v>1079</v>
      </c>
      <c r="E1702" s="364" t="s">
        <v>460</v>
      </c>
      <c r="F1702" s="364" t="s">
        <v>1174</v>
      </c>
      <c r="G1702" s="365" t="s">
        <v>345</v>
      </c>
      <c r="H1702" s="364" t="s">
        <v>293</v>
      </c>
      <c r="I1702" s="364" t="s">
        <v>1084</v>
      </c>
      <c r="J1702" s="366" t="s">
        <v>1175</v>
      </c>
      <c r="K1702" s="366">
        <v>889716</v>
      </c>
      <c r="L1702" s="366">
        <v>8</v>
      </c>
      <c r="M1702" s="366">
        <v>889716</v>
      </c>
      <c r="N1702" s="366">
        <v>8</v>
      </c>
    </row>
    <row r="1703" spans="1:14" ht="48">
      <c r="A1703" s="364">
        <v>1701</v>
      </c>
      <c r="B1703" s="365" t="s">
        <v>3</v>
      </c>
      <c r="C1703" s="364" t="s">
        <v>1078</v>
      </c>
      <c r="D1703" s="364" t="s">
        <v>1079</v>
      </c>
      <c r="E1703" s="364" t="s">
        <v>460</v>
      </c>
      <c r="F1703" s="364" t="s">
        <v>1153</v>
      </c>
      <c r="G1703" s="365" t="s">
        <v>969</v>
      </c>
      <c r="H1703" s="364" t="s">
        <v>293</v>
      </c>
      <c r="I1703" s="364" t="s">
        <v>1084</v>
      </c>
      <c r="J1703" s="366" t="s">
        <v>1154</v>
      </c>
      <c r="K1703" s="366">
        <v>1344882</v>
      </c>
      <c r="L1703" s="366">
        <v>14</v>
      </c>
      <c r="M1703" s="366">
        <v>1344882</v>
      </c>
      <c r="N1703" s="366">
        <v>14</v>
      </c>
    </row>
    <row r="1704" spans="1:14" ht="48">
      <c r="A1704" s="364">
        <v>1702</v>
      </c>
      <c r="B1704" s="365" t="s">
        <v>3</v>
      </c>
      <c r="C1704" s="364" t="s">
        <v>1078</v>
      </c>
      <c r="D1704" s="364" t="s">
        <v>1079</v>
      </c>
      <c r="E1704" s="364" t="s">
        <v>460</v>
      </c>
      <c r="F1704" s="364" t="s">
        <v>1094</v>
      </c>
      <c r="G1704" s="365" t="s">
        <v>336</v>
      </c>
      <c r="H1704" s="364" t="s">
        <v>293</v>
      </c>
      <c r="I1704" s="364" t="s">
        <v>1084</v>
      </c>
      <c r="J1704" s="366" t="s">
        <v>1095</v>
      </c>
      <c r="K1704" s="366">
        <v>543888</v>
      </c>
      <c r="L1704" s="366">
        <v>4</v>
      </c>
      <c r="M1704" s="366">
        <v>543888</v>
      </c>
      <c r="N1704" s="366">
        <v>4</v>
      </c>
    </row>
    <row r="1705" spans="1:14" ht="48">
      <c r="A1705" s="364">
        <v>1703</v>
      </c>
      <c r="B1705" s="365" t="s">
        <v>3</v>
      </c>
      <c r="C1705" s="364" t="s">
        <v>1078</v>
      </c>
      <c r="D1705" s="364" t="s">
        <v>1079</v>
      </c>
      <c r="E1705" s="364" t="s">
        <v>460</v>
      </c>
      <c r="F1705" s="364" t="s">
        <v>1083</v>
      </c>
      <c r="G1705" s="365" t="s">
        <v>312</v>
      </c>
      <c r="H1705" s="364" t="s">
        <v>293</v>
      </c>
      <c r="I1705" s="364" t="s">
        <v>1084</v>
      </c>
      <c r="J1705" s="366" t="s">
        <v>1085</v>
      </c>
      <c r="K1705" s="366">
        <v>2023728</v>
      </c>
      <c r="L1705" s="366">
        <v>16</v>
      </c>
      <c r="M1705" s="366">
        <v>2023728</v>
      </c>
      <c r="N1705" s="366">
        <v>16</v>
      </c>
    </row>
    <row r="1706" spans="1:14" ht="48">
      <c r="A1706" s="364">
        <v>1704</v>
      </c>
      <c r="B1706" s="365" t="s">
        <v>3</v>
      </c>
      <c r="C1706" s="364" t="s">
        <v>1078</v>
      </c>
      <c r="D1706" s="364" t="s">
        <v>1079</v>
      </c>
      <c r="E1706" s="364" t="s">
        <v>460</v>
      </c>
      <c r="F1706" s="364" t="s">
        <v>1196</v>
      </c>
      <c r="G1706" s="365" t="s">
        <v>334</v>
      </c>
      <c r="H1706" s="364" t="s">
        <v>293</v>
      </c>
      <c r="I1706" s="364" t="s">
        <v>1084</v>
      </c>
      <c r="J1706" s="366" t="s">
        <v>1197</v>
      </c>
      <c r="K1706" s="366">
        <v>1698910</v>
      </c>
      <c r="L1706" s="366">
        <v>18</v>
      </c>
      <c r="M1706" s="366">
        <v>1698910</v>
      </c>
      <c r="N1706" s="366">
        <v>18</v>
      </c>
    </row>
    <row r="1707" spans="1:14" ht="48">
      <c r="A1707" s="364">
        <v>1705</v>
      </c>
      <c r="B1707" s="365" t="s">
        <v>3</v>
      </c>
      <c r="C1707" s="364" t="s">
        <v>1078</v>
      </c>
      <c r="D1707" s="364" t="s">
        <v>1079</v>
      </c>
      <c r="E1707" s="364" t="s">
        <v>460</v>
      </c>
      <c r="F1707" s="364" t="s">
        <v>1180</v>
      </c>
      <c r="G1707" s="365" t="s">
        <v>417</v>
      </c>
      <c r="H1707" s="364" t="s">
        <v>293</v>
      </c>
      <c r="I1707" s="364" t="s">
        <v>1084</v>
      </c>
      <c r="J1707" s="366" t="s">
        <v>1181</v>
      </c>
      <c r="K1707" s="366">
        <v>246366</v>
      </c>
      <c r="L1707" s="366">
        <v>3</v>
      </c>
      <c r="M1707" s="366">
        <v>246366</v>
      </c>
      <c r="N1707" s="366">
        <v>3</v>
      </c>
    </row>
    <row r="1708" spans="1:14" ht="48">
      <c r="A1708" s="364">
        <v>1706</v>
      </c>
      <c r="B1708" s="365" t="s">
        <v>3</v>
      </c>
      <c r="C1708" s="364" t="s">
        <v>1078</v>
      </c>
      <c r="D1708" s="364" t="s">
        <v>1079</v>
      </c>
      <c r="E1708" s="364" t="s">
        <v>460</v>
      </c>
      <c r="F1708" s="364" t="s">
        <v>1281</v>
      </c>
      <c r="G1708" s="365" t="s">
        <v>368</v>
      </c>
      <c r="H1708" s="364" t="s">
        <v>296</v>
      </c>
      <c r="I1708" s="364" t="s">
        <v>1282</v>
      </c>
      <c r="J1708" s="366" t="s">
        <v>1283</v>
      </c>
      <c r="K1708" s="366">
        <v>2253568</v>
      </c>
      <c r="L1708" s="366">
        <v>12</v>
      </c>
      <c r="M1708" s="366">
        <v>2253568</v>
      </c>
      <c r="N1708" s="366">
        <v>12</v>
      </c>
    </row>
    <row r="1709" spans="1:14" ht="48">
      <c r="A1709" s="364">
        <v>1707</v>
      </c>
      <c r="B1709" s="365" t="s">
        <v>3</v>
      </c>
      <c r="C1709" s="364" t="s">
        <v>1078</v>
      </c>
      <c r="D1709" s="364" t="s">
        <v>1079</v>
      </c>
      <c r="E1709" s="364" t="s">
        <v>460</v>
      </c>
      <c r="F1709" s="364" t="s">
        <v>1279</v>
      </c>
      <c r="G1709" s="365" t="s">
        <v>369</v>
      </c>
      <c r="H1709" s="364" t="s">
        <v>296</v>
      </c>
      <c r="I1709" s="364" t="s">
        <v>1187</v>
      </c>
      <c r="J1709" s="366" t="s">
        <v>1280</v>
      </c>
      <c r="K1709" s="366">
        <v>2561273</v>
      </c>
      <c r="L1709" s="366">
        <v>13</v>
      </c>
      <c r="M1709" s="366">
        <v>2561273</v>
      </c>
      <c r="N1709" s="366">
        <v>13</v>
      </c>
    </row>
    <row r="1710" spans="1:14" ht="48">
      <c r="A1710" s="364">
        <v>1708</v>
      </c>
      <c r="B1710" s="365" t="s">
        <v>3</v>
      </c>
      <c r="C1710" s="364" t="s">
        <v>1078</v>
      </c>
      <c r="D1710" s="364" t="s">
        <v>1090</v>
      </c>
      <c r="E1710" s="364" t="s">
        <v>460</v>
      </c>
      <c r="F1710" s="364" t="s">
        <v>1492</v>
      </c>
      <c r="G1710" s="365" t="s">
        <v>1064</v>
      </c>
      <c r="H1710" s="364" t="s">
        <v>284</v>
      </c>
      <c r="I1710" s="364" t="s">
        <v>1251</v>
      </c>
      <c r="J1710" s="366" t="s">
        <v>1493</v>
      </c>
      <c r="K1710" s="366">
        <v>3502641</v>
      </c>
      <c r="L1710" s="366">
        <v>12</v>
      </c>
      <c r="M1710" s="366">
        <v>3502641</v>
      </c>
      <c r="N1710" s="366">
        <v>12</v>
      </c>
    </row>
    <row r="1711" spans="1:14" ht="48">
      <c r="A1711" s="364">
        <v>1709</v>
      </c>
      <c r="B1711" s="365" t="s">
        <v>3</v>
      </c>
      <c r="C1711" s="364" t="s">
        <v>1078</v>
      </c>
      <c r="D1711" s="364" t="s">
        <v>1131</v>
      </c>
      <c r="E1711" s="364" t="s">
        <v>460</v>
      </c>
      <c r="F1711" s="364" t="s">
        <v>1300</v>
      </c>
      <c r="G1711" s="365" t="s">
        <v>362</v>
      </c>
      <c r="H1711" s="364" t="s">
        <v>283</v>
      </c>
      <c r="I1711" s="364" t="s">
        <v>1251</v>
      </c>
      <c r="J1711" s="366" t="s">
        <v>1301</v>
      </c>
      <c r="K1711" s="366">
        <v>264067</v>
      </c>
      <c r="L1711" s="366">
        <v>1</v>
      </c>
      <c r="M1711" s="366">
        <v>264067</v>
      </c>
      <c r="N1711" s="366">
        <v>1</v>
      </c>
    </row>
    <row r="1712" spans="1:14" ht="48">
      <c r="A1712" s="364">
        <v>1710</v>
      </c>
      <c r="B1712" s="365" t="s">
        <v>3</v>
      </c>
      <c r="C1712" s="364" t="s">
        <v>1078</v>
      </c>
      <c r="D1712" s="364" t="s">
        <v>1079</v>
      </c>
      <c r="E1712" s="364" t="s">
        <v>460</v>
      </c>
      <c r="F1712" s="364" t="s">
        <v>1348</v>
      </c>
      <c r="G1712" s="365" t="s">
        <v>970</v>
      </c>
      <c r="H1712" s="364" t="s">
        <v>971</v>
      </c>
      <c r="I1712" s="364" t="s">
        <v>1092</v>
      </c>
      <c r="J1712" s="366" t="s">
        <v>1349</v>
      </c>
      <c r="K1712" s="366">
        <v>315690</v>
      </c>
      <c r="L1712" s="366">
        <v>2</v>
      </c>
      <c r="M1712" s="366">
        <v>315690</v>
      </c>
      <c r="N1712" s="366">
        <v>2</v>
      </c>
    </row>
    <row r="1713" spans="1:14" ht="48">
      <c r="A1713" s="364">
        <v>1711</v>
      </c>
      <c r="B1713" s="365" t="s">
        <v>3</v>
      </c>
      <c r="C1713" s="364" t="s">
        <v>1078</v>
      </c>
      <c r="D1713" s="364" t="s">
        <v>1090</v>
      </c>
      <c r="E1713" s="364" t="s">
        <v>460</v>
      </c>
      <c r="F1713" s="364" t="s">
        <v>1224</v>
      </c>
      <c r="G1713" s="365" t="s">
        <v>331</v>
      </c>
      <c r="H1713" s="364" t="s">
        <v>285</v>
      </c>
      <c r="I1713" s="364" t="s">
        <v>1092</v>
      </c>
      <c r="J1713" s="366" t="s">
        <v>1225</v>
      </c>
      <c r="K1713" s="366">
        <v>2204176</v>
      </c>
      <c r="L1713" s="366">
        <v>8</v>
      </c>
      <c r="M1713" s="366">
        <v>2204176</v>
      </c>
      <c r="N1713" s="366">
        <v>8</v>
      </c>
    </row>
    <row r="1714" spans="1:14" ht="48">
      <c r="A1714" s="364">
        <v>1712</v>
      </c>
      <c r="B1714" s="365" t="s">
        <v>3</v>
      </c>
      <c r="C1714" s="364" t="s">
        <v>1078</v>
      </c>
      <c r="D1714" s="364" t="s">
        <v>1079</v>
      </c>
      <c r="E1714" s="364" t="s">
        <v>460</v>
      </c>
      <c r="F1714" s="364" t="s">
        <v>1275</v>
      </c>
      <c r="G1714" s="365" t="s">
        <v>413</v>
      </c>
      <c r="H1714" s="364" t="s">
        <v>414</v>
      </c>
      <c r="I1714" s="364" t="s">
        <v>1092</v>
      </c>
      <c r="J1714" s="366" t="s">
        <v>1276</v>
      </c>
      <c r="K1714" s="366">
        <v>547076</v>
      </c>
      <c r="L1714" s="366">
        <v>4</v>
      </c>
      <c r="M1714" s="366">
        <v>547076</v>
      </c>
      <c r="N1714" s="366">
        <v>4</v>
      </c>
    </row>
    <row r="1715" spans="1:14" ht="48">
      <c r="A1715" s="364">
        <v>1713</v>
      </c>
      <c r="B1715" s="365" t="s">
        <v>3</v>
      </c>
      <c r="C1715" s="364" t="s">
        <v>1078</v>
      </c>
      <c r="D1715" s="364" t="s">
        <v>1131</v>
      </c>
      <c r="E1715" s="364" t="s">
        <v>460</v>
      </c>
      <c r="F1715" s="364" t="s">
        <v>1800</v>
      </c>
      <c r="G1715" s="365" t="s">
        <v>1801</v>
      </c>
      <c r="H1715" s="364" t="s">
        <v>290</v>
      </c>
      <c r="I1715" s="364" t="s">
        <v>1092</v>
      </c>
      <c r="J1715" s="366" t="s">
        <v>1802</v>
      </c>
      <c r="K1715" s="366">
        <v>256258</v>
      </c>
      <c r="L1715" s="366">
        <v>2</v>
      </c>
      <c r="M1715" s="366">
        <v>256258</v>
      </c>
      <c r="N1715" s="366">
        <v>2</v>
      </c>
    </row>
    <row r="1716" spans="1:14" ht="48">
      <c r="A1716" s="364">
        <v>1714</v>
      </c>
      <c r="B1716" s="365" t="s">
        <v>3</v>
      </c>
      <c r="C1716" s="364" t="s">
        <v>1078</v>
      </c>
      <c r="D1716" s="364" t="s">
        <v>1131</v>
      </c>
      <c r="E1716" s="364" t="s">
        <v>460</v>
      </c>
      <c r="F1716" s="364" t="s">
        <v>1305</v>
      </c>
      <c r="G1716" s="365" t="s">
        <v>350</v>
      </c>
      <c r="H1716" s="364" t="s">
        <v>284</v>
      </c>
      <c r="I1716" s="364" t="s">
        <v>1092</v>
      </c>
      <c r="J1716" s="366" t="s">
        <v>1306</v>
      </c>
      <c r="K1716" s="366">
        <v>1590599</v>
      </c>
      <c r="L1716" s="366">
        <v>5</v>
      </c>
      <c r="M1716" s="366">
        <v>1590599</v>
      </c>
      <c r="N1716" s="366">
        <v>5</v>
      </c>
    </row>
    <row r="1717" spans="1:14" ht="48">
      <c r="A1717" s="364">
        <v>1715</v>
      </c>
      <c r="B1717" s="365" t="s">
        <v>3</v>
      </c>
      <c r="C1717" s="364" t="s">
        <v>1078</v>
      </c>
      <c r="D1717" s="364" t="s">
        <v>1079</v>
      </c>
      <c r="E1717" s="364" t="s">
        <v>460</v>
      </c>
      <c r="F1717" s="364" t="s">
        <v>1149</v>
      </c>
      <c r="G1717" s="365" t="s">
        <v>976</v>
      </c>
      <c r="H1717" s="364" t="s">
        <v>292</v>
      </c>
      <c r="I1717" s="364" t="s">
        <v>1092</v>
      </c>
      <c r="J1717" s="366" t="s">
        <v>1150</v>
      </c>
      <c r="K1717" s="366">
        <v>1015405</v>
      </c>
      <c r="L1717" s="366">
        <v>4</v>
      </c>
      <c r="M1717" s="366">
        <v>1015405</v>
      </c>
      <c r="N1717" s="366">
        <v>4</v>
      </c>
    </row>
    <row r="1718" spans="1:14" ht="48">
      <c r="A1718" s="364">
        <v>1716</v>
      </c>
      <c r="B1718" s="365" t="s">
        <v>3</v>
      </c>
      <c r="C1718" s="364" t="s">
        <v>1078</v>
      </c>
      <c r="D1718" s="364" t="s">
        <v>1131</v>
      </c>
      <c r="E1718" s="364" t="s">
        <v>460</v>
      </c>
      <c r="F1718" s="364" t="s">
        <v>1511</v>
      </c>
      <c r="G1718" s="365" t="s">
        <v>1512</v>
      </c>
      <c r="H1718" s="364" t="s">
        <v>290</v>
      </c>
      <c r="I1718" s="364" t="s">
        <v>1092</v>
      </c>
      <c r="J1718" s="366" t="s">
        <v>1513</v>
      </c>
      <c r="K1718" s="366">
        <v>329320</v>
      </c>
      <c r="L1718" s="366">
        <v>2</v>
      </c>
      <c r="M1718" s="366">
        <v>329320</v>
      </c>
      <c r="N1718" s="366">
        <v>2</v>
      </c>
    </row>
    <row r="1719" spans="1:14" ht="48">
      <c r="A1719" s="364">
        <v>1717</v>
      </c>
      <c r="B1719" s="365" t="s">
        <v>3</v>
      </c>
      <c r="C1719" s="364" t="s">
        <v>1078</v>
      </c>
      <c r="D1719" s="364" t="s">
        <v>1131</v>
      </c>
      <c r="E1719" s="364" t="s">
        <v>460</v>
      </c>
      <c r="F1719" s="364" t="s">
        <v>1660</v>
      </c>
      <c r="G1719" s="365" t="s">
        <v>1661</v>
      </c>
      <c r="H1719" s="364" t="s">
        <v>292</v>
      </c>
      <c r="I1719" s="364" t="s">
        <v>1092</v>
      </c>
      <c r="J1719" s="366" t="s">
        <v>1289</v>
      </c>
      <c r="K1719" s="366">
        <v>1353212</v>
      </c>
      <c r="L1719" s="366">
        <v>6</v>
      </c>
      <c r="M1719" s="366">
        <v>1353212</v>
      </c>
      <c r="N1719" s="366">
        <v>6</v>
      </c>
    </row>
    <row r="1720" spans="1:14" ht="48">
      <c r="A1720" s="364">
        <v>1718</v>
      </c>
      <c r="B1720" s="365" t="s">
        <v>3</v>
      </c>
      <c r="C1720" s="364" t="s">
        <v>1078</v>
      </c>
      <c r="D1720" s="364" t="s">
        <v>1079</v>
      </c>
      <c r="E1720" s="364" t="s">
        <v>460</v>
      </c>
      <c r="F1720" s="364" t="s">
        <v>1246</v>
      </c>
      <c r="G1720" s="365" t="s">
        <v>959</v>
      </c>
      <c r="H1720" s="364" t="s">
        <v>960</v>
      </c>
      <c r="I1720" s="364" t="s">
        <v>1092</v>
      </c>
      <c r="J1720" s="366" t="s">
        <v>1247</v>
      </c>
      <c r="K1720" s="366">
        <v>3222905</v>
      </c>
      <c r="L1720" s="366">
        <v>17</v>
      </c>
      <c r="M1720" s="366">
        <v>3222905</v>
      </c>
      <c r="N1720" s="366">
        <v>17</v>
      </c>
    </row>
    <row r="1721" spans="1:14" ht="48">
      <c r="A1721" s="364">
        <v>1719</v>
      </c>
      <c r="B1721" s="365" t="s">
        <v>3</v>
      </c>
      <c r="C1721" s="364" t="s">
        <v>1078</v>
      </c>
      <c r="D1721" s="364" t="s">
        <v>1131</v>
      </c>
      <c r="E1721" s="364" t="s">
        <v>460</v>
      </c>
      <c r="F1721" s="364" t="s">
        <v>1635</v>
      </c>
      <c r="G1721" s="365" t="s">
        <v>1636</v>
      </c>
      <c r="H1721" s="364" t="s">
        <v>292</v>
      </c>
      <c r="I1721" s="364" t="s">
        <v>1092</v>
      </c>
      <c r="J1721" s="366" t="s">
        <v>1637</v>
      </c>
      <c r="K1721" s="366">
        <v>1332186</v>
      </c>
      <c r="L1721" s="366">
        <v>4</v>
      </c>
      <c r="M1721" s="366">
        <v>1332186</v>
      </c>
      <c r="N1721" s="366">
        <v>4</v>
      </c>
    </row>
    <row r="1722" spans="1:14" ht="48">
      <c r="A1722" s="364">
        <v>1720</v>
      </c>
      <c r="B1722" s="365" t="s">
        <v>3</v>
      </c>
      <c r="C1722" s="364" t="s">
        <v>1078</v>
      </c>
      <c r="D1722" s="364" t="s">
        <v>1090</v>
      </c>
      <c r="E1722" s="364" t="s">
        <v>460</v>
      </c>
      <c r="F1722" s="364" t="s">
        <v>1091</v>
      </c>
      <c r="G1722" s="365" t="s">
        <v>321</v>
      </c>
      <c r="H1722" s="364" t="s">
        <v>361</v>
      </c>
      <c r="I1722" s="364" t="s">
        <v>1092</v>
      </c>
      <c r="J1722" s="366" t="s">
        <v>1093</v>
      </c>
      <c r="K1722" s="366">
        <v>69122367</v>
      </c>
      <c r="L1722" s="366">
        <v>700</v>
      </c>
      <c r="M1722" s="366">
        <v>69122367</v>
      </c>
      <c r="N1722" s="366">
        <v>700</v>
      </c>
    </row>
    <row r="1723" spans="1:14" ht="48">
      <c r="A1723" s="364">
        <v>1721</v>
      </c>
      <c r="B1723" s="365" t="s">
        <v>34</v>
      </c>
      <c r="C1723" s="364" t="s">
        <v>1078</v>
      </c>
      <c r="D1723" s="364" t="s">
        <v>1090</v>
      </c>
      <c r="E1723" s="364" t="s">
        <v>22</v>
      </c>
      <c r="F1723" s="364" t="s">
        <v>1140</v>
      </c>
      <c r="G1723" s="365" t="s">
        <v>321</v>
      </c>
      <c r="H1723" s="364" t="s">
        <v>287</v>
      </c>
      <c r="I1723" s="364" t="s">
        <v>1092</v>
      </c>
      <c r="J1723" s="366" t="s">
        <v>1141</v>
      </c>
      <c r="K1723" s="366">
        <v>398140</v>
      </c>
      <c r="L1723" s="366">
        <v>4</v>
      </c>
      <c r="M1723" s="366">
        <v>398140</v>
      </c>
      <c r="N1723" s="366">
        <v>4</v>
      </c>
    </row>
    <row r="1724" spans="1:14" ht="48">
      <c r="A1724" s="364">
        <v>1722</v>
      </c>
      <c r="B1724" s="365" t="s">
        <v>34</v>
      </c>
      <c r="C1724" s="364" t="s">
        <v>1078</v>
      </c>
      <c r="D1724" s="364" t="s">
        <v>1090</v>
      </c>
      <c r="E1724" s="364" t="s">
        <v>22</v>
      </c>
      <c r="F1724" s="364" t="s">
        <v>1138</v>
      </c>
      <c r="G1724" s="365" t="s">
        <v>351</v>
      </c>
      <c r="H1724" s="364" t="s">
        <v>287</v>
      </c>
      <c r="I1724" s="364" t="s">
        <v>1092</v>
      </c>
      <c r="J1724" s="366" t="s">
        <v>1139</v>
      </c>
      <c r="K1724" s="366">
        <v>778940</v>
      </c>
      <c r="L1724" s="366">
        <v>8</v>
      </c>
      <c r="M1724" s="366">
        <v>778940</v>
      </c>
      <c r="N1724" s="366">
        <v>8</v>
      </c>
    </row>
    <row r="1725" spans="1:14" ht="48">
      <c r="A1725" s="364">
        <v>1723</v>
      </c>
      <c r="B1725" s="365" t="s">
        <v>34</v>
      </c>
      <c r="C1725" s="364" t="s">
        <v>1078</v>
      </c>
      <c r="D1725" s="364" t="s">
        <v>1079</v>
      </c>
      <c r="E1725" s="364" t="s">
        <v>22</v>
      </c>
      <c r="F1725" s="364" t="s">
        <v>1163</v>
      </c>
      <c r="G1725" s="365" t="s">
        <v>340</v>
      </c>
      <c r="H1725" s="364" t="s">
        <v>298</v>
      </c>
      <c r="I1725" s="364" t="s">
        <v>1092</v>
      </c>
      <c r="J1725" s="366" t="s">
        <v>1164</v>
      </c>
      <c r="K1725" s="366">
        <v>329012</v>
      </c>
      <c r="L1725" s="366">
        <v>4</v>
      </c>
      <c r="M1725" s="366">
        <v>329012</v>
      </c>
      <c r="N1725" s="366">
        <v>4</v>
      </c>
    </row>
    <row r="1726" spans="1:14" ht="48">
      <c r="A1726" s="364">
        <v>1724</v>
      </c>
      <c r="B1726" s="365" t="s">
        <v>34</v>
      </c>
      <c r="C1726" s="364" t="s">
        <v>1078</v>
      </c>
      <c r="D1726" s="364" t="s">
        <v>1079</v>
      </c>
      <c r="E1726" s="364" t="s">
        <v>22</v>
      </c>
      <c r="F1726" s="364" t="s">
        <v>1100</v>
      </c>
      <c r="G1726" s="365" t="s">
        <v>324</v>
      </c>
      <c r="H1726" s="364" t="s">
        <v>298</v>
      </c>
      <c r="I1726" s="364" t="s">
        <v>1092</v>
      </c>
      <c r="J1726" s="366" t="s">
        <v>1101</v>
      </c>
      <c r="K1726" s="366">
        <v>301290</v>
      </c>
      <c r="L1726" s="366">
        <v>4</v>
      </c>
      <c r="M1726" s="366">
        <v>301290</v>
      </c>
      <c r="N1726" s="366">
        <v>4</v>
      </c>
    </row>
    <row r="1727" spans="1:14" ht="60">
      <c r="A1727" s="364">
        <v>1725</v>
      </c>
      <c r="B1727" s="365" t="s">
        <v>34</v>
      </c>
      <c r="C1727" s="364" t="s">
        <v>1078</v>
      </c>
      <c r="D1727" s="364" t="s">
        <v>1079</v>
      </c>
      <c r="E1727" s="364" t="s">
        <v>22</v>
      </c>
      <c r="F1727" s="364" t="s">
        <v>1188</v>
      </c>
      <c r="G1727" s="365" t="s">
        <v>329</v>
      </c>
      <c r="H1727" s="364" t="s">
        <v>304</v>
      </c>
      <c r="I1727" s="364" t="s">
        <v>1187</v>
      </c>
      <c r="J1727" s="366" t="s">
        <v>1189</v>
      </c>
      <c r="K1727" s="366">
        <v>694397</v>
      </c>
      <c r="L1727" s="366">
        <v>2</v>
      </c>
      <c r="M1727" s="366">
        <v>694397</v>
      </c>
      <c r="N1727" s="366">
        <v>2</v>
      </c>
    </row>
    <row r="1728" spans="1:14" ht="60">
      <c r="A1728" s="364">
        <v>1726</v>
      </c>
      <c r="B1728" s="365" t="s">
        <v>34</v>
      </c>
      <c r="C1728" s="364" t="s">
        <v>1078</v>
      </c>
      <c r="D1728" s="364" t="s">
        <v>1079</v>
      </c>
      <c r="E1728" s="364" t="s">
        <v>22</v>
      </c>
      <c r="F1728" s="364" t="s">
        <v>1200</v>
      </c>
      <c r="G1728" s="365" t="s">
        <v>965</v>
      </c>
      <c r="H1728" s="364" t="s">
        <v>304</v>
      </c>
      <c r="I1728" s="364" t="s">
        <v>1187</v>
      </c>
      <c r="J1728" s="366" t="s">
        <v>1201</v>
      </c>
      <c r="K1728" s="366">
        <v>761292</v>
      </c>
      <c r="L1728" s="366">
        <v>2</v>
      </c>
      <c r="M1728" s="366">
        <v>761292</v>
      </c>
      <c r="N1728" s="366">
        <v>2</v>
      </c>
    </row>
    <row r="1729" spans="1:14" ht="48">
      <c r="A1729" s="364">
        <v>1727</v>
      </c>
      <c r="B1729" s="365" t="s">
        <v>34</v>
      </c>
      <c r="C1729" s="364" t="s">
        <v>1078</v>
      </c>
      <c r="D1729" s="364" t="s">
        <v>1079</v>
      </c>
      <c r="E1729" s="364" t="s">
        <v>22</v>
      </c>
      <c r="F1729" s="364" t="s">
        <v>1397</v>
      </c>
      <c r="G1729" s="365" t="s">
        <v>311</v>
      </c>
      <c r="H1729" s="364" t="s">
        <v>1039</v>
      </c>
      <c r="I1729" s="364" t="s">
        <v>1081</v>
      </c>
      <c r="J1729" s="366" t="s">
        <v>1373</v>
      </c>
      <c r="K1729" s="366">
        <v>534470</v>
      </c>
      <c r="L1729" s="366">
        <v>4</v>
      </c>
      <c r="M1729" s="366">
        <v>534470</v>
      </c>
      <c r="N1729" s="366">
        <v>4</v>
      </c>
    </row>
    <row r="1730" spans="1:14" ht="24">
      <c r="A1730" s="364">
        <v>1728</v>
      </c>
      <c r="B1730" s="365" t="s">
        <v>58</v>
      </c>
      <c r="C1730" s="364" t="s">
        <v>1078</v>
      </c>
      <c r="D1730" s="364" t="s">
        <v>1090</v>
      </c>
      <c r="E1730" s="364" t="s">
        <v>46</v>
      </c>
      <c r="F1730" s="364" t="s">
        <v>1106</v>
      </c>
      <c r="G1730" s="365" t="s">
        <v>1011</v>
      </c>
      <c r="H1730" s="364" t="s">
        <v>287</v>
      </c>
      <c r="I1730" s="364" t="s">
        <v>1092</v>
      </c>
      <c r="J1730" s="366" t="s">
        <v>1107</v>
      </c>
      <c r="K1730" s="366">
        <v>948690</v>
      </c>
      <c r="L1730" s="366">
        <v>9</v>
      </c>
      <c r="M1730" s="366">
        <v>948690</v>
      </c>
      <c r="N1730" s="366">
        <v>9</v>
      </c>
    </row>
    <row r="1731" spans="1:14" ht="24">
      <c r="A1731" s="364">
        <v>1729</v>
      </c>
      <c r="B1731" s="365" t="s">
        <v>58</v>
      </c>
      <c r="C1731" s="364" t="s">
        <v>1078</v>
      </c>
      <c r="D1731" s="364" t="s">
        <v>1090</v>
      </c>
      <c r="E1731" s="364" t="s">
        <v>46</v>
      </c>
      <c r="F1731" s="364" t="s">
        <v>1776</v>
      </c>
      <c r="G1731" s="365" t="s">
        <v>347</v>
      </c>
      <c r="H1731" s="364" t="s">
        <v>287</v>
      </c>
      <c r="I1731" s="364" t="s">
        <v>1092</v>
      </c>
      <c r="J1731" s="366" t="s">
        <v>1777</v>
      </c>
      <c r="K1731" s="366">
        <v>461480</v>
      </c>
      <c r="L1731" s="366">
        <v>4</v>
      </c>
      <c r="M1731" s="366">
        <v>461480</v>
      </c>
      <c r="N1731" s="366">
        <v>4</v>
      </c>
    </row>
    <row r="1732" spans="1:14" ht="24">
      <c r="A1732" s="364">
        <v>1730</v>
      </c>
      <c r="B1732" s="365" t="s">
        <v>58</v>
      </c>
      <c r="C1732" s="364" t="s">
        <v>1078</v>
      </c>
      <c r="D1732" s="364" t="s">
        <v>1079</v>
      </c>
      <c r="E1732" s="364" t="s">
        <v>46</v>
      </c>
      <c r="F1732" s="364" t="s">
        <v>1100</v>
      </c>
      <c r="G1732" s="365" t="s">
        <v>324</v>
      </c>
      <c r="H1732" s="364" t="s">
        <v>298</v>
      </c>
      <c r="I1732" s="364" t="s">
        <v>1092</v>
      </c>
      <c r="J1732" s="366" t="s">
        <v>1101</v>
      </c>
      <c r="K1732" s="366">
        <v>75323</v>
      </c>
      <c r="L1732" s="366">
        <v>1</v>
      </c>
      <c r="M1732" s="366">
        <v>75323</v>
      </c>
      <c r="N1732" s="366">
        <v>1</v>
      </c>
    </row>
    <row r="1733" spans="1:14" ht="48">
      <c r="A1733" s="364">
        <v>1731</v>
      </c>
      <c r="B1733" s="365" t="s">
        <v>58</v>
      </c>
      <c r="C1733" s="364" t="s">
        <v>1078</v>
      </c>
      <c r="D1733" s="364" t="s">
        <v>1079</v>
      </c>
      <c r="E1733" s="364" t="s">
        <v>46</v>
      </c>
      <c r="F1733" s="364" t="s">
        <v>1194</v>
      </c>
      <c r="G1733" s="365" t="s">
        <v>997</v>
      </c>
      <c r="H1733" s="364" t="s">
        <v>305</v>
      </c>
      <c r="I1733" s="364" t="s">
        <v>1187</v>
      </c>
      <c r="J1733" s="366" t="s">
        <v>1195</v>
      </c>
      <c r="K1733" s="366">
        <v>734188</v>
      </c>
      <c r="L1733" s="366">
        <v>2</v>
      </c>
      <c r="M1733" s="366">
        <v>734188</v>
      </c>
      <c r="N1733" s="366">
        <v>2</v>
      </c>
    </row>
    <row r="1734" spans="1:14" ht="24">
      <c r="A1734" s="364">
        <v>1732</v>
      </c>
      <c r="B1734" s="365" t="s">
        <v>58</v>
      </c>
      <c r="C1734" s="364" t="s">
        <v>1078</v>
      </c>
      <c r="D1734" s="364" t="s">
        <v>1079</v>
      </c>
      <c r="E1734" s="364" t="s">
        <v>46</v>
      </c>
      <c r="F1734" s="364" t="s">
        <v>1098</v>
      </c>
      <c r="G1734" s="365" t="s">
        <v>311</v>
      </c>
      <c r="H1734" s="364" t="s">
        <v>294</v>
      </c>
      <c r="I1734" s="364" t="s">
        <v>1081</v>
      </c>
      <c r="J1734" s="366" t="s">
        <v>1099</v>
      </c>
      <c r="K1734" s="366">
        <v>5932564</v>
      </c>
      <c r="L1734" s="366">
        <v>80</v>
      </c>
      <c r="M1734" s="366">
        <v>5932564</v>
      </c>
      <c r="N1734" s="366">
        <v>80</v>
      </c>
    </row>
    <row r="1735" spans="1:14" ht="36">
      <c r="A1735" s="364">
        <v>1733</v>
      </c>
      <c r="B1735" s="365" t="s">
        <v>58</v>
      </c>
      <c r="C1735" s="364" t="s">
        <v>1078</v>
      </c>
      <c r="D1735" s="364" t="s">
        <v>1079</v>
      </c>
      <c r="E1735" s="364" t="s">
        <v>46</v>
      </c>
      <c r="F1735" s="364" t="s">
        <v>1167</v>
      </c>
      <c r="G1735" s="365" t="s">
        <v>322</v>
      </c>
      <c r="H1735" s="364" t="s">
        <v>293</v>
      </c>
      <c r="I1735" s="364" t="s">
        <v>1084</v>
      </c>
      <c r="J1735" s="366" t="s">
        <v>1168</v>
      </c>
      <c r="K1735" s="366">
        <v>562461</v>
      </c>
      <c r="L1735" s="366">
        <v>4</v>
      </c>
      <c r="M1735" s="366">
        <v>562461</v>
      </c>
      <c r="N1735" s="366">
        <v>4</v>
      </c>
    </row>
    <row r="1736" spans="1:14" ht="36">
      <c r="A1736" s="364">
        <v>1734</v>
      </c>
      <c r="B1736" s="365" t="s">
        <v>58</v>
      </c>
      <c r="C1736" s="364" t="s">
        <v>1078</v>
      </c>
      <c r="D1736" s="364" t="s">
        <v>1079</v>
      </c>
      <c r="E1736" s="364" t="s">
        <v>46</v>
      </c>
      <c r="F1736" s="364" t="s">
        <v>1153</v>
      </c>
      <c r="G1736" s="365" t="s">
        <v>969</v>
      </c>
      <c r="H1736" s="364" t="s">
        <v>293</v>
      </c>
      <c r="I1736" s="364" t="s">
        <v>1084</v>
      </c>
      <c r="J1736" s="366" t="s">
        <v>1154</v>
      </c>
      <c r="K1736" s="366">
        <v>205656</v>
      </c>
      <c r="L1736" s="366">
        <v>2</v>
      </c>
      <c r="M1736" s="366">
        <v>205656</v>
      </c>
      <c r="N1736" s="366">
        <v>2</v>
      </c>
    </row>
    <row r="1737" spans="1:14" ht="36">
      <c r="A1737" s="364">
        <v>1735</v>
      </c>
      <c r="B1737" s="365" t="s">
        <v>58</v>
      </c>
      <c r="C1737" s="364" t="s">
        <v>1078</v>
      </c>
      <c r="D1737" s="364" t="s">
        <v>1079</v>
      </c>
      <c r="E1737" s="364" t="s">
        <v>46</v>
      </c>
      <c r="F1737" s="364" t="s">
        <v>1083</v>
      </c>
      <c r="G1737" s="365" t="s">
        <v>312</v>
      </c>
      <c r="H1737" s="364" t="s">
        <v>293</v>
      </c>
      <c r="I1737" s="364" t="s">
        <v>1084</v>
      </c>
      <c r="J1737" s="366" t="s">
        <v>1085</v>
      </c>
      <c r="K1737" s="366">
        <v>270780</v>
      </c>
      <c r="L1737" s="366">
        <v>2</v>
      </c>
      <c r="M1737" s="366">
        <v>270780</v>
      </c>
      <c r="N1737" s="366">
        <v>2</v>
      </c>
    </row>
    <row r="1738" spans="1:14" ht="24">
      <c r="A1738" s="364">
        <v>1736</v>
      </c>
      <c r="B1738" s="365" t="s">
        <v>7</v>
      </c>
      <c r="C1738" s="364" t="s">
        <v>1078</v>
      </c>
      <c r="D1738" s="364" t="s">
        <v>1079</v>
      </c>
      <c r="E1738" s="364" t="s">
        <v>258</v>
      </c>
      <c r="F1738" s="364" t="s">
        <v>1248</v>
      </c>
      <c r="G1738" s="365" t="s">
        <v>324</v>
      </c>
      <c r="H1738" s="364" t="s">
        <v>307</v>
      </c>
      <c r="I1738" s="364" t="s">
        <v>1092</v>
      </c>
      <c r="J1738" s="366" t="s">
        <v>1249</v>
      </c>
      <c r="K1738" s="366">
        <v>-417010</v>
      </c>
      <c r="L1738" s="366">
        <v>-4</v>
      </c>
      <c r="M1738" s="366">
        <v>-417010</v>
      </c>
      <c r="N1738" s="366">
        <v>-4</v>
      </c>
    </row>
    <row r="1739" spans="1:14" ht="24">
      <c r="A1739" s="364">
        <v>1737</v>
      </c>
      <c r="B1739" s="365" t="s">
        <v>7</v>
      </c>
      <c r="C1739" s="364" t="s">
        <v>1078</v>
      </c>
      <c r="D1739" s="364" t="s">
        <v>1079</v>
      </c>
      <c r="E1739" s="364" t="s">
        <v>258</v>
      </c>
      <c r="F1739" s="364" t="s">
        <v>1110</v>
      </c>
      <c r="G1739" s="365" t="s">
        <v>315</v>
      </c>
      <c r="H1739" s="364" t="s">
        <v>307</v>
      </c>
      <c r="I1739" s="364" t="s">
        <v>1092</v>
      </c>
      <c r="J1739" s="366" t="s">
        <v>1111</v>
      </c>
      <c r="K1739" s="366">
        <v>604860</v>
      </c>
      <c r="L1739" s="366">
        <v>6</v>
      </c>
      <c r="M1739" s="366">
        <v>604860</v>
      </c>
      <c r="N1739" s="366">
        <v>6</v>
      </c>
    </row>
    <row r="1740" spans="1:14" ht="24">
      <c r="A1740" s="364">
        <v>1738</v>
      </c>
      <c r="B1740" s="365" t="s">
        <v>7</v>
      </c>
      <c r="C1740" s="364" t="s">
        <v>1078</v>
      </c>
      <c r="D1740" s="364" t="s">
        <v>1079</v>
      </c>
      <c r="E1740" s="364" t="s">
        <v>258</v>
      </c>
      <c r="F1740" s="364" t="s">
        <v>1121</v>
      </c>
      <c r="G1740" s="365" t="s">
        <v>337</v>
      </c>
      <c r="H1740" s="364" t="s">
        <v>307</v>
      </c>
      <c r="I1740" s="364" t="s">
        <v>1092</v>
      </c>
      <c r="J1740" s="366" t="s">
        <v>1122</v>
      </c>
      <c r="K1740" s="366">
        <v>-481100</v>
      </c>
      <c r="L1740" s="366">
        <v>-4</v>
      </c>
      <c r="M1740" s="366">
        <v>-481100</v>
      </c>
      <c r="N1740" s="366">
        <v>-4</v>
      </c>
    </row>
    <row r="1741" spans="1:14" ht="24">
      <c r="A1741" s="364">
        <v>1739</v>
      </c>
      <c r="B1741" s="365" t="s">
        <v>7</v>
      </c>
      <c r="C1741" s="364" t="s">
        <v>1078</v>
      </c>
      <c r="D1741" s="364" t="s">
        <v>1090</v>
      </c>
      <c r="E1741" s="364" t="s">
        <v>258</v>
      </c>
      <c r="F1741" s="364" t="s">
        <v>1125</v>
      </c>
      <c r="G1741" s="365" t="s">
        <v>340</v>
      </c>
      <c r="H1741" s="364" t="s">
        <v>287</v>
      </c>
      <c r="I1741" s="364" t="s">
        <v>1092</v>
      </c>
      <c r="J1741" s="366" t="s">
        <v>1126</v>
      </c>
      <c r="K1741" s="366">
        <v>799000</v>
      </c>
      <c r="L1741" s="366">
        <v>8</v>
      </c>
      <c r="M1741" s="366">
        <v>799000</v>
      </c>
      <c r="N1741" s="366">
        <v>8</v>
      </c>
    </row>
    <row r="1742" spans="1:14" ht="24">
      <c r="A1742" s="364">
        <v>1740</v>
      </c>
      <c r="B1742" s="365" t="s">
        <v>7</v>
      </c>
      <c r="C1742" s="364" t="s">
        <v>1078</v>
      </c>
      <c r="D1742" s="364" t="s">
        <v>1079</v>
      </c>
      <c r="E1742" s="364" t="s">
        <v>258</v>
      </c>
      <c r="F1742" s="364" t="s">
        <v>1822</v>
      </c>
      <c r="G1742" s="365" t="s">
        <v>340</v>
      </c>
      <c r="H1742" s="364" t="s">
        <v>307</v>
      </c>
      <c r="I1742" s="364" t="s">
        <v>1092</v>
      </c>
      <c r="J1742" s="366" t="s">
        <v>1823</v>
      </c>
      <c r="K1742" s="366">
        <v>-846300</v>
      </c>
      <c r="L1742" s="366">
        <v>-6</v>
      </c>
      <c r="M1742" s="366">
        <v>-846300</v>
      </c>
      <c r="N1742" s="366">
        <v>-6</v>
      </c>
    </row>
    <row r="1743" spans="1:14" ht="24">
      <c r="A1743" s="364">
        <v>1741</v>
      </c>
      <c r="B1743" s="365" t="s">
        <v>7</v>
      </c>
      <c r="C1743" s="364" t="s">
        <v>1078</v>
      </c>
      <c r="D1743" s="364" t="s">
        <v>1090</v>
      </c>
      <c r="E1743" s="364" t="s">
        <v>258</v>
      </c>
      <c r="F1743" s="364" t="s">
        <v>1210</v>
      </c>
      <c r="G1743" s="365" t="s">
        <v>420</v>
      </c>
      <c r="H1743" s="364" t="s">
        <v>287</v>
      </c>
      <c r="I1743" s="364" t="s">
        <v>1092</v>
      </c>
      <c r="J1743" s="366" t="s">
        <v>1211</v>
      </c>
      <c r="K1743" s="366">
        <v>370090</v>
      </c>
      <c r="L1743" s="366">
        <v>4</v>
      </c>
      <c r="M1743" s="366">
        <v>370090</v>
      </c>
      <c r="N1743" s="366">
        <v>4</v>
      </c>
    </row>
    <row r="1744" spans="1:14" ht="48">
      <c r="A1744" s="364">
        <v>1742</v>
      </c>
      <c r="B1744" s="365" t="s">
        <v>7</v>
      </c>
      <c r="C1744" s="364" t="s">
        <v>1078</v>
      </c>
      <c r="D1744" s="364" t="s">
        <v>1090</v>
      </c>
      <c r="E1744" s="364" t="s">
        <v>258</v>
      </c>
      <c r="F1744" s="364" t="s">
        <v>1643</v>
      </c>
      <c r="G1744" s="365" t="s">
        <v>1644</v>
      </c>
      <c r="H1744" s="364" t="s">
        <v>1038</v>
      </c>
      <c r="I1744" s="364" t="s">
        <v>1481</v>
      </c>
      <c r="J1744" s="366" t="s">
        <v>1645</v>
      </c>
      <c r="K1744" s="366">
        <v>1581180</v>
      </c>
      <c r="L1744" s="366">
        <v>8</v>
      </c>
      <c r="M1744" s="366">
        <v>1581180</v>
      </c>
      <c r="N1744" s="366">
        <v>8</v>
      </c>
    </row>
    <row r="1745" spans="1:14" ht="48">
      <c r="A1745" s="364">
        <v>1743</v>
      </c>
      <c r="B1745" s="365" t="s">
        <v>7</v>
      </c>
      <c r="C1745" s="364" t="s">
        <v>1078</v>
      </c>
      <c r="D1745" s="364" t="s">
        <v>1090</v>
      </c>
      <c r="E1745" s="364" t="s">
        <v>258</v>
      </c>
      <c r="F1745" s="364" t="s">
        <v>1480</v>
      </c>
      <c r="G1745" s="365" t="s">
        <v>1058</v>
      </c>
      <c r="H1745" s="364" t="s">
        <v>1059</v>
      </c>
      <c r="I1745" s="364" t="s">
        <v>1481</v>
      </c>
      <c r="J1745" s="366" t="s">
        <v>1482</v>
      </c>
      <c r="K1745" s="366">
        <v>1840234</v>
      </c>
      <c r="L1745" s="366">
        <v>8</v>
      </c>
      <c r="M1745" s="366">
        <v>1840234</v>
      </c>
      <c r="N1745" s="366">
        <v>8</v>
      </c>
    </row>
    <row r="1746" spans="1:14" ht="24">
      <c r="A1746" s="364">
        <v>1744</v>
      </c>
      <c r="B1746" s="365" t="s">
        <v>7</v>
      </c>
      <c r="C1746" s="364" t="s">
        <v>1078</v>
      </c>
      <c r="D1746" s="364" t="s">
        <v>1090</v>
      </c>
      <c r="E1746" s="364" t="s">
        <v>258</v>
      </c>
      <c r="F1746" s="364" t="s">
        <v>1202</v>
      </c>
      <c r="G1746" s="365" t="s">
        <v>975</v>
      </c>
      <c r="H1746" s="364" t="s">
        <v>289</v>
      </c>
      <c r="I1746" s="364" t="s">
        <v>1115</v>
      </c>
      <c r="J1746" s="366" t="s">
        <v>1203</v>
      </c>
      <c r="K1746" s="366">
        <v>1210406</v>
      </c>
      <c r="L1746" s="366">
        <v>9</v>
      </c>
      <c r="M1746" s="366">
        <v>1210406</v>
      </c>
      <c r="N1746" s="366">
        <v>9</v>
      </c>
    </row>
    <row r="1747" spans="1:14" ht="36">
      <c r="A1747" s="364">
        <v>1745</v>
      </c>
      <c r="B1747" s="365" t="s">
        <v>7</v>
      </c>
      <c r="C1747" s="364" t="s">
        <v>1078</v>
      </c>
      <c r="D1747" s="364" t="s">
        <v>1131</v>
      </c>
      <c r="E1747" s="364" t="s">
        <v>258</v>
      </c>
      <c r="F1747" s="364" t="s">
        <v>1370</v>
      </c>
      <c r="G1747" s="365" t="s">
        <v>1024</v>
      </c>
      <c r="H1747" s="364" t="s">
        <v>283</v>
      </c>
      <c r="I1747" s="364" t="s">
        <v>1187</v>
      </c>
      <c r="J1747" s="366" t="s">
        <v>1371</v>
      </c>
      <c r="K1747" s="366">
        <v>-2687094</v>
      </c>
      <c r="L1747" s="366">
        <v>-6</v>
      </c>
      <c r="M1747" s="366">
        <v>-2687094</v>
      </c>
      <c r="N1747" s="366">
        <v>-6</v>
      </c>
    </row>
    <row r="1748" spans="1:14" ht="36">
      <c r="A1748" s="364">
        <v>1746</v>
      </c>
      <c r="B1748" s="365" t="s">
        <v>7</v>
      </c>
      <c r="C1748" s="364" t="s">
        <v>1078</v>
      </c>
      <c r="D1748" s="364" t="s">
        <v>1131</v>
      </c>
      <c r="E1748" s="364" t="s">
        <v>258</v>
      </c>
      <c r="F1748" s="364" t="s">
        <v>1378</v>
      </c>
      <c r="G1748" s="365" t="s">
        <v>1021</v>
      </c>
      <c r="H1748" s="364" t="s">
        <v>283</v>
      </c>
      <c r="I1748" s="364" t="s">
        <v>1187</v>
      </c>
      <c r="J1748" s="366" t="s">
        <v>1379</v>
      </c>
      <c r="K1748" s="366">
        <v>-531414</v>
      </c>
      <c r="L1748" s="366">
        <v>-1</v>
      </c>
      <c r="M1748" s="366">
        <v>-531414</v>
      </c>
      <c r="N1748" s="366">
        <v>-1</v>
      </c>
    </row>
    <row r="1749" spans="1:14" ht="48">
      <c r="A1749" s="364">
        <v>1747</v>
      </c>
      <c r="B1749" s="365" t="s">
        <v>7</v>
      </c>
      <c r="C1749" s="364" t="s">
        <v>1078</v>
      </c>
      <c r="D1749" s="364" t="s">
        <v>1131</v>
      </c>
      <c r="E1749" s="364" t="s">
        <v>258</v>
      </c>
      <c r="F1749" s="364" t="s">
        <v>1797</v>
      </c>
      <c r="G1749" s="365" t="s">
        <v>1798</v>
      </c>
      <c r="H1749" s="364" t="s">
        <v>297</v>
      </c>
      <c r="I1749" s="364" t="s">
        <v>1187</v>
      </c>
      <c r="J1749" s="366" t="s">
        <v>1799</v>
      </c>
      <c r="K1749" s="366">
        <v>4521958</v>
      </c>
      <c r="L1749" s="366">
        <v>12</v>
      </c>
      <c r="M1749" s="366">
        <v>4521958</v>
      </c>
      <c r="N1749" s="366">
        <v>12</v>
      </c>
    </row>
    <row r="1750" spans="1:14" ht="48">
      <c r="A1750" s="364">
        <v>1748</v>
      </c>
      <c r="B1750" s="365" t="s">
        <v>7</v>
      </c>
      <c r="C1750" s="364" t="s">
        <v>1078</v>
      </c>
      <c r="D1750" s="364" t="s">
        <v>1131</v>
      </c>
      <c r="E1750" s="364" t="s">
        <v>258</v>
      </c>
      <c r="F1750" s="364" t="s">
        <v>1356</v>
      </c>
      <c r="G1750" s="365" t="s">
        <v>979</v>
      </c>
      <c r="H1750" s="364" t="s">
        <v>297</v>
      </c>
      <c r="I1750" s="364" t="s">
        <v>1187</v>
      </c>
      <c r="J1750" s="366" t="s">
        <v>1357</v>
      </c>
      <c r="K1750" s="366">
        <v>2091815</v>
      </c>
      <c r="L1750" s="366">
        <v>5</v>
      </c>
      <c r="M1750" s="366">
        <v>2091815</v>
      </c>
      <c r="N1750" s="366">
        <v>5</v>
      </c>
    </row>
    <row r="1751" spans="1:14" ht="48">
      <c r="A1751" s="364">
        <v>1749</v>
      </c>
      <c r="B1751" s="365" t="s">
        <v>7</v>
      </c>
      <c r="C1751" s="364" t="s">
        <v>1078</v>
      </c>
      <c r="D1751" s="364" t="s">
        <v>1079</v>
      </c>
      <c r="E1751" s="364" t="s">
        <v>258</v>
      </c>
      <c r="F1751" s="364" t="s">
        <v>1496</v>
      </c>
      <c r="G1751" s="365" t="s">
        <v>1036</v>
      </c>
      <c r="H1751" s="364" t="s">
        <v>304</v>
      </c>
      <c r="I1751" s="364" t="s">
        <v>1187</v>
      </c>
      <c r="J1751" s="366" t="s">
        <v>1287</v>
      </c>
      <c r="K1751" s="366">
        <v>947192</v>
      </c>
      <c r="L1751" s="366">
        <v>4</v>
      </c>
      <c r="M1751" s="366">
        <v>947192</v>
      </c>
      <c r="N1751" s="366">
        <v>4</v>
      </c>
    </row>
    <row r="1752" spans="1:14" ht="72">
      <c r="A1752" s="364">
        <v>1750</v>
      </c>
      <c r="B1752" s="365" t="s">
        <v>7</v>
      </c>
      <c r="C1752" s="364" t="s">
        <v>1078</v>
      </c>
      <c r="D1752" s="364" t="s">
        <v>1079</v>
      </c>
      <c r="E1752" s="364" t="s">
        <v>258</v>
      </c>
      <c r="F1752" s="364" t="s">
        <v>1307</v>
      </c>
      <c r="G1752" s="365" t="s">
        <v>1017</v>
      </c>
      <c r="H1752" s="364" t="s">
        <v>304</v>
      </c>
      <c r="I1752" s="364" t="s">
        <v>1187</v>
      </c>
      <c r="J1752" s="366" t="s">
        <v>1308</v>
      </c>
      <c r="K1752" s="366">
        <v>1941386</v>
      </c>
      <c r="L1752" s="366">
        <v>4</v>
      </c>
      <c r="M1752" s="366">
        <v>1941386</v>
      </c>
      <c r="N1752" s="366">
        <v>4</v>
      </c>
    </row>
    <row r="1753" spans="1:14" ht="60">
      <c r="A1753" s="364">
        <v>1751</v>
      </c>
      <c r="B1753" s="365" t="s">
        <v>7</v>
      </c>
      <c r="C1753" s="364" t="s">
        <v>1078</v>
      </c>
      <c r="D1753" s="364" t="s">
        <v>1131</v>
      </c>
      <c r="E1753" s="364" t="s">
        <v>258</v>
      </c>
      <c r="F1753" s="364" t="s">
        <v>1440</v>
      </c>
      <c r="G1753" s="365" t="s">
        <v>1033</v>
      </c>
      <c r="H1753" s="364" t="s">
        <v>304</v>
      </c>
      <c r="I1753" s="364" t="s">
        <v>1187</v>
      </c>
      <c r="J1753" s="366" t="s">
        <v>1441</v>
      </c>
      <c r="K1753" s="366">
        <v>-678528</v>
      </c>
      <c r="L1753" s="366">
        <v>-2</v>
      </c>
      <c r="M1753" s="366">
        <v>-678528</v>
      </c>
      <c r="N1753" s="366">
        <v>-2</v>
      </c>
    </row>
    <row r="1754" spans="1:14" ht="60">
      <c r="A1754" s="364">
        <v>1752</v>
      </c>
      <c r="B1754" s="365" t="s">
        <v>7</v>
      </c>
      <c r="C1754" s="364" t="s">
        <v>1078</v>
      </c>
      <c r="D1754" s="364" t="s">
        <v>1131</v>
      </c>
      <c r="E1754" s="364" t="s">
        <v>258</v>
      </c>
      <c r="F1754" s="364" t="s">
        <v>1545</v>
      </c>
      <c r="G1754" s="365" t="s">
        <v>1546</v>
      </c>
      <c r="H1754" s="364" t="s">
        <v>304</v>
      </c>
      <c r="I1754" s="364" t="s">
        <v>1187</v>
      </c>
      <c r="J1754" s="366" t="s">
        <v>1547</v>
      </c>
      <c r="K1754" s="366">
        <v>0</v>
      </c>
      <c r="L1754" s="366">
        <v>0</v>
      </c>
      <c r="M1754" s="366">
        <v>0</v>
      </c>
      <c r="N1754" s="366">
        <v>0</v>
      </c>
    </row>
    <row r="1755" spans="1:14" ht="36">
      <c r="A1755" s="364">
        <v>1753</v>
      </c>
      <c r="B1755" s="365" t="s">
        <v>7</v>
      </c>
      <c r="C1755" s="364" t="s">
        <v>1078</v>
      </c>
      <c r="D1755" s="364" t="s">
        <v>1090</v>
      </c>
      <c r="E1755" s="364" t="s">
        <v>258</v>
      </c>
      <c r="F1755" s="364" t="s">
        <v>1891</v>
      </c>
      <c r="G1755" s="365" t="s">
        <v>1892</v>
      </c>
      <c r="H1755" s="364" t="s">
        <v>283</v>
      </c>
      <c r="I1755" s="364" t="s">
        <v>1187</v>
      </c>
      <c r="J1755" s="366" t="s">
        <v>1893</v>
      </c>
      <c r="K1755" s="366">
        <v>-606571</v>
      </c>
      <c r="L1755" s="366">
        <v>-2</v>
      </c>
      <c r="M1755" s="366">
        <v>-606571</v>
      </c>
      <c r="N1755" s="366">
        <v>-2</v>
      </c>
    </row>
    <row r="1756" spans="1:14" ht="36">
      <c r="A1756" s="364">
        <v>1754</v>
      </c>
      <c r="B1756" s="365" t="s">
        <v>7</v>
      </c>
      <c r="C1756" s="364" t="s">
        <v>1078</v>
      </c>
      <c r="D1756" s="364" t="s">
        <v>1131</v>
      </c>
      <c r="E1756" s="364" t="s">
        <v>258</v>
      </c>
      <c r="F1756" s="364" t="s">
        <v>1449</v>
      </c>
      <c r="G1756" s="365" t="s">
        <v>1025</v>
      </c>
      <c r="H1756" s="364" t="s">
        <v>304</v>
      </c>
      <c r="I1756" s="364" t="s">
        <v>1187</v>
      </c>
      <c r="J1756" s="366" t="s">
        <v>1450</v>
      </c>
      <c r="K1756" s="366">
        <v>1681990</v>
      </c>
      <c r="L1756" s="366">
        <v>7</v>
      </c>
      <c r="M1756" s="366">
        <v>1681990</v>
      </c>
      <c r="N1756" s="366">
        <v>7</v>
      </c>
    </row>
    <row r="1757" spans="1:14" ht="36">
      <c r="A1757" s="364">
        <v>1755</v>
      </c>
      <c r="B1757" s="365" t="s">
        <v>7</v>
      </c>
      <c r="C1757" s="364" t="s">
        <v>1078</v>
      </c>
      <c r="D1757" s="364" t="s">
        <v>1131</v>
      </c>
      <c r="E1757" s="364" t="s">
        <v>258</v>
      </c>
      <c r="F1757" s="364" t="s">
        <v>1451</v>
      </c>
      <c r="G1757" s="365" t="s">
        <v>1026</v>
      </c>
      <c r="H1757" s="364" t="s">
        <v>304</v>
      </c>
      <c r="I1757" s="364" t="s">
        <v>1187</v>
      </c>
      <c r="J1757" s="366" t="s">
        <v>1452</v>
      </c>
      <c r="K1757" s="366">
        <v>932788</v>
      </c>
      <c r="L1757" s="366">
        <v>3</v>
      </c>
      <c r="M1757" s="366">
        <v>932788</v>
      </c>
      <c r="N1757" s="366">
        <v>3</v>
      </c>
    </row>
    <row r="1758" spans="1:14" ht="48">
      <c r="A1758" s="364">
        <v>1756</v>
      </c>
      <c r="B1758" s="365" t="s">
        <v>7</v>
      </c>
      <c r="C1758" s="364" t="s">
        <v>1078</v>
      </c>
      <c r="D1758" s="364" t="s">
        <v>1079</v>
      </c>
      <c r="E1758" s="364" t="s">
        <v>258</v>
      </c>
      <c r="F1758" s="364" t="s">
        <v>1894</v>
      </c>
      <c r="G1758" s="365" t="s">
        <v>1895</v>
      </c>
      <c r="H1758" s="364" t="s">
        <v>304</v>
      </c>
      <c r="I1758" s="364" t="s">
        <v>1187</v>
      </c>
      <c r="J1758" s="366" t="s">
        <v>1896</v>
      </c>
      <c r="K1758" s="366">
        <v>-319371</v>
      </c>
      <c r="L1758" s="366">
        <v>-1</v>
      </c>
      <c r="M1758" s="366">
        <v>-319371</v>
      </c>
      <c r="N1758" s="366">
        <v>-1</v>
      </c>
    </row>
    <row r="1759" spans="1:14" ht="36">
      <c r="A1759" s="364">
        <v>1757</v>
      </c>
      <c r="B1759" s="365" t="s">
        <v>7</v>
      </c>
      <c r="C1759" s="364" t="s">
        <v>1078</v>
      </c>
      <c r="D1759" s="364" t="s">
        <v>1131</v>
      </c>
      <c r="E1759" s="364" t="s">
        <v>258</v>
      </c>
      <c r="F1759" s="364" t="s">
        <v>1907</v>
      </c>
      <c r="G1759" s="365" t="s">
        <v>1908</v>
      </c>
      <c r="H1759" s="364" t="s">
        <v>983</v>
      </c>
      <c r="I1759" s="364" t="s">
        <v>1187</v>
      </c>
      <c r="J1759" s="366" t="s">
        <v>1909</v>
      </c>
      <c r="K1759" s="366">
        <v>0</v>
      </c>
      <c r="L1759" s="366">
        <v>0</v>
      </c>
      <c r="M1759" s="366">
        <v>0</v>
      </c>
      <c r="N1759" s="366">
        <v>0</v>
      </c>
    </row>
    <row r="1760" spans="1:14" ht="48">
      <c r="A1760" s="364">
        <v>1758</v>
      </c>
      <c r="B1760" s="365" t="s">
        <v>7</v>
      </c>
      <c r="C1760" s="364" t="s">
        <v>1078</v>
      </c>
      <c r="D1760" s="364" t="s">
        <v>1131</v>
      </c>
      <c r="E1760" s="364" t="s">
        <v>258</v>
      </c>
      <c r="F1760" s="364" t="s">
        <v>1442</v>
      </c>
      <c r="G1760" s="365" t="s">
        <v>984</v>
      </c>
      <c r="H1760" s="364" t="s">
        <v>304</v>
      </c>
      <c r="I1760" s="364" t="s">
        <v>1187</v>
      </c>
      <c r="J1760" s="366" t="s">
        <v>1443</v>
      </c>
      <c r="K1760" s="366">
        <v>-225807</v>
      </c>
      <c r="L1760" s="366">
        <v>-1</v>
      </c>
      <c r="M1760" s="366">
        <v>-225807</v>
      </c>
      <c r="N1760" s="366">
        <v>-1</v>
      </c>
    </row>
    <row r="1761" spans="1:14" ht="48">
      <c r="A1761" s="364">
        <v>1759</v>
      </c>
      <c r="B1761" s="365" t="s">
        <v>7</v>
      </c>
      <c r="C1761" s="364" t="s">
        <v>1078</v>
      </c>
      <c r="D1761" s="364" t="s">
        <v>1131</v>
      </c>
      <c r="E1761" s="364" t="s">
        <v>258</v>
      </c>
      <c r="F1761" s="364" t="s">
        <v>1448</v>
      </c>
      <c r="G1761" s="365" t="s">
        <v>379</v>
      </c>
      <c r="H1761" s="364" t="s">
        <v>304</v>
      </c>
      <c r="I1761" s="364" t="s">
        <v>1187</v>
      </c>
      <c r="J1761" s="366" t="s">
        <v>1388</v>
      </c>
      <c r="K1761" s="366">
        <v>1902255</v>
      </c>
      <c r="L1761" s="366">
        <v>5</v>
      </c>
      <c r="M1761" s="366">
        <v>1902255</v>
      </c>
      <c r="N1761" s="366">
        <v>5</v>
      </c>
    </row>
    <row r="1762" spans="1:14" ht="36">
      <c r="A1762" s="364">
        <v>1760</v>
      </c>
      <c r="B1762" s="365" t="s">
        <v>7</v>
      </c>
      <c r="C1762" s="364" t="s">
        <v>1078</v>
      </c>
      <c r="D1762" s="364" t="s">
        <v>1131</v>
      </c>
      <c r="E1762" s="364" t="s">
        <v>258</v>
      </c>
      <c r="F1762" s="364" t="s">
        <v>1453</v>
      </c>
      <c r="G1762" s="365" t="s">
        <v>374</v>
      </c>
      <c r="H1762" s="364" t="s">
        <v>304</v>
      </c>
      <c r="I1762" s="364" t="s">
        <v>1187</v>
      </c>
      <c r="J1762" s="366" t="s">
        <v>1454</v>
      </c>
      <c r="K1762" s="366">
        <v>1121988</v>
      </c>
      <c r="L1762" s="366">
        <v>4</v>
      </c>
      <c r="M1762" s="366">
        <v>1121988</v>
      </c>
      <c r="N1762" s="366">
        <v>4</v>
      </c>
    </row>
    <row r="1763" spans="1:14" ht="48">
      <c r="A1763" s="364">
        <v>1761</v>
      </c>
      <c r="B1763" s="365" t="s">
        <v>7</v>
      </c>
      <c r="C1763" s="364" t="s">
        <v>1078</v>
      </c>
      <c r="D1763" s="364" t="s">
        <v>1079</v>
      </c>
      <c r="E1763" s="364" t="s">
        <v>258</v>
      </c>
      <c r="F1763" s="364" t="s">
        <v>1446</v>
      </c>
      <c r="G1763" s="365" t="s">
        <v>985</v>
      </c>
      <c r="H1763" s="364" t="s">
        <v>439</v>
      </c>
      <c r="I1763" s="364" t="s">
        <v>1187</v>
      </c>
      <c r="J1763" s="366" t="s">
        <v>1447</v>
      </c>
      <c r="K1763" s="366">
        <v>-573349</v>
      </c>
      <c r="L1763" s="366">
        <v>-1</v>
      </c>
      <c r="M1763" s="366">
        <v>-573349</v>
      </c>
      <c r="N1763" s="366">
        <v>-1</v>
      </c>
    </row>
    <row r="1764" spans="1:14" ht="48">
      <c r="A1764" s="364">
        <v>1762</v>
      </c>
      <c r="B1764" s="365" t="s">
        <v>7</v>
      </c>
      <c r="C1764" s="364" t="s">
        <v>1078</v>
      </c>
      <c r="D1764" s="364" t="s">
        <v>1079</v>
      </c>
      <c r="E1764" s="364" t="s">
        <v>258</v>
      </c>
      <c r="F1764" s="364" t="s">
        <v>1897</v>
      </c>
      <c r="G1764" s="365" t="s">
        <v>1898</v>
      </c>
      <c r="H1764" s="364" t="s">
        <v>304</v>
      </c>
      <c r="I1764" s="364" t="s">
        <v>1187</v>
      </c>
      <c r="J1764" s="366" t="s">
        <v>1899</v>
      </c>
      <c r="K1764" s="366">
        <v>-225150</v>
      </c>
      <c r="L1764" s="366">
        <v>-1</v>
      </c>
      <c r="M1764" s="366">
        <v>-225150</v>
      </c>
      <c r="N1764" s="366">
        <v>-1</v>
      </c>
    </row>
    <row r="1765" spans="1:14" ht="36">
      <c r="A1765" s="364">
        <v>1763</v>
      </c>
      <c r="B1765" s="365" t="s">
        <v>7</v>
      </c>
      <c r="C1765" s="364" t="s">
        <v>1078</v>
      </c>
      <c r="D1765" s="364" t="s">
        <v>1131</v>
      </c>
      <c r="E1765" s="364" t="s">
        <v>258</v>
      </c>
      <c r="F1765" s="364" t="s">
        <v>1910</v>
      </c>
      <c r="G1765" s="365" t="s">
        <v>1911</v>
      </c>
      <c r="H1765" s="364" t="s">
        <v>297</v>
      </c>
      <c r="I1765" s="364" t="s">
        <v>1187</v>
      </c>
      <c r="J1765" s="366" t="s">
        <v>1912</v>
      </c>
      <c r="K1765" s="366">
        <v>1003075</v>
      </c>
      <c r="L1765" s="366">
        <v>4</v>
      </c>
      <c r="M1765" s="366">
        <v>1003075</v>
      </c>
      <c r="N1765" s="366">
        <v>4</v>
      </c>
    </row>
    <row r="1766" spans="1:14" ht="36">
      <c r="A1766" s="364">
        <v>1764</v>
      </c>
      <c r="B1766" s="365" t="s">
        <v>7</v>
      </c>
      <c r="C1766" s="364" t="s">
        <v>1078</v>
      </c>
      <c r="D1766" s="364" t="s">
        <v>1079</v>
      </c>
      <c r="E1766" s="364" t="s">
        <v>258</v>
      </c>
      <c r="F1766" s="364" t="s">
        <v>1625</v>
      </c>
      <c r="G1766" s="365" t="s">
        <v>1626</v>
      </c>
      <c r="H1766" s="364" t="s">
        <v>304</v>
      </c>
      <c r="I1766" s="364" t="s">
        <v>1187</v>
      </c>
      <c r="J1766" s="366" t="s">
        <v>1627</v>
      </c>
      <c r="K1766" s="366">
        <v>1042388</v>
      </c>
      <c r="L1766" s="366">
        <v>5</v>
      </c>
      <c r="M1766" s="366">
        <v>1042388</v>
      </c>
      <c r="N1766" s="366">
        <v>5</v>
      </c>
    </row>
    <row r="1767" spans="1:14" ht="48">
      <c r="A1767" s="364">
        <v>1765</v>
      </c>
      <c r="B1767" s="365" t="s">
        <v>7</v>
      </c>
      <c r="C1767" s="364" t="s">
        <v>1078</v>
      </c>
      <c r="D1767" s="364" t="s">
        <v>1079</v>
      </c>
      <c r="E1767" s="364" t="s">
        <v>258</v>
      </c>
      <c r="F1767" s="364" t="s">
        <v>1471</v>
      </c>
      <c r="G1767" s="365" t="s">
        <v>384</v>
      </c>
      <c r="H1767" s="364" t="s">
        <v>304</v>
      </c>
      <c r="I1767" s="364" t="s">
        <v>1187</v>
      </c>
      <c r="J1767" s="366" t="s">
        <v>1472</v>
      </c>
      <c r="K1767" s="366">
        <v>0</v>
      </c>
      <c r="L1767" s="366">
        <v>0</v>
      </c>
      <c r="M1767" s="366">
        <v>0</v>
      </c>
      <c r="N1767" s="366">
        <v>0</v>
      </c>
    </row>
    <row r="1768" spans="1:14" ht="48">
      <c r="A1768" s="364">
        <v>1766</v>
      </c>
      <c r="B1768" s="365" t="s">
        <v>7</v>
      </c>
      <c r="C1768" s="364" t="s">
        <v>1078</v>
      </c>
      <c r="D1768" s="364" t="s">
        <v>1079</v>
      </c>
      <c r="E1768" s="364" t="s">
        <v>258</v>
      </c>
      <c r="F1768" s="364" t="s">
        <v>1791</v>
      </c>
      <c r="G1768" s="365" t="s">
        <v>1792</v>
      </c>
      <c r="H1768" s="364" t="s">
        <v>304</v>
      </c>
      <c r="I1768" s="364" t="s">
        <v>1187</v>
      </c>
      <c r="J1768" s="366" t="s">
        <v>1793</v>
      </c>
      <c r="K1768" s="366">
        <v>-613890</v>
      </c>
      <c r="L1768" s="366">
        <v>-3</v>
      </c>
      <c r="M1768" s="366">
        <v>-613890</v>
      </c>
      <c r="N1768" s="366">
        <v>-3</v>
      </c>
    </row>
    <row r="1769" spans="1:14" ht="36">
      <c r="A1769" s="364">
        <v>1767</v>
      </c>
      <c r="B1769" s="365" t="s">
        <v>7</v>
      </c>
      <c r="C1769" s="364" t="s">
        <v>1078</v>
      </c>
      <c r="D1769" s="364" t="s">
        <v>1079</v>
      </c>
      <c r="E1769" s="364" t="s">
        <v>258</v>
      </c>
      <c r="F1769" s="364" t="s">
        <v>1198</v>
      </c>
      <c r="G1769" s="365" t="s">
        <v>346</v>
      </c>
      <c r="H1769" s="364" t="s">
        <v>304</v>
      </c>
      <c r="I1769" s="364" t="s">
        <v>1187</v>
      </c>
      <c r="J1769" s="366" t="s">
        <v>1199</v>
      </c>
      <c r="K1769" s="366">
        <v>647201</v>
      </c>
      <c r="L1769" s="366">
        <v>2</v>
      </c>
      <c r="M1769" s="366">
        <v>647201</v>
      </c>
      <c r="N1769" s="366">
        <v>2</v>
      </c>
    </row>
    <row r="1770" spans="1:14" ht="60">
      <c r="A1770" s="364">
        <v>1768</v>
      </c>
      <c r="B1770" s="365" t="s">
        <v>7</v>
      </c>
      <c r="C1770" s="364" t="s">
        <v>1078</v>
      </c>
      <c r="D1770" s="364" t="s">
        <v>1079</v>
      </c>
      <c r="E1770" s="364" t="s">
        <v>258</v>
      </c>
      <c r="F1770" s="364" t="s">
        <v>1913</v>
      </c>
      <c r="G1770" s="365" t="s">
        <v>1914</v>
      </c>
      <c r="H1770" s="364" t="s">
        <v>304</v>
      </c>
      <c r="I1770" s="364" t="s">
        <v>1187</v>
      </c>
      <c r="J1770" s="366" t="s">
        <v>1915</v>
      </c>
      <c r="K1770" s="366">
        <v>997985</v>
      </c>
      <c r="L1770" s="366">
        <v>2</v>
      </c>
      <c r="M1770" s="366">
        <v>997985</v>
      </c>
      <c r="N1770" s="366">
        <v>2</v>
      </c>
    </row>
    <row r="1771" spans="1:14" ht="48">
      <c r="A1771" s="364">
        <v>1769</v>
      </c>
      <c r="B1771" s="365" t="s">
        <v>7</v>
      </c>
      <c r="C1771" s="364" t="s">
        <v>1078</v>
      </c>
      <c r="D1771" s="364" t="s">
        <v>1079</v>
      </c>
      <c r="E1771" s="364" t="s">
        <v>258</v>
      </c>
      <c r="F1771" s="364" t="s">
        <v>1478</v>
      </c>
      <c r="G1771" s="365" t="s">
        <v>1027</v>
      </c>
      <c r="H1771" s="364" t="s">
        <v>304</v>
      </c>
      <c r="I1771" s="364" t="s">
        <v>1187</v>
      </c>
      <c r="J1771" s="366" t="s">
        <v>1479</v>
      </c>
      <c r="K1771" s="366">
        <v>0</v>
      </c>
      <c r="L1771" s="366">
        <v>0</v>
      </c>
      <c r="M1771" s="366">
        <v>0</v>
      </c>
      <c r="N1771" s="366">
        <v>0</v>
      </c>
    </row>
    <row r="1772" spans="1:14" ht="60">
      <c r="A1772" s="364">
        <v>1770</v>
      </c>
      <c r="B1772" s="365" t="s">
        <v>7</v>
      </c>
      <c r="C1772" s="364" t="s">
        <v>1078</v>
      </c>
      <c r="D1772" s="364" t="s">
        <v>1079</v>
      </c>
      <c r="E1772" s="364" t="s">
        <v>258</v>
      </c>
      <c r="F1772" s="364" t="s">
        <v>1916</v>
      </c>
      <c r="G1772" s="365" t="s">
        <v>1917</v>
      </c>
      <c r="H1772" s="364" t="s">
        <v>304</v>
      </c>
      <c r="I1772" s="364" t="s">
        <v>1187</v>
      </c>
      <c r="J1772" s="366" t="s">
        <v>1918</v>
      </c>
      <c r="K1772" s="366">
        <v>6606842</v>
      </c>
      <c r="L1772" s="366">
        <v>30</v>
      </c>
      <c r="M1772" s="366">
        <v>6606842</v>
      </c>
      <c r="N1772" s="366">
        <v>30</v>
      </c>
    </row>
    <row r="1773" spans="1:14" ht="36">
      <c r="A1773" s="364">
        <v>1771</v>
      </c>
      <c r="B1773" s="365" t="s">
        <v>7</v>
      </c>
      <c r="C1773" s="364" t="s">
        <v>1078</v>
      </c>
      <c r="D1773" s="364" t="s">
        <v>1079</v>
      </c>
      <c r="E1773" s="364" t="s">
        <v>258</v>
      </c>
      <c r="F1773" s="364" t="s">
        <v>1919</v>
      </c>
      <c r="G1773" s="365" t="s">
        <v>1920</v>
      </c>
      <c r="H1773" s="364" t="s">
        <v>304</v>
      </c>
      <c r="I1773" s="364" t="s">
        <v>1187</v>
      </c>
      <c r="J1773" s="366" t="s">
        <v>1454</v>
      </c>
      <c r="K1773" s="366">
        <v>1121988</v>
      </c>
      <c r="L1773" s="366">
        <v>4</v>
      </c>
      <c r="M1773" s="366">
        <v>1121988</v>
      </c>
      <c r="N1773" s="366">
        <v>4</v>
      </c>
    </row>
    <row r="1774" spans="1:14" ht="48">
      <c r="A1774" s="364">
        <v>1772</v>
      </c>
      <c r="B1774" s="365" t="s">
        <v>7</v>
      </c>
      <c r="C1774" s="364" t="s">
        <v>1078</v>
      </c>
      <c r="D1774" s="364" t="s">
        <v>1090</v>
      </c>
      <c r="E1774" s="364" t="s">
        <v>258</v>
      </c>
      <c r="F1774" s="364" t="s">
        <v>1384</v>
      </c>
      <c r="G1774" s="365" t="s">
        <v>961</v>
      </c>
      <c r="H1774" s="364" t="s">
        <v>283</v>
      </c>
      <c r="I1774" s="364" t="s">
        <v>1187</v>
      </c>
      <c r="J1774" s="366" t="s">
        <v>1385</v>
      </c>
      <c r="K1774" s="366">
        <v>-1</v>
      </c>
      <c r="L1774" s="366">
        <v>0</v>
      </c>
      <c r="M1774" s="366">
        <v>-1</v>
      </c>
      <c r="N1774" s="366">
        <v>0</v>
      </c>
    </row>
    <row r="1775" spans="1:14" ht="48">
      <c r="A1775" s="364">
        <v>1773</v>
      </c>
      <c r="B1775" s="365" t="s">
        <v>7</v>
      </c>
      <c r="C1775" s="364" t="s">
        <v>1078</v>
      </c>
      <c r="D1775" s="364" t="s">
        <v>1090</v>
      </c>
      <c r="E1775" s="364" t="s">
        <v>258</v>
      </c>
      <c r="F1775" s="364" t="s">
        <v>1296</v>
      </c>
      <c r="G1775" s="365" t="s">
        <v>995</v>
      </c>
      <c r="H1775" s="364" t="s">
        <v>283</v>
      </c>
      <c r="I1775" s="364" t="s">
        <v>1187</v>
      </c>
      <c r="J1775" s="366" t="s">
        <v>1297</v>
      </c>
      <c r="K1775" s="366">
        <v>1775037</v>
      </c>
      <c r="L1775" s="366">
        <v>5</v>
      </c>
      <c r="M1775" s="366">
        <v>1775037</v>
      </c>
      <c r="N1775" s="366">
        <v>5</v>
      </c>
    </row>
    <row r="1776" spans="1:14" ht="36">
      <c r="A1776" s="364">
        <v>1774</v>
      </c>
      <c r="B1776" s="365" t="s">
        <v>7</v>
      </c>
      <c r="C1776" s="364" t="s">
        <v>1078</v>
      </c>
      <c r="D1776" s="364" t="s">
        <v>1079</v>
      </c>
      <c r="E1776" s="364" t="s">
        <v>258</v>
      </c>
      <c r="F1776" s="364" t="s">
        <v>1760</v>
      </c>
      <c r="G1776" s="365" t="s">
        <v>1761</v>
      </c>
      <c r="H1776" s="364" t="s">
        <v>304</v>
      </c>
      <c r="I1776" s="364" t="s">
        <v>1187</v>
      </c>
      <c r="J1776" s="366" t="s">
        <v>1762</v>
      </c>
      <c r="K1776" s="366">
        <v>0</v>
      </c>
      <c r="L1776" s="366">
        <v>0</v>
      </c>
      <c r="M1776" s="366">
        <v>0</v>
      </c>
      <c r="N1776" s="366">
        <v>0</v>
      </c>
    </row>
    <row r="1777" spans="1:14" ht="60">
      <c r="A1777" s="364">
        <v>1775</v>
      </c>
      <c r="B1777" s="365" t="s">
        <v>7</v>
      </c>
      <c r="C1777" s="364" t="s">
        <v>1078</v>
      </c>
      <c r="D1777" s="364" t="s">
        <v>1079</v>
      </c>
      <c r="E1777" s="364" t="s">
        <v>258</v>
      </c>
      <c r="F1777" s="364" t="s">
        <v>1354</v>
      </c>
      <c r="G1777" s="365" t="s">
        <v>1055</v>
      </c>
      <c r="H1777" s="364" t="s">
        <v>301</v>
      </c>
      <c r="I1777" s="364" t="s">
        <v>1187</v>
      </c>
      <c r="J1777" s="366" t="s">
        <v>1355</v>
      </c>
      <c r="K1777" s="366">
        <v>-48114</v>
      </c>
      <c r="L1777" s="366">
        <v>0</v>
      </c>
      <c r="M1777" s="366">
        <v>-48114</v>
      </c>
      <c r="N1777" s="366">
        <v>0</v>
      </c>
    </row>
    <row r="1778" spans="1:14" ht="48">
      <c r="A1778" s="364">
        <v>1776</v>
      </c>
      <c r="B1778" s="365" t="s">
        <v>7</v>
      </c>
      <c r="C1778" s="364" t="s">
        <v>1078</v>
      </c>
      <c r="D1778" s="364" t="s">
        <v>1079</v>
      </c>
      <c r="E1778" s="364" t="s">
        <v>258</v>
      </c>
      <c r="F1778" s="364" t="s">
        <v>1876</v>
      </c>
      <c r="G1778" s="365" t="s">
        <v>1877</v>
      </c>
      <c r="H1778" s="364" t="s">
        <v>304</v>
      </c>
      <c r="I1778" s="364" t="s">
        <v>1187</v>
      </c>
      <c r="J1778" s="366" t="s">
        <v>1878</v>
      </c>
      <c r="K1778" s="366">
        <v>-479370</v>
      </c>
      <c r="L1778" s="366">
        <v>-2</v>
      </c>
      <c r="M1778" s="366">
        <v>-479370</v>
      </c>
      <c r="N1778" s="366">
        <v>-2</v>
      </c>
    </row>
    <row r="1779" spans="1:14" ht="24">
      <c r="A1779" s="364">
        <v>1777</v>
      </c>
      <c r="B1779" s="365" t="s">
        <v>7</v>
      </c>
      <c r="C1779" s="364" t="s">
        <v>1078</v>
      </c>
      <c r="D1779" s="364" t="s">
        <v>1079</v>
      </c>
      <c r="E1779" s="364" t="s">
        <v>258</v>
      </c>
      <c r="F1779" s="364" t="s">
        <v>1788</v>
      </c>
      <c r="G1779" s="365" t="s">
        <v>1789</v>
      </c>
      <c r="H1779" s="364" t="s">
        <v>304</v>
      </c>
      <c r="I1779" s="364" t="s">
        <v>1187</v>
      </c>
      <c r="J1779" s="366" t="s">
        <v>1790</v>
      </c>
      <c r="K1779" s="366">
        <v>601932</v>
      </c>
      <c r="L1779" s="366">
        <v>2</v>
      </c>
      <c r="M1779" s="366">
        <v>601932</v>
      </c>
      <c r="N1779" s="366">
        <v>2</v>
      </c>
    </row>
    <row r="1780" spans="1:14" ht="36">
      <c r="A1780" s="364">
        <v>1778</v>
      </c>
      <c r="B1780" s="365" t="s">
        <v>7</v>
      </c>
      <c r="C1780" s="364" t="s">
        <v>1078</v>
      </c>
      <c r="D1780" s="364" t="s">
        <v>1131</v>
      </c>
      <c r="E1780" s="364" t="s">
        <v>258</v>
      </c>
      <c r="F1780" s="364" t="s">
        <v>1311</v>
      </c>
      <c r="G1780" s="365" t="s">
        <v>381</v>
      </c>
      <c r="H1780" s="364" t="s">
        <v>304</v>
      </c>
      <c r="I1780" s="364" t="s">
        <v>1187</v>
      </c>
      <c r="J1780" s="366" t="s">
        <v>1312</v>
      </c>
      <c r="K1780" s="366">
        <v>-61300</v>
      </c>
      <c r="L1780" s="366">
        <v>0</v>
      </c>
      <c r="M1780" s="366">
        <v>-61300</v>
      </c>
      <c r="N1780" s="366">
        <v>0</v>
      </c>
    </row>
    <row r="1781" spans="1:14" ht="60">
      <c r="A1781" s="364">
        <v>1779</v>
      </c>
      <c r="B1781" s="365" t="s">
        <v>7</v>
      </c>
      <c r="C1781" s="364" t="s">
        <v>1078</v>
      </c>
      <c r="D1781" s="364" t="s">
        <v>1079</v>
      </c>
      <c r="E1781" s="364" t="s">
        <v>258</v>
      </c>
      <c r="F1781" s="364" t="s">
        <v>1188</v>
      </c>
      <c r="G1781" s="365" t="s">
        <v>329</v>
      </c>
      <c r="H1781" s="364" t="s">
        <v>304</v>
      </c>
      <c r="I1781" s="364" t="s">
        <v>1187</v>
      </c>
      <c r="J1781" s="366" t="s">
        <v>1189</v>
      </c>
      <c r="K1781" s="366">
        <v>5497308</v>
      </c>
      <c r="L1781" s="366">
        <v>15</v>
      </c>
      <c r="M1781" s="366">
        <v>5497308</v>
      </c>
      <c r="N1781" s="366">
        <v>15</v>
      </c>
    </row>
    <row r="1782" spans="1:14" ht="48">
      <c r="A1782" s="364">
        <v>1780</v>
      </c>
      <c r="B1782" s="365" t="s">
        <v>7</v>
      </c>
      <c r="C1782" s="364" t="s">
        <v>1078</v>
      </c>
      <c r="D1782" s="364" t="s">
        <v>1079</v>
      </c>
      <c r="E1782" s="364" t="s">
        <v>258</v>
      </c>
      <c r="F1782" s="364" t="s">
        <v>1218</v>
      </c>
      <c r="G1782" s="365" t="s">
        <v>342</v>
      </c>
      <c r="H1782" s="364" t="s">
        <v>301</v>
      </c>
      <c r="I1782" s="364" t="s">
        <v>1187</v>
      </c>
      <c r="J1782" s="366" t="s">
        <v>1219</v>
      </c>
      <c r="K1782" s="366">
        <v>1994363</v>
      </c>
      <c r="L1782" s="366">
        <v>6</v>
      </c>
      <c r="M1782" s="366">
        <v>1994363</v>
      </c>
      <c r="N1782" s="366">
        <v>6</v>
      </c>
    </row>
    <row r="1783" spans="1:14" ht="48">
      <c r="A1783" s="364">
        <v>1781</v>
      </c>
      <c r="B1783" s="365" t="s">
        <v>7</v>
      </c>
      <c r="C1783" s="364" t="s">
        <v>1078</v>
      </c>
      <c r="D1783" s="364" t="s">
        <v>1079</v>
      </c>
      <c r="E1783" s="364" t="s">
        <v>258</v>
      </c>
      <c r="F1783" s="364" t="s">
        <v>1220</v>
      </c>
      <c r="G1783" s="365" t="s">
        <v>355</v>
      </c>
      <c r="H1783" s="364" t="s">
        <v>301</v>
      </c>
      <c r="I1783" s="364" t="s">
        <v>1187</v>
      </c>
      <c r="J1783" s="366" t="s">
        <v>1221</v>
      </c>
      <c r="K1783" s="366">
        <v>-1978185</v>
      </c>
      <c r="L1783" s="366">
        <v>-5</v>
      </c>
      <c r="M1783" s="366">
        <v>-1978185</v>
      </c>
      <c r="N1783" s="366">
        <v>-5</v>
      </c>
    </row>
    <row r="1784" spans="1:14" ht="36">
      <c r="A1784" s="364">
        <v>1782</v>
      </c>
      <c r="B1784" s="365" t="s">
        <v>7</v>
      </c>
      <c r="C1784" s="364" t="s">
        <v>1078</v>
      </c>
      <c r="D1784" s="364" t="s">
        <v>1079</v>
      </c>
      <c r="E1784" s="364" t="s">
        <v>258</v>
      </c>
      <c r="F1784" s="364" t="s">
        <v>1408</v>
      </c>
      <c r="G1784" s="365" t="s">
        <v>456</v>
      </c>
      <c r="H1784" s="364" t="s">
        <v>439</v>
      </c>
      <c r="I1784" s="364" t="s">
        <v>1187</v>
      </c>
      <c r="J1784" s="366" t="s">
        <v>1409</v>
      </c>
      <c r="K1784" s="366">
        <v>0</v>
      </c>
      <c r="L1784" s="366">
        <v>0</v>
      </c>
      <c r="M1784" s="366">
        <v>0</v>
      </c>
      <c r="N1784" s="366">
        <v>0</v>
      </c>
    </row>
    <row r="1785" spans="1:14" ht="36">
      <c r="A1785" s="364">
        <v>1783</v>
      </c>
      <c r="B1785" s="365" t="s">
        <v>7</v>
      </c>
      <c r="C1785" s="364" t="s">
        <v>1078</v>
      </c>
      <c r="D1785" s="364" t="s">
        <v>1090</v>
      </c>
      <c r="E1785" s="364" t="s">
        <v>258</v>
      </c>
      <c r="F1785" s="364" t="s">
        <v>1474</v>
      </c>
      <c r="G1785" s="365" t="s">
        <v>1062</v>
      </c>
      <c r="H1785" s="364" t="s">
        <v>283</v>
      </c>
      <c r="I1785" s="364" t="s">
        <v>1187</v>
      </c>
      <c r="J1785" s="366" t="s">
        <v>1475</v>
      </c>
      <c r="K1785" s="366">
        <v>-316128</v>
      </c>
      <c r="L1785" s="366">
        <v>-1</v>
      </c>
      <c r="M1785" s="366">
        <v>-316128</v>
      </c>
      <c r="N1785" s="366">
        <v>-1</v>
      </c>
    </row>
    <row r="1786" spans="1:14" ht="24">
      <c r="A1786" s="364">
        <v>1784</v>
      </c>
      <c r="B1786" s="365" t="s">
        <v>7</v>
      </c>
      <c r="C1786" s="364" t="s">
        <v>1078</v>
      </c>
      <c r="D1786" s="364" t="s">
        <v>1090</v>
      </c>
      <c r="E1786" s="364" t="s">
        <v>258</v>
      </c>
      <c r="F1786" s="364" t="s">
        <v>1763</v>
      </c>
      <c r="G1786" s="365" t="s">
        <v>1764</v>
      </c>
      <c r="H1786" s="364" t="s">
        <v>283</v>
      </c>
      <c r="I1786" s="364" t="s">
        <v>1187</v>
      </c>
      <c r="J1786" s="366" t="s">
        <v>1765</v>
      </c>
      <c r="K1786" s="366">
        <v>1412665</v>
      </c>
      <c r="L1786" s="366">
        <v>4</v>
      </c>
      <c r="M1786" s="366">
        <v>1412665</v>
      </c>
      <c r="N1786" s="366">
        <v>4</v>
      </c>
    </row>
    <row r="1787" spans="1:14" ht="48">
      <c r="A1787" s="364">
        <v>1785</v>
      </c>
      <c r="B1787" s="365" t="s">
        <v>7</v>
      </c>
      <c r="C1787" s="364" t="s">
        <v>1078</v>
      </c>
      <c r="D1787" s="364" t="s">
        <v>1079</v>
      </c>
      <c r="E1787" s="364" t="s">
        <v>258</v>
      </c>
      <c r="F1787" s="364" t="s">
        <v>1190</v>
      </c>
      <c r="G1787" s="365" t="s">
        <v>373</v>
      </c>
      <c r="H1787" s="364" t="s">
        <v>305</v>
      </c>
      <c r="I1787" s="364" t="s">
        <v>1187</v>
      </c>
      <c r="J1787" s="366" t="s">
        <v>1191</v>
      </c>
      <c r="K1787" s="366">
        <v>11645273</v>
      </c>
      <c r="L1787" s="366">
        <v>35</v>
      </c>
      <c r="M1787" s="366">
        <v>11645273</v>
      </c>
      <c r="N1787" s="366">
        <v>35</v>
      </c>
    </row>
    <row r="1788" spans="1:14" ht="36">
      <c r="A1788" s="364">
        <v>1786</v>
      </c>
      <c r="B1788" s="365" t="s">
        <v>7</v>
      </c>
      <c r="C1788" s="364" t="s">
        <v>1078</v>
      </c>
      <c r="D1788" s="364" t="s">
        <v>1079</v>
      </c>
      <c r="E1788" s="364" t="s">
        <v>258</v>
      </c>
      <c r="F1788" s="364" t="s">
        <v>1192</v>
      </c>
      <c r="G1788" s="365" t="s">
        <v>382</v>
      </c>
      <c r="H1788" s="364" t="s">
        <v>305</v>
      </c>
      <c r="I1788" s="364" t="s">
        <v>1187</v>
      </c>
      <c r="J1788" s="366" t="s">
        <v>1193</v>
      </c>
      <c r="K1788" s="366">
        <v>3136368</v>
      </c>
      <c r="L1788" s="366">
        <v>9</v>
      </c>
      <c r="M1788" s="366">
        <v>3136368</v>
      </c>
      <c r="N1788" s="366">
        <v>9</v>
      </c>
    </row>
    <row r="1789" spans="1:14" ht="48">
      <c r="A1789" s="364">
        <v>1787</v>
      </c>
      <c r="B1789" s="365" t="s">
        <v>7</v>
      </c>
      <c r="C1789" s="364" t="s">
        <v>1078</v>
      </c>
      <c r="D1789" s="364" t="s">
        <v>1079</v>
      </c>
      <c r="E1789" s="364" t="s">
        <v>258</v>
      </c>
      <c r="F1789" s="364" t="s">
        <v>1366</v>
      </c>
      <c r="G1789" s="365" t="s">
        <v>353</v>
      </c>
      <c r="H1789" s="364" t="s">
        <v>305</v>
      </c>
      <c r="I1789" s="364" t="s">
        <v>1187</v>
      </c>
      <c r="J1789" s="366" t="s">
        <v>1367</v>
      </c>
      <c r="K1789" s="366">
        <v>2629080</v>
      </c>
      <c r="L1789" s="366">
        <v>8</v>
      </c>
      <c r="M1789" s="366">
        <v>2629080</v>
      </c>
      <c r="N1789" s="366">
        <v>8</v>
      </c>
    </row>
    <row r="1790" spans="1:14" ht="48">
      <c r="A1790" s="364">
        <v>1788</v>
      </c>
      <c r="B1790" s="365" t="s">
        <v>7</v>
      </c>
      <c r="C1790" s="364" t="s">
        <v>1078</v>
      </c>
      <c r="D1790" s="364" t="s">
        <v>1079</v>
      </c>
      <c r="E1790" s="364" t="s">
        <v>258</v>
      </c>
      <c r="F1790" s="364" t="s">
        <v>1194</v>
      </c>
      <c r="G1790" s="365" t="s">
        <v>997</v>
      </c>
      <c r="H1790" s="364" t="s">
        <v>305</v>
      </c>
      <c r="I1790" s="364" t="s">
        <v>1187</v>
      </c>
      <c r="J1790" s="366" t="s">
        <v>1195</v>
      </c>
      <c r="K1790" s="366">
        <v>7144523</v>
      </c>
      <c r="L1790" s="366">
        <v>20</v>
      </c>
      <c r="M1790" s="366">
        <v>7144523</v>
      </c>
      <c r="N1790" s="366">
        <v>20</v>
      </c>
    </row>
    <row r="1791" spans="1:14" ht="48">
      <c r="A1791" s="364">
        <v>1789</v>
      </c>
      <c r="B1791" s="365" t="s">
        <v>7</v>
      </c>
      <c r="C1791" s="364" t="s">
        <v>1078</v>
      </c>
      <c r="D1791" s="364" t="s">
        <v>1079</v>
      </c>
      <c r="E1791" s="364" t="s">
        <v>258</v>
      </c>
      <c r="F1791" s="364" t="s">
        <v>1234</v>
      </c>
      <c r="G1791" s="365" t="s">
        <v>471</v>
      </c>
      <c r="H1791" s="364" t="s">
        <v>305</v>
      </c>
      <c r="I1791" s="364" t="s">
        <v>1187</v>
      </c>
      <c r="J1791" s="366" t="s">
        <v>1235</v>
      </c>
      <c r="K1791" s="366">
        <v>0</v>
      </c>
      <c r="L1791" s="366">
        <v>0</v>
      </c>
      <c r="M1791" s="366">
        <v>0</v>
      </c>
      <c r="N1791" s="366">
        <v>0</v>
      </c>
    </row>
    <row r="1792" spans="1:14" ht="36">
      <c r="A1792" s="364">
        <v>1790</v>
      </c>
      <c r="B1792" s="365" t="s">
        <v>7</v>
      </c>
      <c r="C1792" s="364" t="s">
        <v>1078</v>
      </c>
      <c r="D1792" s="364" t="s">
        <v>1090</v>
      </c>
      <c r="E1792" s="364" t="s">
        <v>258</v>
      </c>
      <c r="F1792" s="364" t="s">
        <v>1840</v>
      </c>
      <c r="G1792" s="365" t="s">
        <v>1841</v>
      </c>
      <c r="H1792" s="364" t="s">
        <v>283</v>
      </c>
      <c r="I1792" s="364" t="s">
        <v>1187</v>
      </c>
      <c r="J1792" s="366" t="s">
        <v>1842</v>
      </c>
      <c r="K1792" s="366">
        <v>-389310</v>
      </c>
      <c r="L1792" s="366">
        <v>-1</v>
      </c>
      <c r="M1792" s="366">
        <v>-389310</v>
      </c>
      <c r="N1792" s="366">
        <v>-1</v>
      </c>
    </row>
    <row r="1793" spans="1:14" ht="60">
      <c r="A1793" s="364">
        <v>1791</v>
      </c>
      <c r="B1793" s="365" t="s">
        <v>7</v>
      </c>
      <c r="C1793" s="364" t="s">
        <v>1078</v>
      </c>
      <c r="D1793" s="364" t="s">
        <v>1079</v>
      </c>
      <c r="E1793" s="364" t="s">
        <v>258</v>
      </c>
      <c r="F1793" s="364" t="s">
        <v>1386</v>
      </c>
      <c r="G1793" s="365" t="s">
        <v>1029</v>
      </c>
      <c r="H1793" s="364" t="s">
        <v>301</v>
      </c>
      <c r="I1793" s="364" t="s">
        <v>1187</v>
      </c>
      <c r="J1793" s="366" t="s">
        <v>1387</v>
      </c>
      <c r="K1793" s="366">
        <v>0</v>
      </c>
      <c r="L1793" s="366">
        <v>0</v>
      </c>
      <c r="M1793" s="366">
        <v>0</v>
      </c>
      <c r="N1793" s="366">
        <v>0</v>
      </c>
    </row>
    <row r="1794" spans="1:14" ht="72">
      <c r="A1794" s="364">
        <v>1792</v>
      </c>
      <c r="B1794" s="365" t="s">
        <v>7</v>
      </c>
      <c r="C1794" s="364" t="s">
        <v>1078</v>
      </c>
      <c r="D1794" s="364" t="s">
        <v>1079</v>
      </c>
      <c r="E1794" s="364" t="s">
        <v>258</v>
      </c>
      <c r="F1794" s="364" t="s">
        <v>1236</v>
      </c>
      <c r="G1794" s="365" t="s">
        <v>383</v>
      </c>
      <c r="H1794" s="364" t="s">
        <v>305</v>
      </c>
      <c r="I1794" s="364" t="s">
        <v>1187</v>
      </c>
      <c r="J1794" s="366" t="s">
        <v>1237</v>
      </c>
      <c r="K1794" s="366">
        <v>-6653214</v>
      </c>
      <c r="L1794" s="366">
        <v>-26</v>
      </c>
      <c r="M1794" s="366">
        <v>-6653214</v>
      </c>
      <c r="N1794" s="366">
        <v>-26</v>
      </c>
    </row>
    <row r="1795" spans="1:14" ht="60">
      <c r="A1795" s="364">
        <v>1793</v>
      </c>
      <c r="B1795" s="365" t="s">
        <v>7</v>
      </c>
      <c r="C1795" s="364" t="s">
        <v>1078</v>
      </c>
      <c r="D1795" s="364" t="s">
        <v>1079</v>
      </c>
      <c r="E1795" s="364" t="s">
        <v>258</v>
      </c>
      <c r="F1795" s="364" t="s">
        <v>1434</v>
      </c>
      <c r="G1795" s="365" t="s">
        <v>1023</v>
      </c>
      <c r="H1795" s="364" t="s">
        <v>305</v>
      </c>
      <c r="I1795" s="364" t="s">
        <v>1187</v>
      </c>
      <c r="J1795" s="366" t="s">
        <v>1435</v>
      </c>
      <c r="K1795" s="366">
        <v>293493</v>
      </c>
      <c r="L1795" s="366">
        <v>1</v>
      </c>
      <c r="M1795" s="366">
        <v>293493</v>
      </c>
      <c r="N1795" s="366">
        <v>1</v>
      </c>
    </row>
    <row r="1796" spans="1:14" ht="60">
      <c r="A1796" s="364">
        <v>1794</v>
      </c>
      <c r="B1796" s="365" t="s">
        <v>7</v>
      </c>
      <c r="C1796" s="364" t="s">
        <v>1078</v>
      </c>
      <c r="D1796" s="364" t="s">
        <v>1079</v>
      </c>
      <c r="E1796" s="364" t="s">
        <v>258</v>
      </c>
      <c r="F1796" s="364" t="s">
        <v>1803</v>
      </c>
      <c r="G1796" s="365" t="s">
        <v>1804</v>
      </c>
      <c r="H1796" s="364" t="s">
        <v>305</v>
      </c>
      <c r="I1796" s="364" t="s">
        <v>1187</v>
      </c>
      <c r="J1796" s="366" t="s">
        <v>1805</v>
      </c>
      <c r="K1796" s="366">
        <v>543991</v>
      </c>
      <c r="L1796" s="366">
        <v>2</v>
      </c>
      <c r="M1796" s="366">
        <v>543991</v>
      </c>
      <c r="N1796" s="366">
        <v>2</v>
      </c>
    </row>
    <row r="1797" spans="1:14" ht="24">
      <c r="A1797" s="364">
        <v>1795</v>
      </c>
      <c r="B1797" s="365" t="s">
        <v>7</v>
      </c>
      <c r="C1797" s="364" t="s">
        <v>1078</v>
      </c>
      <c r="D1797" s="364" t="s">
        <v>1079</v>
      </c>
      <c r="E1797" s="364" t="s">
        <v>258</v>
      </c>
      <c r="F1797" s="364" t="s">
        <v>1401</v>
      </c>
      <c r="G1797" s="365" t="s">
        <v>1047</v>
      </c>
      <c r="H1797" s="364" t="s">
        <v>1039</v>
      </c>
      <c r="I1797" s="364" t="s">
        <v>1081</v>
      </c>
      <c r="J1797" s="366" t="s">
        <v>1402</v>
      </c>
      <c r="K1797" s="366">
        <v>260304</v>
      </c>
      <c r="L1797" s="366">
        <v>2</v>
      </c>
      <c r="M1797" s="366">
        <v>260304</v>
      </c>
      <c r="N1797" s="366">
        <v>2</v>
      </c>
    </row>
    <row r="1798" spans="1:14" ht="24">
      <c r="A1798" s="364">
        <v>1796</v>
      </c>
      <c r="B1798" s="365" t="s">
        <v>7</v>
      </c>
      <c r="C1798" s="364" t="s">
        <v>1078</v>
      </c>
      <c r="D1798" s="364" t="s">
        <v>1079</v>
      </c>
      <c r="E1798" s="364" t="s">
        <v>258</v>
      </c>
      <c r="F1798" s="364" t="s">
        <v>1098</v>
      </c>
      <c r="G1798" s="365" t="s">
        <v>311</v>
      </c>
      <c r="H1798" s="364" t="s">
        <v>294</v>
      </c>
      <c r="I1798" s="364" t="s">
        <v>1081</v>
      </c>
      <c r="J1798" s="366" t="s">
        <v>1099</v>
      </c>
      <c r="K1798" s="366">
        <v>96506</v>
      </c>
      <c r="L1798" s="366">
        <v>1</v>
      </c>
      <c r="M1798" s="366">
        <v>96506</v>
      </c>
      <c r="N1798" s="366">
        <v>1</v>
      </c>
    </row>
    <row r="1799" spans="1:14" ht="36">
      <c r="A1799" s="364">
        <v>1797</v>
      </c>
      <c r="B1799" s="365" t="s">
        <v>7</v>
      </c>
      <c r="C1799" s="364" t="s">
        <v>1078</v>
      </c>
      <c r="D1799" s="364" t="s">
        <v>1086</v>
      </c>
      <c r="E1799" s="364" t="s">
        <v>258</v>
      </c>
      <c r="F1799" s="364" t="s">
        <v>1867</v>
      </c>
      <c r="G1799" s="365" t="s">
        <v>415</v>
      </c>
      <c r="H1799" s="364" t="s">
        <v>293</v>
      </c>
      <c r="I1799" s="364" t="s">
        <v>1081</v>
      </c>
      <c r="J1799" s="366" t="s">
        <v>1209</v>
      </c>
      <c r="K1799" s="366">
        <v>-428472</v>
      </c>
      <c r="L1799" s="366">
        <v>-6</v>
      </c>
      <c r="M1799" s="366">
        <v>-428472</v>
      </c>
      <c r="N1799" s="366">
        <v>-6</v>
      </c>
    </row>
    <row r="1800" spans="1:14" ht="36">
      <c r="A1800" s="364">
        <v>1798</v>
      </c>
      <c r="B1800" s="365" t="s">
        <v>7</v>
      </c>
      <c r="C1800" s="364" t="s">
        <v>1078</v>
      </c>
      <c r="D1800" s="364" t="s">
        <v>1079</v>
      </c>
      <c r="E1800" s="364" t="s">
        <v>258</v>
      </c>
      <c r="F1800" s="364" t="s">
        <v>1144</v>
      </c>
      <c r="G1800" s="365" t="s">
        <v>332</v>
      </c>
      <c r="H1800" s="364" t="s">
        <v>293</v>
      </c>
      <c r="I1800" s="364" t="s">
        <v>1081</v>
      </c>
      <c r="J1800" s="366" t="s">
        <v>1145</v>
      </c>
      <c r="K1800" s="366">
        <v>4039420</v>
      </c>
      <c r="L1800" s="366">
        <v>43</v>
      </c>
      <c r="M1800" s="366">
        <v>4039420</v>
      </c>
      <c r="N1800" s="366">
        <v>43</v>
      </c>
    </row>
    <row r="1801" spans="1:14" ht="48">
      <c r="A1801" s="364">
        <v>1799</v>
      </c>
      <c r="B1801" s="365" t="s">
        <v>7</v>
      </c>
      <c r="C1801" s="364" t="s">
        <v>1078</v>
      </c>
      <c r="D1801" s="364" t="s">
        <v>1159</v>
      </c>
      <c r="E1801" s="364" t="s">
        <v>258</v>
      </c>
      <c r="F1801" s="364" t="s">
        <v>1178</v>
      </c>
      <c r="G1801" s="365" t="s">
        <v>344</v>
      </c>
      <c r="H1801" s="364" t="s">
        <v>293</v>
      </c>
      <c r="I1801" s="364" t="s">
        <v>1081</v>
      </c>
      <c r="J1801" s="366" t="s">
        <v>1179</v>
      </c>
      <c r="K1801" s="366">
        <v>351824</v>
      </c>
      <c r="L1801" s="366">
        <v>4</v>
      </c>
      <c r="M1801" s="366">
        <v>351824</v>
      </c>
      <c r="N1801" s="366">
        <v>4</v>
      </c>
    </row>
    <row r="1802" spans="1:14" ht="48">
      <c r="A1802" s="364">
        <v>1800</v>
      </c>
      <c r="B1802" s="365" t="s">
        <v>7</v>
      </c>
      <c r="C1802" s="364" t="s">
        <v>1078</v>
      </c>
      <c r="D1802" s="364" t="s">
        <v>1159</v>
      </c>
      <c r="E1802" s="364" t="s">
        <v>258</v>
      </c>
      <c r="F1802" s="364" t="s">
        <v>1165</v>
      </c>
      <c r="G1802" s="365" t="s">
        <v>416</v>
      </c>
      <c r="H1802" s="364" t="s">
        <v>293</v>
      </c>
      <c r="I1802" s="364" t="s">
        <v>1081</v>
      </c>
      <c r="J1802" s="366" t="s">
        <v>1166</v>
      </c>
      <c r="K1802" s="366">
        <v>635712</v>
      </c>
      <c r="L1802" s="366">
        <v>8</v>
      </c>
      <c r="M1802" s="366">
        <v>635712</v>
      </c>
      <c r="N1802" s="366">
        <v>8</v>
      </c>
    </row>
    <row r="1803" spans="1:14" ht="36">
      <c r="A1803" s="364">
        <v>1801</v>
      </c>
      <c r="B1803" s="365" t="s">
        <v>7</v>
      </c>
      <c r="C1803" s="364" t="s">
        <v>1078</v>
      </c>
      <c r="D1803" s="364" t="s">
        <v>1086</v>
      </c>
      <c r="E1803" s="364" t="s">
        <v>258</v>
      </c>
      <c r="F1803" s="364" t="s">
        <v>1208</v>
      </c>
      <c r="G1803" s="365" t="s">
        <v>415</v>
      </c>
      <c r="H1803" s="364" t="s">
        <v>293</v>
      </c>
      <c r="I1803" s="364" t="s">
        <v>1081</v>
      </c>
      <c r="J1803" s="366" t="s">
        <v>1209</v>
      </c>
      <c r="K1803" s="366">
        <v>714120</v>
      </c>
      <c r="L1803" s="366">
        <v>10</v>
      </c>
      <c r="M1803" s="366">
        <v>714120</v>
      </c>
      <c r="N1803" s="366">
        <v>10</v>
      </c>
    </row>
    <row r="1804" spans="1:14" ht="36">
      <c r="A1804" s="364">
        <v>1802</v>
      </c>
      <c r="B1804" s="365" t="s">
        <v>7</v>
      </c>
      <c r="C1804" s="364" t="s">
        <v>1078</v>
      </c>
      <c r="D1804" s="364" t="s">
        <v>1079</v>
      </c>
      <c r="E1804" s="364" t="s">
        <v>258</v>
      </c>
      <c r="F1804" s="364" t="s">
        <v>1080</v>
      </c>
      <c r="G1804" s="365" t="s">
        <v>316</v>
      </c>
      <c r="H1804" s="364" t="s">
        <v>293</v>
      </c>
      <c r="I1804" s="364" t="s">
        <v>1081</v>
      </c>
      <c r="J1804" s="366" t="s">
        <v>1082</v>
      </c>
      <c r="K1804" s="366">
        <v>692076</v>
      </c>
      <c r="L1804" s="366">
        <v>7</v>
      </c>
      <c r="M1804" s="366">
        <v>692076</v>
      </c>
      <c r="N1804" s="366">
        <v>7</v>
      </c>
    </row>
    <row r="1805" spans="1:14" ht="24">
      <c r="A1805" s="364">
        <v>1803</v>
      </c>
      <c r="B1805" s="365" t="s">
        <v>7</v>
      </c>
      <c r="C1805" s="364" t="s">
        <v>1078</v>
      </c>
      <c r="D1805" s="364" t="s">
        <v>1079</v>
      </c>
      <c r="E1805" s="364" t="s">
        <v>258</v>
      </c>
      <c r="F1805" s="364" t="s">
        <v>1376</v>
      </c>
      <c r="G1805" s="365" t="s">
        <v>1049</v>
      </c>
      <c r="H1805" s="364" t="s">
        <v>1039</v>
      </c>
      <c r="I1805" s="364" t="s">
        <v>1081</v>
      </c>
      <c r="J1805" s="366" t="s">
        <v>1377</v>
      </c>
      <c r="K1805" s="366">
        <v>732864</v>
      </c>
      <c r="L1805" s="366">
        <v>8</v>
      </c>
      <c r="M1805" s="366">
        <v>732864</v>
      </c>
      <c r="N1805" s="366">
        <v>8</v>
      </c>
    </row>
    <row r="1806" spans="1:14" ht="24">
      <c r="A1806" s="364">
        <v>1804</v>
      </c>
      <c r="B1806" s="365" t="s">
        <v>7</v>
      </c>
      <c r="C1806" s="364" t="s">
        <v>1078</v>
      </c>
      <c r="D1806" s="364" t="s">
        <v>1079</v>
      </c>
      <c r="E1806" s="364" t="s">
        <v>258</v>
      </c>
      <c r="F1806" s="364" t="s">
        <v>1364</v>
      </c>
      <c r="G1806" s="365" t="s">
        <v>1050</v>
      </c>
      <c r="H1806" s="364" t="s">
        <v>1039</v>
      </c>
      <c r="I1806" s="364" t="s">
        <v>1081</v>
      </c>
      <c r="J1806" s="366" t="s">
        <v>1365</v>
      </c>
      <c r="K1806" s="366">
        <v>869616</v>
      </c>
      <c r="L1806" s="366">
        <v>9</v>
      </c>
      <c r="M1806" s="366">
        <v>869616</v>
      </c>
      <c r="N1806" s="366">
        <v>9</v>
      </c>
    </row>
    <row r="1807" spans="1:14" ht="24">
      <c r="A1807" s="364">
        <v>1805</v>
      </c>
      <c r="B1807" s="365" t="s">
        <v>7</v>
      </c>
      <c r="C1807" s="364" t="s">
        <v>1078</v>
      </c>
      <c r="D1807" s="364" t="s">
        <v>1079</v>
      </c>
      <c r="E1807" s="364" t="s">
        <v>258</v>
      </c>
      <c r="F1807" s="364" t="s">
        <v>1346</v>
      </c>
      <c r="G1807" s="365" t="s">
        <v>348</v>
      </c>
      <c r="H1807" s="364" t="s">
        <v>1039</v>
      </c>
      <c r="I1807" s="364" t="s">
        <v>1081</v>
      </c>
      <c r="J1807" s="366" t="s">
        <v>1347</v>
      </c>
      <c r="K1807" s="366">
        <v>328185</v>
      </c>
      <c r="L1807" s="366">
        <v>2</v>
      </c>
      <c r="M1807" s="366">
        <v>328185</v>
      </c>
      <c r="N1807" s="366">
        <v>2</v>
      </c>
    </row>
    <row r="1808" spans="1:14" ht="36">
      <c r="A1808" s="364">
        <v>1806</v>
      </c>
      <c r="B1808" s="365" t="s">
        <v>7</v>
      </c>
      <c r="C1808" s="364" t="s">
        <v>1078</v>
      </c>
      <c r="D1808" s="364" t="s">
        <v>1079</v>
      </c>
      <c r="E1808" s="364" t="s">
        <v>258</v>
      </c>
      <c r="F1808" s="364" t="s">
        <v>1265</v>
      </c>
      <c r="G1808" s="365" t="s">
        <v>317</v>
      </c>
      <c r="H1808" s="364" t="s">
        <v>293</v>
      </c>
      <c r="I1808" s="364" t="s">
        <v>1084</v>
      </c>
      <c r="J1808" s="366" t="s">
        <v>1266</v>
      </c>
      <c r="K1808" s="366">
        <v>2290464</v>
      </c>
      <c r="L1808" s="366">
        <v>24</v>
      </c>
      <c r="M1808" s="366">
        <v>2290464</v>
      </c>
      <c r="N1808" s="366">
        <v>24</v>
      </c>
    </row>
    <row r="1809" spans="1:14" ht="36">
      <c r="A1809" s="364">
        <v>1807</v>
      </c>
      <c r="B1809" s="365" t="s">
        <v>7</v>
      </c>
      <c r="C1809" s="364" t="s">
        <v>1078</v>
      </c>
      <c r="D1809" s="364" t="s">
        <v>1079</v>
      </c>
      <c r="E1809" s="364" t="s">
        <v>258</v>
      </c>
      <c r="F1809" s="364" t="s">
        <v>1222</v>
      </c>
      <c r="G1809" s="365" t="s">
        <v>968</v>
      </c>
      <c r="H1809" s="364" t="s">
        <v>293</v>
      </c>
      <c r="I1809" s="364" t="s">
        <v>1084</v>
      </c>
      <c r="J1809" s="366" t="s">
        <v>1223</v>
      </c>
      <c r="K1809" s="366">
        <v>-748968</v>
      </c>
      <c r="L1809" s="366">
        <v>-6</v>
      </c>
      <c r="M1809" s="366">
        <v>-748968</v>
      </c>
      <c r="N1809" s="366">
        <v>-6</v>
      </c>
    </row>
    <row r="1810" spans="1:14" ht="36">
      <c r="A1810" s="364">
        <v>1808</v>
      </c>
      <c r="B1810" s="365" t="s">
        <v>7</v>
      </c>
      <c r="C1810" s="364" t="s">
        <v>1078</v>
      </c>
      <c r="D1810" s="364" t="s">
        <v>1079</v>
      </c>
      <c r="E1810" s="364" t="s">
        <v>258</v>
      </c>
      <c r="F1810" s="364" t="s">
        <v>1174</v>
      </c>
      <c r="G1810" s="365" t="s">
        <v>345</v>
      </c>
      <c r="H1810" s="364" t="s">
        <v>293</v>
      </c>
      <c r="I1810" s="364" t="s">
        <v>1084</v>
      </c>
      <c r="J1810" s="366" t="s">
        <v>1175</v>
      </c>
      <c r="K1810" s="366">
        <v>1002496</v>
      </c>
      <c r="L1810" s="366">
        <v>8</v>
      </c>
      <c r="M1810" s="366">
        <v>1002496</v>
      </c>
      <c r="N1810" s="366">
        <v>8</v>
      </c>
    </row>
    <row r="1811" spans="1:14" ht="36">
      <c r="A1811" s="364">
        <v>1809</v>
      </c>
      <c r="B1811" s="365" t="s">
        <v>7</v>
      </c>
      <c r="C1811" s="364" t="s">
        <v>1078</v>
      </c>
      <c r="D1811" s="364" t="s">
        <v>1079</v>
      </c>
      <c r="E1811" s="364" t="s">
        <v>258</v>
      </c>
      <c r="F1811" s="364" t="s">
        <v>1153</v>
      </c>
      <c r="G1811" s="365" t="s">
        <v>969</v>
      </c>
      <c r="H1811" s="364" t="s">
        <v>293</v>
      </c>
      <c r="I1811" s="364" t="s">
        <v>1084</v>
      </c>
      <c r="J1811" s="366" t="s">
        <v>1154</v>
      </c>
      <c r="K1811" s="366">
        <v>324720</v>
      </c>
      <c r="L1811" s="366">
        <v>3</v>
      </c>
      <c r="M1811" s="366">
        <v>324720</v>
      </c>
      <c r="N1811" s="366">
        <v>3</v>
      </c>
    </row>
    <row r="1812" spans="1:14" ht="36">
      <c r="A1812" s="364">
        <v>1810</v>
      </c>
      <c r="B1812" s="365" t="s">
        <v>7</v>
      </c>
      <c r="C1812" s="364" t="s">
        <v>1078</v>
      </c>
      <c r="D1812" s="364" t="s">
        <v>1079</v>
      </c>
      <c r="E1812" s="364" t="s">
        <v>258</v>
      </c>
      <c r="F1812" s="364" t="s">
        <v>1094</v>
      </c>
      <c r="G1812" s="365" t="s">
        <v>336</v>
      </c>
      <c r="H1812" s="364" t="s">
        <v>293</v>
      </c>
      <c r="I1812" s="364" t="s">
        <v>1084</v>
      </c>
      <c r="J1812" s="366" t="s">
        <v>1095</v>
      </c>
      <c r="K1812" s="366">
        <v>1225664</v>
      </c>
      <c r="L1812" s="366">
        <v>8</v>
      </c>
      <c r="M1812" s="366">
        <v>1225664</v>
      </c>
      <c r="N1812" s="366">
        <v>8</v>
      </c>
    </row>
    <row r="1813" spans="1:14" ht="36">
      <c r="A1813" s="364">
        <v>1811</v>
      </c>
      <c r="B1813" s="365" t="s">
        <v>7</v>
      </c>
      <c r="C1813" s="364" t="s">
        <v>1078</v>
      </c>
      <c r="D1813" s="364" t="s">
        <v>1079</v>
      </c>
      <c r="E1813" s="364" t="s">
        <v>258</v>
      </c>
      <c r="F1813" s="364" t="s">
        <v>1083</v>
      </c>
      <c r="G1813" s="365" t="s">
        <v>312</v>
      </c>
      <c r="H1813" s="364" t="s">
        <v>293</v>
      </c>
      <c r="I1813" s="364" t="s">
        <v>1084</v>
      </c>
      <c r="J1813" s="366" t="s">
        <v>1085</v>
      </c>
      <c r="K1813" s="366">
        <v>3562900</v>
      </c>
      <c r="L1813" s="366">
        <v>25</v>
      </c>
      <c r="M1813" s="366">
        <v>3562900</v>
      </c>
      <c r="N1813" s="366">
        <v>25</v>
      </c>
    </row>
    <row r="1814" spans="1:14" ht="36">
      <c r="A1814" s="364">
        <v>1812</v>
      </c>
      <c r="B1814" s="365" t="s">
        <v>7</v>
      </c>
      <c r="C1814" s="364" t="s">
        <v>1078</v>
      </c>
      <c r="D1814" s="364" t="s">
        <v>1079</v>
      </c>
      <c r="E1814" s="364" t="s">
        <v>258</v>
      </c>
      <c r="F1814" s="364" t="s">
        <v>1196</v>
      </c>
      <c r="G1814" s="365" t="s">
        <v>334</v>
      </c>
      <c r="H1814" s="364" t="s">
        <v>293</v>
      </c>
      <c r="I1814" s="364" t="s">
        <v>1084</v>
      </c>
      <c r="J1814" s="366" t="s">
        <v>1197</v>
      </c>
      <c r="K1814" s="366">
        <v>212696</v>
      </c>
      <c r="L1814" s="366">
        <v>2</v>
      </c>
      <c r="M1814" s="366">
        <v>212696</v>
      </c>
      <c r="N1814" s="366">
        <v>2</v>
      </c>
    </row>
    <row r="1815" spans="1:14" ht="36">
      <c r="A1815" s="364">
        <v>1813</v>
      </c>
      <c r="B1815" s="365" t="s">
        <v>7</v>
      </c>
      <c r="C1815" s="364" t="s">
        <v>1078</v>
      </c>
      <c r="D1815" s="364" t="s">
        <v>1079</v>
      </c>
      <c r="E1815" s="364" t="s">
        <v>258</v>
      </c>
      <c r="F1815" s="364" t="s">
        <v>1180</v>
      </c>
      <c r="G1815" s="365" t="s">
        <v>417</v>
      </c>
      <c r="H1815" s="364" t="s">
        <v>293</v>
      </c>
      <c r="I1815" s="364" t="s">
        <v>1084</v>
      </c>
      <c r="J1815" s="366" t="s">
        <v>1181</v>
      </c>
      <c r="K1815" s="366">
        <v>370128</v>
      </c>
      <c r="L1815" s="366">
        <v>4</v>
      </c>
      <c r="M1815" s="366">
        <v>370128</v>
      </c>
      <c r="N1815" s="366">
        <v>4</v>
      </c>
    </row>
    <row r="1816" spans="1:14" ht="48">
      <c r="A1816" s="364">
        <v>1814</v>
      </c>
      <c r="B1816" s="365" t="s">
        <v>7</v>
      </c>
      <c r="C1816" s="364" t="s">
        <v>1078</v>
      </c>
      <c r="D1816" s="364" t="s">
        <v>1131</v>
      </c>
      <c r="E1816" s="364" t="s">
        <v>258</v>
      </c>
      <c r="F1816" s="364" t="s">
        <v>1806</v>
      </c>
      <c r="G1816" s="365" t="s">
        <v>1807</v>
      </c>
      <c r="H1816" s="364" t="s">
        <v>297</v>
      </c>
      <c r="I1816" s="364" t="s">
        <v>1282</v>
      </c>
      <c r="J1816" s="366" t="s">
        <v>1808</v>
      </c>
      <c r="K1816" s="366">
        <v>2012431</v>
      </c>
      <c r="L1816" s="366">
        <v>6</v>
      </c>
      <c r="M1816" s="366">
        <v>2012431</v>
      </c>
      <c r="N1816" s="366">
        <v>6</v>
      </c>
    </row>
    <row r="1817" spans="1:14" ht="48">
      <c r="A1817" s="364">
        <v>1815</v>
      </c>
      <c r="B1817" s="365" t="s">
        <v>7</v>
      </c>
      <c r="C1817" s="364" t="s">
        <v>1078</v>
      </c>
      <c r="D1817" s="364" t="s">
        <v>1131</v>
      </c>
      <c r="E1817" s="364" t="s">
        <v>258</v>
      </c>
      <c r="F1817" s="364" t="s">
        <v>1766</v>
      </c>
      <c r="G1817" s="365" t="s">
        <v>1767</v>
      </c>
      <c r="H1817" s="364" t="s">
        <v>297</v>
      </c>
      <c r="I1817" s="364" t="s">
        <v>1282</v>
      </c>
      <c r="J1817" s="366" t="s">
        <v>1768</v>
      </c>
      <c r="K1817" s="366">
        <v>1483927</v>
      </c>
      <c r="L1817" s="366">
        <v>4</v>
      </c>
      <c r="M1817" s="366">
        <v>1483927</v>
      </c>
      <c r="N1817" s="366">
        <v>4</v>
      </c>
    </row>
    <row r="1818" spans="1:14" ht="24">
      <c r="A1818" s="364">
        <v>1816</v>
      </c>
      <c r="B1818" s="365" t="s">
        <v>7</v>
      </c>
      <c r="C1818" s="364" t="s">
        <v>1078</v>
      </c>
      <c r="D1818" s="364" t="s">
        <v>1079</v>
      </c>
      <c r="E1818" s="364" t="s">
        <v>258</v>
      </c>
      <c r="F1818" s="364" t="s">
        <v>1281</v>
      </c>
      <c r="G1818" s="365" t="s">
        <v>368</v>
      </c>
      <c r="H1818" s="364" t="s">
        <v>296</v>
      </c>
      <c r="I1818" s="364" t="s">
        <v>1282</v>
      </c>
      <c r="J1818" s="366" t="s">
        <v>1283</v>
      </c>
      <c r="K1818" s="366">
        <v>1025330</v>
      </c>
      <c r="L1818" s="366">
        <v>5</v>
      </c>
      <c r="M1818" s="366">
        <v>1025330</v>
      </c>
      <c r="N1818" s="366">
        <v>5</v>
      </c>
    </row>
    <row r="1819" spans="1:14" ht="24">
      <c r="A1819" s="364">
        <v>1817</v>
      </c>
      <c r="B1819" s="365" t="s">
        <v>7</v>
      </c>
      <c r="C1819" s="364" t="s">
        <v>1078</v>
      </c>
      <c r="D1819" s="364" t="s">
        <v>1079</v>
      </c>
      <c r="E1819" s="364" t="s">
        <v>258</v>
      </c>
      <c r="F1819" s="364" t="s">
        <v>1279</v>
      </c>
      <c r="G1819" s="365" t="s">
        <v>369</v>
      </c>
      <c r="H1819" s="364" t="s">
        <v>296</v>
      </c>
      <c r="I1819" s="364" t="s">
        <v>1187</v>
      </c>
      <c r="J1819" s="366" t="s">
        <v>1280</v>
      </c>
      <c r="K1819" s="366">
        <v>860552</v>
      </c>
      <c r="L1819" s="366">
        <v>4</v>
      </c>
      <c r="M1819" s="366">
        <v>860552</v>
      </c>
      <c r="N1819" s="366">
        <v>4</v>
      </c>
    </row>
    <row r="1820" spans="1:14" ht="36">
      <c r="A1820" s="364">
        <v>1818</v>
      </c>
      <c r="B1820" s="365" t="s">
        <v>7</v>
      </c>
      <c r="C1820" s="364" t="s">
        <v>1078</v>
      </c>
      <c r="D1820" s="364" t="s">
        <v>1131</v>
      </c>
      <c r="E1820" s="364" t="s">
        <v>258</v>
      </c>
      <c r="F1820" s="364" t="s">
        <v>1382</v>
      </c>
      <c r="G1820" s="365" t="s">
        <v>986</v>
      </c>
      <c r="H1820" s="364" t="s">
        <v>283</v>
      </c>
      <c r="I1820" s="364" t="s">
        <v>1251</v>
      </c>
      <c r="J1820" s="366" t="s">
        <v>1383</v>
      </c>
      <c r="K1820" s="366">
        <v>-1011807</v>
      </c>
      <c r="L1820" s="366">
        <v>-3</v>
      </c>
      <c r="M1820" s="366">
        <v>-1011807</v>
      </c>
      <c r="N1820" s="366">
        <v>-3</v>
      </c>
    </row>
    <row r="1821" spans="1:14" ht="36">
      <c r="A1821" s="364">
        <v>1819</v>
      </c>
      <c r="B1821" s="365" t="s">
        <v>7</v>
      </c>
      <c r="C1821" s="364" t="s">
        <v>1078</v>
      </c>
      <c r="D1821" s="364" t="s">
        <v>1131</v>
      </c>
      <c r="E1821" s="364" t="s">
        <v>258</v>
      </c>
      <c r="F1821" s="364" t="s">
        <v>1368</v>
      </c>
      <c r="G1821" s="365" t="s">
        <v>377</v>
      </c>
      <c r="H1821" s="364" t="s">
        <v>283</v>
      </c>
      <c r="I1821" s="364" t="s">
        <v>1251</v>
      </c>
      <c r="J1821" s="366" t="s">
        <v>1369</v>
      </c>
      <c r="K1821" s="366">
        <v>332125</v>
      </c>
      <c r="L1821" s="366">
        <v>1</v>
      </c>
      <c r="M1821" s="366">
        <v>332125</v>
      </c>
      <c r="N1821" s="366">
        <v>1</v>
      </c>
    </row>
    <row r="1822" spans="1:14" ht="60">
      <c r="A1822" s="364">
        <v>1820</v>
      </c>
      <c r="B1822" s="365" t="s">
        <v>7</v>
      </c>
      <c r="C1822" s="364" t="s">
        <v>1078</v>
      </c>
      <c r="D1822" s="364" t="s">
        <v>1131</v>
      </c>
      <c r="E1822" s="364" t="s">
        <v>258</v>
      </c>
      <c r="F1822" s="364" t="s">
        <v>1455</v>
      </c>
      <c r="G1822" s="365" t="s">
        <v>349</v>
      </c>
      <c r="H1822" s="364" t="s">
        <v>283</v>
      </c>
      <c r="I1822" s="364" t="s">
        <v>1251</v>
      </c>
      <c r="J1822" s="366" t="s">
        <v>1456</v>
      </c>
      <c r="K1822" s="366">
        <v>-824790</v>
      </c>
      <c r="L1822" s="366">
        <v>-2</v>
      </c>
      <c r="M1822" s="366">
        <v>-824790</v>
      </c>
      <c r="N1822" s="366">
        <v>-2</v>
      </c>
    </row>
    <row r="1823" spans="1:14" ht="36">
      <c r="A1823" s="364">
        <v>1821</v>
      </c>
      <c r="B1823" s="365" t="s">
        <v>7</v>
      </c>
      <c r="C1823" s="364" t="s">
        <v>1078</v>
      </c>
      <c r="D1823" s="364" t="s">
        <v>1090</v>
      </c>
      <c r="E1823" s="364" t="s">
        <v>258</v>
      </c>
      <c r="F1823" s="364" t="s">
        <v>1672</v>
      </c>
      <c r="G1823" s="365" t="s">
        <v>1673</v>
      </c>
      <c r="H1823" s="364" t="s">
        <v>284</v>
      </c>
      <c r="I1823" s="364" t="s">
        <v>1251</v>
      </c>
      <c r="J1823" s="366" t="s">
        <v>1493</v>
      </c>
      <c r="K1823" s="366">
        <v>1274908</v>
      </c>
      <c r="L1823" s="366">
        <v>4</v>
      </c>
      <c r="M1823" s="366">
        <v>1274908</v>
      </c>
      <c r="N1823" s="366">
        <v>4</v>
      </c>
    </row>
    <row r="1824" spans="1:14" ht="48">
      <c r="A1824" s="364">
        <v>1822</v>
      </c>
      <c r="B1824" s="365" t="s">
        <v>7</v>
      </c>
      <c r="C1824" s="364" t="s">
        <v>1078</v>
      </c>
      <c r="D1824" s="364" t="s">
        <v>1090</v>
      </c>
      <c r="E1824" s="364" t="s">
        <v>258</v>
      </c>
      <c r="F1824" s="364" t="s">
        <v>1492</v>
      </c>
      <c r="G1824" s="365" t="s">
        <v>1064</v>
      </c>
      <c r="H1824" s="364" t="s">
        <v>284</v>
      </c>
      <c r="I1824" s="364" t="s">
        <v>1251</v>
      </c>
      <c r="J1824" s="366" t="s">
        <v>1493</v>
      </c>
      <c r="K1824" s="366">
        <v>2549815</v>
      </c>
      <c r="L1824" s="366">
        <v>8</v>
      </c>
      <c r="M1824" s="366">
        <v>2549815</v>
      </c>
      <c r="N1824" s="366">
        <v>8</v>
      </c>
    </row>
    <row r="1825" spans="1:14" ht="36">
      <c r="A1825" s="364">
        <v>1823</v>
      </c>
      <c r="B1825" s="365" t="s">
        <v>7</v>
      </c>
      <c r="C1825" s="364" t="s">
        <v>1078</v>
      </c>
      <c r="D1825" s="364" t="s">
        <v>1131</v>
      </c>
      <c r="E1825" s="364" t="s">
        <v>258</v>
      </c>
      <c r="F1825" s="364" t="s">
        <v>1300</v>
      </c>
      <c r="G1825" s="365" t="s">
        <v>362</v>
      </c>
      <c r="H1825" s="364" t="s">
        <v>283</v>
      </c>
      <c r="I1825" s="364" t="s">
        <v>1251</v>
      </c>
      <c r="J1825" s="366" t="s">
        <v>1301</v>
      </c>
      <c r="K1825" s="366">
        <v>-4801214</v>
      </c>
      <c r="L1825" s="366">
        <v>-16</v>
      </c>
      <c r="M1825" s="366">
        <v>-4801214</v>
      </c>
      <c r="N1825" s="366">
        <v>-16</v>
      </c>
    </row>
    <row r="1826" spans="1:14" ht="60">
      <c r="A1826" s="364">
        <v>1824</v>
      </c>
      <c r="B1826" s="365" t="s">
        <v>7</v>
      </c>
      <c r="C1826" s="364" t="s">
        <v>1078</v>
      </c>
      <c r="D1826" s="364" t="s">
        <v>1131</v>
      </c>
      <c r="E1826" s="364" t="s">
        <v>258</v>
      </c>
      <c r="F1826" s="364" t="s">
        <v>1444</v>
      </c>
      <c r="G1826" s="365" t="s">
        <v>378</v>
      </c>
      <c r="H1826" s="364" t="s">
        <v>283</v>
      </c>
      <c r="I1826" s="364" t="s">
        <v>1251</v>
      </c>
      <c r="J1826" s="366" t="s">
        <v>1445</v>
      </c>
      <c r="K1826" s="366">
        <v>-708255</v>
      </c>
      <c r="L1826" s="366">
        <v>-2</v>
      </c>
      <c r="M1826" s="366">
        <v>-708255</v>
      </c>
      <c r="N1826" s="366">
        <v>-2</v>
      </c>
    </row>
    <row r="1827" spans="1:14" ht="36">
      <c r="A1827" s="364">
        <v>1825</v>
      </c>
      <c r="B1827" s="365" t="s">
        <v>7</v>
      </c>
      <c r="C1827" s="364" t="s">
        <v>1078</v>
      </c>
      <c r="D1827" s="364" t="s">
        <v>1090</v>
      </c>
      <c r="E1827" s="364" t="s">
        <v>258</v>
      </c>
      <c r="F1827" s="364" t="s">
        <v>1250</v>
      </c>
      <c r="G1827" s="365" t="s">
        <v>370</v>
      </c>
      <c r="H1827" s="364" t="s">
        <v>285</v>
      </c>
      <c r="I1827" s="364" t="s">
        <v>1251</v>
      </c>
      <c r="J1827" s="366" t="s">
        <v>1252</v>
      </c>
      <c r="K1827" s="366">
        <v>-303582</v>
      </c>
      <c r="L1827" s="366">
        <v>-1</v>
      </c>
      <c r="M1827" s="366">
        <v>-303582</v>
      </c>
      <c r="N1827" s="366">
        <v>-1</v>
      </c>
    </row>
    <row r="1828" spans="1:14" ht="36">
      <c r="A1828" s="364">
        <v>1826</v>
      </c>
      <c r="B1828" s="365" t="s">
        <v>7</v>
      </c>
      <c r="C1828" s="364" t="s">
        <v>1078</v>
      </c>
      <c r="D1828" s="364" t="s">
        <v>1079</v>
      </c>
      <c r="E1828" s="364" t="s">
        <v>258</v>
      </c>
      <c r="F1828" s="364" t="s">
        <v>1172</v>
      </c>
      <c r="G1828" s="365" t="s">
        <v>318</v>
      </c>
      <c r="H1828" s="364" t="s">
        <v>293</v>
      </c>
      <c r="I1828" s="364" t="s">
        <v>1088</v>
      </c>
      <c r="J1828" s="366" t="s">
        <v>1173</v>
      </c>
      <c r="K1828" s="366">
        <v>0</v>
      </c>
      <c r="L1828" s="366">
        <v>0</v>
      </c>
      <c r="M1828" s="366">
        <v>0</v>
      </c>
      <c r="N1828" s="366">
        <v>0</v>
      </c>
    </row>
    <row r="1829" spans="1:14" ht="24">
      <c r="A1829" s="364">
        <v>1827</v>
      </c>
      <c r="B1829" s="365" t="s">
        <v>7</v>
      </c>
      <c r="C1829" s="364" t="s">
        <v>1078</v>
      </c>
      <c r="D1829" s="364" t="s">
        <v>1090</v>
      </c>
      <c r="E1829" s="364" t="s">
        <v>258</v>
      </c>
      <c r="F1829" s="364" t="s">
        <v>1473</v>
      </c>
      <c r="G1829" s="365" t="s">
        <v>357</v>
      </c>
      <c r="H1829" s="364" t="s">
        <v>283</v>
      </c>
      <c r="I1829" s="364" t="s">
        <v>1148</v>
      </c>
      <c r="J1829" s="366" t="s">
        <v>1394</v>
      </c>
      <c r="K1829" s="366">
        <v>0</v>
      </c>
      <c r="L1829" s="366">
        <v>0</v>
      </c>
      <c r="M1829" s="366">
        <v>0</v>
      </c>
      <c r="N1829" s="366">
        <v>0</v>
      </c>
    </row>
    <row r="1830" spans="1:14" ht="24">
      <c r="A1830" s="364">
        <v>1828</v>
      </c>
      <c r="B1830" s="365" t="s">
        <v>7</v>
      </c>
      <c r="C1830" s="364" t="s">
        <v>1078</v>
      </c>
      <c r="D1830" s="364" t="s">
        <v>1090</v>
      </c>
      <c r="E1830" s="364" t="s">
        <v>258</v>
      </c>
      <c r="F1830" s="364" t="s">
        <v>1393</v>
      </c>
      <c r="G1830" s="365" t="s">
        <v>357</v>
      </c>
      <c r="H1830" s="364" t="s">
        <v>283</v>
      </c>
      <c r="I1830" s="364" t="s">
        <v>1148</v>
      </c>
      <c r="J1830" s="366" t="s">
        <v>1394</v>
      </c>
      <c r="K1830" s="366">
        <v>-2380950</v>
      </c>
      <c r="L1830" s="366">
        <v>-9</v>
      </c>
      <c r="M1830" s="366">
        <v>-2380950</v>
      </c>
      <c r="N1830" s="366">
        <v>-9</v>
      </c>
    </row>
    <row r="1831" spans="1:14" ht="24">
      <c r="A1831" s="364">
        <v>1829</v>
      </c>
      <c r="B1831" s="365" t="s">
        <v>7</v>
      </c>
      <c r="C1831" s="364" t="s">
        <v>1078</v>
      </c>
      <c r="D1831" s="364" t="s">
        <v>1090</v>
      </c>
      <c r="E1831" s="364" t="s">
        <v>258</v>
      </c>
      <c r="F1831" s="364" t="s">
        <v>1204</v>
      </c>
      <c r="G1831" s="365" t="s">
        <v>987</v>
      </c>
      <c r="H1831" s="364" t="s">
        <v>283</v>
      </c>
      <c r="I1831" s="364" t="s">
        <v>1148</v>
      </c>
      <c r="J1831" s="366" t="s">
        <v>1205</v>
      </c>
      <c r="K1831" s="366">
        <v>190476</v>
      </c>
      <c r="L1831" s="366">
        <v>2</v>
      </c>
      <c r="M1831" s="366">
        <v>190476</v>
      </c>
      <c r="N1831" s="366">
        <v>2</v>
      </c>
    </row>
    <row r="1832" spans="1:14" ht="24">
      <c r="A1832" s="364">
        <v>1830</v>
      </c>
      <c r="B1832" s="365" t="s">
        <v>7</v>
      </c>
      <c r="C1832" s="364" t="s">
        <v>1078</v>
      </c>
      <c r="D1832" s="364" t="s">
        <v>1090</v>
      </c>
      <c r="E1832" s="364" t="s">
        <v>258</v>
      </c>
      <c r="F1832" s="364" t="s">
        <v>1399</v>
      </c>
      <c r="G1832" s="365" t="s">
        <v>356</v>
      </c>
      <c r="H1832" s="364" t="s">
        <v>283</v>
      </c>
      <c r="I1832" s="364" t="s">
        <v>1148</v>
      </c>
      <c r="J1832" s="366" t="s">
        <v>1400</v>
      </c>
      <c r="K1832" s="366">
        <v>-1761870</v>
      </c>
      <c r="L1832" s="366">
        <v>-6</v>
      </c>
      <c r="M1832" s="366">
        <v>-1761870</v>
      </c>
      <c r="N1832" s="366">
        <v>-6</v>
      </c>
    </row>
    <row r="1833" spans="1:14" ht="24">
      <c r="A1833" s="364">
        <v>1831</v>
      </c>
      <c r="B1833" s="365" t="s">
        <v>7</v>
      </c>
      <c r="C1833" s="364" t="s">
        <v>1078</v>
      </c>
      <c r="D1833" s="364" t="s">
        <v>1079</v>
      </c>
      <c r="E1833" s="364" t="s">
        <v>258</v>
      </c>
      <c r="F1833" s="364" t="s">
        <v>1457</v>
      </c>
      <c r="G1833" s="365" t="s">
        <v>958</v>
      </c>
      <c r="H1833" s="364" t="s">
        <v>304</v>
      </c>
      <c r="I1833" s="364" t="s">
        <v>1148</v>
      </c>
      <c r="J1833" s="366" t="s">
        <v>1458</v>
      </c>
      <c r="K1833" s="366">
        <v>-900059</v>
      </c>
      <c r="L1833" s="366">
        <v>-5</v>
      </c>
      <c r="M1833" s="366">
        <v>-900059</v>
      </c>
      <c r="N1833" s="366">
        <v>-5</v>
      </c>
    </row>
    <row r="1834" spans="1:14" ht="36">
      <c r="A1834" s="364">
        <v>1832</v>
      </c>
      <c r="B1834" s="365" t="s">
        <v>7</v>
      </c>
      <c r="C1834" s="364" t="s">
        <v>1078</v>
      </c>
      <c r="D1834" s="364" t="s">
        <v>1079</v>
      </c>
      <c r="E1834" s="364" t="s">
        <v>258</v>
      </c>
      <c r="F1834" s="364" t="s">
        <v>1436</v>
      </c>
      <c r="G1834" s="365" t="s">
        <v>391</v>
      </c>
      <c r="H1834" s="364" t="s">
        <v>304</v>
      </c>
      <c r="I1834" s="364" t="s">
        <v>1148</v>
      </c>
      <c r="J1834" s="366" t="s">
        <v>1437</v>
      </c>
      <c r="K1834" s="366">
        <v>-680900</v>
      </c>
      <c r="L1834" s="366">
        <v>-4</v>
      </c>
      <c r="M1834" s="366">
        <v>-680900</v>
      </c>
      <c r="N1834" s="366">
        <v>-4</v>
      </c>
    </row>
    <row r="1835" spans="1:14" ht="48">
      <c r="A1835" s="364">
        <v>1833</v>
      </c>
      <c r="B1835" s="365" t="s">
        <v>7</v>
      </c>
      <c r="C1835" s="364" t="s">
        <v>1078</v>
      </c>
      <c r="D1835" s="364" t="s">
        <v>1079</v>
      </c>
      <c r="E1835" s="364" t="s">
        <v>258</v>
      </c>
      <c r="F1835" s="364" t="s">
        <v>1426</v>
      </c>
      <c r="G1835" s="365" t="s">
        <v>963</v>
      </c>
      <c r="H1835" s="364" t="s">
        <v>305</v>
      </c>
      <c r="I1835" s="364" t="s">
        <v>1148</v>
      </c>
      <c r="J1835" s="366" t="s">
        <v>1427</v>
      </c>
      <c r="K1835" s="366">
        <v>-439781</v>
      </c>
      <c r="L1835" s="366">
        <v>-2</v>
      </c>
      <c r="M1835" s="366">
        <v>-439781</v>
      </c>
      <c r="N1835" s="366">
        <v>-2</v>
      </c>
    </row>
    <row r="1836" spans="1:14" ht="48">
      <c r="A1836" s="364">
        <v>1834</v>
      </c>
      <c r="B1836" s="365" t="s">
        <v>7</v>
      </c>
      <c r="C1836" s="364" t="s">
        <v>1078</v>
      </c>
      <c r="D1836" s="364" t="s">
        <v>1079</v>
      </c>
      <c r="E1836" s="364" t="s">
        <v>258</v>
      </c>
      <c r="F1836" s="364" t="s">
        <v>1362</v>
      </c>
      <c r="G1836" s="365" t="s">
        <v>964</v>
      </c>
      <c r="H1836" s="364" t="s">
        <v>305</v>
      </c>
      <c r="I1836" s="364" t="s">
        <v>1148</v>
      </c>
      <c r="J1836" s="366" t="s">
        <v>1363</v>
      </c>
      <c r="K1836" s="366">
        <v>-1</v>
      </c>
      <c r="L1836" s="366">
        <v>0</v>
      </c>
      <c r="M1836" s="366">
        <v>-1</v>
      </c>
      <c r="N1836" s="366">
        <v>0</v>
      </c>
    </row>
    <row r="1837" spans="1:14" ht="48">
      <c r="A1837" s="364">
        <v>1835</v>
      </c>
      <c r="B1837" s="365" t="s">
        <v>7</v>
      </c>
      <c r="C1837" s="364" t="s">
        <v>1078</v>
      </c>
      <c r="D1837" s="364" t="s">
        <v>1079</v>
      </c>
      <c r="E1837" s="364" t="s">
        <v>258</v>
      </c>
      <c r="F1837" s="364" t="s">
        <v>1411</v>
      </c>
      <c r="G1837" s="365" t="s">
        <v>1030</v>
      </c>
      <c r="H1837" s="364" t="s">
        <v>304</v>
      </c>
      <c r="I1837" s="364" t="s">
        <v>1412</v>
      </c>
      <c r="J1837" s="366" t="s">
        <v>1413</v>
      </c>
      <c r="K1837" s="366">
        <v>260678</v>
      </c>
      <c r="L1837" s="366">
        <v>1</v>
      </c>
      <c r="M1837" s="366">
        <v>260678</v>
      </c>
      <c r="N1837" s="366">
        <v>1</v>
      </c>
    </row>
    <row r="1838" spans="1:14" ht="36">
      <c r="A1838" s="364">
        <v>1836</v>
      </c>
      <c r="B1838" s="365" t="s">
        <v>7</v>
      </c>
      <c r="C1838" s="364" t="s">
        <v>1078</v>
      </c>
      <c r="D1838" s="364" t="s">
        <v>1131</v>
      </c>
      <c r="E1838" s="364" t="s">
        <v>258</v>
      </c>
      <c r="F1838" s="364" t="s">
        <v>1868</v>
      </c>
      <c r="G1838" s="365" t="s">
        <v>1869</v>
      </c>
      <c r="H1838" s="364" t="s">
        <v>292</v>
      </c>
      <c r="I1838" s="364" t="s">
        <v>1092</v>
      </c>
      <c r="J1838" s="366" t="s">
        <v>1637</v>
      </c>
      <c r="K1838" s="366">
        <v>-1454686</v>
      </c>
      <c r="L1838" s="366">
        <v>-4</v>
      </c>
      <c r="M1838" s="366">
        <v>-1454686</v>
      </c>
      <c r="N1838" s="366">
        <v>-4</v>
      </c>
    </row>
    <row r="1839" spans="1:14" ht="36">
      <c r="A1839" s="364">
        <v>1837</v>
      </c>
      <c r="B1839" s="365" t="s">
        <v>7</v>
      </c>
      <c r="C1839" s="364" t="s">
        <v>1078</v>
      </c>
      <c r="D1839" s="364" t="s">
        <v>1090</v>
      </c>
      <c r="E1839" s="364" t="s">
        <v>258</v>
      </c>
      <c r="F1839" s="364" t="s">
        <v>1827</v>
      </c>
      <c r="G1839" s="365" t="s">
        <v>423</v>
      </c>
      <c r="H1839" s="364" t="s">
        <v>283</v>
      </c>
      <c r="I1839" s="364" t="s">
        <v>1092</v>
      </c>
      <c r="J1839" s="366" t="s">
        <v>1241</v>
      </c>
      <c r="K1839" s="366">
        <v>-1020186</v>
      </c>
      <c r="L1839" s="366">
        <v>-6</v>
      </c>
      <c r="M1839" s="366">
        <v>-1020186</v>
      </c>
      <c r="N1839" s="366">
        <v>-6</v>
      </c>
    </row>
    <row r="1840" spans="1:14" ht="36">
      <c r="A1840" s="364">
        <v>1838</v>
      </c>
      <c r="B1840" s="365" t="s">
        <v>7</v>
      </c>
      <c r="C1840" s="364" t="s">
        <v>1078</v>
      </c>
      <c r="D1840" s="364" t="s">
        <v>1079</v>
      </c>
      <c r="E1840" s="364" t="s">
        <v>258</v>
      </c>
      <c r="F1840" s="364" t="s">
        <v>1348</v>
      </c>
      <c r="G1840" s="365" t="s">
        <v>970</v>
      </c>
      <c r="H1840" s="364" t="s">
        <v>971</v>
      </c>
      <c r="I1840" s="364" t="s">
        <v>1092</v>
      </c>
      <c r="J1840" s="366" t="s">
        <v>1349</v>
      </c>
      <c r="K1840" s="366">
        <v>1723595</v>
      </c>
      <c r="L1840" s="366">
        <v>10</v>
      </c>
      <c r="M1840" s="366">
        <v>1723595</v>
      </c>
      <c r="N1840" s="366">
        <v>10</v>
      </c>
    </row>
    <row r="1841" spans="1:14" ht="36">
      <c r="A1841" s="364">
        <v>1839</v>
      </c>
      <c r="B1841" s="365" t="s">
        <v>7</v>
      </c>
      <c r="C1841" s="364" t="s">
        <v>1078</v>
      </c>
      <c r="D1841" s="364" t="s">
        <v>1086</v>
      </c>
      <c r="E1841" s="364" t="s">
        <v>258</v>
      </c>
      <c r="F1841" s="364" t="s">
        <v>1232</v>
      </c>
      <c r="G1841" s="365" t="s">
        <v>972</v>
      </c>
      <c r="H1841" s="364" t="s">
        <v>295</v>
      </c>
      <c r="I1841" s="364" t="s">
        <v>1092</v>
      </c>
      <c r="J1841" s="366" t="s">
        <v>1233</v>
      </c>
      <c r="K1841" s="366">
        <v>-852264</v>
      </c>
      <c r="L1841" s="366">
        <v>-8</v>
      </c>
      <c r="M1841" s="366">
        <v>-852264</v>
      </c>
      <c r="N1841" s="366">
        <v>-8</v>
      </c>
    </row>
    <row r="1842" spans="1:14" ht="24">
      <c r="A1842" s="364">
        <v>1840</v>
      </c>
      <c r="B1842" s="365" t="s">
        <v>7</v>
      </c>
      <c r="C1842" s="364" t="s">
        <v>1078</v>
      </c>
      <c r="D1842" s="364" t="s">
        <v>1090</v>
      </c>
      <c r="E1842" s="364" t="s">
        <v>258</v>
      </c>
      <c r="F1842" s="364" t="s">
        <v>1224</v>
      </c>
      <c r="G1842" s="365" t="s">
        <v>331</v>
      </c>
      <c r="H1842" s="364" t="s">
        <v>285</v>
      </c>
      <c r="I1842" s="364" t="s">
        <v>1092</v>
      </c>
      <c r="J1842" s="366" t="s">
        <v>1225</v>
      </c>
      <c r="K1842" s="366">
        <v>1076753</v>
      </c>
      <c r="L1842" s="366">
        <v>4</v>
      </c>
      <c r="M1842" s="366">
        <v>1076753</v>
      </c>
      <c r="N1842" s="366">
        <v>4</v>
      </c>
    </row>
    <row r="1843" spans="1:14" ht="36">
      <c r="A1843" s="364">
        <v>1841</v>
      </c>
      <c r="B1843" s="365" t="s">
        <v>7</v>
      </c>
      <c r="C1843" s="364" t="s">
        <v>1078</v>
      </c>
      <c r="D1843" s="364" t="s">
        <v>1079</v>
      </c>
      <c r="E1843" s="364" t="s">
        <v>258</v>
      </c>
      <c r="F1843" s="364" t="s">
        <v>1831</v>
      </c>
      <c r="G1843" s="365" t="s">
        <v>1832</v>
      </c>
      <c r="H1843" s="364" t="s">
        <v>299</v>
      </c>
      <c r="I1843" s="364" t="s">
        <v>1092</v>
      </c>
      <c r="J1843" s="366" t="s">
        <v>1833</v>
      </c>
      <c r="K1843" s="366">
        <v>1</v>
      </c>
      <c r="L1843" s="366">
        <v>0</v>
      </c>
      <c r="M1843" s="366">
        <v>1</v>
      </c>
      <c r="N1843" s="366">
        <v>0</v>
      </c>
    </row>
    <row r="1844" spans="1:14" ht="36">
      <c r="A1844" s="364">
        <v>1842</v>
      </c>
      <c r="B1844" s="365" t="s">
        <v>7</v>
      </c>
      <c r="C1844" s="364" t="s">
        <v>1078</v>
      </c>
      <c r="D1844" s="364" t="s">
        <v>1090</v>
      </c>
      <c r="E1844" s="364" t="s">
        <v>258</v>
      </c>
      <c r="F1844" s="364" t="s">
        <v>1360</v>
      </c>
      <c r="G1844" s="365" t="s">
        <v>371</v>
      </c>
      <c r="H1844" s="364" t="s">
        <v>286</v>
      </c>
      <c r="I1844" s="364" t="s">
        <v>1092</v>
      </c>
      <c r="J1844" s="366" t="s">
        <v>1361</v>
      </c>
      <c r="K1844" s="366">
        <v>6411578</v>
      </c>
      <c r="L1844" s="366">
        <v>18</v>
      </c>
      <c r="M1844" s="366">
        <v>6411578</v>
      </c>
      <c r="N1844" s="366">
        <v>18</v>
      </c>
    </row>
    <row r="1845" spans="1:14" ht="48">
      <c r="A1845" s="364">
        <v>1843</v>
      </c>
      <c r="B1845" s="365" t="s">
        <v>7</v>
      </c>
      <c r="C1845" s="364" t="s">
        <v>1078</v>
      </c>
      <c r="D1845" s="364" t="s">
        <v>1079</v>
      </c>
      <c r="E1845" s="364" t="s">
        <v>258</v>
      </c>
      <c r="F1845" s="364" t="s">
        <v>1870</v>
      </c>
      <c r="G1845" s="365" t="s">
        <v>1871</v>
      </c>
      <c r="H1845" s="364" t="s">
        <v>295</v>
      </c>
      <c r="I1845" s="364" t="s">
        <v>1092</v>
      </c>
      <c r="J1845" s="366" t="s">
        <v>1872</v>
      </c>
      <c r="K1845" s="366">
        <v>-210433</v>
      </c>
      <c r="L1845" s="366">
        <v>-2</v>
      </c>
      <c r="M1845" s="366">
        <v>-210433</v>
      </c>
      <c r="N1845" s="366">
        <v>-2</v>
      </c>
    </row>
    <row r="1846" spans="1:14" ht="48">
      <c r="A1846" s="364">
        <v>1844</v>
      </c>
      <c r="B1846" s="365" t="s">
        <v>7</v>
      </c>
      <c r="C1846" s="364" t="s">
        <v>1078</v>
      </c>
      <c r="D1846" s="364" t="s">
        <v>1079</v>
      </c>
      <c r="E1846" s="364" t="s">
        <v>258</v>
      </c>
      <c r="F1846" s="364" t="s">
        <v>1275</v>
      </c>
      <c r="G1846" s="365" t="s">
        <v>413</v>
      </c>
      <c r="H1846" s="364" t="s">
        <v>414</v>
      </c>
      <c r="I1846" s="364" t="s">
        <v>1092</v>
      </c>
      <c r="J1846" s="366" t="s">
        <v>1276</v>
      </c>
      <c r="K1846" s="366">
        <v>1697824</v>
      </c>
      <c r="L1846" s="366">
        <v>12</v>
      </c>
      <c r="M1846" s="366">
        <v>1697824</v>
      </c>
      <c r="N1846" s="366">
        <v>12</v>
      </c>
    </row>
    <row r="1847" spans="1:14" ht="36">
      <c r="A1847" s="364">
        <v>1845</v>
      </c>
      <c r="B1847" s="365" t="s">
        <v>7</v>
      </c>
      <c r="C1847" s="364" t="s">
        <v>1078</v>
      </c>
      <c r="D1847" s="364" t="s">
        <v>1131</v>
      </c>
      <c r="E1847" s="364" t="s">
        <v>258</v>
      </c>
      <c r="F1847" s="364" t="s">
        <v>1528</v>
      </c>
      <c r="G1847" s="365" t="s">
        <v>1529</v>
      </c>
      <c r="H1847" s="364" t="s">
        <v>288</v>
      </c>
      <c r="I1847" s="364" t="s">
        <v>1092</v>
      </c>
      <c r="J1847" s="366" t="s">
        <v>1530</v>
      </c>
      <c r="K1847" s="366">
        <v>1950266</v>
      </c>
      <c r="L1847" s="366">
        <v>4</v>
      </c>
      <c r="M1847" s="366">
        <v>1950266</v>
      </c>
      <c r="N1847" s="366">
        <v>4</v>
      </c>
    </row>
    <row r="1848" spans="1:14" ht="36">
      <c r="A1848" s="364">
        <v>1846</v>
      </c>
      <c r="B1848" s="365" t="s">
        <v>7</v>
      </c>
      <c r="C1848" s="364" t="s">
        <v>1078</v>
      </c>
      <c r="D1848" s="364" t="s">
        <v>1131</v>
      </c>
      <c r="E1848" s="364" t="s">
        <v>258</v>
      </c>
      <c r="F1848" s="364" t="s">
        <v>1305</v>
      </c>
      <c r="G1848" s="365" t="s">
        <v>350</v>
      </c>
      <c r="H1848" s="364" t="s">
        <v>284</v>
      </c>
      <c r="I1848" s="364" t="s">
        <v>1092</v>
      </c>
      <c r="J1848" s="366" t="s">
        <v>1306</v>
      </c>
      <c r="K1848" s="366">
        <v>347372</v>
      </c>
      <c r="L1848" s="366">
        <v>1</v>
      </c>
      <c r="M1848" s="366">
        <v>347372</v>
      </c>
      <c r="N1848" s="366">
        <v>1</v>
      </c>
    </row>
    <row r="1849" spans="1:14" ht="36">
      <c r="A1849" s="364">
        <v>1847</v>
      </c>
      <c r="B1849" s="365" t="s">
        <v>7</v>
      </c>
      <c r="C1849" s="364" t="s">
        <v>1078</v>
      </c>
      <c r="D1849" s="364" t="s">
        <v>1079</v>
      </c>
      <c r="E1849" s="364" t="s">
        <v>258</v>
      </c>
      <c r="F1849" s="364" t="s">
        <v>1149</v>
      </c>
      <c r="G1849" s="365" t="s">
        <v>976</v>
      </c>
      <c r="H1849" s="364" t="s">
        <v>292</v>
      </c>
      <c r="I1849" s="364" t="s">
        <v>1092</v>
      </c>
      <c r="J1849" s="366" t="s">
        <v>1150</v>
      </c>
      <c r="K1849" s="366">
        <v>-277194</v>
      </c>
      <c r="L1849" s="366">
        <v>-1</v>
      </c>
      <c r="M1849" s="366">
        <v>-277194</v>
      </c>
      <c r="N1849" s="366">
        <v>-1</v>
      </c>
    </row>
    <row r="1850" spans="1:14" ht="36">
      <c r="A1850" s="364">
        <v>1848</v>
      </c>
      <c r="B1850" s="365" t="s">
        <v>7</v>
      </c>
      <c r="C1850" s="364" t="s">
        <v>1078</v>
      </c>
      <c r="D1850" s="364" t="s">
        <v>1086</v>
      </c>
      <c r="E1850" s="364" t="s">
        <v>258</v>
      </c>
      <c r="F1850" s="364" t="s">
        <v>1146</v>
      </c>
      <c r="G1850" s="365" t="s">
        <v>424</v>
      </c>
      <c r="H1850" s="364" t="s">
        <v>408</v>
      </c>
      <c r="I1850" s="364" t="s">
        <v>1092</v>
      </c>
      <c r="J1850" s="366" t="s">
        <v>1147</v>
      </c>
      <c r="K1850" s="366">
        <v>364538</v>
      </c>
      <c r="L1850" s="366">
        <v>4</v>
      </c>
      <c r="M1850" s="366">
        <v>364538</v>
      </c>
      <c r="N1850" s="366">
        <v>4</v>
      </c>
    </row>
    <row r="1851" spans="1:14" ht="36">
      <c r="A1851" s="364">
        <v>1849</v>
      </c>
      <c r="B1851" s="365" t="s">
        <v>7</v>
      </c>
      <c r="C1851" s="364" t="s">
        <v>1078</v>
      </c>
      <c r="D1851" s="364" t="s">
        <v>1090</v>
      </c>
      <c r="E1851" s="364" t="s">
        <v>258</v>
      </c>
      <c r="F1851" s="364" t="s">
        <v>1414</v>
      </c>
      <c r="G1851" s="365" t="s">
        <v>360</v>
      </c>
      <c r="H1851" s="364" t="s">
        <v>289</v>
      </c>
      <c r="I1851" s="364" t="s">
        <v>1092</v>
      </c>
      <c r="J1851" s="366" t="s">
        <v>1415</v>
      </c>
      <c r="K1851" s="366">
        <v>386494</v>
      </c>
      <c r="L1851" s="366">
        <v>2</v>
      </c>
      <c r="M1851" s="366">
        <v>386494</v>
      </c>
      <c r="N1851" s="366">
        <v>2</v>
      </c>
    </row>
    <row r="1852" spans="1:14" ht="36">
      <c r="A1852" s="364">
        <v>1850</v>
      </c>
      <c r="B1852" s="365" t="s">
        <v>7</v>
      </c>
      <c r="C1852" s="364" t="s">
        <v>1078</v>
      </c>
      <c r="D1852" s="364" t="s">
        <v>1090</v>
      </c>
      <c r="E1852" s="364" t="s">
        <v>258</v>
      </c>
      <c r="F1852" s="364" t="s">
        <v>1240</v>
      </c>
      <c r="G1852" s="365" t="s">
        <v>423</v>
      </c>
      <c r="H1852" s="364" t="s">
        <v>283</v>
      </c>
      <c r="I1852" s="364" t="s">
        <v>1092</v>
      </c>
      <c r="J1852" s="366" t="s">
        <v>1241</v>
      </c>
      <c r="K1852" s="366">
        <v>1870341</v>
      </c>
      <c r="L1852" s="366">
        <v>11</v>
      </c>
      <c r="M1852" s="366">
        <v>1870341</v>
      </c>
      <c r="N1852" s="366">
        <v>11</v>
      </c>
    </row>
    <row r="1853" spans="1:14" ht="48">
      <c r="A1853" s="364">
        <v>1851</v>
      </c>
      <c r="B1853" s="365" t="s">
        <v>7</v>
      </c>
      <c r="C1853" s="364" t="s">
        <v>1078</v>
      </c>
      <c r="D1853" s="364" t="s">
        <v>1079</v>
      </c>
      <c r="E1853" s="364" t="s">
        <v>258</v>
      </c>
      <c r="F1853" s="364" t="s">
        <v>1246</v>
      </c>
      <c r="G1853" s="365" t="s">
        <v>959</v>
      </c>
      <c r="H1853" s="364" t="s">
        <v>960</v>
      </c>
      <c r="I1853" s="364" t="s">
        <v>1092</v>
      </c>
      <c r="J1853" s="366" t="s">
        <v>1247</v>
      </c>
      <c r="K1853" s="366">
        <v>2484189</v>
      </c>
      <c r="L1853" s="366">
        <v>12</v>
      </c>
      <c r="M1853" s="366">
        <v>2484189</v>
      </c>
      <c r="N1853" s="366">
        <v>12</v>
      </c>
    </row>
    <row r="1854" spans="1:14" ht="48">
      <c r="A1854" s="364">
        <v>1852</v>
      </c>
      <c r="B1854" s="365" t="s">
        <v>7</v>
      </c>
      <c r="C1854" s="364" t="s">
        <v>1078</v>
      </c>
      <c r="D1854" s="364" t="s">
        <v>1131</v>
      </c>
      <c r="E1854" s="364" t="s">
        <v>258</v>
      </c>
      <c r="F1854" s="364" t="s">
        <v>1635</v>
      </c>
      <c r="G1854" s="365" t="s">
        <v>1636</v>
      </c>
      <c r="H1854" s="364" t="s">
        <v>292</v>
      </c>
      <c r="I1854" s="364" t="s">
        <v>1092</v>
      </c>
      <c r="J1854" s="366" t="s">
        <v>1637</v>
      </c>
      <c r="K1854" s="366">
        <v>1091014</v>
      </c>
      <c r="L1854" s="366">
        <v>3</v>
      </c>
      <c r="M1854" s="366">
        <v>1091014</v>
      </c>
      <c r="N1854" s="366">
        <v>3</v>
      </c>
    </row>
    <row r="1855" spans="1:14" ht="36">
      <c r="A1855" s="364">
        <v>1853</v>
      </c>
      <c r="B1855" s="365" t="s">
        <v>7</v>
      </c>
      <c r="C1855" s="364" t="s">
        <v>1078</v>
      </c>
      <c r="D1855" s="364" t="s">
        <v>1090</v>
      </c>
      <c r="E1855" s="364" t="s">
        <v>258</v>
      </c>
      <c r="F1855" s="364" t="s">
        <v>1860</v>
      </c>
      <c r="G1855" s="365" t="s">
        <v>1861</v>
      </c>
      <c r="H1855" s="364" t="s">
        <v>289</v>
      </c>
      <c r="I1855" s="364" t="s">
        <v>1092</v>
      </c>
      <c r="J1855" s="366" t="s">
        <v>1332</v>
      </c>
      <c r="K1855" s="366">
        <v>569875</v>
      </c>
      <c r="L1855" s="366">
        <v>3</v>
      </c>
      <c r="M1855" s="366">
        <v>569875</v>
      </c>
      <c r="N1855" s="366">
        <v>3</v>
      </c>
    </row>
    <row r="1856" spans="1:14" ht="24">
      <c r="A1856" s="364">
        <v>1854</v>
      </c>
      <c r="B1856" s="365" t="s">
        <v>68</v>
      </c>
      <c r="C1856" s="364" t="s">
        <v>1078</v>
      </c>
      <c r="D1856" s="364" t="s">
        <v>1102</v>
      </c>
      <c r="E1856" s="364" t="s">
        <v>67</v>
      </c>
      <c r="F1856" s="364" t="s">
        <v>1103</v>
      </c>
      <c r="G1856" s="365" t="s">
        <v>977</v>
      </c>
      <c r="H1856" s="364" t="s">
        <v>303</v>
      </c>
      <c r="I1856" s="364" t="s">
        <v>1081</v>
      </c>
      <c r="J1856" s="366" t="s">
        <v>1104</v>
      </c>
      <c r="K1856" s="366">
        <v>63202290</v>
      </c>
      <c r="L1856" s="366">
        <v>970</v>
      </c>
      <c r="M1856" s="366">
        <v>63202290</v>
      </c>
      <c r="N1856" s="366">
        <v>970</v>
      </c>
    </row>
    <row r="1857" spans="1:14" ht="24">
      <c r="A1857" s="364">
        <v>1855</v>
      </c>
      <c r="B1857" s="365" t="s">
        <v>68</v>
      </c>
      <c r="C1857" s="364" t="s">
        <v>1078</v>
      </c>
      <c r="D1857" s="364" t="s">
        <v>1102</v>
      </c>
      <c r="E1857" s="364" t="s">
        <v>67</v>
      </c>
      <c r="F1857" s="364" t="s">
        <v>1212</v>
      </c>
      <c r="G1857" s="365" t="s">
        <v>940</v>
      </c>
      <c r="H1857" s="364" t="s">
        <v>303</v>
      </c>
      <c r="I1857" s="364" t="s">
        <v>1081</v>
      </c>
      <c r="J1857" s="366" t="s">
        <v>1213</v>
      </c>
      <c r="K1857" s="366">
        <v>52137662</v>
      </c>
      <c r="L1857" s="366">
        <v>626</v>
      </c>
      <c r="M1857" s="366">
        <v>52137662</v>
      </c>
      <c r="N1857" s="366">
        <v>626</v>
      </c>
    </row>
    <row r="1858" spans="1:14" ht="24">
      <c r="A1858" s="364">
        <v>1856</v>
      </c>
      <c r="B1858" s="365" t="s">
        <v>68</v>
      </c>
      <c r="C1858" s="364" t="s">
        <v>1078</v>
      </c>
      <c r="D1858" s="364" t="s">
        <v>1079</v>
      </c>
      <c r="E1858" s="364" t="s">
        <v>67</v>
      </c>
      <c r="F1858" s="364" t="s">
        <v>1100</v>
      </c>
      <c r="G1858" s="365" t="s">
        <v>324</v>
      </c>
      <c r="H1858" s="364" t="s">
        <v>298</v>
      </c>
      <c r="I1858" s="364" t="s">
        <v>1092</v>
      </c>
      <c r="J1858" s="366" t="s">
        <v>1101</v>
      </c>
      <c r="K1858" s="366">
        <v>7260000</v>
      </c>
      <c r="L1858" s="366">
        <v>100</v>
      </c>
      <c r="M1858" s="366">
        <v>7260000</v>
      </c>
      <c r="N1858" s="366">
        <v>100</v>
      </c>
    </row>
    <row r="1859" spans="1:14" ht="24">
      <c r="A1859" s="364">
        <v>1857</v>
      </c>
      <c r="B1859" s="365" t="s">
        <v>68</v>
      </c>
      <c r="C1859" s="364" t="s">
        <v>1078</v>
      </c>
      <c r="D1859" s="364" t="s">
        <v>1079</v>
      </c>
      <c r="E1859" s="364" t="s">
        <v>67</v>
      </c>
      <c r="F1859" s="364" t="s">
        <v>1157</v>
      </c>
      <c r="G1859" s="365" t="s">
        <v>337</v>
      </c>
      <c r="H1859" s="364" t="s">
        <v>298</v>
      </c>
      <c r="I1859" s="364" t="s">
        <v>1092</v>
      </c>
      <c r="J1859" s="366" t="s">
        <v>1158</v>
      </c>
      <c r="K1859" s="366">
        <v>14929920</v>
      </c>
      <c r="L1859" s="366">
        <v>192</v>
      </c>
      <c r="M1859" s="366">
        <v>14929920</v>
      </c>
      <c r="N1859" s="366">
        <v>192</v>
      </c>
    </row>
    <row r="1860" spans="1:14" ht="48">
      <c r="A1860" s="364">
        <v>1858</v>
      </c>
      <c r="B1860" s="365" t="s">
        <v>68</v>
      </c>
      <c r="C1860" s="364" t="s">
        <v>1078</v>
      </c>
      <c r="D1860" s="364" t="s">
        <v>1159</v>
      </c>
      <c r="E1860" s="364" t="s">
        <v>67</v>
      </c>
      <c r="F1860" s="364" t="s">
        <v>1465</v>
      </c>
      <c r="G1860" s="365" t="s">
        <v>314</v>
      </c>
      <c r="H1860" s="364" t="s">
        <v>1039</v>
      </c>
      <c r="I1860" s="364" t="s">
        <v>1081</v>
      </c>
      <c r="J1860" s="366" t="s">
        <v>1466</v>
      </c>
      <c r="K1860" s="366">
        <v>1426128</v>
      </c>
      <c r="L1860" s="366">
        <v>20</v>
      </c>
      <c r="M1860" s="366">
        <v>1426128</v>
      </c>
      <c r="N1860" s="366">
        <v>20</v>
      </c>
    </row>
    <row r="1861" spans="1:14" ht="24">
      <c r="A1861" s="364">
        <v>1859</v>
      </c>
      <c r="B1861" s="365" t="s">
        <v>68</v>
      </c>
      <c r="C1861" s="364" t="s">
        <v>1078</v>
      </c>
      <c r="D1861" s="364" t="s">
        <v>1079</v>
      </c>
      <c r="E1861" s="364" t="s">
        <v>67</v>
      </c>
      <c r="F1861" s="364" t="s">
        <v>1372</v>
      </c>
      <c r="G1861" s="365" t="s">
        <v>1046</v>
      </c>
      <c r="H1861" s="364" t="s">
        <v>1039</v>
      </c>
      <c r="I1861" s="364" t="s">
        <v>1081</v>
      </c>
      <c r="J1861" s="366" t="s">
        <v>1373</v>
      </c>
      <c r="K1861" s="366">
        <v>3760611</v>
      </c>
      <c r="L1861" s="366">
        <v>32</v>
      </c>
      <c r="M1861" s="366">
        <v>3760611</v>
      </c>
      <c r="N1861" s="366">
        <v>32</v>
      </c>
    </row>
    <row r="1862" spans="1:14" ht="24">
      <c r="A1862" s="364">
        <v>1860</v>
      </c>
      <c r="B1862" s="365" t="s">
        <v>68</v>
      </c>
      <c r="C1862" s="364" t="s">
        <v>1078</v>
      </c>
      <c r="D1862" s="364" t="s">
        <v>1079</v>
      </c>
      <c r="E1862" s="364" t="s">
        <v>67</v>
      </c>
      <c r="F1862" s="364" t="s">
        <v>1342</v>
      </c>
      <c r="G1862" s="365" t="s">
        <v>407</v>
      </c>
      <c r="H1862" s="364" t="s">
        <v>1039</v>
      </c>
      <c r="I1862" s="364" t="s">
        <v>1081</v>
      </c>
      <c r="J1862" s="366" t="s">
        <v>1343</v>
      </c>
      <c r="K1862" s="366">
        <v>4027848</v>
      </c>
      <c r="L1862" s="366">
        <v>38</v>
      </c>
      <c r="M1862" s="366">
        <v>4027848</v>
      </c>
      <c r="N1862" s="366">
        <v>38</v>
      </c>
    </row>
    <row r="1863" spans="1:14" ht="24">
      <c r="A1863" s="364">
        <v>1861</v>
      </c>
      <c r="B1863" s="365" t="s">
        <v>68</v>
      </c>
      <c r="C1863" s="364" t="s">
        <v>1078</v>
      </c>
      <c r="D1863" s="364" t="s">
        <v>1079</v>
      </c>
      <c r="E1863" s="364" t="s">
        <v>67</v>
      </c>
      <c r="F1863" s="364" t="s">
        <v>1397</v>
      </c>
      <c r="G1863" s="365" t="s">
        <v>311</v>
      </c>
      <c r="H1863" s="364" t="s">
        <v>1039</v>
      </c>
      <c r="I1863" s="364" t="s">
        <v>1081</v>
      </c>
      <c r="J1863" s="366" t="s">
        <v>1373</v>
      </c>
      <c r="K1863" s="366">
        <v>4465724</v>
      </c>
      <c r="L1863" s="366">
        <v>38</v>
      </c>
      <c r="M1863" s="366">
        <v>4465724</v>
      </c>
      <c r="N1863" s="366">
        <v>38</v>
      </c>
    </row>
    <row r="1864" spans="1:14" ht="24">
      <c r="A1864" s="364">
        <v>1862</v>
      </c>
      <c r="B1864" s="365" t="s">
        <v>68</v>
      </c>
      <c r="C1864" s="364" t="s">
        <v>1078</v>
      </c>
      <c r="D1864" s="364" t="s">
        <v>1079</v>
      </c>
      <c r="E1864" s="364" t="s">
        <v>67</v>
      </c>
      <c r="F1864" s="364" t="s">
        <v>1646</v>
      </c>
      <c r="G1864" s="365" t="s">
        <v>1647</v>
      </c>
      <c r="H1864" s="364" t="s">
        <v>1039</v>
      </c>
      <c r="I1864" s="364" t="s">
        <v>1081</v>
      </c>
      <c r="J1864" s="366" t="s">
        <v>1648</v>
      </c>
      <c r="K1864" s="366">
        <v>7120282</v>
      </c>
      <c r="L1864" s="366">
        <v>66</v>
      </c>
      <c r="M1864" s="366">
        <v>7120282</v>
      </c>
      <c r="N1864" s="366">
        <v>66</v>
      </c>
    </row>
    <row r="1865" spans="1:14" ht="24">
      <c r="A1865" s="364">
        <v>1863</v>
      </c>
      <c r="B1865" s="365" t="s">
        <v>68</v>
      </c>
      <c r="C1865" s="364" t="s">
        <v>1078</v>
      </c>
      <c r="D1865" s="364" t="s">
        <v>1079</v>
      </c>
      <c r="E1865" s="364" t="s">
        <v>67</v>
      </c>
      <c r="F1865" s="364" t="s">
        <v>1317</v>
      </c>
      <c r="G1865" s="365" t="s">
        <v>1040</v>
      </c>
      <c r="H1865" s="364" t="s">
        <v>1039</v>
      </c>
      <c r="I1865" s="364" t="s">
        <v>1081</v>
      </c>
      <c r="J1865" s="366" t="s">
        <v>1318</v>
      </c>
      <c r="K1865" s="366">
        <v>3658067</v>
      </c>
      <c r="L1865" s="366">
        <v>30</v>
      </c>
      <c r="M1865" s="366">
        <v>3658067</v>
      </c>
      <c r="N1865" s="366">
        <v>30</v>
      </c>
    </row>
    <row r="1866" spans="1:14" ht="24">
      <c r="A1866" s="364">
        <v>1864</v>
      </c>
      <c r="B1866" s="365" t="s">
        <v>68</v>
      </c>
      <c r="C1866" s="364" t="s">
        <v>1078</v>
      </c>
      <c r="D1866" s="364" t="s">
        <v>1079</v>
      </c>
      <c r="E1866" s="364" t="s">
        <v>67</v>
      </c>
      <c r="F1866" s="364" t="s">
        <v>1649</v>
      </c>
      <c r="G1866" s="365" t="s">
        <v>326</v>
      </c>
      <c r="H1866" s="364" t="s">
        <v>1039</v>
      </c>
      <c r="I1866" s="364" t="s">
        <v>1081</v>
      </c>
      <c r="J1866" s="366" t="s">
        <v>1650</v>
      </c>
      <c r="K1866" s="366">
        <v>10866437</v>
      </c>
      <c r="L1866" s="366">
        <v>131</v>
      </c>
      <c r="M1866" s="366">
        <v>10866437</v>
      </c>
      <c r="N1866" s="366">
        <v>131</v>
      </c>
    </row>
    <row r="1867" spans="1:14" ht="24">
      <c r="A1867" s="364">
        <v>1865</v>
      </c>
      <c r="B1867" s="365" t="s">
        <v>68</v>
      </c>
      <c r="C1867" s="364" t="s">
        <v>1078</v>
      </c>
      <c r="D1867" s="364" t="s">
        <v>1079</v>
      </c>
      <c r="E1867" s="364" t="s">
        <v>67</v>
      </c>
      <c r="F1867" s="364" t="s">
        <v>1651</v>
      </c>
      <c r="G1867" s="365" t="s">
        <v>1652</v>
      </c>
      <c r="H1867" s="364" t="s">
        <v>1039</v>
      </c>
      <c r="I1867" s="364" t="s">
        <v>1081</v>
      </c>
      <c r="J1867" s="366" t="s">
        <v>1653</v>
      </c>
      <c r="K1867" s="366">
        <v>2137586</v>
      </c>
      <c r="L1867" s="366">
        <v>22</v>
      </c>
      <c r="M1867" s="366">
        <v>2137586</v>
      </c>
      <c r="N1867" s="366">
        <v>22</v>
      </c>
    </row>
    <row r="1868" spans="1:14" ht="24">
      <c r="A1868" s="364">
        <v>1866</v>
      </c>
      <c r="B1868" s="365" t="s">
        <v>68</v>
      </c>
      <c r="C1868" s="364" t="s">
        <v>1078</v>
      </c>
      <c r="D1868" s="364" t="s">
        <v>1079</v>
      </c>
      <c r="E1868" s="364" t="s">
        <v>67</v>
      </c>
      <c r="F1868" s="364" t="s">
        <v>1391</v>
      </c>
      <c r="G1868" s="365" t="s">
        <v>1048</v>
      </c>
      <c r="H1868" s="364" t="s">
        <v>1039</v>
      </c>
      <c r="I1868" s="364" t="s">
        <v>1081</v>
      </c>
      <c r="J1868" s="366" t="s">
        <v>1392</v>
      </c>
      <c r="K1868" s="366">
        <v>5637060</v>
      </c>
      <c r="L1868" s="366">
        <v>60</v>
      </c>
      <c r="M1868" s="366">
        <v>5637060</v>
      </c>
      <c r="N1868" s="366">
        <v>60</v>
      </c>
    </row>
    <row r="1869" spans="1:14" ht="24">
      <c r="A1869" s="364">
        <v>1867</v>
      </c>
      <c r="B1869" s="365" t="s">
        <v>68</v>
      </c>
      <c r="C1869" s="364" t="s">
        <v>1078</v>
      </c>
      <c r="D1869" s="364" t="s">
        <v>1079</v>
      </c>
      <c r="E1869" s="364" t="s">
        <v>67</v>
      </c>
      <c r="F1869" s="364" t="s">
        <v>1461</v>
      </c>
      <c r="G1869" s="365" t="s">
        <v>418</v>
      </c>
      <c r="H1869" s="364" t="s">
        <v>1039</v>
      </c>
      <c r="I1869" s="364" t="s">
        <v>1081</v>
      </c>
      <c r="J1869" s="366" t="s">
        <v>1462</v>
      </c>
      <c r="K1869" s="366">
        <v>3855444</v>
      </c>
      <c r="L1869" s="366">
        <v>38</v>
      </c>
      <c r="M1869" s="366">
        <v>3855444</v>
      </c>
      <c r="N1869" s="366">
        <v>38</v>
      </c>
    </row>
    <row r="1870" spans="1:14" ht="24">
      <c r="A1870" s="364">
        <v>1868</v>
      </c>
      <c r="B1870" s="365" t="s">
        <v>68</v>
      </c>
      <c r="C1870" s="364" t="s">
        <v>1078</v>
      </c>
      <c r="D1870" s="364" t="s">
        <v>1079</v>
      </c>
      <c r="E1870" s="364" t="s">
        <v>67</v>
      </c>
      <c r="F1870" s="364" t="s">
        <v>1403</v>
      </c>
      <c r="G1870" s="365" t="s">
        <v>1006</v>
      </c>
      <c r="H1870" s="364" t="s">
        <v>1039</v>
      </c>
      <c r="I1870" s="364" t="s">
        <v>1081</v>
      </c>
      <c r="J1870" s="366" t="s">
        <v>1404</v>
      </c>
      <c r="K1870" s="366">
        <v>1338200</v>
      </c>
      <c r="L1870" s="366">
        <v>10</v>
      </c>
      <c r="M1870" s="366">
        <v>1338200</v>
      </c>
      <c r="N1870" s="366">
        <v>10</v>
      </c>
    </row>
    <row r="1871" spans="1:14" ht="24">
      <c r="A1871" s="364">
        <v>1869</v>
      </c>
      <c r="B1871" s="365" t="s">
        <v>68</v>
      </c>
      <c r="C1871" s="364" t="s">
        <v>1078</v>
      </c>
      <c r="D1871" s="364" t="s">
        <v>1079</v>
      </c>
      <c r="E1871" s="364" t="s">
        <v>67</v>
      </c>
      <c r="F1871" s="364" t="s">
        <v>1469</v>
      </c>
      <c r="G1871" s="365" t="s">
        <v>1057</v>
      </c>
      <c r="H1871" s="364" t="s">
        <v>1039</v>
      </c>
      <c r="I1871" s="364" t="s">
        <v>1081</v>
      </c>
      <c r="J1871" s="366" t="s">
        <v>1470</v>
      </c>
      <c r="K1871" s="366">
        <v>2060498</v>
      </c>
      <c r="L1871" s="366">
        <v>20</v>
      </c>
      <c r="M1871" s="366">
        <v>2060498</v>
      </c>
      <c r="N1871" s="366">
        <v>20</v>
      </c>
    </row>
    <row r="1872" spans="1:14" ht="24">
      <c r="A1872" s="364">
        <v>1870</v>
      </c>
      <c r="B1872" s="365" t="s">
        <v>68</v>
      </c>
      <c r="C1872" s="364" t="s">
        <v>1078</v>
      </c>
      <c r="D1872" s="364" t="s">
        <v>1079</v>
      </c>
      <c r="E1872" s="364" t="s">
        <v>67</v>
      </c>
      <c r="F1872" s="364" t="s">
        <v>1654</v>
      </c>
      <c r="G1872" s="365" t="s">
        <v>324</v>
      </c>
      <c r="H1872" s="364" t="s">
        <v>1039</v>
      </c>
      <c r="I1872" s="364" t="s">
        <v>1081</v>
      </c>
      <c r="J1872" s="366" t="s">
        <v>1655</v>
      </c>
      <c r="K1872" s="366">
        <v>6560912</v>
      </c>
      <c r="L1872" s="366">
        <v>78</v>
      </c>
      <c r="M1872" s="366">
        <v>6560912</v>
      </c>
      <c r="N1872" s="366">
        <v>78</v>
      </c>
    </row>
    <row r="1873" spans="1:14" ht="24">
      <c r="A1873" s="364">
        <v>1871</v>
      </c>
      <c r="B1873" s="365" t="s">
        <v>68</v>
      </c>
      <c r="C1873" s="364" t="s">
        <v>1078</v>
      </c>
      <c r="D1873" s="364" t="s">
        <v>1079</v>
      </c>
      <c r="E1873" s="364" t="s">
        <v>67</v>
      </c>
      <c r="F1873" s="364" t="s">
        <v>1656</v>
      </c>
      <c r="G1873" s="365" t="s">
        <v>375</v>
      </c>
      <c r="H1873" s="364" t="s">
        <v>1039</v>
      </c>
      <c r="I1873" s="364" t="s">
        <v>1081</v>
      </c>
      <c r="J1873" s="366" t="s">
        <v>1657</v>
      </c>
      <c r="K1873" s="366">
        <v>5256438</v>
      </c>
      <c r="L1873" s="366">
        <v>60</v>
      </c>
      <c r="M1873" s="366">
        <v>5256438</v>
      </c>
      <c r="N1873" s="366">
        <v>60</v>
      </c>
    </row>
    <row r="1874" spans="1:14" ht="24">
      <c r="A1874" s="364">
        <v>1872</v>
      </c>
      <c r="B1874" s="365" t="s">
        <v>68</v>
      </c>
      <c r="C1874" s="364" t="s">
        <v>1078</v>
      </c>
      <c r="D1874" s="364" t="s">
        <v>1079</v>
      </c>
      <c r="E1874" s="364" t="s">
        <v>67</v>
      </c>
      <c r="F1874" s="364" t="s">
        <v>1483</v>
      </c>
      <c r="G1874" s="365" t="s">
        <v>366</v>
      </c>
      <c r="H1874" s="364" t="s">
        <v>1039</v>
      </c>
      <c r="I1874" s="364" t="s">
        <v>1081</v>
      </c>
      <c r="J1874" s="366" t="s">
        <v>1484</v>
      </c>
      <c r="K1874" s="366">
        <v>1854930</v>
      </c>
      <c r="L1874" s="366">
        <v>20</v>
      </c>
      <c r="M1874" s="366">
        <v>1854930</v>
      </c>
      <c r="N1874" s="366">
        <v>20</v>
      </c>
    </row>
    <row r="1875" spans="1:14" ht="24">
      <c r="A1875" s="364">
        <v>1873</v>
      </c>
      <c r="B1875" s="365" t="s">
        <v>68</v>
      </c>
      <c r="C1875" s="364" t="s">
        <v>1078</v>
      </c>
      <c r="D1875" s="364" t="s">
        <v>1079</v>
      </c>
      <c r="E1875" s="364" t="s">
        <v>67</v>
      </c>
      <c r="F1875" s="364" t="s">
        <v>1376</v>
      </c>
      <c r="G1875" s="365" t="s">
        <v>1049</v>
      </c>
      <c r="H1875" s="364" t="s">
        <v>1039</v>
      </c>
      <c r="I1875" s="364" t="s">
        <v>1081</v>
      </c>
      <c r="J1875" s="366" t="s">
        <v>1377</v>
      </c>
      <c r="K1875" s="366">
        <v>2507769</v>
      </c>
      <c r="L1875" s="366">
        <v>30</v>
      </c>
      <c r="M1875" s="366">
        <v>2507769</v>
      </c>
      <c r="N1875" s="366">
        <v>30</v>
      </c>
    </row>
    <row r="1876" spans="1:14" ht="24">
      <c r="A1876" s="364">
        <v>1874</v>
      </c>
      <c r="B1876" s="365" t="s">
        <v>68</v>
      </c>
      <c r="C1876" s="364" t="s">
        <v>1078</v>
      </c>
      <c r="D1876" s="364" t="s">
        <v>1079</v>
      </c>
      <c r="E1876" s="364" t="s">
        <v>67</v>
      </c>
      <c r="F1876" s="364" t="s">
        <v>1364</v>
      </c>
      <c r="G1876" s="365" t="s">
        <v>1050</v>
      </c>
      <c r="H1876" s="364" t="s">
        <v>1039</v>
      </c>
      <c r="I1876" s="364" t="s">
        <v>1081</v>
      </c>
      <c r="J1876" s="366" t="s">
        <v>1365</v>
      </c>
      <c r="K1876" s="366">
        <v>2645082</v>
      </c>
      <c r="L1876" s="366">
        <v>30</v>
      </c>
      <c r="M1876" s="366">
        <v>2645082</v>
      </c>
      <c r="N1876" s="366">
        <v>30</v>
      </c>
    </row>
    <row r="1877" spans="1:14" ht="24">
      <c r="A1877" s="364">
        <v>1875</v>
      </c>
      <c r="B1877" s="365" t="s">
        <v>68</v>
      </c>
      <c r="C1877" s="364" t="s">
        <v>1078</v>
      </c>
      <c r="D1877" s="364" t="s">
        <v>1079</v>
      </c>
      <c r="E1877" s="364" t="s">
        <v>67</v>
      </c>
      <c r="F1877" s="364" t="s">
        <v>1406</v>
      </c>
      <c r="G1877" s="365" t="s">
        <v>1053</v>
      </c>
      <c r="H1877" s="364" t="s">
        <v>1039</v>
      </c>
      <c r="I1877" s="364" t="s">
        <v>1081</v>
      </c>
      <c r="J1877" s="366" t="s">
        <v>1407</v>
      </c>
      <c r="K1877" s="366">
        <v>2400970</v>
      </c>
      <c r="L1877" s="366">
        <v>20</v>
      </c>
      <c r="M1877" s="366">
        <v>2400970</v>
      </c>
      <c r="N1877" s="366">
        <v>20</v>
      </c>
    </row>
    <row r="1878" spans="1:14" ht="24">
      <c r="A1878" s="364">
        <v>1876</v>
      </c>
      <c r="B1878" s="365" t="s">
        <v>68</v>
      </c>
      <c r="C1878" s="364" t="s">
        <v>1078</v>
      </c>
      <c r="D1878" s="364" t="s">
        <v>1079</v>
      </c>
      <c r="E1878" s="364" t="s">
        <v>67</v>
      </c>
      <c r="F1878" s="364" t="s">
        <v>1327</v>
      </c>
      <c r="G1878" s="365" t="s">
        <v>1012</v>
      </c>
      <c r="H1878" s="364" t="s">
        <v>1039</v>
      </c>
      <c r="I1878" s="364" t="s">
        <v>1081</v>
      </c>
      <c r="J1878" s="366" t="s">
        <v>1328</v>
      </c>
      <c r="K1878" s="366">
        <v>6720146</v>
      </c>
      <c r="L1878" s="366">
        <v>48</v>
      </c>
      <c r="M1878" s="366">
        <v>6720146</v>
      </c>
      <c r="N1878" s="366">
        <v>48</v>
      </c>
    </row>
    <row r="1879" spans="1:14" ht="24">
      <c r="A1879" s="364">
        <v>1877</v>
      </c>
      <c r="B1879" s="365" t="s">
        <v>68</v>
      </c>
      <c r="C1879" s="364" t="s">
        <v>1078</v>
      </c>
      <c r="D1879" s="364" t="s">
        <v>1079</v>
      </c>
      <c r="E1879" s="364" t="s">
        <v>67</v>
      </c>
      <c r="F1879" s="364" t="s">
        <v>1323</v>
      </c>
      <c r="G1879" s="365" t="s">
        <v>372</v>
      </c>
      <c r="H1879" s="364" t="s">
        <v>1039</v>
      </c>
      <c r="I1879" s="364" t="s">
        <v>1081</v>
      </c>
      <c r="J1879" s="366" t="s">
        <v>1324</v>
      </c>
      <c r="K1879" s="366">
        <v>557764</v>
      </c>
      <c r="L1879" s="366">
        <v>4</v>
      </c>
      <c r="M1879" s="366">
        <v>557764</v>
      </c>
      <c r="N1879" s="366">
        <v>4</v>
      </c>
    </row>
    <row r="1880" spans="1:14" ht="24">
      <c r="A1880" s="364">
        <v>1878</v>
      </c>
      <c r="B1880" s="365" t="s">
        <v>68</v>
      </c>
      <c r="C1880" s="364" t="s">
        <v>1078</v>
      </c>
      <c r="D1880" s="364" t="s">
        <v>1079</v>
      </c>
      <c r="E1880" s="364" t="s">
        <v>67</v>
      </c>
      <c r="F1880" s="364" t="s">
        <v>1336</v>
      </c>
      <c r="G1880" s="365" t="s">
        <v>1043</v>
      </c>
      <c r="H1880" s="364" t="s">
        <v>1039</v>
      </c>
      <c r="I1880" s="364" t="s">
        <v>1081</v>
      </c>
      <c r="J1880" s="366" t="s">
        <v>1337</v>
      </c>
      <c r="K1880" s="366">
        <v>908354</v>
      </c>
      <c r="L1880" s="366">
        <v>8</v>
      </c>
      <c r="M1880" s="366">
        <v>908354</v>
      </c>
      <c r="N1880" s="366">
        <v>8</v>
      </c>
    </row>
    <row r="1881" spans="1:14" ht="24">
      <c r="A1881" s="364">
        <v>1879</v>
      </c>
      <c r="B1881" s="365" t="s">
        <v>68</v>
      </c>
      <c r="C1881" s="364" t="s">
        <v>1078</v>
      </c>
      <c r="D1881" s="364" t="s">
        <v>1079</v>
      </c>
      <c r="E1881" s="364" t="s">
        <v>67</v>
      </c>
      <c r="F1881" s="364" t="s">
        <v>1338</v>
      </c>
      <c r="G1881" s="365" t="s">
        <v>1045</v>
      </c>
      <c r="H1881" s="364" t="s">
        <v>1039</v>
      </c>
      <c r="I1881" s="364" t="s">
        <v>1081</v>
      </c>
      <c r="J1881" s="366" t="s">
        <v>1339</v>
      </c>
      <c r="K1881" s="366">
        <v>562421</v>
      </c>
      <c r="L1881" s="366">
        <v>4</v>
      </c>
      <c r="M1881" s="366">
        <v>562421</v>
      </c>
      <c r="N1881" s="366">
        <v>4</v>
      </c>
    </row>
    <row r="1882" spans="1:14" ht="24">
      <c r="A1882" s="364">
        <v>1880</v>
      </c>
      <c r="B1882" s="365" t="s">
        <v>68</v>
      </c>
      <c r="C1882" s="364" t="s">
        <v>1078</v>
      </c>
      <c r="D1882" s="364" t="s">
        <v>1079</v>
      </c>
      <c r="E1882" s="364" t="s">
        <v>67</v>
      </c>
      <c r="F1882" s="364" t="s">
        <v>1395</v>
      </c>
      <c r="G1882" s="365" t="s">
        <v>1007</v>
      </c>
      <c r="H1882" s="364" t="s">
        <v>1039</v>
      </c>
      <c r="I1882" s="364" t="s">
        <v>1081</v>
      </c>
      <c r="J1882" s="366" t="s">
        <v>1396</v>
      </c>
      <c r="K1882" s="366">
        <v>1915636</v>
      </c>
      <c r="L1882" s="366">
        <v>14</v>
      </c>
      <c r="M1882" s="366">
        <v>1915636</v>
      </c>
      <c r="N1882" s="366">
        <v>14</v>
      </c>
    </row>
    <row r="1883" spans="1:14" ht="60">
      <c r="A1883" s="364">
        <v>1881</v>
      </c>
      <c r="B1883" s="365" t="s">
        <v>68</v>
      </c>
      <c r="C1883" s="364" t="s">
        <v>1078</v>
      </c>
      <c r="D1883" s="364" t="s">
        <v>1131</v>
      </c>
      <c r="E1883" s="364" t="s">
        <v>67</v>
      </c>
      <c r="F1883" s="364" t="s">
        <v>1455</v>
      </c>
      <c r="G1883" s="365" t="s">
        <v>349</v>
      </c>
      <c r="H1883" s="364" t="s">
        <v>283</v>
      </c>
      <c r="I1883" s="364" t="s">
        <v>1251</v>
      </c>
      <c r="J1883" s="366" t="s">
        <v>1456</v>
      </c>
      <c r="K1883" s="366">
        <v>129904425</v>
      </c>
      <c r="L1883" s="366">
        <v>450</v>
      </c>
      <c r="M1883" s="366">
        <v>129904425</v>
      </c>
      <c r="N1883" s="366">
        <v>450</v>
      </c>
    </row>
    <row r="1884" spans="1:14" ht="24">
      <c r="A1884" s="364">
        <v>1882</v>
      </c>
      <c r="B1884" s="365" t="s">
        <v>68</v>
      </c>
      <c r="C1884" s="364" t="s">
        <v>1078</v>
      </c>
      <c r="D1884" s="364" t="s">
        <v>1079</v>
      </c>
      <c r="E1884" s="364" t="s">
        <v>67</v>
      </c>
      <c r="F1884" s="364" t="s">
        <v>1298</v>
      </c>
      <c r="G1884" s="365" t="s">
        <v>973</v>
      </c>
      <c r="H1884" s="364" t="s">
        <v>302</v>
      </c>
      <c r="I1884" s="364" t="s">
        <v>1183</v>
      </c>
      <c r="J1884" s="366" t="s">
        <v>1299</v>
      </c>
      <c r="K1884" s="366">
        <v>366520</v>
      </c>
      <c r="L1884" s="366">
        <v>2</v>
      </c>
      <c r="M1884" s="366">
        <v>366520</v>
      </c>
      <c r="N1884" s="366">
        <v>2</v>
      </c>
    </row>
    <row r="1885" spans="1:14" ht="24">
      <c r="A1885" s="364">
        <v>1883</v>
      </c>
      <c r="B1885" s="365" t="s">
        <v>68</v>
      </c>
      <c r="C1885" s="364" t="s">
        <v>1078</v>
      </c>
      <c r="D1885" s="364" t="s">
        <v>1079</v>
      </c>
      <c r="E1885" s="364" t="s">
        <v>67</v>
      </c>
      <c r="F1885" s="364" t="s">
        <v>1424</v>
      </c>
      <c r="G1885" s="365" t="s">
        <v>974</v>
      </c>
      <c r="H1885" s="364" t="s">
        <v>302</v>
      </c>
      <c r="I1885" s="364" t="s">
        <v>1183</v>
      </c>
      <c r="J1885" s="366" t="s">
        <v>1425</v>
      </c>
      <c r="K1885" s="366">
        <v>375529</v>
      </c>
      <c r="L1885" s="366">
        <v>2</v>
      </c>
      <c r="M1885" s="366">
        <v>375529</v>
      </c>
      <c r="N1885" s="366">
        <v>2</v>
      </c>
    </row>
    <row r="1886" spans="1:14" ht="24">
      <c r="A1886" s="364">
        <v>1884</v>
      </c>
      <c r="B1886" s="365" t="s">
        <v>68</v>
      </c>
      <c r="C1886" s="364" t="s">
        <v>1078</v>
      </c>
      <c r="D1886" s="364" t="s">
        <v>1079</v>
      </c>
      <c r="E1886" s="364" t="s">
        <v>67</v>
      </c>
      <c r="F1886" s="364" t="s">
        <v>1108</v>
      </c>
      <c r="G1886" s="365" t="s">
        <v>333</v>
      </c>
      <c r="H1886" s="364" t="s">
        <v>299</v>
      </c>
      <c r="I1886" s="364" t="s">
        <v>1092</v>
      </c>
      <c r="J1886" s="366" t="s">
        <v>1109</v>
      </c>
      <c r="K1886" s="366">
        <v>154288420</v>
      </c>
      <c r="L1886" s="366">
        <v>1300</v>
      </c>
      <c r="M1886" s="366">
        <v>154288420</v>
      </c>
      <c r="N1886" s="366">
        <v>1300</v>
      </c>
    </row>
    <row r="1887" spans="1:14" ht="24">
      <c r="A1887" s="364">
        <v>1885</v>
      </c>
      <c r="B1887" s="365" t="s">
        <v>68</v>
      </c>
      <c r="C1887" s="364" t="s">
        <v>1078</v>
      </c>
      <c r="D1887" s="364" t="s">
        <v>1090</v>
      </c>
      <c r="E1887" s="364" t="s">
        <v>67</v>
      </c>
      <c r="F1887" s="364" t="s">
        <v>1091</v>
      </c>
      <c r="G1887" s="365" t="s">
        <v>321</v>
      </c>
      <c r="H1887" s="364" t="s">
        <v>361</v>
      </c>
      <c r="I1887" s="364" t="s">
        <v>1092</v>
      </c>
      <c r="J1887" s="366" t="s">
        <v>1093</v>
      </c>
      <c r="K1887" s="366">
        <v>36727132</v>
      </c>
      <c r="L1887" s="366">
        <v>372</v>
      </c>
      <c r="M1887" s="366">
        <v>36727132</v>
      </c>
      <c r="N1887" s="366">
        <v>372</v>
      </c>
    </row>
    <row r="1888" spans="1:14" ht="36">
      <c r="A1888" s="364">
        <v>1886</v>
      </c>
      <c r="B1888" s="365" t="s">
        <v>63</v>
      </c>
      <c r="C1888" s="364" t="s">
        <v>1078</v>
      </c>
      <c r="D1888" s="364" t="s">
        <v>1102</v>
      </c>
      <c r="E1888" s="364" t="s">
        <v>46</v>
      </c>
      <c r="F1888" s="364" t="s">
        <v>1142</v>
      </c>
      <c r="G1888" s="365" t="s">
        <v>354</v>
      </c>
      <c r="H1888" s="364" t="s">
        <v>303</v>
      </c>
      <c r="I1888" s="364" t="s">
        <v>1081</v>
      </c>
      <c r="J1888" s="366" t="s">
        <v>1143</v>
      </c>
      <c r="K1888" s="366">
        <v>421578</v>
      </c>
      <c r="L1888" s="366">
        <v>6</v>
      </c>
      <c r="M1888" s="366">
        <v>421578</v>
      </c>
      <c r="N1888" s="366">
        <v>6</v>
      </c>
    </row>
    <row r="1889" spans="1:14" ht="36">
      <c r="A1889" s="364">
        <v>1887</v>
      </c>
      <c r="B1889" s="365" t="s">
        <v>63</v>
      </c>
      <c r="C1889" s="364" t="s">
        <v>1078</v>
      </c>
      <c r="D1889" s="364" t="s">
        <v>1102</v>
      </c>
      <c r="E1889" s="364" t="s">
        <v>46</v>
      </c>
      <c r="F1889" s="364" t="s">
        <v>1747</v>
      </c>
      <c r="G1889" s="365" t="s">
        <v>1748</v>
      </c>
      <c r="H1889" s="364" t="s">
        <v>303</v>
      </c>
      <c r="I1889" s="364" t="s">
        <v>1081</v>
      </c>
      <c r="J1889" s="366" t="s">
        <v>1749</v>
      </c>
      <c r="K1889" s="366">
        <v>613016</v>
      </c>
      <c r="L1889" s="366">
        <v>8</v>
      </c>
      <c r="M1889" s="366">
        <v>613016</v>
      </c>
      <c r="N1889" s="366">
        <v>8</v>
      </c>
    </row>
    <row r="1890" spans="1:14" ht="36">
      <c r="A1890" s="364">
        <v>1888</v>
      </c>
      <c r="B1890" s="365" t="s">
        <v>63</v>
      </c>
      <c r="C1890" s="364" t="s">
        <v>1078</v>
      </c>
      <c r="D1890" s="364" t="s">
        <v>1102</v>
      </c>
      <c r="E1890" s="364" t="s">
        <v>46</v>
      </c>
      <c r="F1890" s="364" t="s">
        <v>1212</v>
      </c>
      <c r="G1890" s="365" t="s">
        <v>940</v>
      </c>
      <c r="H1890" s="364" t="s">
        <v>303</v>
      </c>
      <c r="I1890" s="364" t="s">
        <v>1081</v>
      </c>
      <c r="J1890" s="366" t="s">
        <v>1213</v>
      </c>
      <c r="K1890" s="366">
        <v>333148</v>
      </c>
      <c r="L1890" s="366">
        <v>4</v>
      </c>
      <c r="M1890" s="366">
        <v>333148</v>
      </c>
      <c r="N1890" s="366">
        <v>4</v>
      </c>
    </row>
    <row r="1891" spans="1:14" ht="36">
      <c r="A1891" s="364">
        <v>1889</v>
      </c>
      <c r="B1891" s="365" t="s">
        <v>63</v>
      </c>
      <c r="C1891" s="364" t="s">
        <v>1078</v>
      </c>
      <c r="D1891" s="364" t="s">
        <v>1102</v>
      </c>
      <c r="E1891" s="364" t="s">
        <v>46</v>
      </c>
      <c r="F1891" s="364" t="s">
        <v>1321</v>
      </c>
      <c r="G1891" s="365" t="s">
        <v>1020</v>
      </c>
      <c r="H1891" s="364" t="s">
        <v>303</v>
      </c>
      <c r="I1891" s="364" t="s">
        <v>1081</v>
      </c>
      <c r="J1891" s="366" t="s">
        <v>1322</v>
      </c>
      <c r="K1891" s="366">
        <v>550856</v>
      </c>
      <c r="L1891" s="366">
        <v>8</v>
      </c>
      <c r="M1891" s="366">
        <v>550856</v>
      </c>
      <c r="N1891" s="366">
        <v>8</v>
      </c>
    </row>
    <row r="1892" spans="1:14" ht="36">
      <c r="A1892" s="364">
        <v>1890</v>
      </c>
      <c r="B1892" s="365" t="s">
        <v>63</v>
      </c>
      <c r="C1892" s="364" t="s">
        <v>1078</v>
      </c>
      <c r="D1892" s="364" t="s">
        <v>1102</v>
      </c>
      <c r="E1892" s="364" t="s">
        <v>46</v>
      </c>
      <c r="F1892" s="364" t="s">
        <v>1185</v>
      </c>
      <c r="G1892" s="365" t="s">
        <v>338</v>
      </c>
      <c r="H1892" s="364" t="s">
        <v>303</v>
      </c>
      <c r="I1892" s="364" t="s">
        <v>1081</v>
      </c>
      <c r="J1892" s="366" t="s">
        <v>1186</v>
      </c>
      <c r="K1892" s="366">
        <v>173160</v>
      </c>
      <c r="L1892" s="366">
        <v>4</v>
      </c>
      <c r="M1892" s="366">
        <v>173160</v>
      </c>
      <c r="N1892" s="366">
        <v>4</v>
      </c>
    </row>
    <row r="1893" spans="1:14" ht="36">
      <c r="A1893" s="364">
        <v>1891</v>
      </c>
      <c r="B1893" s="365" t="s">
        <v>63</v>
      </c>
      <c r="C1893" s="364" t="s">
        <v>1078</v>
      </c>
      <c r="D1893" s="364" t="s">
        <v>1090</v>
      </c>
      <c r="E1893" s="364" t="s">
        <v>46</v>
      </c>
      <c r="F1893" s="364" t="s">
        <v>1140</v>
      </c>
      <c r="G1893" s="365" t="s">
        <v>321</v>
      </c>
      <c r="H1893" s="364" t="s">
        <v>287</v>
      </c>
      <c r="I1893" s="364" t="s">
        <v>1092</v>
      </c>
      <c r="J1893" s="366" t="s">
        <v>1141</v>
      </c>
      <c r="K1893" s="366">
        <v>1360702</v>
      </c>
      <c r="L1893" s="366">
        <v>14</v>
      </c>
      <c r="M1893" s="366">
        <v>1360702</v>
      </c>
      <c r="N1893" s="366">
        <v>14</v>
      </c>
    </row>
    <row r="1894" spans="1:14" ht="36">
      <c r="A1894" s="364">
        <v>1892</v>
      </c>
      <c r="B1894" s="365" t="s">
        <v>63</v>
      </c>
      <c r="C1894" s="364" t="s">
        <v>1078</v>
      </c>
      <c r="D1894" s="364" t="s">
        <v>1090</v>
      </c>
      <c r="E1894" s="364" t="s">
        <v>46</v>
      </c>
      <c r="F1894" s="364" t="s">
        <v>1138</v>
      </c>
      <c r="G1894" s="365" t="s">
        <v>351</v>
      </c>
      <c r="H1894" s="364" t="s">
        <v>287</v>
      </c>
      <c r="I1894" s="364" t="s">
        <v>1092</v>
      </c>
      <c r="J1894" s="366" t="s">
        <v>1139</v>
      </c>
      <c r="K1894" s="366">
        <v>1616301</v>
      </c>
      <c r="L1894" s="366">
        <v>17</v>
      </c>
      <c r="M1894" s="366">
        <v>1616301</v>
      </c>
      <c r="N1894" s="366">
        <v>17</v>
      </c>
    </row>
    <row r="1895" spans="1:14" ht="36">
      <c r="A1895" s="364">
        <v>1893</v>
      </c>
      <c r="B1895" s="365" t="s">
        <v>63</v>
      </c>
      <c r="C1895" s="364" t="s">
        <v>1078</v>
      </c>
      <c r="D1895" s="364" t="s">
        <v>1090</v>
      </c>
      <c r="E1895" s="364" t="s">
        <v>46</v>
      </c>
      <c r="F1895" s="364" t="s">
        <v>1132</v>
      </c>
      <c r="G1895" s="365" t="s">
        <v>325</v>
      </c>
      <c r="H1895" s="364" t="s">
        <v>287</v>
      </c>
      <c r="I1895" s="364" t="s">
        <v>1092</v>
      </c>
      <c r="J1895" s="366" t="s">
        <v>1133</v>
      </c>
      <c r="K1895" s="366">
        <v>331170</v>
      </c>
      <c r="L1895" s="366">
        <v>4</v>
      </c>
      <c r="M1895" s="366">
        <v>331170</v>
      </c>
      <c r="N1895" s="366">
        <v>4</v>
      </c>
    </row>
    <row r="1896" spans="1:14" ht="36">
      <c r="A1896" s="364">
        <v>1894</v>
      </c>
      <c r="B1896" s="365" t="s">
        <v>63</v>
      </c>
      <c r="C1896" s="364" t="s">
        <v>1078</v>
      </c>
      <c r="D1896" s="364" t="s">
        <v>1079</v>
      </c>
      <c r="E1896" s="364" t="s">
        <v>46</v>
      </c>
      <c r="F1896" s="364" t="s">
        <v>1161</v>
      </c>
      <c r="G1896" s="365" t="s">
        <v>326</v>
      </c>
      <c r="H1896" s="364" t="s">
        <v>298</v>
      </c>
      <c r="I1896" s="364" t="s">
        <v>1092</v>
      </c>
      <c r="J1896" s="366" t="s">
        <v>1162</v>
      </c>
      <c r="K1896" s="366">
        <v>76817</v>
      </c>
      <c r="L1896" s="366">
        <v>1</v>
      </c>
      <c r="M1896" s="366">
        <v>76817</v>
      </c>
      <c r="N1896" s="366">
        <v>1</v>
      </c>
    </row>
    <row r="1897" spans="1:14" ht="36">
      <c r="A1897" s="364">
        <v>1895</v>
      </c>
      <c r="B1897" s="365" t="s">
        <v>63</v>
      </c>
      <c r="C1897" s="364" t="s">
        <v>1078</v>
      </c>
      <c r="D1897" s="364" t="s">
        <v>1079</v>
      </c>
      <c r="E1897" s="364" t="s">
        <v>46</v>
      </c>
      <c r="F1897" s="364" t="s">
        <v>1098</v>
      </c>
      <c r="G1897" s="365" t="s">
        <v>311</v>
      </c>
      <c r="H1897" s="364" t="s">
        <v>294</v>
      </c>
      <c r="I1897" s="364" t="s">
        <v>1081</v>
      </c>
      <c r="J1897" s="366" t="s">
        <v>1099</v>
      </c>
      <c r="K1897" s="366">
        <v>593256</v>
      </c>
      <c r="L1897" s="366">
        <v>8</v>
      </c>
      <c r="M1897" s="366">
        <v>593256</v>
      </c>
      <c r="N1897" s="366">
        <v>8</v>
      </c>
    </row>
    <row r="1898" spans="1:14" ht="36">
      <c r="A1898" s="364">
        <v>1896</v>
      </c>
      <c r="B1898" s="365" t="s">
        <v>63</v>
      </c>
      <c r="C1898" s="364" t="s">
        <v>1078</v>
      </c>
      <c r="D1898" s="364" t="s">
        <v>1079</v>
      </c>
      <c r="E1898" s="364" t="s">
        <v>46</v>
      </c>
      <c r="F1898" s="364" t="s">
        <v>1083</v>
      </c>
      <c r="G1898" s="365" t="s">
        <v>312</v>
      </c>
      <c r="H1898" s="364" t="s">
        <v>293</v>
      </c>
      <c r="I1898" s="364" t="s">
        <v>1084</v>
      </c>
      <c r="J1898" s="366" t="s">
        <v>1085</v>
      </c>
      <c r="K1898" s="366">
        <v>270780</v>
      </c>
      <c r="L1898" s="366">
        <v>2</v>
      </c>
      <c r="M1898" s="366">
        <v>270780</v>
      </c>
      <c r="N1898" s="366">
        <v>2</v>
      </c>
    </row>
    <row r="1899" spans="1:14" ht="36">
      <c r="A1899" s="364">
        <v>1897</v>
      </c>
      <c r="B1899" s="365" t="s">
        <v>63</v>
      </c>
      <c r="C1899" s="364" t="s">
        <v>1078</v>
      </c>
      <c r="D1899" s="364" t="s">
        <v>1090</v>
      </c>
      <c r="E1899" s="364" t="s">
        <v>46</v>
      </c>
      <c r="F1899" s="364" t="s">
        <v>1176</v>
      </c>
      <c r="G1899" s="365" t="s">
        <v>351</v>
      </c>
      <c r="H1899" s="364" t="s">
        <v>361</v>
      </c>
      <c r="I1899" s="364" t="s">
        <v>1148</v>
      </c>
      <c r="J1899" s="366" t="s">
        <v>1177</v>
      </c>
      <c r="K1899" s="366">
        <v>679980</v>
      </c>
      <c r="L1899" s="366">
        <v>8</v>
      </c>
      <c r="M1899" s="366">
        <v>679980</v>
      </c>
      <c r="N1899" s="366">
        <v>8</v>
      </c>
    </row>
    <row r="1900" spans="1:14" ht="36">
      <c r="A1900" s="364">
        <v>1898</v>
      </c>
      <c r="B1900" s="365" t="s">
        <v>63</v>
      </c>
      <c r="C1900" s="364" t="s">
        <v>1078</v>
      </c>
      <c r="D1900" s="364" t="s">
        <v>1090</v>
      </c>
      <c r="E1900" s="364" t="s">
        <v>46</v>
      </c>
      <c r="F1900" s="364" t="s">
        <v>1091</v>
      </c>
      <c r="G1900" s="365" t="s">
        <v>321</v>
      </c>
      <c r="H1900" s="364" t="s">
        <v>361</v>
      </c>
      <c r="I1900" s="364" t="s">
        <v>1092</v>
      </c>
      <c r="J1900" s="366" t="s">
        <v>1093</v>
      </c>
      <c r="K1900" s="366">
        <v>1382204</v>
      </c>
      <c r="L1900" s="366">
        <v>14</v>
      </c>
      <c r="M1900" s="366">
        <v>1382204</v>
      </c>
      <c r="N1900" s="366">
        <v>14</v>
      </c>
    </row>
    <row r="1901" spans="1:14" ht="24">
      <c r="A1901" s="364">
        <v>1899</v>
      </c>
      <c r="B1901" s="365" t="s">
        <v>50</v>
      </c>
      <c r="C1901" s="364" t="s">
        <v>1078</v>
      </c>
      <c r="D1901" s="364" t="s">
        <v>1102</v>
      </c>
      <c r="E1901" s="364" t="s">
        <v>46</v>
      </c>
      <c r="F1901" s="364" t="s">
        <v>1142</v>
      </c>
      <c r="G1901" s="365" t="s">
        <v>354</v>
      </c>
      <c r="H1901" s="364" t="s">
        <v>303</v>
      </c>
      <c r="I1901" s="364" t="s">
        <v>1081</v>
      </c>
      <c r="J1901" s="366" t="s">
        <v>1143</v>
      </c>
      <c r="K1901" s="366">
        <v>9134190</v>
      </c>
      <c r="L1901" s="366">
        <v>130</v>
      </c>
      <c r="M1901" s="366">
        <v>9134190</v>
      </c>
      <c r="N1901" s="366">
        <v>130</v>
      </c>
    </row>
    <row r="1902" spans="1:14" ht="24">
      <c r="A1902" s="364">
        <v>1900</v>
      </c>
      <c r="B1902" s="365" t="s">
        <v>50</v>
      </c>
      <c r="C1902" s="364" t="s">
        <v>1078</v>
      </c>
      <c r="D1902" s="364" t="s">
        <v>1102</v>
      </c>
      <c r="E1902" s="364" t="s">
        <v>46</v>
      </c>
      <c r="F1902" s="364" t="s">
        <v>1103</v>
      </c>
      <c r="G1902" s="365" t="s">
        <v>977</v>
      </c>
      <c r="H1902" s="364" t="s">
        <v>303</v>
      </c>
      <c r="I1902" s="364" t="s">
        <v>1081</v>
      </c>
      <c r="J1902" s="366" t="s">
        <v>1104</v>
      </c>
      <c r="K1902" s="366">
        <v>4560990</v>
      </c>
      <c r="L1902" s="366">
        <v>70</v>
      </c>
      <c r="M1902" s="366">
        <v>4560990</v>
      </c>
      <c r="N1902" s="366">
        <v>70</v>
      </c>
    </row>
    <row r="1903" spans="1:14" ht="24">
      <c r="A1903" s="364">
        <v>1901</v>
      </c>
      <c r="B1903" s="365" t="s">
        <v>50</v>
      </c>
      <c r="C1903" s="364" t="s">
        <v>1078</v>
      </c>
      <c r="D1903" s="364" t="s">
        <v>1102</v>
      </c>
      <c r="E1903" s="364" t="s">
        <v>46</v>
      </c>
      <c r="F1903" s="364" t="s">
        <v>1155</v>
      </c>
      <c r="G1903" s="365" t="s">
        <v>409</v>
      </c>
      <c r="H1903" s="364" t="s">
        <v>410</v>
      </c>
      <c r="I1903" s="364" t="s">
        <v>1081</v>
      </c>
      <c r="J1903" s="366" t="s">
        <v>1156</v>
      </c>
      <c r="K1903" s="366">
        <v>710400</v>
      </c>
      <c r="L1903" s="366">
        <v>10</v>
      </c>
      <c r="M1903" s="366">
        <v>710400</v>
      </c>
      <c r="N1903" s="366">
        <v>10</v>
      </c>
    </row>
    <row r="1904" spans="1:14" ht="24">
      <c r="A1904" s="364">
        <v>1902</v>
      </c>
      <c r="B1904" s="365" t="s">
        <v>50</v>
      </c>
      <c r="C1904" s="364" t="s">
        <v>1078</v>
      </c>
      <c r="D1904" s="364" t="s">
        <v>1079</v>
      </c>
      <c r="E1904" s="364" t="s">
        <v>46</v>
      </c>
      <c r="F1904" s="364" t="s">
        <v>1163</v>
      </c>
      <c r="G1904" s="365" t="s">
        <v>340</v>
      </c>
      <c r="H1904" s="364" t="s">
        <v>298</v>
      </c>
      <c r="I1904" s="364" t="s">
        <v>1092</v>
      </c>
      <c r="J1904" s="366" t="s">
        <v>1164</v>
      </c>
      <c r="K1904" s="366">
        <v>164506</v>
      </c>
      <c r="L1904" s="366">
        <v>2</v>
      </c>
      <c r="M1904" s="366">
        <v>164506</v>
      </c>
      <c r="N1904" s="366">
        <v>2</v>
      </c>
    </row>
    <row r="1905" spans="1:14" ht="24">
      <c r="A1905" s="364">
        <v>1903</v>
      </c>
      <c r="B1905" s="365" t="s">
        <v>50</v>
      </c>
      <c r="C1905" s="364" t="s">
        <v>1078</v>
      </c>
      <c r="D1905" s="364" t="s">
        <v>1090</v>
      </c>
      <c r="E1905" s="364" t="s">
        <v>46</v>
      </c>
      <c r="F1905" s="364" t="s">
        <v>1106</v>
      </c>
      <c r="G1905" s="365" t="s">
        <v>1011</v>
      </c>
      <c r="H1905" s="364" t="s">
        <v>287</v>
      </c>
      <c r="I1905" s="364" t="s">
        <v>1092</v>
      </c>
      <c r="J1905" s="366" t="s">
        <v>1107</v>
      </c>
      <c r="K1905" s="366">
        <v>2108200</v>
      </c>
      <c r="L1905" s="366">
        <v>20</v>
      </c>
      <c r="M1905" s="366">
        <v>2108200</v>
      </c>
      <c r="N1905" s="366">
        <v>20</v>
      </c>
    </row>
    <row r="1906" spans="1:14" ht="24">
      <c r="A1906" s="364">
        <v>1904</v>
      </c>
      <c r="B1906" s="365" t="s">
        <v>50</v>
      </c>
      <c r="C1906" s="364" t="s">
        <v>1078</v>
      </c>
      <c r="D1906" s="364" t="s">
        <v>1090</v>
      </c>
      <c r="E1906" s="364" t="s">
        <v>46</v>
      </c>
      <c r="F1906" s="364" t="s">
        <v>1776</v>
      </c>
      <c r="G1906" s="365" t="s">
        <v>347</v>
      </c>
      <c r="H1906" s="364" t="s">
        <v>287</v>
      </c>
      <c r="I1906" s="364" t="s">
        <v>1092</v>
      </c>
      <c r="J1906" s="366" t="s">
        <v>1777</v>
      </c>
      <c r="K1906" s="366">
        <v>2307400</v>
      </c>
      <c r="L1906" s="366">
        <v>20</v>
      </c>
      <c r="M1906" s="366">
        <v>2307400</v>
      </c>
      <c r="N1906" s="366">
        <v>20</v>
      </c>
    </row>
    <row r="1907" spans="1:14" ht="24">
      <c r="A1907" s="364">
        <v>1905</v>
      </c>
      <c r="B1907" s="365" t="s">
        <v>50</v>
      </c>
      <c r="C1907" s="364" t="s">
        <v>1078</v>
      </c>
      <c r="D1907" s="364" t="s">
        <v>1079</v>
      </c>
      <c r="E1907" s="364" t="s">
        <v>46</v>
      </c>
      <c r="F1907" s="364" t="s">
        <v>1157</v>
      </c>
      <c r="G1907" s="365" t="s">
        <v>337</v>
      </c>
      <c r="H1907" s="364" t="s">
        <v>298</v>
      </c>
      <c r="I1907" s="364" t="s">
        <v>1092</v>
      </c>
      <c r="J1907" s="366" t="s">
        <v>1158</v>
      </c>
      <c r="K1907" s="366">
        <v>645408</v>
      </c>
      <c r="L1907" s="366">
        <v>8</v>
      </c>
      <c r="M1907" s="366">
        <v>645408</v>
      </c>
      <c r="N1907" s="366">
        <v>8</v>
      </c>
    </row>
    <row r="1908" spans="1:14" ht="24">
      <c r="A1908" s="364">
        <v>1906</v>
      </c>
      <c r="B1908" s="365" t="s">
        <v>50</v>
      </c>
      <c r="C1908" s="364" t="s">
        <v>1078</v>
      </c>
      <c r="D1908" s="364" t="s">
        <v>1079</v>
      </c>
      <c r="E1908" s="364" t="s">
        <v>46</v>
      </c>
      <c r="F1908" s="364" t="s">
        <v>1161</v>
      </c>
      <c r="G1908" s="365" t="s">
        <v>326</v>
      </c>
      <c r="H1908" s="364" t="s">
        <v>298</v>
      </c>
      <c r="I1908" s="364" t="s">
        <v>1092</v>
      </c>
      <c r="J1908" s="366" t="s">
        <v>1162</v>
      </c>
      <c r="K1908" s="366">
        <v>307266</v>
      </c>
      <c r="L1908" s="366">
        <v>4</v>
      </c>
      <c r="M1908" s="366">
        <v>307266</v>
      </c>
      <c r="N1908" s="366">
        <v>4</v>
      </c>
    </row>
    <row r="1909" spans="1:14" ht="48">
      <c r="A1909" s="364">
        <v>1907</v>
      </c>
      <c r="B1909" s="365" t="s">
        <v>50</v>
      </c>
      <c r="C1909" s="364" t="s">
        <v>1078</v>
      </c>
      <c r="D1909" s="364" t="s">
        <v>1090</v>
      </c>
      <c r="E1909" s="364" t="s">
        <v>46</v>
      </c>
      <c r="F1909" s="364" t="s">
        <v>1480</v>
      </c>
      <c r="G1909" s="365" t="s">
        <v>1058</v>
      </c>
      <c r="H1909" s="364" t="s">
        <v>1059</v>
      </c>
      <c r="I1909" s="364" t="s">
        <v>1481</v>
      </c>
      <c r="J1909" s="366" t="s">
        <v>1482</v>
      </c>
      <c r="K1909" s="366">
        <v>416474</v>
      </c>
      <c r="L1909" s="366">
        <v>2</v>
      </c>
      <c r="M1909" s="366">
        <v>416474</v>
      </c>
      <c r="N1909" s="366">
        <v>2</v>
      </c>
    </row>
    <row r="1910" spans="1:14" ht="48">
      <c r="A1910" s="364">
        <v>1908</v>
      </c>
      <c r="B1910" s="365" t="s">
        <v>50</v>
      </c>
      <c r="C1910" s="364" t="s">
        <v>1078</v>
      </c>
      <c r="D1910" s="364" t="s">
        <v>1131</v>
      </c>
      <c r="E1910" s="364" t="s">
        <v>46</v>
      </c>
      <c r="F1910" s="364" t="s">
        <v>1356</v>
      </c>
      <c r="G1910" s="365" t="s">
        <v>979</v>
      </c>
      <c r="H1910" s="364" t="s">
        <v>297</v>
      </c>
      <c r="I1910" s="364" t="s">
        <v>1187</v>
      </c>
      <c r="J1910" s="366" t="s">
        <v>1357</v>
      </c>
      <c r="K1910" s="366">
        <v>810303</v>
      </c>
      <c r="L1910" s="366">
        <v>2</v>
      </c>
      <c r="M1910" s="366">
        <v>810303</v>
      </c>
      <c r="N1910" s="366">
        <v>2</v>
      </c>
    </row>
    <row r="1911" spans="1:14" ht="60">
      <c r="A1911" s="364">
        <v>1909</v>
      </c>
      <c r="B1911" s="365" t="s">
        <v>50</v>
      </c>
      <c r="C1911" s="364" t="s">
        <v>1078</v>
      </c>
      <c r="D1911" s="364" t="s">
        <v>1079</v>
      </c>
      <c r="E1911" s="364" t="s">
        <v>46</v>
      </c>
      <c r="F1911" s="364" t="s">
        <v>1188</v>
      </c>
      <c r="G1911" s="365" t="s">
        <v>329</v>
      </c>
      <c r="H1911" s="364" t="s">
        <v>304</v>
      </c>
      <c r="I1911" s="364" t="s">
        <v>1187</v>
      </c>
      <c r="J1911" s="366" t="s">
        <v>1189</v>
      </c>
      <c r="K1911" s="366">
        <v>354914</v>
      </c>
      <c r="L1911" s="366">
        <v>1</v>
      </c>
      <c r="M1911" s="366">
        <v>354914</v>
      </c>
      <c r="N1911" s="366">
        <v>1</v>
      </c>
    </row>
    <row r="1912" spans="1:14" ht="48">
      <c r="A1912" s="364">
        <v>1910</v>
      </c>
      <c r="B1912" s="365" t="s">
        <v>50</v>
      </c>
      <c r="C1912" s="364" t="s">
        <v>1078</v>
      </c>
      <c r="D1912" s="364" t="s">
        <v>1079</v>
      </c>
      <c r="E1912" s="364" t="s">
        <v>46</v>
      </c>
      <c r="F1912" s="364" t="s">
        <v>1190</v>
      </c>
      <c r="G1912" s="365" t="s">
        <v>373</v>
      </c>
      <c r="H1912" s="364" t="s">
        <v>305</v>
      </c>
      <c r="I1912" s="364" t="s">
        <v>1187</v>
      </c>
      <c r="J1912" s="366" t="s">
        <v>1191</v>
      </c>
      <c r="K1912" s="366">
        <v>649312</v>
      </c>
      <c r="L1912" s="366">
        <v>2</v>
      </c>
      <c r="M1912" s="366">
        <v>649312</v>
      </c>
      <c r="N1912" s="366">
        <v>2</v>
      </c>
    </row>
    <row r="1913" spans="1:14" ht="36">
      <c r="A1913" s="364">
        <v>1911</v>
      </c>
      <c r="B1913" s="365" t="s">
        <v>50</v>
      </c>
      <c r="C1913" s="364" t="s">
        <v>1078</v>
      </c>
      <c r="D1913" s="364" t="s">
        <v>1079</v>
      </c>
      <c r="E1913" s="364" t="s">
        <v>46</v>
      </c>
      <c r="F1913" s="364" t="s">
        <v>1192</v>
      </c>
      <c r="G1913" s="365" t="s">
        <v>382</v>
      </c>
      <c r="H1913" s="364" t="s">
        <v>305</v>
      </c>
      <c r="I1913" s="364" t="s">
        <v>1187</v>
      </c>
      <c r="J1913" s="366" t="s">
        <v>1193</v>
      </c>
      <c r="K1913" s="366">
        <v>721365</v>
      </c>
      <c r="L1913" s="366">
        <v>2</v>
      </c>
      <c r="M1913" s="366">
        <v>721365</v>
      </c>
      <c r="N1913" s="366">
        <v>2</v>
      </c>
    </row>
    <row r="1914" spans="1:14" ht="48">
      <c r="A1914" s="364">
        <v>1912</v>
      </c>
      <c r="B1914" s="365" t="s">
        <v>50</v>
      </c>
      <c r="C1914" s="364" t="s">
        <v>1078</v>
      </c>
      <c r="D1914" s="364" t="s">
        <v>1090</v>
      </c>
      <c r="E1914" s="364" t="s">
        <v>46</v>
      </c>
      <c r="F1914" s="364" t="s">
        <v>1640</v>
      </c>
      <c r="G1914" s="365" t="s">
        <v>1641</v>
      </c>
      <c r="H1914" s="364" t="s">
        <v>285</v>
      </c>
      <c r="I1914" s="364" t="s">
        <v>1187</v>
      </c>
      <c r="J1914" s="366" t="s">
        <v>1642</v>
      </c>
      <c r="K1914" s="366">
        <v>767512</v>
      </c>
      <c r="L1914" s="366">
        <v>2</v>
      </c>
      <c r="M1914" s="366">
        <v>767512</v>
      </c>
      <c r="N1914" s="366">
        <v>2</v>
      </c>
    </row>
    <row r="1915" spans="1:14" ht="24">
      <c r="A1915" s="364">
        <v>1913</v>
      </c>
      <c r="B1915" s="365" t="s">
        <v>50</v>
      </c>
      <c r="C1915" s="364" t="s">
        <v>1078</v>
      </c>
      <c r="D1915" s="364" t="s">
        <v>1079</v>
      </c>
      <c r="E1915" s="364" t="s">
        <v>46</v>
      </c>
      <c r="F1915" s="364" t="s">
        <v>1098</v>
      </c>
      <c r="G1915" s="365" t="s">
        <v>311</v>
      </c>
      <c r="H1915" s="364" t="s">
        <v>294</v>
      </c>
      <c r="I1915" s="364" t="s">
        <v>1081</v>
      </c>
      <c r="J1915" s="366" t="s">
        <v>1099</v>
      </c>
      <c r="K1915" s="366">
        <v>7415705</v>
      </c>
      <c r="L1915" s="366">
        <v>100</v>
      </c>
      <c r="M1915" s="366">
        <v>7415705</v>
      </c>
      <c r="N1915" s="366">
        <v>100</v>
      </c>
    </row>
    <row r="1916" spans="1:14" ht="36">
      <c r="A1916" s="364">
        <v>1914</v>
      </c>
      <c r="B1916" s="365" t="s">
        <v>50</v>
      </c>
      <c r="C1916" s="364" t="s">
        <v>1078</v>
      </c>
      <c r="D1916" s="364" t="s">
        <v>1079</v>
      </c>
      <c r="E1916" s="364" t="s">
        <v>46</v>
      </c>
      <c r="F1916" s="364" t="s">
        <v>1144</v>
      </c>
      <c r="G1916" s="365" t="s">
        <v>332</v>
      </c>
      <c r="H1916" s="364" t="s">
        <v>293</v>
      </c>
      <c r="I1916" s="364" t="s">
        <v>1081</v>
      </c>
      <c r="J1916" s="366" t="s">
        <v>1145</v>
      </c>
      <c r="K1916" s="366">
        <v>-178486</v>
      </c>
      <c r="L1916" s="366">
        <v>-2</v>
      </c>
      <c r="M1916" s="366">
        <v>-178486</v>
      </c>
      <c r="N1916" s="366">
        <v>-2</v>
      </c>
    </row>
    <row r="1917" spans="1:14" ht="48">
      <c r="A1917" s="364">
        <v>1915</v>
      </c>
      <c r="B1917" s="365" t="s">
        <v>50</v>
      </c>
      <c r="C1917" s="364" t="s">
        <v>1078</v>
      </c>
      <c r="D1917" s="364" t="s">
        <v>1159</v>
      </c>
      <c r="E1917" s="364" t="s">
        <v>46</v>
      </c>
      <c r="F1917" s="364" t="s">
        <v>1206</v>
      </c>
      <c r="G1917" s="365" t="s">
        <v>335</v>
      </c>
      <c r="H1917" s="364" t="s">
        <v>293</v>
      </c>
      <c r="I1917" s="364" t="s">
        <v>1081</v>
      </c>
      <c r="J1917" s="366" t="s">
        <v>1207</v>
      </c>
      <c r="K1917" s="366">
        <v>144461</v>
      </c>
      <c r="L1917" s="366">
        <v>2</v>
      </c>
      <c r="M1917" s="366">
        <v>144461</v>
      </c>
      <c r="N1917" s="366">
        <v>2</v>
      </c>
    </row>
    <row r="1918" spans="1:14" ht="36">
      <c r="A1918" s="364">
        <v>1916</v>
      </c>
      <c r="B1918" s="365" t="s">
        <v>50</v>
      </c>
      <c r="C1918" s="364" t="s">
        <v>1078</v>
      </c>
      <c r="D1918" s="364" t="s">
        <v>1079</v>
      </c>
      <c r="E1918" s="364" t="s">
        <v>46</v>
      </c>
      <c r="F1918" s="364" t="s">
        <v>1265</v>
      </c>
      <c r="G1918" s="365" t="s">
        <v>317</v>
      </c>
      <c r="H1918" s="364" t="s">
        <v>293</v>
      </c>
      <c r="I1918" s="364" t="s">
        <v>1084</v>
      </c>
      <c r="J1918" s="366" t="s">
        <v>1266</v>
      </c>
      <c r="K1918" s="366">
        <v>453321</v>
      </c>
      <c r="L1918" s="366">
        <v>5</v>
      </c>
      <c r="M1918" s="366">
        <v>453321</v>
      </c>
      <c r="N1918" s="366">
        <v>5</v>
      </c>
    </row>
    <row r="1919" spans="1:14" ht="36">
      <c r="A1919" s="364">
        <v>1917</v>
      </c>
      <c r="B1919" s="365" t="s">
        <v>50</v>
      </c>
      <c r="C1919" s="364" t="s">
        <v>1078</v>
      </c>
      <c r="D1919" s="364" t="s">
        <v>1079</v>
      </c>
      <c r="E1919" s="364" t="s">
        <v>46</v>
      </c>
      <c r="F1919" s="364" t="s">
        <v>1222</v>
      </c>
      <c r="G1919" s="365" t="s">
        <v>968</v>
      </c>
      <c r="H1919" s="364" t="s">
        <v>293</v>
      </c>
      <c r="I1919" s="364" t="s">
        <v>1084</v>
      </c>
      <c r="J1919" s="366" t="s">
        <v>1223</v>
      </c>
      <c r="K1919" s="366">
        <v>455622</v>
      </c>
      <c r="L1919" s="366">
        <v>4</v>
      </c>
      <c r="M1919" s="366">
        <v>455622</v>
      </c>
      <c r="N1919" s="366">
        <v>4</v>
      </c>
    </row>
    <row r="1920" spans="1:14" ht="36">
      <c r="A1920" s="364">
        <v>1918</v>
      </c>
      <c r="B1920" s="365" t="s">
        <v>50</v>
      </c>
      <c r="C1920" s="364" t="s">
        <v>1078</v>
      </c>
      <c r="D1920" s="364" t="s">
        <v>1079</v>
      </c>
      <c r="E1920" s="364" t="s">
        <v>46</v>
      </c>
      <c r="F1920" s="364" t="s">
        <v>1174</v>
      </c>
      <c r="G1920" s="365" t="s">
        <v>345</v>
      </c>
      <c r="H1920" s="364" t="s">
        <v>293</v>
      </c>
      <c r="I1920" s="364" t="s">
        <v>1084</v>
      </c>
      <c r="J1920" s="366" t="s">
        <v>1175</v>
      </c>
      <c r="K1920" s="366">
        <v>238093</v>
      </c>
      <c r="L1920" s="366">
        <v>2</v>
      </c>
      <c r="M1920" s="366">
        <v>238093</v>
      </c>
      <c r="N1920" s="366">
        <v>2</v>
      </c>
    </row>
    <row r="1921" spans="1:14" ht="36">
      <c r="A1921" s="364">
        <v>1919</v>
      </c>
      <c r="B1921" s="365" t="s">
        <v>50</v>
      </c>
      <c r="C1921" s="364" t="s">
        <v>1078</v>
      </c>
      <c r="D1921" s="364" t="s">
        <v>1079</v>
      </c>
      <c r="E1921" s="364" t="s">
        <v>46</v>
      </c>
      <c r="F1921" s="364" t="s">
        <v>1153</v>
      </c>
      <c r="G1921" s="365" t="s">
        <v>969</v>
      </c>
      <c r="H1921" s="364" t="s">
        <v>293</v>
      </c>
      <c r="I1921" s="364" t="s">
        <v>1084</v>
      </c>
      <c r="J1921" s="366" t="s">
        <v>1154</v>
      </c>
      <c r="K1921" s="366">
        <v>806388</v>
      </c>
      <c r="L1921" s="366">
        <v>8</v>
      </c>
      <c r="M1921" s="366">
        <v>806388</v>
      </c>
      <c r="N1921" s="366">
        <v>8</v>
      </c>
    </row>
    <row r="1922" spans="1:14" ht="36">
      <c r="A1922" s="364">
        <v>1920</v>
      </c>
      <c r="B1922" s="365" t="s">
        <v>50</v>
      </c>
      <c r="C1922" s="364" t="s">
        <v>1078</v>
      </c>
      <c r="D1922" s="364" t="s">
        <v>1079</v>
      </c>
      <c r="E1922" s="364" t="s">
        <v>46</v>
      </c>
      <c r="F1922" s="364" t="s">
        <v>1094</v>
      </c>
      <c r="G1922" s="365" t="s">
        <v>336</v>
      </c>
      <c r="H1922" s="364" t="s">
        <v>293</v>
      </c>
      <c r="I1922" s="364" t="s">
        <v>1084</v>
      </c>
      <c r="J1922" s="366" t="s">
        <v>1095</v>
      </c>
      <c r="K1922" s="366">
        <v>1152890</v>
      </c>
      <c r="L1922" s="366">
        <v>8</v>
      </c>
      <c r="M1922" s="366">
        <v>1152890</v>
      </c>
      <c r="N1922" s="366">
        <v>8</v>
      </c>
    </row>
    <row r="1923" spans="1:14" ht="36">
      <c r="A1923" s="364">
        <v>1921</v>
      </c>
      <c r="B1923" s="365" t="s">
        <v>50</v>
      </c>
      <c r="C1923" s="364" t="s">
        <v>1078</v>
      </c>
      <c r="D1923" s="364" t="s">
        <v>1079</v>
      </c>
      <c r="E1923" s="364" t="s">
        <v>46</v>
      </c>
      <c r="F1923" s="364" t="s">
        <v>1083</v>
      </c>
      <c r="G1923" s="365" t="s">
        <v>312</v>
      </c>
      <c r="H1923" s="364" t="s">
        <v>293</v>
      </c>
      <c r="I1923" s="364" t="s">
        <v>1084</v>
      </c>
      <c r="J1923" s="366" t="s">
        <v>1085</v>
      </c>
      <c r="K1923" s="366">
        <v>1760073</v>
      </c>
      <c r="L1923" s="366">
        <v>13</v>
      </c>
      <c r="M1923" s="366">
        <v>1760073</v>
      </c>
      <c r="N1923" s="366">
        <v>13</v>
      </c>
    </row>
    <row r="1924" spans="1:14" ht="36">
      <c r="A1924" s="364">
        <v>1922</v>
      </c>
      <c r="B1924" s="365" t="s">
        <v>50</v>
      </c>
      <c r="C1924" s="364" t="s">
        <v>1078</v>
      </c>
      <c r="D1924" s="364" t="s">
        <v>1079</v>
      </c>
      <c r="E1924" s="364" t="s">
        <v>46</v>
      </c>
      <c r="F1924" s="364" t="s">
        <v>1180</v>
      </c>
      <c r="G1924" s="365" t="s">
        <v>417</v>
      </c>
      <c r="H1924" s="364" t="s">
        <v>293</v>
      </c>
      <c r="I1924" s="364" t="s">
        <v>1084</v>
      </c>
      <c r="J1924" s="366" t="s">
        <v>1181</v>
      </c>
      <c r="K1924" s="366">
        <v>175811</v>
      </c>
      <c r="L1924" s="366">
        <v>2</v>
      </c>
      <c r="M1924" s="366">
        <v>175811</v>
      </c>
      <c r="N1924" s="366">
        <v>2</v>
      </c>
    </row>
    <row r="1925" spans="1:14" ht="48">
      <c r="A1925" s="364">
        <v>1923</v>
      </c>
      <c r="B1925" s="365" t="s">
        <v>50</v>
      </c>
      <c r="C1925" s="364" t="s">
        <v>1078</v>
      </c>
      <c r="D1925" s="364" t="s">
        <v>1159</v>
      </c>
      <c r="E1925" s="364" t="s">
        <v>46</v>
      </c>
      <c r="F1925" s="364" t="s">
        <v>1255</v>
      </c>
      <c r="G1925" s="365" t="s">
        <v>313</v>
      </c>
      <c r="H1925" s="364" t="s">
        <v>298</v>
      </c>
      <c r="I1925" s="364" t="s">
        <v>1088</v>
      </c>
      <c r="J1925" s="366" t="s">
        <v>1256</v>
      </c>
      <c r="K1925" s="366">
        <v>275892</v>
      </c>
      <c r="L1925" s="366">
        <v>4</v>
      </c>
      <c r="M1925" s="366">
        <v>275892</v>
      </c>
      <c r="N1925" s="366">
        <v>4</v>
      </c>
    </row>
    <row r="1926" spans="1:14" ht="24">
      <c r="A1926" s="364">
        <v>1924</v>
      </c>
      <c r="B1926" s="365" t="s">
        <v>50</v>
      </c>
      <c r="C1926" s="364" t="s">
        <v>1078</v>
      </c>
      <c r="D1926" s="364" t="s">
        <v>1090</v>
      </c>
      <c r="E1926" s="364" t="s">
        <v>46</v>
      </c>
      <c r="F1926" s="364" t="s">
        <v>1176</v>
      </c>
      <c r="G1926" s="365" t="s">
        <v>351</v>
      </c>
      <c r="H1926" s="364" t="s">
        <v>361</v>
      </c>
      <c r="I1926" s="364" t="s">
        <v>1148</v>
      </c>
      <c r="J1926" s="366" t="s">
        <v>1177</v>
      </c>
      <c r="K1926" s="366">
        <v>12749633</v>
      </c>
      <c r="L1926" s="366">
        <v>150</v>
      </c>
      <c r="M1926" s="366">
        <v>12749633</v>
      </c>
      <c r="N1926" s="366">
        <v>150</v>
      </c>
    </row>
    <row r="1927" spans="1:14" ht="24">
      <c r="A1927" s="364">
        <v>1925</v>
      </c>
      <c r="B1927" s="365" t="s">
        <v>50</v>
      </c>
      <c r="C1927" s="364" t="s">
        <v>1078</v>
      </c>
      <c r="D1927" s="364" t="s">
        <v>1090</v>
      </c>
      <c r="E1927" s="364" t="s">
        <v>46</v>
      </c>
      <c r="F1927" s="364" t="s">
        <v>1204</v>
      </c>
      <c r="G1927" s="365" t="s">
        <v>987</v>
      </c>
      <c r="H1927" s="364" t="s">
        <v>283</v>
      </c>
      <c r="I1927" s="364" t="s">
        <v>1148</v>
      </c>
      <c r="J1927" s="366" t="s">
        <v>1205</v>
      </c>
      <c r="K1927" s="366">
        <v>876190</v>
      </c>
      <c r="L1927" s="366">
        <v>4</v>
      </c>
      <c r="M1927" s="366">
        <v>876190</v>
      </c>
      <c r="N1927" s="366">
        <v>4</v>
      </c>
    </row>
    <row r="1928" spans="1:14" ht="48">
      <c r="A1928" s="364">
        <v>1926</v>
      </c>
      <c r="B1928" s="365" t="s">
        <v>50</v>
      </c>
      <c r="C1928" s="364" t="s">
        <v>1078</v>
      </c>
      <c r="D1928" s="364" t="s">
        <v>1090</v>
      </c>
      <c r="E1928" s="364" t="s">
        <v>46</v>
      </c>
      <c r="F1928" s="364" t="s">
        <v>1432</v>
      </c>
      <c r="G1928" s="365" t="s">
        <v>1034</v>
      </c>
      <c r="H1928" s="364" t="s">
        <v>285</v>
      </c>
      <c r="I1928" s="364" t="s">
        <v>1092</v>
      </c>
      <c r="J1928" s="366" t="s">
        <v>1433</v>
      </c>
      <c r="K1928" s="366">
        <v>252442</v>
      </c>
      <c r="L1928" s="366">
        <v>1</v>
      </c>
      <c r="M1928" s="366">
        <v>252442</v>
      </c>
      <c r="N1928" s="366">
        <v>1</v>
      </c>
    </row>
    <row r="1929" spans="1:14" ht="24">
      <c r="A1929" s="364">
        <v>1927</v>
      </c>
      <c r="B1929" s="365" t="s">
        <v>50</v>
      </c>
      <c r="C1929" s="364" t="s">
        <v>1078</v>
      </c>
      <c r="D1929" s="364" t="s">
        <v>1090</v>
      </c>
      <c r="E1929" s="364" t="s">
        <v>46</v>
      </c>
      <c r="F1929" s="364" t="s">
        <v>1224</v>
      </c>
      <c r="G1929" s="365" t="s">
        <v>331</v>
      </c>
      <c r="H1929" s="364" t="s">
        <v>285</v>
      </c>
      <c r="I1929" s="364" t="s">
        <v>1092</v>
      </c>
      <c r="J1929" s="366" t="s">
        <v>1225</v>
      </c>
      <c r="K1929" s="366">
        <v>1165427</v>
      </c>
      <c r="L1929" s="366">
        <v>4</v>
      </c>
      <c r="M1929" s="366">
        <v>1165427</v>
      </c>
      <c r="N1929" s="366">
        <v>4</v>
      </c>
    </row>
    <row r="1930" spans="1:14" ht="48">
      <c r="A1930" s="364">
        <v>1928</v>
      </c>
      <c r="B1930" s="365" t="s">
        <v>50</v>
      </c>
      <c r="C1930" s="364" t="s">
        <v>1078</v>
      </c>
      <c r="D1930" s="364" t="s">
        <v>1079</v>
      </c>
      <c r="E1930" s="364" t="s">
        <v>46</v>
      </c>
      <c r="F1930" s="364" t="s">
        <v>1275</v>
      </c>
      <c r="G1930" s="365" t="s">
        <v>413</v>
      </c>
      <c r="H1930" s="364" t="s">
        <v>414</v>
      </c>
      <c r="I1930" s="364" t="s">
        <v>1092</v>
      </c>
      <c r="J1930" s="366" t="s">
        <v>1276</v>
      </c>
      <c r="K1930" s="366">
        <v>270394</v>
      </c>
      <c r="L1930" s="366">
        <v>2</v>
      </c>
      <c r="M1930" s="366">
        <v>270394</v>
      </c>
      <c r="N1930" s="366">
        <v>2</v>
      </c>
    </row>
    <row r="1931" spans="1:14" ht="36">
      <c r="A1931" s="364">
        <v>1929</v>
      </c>
      <c r="B1931" s="365" t="s">
        <v>50</v>
      </c>
      <c r="C1931" s="364" t="s">
        <v>1078</v>
      </c>
      <c r="D1931" s="364" t="s">
        <v>1090</v>
      </c>
      <c r="E1931" s="364" t="s">
        <v>46</v>
      </c>
      <c r="F1931" s="364" t="s">
        <v>1414</v>
      </c>
      <c r="G1931" s="365" t="s">
        <v>360</v>
      </c>
      <c r="H1931" s="364" t="s">
        <v>289</v>
      </c>
      <c r="I1931" s="364" t="s">
        <v>1092</v>
      </c>
      <c r="J1931" s="366" t="s">
        <v>1415</v>
      </c>
      <c r="K1931" s="366">
        <v>730045</v>
      </c>
      <c r="L1931" s="366">
        <v>4</v>
      </c>
      <c r="M1931" s="366">
        <v>730045</v>
      </c>
      <c r="N1931" s="366">
        <v>4</v>
      </c>
    </row>
    <row r="1932" spans="1:14" ht="48">
      <c r="A1932" s="364">
        <v>1930</v>
      </c>
      <c r="B1932" s="365" t="s">
        <v>50</v>
      </c>
      <c r="C1932" s="364" t="s">
        <v>1078</v>
      </c>
      <c r="D1932" s="364" t="s">
        <v>1079</v>
      </c>
      <c r="E1932" s="364" t="s">
        <v>46</v>
      </c>
      <c r="F1932" s="364" t="s">
        <v>1246</v>
      </c>
      <c r="G1932" s="365" t="s">
        <v>959</v>
      </c>
      <c r="H1932" s="364" t="s">
        <v>960</v>
      </c>
      <c r="I1932" s="364" t="s">
        <v>1092</v>
      </c>
      <c r="J1932" s="366" t="s">
        <v>1247</v>
      </c>
      <c r="K1932" s="366">
        <v>1002390</v>
      </c>
      <c r="L1932" s="366">
        <v>5</v>
      </c>
      <c r="M1932" s="366">
        <v>1002390</v>
      </c>
      <c r="N1932" s="366">
        <v>5</v>
      </c>
    </row>
    <row r="1933" spans="1:14" ht="24">
      <c r="A1933" s="364">
        <v>1931</v>
      </c>
      <c r="B1933" s="365" t="s">
        <v>50</v>
      </c>
      <c r="C1933" s="364" t="s">
        <v>1078</v>
      </c>
      <c r="D1933" s="364" t="s">
        <v>1090</v>
      </c>
      <c r="E1933" s="364" t="s">
        <v>46</v>
      </c>
      <c r="F1933" s="364" t="s">
        <v>1091</v>
      </c>
      <c r="G1933" s="365" t="s">
        <v>321</v>
      </c>
      <c r="H1933" s="364" t="s">
        <v>361</v>
      </c>
      <c r="I1933" s="364" t="s">
        <v>1092</v>
      </c>
      <c r="J1933" s="366" t="s">
        <v>1093</v>
      </c>
      <c r="K1933" s="366">
        <v>14809328</v>
      </c>
      <c r="L1933" s="366">
        <v>150</v>
      </c>
      <c r="M1933" s="366">
        <v>14809328</v>
      </c>
      <c r="N1933" s="366">
        <v>150</v>
      </c>
    </row>
    <row r="1934" spans="1:14" ht="48">
      <c r="A1934" s="364">
        <v>1932</v>
      </c>
      <c r="B1934" s="365" t="s">
        <v>386</v>
      </c>
      <c r="C1934" s="364" t="s">
        <v>1078</v>
      </c>
      <c r="D1934" s="364" t="s">
        <v>1102</v>
      </c>
      <c r="E1934" s="364" t="s">
        <v>343</v>
      </c>
      <c r="F1934" s="364" t="s">
        <v>1103</v>
      </c>
      <c r="G1934" s="365" t="s">
        <v>977</v>
      </c>
      <c r="H1934" s="364" t="s">
        <v>303</v>
      </c>
      <c r="I1934" s="364" t="s">
        <v>1081</v>
      </c>
      <c r="J1934" s="366" t="s">
        <v>1104</v>
      </c>
      <c r="K1934" s="366">
        <v>0</v>
      </c>
      <c r="L1934" s="366">
        <v>1</v>
      </c>
      <c r="M1934" s="366">
        <v>0</v>
      </c>
      <c r="N1934" s="366">
        <v>1</v>
      </c>
    </row>
    <row r="1935" spans="1:14" ht="48">
      <c r="A1935" s="364">
        <v>1933</v>
      </c>
      <c r="B1935" s="365" t="s">
        <v>386</v>
      </c>
      <c r="C1935" s="364" t="s">
        <v>1078</v>
      </c>
      <c r="D1935" s="364" t="s">
        <v>1090</v>
      </c>
      <c r="E1935" s="364" t="s">
        <v>343</v>
      </c>
      <c r="F1935" s="364" t="s">
        <v>1140</v>
      </c>
      <c r="G1935" s="365" t="s">
        <v>321</v>
      </c>
      <c r="H1935" s="364" t="s">
        <v>287</v>
      </c>
      <c r="I1935" s="364" t="s">
        <v>1092</v>
      </c>
      <c r="J1935" s="366" t="s">
        <v>1141</v>
      </c>
      <c r="K1935" s="366">
        <v>0</v>
      </c>
      <c r="L1935" s="366">
        <v>5</v>
      </c>
      <c r="M1935" s="366">
        <v>0</v>
      </c>
      <c r="N1935" s="366">
        <v>5</v>
      </c>
    </row>
    <row r="1936" spans="1:14" ht="48">
      <c r="A1936" s="364">
        <v>1934</v>
      </c>
      <c r="B1936" s="365" t="s">
        <v>386</v>
      </c>
      <c r="C1936" s="364" t="s">
        <v>1078</v>
      </c>
      <c r="D1936" s="364" t="s">
        <v>1090</v>
      </c>
      <c r="E1936" s="364" t="s">
        <v>343</v>
      </c>
      <c r="F1936" s="364" t="s">
        <v>1132</v>
      </c>
      <c r="G1936" s="365" t="s">
        <v>325</v>
      </c>
      <c r="H1936" s="364" t="s">
        <v>287</v>
      </c>
      <c r="I1936" s="364" t="s">
        <v>1092</v>
      </c>
      <c r="J1936" s="366" t="s">
        <v>1133</v>
      </c>
      <c r="K1936" s="366">
        <v>0</v>
      </c>
      <c r="L1936" s="366">
        <v>2</v>
      </c>
      <c r="M1936" s="366">
        <v>0</v>
      </c>
      <c r="N1936" s="366">
        <v>2</v>
      </c>
    </row>
    <row r="1937" spans="1:14" ht="48">
      <c r="A1937" s="364">
        <v>1935</v>
      </c>
      <c r="B1937" s="365" t="s">
        <v>386</v>
      </c>
      <c r="C1937" s="364" t="s">
        <v>1078</v>
      </c>
      <c r="D1937" s="364" t="s">
        <v>1090</v>
      </c>
      <c r="E1937" s="364" t="s">
        <v>343</v>
      </c>
      <c r="F1937" s="364" t="s">
        <v>1214</v>
      </c>
      <c r="G1937" s="365" t="s">
        <v>1010</v>
      </c>
      <c r="H1937" s="364" t="s">
        <v>287</v>
      </c>
      <c r="I1937" s="364" t="s">
        <v>1092</v>
      </c>
      <c r="J1937" s="366" t="s">
        <v>1215</v>
      </c>
      <c r="K1937" s="366">
        <v>0</v>
      </c>
      <c r="L1937" s="366">
        <v>1</v>
      </c>
      <c r="M1937" s="366">
        <v>0</v>
      </c>
      <c r="N1937" s="366">
        <v>1</v>
      </c>
    </row>
    <row r="1938" spans="1:14" ht="48">
      <c r="A1938" s="364">
        <v>1936</v>
      </c>
      <c r="B1938" s="365" t="s">
        <v>386</v>
      </c>
      <c r="C1938" s="364" t="s">
        <v>1078</v>
      </c>
      <c r="D1938" s="364" t="s">
        <v>1079</v>
      </c>
      <c r="E1938" s="364" t="s">
        <v>343</v>
      </c>
      <c r="F1938" s="364" t="s">
        <v>1325</v>
      </c>
      <c r="G1938" s="365" t="s">
        <v>323</v>
      </c>
      <c r="H1938" s="364" t="s">
        <v>306</v>
      </c>
      <c r="I1938" s="364" t="s">
        <v>1183</v>
      </c>
      <c r="J1938" s="366" t="s">
        <v>1326</v>
      </c>
      <c r="K1938" s="366">
        <v>0</v>
      </c>
      <c r="L1938" s="366">
        <v>4</v>
      </c>
      <c r="M1938" s="366">
        <v>0</v>
      </c>
      <c r="N1938" s="366">
        <v>4</v>
      </c>
    </row>
    <row r="1939" spans="1:14" ht="48">
      <c r="A1939" s="364">
        <v>1937</v>
      </c>
      <c r="B1939" s="365" t="s">
        <v>386</v>
      </c>
      <c r="C1939" s="364" t="s">
        <v>1078</v>
      </c>
      <c r="D1939" s="364" t="s">
        <v>1090</v>
      </c>
      <c r="E1939" s="364" t="s">
        <v>343</v>
      </c>
      <c r="F1939" s="364" t="s">
        <v>1114</v>
      </c>
      <c r="G1939" s="365" t="s">
        <v>321</v>
      </c>
      <c r="H1939" s="364" t="s">
        <v>289</v>
      </c>
      <c r="I1939" s="364" t="s">
        <v>1115</v>
      </c>
      <c r="J1939" s="366" t="s">
        <v>1116</v>
      </c>
      <c r="K1939" s="366">
        <v>0</v>
      </c>
      <c r="L1939" s="366">
        <v>4</v>
      </c>
      <c r="M1939" s="366">
        <v>0</v>
      </c>
      <c r="N1939" s="366">
        <v>4</v>
      </c>
    </row>
    <row r="1940" spans="1:14" ht="48">
      <c r="A1940" s="364">
        <v>1938</v>
      </c>
      <c r="B1940" s="365" t="s">
        <v>386</v>
      </c>
      <c r="C1940" s="364" t="s">
        <v>1078</v>
      </c>
      <c r="D1940" s="364" t="s">
        <v>1131</v>
      </c>
      <c r="E1940" s="364" t="s">
        <v>343</v>
      </c>
      <c r="F1940" s="364" t="s">
        <v>1378</v>
      </c>
      <c r="G1940" s="365" t="s">
        <v>1021</v>
      </c>
      <c r="H1940" s="364" t="s">
        <v>283</v>
      </c>
      <c r="I1940" s="364" t="s">
        <v>1187</v>
      </c>
      <c r="J1940" s="366" t="s">
        <v>1379</v>
      </c>
      <c r="K1940" s="366">
        <v>0</v>
      </c>
      <c r="L1940" s="366">
        <v>2</v>
      </c>
      <c r="M1940" s="366">
        <v>0</v>
      </c>
      <c r="N1940" s="366">
        <v>2</v>
      </c>
    </row>
    <row r="1941" spans="1:14" ht="48">
      <c r="A1941" s="364">
        <v>1939</v>
      </c>
      <c r="B1941" s="365" t="s">
        <v>386</v>
      </c>
      <c r="C1941" s="364" t="s">
        <v>1078</v>
      </c>
      <c r="D1941" s="364" t="s">
        <v>1079</v>
      </c>
      <c r="E1941" s="364" t="s">
        <v>343</v>
      </c>
      <c r="F1941" s="364" t="s">
        <v>1190</v>
      </c>
      <c r="G1941" s="365" t="s">
        <v>373</v>
      </c>
      <c r="H1941" s="364" t="s">
        <v>305</v>
      </c>
      <c r="I1941" s="364" t="s">
        <v>1187</v>
      </c>
      <c r="J1941" s="366" t="s">
        <v>1191</v>
      </c>
      <c r="K1941" s="366">
        <v>0</v>
      </c>
      <c r="L1941" s="366">
        <v>1</v>
      </c>
      <c r="M1941" s="366">
        <v>0</v>
      </c>
      <c r="N1941" s="366">
        <v>1</v>
      </c>
    </row>
    <row r="1942" spans="1:14" ht="48">
      <c r="A1942" s="364">
        <v>1940</v>
      </c>
      <c r="B1942" s="365" t="s">
        <v>386</v>
      </c>
      <c r="C1942" s="364" t="s">
        <v>1078</v>
      </c>
      <c r="D1942" s="364" t="s">
        <v>1079</v>
      </c>
      <c r="E1942" s="364" t="s">
        <v>343</v>
      </c>
      <c r="F1942" s="364" t="s">
        <v>1366</v>
      </c>
      <c r="G1942" s="365" t="s">
        <v>353</v>
      </c>
      <c r="H1942" s="364" t="s">
        <v>305</v>
      </c>
      <c r="I1942" s="364" t="s">
        <v>1187</v>
      </c>
      <c r="J1942" s="366" t="s">
        <v>1367</v>
      </c>
      <c r="K1942" s="366">
        <v>0</v>
      </c>
      <c r="L1942" s="366">
        <v>4</v>
      </c>
      <c r="M1942" s="366">
        <v>0</v>
      </c>
      <c r="N1942" s="366">
        <v>4</v>
      </c>
    </row>
    <row r="1943" spans="1:14" ht="48">
      <c r="A1943" s="364">
        <v>1941</v>
      </c>
      <c r="B1943" s="365" t="s">
        <v>386</v>
      </c>
      <c r="C1943" s="364" t="s">
        <v>1078</v>
      </c>
      <c r="D1943" s="364" t="s">
        <v>1090</v>
      </c>
      <c r="E1943" s="364" t="s">
        <v>343</v>
      </c>
      <c r="F1943" s="364" t="s">
        <v>1616</v>
      </c>
      <c r="G1943" s="365" t="s">
        <v>1617</v>
      </c>
      <c r="H1943" s="364" t="s">
        <v>285</v>
      </c>
      <c r="I1943" s="364" t="s">
        <v>1187</v>
      </c>
      <c r="J1943" s="366" t="s">
        <v>1618</v>
      </c>
      <c r="K1943" s="366">
        <v>0</v>
      </c>
      <c r="L1943" s="366">
        <v>2</v>
      </c>
      <c r="M1943" s="366">
        <v>0</v>
      </c>
      <c r="N1943" s="366">
        <v>2</v>
      </c>
    </row>
    <row r="1944" spans="1:14" ht="48">
      <c r="A1944" s="364">
        <v>1942</v>
      </c>
      <c r="B1944" s="365" t="s">
        <v>386</v>
      </c>
      <c r="C1944" s="364" t="s">
        <v>1078</v>
      </c>
      <c r="D1944" s="364" t="s">
        <v>1079</v>
      </c>
      <c r="E1944" s="364" t="s">
        <v>343</v>
      </c>
      <c r="F1944" s="364" t="s">
        <v>1372</v>
      </c>
      <c r="G1944" s="365" t="s">
        <v>1046</v>
      </c>
      <c r="H1944" s="364" t="s">
        <v>1039</v>
      </c>
      <c r="I1944" s="364" t="s">
        <v>1081</v>
      </c>
      <c r="J1944" s="366" t="s">
        <v>1373</v>
      </c>
      <c r="K1944" s="366">
        <v>0</v>
      </c>
      <c r="L1944" s="366">
        <v>1</v>
      </c>
      <c r="M1944" s="366">
        <v>0</v>
      </c>
      <c r="N1944" s="366">
        <v>1</v>
      </c>
    </row>
    <row r="1945" spans="1:14" ht="48">
      <c r="A1945" s="364">
        <v>1943</v>
      </c>
      <c r="B1945" s="365" t="s">
        <v>386</v>
      </c>
      <c r="C1945" s="364" t="s">
        <v>1078</v>
      </c>
      <c r="D1945" s="364" t="s">
        <v>1079</v>
      </c>
      <c r="E1945" s="364" t="s">
        <v>343</v>
      </c>
      <c r="F1945" s="364" t="s">
        <v>1259</v>
      </c>
      <c r="G1945" s="365" t="s">
        <v>367</v>
      </c>
      <c r="H1945" s="364" t="s">
        <v>291</v>
      </c>
      <c r="I1945" s="364" t="s">
        <v>1081</v>
      </c>
      <c r="J1945" s="366" t="s">
        <v>1260</v>
      </c>
      <c r="K1945" s="366">
        <v>0</v>
      </c>
      <c r="L1945" s="366">
        <v>1</v>
      </c>
      <c r="M1945" s="366">
        <v>0</v>
      </c>
      <c r="N1945" s="366">
        <v>1</v>
      </c>
    </row>
    <row r="1946" spans="1:14" ht="48">
      <c r="A1946" s="364">
        <v>1944</v>
      </c>
      <c r="B1946" s="365" t="s">
        <v>386</v>
      </c>
      <c r="C1946" s="364" t="s">
        <v>1078</v>
      </c>
      <c r="D1946" s="364" t="s">
        <v>1079</v>
      </c>
      <c r="E1946" s="364" t="s">
        <v>343</v>
      </c>
      <c r="F1946" s="364" t="s">
        <v>1216</v>
      </c>
      <c r="G1946" s="365" t="s">
        <v>339</v>
      </c>
      <c r="H1946" s="364" t="s">
        <v>293</v>
      </c>
      <c r="I1946" s="364" t="s">
        <v>1081</v>
      </c>
      <c r="J1946" s="366" t="s">
        <v>1217</v>
      </c>
      <c r="K1946" s="366">
        <v>0</v>
      </c>
      <c r="L1946" s="366">
        <v>1</v>
      </c>
      <c r="M1946" s="366">
        <v>0</v>
      </c>
      <c r="N1946" s="366">
        <v>1</v>
      </c>
    </row>
    <row r="1947" spans="1:14" ht="48">
      <c r="A1947" s="364">
        <v>1945</v>
      </c>
      <c r="B1947" s="365" t="s">
        <v>386</v>
      </c>
      <c r="C1947" s="364" t="s">
        <v>1078</v>
      </c>
      <c r="D1947" s="364" t="s">
        <v>1079</v>
      </c>
      <c r="E1947" s="364" t="s">
        <v>343</v>
      </c>
      <c r="F1947" s="364" t="s">
        <v>1083</v>
      </c>
      <c r="G1947" s="365" t="s">
        <v>312</v>
      </c>
      <c r="H1947" s="364" t="s">
        <v>293</v>
      </c>
      <c r="I1947" s="364" t="s">
        <v>1084</v>
      </c>
      <c r="J1947" s="366" t="s">
        <v>1085</v>
      </c>
      <c r="K1947" s="366">
        <v>0</v>
      </c>
      <c r="L1947" s="366">
        <v>1</v>
      </c>
      <c r="M1947" s="366">
        <v>0</v>
      </c>
      <c r="N1947" s="366">
        <v>1</v>
      </c>
    </row>
    <row r="1948" spans="1:14" ht="48">
      <c r="A1948" s="364">
        <v>1946</v>
      </c>
      <c r="B1948" s="365" t="s">
        <v>386</v>
      </c>
      <c r="C1948" s="364" t="s">
        <v>1078</v>
      </c>
      <c r="D1948" s="364" t="s">
        <v>1131</v>
      </c>
      <c r="E1948" s="364" t="s">
        <v>343</v>
      </c>
      <c r="F1948" s="364" t="s">
        <v>1766</v>
      </c>
      <c r="G1948" s="365" t="s">
        <v>1767</v>
      </c>
      <c r="H1948" s="364" t="s">
        <v>297</v>
      </c>
      <c r="I1948" s="364" t="s">
        <v>1282</v>
      </c>
      <c r="J1948" s="366" t="s">
        <v>1768</v>
      </c>
      <c r="K1948" s="366">
        <v>0</v>
      </c>
      <c r="L1948" s="366">
        <v>1</v>
      </c>
      <c r="M1948" s="366">
        <v>0</v>
      </c>
      <c r="N1948" s="366">
        <v>1</v>
      </c>
    </row>
    <row r="1949" spans="1:14" ht="48">
      <c r="A1949" s="364">
        <v>1947</v>
      </c>
      <c r="B1949" s="365" t="s">
        <v>386</v>
      </c>
      <c r="C1949" s="364" t="s">
        <v>1078</v>
      </c>
      <c r="D1949" s="364" t="s">
        <v>1131</v>
      </c>
      <c r="E1949" s="364" t="s">
        <v>343</v>
      </c>
      <c r="F1949" s="364" t="s">
        <v>1300</v>
      </c>
      <c r="G1949" s="365" t="s">
        <v>362</v>
      </c>
      <c r="H1949" s="364" t="s">
        <v>283</v>
      </c>
      <c r="I1949" s="364" t="s">
        <v>1251</v>
      </c>
      <c r="J1949" s="366" t="s">
        <v>1301</v>
      </c>
      <c r="K1949" s="366">
        <v>0</v>
      </c>
      <c r="L1949" s="366">
        <v>3</v>
      </c>
      <c r="M1949" s="366">
        <v>0</v>
      </c>
      <c r="N1949" s="366">
        <v>3</v>
      </c>
    </row>
    <row r="1950" spans="1:14" ht="48">
      <c r="A1950" s="364">
        <v>1948</v>
      </c>
      <c r="B1950" s="365" t="s">
        <v>386</v>
      </c>
      <c r="C1950" s="364" t="s">
        <v>1078</v>
      </c>
      <c r="D1950" s="364" t="s">
        <v>1079</v>
      </c>
      <c r="E1950" s="364" t="s">
        <v>343</v>
      </c>
      <c r="F1950" s="364" t="s">
        <v>1340</v>
      </c>
      <c r="G1950" s="365" t="s">
        <v>311</v>
      </c>
      <c r="H1950" s="364" t="s">
        <v>302</v>
      </c>
      <c r="I1950" s="364" t="s">
        <v>1183</v>
      </c>
      <c r="J1950" s="366" t="s">
        <v>1341</v>
      </c>
      <c r="K1950" s="366">
        <v>0</v>
      </c>
      <c r="L1950" s="366">
        <v>4</v>
      </c>
      <c r="M1950" s="366">
        <v>0</v>
      </c>
      <c r="N1950" s="366">
        <v>4</v>
      </c>
    </row>
    <row r="1951" spans="1:14" ht="48">
      <c r="A1951" s="364">
        <v>1949</v>
      </c>
      <c r="B1951" s="365" t="s">
        <v>386</v>
      </c>
      <c r="C1951" s="364" t="s">
        <v>1078</v>
      </c>
      <c r="D1951" s="364" t="s">
        <v>1079</v>
      </c>
      <c r="E1951" s="364" t="s">
        <v>343</v>
      </c>
      <c r="F1951" s="364" t="s">
        <v>1426</v>
      </c>
      <c r="G1951" s="365" t="s">
        <v>963</v>
      </c>
      <c r="H1951" s="364" t="s">
        <v>305</v>
      </c>
      <c r="I1951" s="364" t="s">
        <v>1148</v>
      </c>
      <c r="J1951" s="366" t="s">
        <v>1427</v>
      </c>
      <c r="K1951" s="366">
        <v>0</v>
      </c>
      <c r="L1951" s="366">
        <v>2</v>
      </c>
      <c r="M1951" s="366">
        <v>0</v>
      </c>
      <c r="N1951" s="366">
        <v>2</v>
      </c>
    </row>
    <row r="1952" spans="1:14" ht="48">
      <c r="A1952" s="364">
        <v>1950</v>
      </c>
      <c r="B1952" s="365" t="s">
        <v>386</v>
      </c>
      <c r="C1952" s="364" t="s">
        <v>1078</v>
      </c>
      <c r="D1952" s="364" t="s">
        <v>1079</v>
      </c>
      <c r="E1952" s="364" t="s">
        <v>343</v>
      </c>
      <c r="F1952" s="364" t="s">
        <v>1362</v>
      </c>
      <c r="G1952" s="365" t="s">
        <v>964</v>
      </c>
      <c r="H1952" s="364" t="s">
        <v>305</v>
      </c>
      <c r="I1952" s="364" t="s">
        <v>1148</v>
      </c>
      <c r="J1952" s="366" t="s">
        <v>1363</v>
      </c>
      <c r="K1952" s="366">
        <v>0</v>
      </c>
      <c r="L1952" s="366">
        <v>2</v>
      </c>
      <c r="M1952" s="366">
        <v>0</v>
      </c>
      <c r="N1952" s="366">
        <v>2</v>
      </c>
    </row>
    <row r="1953" spans="1:14" ht="48">
      <c r="A1953" s="364">
        <v>1951</v>
      </c>
      <c r="B1953" s="365" t="s">
        <v>386</v>
      </c>
      <c r="C1953" s="364" t="s">
        <v>1078</v>
      </c>
      <c r="D1953" s="364" t="s">
        <v>1079</v>
      </c>
      <c r="E1953" s="364" t="s">
        <v>343</v>
      </c>
      <c r="F1953" s="364" t="s">
        <v>1108</v>
      </c>
      <c r="G1953" s="365" t="s">
        <v>333</v>
      </c>
      <c r="H1953" s="364" t="s">
        <v>299</v>
      </c>
      <c r="I1953" s="364" t="s">
        <v>1092</v>
      </c>
      <c r="J1953" s="366" t="s">
        <v>1109</v>
      </c>
      <c r="K1953" s="366">
        <v>0</v>
      </c>
      <c r="L1953" s="366">
        <v>4</v>
      </c>
      <c r="M1953" s="366">
        <v>0</v>
      </c>
      <c r="N1953" s="366">
        <v>4</v>
      </c>
    </row>
    <row r="1954" spans="1:14" ht="48">
      <c r="A1954" s="364">
        <v>1952</v>
      </c>
      <c r="B1954" s="365" t="s">
        <v>386</v>
      </c>
      <c r="C1954" s="364" t="s">
        <v>1078</v>
      </c>
      <c r="D1954" s="364" t="s">
        <v>1079</v>
      </c>
      <c r="E1954" s="364" t="s">
        <v>343</v>
      </c>
      <c r="F1954" s="364" t="s">
        <v>1277</v>
      </c>
      <c r="G1954" s="365" t="s">
        <v>1015</v>
      </c>
      <c r="H1954" s="364" t="s">
        <v>1016</v>
      </c>
      <c r="I1954" s="364" t="s">
        <v>1092</v>
      </c>
      <c r="J1954" s="366" t="s">
        <v>1278</v>
      </c>
      <c r="K1954" s="366">
        <v>0</v>
      </c>
      <c r="L1954" s="366">
        <v>4</v>
      </c>
      <c r="M1954" s="366">
        <v>0</v>
      </c>
      <c r="N1954" s="366">
        <v>4</v>
      </c>
    </row>
    <row r="1955" spans="1:14" ht="36">
      <c r="A1955" s="364">
        <v>1953</v>
      </c>
      <c r="B1955" s="365" t="s">
        <v>168</v>
      </c>
      <c r="C1955" s="364" t="s">
        <v>1078</v>
      </c>
      <c r="D1955" s="364" t="s">
        <v>1079</v>
      </c>
      <c r="E1955" s="364" t="s">
        <v>258</v>
      </c>
      <c r="F1955" s="364" t="s">
        <v>1100</v>
      </c>
      <c r="G1955" s="365" t="s">
        <v>324</v>
      </c>
      <c r="H1955" s="364" t="s">
        <v>298</v>
      </c>
      <c r="I1955" s="364" t="s">
        <v>1092</v>
      </c>
      <c r="J1955" s="366" t="s">
        <v>1101</v>
      </c>
      <c r="K1955" s="366">
        <v>301290</v>
      </c>
      <c r="L1955" s="366">
        <v>4</v>
      </c>
      <c r="M1955" s="366">
        <v>301290</v>
      </c>
      <c r="N1955" s="366">
        <v>4</v>
      </c>
    </row>
    <row r="1956" spans="1:14" ht="36">
      <c r="A1956" s="364">
        <v>1954</v>
      </c>
      <c r="B1956" s="365" t="s">
        <v>168</v>
      </c>
      <c r="C1956" s="364" t="s">
        <v>1078</v>
      </c>
      <c r="D1956" s="364" t="s">
        <v>1079</v>
      </c>
      <c r="E1956" s="364" t="s">
        <v>258</v>
      </c>
      <c r="F1956" s="364" t="s">
        <v>1161</v>
      </c>
      <c r="G1956" s="365" t="s">
        <v>326</v>
      </c>
      <c r="H1956" s="364" t="s">
        <v>298</v>
      </c>
      <c r="I1956" s="364" t="s">
        <v>1092</v>
      </c>
      <c r="J1956" s="366" t="s">
        <v>1162</v>
      </c>
      <c r="K1956" s="366">
        <v>460899</v>
      </c>
      <c r="L1956" s="366">
        <v>6</v>
      </c>
      <c r="M1956" s="366">
        <v>460899</v>
      </c>
      <c r="N1956" s="366">
        <v>6</v>
      </c>
    </row>
    <row r="1957" spans="1:14" ht="36">
      <c r="A1957" s="364">
        <v>1955</v>
      </c>
      <c r="B1957" s="365" t="s">
        <v>168</v>
      </c>
      <c r="C1957" s="364" t="s">
        <v>1078</v>
      </c>
      <c r="D1957" s="364" t="s">
        <v>1079</v>
      </c>
      <c r="E1957" s="364" t="s">
        <v>258</v>
      </c>
      <c r="F1957" s="364" t="s">
        <v>1144</v>
      </c>
      <c r="G1957" s="365" t="s">
        <v>332</v>
      </c>
      <c r="H1957" s="364" t="s">
        <v>293</v>
      </c>
      <c r="I1957" s="364" t="s">
        <v>1081</v>
      </c>
      <c r="J1957" s="366" t="s">
        <v>1145</v>
      </c>
      <c r="K1957" s="366">
        <v>366366</v>
      </c>
      <c r="L1957" s="366">
        <v>4</v>
      </c>
      <c r="M1957" s="366">
        <v>366366</v>
      </c>
      <c r="N1957" s="366">
        <v>4</v>
      </c>
    </row>
    <row r="1958" spans="1:14" ht="36">
      <c r="A1958" s="364">
        <v>1956</v>
      </c>
      <c r="B1958" s="365" t="s">
        <v>168</v>
      </c>
      <c r="C1958" s="364" t="s">
        <v>1078</v>
      </c>
      <c r="D1958" s="364" t="s">
        <v>1079</v>
      </c>
      <c r="E1958" s="364" t="s">
        <v>258</v>
      </c>
      <c r="F1958" s="364" t="s">
        <v>1222</v>
      </c>
      <c r="G1958" s="365" t="s">
        <v>968</v>
      </c>
      <c r="H1958" s="364" t="s">
        <v>293</v>
      </c>
      <c r="I1958" s="364" t="s">
        <v>1084</v>
      </c>
      <c r="J1958" s="366" t="s">
        <v>1223</v>
      </c>
      <c r="K1958" s="366">
        <v>486829</v>
      </c>
      <c r="L1958" s="366">
        <v>4</v>
      </c>
      <c r="M1958" s="366">
        <v>486829</v>
      </c>
      <c r="N1958" s="366">
        <v>4</v>
      </c>
    </row>
    <row r="1959" spans="1:14" ht="36">
      <c r="A1959" s="364">
        <v>1957</v>
      </c>
      <c r="B1959" s="365" t="s">
        <v>168</v>
      </c>
      <c r="C1959" s="364" t="s">
        <v>1078</v>
      </c>
      <c r="D1959" s="364" t="s">
        <v>1079</v>
      </c>
      <c r="E1959" s="364" t="s">
        <v>258</v>
      </c>
      <c r="F1959" s="364" t="s">
        <v>1167</v>
      </c>
      <c r="G1959" s="365" t="s">
        <v>322</v>
      </c>
      <c r="H1959" s="364" t="s">
        <v>293</v>
      </c>
      <c r="I1959" s="364" t="s">
        <v>1084</v>
      </c>
      <c r="J1959" s="366" t="s">
        <v>1168</v>
      </c>
      <c r="K1959" s="366">
        <v>577262</v>
      </c>
      <c r="L1959" s="366">
        <v>4</v>
      </c>
      <c r="M1959" s="366">
        <v>577262</v>
      </c>
      <c r="N1959" s="366">
        <v>4</v>
      </c>
    </row>
    <row r="1960" spans="1:14" ht="36">
      <c r="A1960" s="364">
        <v>1958</v>
      </c>
      <c r="B1960" s="365" t="s">
        <v>168</v>
      </c>
      <c r="C1960" s="364" t="s">
        <v>1078</v>
      </c>
      <c r="D1960" s="364" t="s">
        <v>1079</v>
      </c>
      <c r="E1960" s="364" t="s">
        <v>258</v>
      </c>
      <c r="F1960" s="364" t="s">
        <v>1153</v>
      </c>
      <c r="G1960" s="365" t="s">
        <v>969</v>
      </c>
      <c r="H1960" s="364" t="s">
        <v>293</v>
      </c>
      <c r="I1960" s="364" t="s">
        <v>1084</v>
      </c>
      <c r="J1960" s="366" t="s">
        <v>1154</v>
      </c>
      <c r="K1960" s="366">
        <v>422136</v>
      </c>
      <c r="L1960" s="366">
        <v>4</v>
      </c>
      <c r="M1960" s="366">
        <v>422136</v>
      </c>
      <c r="N1960" s="366">
        <v>4</v>
      </c>
    </row>
    <row r="1961" spans="1:14" ht="36">
      <c r="A1961" s="364">
        <v>1959</v>
      </c>
      <c r="B1961" s="365" t="s">
        <v>168</v>
      </c>
      <c r="C1961" s="364" t="s">
        <v>1078</v>
      </c>
      <c r="D1961" s="364" t="s">
        <v>1086</v>
      </c>
      <c r="E1961" s="364" t="s">
        <v>258</v>
      </c>
      <c r="F1961" s="364" t="s">
        <v>1087</v>
      </c>
      <c r="G1961" s="365" t="s">
        <v>319</v>
      </c>
      <c r="H1961" s="364" t="s">
        <v>298</v>
      </c>
      <c r="I1961" s="364" t="s">
        <v>1088</v>
      </c>
      <c r="J1961" s="366" t="s">
        <v>1089</v>
      </c>
      <c r="K1961" s="366">
        <v>386199</v>
      </c>
      <c r="L1961" s="366">
        <v>6</v>
      </c>
      <c r="M1961" s="366">
        <v>386199</v>
      </c>
      <c r="N1961" s="366">
        <v>6</v>
      </c>
    </row>
    <row r="1962" spans="1:14" ht="36">
      <c r="A1962" s="364">
        <v>1960</v>
      </c>
      <c r="B1962" s="365" t="s">
        <v>56</v>
      </c>
      <c r="C1962" s="364" t="s">
        <v>1078</v>
      </c>
      <c r="D1962" s="364" t="s">
        <v>1079</v>
      </c>
      <c r="E1962" s="364" t="s">
        <v>46</v>
      </c>
      <c r="F1962" s="364" t="s">
        <v>1222</v>
      </c>
      <c r="G1962" s="365" t="s">
        <v>968</v>
      </c>
      <c r="H1962" s="364" t="s">
        <v>293</v>
      </c>
      <c r="I1962" s="364" t="s">
        <v>1084</v>
      </c>
      <c r="J1962" s="366" t="s">
        <v>1223</v>
      </c>
      <c r="K1962" s="366">
        <v>1747592</v>
      </c>
      <c r="L1962" s="366">
        <v>14</v>
      </c>
      <c r="M1962" s="366">
        <v>1747592</v>
      </c>
      <c r="N1962" s="366">
        <v>14</v>
      </c>
    </row>
    <row r="1963" spans="1:14" ht="36">
      <c r="A1963" s="364">
        <v>1961</v>
      </c>
      <c r="B1963" s="365" t="s">
        <v>56</v>
      </c>
      <c r="C1963" s="364" t="s">
        <v>1078</v>
      </c>
      <c r="D1963" s="364" t="s">
        <v>1079</v>
      </c>
      <c r="E1963" s="364" t="s">
        <v>46</v>
      </c>
      <c r="F1963" s="364" t="s">
        <v>1153</v>
      </c>
      <c r="G1963" s="365" t="s">
        <v>969</v>
      </c>
      <c r="H1963" s="364" t="s">
        <v>293</v>
      </c>
      <c r="I1963" s="364" t="s">
        <v>1084</v>
      </c>
      <c r="J1963" s="366" t="s">
        <v>1154</v>
      </c>
      <c r="K1963" s="366">
        <v>865920</v>
      </c>
      <c r="L1963" s="366">
        <v>8</v>
      </c>
      <c r="M1963" s="366">
        <v>865920</v>
      </c>
      <c r="N1963" s="366">
        <v>8</v>
      </c>
    </row>
    <row r="1964" spans="1:14">
      <c r="A1964" s="263"/>
      <c r="B1964" s="264"/>
      <c r="C1964" s="263"/>
      <c r="D1964" s="263"/>
      <c r="E1964" s="263"/>
      <c r="F1964" s="263"/>
      <c r="G1964" s="264"/>
      <c r="H1964" s="263"/>
      <c r="I1964" s="263"/>
      <c r="J1964" s="265"/>
      <c r="K1964" s="265"/>
      <c r="L1964" s="265"/>
      <c r="M1964" s="265"/>
      <c r="N1964" s="265"/>
    </row>
    <row r="1965" spans="1:14">
      <c r="A1965" s="263"/>
      <c r="B1965" s="264"/>
      <c r="C1965" s="263"/>
      <c r="D1965" s="263"/>
      <c r="E1965" s="263"/>
      <c r="F1965" s="263"/>
      <c r="G1965" s="264"/>
      <c r="H1965" s="263"/>
      <c r="I1965" s="263"/>
      <c r="J1965" s="265"/>
      <c r="K1965" s="265"/>
      <c r="L1965" s="265"/>
      <c r="M1965" s="265"/>
      <c r="N1965" s="265"/>
    </row>
    <row r="1966" spans="1:14">
      <c r="A1966" s="263"/>
      <c r="B1966" s="264"/>
      <c r="C1966" s="263"/>
      <c r="D1966" s="263"/>
      <c r="E1966" s="263"/>
      <c r="F1966" s="263"/>
      <c r="G1966" s="264"/>
      <c r="H1966" s="263"/>
      <c r="I1966" s="263"/>
      <c r="J1966" s="265"/>
      <c r="K1966" s="265"/>
      <c r="L1966" s="265"/>
      <c r="M1966" s="265"/>
      <c r="N1966" s="265"/>
    </row>
    <row r="1967" spans="1:14">
      <c r="A1967" s="263"/>
      <c r="B1967" s="264"/>
      <c r="C1967" s="263"/>
      <c r="D1967" s="263"/>
      <c r="E1967" s="263"/>
      <c r="F1967" s="263"/>
      <c r="G1967" s="264"/>
      <c r="H1967" s="263"/>
      <c r="I1967" s="263"/>
      <c r="J1967" s="265"/>
      <c r="K1967" s="265"/>
      <c r="L1967" s="265"/>
      <c r="M1967" s="265"/>
      <c r="N1967" s="265"/>
    </row>
    <row r="1968" spans="1:14">
      <c r="A1968" s="263"/>
      <c r="B1968" s="264"/>
      <c r="C1968" s="263"/>
      <c r="D1968" s="263"/>
      <c r="E1968" s="263"/>
      <c r="F1968" s="263"/>
      <c r="G1968" s="264"/>
      <c r="H1968" s="263"/>
      <c r="I1968" s="263"/>
      <c r="J1968" s="265"/>
      <c r="K1968" s="265"/>
      <c r="L1968" s="265"/>
      <c r="M1968" s="265"/>
      <c r="N1968" s="265"/>
    </row>
    <row r="1969" spans="1:14">
      <c r="A1969" s="263"/>
      <c r="B1969" s="264"/>
      <c r="C1969" s="263"/>
      <c r="D1969" s="263"/>
      <c r="E1969" s="263"/>
      <c r="F1969" s="263"/>
      <c r="G1969" s="264"/>
      <c r="H1969" s="263"/>
      <c r="I1969" s="263"/>
      <c r="J1969" s="265"/>
      <c r="K1969" s="265"/>
      <c r="L1969" s="265"/>
      <c r="M1969" s="265"/>
      <c r="N1969" s="265"/>
    </row>
    <row r="1970" spans="1:14">
      <c r="A1970" s="263"/>
      <c r="B1970" s="264"/>
      <c r="C1970" s="263"/>
      <c r="D1970" s="263"/>
      <c r="E1970" s="263"/>
      <c r="F1970" s="263"/>
      <c r="G1970" s="264"/>
      <c r="H1970" s="263"/>
      <c r="I1970" s="263"/>
      <c r="J1970" s="265"/>
      <c r="K1970" s="265"/>
      <c r="L1970" s="265"/>
      <c r="M1970" s="265"/>
      <c r="N1970" s="265"/>
    </row>
    <row r="1971" spans="1:14">
      <c r="A1971" s="263"/>
      <c r="B1971" s="264"/>
      <c r="C1971" s="263"/>
      <c r="D1971" s="263"/>
      <c r="E1971" s="263"/>
      <c r="F1971" s="263"/>
      <c r="G1971" s="264"/>
      <c r="H1971" s="263"/>
      <c r="I1971" s="263"/>
      <c r="J1971" s="265"/>
      <c r="K1971" s="265"/>
      <c r="L1971" s="265"/>
      <c r="M1971" s="265"/>
      <c r="N1971" s="265"/>
    </row>
    <row r="1972" spans="1:14">
      <c r="A1972" s="263"/>
      <c r="B1972" s="264"/>
      <c r="C1972" s="263"/>
      <c r="D1972" s="263"/>
      <c r="E1972" s="263"/>
      <c r="F1972" s="263"/>
      <c r="G1972" s="264"/>
      <c r="H1972" s="263"/>
      <c r="I1972" s="263"/>
      <c r="J1972" s="265"/>
      <c r="K1972" s="265"/>
      <c r="L1972" s="265"/>
      <c r="M1972" s="265"/>
      <c r="N1972" s="265"/>
    </row>
    <row r="1973" spans="1:14">
      <c r="A1973" s="263"/>
      <c r="B1973" s="264"/>
      <c r="C1973" s="263"/>
      <c r="D1973" s="263"/>
      <c r="E1973" s="263"/>
      <c r="F1973" s="263"/>
      <c r="G1973" s="264"/>
      <c r="H1973" s="263"/>
      <c r="I1973" s="263"/>
      <c r="J1973" s="265"/>
      <c r="K1973" s="265"/>
      <c r="L1973" s="265"/>
      <c r="M1973" s="265"/>
      <c r="N1973" s="265"/>
    </row>
    <row r="1974" spans="1:14">
      <c r="A1974" s="263"/>
      <c r="B1974" s="264"/>
      <c r="C1974" s="263"/>
      <c r="D1974" s="263"/>
      <c r="E1974" s="263"/>
      <c r="F1974" s="263"/>
      <c r="G1974" s="264"/>
      <c r="H1974" s="263"/>
      <c r="I1974" s="263"/>
      <c r="J1974" s="265"/>
      <c r="K1974" s="265"/>
      <c r="L1974" s="265"/>
      <c r="M1974" s="265"/>
      <c r="N1974" s="265"/>
    </row>
    <row r="1975" spans="1:14">
      <c r="A1975" s="263"/>
      <c r="B1975" s="264"/>
      <c r="C1975" s="263"/>
      <c r="D1975" s="263"/>
      <c r="E1975" s="263"/>
      <c r="F1975" s="263"/>
      <c r="G1975" s="264"/>
      <c r="H1975" s="263"/>
      <c r="I1975" s="263"/>
      <c r="J1975" s="265"/>
      <c r="K1975" s="265"/>
      <c r="L1975" s="265"/>
      <c r="M1975" s="265"/>
      <c r="N1975" s="265"/>
    </row>
    <row r="1976" spans="1:14">
      <c r="A1976" s="263"/>
      <c r="B1976" s="264"/>
      <c r="C1976" s="263"/>
      <c r="D1976" s="263"/>
      <c r="E1976" s="263"/>
      <c r="F1976" s="263"/>
      <c r="G1976" s="264"/>
      <c r="H1976" s="263"/>
      <c r="I1976" s="263"/>
      <c r="J1976" s="265"/>
      <c r="K1976" s="265"/>
      <c r="L1976" s="265"/>
      <c r="M1976" s="265"/>
      <c r="N1976" s="265"/>
    </row>
    <row r="1977" spans="1:14">
      <c r="A1977" s="263"/>
      <c r="B1977" s="264"/>
      <c r="C1977" s="263"/>
      <c r="D1977" s="263"/>
      <c r="E1977" s="263"/>
      <c r="F1977" s="263"/>
      <c r="G1977" s="264"/>
      <c r="H1977" s="263"/>
      <c r="I1977" s="263"/>
      <c r="J1977" s="265"/>
      <c r="K1977" s="265"/>
      <c r="L1977" s="265"/>
      <c r="M1977" s="265"/>
      <c r="N1977" s="265"/>
    </row>
    <row r="1978" spans="1:14">
      <c r="A1978" s="263"/>
      <c r="B1978" s="264"/>
      <c r="C1978" s="263"/>
      <c r="D1978" s="263"/>
      <c r="E1978" s="263"/>
      <c r="F1978" s="263"/>
      <c r="G1978" s="264"/>
      <c r="H1978" s="263"/>
      <c r="I1978" s="263"/>
      <c r="J1978" s="265"/>
      <c r="K1978" s="265"/>
      <c r="L1978" s="265"/>
      <c r="M1978" s="265"/>
      <c r="N1978" s="265"/>
    </row>
    <row r="1979" spans="1:14">
      <c r="A1979" s="263"/>
      <c r="B1979" s="264"/>
      <c r="C1979" s="263"/>
      <c r="D1979" s="263"/>
      <c r="E1979" s="263"/>
      <c r="F1979" s="263"/>
      <c r="G1979" s="264"/>
      <c r="H1979" s="263"/>
      <c r="I1979" s="263"/>
      <c r="J1979" s="265"/>
      <c r="K1979" s="265"/>
      <c r="L1979" s="265"/>
      <c r="M1979" s="265"/>
      <c r="N1979" s="265"/>
    </row>
    <row r="1980" spans="1:14">
      <c r="A1980" s="263"/>
      <c r="B1980" s="264"/>
      <c r="C1980" s="263"/>
      <c r="D1980" s="263"/>
      <c r="E1980" s="263"/>
      <c r="F1980" s="263"/>
      <c r="G1980" s="264"/>
      <c r="H1980" s="263"/>
      <c r="I1980" s="263"/>
      <c r="J1980" s="265"/>
      <c r="K1980" s="265"/>
      <c r="L1980" s="265"/>
      <c r="M1980" s="265"/>
      <c r="N1980" s="265"/>
    </row>
    <row r="1981" spans="1:14">
      <c r="A1981" s="263"/>
      <c r="B1981" s="264"/>
      <c r="C1981" s="263"/>
      <c r="D1981" s="263"/>
      <c r="E1981" s="263"/>
      <c r="F1981" s="263"/>
      <c r="G1981" s="264"/>
      <c r="H1981" s="263"/>
      <c r="I1981" s="263"/>
      <c r="J1981" s="265"/>
      <c r="K1981" s="265"/>
      <c r="L1981" s="265"/>
      <c r="M1981" s="265"/>
      <c r="N1981" s="265"/>
    </row>
    <row r="1982" spans="1:14">
      <c r="A1982" s="263"/>
      <c r="B1982" s="264"/>
      <c r="C1982" s="263"/>
      <c r="D1982" s="263"/>
      <c r="E1982" s="263"/>
      <c r="F1982" s="263"/>
      <c r="G1982" s="264"/>
      <c r="H1982" s="263"/>
      <c r="I1982" s="263"/>
      <c r="J1982" s="265"/>
      <c r="K1982" s="265"/>
      <c r="L1982" s="265"/>
      <c r="M1982" s="265"/>
      <c r="N1982" s="265"/>
    </row>
    <row r="1983" spans="1:14">
      <c r="A1983" s="263"/>
      <c r="B1983" s="264"/>
      <c r="C1983" s="263"/>
      <c r="D1983" s="263"/>
      <c r="E1983" s="263"/>
      <c r="F1983" s="263"/>
      <c r="G1983" s="264"/>
      <c r="H1983" s="263"/>
      <c r="I1983" s="263"/>
      <c r="J1983" s="265"/>
      <c r="K1983" s="265"/>
      <c r="L1983" s="265"/>
      <c r="M1983" s="265"/>
      <c r="N1983" s="265"/>
    </row>
    <row r="1984" spans="1:14">
      <c r="A1984" s="263"/>
      <c r="B1984" s="264"/>
      <c r="C1984" s="263"/>
      <c r="D1984" s="263"/>
      <c r="E1984" s="263"/>
      <c r="F1984" s="263"/>
      <c r="G1984" s="264"/>
      <c r="H1984" s="263"/>
      <c r="I1984" s="263"/>
      <c r="J1984" s="265"/>
      <c r="K1984" s="265"/>
      <c r="L1984" s="265"/>
      <c r="M1984" s="265"/>
      <c r="N1984" s="265"/>
    </row>
    <row r="1985" spans="1:14">
      <c r="A1985" s="263"/>
      <c r="B1985" s="264"/>
      <c r="C1985" s="263"/>
      <c r="D1985" s="263"/>
      <c r="E1985" s="263"/>
      <c r="F1985" s="263"/>
      <c r="G1985" s="264"/>
      <c r="H1985" s="263"/>
      <c r="I1985" s="263"/>
      <c r="J1985" s="265"/>
      <c r="K1985" s="265"/>
      <c r="L1985" s="265"/>
      <c r="M1985" s="265"/>
      <c r="N1985" s="265"/>
    </row>
    <row r="1986" spans="1:14">
      <c r="A1986" s="263"/>
      <c r="B1986" s="264"/>
      <c r="C1986" s="263"/>
      <c r="D1986" s="263"/>
      <c r="E1986" s="263"/>
      <c r="F1986" s="263"/>
      <c r="G1986" s="264"/>
      <c r="H1986" s="263"/>
      <c r="I1986" s="263"/>
      <c r="J1986" s="265"/>
      <c r="K1986" s="265"/>
      <c r="L1986" s="265"/>
      <c r="M1986" s="265"/>
      <c r="N1986" s="265"/>
    </row>
    <row r="1987" spans="1:14">
      <c r="A1987" s="263"/>
      <c r="B1987" s="264"/>
      <c r="C1987" s="263"/>
      <c r="D1987" s="263"/>
      <c r="E1987" s="263"/>
      <c r="F1987" s="263"/>
      <c r="G1987" s="264"/>
      <c r="H1987" s="263"/>
      <c r="I1987" s="263"/>
      <c r="J1987" s="265"/>
      <c r="K1987" s="265"/>
      <c r="L1987" s="265"/>
      <c r="M1987" s="265"/>
      <c r="N1987" s="265"/>
    </row>
    <row r="1988" spans="1:14">
      <c r="A1988" s="263"/>
      <c r="B1988" s="264"/>
      <c r="C1988" s="263"/>
      <c r="D1988" s="263"/>
      <c r="E1988" s="263"/>
      <c r="F1988" s="263"/>
      <c r="G1988" s="264"/>
      <c r="H1988" s="263"/>
      <c r="I1988" s="263"/>
      <c r="J1988" s="265"/>
      <c r="K1988" s="265"/>
      <c r="L1988" s="265"/>
      <c r="M1988" s="265"/>
      <c r="N1988" s="265"/>
    </row>
    <row r="1989" spans="1:14">
      <c r="A1989" s="263"/>
      <c r="B1989" s="264"/>
      <c r="C1989" s="263"/>
      <c r="D1989" s="263"/>
      <c r="E1989" s="263"/>
      <c r="F1989" s="263"/>
      <c r="G1989" s="264"/>
      <c r="H1989" s="263"/>
      <c r="I1989" s="263"/>
      <c r="J1989" s="265"/>
      <c r="K1989" s="265"/>
      <c r="L1989" s="265"/>
      <c r="M1989" s="265"/>
      <c r="N1989" s="265"/>
    </row>
    <row r="1990" spans="1:14">
      <c r="A1990" s="263"/>
      <c r="B1990" s="264"/>
      <c r="C1990" s="263"/>
      <c r="D1990" s="263"/>
      <c r="E1990" s="263"/>
      <c r="F1990" s="263"/>
      <c r="G1990" s="264"/>
      <c r="H1990" s="263"/>
      <c r="I1990" s="263"/>
      <c r="J1990" s="265"/>
      <c r="K1990" s="265"/>
      <c r="L1990" s="265"/>
      <c r="M1990" s="265"/>
      <c r="N1990" s="265"/>
    </row>
    <row r="1991" spans="1:14">
      <c r="A1991" s="263"/>
      <c r="B1991" s="264"/>
      <c r="C1991" s="263"/>
      <c r="D1991" s="263"/>
      <c r="E1991" s="263"/>
      <c r="F1991" s="263"/>
      <c r="G1991" s="264"/>
      <c r="H1991" s="263"/>
      <c r="I1991" s="263"/>
      <c r="J1991" s="265"/>
      <c r="K1991" s="265"/>
      <c r="L1991" s="265"/>
      <c r="M1991" s="265"/>
      <c r="N1991" s="265"/>
    </row>
    <row r="1992" spans="1:14">
      <c r="A1992" s="263"/>
      <c r="B1992" s="264"/>
      <c r="C1992" s="263"/>
      <c r="D1992" s="263"/>
      <c r="E1992" s="263"/>
      <c r="F1992" s="263"/>
      <c r="G1992" s="264"/>
      <c r="H1992" s="263"/>
      <c r="I1992" s="263"/>
      <c r="J1992" s="265"/>
      <c r="K1992" s="265"/>
      <c r="L1992" s="265"/>
      <c r="M1992" s="265"/>
      <c r="N1992" s="265"/>
    </row>
    <row r="1993" spans="1:14">
      <c r="A1993" s="263"/>
      <c r="B1993" s="264"/>
      <c r="C1993" s="263"/>
      <c r="D1993" s="263"/>
      <c r="E1993" s="263"/>
      <c r="F1993" s="263"/>
      <c r="G1993" s="264"/>
      <c r="H1993" s="263"/>
      <c r="I1993" s="263"/>
      <c r="J1993" s="265"/>
      <c r="K1993" s="265"/>
      <c r="L1993" s="265"/>
      <c r="M1993" s="265"/>
      <c r="N1993" s="265"/>
    </row>
    <row r="1994" spans="1:14">
      <c r="A1994" s="263"/>
      <c r="B1994" s="264"/>
      <c r="C1994" s="263"/>
      <c r="D1994" s="263"/>
      <c r="E1994" s="263"/>
      <c r="F1994" s="263"/>
      <c r="G1994" s="264"/>
      <c r="H1994" s="263"/>
      <c r="I1994" s="263"/>
      <c r="J1994" s="265"/>
      <c r="K1994" s="265"/>
      <c r="L1994" s="265"/>
      <c r="M1994" s="265"/>
      <c r="N1994" s="265"/>
    </row>
    <row r="1995" spans="1:14">
      <c r="A1995" s="263"/>
      <c r="B1995" s="264"/>
      <c r="C1995" s="263"/>
      <c r="D1995" s="263"/>
      <c r="E1995" s="263"/>
      <c r="F1995" s="263"/>
      <c r="G1995" s="264"/>
      <c r="H1995" s="263"/>
      <c r="I1995" s="263"/>
      <c r="J1995" s="265"/>
      <c r="K1995" s="265"/>
      <c r="L1995" s="265"/>
      <c r="M1995" s="265"/>
      <c r="N1995" s="265"/>
    </row>
    <row r="1996" spans="1:14">
      <c r="A1996" s="263"/>
      <c r="B1996" s="264"/>
      <c r="C1996" s="263"/>
      <c r="D1996" s="263"/>
      <c r="E1996" s="263"/>
      <c r="F1996" s="263"/>
      <c r="G1996" s="264"/>
      <c r="H1996" s="263"/>
      <c r="I1996" s="263"/>
      <c r="J1996" s="265"/>
      <c r="K1996" s="265"/>
      <c r="L1996" s="265"/>
      <c r="M1996" s="265"/>
      <c r="N1996" s="265"/>
    </row>
    <row r="1997" spans="1:14">
      <c r="A1997" s="263"/>
      <c r="B1997" s="264"/>
      <c r="C1997" s="263"/>
      <c r="D1997" s="263"/>
      <c r="E1997" s="263"/>
      <c r="F1997" s="263"/>
      <c r="G1997" s="264"/>
      <c r="H1997" s="263"/>
      <c r="I1997" s="263"/>
      <c r="J1997" s="265"/>
      <c r="K1997" s="265"/>
      <c r="L1997" s="265"/>
      <c r="M1997" s="265"/>
      <c r="N1997" s="265"/>
    </row>
    <row r="1998" spans="1:14">
      <c r="A1998" s="263"/>
      <c r="B1998" s="264"/>
      <c r="C1998" s="263"/>
      <c r="D1998" s="263"/>
      <c r="E1998" s="263"/>
      <c r="F1998" s="263"/>
      <c r="G1998" s="264"/>
      <c r="H1998" s="263"/>
      <c r="I1998" s="263"/>
      <c r="J1998" s="265"/>
      <c r="K1998" s="265"/>
      <c r="L1998" s="265"/>
      <c r="M1998" s="265"/>
      <c r="N1998" s="265"/>
    </row>
    <row r="1999" spans="1:14">
      <c r="A1999" s="263"/>
      <c r="B1999" s="264"/>
      <c r="C1999" s="263"/>
      <c r="D1999" s="263"/>
      <c r="E1999" s="263"/>
      <c r="F1999" s="263"/>
      <c r="G1999" s="264"/>
      <c r="H1999" s="263"/>
      <c r="I1999" s="263"/>
      <c r="J1999" s="265"/>
      <c r="K1999" s="265"/>
      <c r="L1999" s="265"/>
      <c r="M1999" s="265"/>
      <c r="N1999" s="265"/>
    </row>
    <row r="2000" spans="1:14">
      <c r="A2000" s="263"/>
      <c r="B2000" s="264"/>
      <c r="C2000" s="263"/>
      <c r="D2000" s="263"/>
      <c r="E2000" s="263"/>
      <c r="F2000" s="263"/>
      <c r="G2000" s="264"/>
      <c r="H2000" s="263"/>
      <c r="I2000" s="263"/>
      <c r="J2000" s="265"/>
      <c r="K2000" s="265"/>
      <c r="L2000" s="265"/>
      <c r="M2000" s="265"/>
      <c r="N2000" s="265"/>
    </row>
    <row r="2001" spans="1:14">
      <c r="A2001" s="263"/>
      <c r="B2001" s="264"/>
      <c r="C2001" s="263"/>
      <c r="D2001" s="263"/>
      <c r="E2001" s="263"/>
      <c r="F2001" s="263"/>
      <c r="G2001" s="264"/>
      <c r="H2001" s="263"/>
      <c r="I2001" s="263"/>
      <c r="J2001" s="265"/>
      <c r="K2001" s="265"/>
      <c r="L2001" s="265"/>
      <c r="M2001" s="265"/>
      <c r="N2001" s="265"/>
    </row>
    <row r="2002" spans="1:14">
      <c r="A2002" s="263"/>
      <c r="B2002" s="264"/>
      <c r="C2002" s="263"/>
      <c r="D2002" s="263"/>
      <c r="E2002" s="263"/>
      <c r="F2002" s="263"/>
      <c r="G2002" s="264"/>
      <c r="H2002" s="263"/>
      <c r="I2002" s="263"/>
      <c r="J2002" s="265"/>
      <c r="K2002" s="265"/>
      <c r="L2002" s="265"/>
      <c r="M2002" s="265"/>
      <c r="N2002" s="265"/>
    </row>
    <row r="2003" spans="1:14">
      <c r="A2003" s="263"/>
      <c r="B2003" s="264"/>
      <c r="C2003" s="263"/>
      <c r="D2003" s="263"/>
      <c r="E2003" s="263"/>
      <c r="F2003" s="263"/>
      <c r="G2003" s="264"/>
      <c r="H2003" s="263"/>
      <c r="I2003" s="263"/>
      <c r="J2003" s="265"/>
      <c r="K2003" s="265"/>
      <c r="L2003" s="265"/>
      <c r="M2003" s="265"/>
      <c r="N2003" s="265"/>
    </row>
    <row r="2004" spans="1:14">
      <c r="A2004" s="263"/>
      <c r="B2004" s="264"/>
      <c r="C2004" s="263"/>
      <c r="D2004" s="263"/>
      <c r="E2004" s="263"/>
      <c r="F2004" s="263"/>
      <c r="G2004" s="264"/>
      <c r="H2004" s="263"/>
      <c r="I2004" s="263"/>
      <c r="J2004" s="265"/>
      <c r="K2004" s="265"/>
      <c r="L2004" s="265"/>
      <c r="M2004" s="265"/>
      <c r="N2004" s="265"/>
    </row>
    <row r="2005" spans="1:14">
      <c r="A2005" s="263"/>
      <c r="B2005" s="264"/>
      <c r="C2005" s="263"/>
      <c r="D2005" s="263"/>
      <c r="E2005" s="263"/>
      <c r="F2005" s="263"/>
      <c r="G2005" s="264"/>
      <c r="H2005" s="263"/>
      <c r="I2005" s="263"/>
      <c r="J2005" s="265"/>
      <c r="K2005" s="265"/>
      <c r="L2005" s="265"/>
      <c r="M2005" s="265"/>
      <c r="N2005" s="265"/>
    </row>
    <row r="2006" spans="1:14">
      <c r="A2006" s="263"/>
      <c r="B2006" s="264"/>
      <c r="C2006" s="263"/>
      <c r="D2006" s="263"/>
      <c r="E2006" s="263"/>
      <c r="F2006" s="263"/>
      <c r="G2006" s="264"/>
      <c r="H2006" s="263"/>
      <c r="I2006" s="263"/>
      <c r="J2006" s="265"/>
      <c r="K2006" s="265"/>
      <c r="L2006" s="265"/>
      <c r="M2006" s="265"/>
      <c r="N2006" s="265"/>
    </row>
    <row r="2007" spans="1:14">
      <c r="A2007" s="263"/>
      <c r="B2007" s="264"/>
      <c r="C2007" s="263"/>
      <c r="D2007" s="263"/>
      <c r="E2007" s="263"/>
      <c r="F2007" s="263"/>
      <c r="G2007" s="264"/>
      <c r="H2007" s="263"/>
      <c r="I2007" s="263"/>
      <c r="J2007" s="265"/>
      <c r="K2007" s="265"/>
      <c r="L2007" s="265"/>
      <c r="M2007" s="265"/>
      <c r="N2007" s="265"/>
    </row>
    <row r="2008" spans="1:14">
      <c r="A2008" s="263"/>
      <c r="B2008" s="264"/>
      <c r="C2008" s="263"/>
      <c r="D2008" s="263"/>
      <c r="E2008" s="263"/>
      <c r="F2008" s="263"/>
      <c r="G2008" s="264"/>
      <c r="H2008" s="263"/>
      <c r="I2008" s="263"/>
      <c r="J2008" s="265"/>
      <c r="K2008" s="265"/>
      <c r="L2008" s="265"/>
      <c r="M2008" s="265"/>
      <c r="N2008" s="265"/>
    </row>
    <row r="2009" spans="1:14">
      <c r="A2009" s="263"/>
      <c r="B2009" s="264"/>
      <c r="C2009" s="263"/>
      <c r="D2009" s="263"/>
      <c r="E2009" s="263"/>
      <c r="F2009" s="263"/>
      <c r="G2009" s="264"/>
      <c r="H2009" s="263"/>
      <c r="I2009" s="263"/>
      <c r="J2009" s="265"/>
      <c r="K2009" s="265"/>
      <c r="L2009" s="265"/>
      <c r="M2009" s="265"/>
      <c r="N2009" s="265"/>
    </row>
    <row r="2010" spans="1:14">
      <c r="A2010" s="263"/>
      <c r="B2010" s="264"/>
      <c r="C2010" s="263"/>
      <c r="D2010" s="263"/>
      <c r="E2010" s="263"/>
      <c r="F2010" s="263"/>
      <c r="G2010" s="264"/>
      <c r="H2010" s="263"/>
      <c r="I2010" s="263"/>
      <c r="J2010" s="265"/>
      <c r="K2010" s="265"/>
      <c r="L2010" s="265"/>
      <c r="M2010" s="265"/>
      <c r="N2010" s="265"/>
    </row>
    <row r="2011" spans="1:14">
      <c r="A2011" s="263"/>
      <c r="B2011" s="264"/>
      <c r="C2011" s="263"/>
      <c r="D2011" s="263"/>
      <c r="E2011" s="263"/>
      <c r="F2011" s="263"/>
      <c r="G2011" s="264"/>
      <c r="H2011" s="263"/>
      <c r="I2011" s="263"/>
      <c r="J2011" s="265"/>
      <c r="K2011" s="265"/>
      <c r="L2011" s="265"/>
      <c r="M2011" s="265"/>
      <c r="N2011" s="265"/>
    </row>
    <row r="2012" spans="1:14">
      <c r="A2012" s="263"/>
      <c r="B2012" s="264"/>
      <c r="C2012" s="263"/>
      <c r="D2012" s="263"/>
      <c r="E2012" s="263"/>
      <c r="F2012" s="263"/>
      <c r="G2012" s="264"/>
      <c r="H2012" s="263"/>
      <c r="I2012" s="263"/>
      <c r="J2012" s="265"/>
      <c r="K2012" s="265"/>
      <c r="L2012" s="265"/>
      <c r="M2012" s="265"/>
      <c r="N2012" s="265"/>
    </row>
    <row r="2013" spans="1:14">
      <c r="A2013" s="263"/>
      <c r="B2013" s="264"/>
      <c r="C2013" s="263"/>
      <c r="D2013" s="263"/>
      <c r="E2013" s="263"/>
      <c r="F2013" s="263"/>
      <c r="G2013" s="264"/>
      <c r="H2013" s="263"/>
      <c r="I2013" s="263"/>
      <c r="J2013" s="265"/>
      <c r="K2013" s="265"/>
      <c r="L2013" s="265"/>
      <c r="M2013" s="265"/>
      <c r="N2013" s="265"/>
    </row>
    <row r="2014" spans="1:14">
      <c r="A2014" s="263"/>
      <c r="B2014" s="264"/>
      <c r="C2014" s="263"/>
      <c r="D2014" s="263"/>
      <c r="E2014" s="263"/>
      <c r="F2014" s="263"/>
      <c r="G2014" s="264"/>
      <c r="H2014" s="263"/>
      <c r="I2014" s="263"/>
      <c r="J2014" s="265"/>
      <c r="K2014" s="265"/>
      <c r="L2014" s="265"/>
      <c r="M2014" s="265"/>
      <c r="N2014" s="265"/>
    </row>
    <row r="2015" spans="1:14">
      <c r="A2015" s="263"/>
      <c r="B2015" s="264"/>
      <c r="C2015" s="263"/>
      <c r="D2015" s="263"/>
      <c r="E2015" s="263"/>
      <c r="F2015" s="263"/>
      <c r="G2015" s="264"/>
      <c r="H2015" s="263"/>
      <c r="I2015" s="263"/>
      <c r="J2015" s="265"/>
      <c r="K2015" s="265"/>
      <c r="L2015" s="265"/>
      <c r="M2015" s="265"/>
      <c r="N2015" s="265"/>
    </row>
    <row r="2016" spans="1:14">
      <c r="A2016" s="263"/>
      <c r="B2016" s="264"/>
      <c r="C2016" s="263"/>
      <c r="D2016" s="263"/>
      <c r="E2016" s="263"/>
      <c r="F2016" s="263"/>
      <c r="G2016" s="264"/>
      <c r="H2016" s="263"/>
      <c r="I2016" s="263"/>
      <c r="J2016" s="265"/>
      <c r="K2016" s="265"/>
      <c r="L2016" s="265"/>
      <c r="M2016" s="265"/>
      <c r="N2016" s="265"/>
    </row>
    <row r="2017" spans="1:14">
      <c r="A2017" s="263"/>
      <c r="B2017" s="264"/>
      <c r="C2017" s="263"/>
      <c r="D2017" s="263"/>
      <c r="E2017" s="263"/>
      <c r="F2017" s="263"/>
      <c r="G2017" s="264"/>
      <c r="H2017" s="263"/>
      <c r="I2017" s="263"/>
      <c r="J2017" s="265"/>
      <c r="K2017" s="265"/>
      <c r="L2017" s="265"/>
      <c r="M2017" s="265"/>
      <c r="N2017" s="265"/>
    </row>
    <row r="2018" spans="1:14">
      <c r="A2018" s="263"/>
      <c r="B2018" s="264"/>
      <c r="C2018" s="263"/>
      <c r="D2018" s="263"/>
      <c r="E2018" s="263"/>
      <c r="F2018" s="263"/>
      <c r="G2018" s="264"/>
      <c r="H2018" s="263"/>
      <c r="I2018" s="263"/>
      <c r="J2018" s="265"/>
      <c r="K2018" s="265"/>
      <c r="L2018" s="265"/>
      <c r="M2018" s="265"/>
      <c r="N2018" s="265"/>
    </row>
    <row r="2019" spans="1:14">
      <c r="A2019" s="263"/>
      <c r="B2019" s="264"/>
      <c r="C2019" s="263"/>
      <c r="D2019" s="263"/>
      <c r="E2019" s="263"/>
      <c r="F2019" s="263"/>
      <c r="G2019" s="264"/>
      <c r="H2019" s="263"/>
      <c r="I2019" s="263"/>
      <c r="J2019" s="265"/>
      <c r="K2019" s="265"/>
      <c r="L2019" s="265"/>
      <c r="M2019" s="265"/>
      <c r="N2019" s="265"/>
    </row>
    <row r="2020" spans="1:14">
      <c r="A2020" s="263"/>
      <c r="B2020" s="264"/>
      <c r="C2020" s="263"/>
      <c r="D2020" s="263"/>
      <c r="E2020" s="263"/>
      <c r="F2020" s="263"/>
      <c r="G2020" s="264"/>
      <c r="H2020" s="263"/>
      <c r="I2020" s="263"/>
      <c r="J2020" s="265"/>
      <c r="K2020" s="265"/>
      <c r="L2020" s="265"/>
      <c r="M2020" s="265"/>
      <c r="N2020" s="265"/>
    </row>
    <row r="2021" spans="1:14">
      <c r="A2021" s="263"/>
      <c r="B2021" s="264"/>
      <c r="C2021" s="263"/>
      <c r="D2021" s="263"/>
      <c r="E2021" s="263"/>
      <c r="F2021" s="263"/>
      <c r="G2021" s="264"/>
      <c r="H2021" s="263"/>
      <c r="I2021" s="263"/>
      <c r="J2021" s="265"/>
      <c r="K2021" s="265"/>
      <c r="L2021" s="265"/>
      <c r="M2021" s="265"/>
      <c r="N2021" s="265"/>
    </row>
    <row r="2022" spans="1:14">
      <c r="A2022" s="263"/>
      <c r="B2022" s="264"/>
      <c r="C2022" s="263"/>
      <c r="D2022" s="263"/>
      <c r="E2022" s="263"/>
      <c r="F2022" s="263"/>
      <c r="G2022" s="264"/>
      <c r="H2022" s="263"/>
      <c r="I2022" s="263"/>
      <c r="J2022" s="265"/>
      <c r="K2022" s="265"/>
      <c r="L2022" s="265"/>
      <c r="M2022" s="265"/>
      <c r="N2022" s="265"/>
    </row>
    <row r="2023" spans="1:14">
      <c r="A2023" s="263"/>
      <c r="B2023" s="264"/>
      <c r="C2023" s="263"/>
      <c r="D2023" s="263"/>
      <c r="E2023" s="263"/>
      <c r="F2023" s="263"/>
      <c r="G2023" s="264"/>
      <c r="H2023" s="263"/>
      <c r="I2023" s="263"/>
      <c r="J2023" s="265"/>
      <c r="K2023" s="265"/>
      <c r="L2023" s="265"/>
      <c r="M2023" s="265"/>
      <c r="N2023" s="265"/>
    </row>
    <row r="2024" spans="1:14">
      <c r="A2024" s="263"/>
      <c r="B2024" s="264"/>
      <c r="C2024" s="263"/>
      <c r="D2024" s="263"/>
      <c r="E2024" s="263"/>
      <c r="F2024" s="263"/>
      <c r="G2024" s="264"/>
      <c r="H2024" s="263"/>
      <c r="I2024" s="263"/>
      <c r="J2024" s="265"/>
      <c r="K2024" s="265"/>
      <c r="L2024" s="265"/>
      <c r="M2024" s="265"/>
      <c r="N2024" s="265"/>
    </row>
    <row r="2025" spans="1:14">
      <c r="A2025" s="263"/>
      <c r="B2025" s="264"/>
      <c r="C2025" s="263"/>
      <c r="D2025" s="263"/>
      <c r="E2025" s="263"/>
      <c r="F2025" s="263"/>
      <c r="G2025" s="264"/>
      <c r="H2025" s="263"/>
      <c r="I2025" s="263"/>
      <c r="J2025" s="265"/>
      <c r="K2025" s="265"/>
      <c r="L2025" s="265"/>
      <c r="M2025" s="265"/>
      <c r="N2025" s="265"/>
    </row>
    <row r="2026" spans="1:14">
      <c r="A2026" s="263"/>
      <c r="B2026" s="264"/>
      <c r="C2026" s="263"/>
      <c r="D2026" s="263"/>
      <c r="E2026" s="263"/>
      <c r="F2026" s="263"/>
      <c r="G2026" s="264"/>
      <c r="H2026" s="263"/>
      <c r="I2026" s="263"/>
      <c r="J2026" s="265"/>
      <c r="K2026" s="265"/>
      <c r="L2026" s="265"/>
      <c r="M2026" s="265"/>
      <c r="N2026" s="265"/>
    </row>
    <row r="2027" spans="1:14">
      <c r="A2027" s="263"/>
      <c r="B2027" s="264"/>
      <c r="C2027" s="263"/>
      <c r="D2027" s="263"/>
      <c r="E2027" s="263"/>
      <c r="F2027" s="263"/>
      <c r="G2027" s="264"/>
      <c r="H2027" s="263"/>
      <c r="I2027" s="263"/>
      <c r="J2027" s="265"/>
      <c r="K2027" s="265"/>
      <c r="L2027" s="265"/>
      <c r="M2027" s="265"/>
      <c r="N2027" s="265"/>
    </row>
    <row r="2028" spans="1:14">
      <c r="A2028" s="263"/>
      <c r="B2028" s="264"/>
      <c r="C2028" s="263"/>
      <c r="D2028" s="263"/>
      <c r="E2028" s="263"/>
      <c r="F2028" s="263"/>
      <c r="G2028" s="264"/>
      <c r="H2028" s="263"/>
      <c r="I2028" s="263"/>
      <c r="J2028" s="265"/>
      <c r="K2028" s="265"/>
      <c r="L2028" s="265"/>
      <c r="M2028" s="265"/>
      <c r="N2028" s="265"/>
    </row>
    <row r="2029" spans="1:14">
      <c r="A2029" s="263"/>
      <c r="B2029" s="264"/>
      <c r="C2029" s="263"/>
      <c r="D2029" s="263"/>
      <c r="E2029" s="263"/>
      <c r="F2029" s="263"/>
      <c r="G2029" s="264"/>
      <c r="H2029" s="263"/>
      <c r="I2029" s="263"/>
      <c r="J2029" s="265"/>
      <c r="K2029" s="265"/>
      <c r="L2029" s="265"/>
      <c r="M2029" s="265"/>
      <c r="N2029" s="265"/>
    </row>
    <row r="2030" spans="1:14">
      <c r="A2030" s="263"/>
      <c r="B2030" s="264"/>
      <c r="C2030" s="263"/>
      <c r="D2030" s="263"/>
      <c r="E2030" s="263"/>
      <c r="F2030" s="263"/>
      <c r="G2030" s="264"/>
      <c r="H2030" s="263"/>
      <c r="I2030" s="263"/>
      <c r="J2030" s="265"/>
      <c r="K2030" s="265"/>
      <c r="L2030" s="265"/>
      <c r="M2030" s="265"/>
      <c r="N2030" s="265"/>
    </row>
    <row r="2031" spans="1:14">
      <c r="A2031" s="263"/>
      <c r="B2031" s="264"/>
      <c r="C2031" s="263"/>
      <c r="D2031" s="263"/>
      <c r="E2031" s="263"/>
      <c r="F2031" s="263"/>
      <c r="G2031" s="264"/>
      <c r="H2031" s="263"/>
      <c r="I2031" s="263"/>
      <c r="J2031" s="265"/>
      <c r="K2031" s="265"/>
      <c r="L2031" s="265"/>
      <c r="M2031" s="265"/>
      <c r="N2031" s="265"/>
    </row>
    <row r="2032" spans="1:14">
      <c r="A2032" s="263"/>
      <c r="B2032" s="264"/>
      <c r="C2032" s="263"/>
      <c r="D2032" s="263"/>
      <c r="E2032" s="263"/>
      <c r="F2032" s="263"/>
      <c r="G2032" s="264"/>
      <c r="H2032" s="263"/>
      <c r="I2032" s="263"/>
      <c r="J2032" s="265"/>
      <c r="K2032" s="265"/>
      <c r="L2032" s="265"/>
      <c r="M2032" s="265"/>
      <c r="N2032" s="265"/>
    </row>
    <row r="2033" spans="1:14">
      <c r="A2033" s="263"/>
      <c r="B2033" s="264"/>
      <c r="C2033" s="263"/>
      <c r="D2033" s="263"/>
      <c r="E2033" s="263"/>
      <c r="F2033" s="263"/>
      <c r="G2033" s="264"/>
      <c r="H2033" s="263"/>
      <c r="I2033" s="263"/>
      <c r="J2033" s="265"/>
      <c r="K2033" s="265"/>
      <c r="L2033" s="265"/>
      <c r="M2033" s="265"/>
      <c r="N2033" s="265"/>
    </row>
    <row r="2034" spans="1:14">
      <c r="A2034" s="263"/>
      <c r="B2034" s="264"/>
      <c r="C2034" s="263"/>
      <c r="D2034" s="263"/>
      <c r="E2034" s="263"/>
      <c r="F2034" s="263"/>
      <c r="G2034" s="264"/>
      <c r="H2034" s="263"/>
      <c r="I2034" s="263"/>
      <c r="J2034" s="265"/>
      <c r="K2034" s="265"/>
      <c r="L2034" s="265"/>
      <c r="M2034" s="265"/>
      <c r="N2034" s="265"/>
    </row>
    <row r="2035" spans="1:14">
      <c r="A2035" s="263"/>
      <c r="B2035" s="264"/>
      <c r="C2035" s="263"/>
      <c r="D2035" s="263"/>
      <c r="E2035" s="263"/>
      <c r="F2035" s="263"/>
      <c r="G2035" s="264"/>
      <c r="H2035" s="263"/>
      <c r="I2035" s="263"/>
      <c r="J2035" s="265"/>
      <c r="K2035" s="265"/>
      <c r="L2035" s="265"/>
      <c r="M2035" s="265"/>
      <c r="N2035" s="265"/>
    </row>
    <row r="2036" spans="1:14">
      <c r="A2036" s="263"/>
      <c r="B2036" s="264"/>
      <c r="C2036" s="263"/>
      <c r="D2036" s="263"/>
      <c r="E2036" s="263"/>
      <c r="F2036" s="263"/>
      <c r="G2036" s="264"/>
      <c r="H2036" s="263"/>
      <c r="I2036" s="263"/>
      <c r="J2036" s="265"/>
      <c r="K2036" s="265"/>
      <c r="L2036" s="265"/>
      <c r="M2036" s="265"/>
      <c r="N2036" s="265"/>
    </row>
    <row r="2037" spans="1:14">
      <c r="A2037" s="263"/>
      <c r="B2037" s="264"/>
      <c r="C2037" s="263"/>
      <c r="D2037" s="263"/>
      <c r="E2037" s="263"/>
      <c r="F2037" s="263"/>
      <c r="G2037" s="264"/>
      <c r="H2037" s="263"/>
      <c r="I2037" s="263"/>
      <c r="J2037" s="265"/>
      <c r="K2037" s="265"/>
      <c r="L2037" s="265"/>
      <c r="M2037" s="265"/>
      <c r="N2037" s="265"/>
    </row>
    <row r="2038" spans="1:14">
      <c r="A2038" s="263"/>
      <c r="B2038" s="264"/>
      <c r="C2038" s="263"/>
      <c r="D2038" s="263"/>
      <c r="E2038" s="263"/>
      <c r="F2038" s="263"/>
      <c r="G2038" s="264"/>
      <c r="H2038" s="263"/>
      <c r="I2038" s="263"/>
      <c r="J2038" s="265"/>
      <c r="K2038" s="265"/>
      <c r="L2038" s="265"/>
      <c r="M2038" s="265"/>
      <c r="N2038" s="265"/>
    </row>
    <row r="2039" spans="1:14">
      <c r="A2039" s="263"/>
      <c r="B2039" s="264"/>
      <c r="C2039" s="263"/>
      <c r="D2039" s="263"/>
      <c r="E2039" s="263"/>
      <c r="F2039" s="263"/>
      <c r="G2039" s="264"/>
      <c r="H2039" s="263"/>
      <c r="I2039" s="263"/>
      <c r="J2039" s="265"/>
      <c r="K2039" s="265"/>
      <c r="L2039" s="265"/>
      <c r="M2039" s="265"/>
      <c r="N2039" s="265"/>
    </row>
    <row r="2040" spans="1:14">
      <c r="A2040" s="263"/>
      <c r="B2040" s="264"/>
      <c r="C2040" s="263"/>
      <c r="D2040" s="263"/>
      <c r="E2040" s="263"/>
      <c r="F2040" s="263"/>
      <c r="G2040" s="264"/>
      <c r="H2040" s="263"/>
      <c r="I2040" s="263"/>
      <c r="J2040" s="265"/>
      <c r="K2040" s="265"/>
      <c r="L2040" s="265"/>
      <c r="M2040" s="265"/>
      <c r="N2040" s="265"/>
    </row>
    <row r="2041" spans="1:14">
      <c r="A2041" s="263"/>
      <c r="B2041" s="264"/>
      <c r="C2041" s="263"/>
      <c r="D2041" s="263"/>
      <c r="E2041" s="263"/>
      <c r="F2041" s="263"/>
      <c r="G2041" s="264"/>
      <c r="H2041" s="263"/>
      <c r="I2041" s="263"/>
      <c r="J2041" s="265"/>
      <c r="K2041" s="265"/>
      <c r="L2041" s="265"/>
      <c r="M2041" s="265"/>
      <c r="N2041" s="265"/>
    </row>
    <row r="2042" spans="1:14">
      <c r="A2042" s="263"/>
      <c r="B2042" s="264"/>
      <c r="C2042" s="263"/>
      <c r="D2042" s="263"/>
      <c r="E2042" s="263"/>
      <c r="F2042" s="263"/>
      <c r="G2042" s="264"/>
      <c r="H2042" s="263"/>
      <c r="I2042" s="263"/>
      <c r="J2042" s="265"/>
      <c r="K2042" s="265"/>
      <c r="L2042" s="265"/>
      <c r="M2042" s="265"/>
      <c r="N2042" s="265"/>
    </row>
    <row r="2043" spans="1:14">
      <c r="A2043" s="263"/>
      <c r="B2043" s="264"/>
      <c r="C2043" s="263"/>
      <c r="D2043" s="263"/>
      <c r="E2043" s="263"/>
      <c r="F2043" s="263"/>
      <c r="G2043" s="264"/>
      <c r="H2043" s="263"/>
      <c r="I2043" s="263"/>
      <c r="J2043" s="265"/>
      <c r="K2043" s="265"/>
      <c r="L2043" s="265"/>
      <c r="M2043" s="265"/>
      <c r="N2043" s="265"/>
    </row>
    <row r="2044" spans="1:14">
      <c r="A2044" s="263"/>
      <c r="B2044" s="264"/>
      <c r="C2044" s="263"/>
      <c r="D2044" s="263"/>
      <c r="E2044" s="263"/>
      <c r="F2044" s="263"/>
      <c r="G2044" s="264"/>
      <c r="H2044" s="263"/>
      <c r="I2044" s="263"/>
      <c r="J2044" s="265"/>
      <c r="K2044" s="265"/>
      <c r="L2044" s="265"/>
      <c r="M2044" s="265"/>
      <c r="N2044" s="265"/>
    </row>
    <row r="2045" spans="1:14">
      <c r="A2045" s="263"/>
      <c r="B2045" s="264"/>
      <c r="C2045" s="263"/>
      <c r="D2045" s="263"/>
      <c r="E2045" s="263"/>
      <c r="F2045" s="263"/>
      <c r="G2045" s="264"/>
      <c r="H2045" s="263"/>
      <c r="I2045" s="263"/>
      <c r="J2045" s="265"/>
      <c r="K2045" s="265"/>
      <c r="L2045" s="265"/>
      <c r="M2045" s="265"/>
      <c r="N2045" s="265"/>
    </row>
    <row r="2046" spans="1:14">
      <c r="A2046" s="263"/>
      <c r="B2046" s="264"/>
      <c r="C2046" s="263"/>
      <c r="D2046" s="263"/>
      <c r="E2046" s="263"/>
      <c r="F2046" s="263"/>
      <c r="G2046" s="264"/>
      <c r="H2046" s="263"/>
      <c r="I2046" s="263"/>
      <c r="J2046" s="265"/>
      <c r="K2046" s="265"/>
      <c r="L2046" s="265"/>
      <c r="M2046" s="265"/>
      <c r="N2046" s="265"/>
    </row>
    <row r="2047" spans="1:14">
      <c r="A2047" s="263"/>
      <c r="B2047" s="264"/>
      <c r="C2047" s="263"/>
      <c r="D2047" s="263"/>
      <c r="E2047" s="263"/>
      <c r="F2047" s="263"/>
      <c r="G2047" s="264"/>
      <c r="H2047" s="263"/>
      <c r="I2047" s="263"/>
      <c r="J2047" s="265"/>
      <c r="K2047" s="265"/>
      <c r="L2047" s="265"/>
      <c r="M2047" s="265"/>
      <c r="N2047" s="265"/>
    </row>
    <row r="2048" spans="1:14">
      <c r="A2048" s="263"/>
      <c r="B2048" s="264"/>
      <c r="C2048" s="263"/>
      <c r="D2048" s="263"/>
      <c r="E2048" s="263"/>
      <c r="F2048" s="263"/>
      <c r="G2048" s="264"/>
      <c r="H2048" s="263"/>
      <c r="I2048" s="263"/>
      <c r="J2048" s="265"/>
      <c r="K2048" s="265"/>
      <c r="L2048" s="265"/>
      <c r="M2048" s="265"/>
      <c r="N2048" s="265"/>
    </row>
    <row r="2049" spans="1:14">
      <c r="A2049" s="263"/>
      <c r="B2049" s="264"/>
      <c r="C2049" s="263"/>
      <c r="D2049" s="263"/>
      <c r="E2049" s="263"/>
      <c r="F2049" s="263"/>
      <c r="G2049" s="264"/>
      <c r="H2049" s="263"/>
      <c r="I2049" s="263"/>
      <c r="J2049" s="265"/>
      <c r="K2049" s="265"/>
      <c r="L2049" s="265"/>
      <c r="M2049" s="265"/>
      <c r="N2049" s="265"/>
    </row>
    <row r="2050" spans="1:14">
      <c r="A2050" s="263"/>
      <c r="B2050" s="264"/>
      <c r="C2050" s="263"/>
      <c r="D2050" s="263"/>
      <c r="E2050" s="263"/>
      <c r="F2050" s="263"/>
      <c r="G2050" s="264"/>
      <c r="H2050" s="263"/>
      <c r="I2050" s="263"/>
      <c r="J2050" s="265"/>
      <c r="K2050" s="265"/>
      <c r="L2050" s="265"/>
      <c r="M2050" s="265"/>
      <c r="N2050" s="265"/>
    </row>
    <row r="2051" spans="1:14">
      <c r="A2051" s="263"/>
      <c r="B2051" s="264"/>
      <c r="C2051" s="263"/>
      <c r="D2051" s="263"/>
      <c r="E2051" s="263"/>
      <c r="F2051" s="263"/>
      <c r="G2051" s="264"/>
      <c r="H2051" s="263"/>
      <c r="I2051" s="263"/>
      <c r="J2051" s="265"/>
      <c r="K2051" s="265"/>
      <c r="L2051" s="265"/>
      <c r="M2051" s="265"/>
      <c r="N2051" s="265"/>
    </row>
    <row r="2052" spans="1:14">
      <c r="A2052" s="263"/>
      <c r="B2052" s="264"/>
      <c r="C2052" s="263"/>
      <c r="D2052" s="263"/>
      <c r="E2052" s="263"/>
      <c r="F2052" s="263"/>
      <c r="G2052" s="264"/>
      <c r="H2052" s="263"/>
      <c r="I2052" s="263"/>
      <c r="J2052" s="265"/>
      <c r="K2052" s="265"/>
      <c r="L2052" s="265"/>
      <c r="M2052" s="265"/>
      <c r="N2052" s="265"/>
    </row>
    <row r="2053" spans="1:14">
      <c r="A2053" s="263"/>
      <c r="B2053" s="264"/>
      <c r="C2053" s="263"/>
      <c r="D2053" s="263"/>
      <c r="E2053" s="263"/>
      <c r="F2053" s="263"/>
      <c r="G2053" s="264"/>
      <c r="H2053" s="263"/>
      <c r="I2053" s="263"/>
      <c r="J2053" s="265"/>
      <c r="K2053" s="265"/>
      <c r="L2053" s="265"/>
      <c r="M2053" s="265"/>
      <c r="N2053" s="265"/>
    </row>
    <row r="2054" spans="1:14">
      <c r="A2054" s="263"/>
      <c r="B2054" s="264"/>
      <c r="C2054" s="263"/>
      <c r="D2054" s="263"/>
      <c r="E2054" s="263"/>
      <c r="F2054" s="263"/>
      <c r="G2054" s="264"/>
      <c r="H2054" s="263"/>
      <c r="I2054" s="263"/>
      <c r="J2054" s="265"/>
      <c r="K2054" s="265"/>
      <c r="L2054" s="265"/>
      <c r="M2054" s="265"/>
      <c r="N2054" s="265"/>
    </row>
    <row r="2055" spans="1:14">
      <c r="A2055" s="263"/>
      <c r="B2055" s="264"/>
      <c r="C2055" s="263"/>
      <c r="D2055" s="263"/>
      <c r="E2055" s="263"/>
      <c r="F2055" s="263"/>
      <c r="G2055" s="264"/>
      <c r="H2055" s="263"/>
      <c r="I2055" s="263"/>
      <c r="J2055" s="265"/>
      <c r="K2055" s="265"/>
      <c r="L2055" s="265"/>
      <c r="M2055" s="265"/>
      <c r="N2055" s="265"/>
    </row>
    <row r="2056" spans="1:14">
      <c r="A2056" s="263"/>
      <c r="B2056" s="264"/>
      <c r="C2056" s="263"/>
      <c r="D2056" s="263"/>
      <c r="E2056" s="263"/>
      <c r="F2056" s="263"/>
      <c r="G2056" s="264"/>
      <c r="H2056" s="263"/>
      <c r="I2056" s="263"/>
      <c r="J2056" s="265"/>
      <c r="K2056" s="265"/>
      <c r="L2056" s="265"/>
      <c r="M2056" s="265"/>
      <c r="N2056" s="265"/>
    </row>
    <row r="2057" spans="1:14">
      <c r="A2057" s="263"/>
      <c r="B2057" s="264"/>
      <c r="C2057" s="263"/>
      <c r="D2057" s="263"/>
      <c r="E2057" s="263"/>
      <c r="F2057" s="263"/>
      <c r="G2057" s="264"/>
      <c r="H2057" s="263"/>
      <c r="I2057" s="263"/>
      <c r="J2057" s="265"/>
      <c r="K2057" s="265"/>
      <c r="L2057" s="265"/>
      <c r="M2057" s="265"/>
      <c r="N2057" s="265"/>
    </row>
    <row r="2058" spans="1:14">
      <c r="A2058" s="263"/>
      <c r="B2058" s="264"/>
      <c r="C2058" s="263"/>
      <c r="D2058" s="263"/>
      <c r="E2058" s="263"/>
      <c r="F2058" s="263"/>
      <c r="G2058" s="264"/>
      <c r="H2058" s="263"/>
      <c r="I2058" s="263"/>
      <c r="J2058" s="265"/>
      <c r="K2058" s="265"/>
      <c r="L2058" s="265"/>
      <c r="M2058" s="265"/>
      <c r="N2058" s="265"/>
    </row>
    <row r="2059" spans="1:14">
      <c r="A2059" s="263"/>
      <c r="B2059" s="264"/>
      <c r="C2059" s="263"/>
      <c r="D2059" s="263"/>
      <c r="E2059" s="263"/>
      <c r="F2059" s="263"/>
      <c r="G2059" s="264"/>
      <c r="H2059" s="263"/>
      <c r="I2059" s="263"/>
      <c r="J2059" s="265"/>
      <c r="K2059" s="265"/>
      <c r="L2059" s="265"/>
      <c r="M2059" s="265"/>
      <c r="N2059" s="265"/>
    </row>
    <row r="2060" spans="1:14">
      <c r="A2060" s="263"/>
      <c r="B2060" s="264"/>
      <c r="C2060" s="263"/>
      <c r="D2060" s="263"/>
      <c r="E2060" s="263"/>
      <c r="F2060" s="263"/>
      <c r="G2060" s="264"/>
      <c r="H2060" s="263"/>
      <c r="I2060" s="263"/>
      <c r="J2060" s="265"/>
      <c r="K2060" s="265"/>
      <c r="L2060" s="265"/>
      <c r="M2060" s="265"/>
      <c r="N2060" s="265"/>
    </row>
    <row r="2061" spans="1:14">
      <c r="A2061" s="263"/>
      <c r="B2061" s="264"/>
      <c r="C2061" s="263"/>
      <c r="D2061" s="263"/>
      <c r="E2061" s="263"/>
      <c r="F2061" s="263"/>
      <c r="G2061" s="264"/>
      <c r="H2061" s="263"/>
      <c r="I2061" s="263"/>
      <c r="J2061" s="265"/>
      <c r="K2061" s="265"/>
      <c r="L2061" s="265"/>
      <c r="M2061" s="265"/>
      <c r="N2061" s="265"/>
    </row>
    <row r="2062" spans="1:14">
      <c r="A2062" s="263"/>
      <c r="B2062" s="264"/>
      <c r="C2062" s="263"/>
      <c r="D2062" s="263"/>
      <c r="E2062" s="263"/>
      <c r="F2062" s="263"/>
      <c r="G2062" s="264"/>
      <c r="H2062" s="263"/>
      <c r="I2062" s="263"/>
      <c r="J2062" s="265"/>
      <c r="K2062" s="265"/>
      <c r="L2062" s="265"/>
      <c r="M2062" s="265"/>
      <c r="N2062" s="265"/>
    </row>
    <row r="2063" spans="1:14">
      <c r="A2063" s="263"/>
      <c r="B2063" s="264"/>
      <c r="C2063" s="263"/>
      <c r="D2063" s="263"/>
      <c r="E2063" s="263"/>
      <c r="F2063" s="263"/>
      <c r="G2063" s="264"/>
      <c r="H2063" s="263"/>
      <c r="I2063" s="263"/>
      <c r="J2063" s="265"/>
      <c r="K2063" s="265"/>
      <c r="L2063" s="265"/>
      <c r="M2063" s="265"/>
      <c r="N2063" s="265"/>
    </row>
    <row r="2064" spans="1:14">
      <c r="A2064" s="263"/>
      <c r="B2064" s="264"/>
      <c r="C2064" s="263"/>
      <c r="D2064" s="263"/>
      <c r="E2064" s="263"/>
      <c r="F2064" s="263"/>
      <c r="G2064" s="264"/>
      <c r="H2064" s="263"/>
      <c r="I2064" s="263"/>
      <c r="J2064" s="265"/>
      <c r="K2064" s="265"/>
      <c r="L2064" s="265"/>
      <c r="M2064" s="265"/>
      <c r="N2064" s="265"/>
    </row>
    <row r="2065" spans="1:14">
      <c r="A2065" s="263"/>
      <c r="B2065" s="264"/>
      <c r="C2065" s="263"/>
      <c r="D2065" s="263"/>
      <c r="E2065" s="263"/>
      <c r="F2065" s="263"/>
      <c r="G2065" s="264"/>
      <c r="H2065" s="263"/>
      <c r="I2065" s="263"/>
      <c r="J2065" s="265"/>
      <c r="K2065" s="265"/>
      <c r="L2065" s="265"/>
      <c r="M2065" s="265"/>
      <c r="N2065" s="265"/>
    </row>
    <row r="2066" spans="1:14">
      <c r="A2066" s="263"/>
      <c r="B2066" s="264"/>
      <c r="C2066" s="263"/>
      <c r="D2066" s="263"/>
      <c r="E2066" s="263"/>
      <c r="F2066" s="263"/>
      <c r="G2066" s="264"/>
      <c r="H2066" s="263"/>
      <c r="I2066" s="263"/>
      <c r="J2066" s="265"/>
      <c r="K2066" s="265"/>
      <c r="L2066" s="265"/>
      <c r="M2066" s="265"/>
      <c r="N2066" s="265"/>
    </row>
    <row r="2067" spans="1:14">
      <c r="A2067" s="263"/>
      <c r="B2067" s="264"/>
      <c r="C2067" s="263"/>
      <c r="D2067" s="263"/>
      <c r="E2067" s="263"/>
      <c r="F2067" s="263"/>
      <c r="G2067" s="264"/>
      <c r="H2067" s="263"/>
      <c r="I2067" s="263"/>
      <c r="J2067" s="265"/>
      <c r="K2067" s="265"/>
      <c r="L2067" s="265"/>
      <c r="M2067" s="265"/>
      <c r="N2067" s="265"/>
    </row>
    <row r="2068" spans="1:14">
      <c r="A2068" s="263"/>
      <c r="B2068" s="264"/>
      <c r="C2068" s="263"/>
      <c r="D2068" s="263"/>
      <c r="E2068" s="263"/>
      <c r="F2068" s="263"/>
      <c r="G2068" s="264"/>
      <c r="H2068" s="263"/>
      <c r="I2068" s="263"/>
      <c r="J2068" s="265"/>
      <c r="K2068" s="265"/>
      <c r="L2068" s="265"/>
      <c r="M2068" s="265"/>
      <c r="N2068" s="265"/>
    </row>
    <row r="2069" spans="1:14">
      <c r="A2069" s="263"/>
      <c r="B2069" s="264"/>
      <c r="C2069" s="263"/>
      <c r="D2069" s="263"/>
      <c r="E2069" s="263"/>
      <c r="F2069" s="263"/>
      <c r="G2069" s="264"/>
      <c r="H2069" s="263"/>
      <c r="I2069" s="263"/>
      <c r="J2069" s="265"/>
      <c r="K2069" s="265"/>
      <c r="L2069" s="265"/>
      <c r="M2069" s="265"/>
      <c r="N2069" s="265"/>
    </row>
    <row r="2070" spans="1:14">
      <c r="A2070" s="263"/>
      <c r="B2070" s="264"/>
      <c r="C2070" s="263"/>
      <c r="D2070" s="263"/>
      <c r="E2070" s="263"/>
      <c r="F2070" s="263"/>
      <c r="G2070" s="264"/>
      <c r="H2070" s="263"/>
      <c r="I2070" s="263"/>
      <c r="J2070" s="265"/>
      <c r="K2070" s="265"/>
      <c r="L2070" s="265"/>
      <c r="M2070" s="265"/>
      <c r="N2070" s="265"/>
    </row>
    <row r="2071" spans="1:14">
      <c r="A2071" s="263"/>
      <c r="B2071" s="264"/>
      <c r="C2071" s="263"/>
      <c r="D2071" s="263"/>
      <c r="E2071" s="263"/>
      <c r="F2071" s="263"/>
      <c r="G2071" s="264"/>
      <c r="H2071" s="263"/>
      <c r="I2071" s="263"/>
      <c r="J2071" s="265"/>
      <c r="K2071" s="265"/>
      <c r="L2071" s="265"/>
      <c r="M2071" s="265"/>
      <c r="N2071" s="265"/>
    </row>
    <row r="2072" spans="1:14">
      <c r="A2072" s="263"/>
      <c r="B2072" s="264"/>
      <c r="C2072" s="263"/>
      <c r="D2072" s="263"/>
      <c r="E2072" s="263"/>
      <c r="F2072" s="263"/>
      <c r="G2072" s="264"/>
      <c r="H2072" s="263"/>
      <c r="I2072" s="263"/>
      <c r="J2072" s="265"/>
      <c r="K2072" s="265"/>
      <c r="L2072" s="265"/>
      <c r="M2072" s="265"/>
      <c r="N2072" s="265"/>
    </row>
    <row r="2073" spans="1:14">
      <c r="A2073" s="263"/>
      <c r="B2073" s="264"/>
      <c r="C2073" s="263"/>
      <c r="D2073" s="263"/>
      <c r="E2073" s="263"/>
      <c r="F2073" s="263"/>
      <c r="G2073" s="264"/>
      <c r="H2073" s="263"/>
      <c r="I2073" s="263"/>
      <c r="J2073" s="265"/>
      <c r="K2073" s="265"/>
      <c r="L2073" s="265"/>
      <c r="M2073" s="265"/>
      <c r="N2073" s="265"/>
    </row>
    <row r="2074" spans="1:14">
      <c r="A2074" s="263"/>
      <c r="B2074" s="264"/>
      <c r="C2074" s="263"/>
      <c r="D2074" s="263"/>
      <c r="E2074" s="263"/>
      <c r="F2074" s="263"/>
      <c r="G2074" s="264"/>
      <c r="H2074" s="263"/>
      <c r="I2074" s="263"/>
      <c r="J2074" s="265"/>
      <c r="K2074" s="265"/>
      <c r="L2074" s="265"/>
      <c r="M2074" s="265"/>
      <c r="N2074" s="265"/>
    </row>
    <row r="2075" spans="1:14">
      <c r="A2075" s="91"/>
      <c r="B2075" s="92"/>
      <c r="C2075" s="91"/>
      <c r="D2075" s="91"/>
      <c r="E2075" s="91"/>
      <c r="F2075" s="91"/>
      <c r="G2075" s="92"/>
      <c r="H2075" s="91"/>
      <c r="I2075" s="91"/>
      <c r="J2075" s="93"/>
      <c r="K2075" s="93"/>
      <c r="L2075" s="93"/>
      <c r="M2075" s="93"/>
      <c r="N2075" s="93"/>
    </row>
    <row r="2076" spans="1:14">
      <c r="A2076" s="91"/>
      <c r="B2076" s="92"/>
      <c r="C2076" s="91"/>
      <c r="D2076" s="91"/>
      <c r="E2076" s="91"/>
      <c r="F2076" s="91"/>
      <c r="G2076" s="92"/>
      <c r="H2076" s="91"/>
      <c r="I2076" s="91"/>
      <c r="J2076" s="93"/>
      <c r="K2076" s="93"/>
      <c r="L2076" s="93"/>
      <c r="M2076" s="93"/>
      <c r="N2076" s="93"/>
    </row>
    <row r="2077" spans="1:14">
      <c r="A2077" s="91"/>
      <c r="B2077" s="92"/>
      <c r="C2077" s="91"/>
      <c r="D2077" s="91"/>
      <c r="E2077" s="91"/>
      <c r="F2077" s="91"/>
      <c r="G2077" s="92"/>
      <c r="H2077" s="91"/>
      <c r="I2077" s="91"/>
      <c r="J2077" s="93"/>
      <c r="K2077" s="93"/>
      <c r="L2077" s="93"/>
      <c r="M2077" s="93"/>
      <c r="N2077" s="93"/>
    </row>
    <row r="2078" spans="1:14">
      <c r="A2078" s="91"/>
      <c r="B2078" s="92"/>
      <c r="C2078" s="91"/>
      <c r="D2078" s="91"/>
      <c r="E2078" s="91"/>
      <c r="F2078" s="91"/>
      <c r="G2078" s="92"/>
      <c r="H2078" s="91"/>
      <c r="I2078" s="91"/>
      <c r="J2078" s="93"/>
      <c r="K2078" s="93"/>
      <c r="L2078" s="93"/>
      <c r="M2078" s="93"/>
      <c r="N2078" s="93"/>
    </row>
    <row r="2079" spans="1:14">
      <c r="A2079" s="91"/>
      <c r="B2079" s="92"/>
      <c r="C2079" s="91"/>
      <c r="D2079" s="91"/>
      <c r="E2079" s="91"/>
      <c r="F2079" s="91"/>
      <c r="G2079" s="92"/>
      <c r="H2079" s="91"/>
      <c r="I2079" s="91"/>
      <c r="J2079" s="93"/>
      <c r="K2079" s="93"/>
      <c r="L2079" s="93"/>
      <c r="M2079" s="93"/>
      <c r="N2079" s="93"/>
    </row>
    <row r="2080" spans="1:14">
      <c r="A2080" s="91"/>
      <c r="B2080" s="92"/>
      <c r="C2080" s="91"/>
      <c r="D2080" s="91"/>
      <c r="E2080" s="91"/>
      <c r="F2080" s="91"/>
      <c r="G2080" s="92"/>
      <c r="H2080" s="91"/>
      <c r="I2080" s="91"/>
      <c r="J2080" s="93"/>
      <c r="K2080" s="93"/>
      <c r="L2080" s="93"/>
      <c r="M2080" s="93"/>
      <c r="N2080" s="93"/>
    </row>
    <row r="2081" spans="1:14">
      <c r="A2081" s="91"/>
      <c r="B2081" s="92"/>
      <c r="C2081" s="91"/>
      <c r="D2081" s="91"/>
      <c r="E2081" s="91"/>
      <c r="F2081" s="91"/>
      <c r="G2081" s="92"/>
      <c r="H2081" s="91"/>
      <c r="I2081" s="91"/>
      <c r="J2081" s="93"/>
      <c r="K2081" s="93"/>
      <c r="L2081" s="93"/>
      <c r="M2081" s="93"/>
      <c r="N2081" s="93"/>
    </row>
    <row r="2082" spans="1:14">
      <c r="A2082" s="91"/>
      <c r="B2082" s="92"/>
      <c r="C2082" s="91"/>
      <c r="D2082" s="91"/>
      <c r="E2082" s="91"/>
      <c r="F2082" s="91"/>
      <c r="G2082" s="92"/>
      <c r="H2082" s="91"/>
      <c r="I2082" s="91"/>
      <c r="J2082" s="93"/>
      <c r="K2082" s="93"/>
      <c r="L2082" s="93"/>
      <c r="M2082" s="93"/>
      <c r="N2082" s="93"/>
    </row>
    <row r="2083" spans="1:14">
      <c r="A2083" s="91"/>
      <c r="B2083" s="92"/>
      <c r="C2083" s="91"/>
      <c r="D2083" s="91"/>
      <c r="E2083" s="91"/>
      <c r="F2083" s="91"/>
      <c r="G2083" s="92"/>
      <c r="H2083" s="91"/>
      <c r="I2083" s="91"/>
      <c r="J2083" s="93"/>
      <c r="K2083" s="93"/>
      <c r="L2083" s="93"/>
      <c r="M2083" s="93"/>
      <c r="N2083" s="93"/>
    </row>
    <row r="2084" spans="1:14">
      <c r="A2084" s="91"/>
      <c r="B2084" s="92"/>
      <c r="C2084" s="91"/>
      <c r="D2084" s="91"/>
      <c r="E2084" s="91"/>
      <c r="F2084" s="91"/>
      <c r="G2084" s="92"/>
      <c r="H2084" s="91"/>
      <c r="I2084" s="91"/>
      <c r="J2084" s="93"/>
      <c r="K2084" s="93"/>
      <c r="L2084" s="93"/>
      <c r="M2084" s="93"/>
      <c r="N2084" s="93"/>
    </row>
    <row r="2085" spans="1:14">
      <c r="A2085" s="91"/>
      <c r="B2085" s="92"/>
      <c r="C2085" s="91"/>
      <c r="D2085" s="91"/>
      <c r="E2085" s="91"/>
      <c r="F2085" s="91"/>
      <c r="G2085" s="92"/>
      <c r="H2085" s="91"/>
      <c r="I2085" s="91"/>
      <c r="J2085" s="93"/>
      <c r="K2085" s="93"/>
      <c r="L2085" s="93"/>
      <c r="M2085" s="93"/>
      <c r="N2085" s="93"/>
    </row>
    <row r="2086" spans="1:14">
      <c r="A2086" s="91"/>
      <c r="B2086" s="92"/>
      <c r="C2086" s="91"/>
      <c r="D2086" s="91"/>
      <c r="E2086" s="91"/>
      <c r="F2086" s="91"/>
      <c r="G2086" s="92"/>
      <c r="H2086" s="91"/>
      <c r="I2086" s="91"/>
      <c r="J2086" s="93"/>
      <c r="K2086" s="93"/>
      <c r="L2086" s="93"/>
      <c r="M2086" s="93"/>
      <c r="N2086" s="93"/>
    </row>
    <row r="2087" spans="1:14">
      <c r="A2087" s="91"/>
      <c r="B2087" s="92"/>
      <c r="C2087" s="91"/>
      <c r="D2087" s="91"/>
      <c r="E2087" s="91"/>
      <c r="F2087" s="91"/>
      <c r="G2087" s="92"/>
      <c r="H2087" s="91"/>
      <c r="I2087" s="91"/>
      <c r="J2087" s="93"/>
      <c r="K2087" s="93"/>
      <c r="L2087" s="93"/>
      <c r="M2087" s="93"/>
      <c r="N2087" s="93"/>
    </row>
    <row r="2088" spans="1:14">
      <c r="A2088" s="91"/>
      <c r="B2088" s="92"/>
      <c r="C2088" s="91"/>
      <c r="D2088" s="91"/>
      <c r="E2088" s="91"/>
      <c r="F2088" s="91"/>
      <c r="G2088" s="92"/>
      <c r="H2088" s="91"/>
      <c r="I2088" s="91"/>
      <c r="J2088" s="93"/>
      <c r="K2088" s="93"/>
      <c r="L2088" s="93"/>
      <c r="M2088" s="93"/>
      <c r="N2088" s="93"/>
    </row>
    <row r="2089" spans="1:14">
      <c r="A2089" s="91"/>
      <c r="B2089" s="92"/>
      <c r="C2089" s="91"/>
      <c r="D2089" s="91"/>
      <c r="E2089" s="91"/>
      <c r="F2089" s="91"/>
      <c r="G2089" s="92"/>
      <c r="H2089" s="91"/>
      <c r="I2089" s="91"/>
      <c r="J2089" s="93"/>
      <c r="K2089" s="93"/>
      <c r="L2089" s="93"/>
      <c r="M2089" s="93"/>
      <c r="N2089" s="93"/>
    </row>
    <row r="2090" spans="1:14">
      <c r="A2090" s="91"/>
      <c r="B2090" s="92"/>
      <c r="C2090" s="91"/>
      <c r="D2090" s="91"/>
      <c r="E2090" s="91"/>
      <c r="F2090" s="91"/>
      <c r="G2090" s="92"/>
      <c r="H2090" s="91"/>
      <c r="I2090" s="91"/>
      <c r="J2090" s="93"/>
      <c r="K2090" s="93"/>
      <c r="L2090" s="93"/>
      <c r="M2090" s="93"/>
      <c r="N2090" s="93"/>
    </row>
    <row r="2091" spans="1:14">
      <c r="A2091" s="91"/>
      <c r="B2091" s="92"/>
      <c r="C2091" s="91"/>
      <c r="D2091" s="91"/>
      <c r="E2091" s="91"/>
      <c r="F2091" s="91"/>
      <c r="G2091" s="92"/>
      <c r="H2091" s="91"/>
      <c r="I2091" s="91"/>
      <c r="J2091" s="93"/>
      <c r="K2091" s="93"/>
      <c r="L2091" s="93"/>
      <c r="M2091" s="93"/>
      <c r="N2091" s="93"/>
    </row>
    <row r="2092" spans="1:14">
      <c r="A2092" s="91"/>
      <c r="B2092" s="92"/>
      <c r="C2092" s="91"/>
      <c r="D2092" s="91"/>
      <c r="E2092" s="91"/>
      <c r="F2092" s="91"/>
      <c r="G2092" s="92"/>
      <c r="H2092" s="91"/>
      <c r="I2092" s="91"/>
      <c r="J2092" s="93"/>
      <c r="K2092" s="93"/>
      <c r="L2092" s="93"/>
      <c r="M2092" s="93"/>
      <c r="N2092" s="93"/>
    </row>
    <row r="2093" spans="1:14">
      <c r="A2093" s="91"/>
      <c r="B2093" s="92"/>
      <c r="C2093" s="91"/>
      <c r="D2093" s="91"/>
      <c r="E2093" s="91"/>
      <c r="F2093" s="91"/>
      <c r="G2093" s="92"/>
      <c r="H2093" s="91"/>
      <c r="I2093" s="91"/>
      <c r="J2093" s="93"/>
      <c r="K2093" s="93"/>
      <c r="L2093" s="93"/>
      <c r="M2093" s="93"/>
      <c r="N2093" s="93"/>
    </row>
    <row r="2094" spans="1:14">
      <c r="A2094" s="91"/>
      <c r="B2094" s="92"/>
      <c r="C2094" s="91"/>
      <c r="D2094" s="91"/>
      <c r="E2094" s="91"/>
      <c r="F2094" s="91"/>
      <c r="G2094" s="92"/>
      <c r="H2094" s="91"/>
      <c r="I2094" s="91"/>
      <c r="J2094" s="93"/>
      <c r="K2094" s="93"/>
      <c r="L2094" s="93"/>
      <c r="M2094" s="93"/>
      <c r="N2094" s="93"/>
    </row>
    <row r="2095" spans="1:14">
      <c r="A2095" s="91"/>
      <c r="B2095" s="92"/>
      <c r="C2095" s="91"/>
      <c r="D2095" s="91"/>
      <c r="E2095" s="91"/>
      <c r="F2095" s="91"/>
      <c r="G2095" s="92"/>
      <c r="H2095" s="91"/>
      <c r="I2095" s="91"/>
      <c r="J2095" s="93"/>
      <c r="K2095" s="93"/>
      <c r="L2095" s="93"/>
      <c r="M2095" s="93"/>
      <c r="N2095" s="93"/>
    </row>
    <row r="2096" spans="1:14">
      <c r="A2096" s="91"/>
      <c r="B2096" s="92"/>
      <c r="C2096" s="91"/>
      <c r="D2096" s="91"/>
      <c r="E2096" s="91"/>
      <c r="F2096" s="91"/>
      <c r="G2096" s="92"/>
      <c r="H2096" s="91"/>
      <c r="I2096" s="91"/>
      <c r="J2096" s="93"/>
      <c r="K2096" s="93"/>
      <c r="L2096" s="93"/>
      <c r="M2096" s="93"/>
      <c r="N2096" s="93"/>
    </row>
    <row r="2097" spans="1:14">
      <c r="A2097" s="91"/>
      <c r="B2097" s="92"/>
      <c r="C2097" s="91"/>
      <c r="D2097" s="91"/>
      <c r="E2097" s="91"/>
      <c r="F2097" s="91"/>
      <c r="G2097" s="92"/>
      <c r="H2097" s="91"/>
      <c r="I2097" s="91"/>
      <c r="J2097" s="93"/>
      <c r="K2097" s="93"/>
      <c r="L2097" s="93"/>
      <c r="M2097" s="93"/>
      <c r="N2097" s="93"/>
    </row>
    <row r="2098" spans="1:14">
      <c r="A2098" s="91"/>
      <c r="B2098" s="92"/>
      <c r="C2098" s="91"/>
      <c r="D2098" s="91"/>
      <c r="E2098" s="91"/>
      <c r="F2098" s="91"/>
      <c r="G2098" s="92"/>
      <c r="H2098" s="91"/>
      <c r="I2098" s="91"/>
      <c r="J2098" s="93"/>
      <c r="K2098" s="93"/>
      <c r="L2098" s="93"/>
      <c r="M2098" s="93"/>
      <c r="N2098" s="93"/>
    </row>
    <row r="2099" spans="1:14">
      <c r="A2099" s="91"/>
      <c r="B2099" s="92"/>
      <c r="C2099" s="91"/>
      <c r="D2099" s="91"/>
      <c r="E2099" s="91"/>
      <c r="F2099" s="91"/>
      <c r="G2099" s="92"/>
      <c r="H2099" s="91"/>
      <c r="I2099" s="91"/>
      <c r="J2099" s="93"/>
      <c r="K2099" s="93"/>
      <c r="L2099" s="93"/>
      <c r="M2099" s="93"/>
      <c r="N2099" s="93"/>
    </row>
    <row r="2100" spans="1:14">
      <c r="A2100" s="91"/>
      <c r="B2100" s="92"/>
      <c r="C2100" s="91"/>
      <c r="D2100" s="91"/>
      <c r="E2100" s="91"/>
      <c r="F2100" s="91"/>
      <c r="G2100" s="92"/>
      <c r="H2100" s="91"/>
      <c r="I2100" s="91"/>
      <c r="J2100" s="93"/>
      <c r="K2100" s="93"/>
      <c r="L2100" s="93"/>
      <c r="M2100" s="93"/>
      <c r="N2100" s="93"/>
    </row>
    <row r="2101" spans="1:14">
      <c r="A2101" s="91"/>
      <c r="B2101" s="92"/>
      <c r="C2101" s="91"/>
      <c r="D2101" s="91"/>
      <c r="E2101" s="91"/>
      <c r="F2101" s="91"/>
      <c r="G2101" s="92"/>
      <c r="H2101" s="91"/>
      <c r="I2101" s="91"/>
      <c r="J2101" s="93"/>
      <c r="K2101" s="93"/>
      <c r="L2101" s="93"/>
      <c r="M2101" s="93"/>
      <c r="N2101" s="93"/>
    </row>
    <row r="2102" spans="1:14">
      <c r="A2102" s="91"/>
      <c r="B2102" s="92"/>
      <c r="C2102" s="91"/>
      <c r="D2102" s="91"/>
      <c r="E2102" s="91"/>
      <c r="F2102" s="91"/>
      <c r="G2102" s="92"/>
      <c r="H2102" s="91"/>
      <c r="I2102" s="91"/>
      <c r="J2102" s="93"/>
      <c r="K2102" s="93"/>
      <c r="L2102" s="93"/>
      <c r="M2102" s="93"/>
      <c r="N2102" s="93"/>
    </row>
    <row r="2103" spans="1:14">
      <c r="A2103" s="91"/>
      <c r="B2103" s="92"/>
      <c r="C2103" s="91"/>
      <c r="D2103" s="91"/>
      <c r="E2103" s="91"/>
      <c r="F2103" s="91"/>
      <c r="G2103" s="92"/>
      <c r="H2103" s="91"/>
      <c r="I2103" s="91"/>
      <c r="J2103" s="93"/>
      <c r="K2103" s="93"/>
      <c r="L2103" s="93"/>
      <c r="M2103" s="93"/>
      <c r="N2103" s="93"/>
    </row>
    <row r="2104" spans="1:14">
      <c r="A2104" s="91"/>
      <c r="B2104" s="92"/>
      <c r="C2104" s="91"/>
      <c r="D2104" s="91"/>
      <c r="E2104" s="91"/>
      <c r="F2104" s="91"/>
      <c r="G2104" s="92"/>
      <c r="H2104" s="91"/>
      <c r="I2104" s="91"/>
      <c r="J2104" s="93"/>
      <c r="K2104" s="93"/>
      <c r="L2104" s="93"/>
      <c r="M2104" s="93"/>
      <c r="N2104" s="93"/>
    </row>
    <row r="2105" spans="1:14">
      <c r="A2105" s="91"/>
      <c r="B2105" s="92"/>
      <c r="C2105" s="91"/>
      <c r="D2105" s="91"/>
      <c r="E2105" s="91"/>
      <c r="F2105" s="91"/>
      <c r="G2105" s="92"/>
      <c r="H2105" s="91"/>
      <c r="I2105" s="91"/>
      <c r="J2105" s="93"/>
      <c r="K2105" s="93"/>
      <c r="L2105" s="93"/>
      <c r="M2105" s="93"/>
      <c r="N2105" s="93"/>
    </row>
    <row r="2106" spans="1:14">
      <c r="A2106" s="91"/>
      <c r="B2106" s="92"/>
      <c r="C2106" s="91"/>
      <c r="D2106" s="91"/>
      <c r="E2106" s="91"/>
      <c r="F2106" s="91"/>
      <c r="G2106" s="92"/>
      <c r="H2106" s="91"/>
      <c r="I2106" s="91"/>
      <c r="J2106" s="93"/>
      <c r="K2106" s="93"/>
      <c r="L2106" s="93"/>
      <c r="M2106" s="93"/>
      <c r="N2106" s="93"/>
    </row>
    <row r="2107" spans="1:14">
      <c r="A2107" s="91"/>
      <c r="B2107" s="92"/>
      <c r="C2107" s="91"/>
      <c r="D2107" s="91"/>
      <c r="E2107" s="91"/>
      <c r="F2107" s="91"/>
      <c r="G2107" s="92"/>
      <c r="H2107" s="91"/>
      <c r="I2107" s="91"/>
      <c r="J2107" s="93"/>
      <c r="K2107" s="93"/>
      <c r="L2107" s="93"/>
      <c r="M2107" s="93"/>
      <c r="N2107" s="93"/>
    </row>
    <row r="2108" spans="1:14">
      <c r="A2108" s="91"/>
      <c r="B2108" s="92"/>
      <c r="C2108" s="91"/>
      <c r="D2108" s="91"/>
      <c r="E2108" s="91"/>
      <c r="F2108" s="91"/>
      <c r="G2108" s="92"/>
      <c r="H2108" s="91"/>
      <c r="I2108" s="91"/>
      <c r="J2108" s="93"/>
      <c r="K2108" s="93"/>
      <c r="L2108" s="93"/>
      <c r="M2108" s="93"/>
      <c r="N2108" s="93"/>
    </row>
    <row r="2109" spans="1:14">
      <c r="A2109" s="91"/>
      <c r="B2109" s="92"/>
      <c r="C2109" s="91"/>
      <c r="D2109" s="91"/>
      <c r="E2109" s="91"/>
      <c r="F2109" s="91"/>
      <c r="G2109" s="92"/>
      <c r="H2109" s="91"/>
      <c r="I2109" s="91"/>
      <c r="J2109" s="93"/>
      <c r="K2109" s="93"/>
      <c r="L2109" s="93"/>
      <c r="M2109" s="93"/>
      <c r="N2109" s="93"/>
    </row>
    <row r="2110" spans="1:14">
      <c r="A2110" s="91"/>
      <c r="B2110" s="92"/>
      <c r="C2110" s="91"/>
      <c r="D2110" s="91"/>
      <c r="E2110" s="91"/>
      <c r="F2110" s="91"/>
      <c r="G2110" s="92"/>
      <c r="H2110" s="91"/>
      <c r="I2110" s="91"/>
      <c r="J2110" s="93"/>
      <c r="K2110" s="93"/>
      <c r="L2110" s="93"/>
      <c r="M2110" s="93"/>
      <c r="N2110" s="93"/>
    </row>
    <row r="2111" spans="1:14">
      <c r="A2111" s="91"/>
      <c r="B2111" s="92"/>
      <c r="C2111" s="91"/>
      <c r="D2111" s="91"/>
      <c r="E2111" s="91"/>
      <c r="F2111" s="91"/>
      <c r="G2111" s="92"/>
      <c r="H2111" s="91"/>
      <c r="I2111" s="91"/>
      <c r="J2111" s="93"/>
      <c r="K2111" s="93"/>
      <c r="L2111" s="93"/>
      <c r="M2111" s="93"/>
      <c r="N2111" s="93"/>
    </row>
    <row r="2112" spans="1:14">
      <c r="A2112" s="91"/>
      <c r="B2112" s="92"/>
      <c r="C2112" s="91"/>
      <c r="D2112" s="91"/>
      <c r="E2112" s="91"/>
      <c r="F2112" s="91"/>
      <c r="G2112" s="92"/>
      <c r="H2112" s="91"/>
      <c r="I2112" s="91"/>
      <c r="J2112" s="93"/>
      <c r="K2112" s="93"/>
      <c r="L2112" s="93"/>
      <c r="M2112" s="93"/>
      <c r="N2112" s="93"/>
    </row>
    <row r="2113" spans="1:14">
      <c r="A2113" s="91"/>
      <c r="B2113" s="92"/>
      <c r="C2113" s="91"/>
      <c r="D2113" s="91"/>
      <c r="E2113" s="91"/>
      <c r="F2113" s="91"/>
      <c r="G2113" s="92"/>
      <c r="H2113" s="91"/>
      <c r="I2113" s="91"/>
      <c r="J2113" s="93"/>
      <c r="K2113" s="93"/>
      <c r="L2113" s="93"/>
      <c r="M2113" s="93"/>
      <c r="N2113" s="93"/>
    </row>
    <row r="2114" spans="1:14">
      <c r="A2114" s="91"/>
      <c r="B2114" s="92"/>
      <c r="C2114" s="91"/>
      <c r="D2114" s="91"/>
      <c r="E2114" s="91"/>
      <c r="F2114" s="91"/>
      <c r="G2114" s="92"/>
      <c r="H2114" s="91"/>
      <c r="I2114" s="91"/>
      <c r="J2114" s="93"/>
      <c r="K2114" s="93"/>
      <c r="L2114" s="93"/>
      <c r="M2114" s="93"/>
      <c r="N2114" s="93"/>
    </row>
    <row r="2115" spans="1:14">
      <c r="A2115" s="91"/>
      <c r="B2115" s="92"/>
      <c r="C2115" s="91"/>
      <c r="D2115" s="91"/>
      <c r="E2115" s="91"/>
      <c r="F2115" s="91"/>
      <c r="G2115" s="92"/>
      <c r="H2115" s="91"/>
      <c r="I2115" s="91"/>
      <c r="J2115" s="93"/>
      <c r="K2115" s="93"/>
      <c r="L2115" s="93"/>
      <c r="M2115" s="93"/>
      <c r="N2115" s="93"/>
    </row>
    <row r="2116" spans="1:14">
      <c r="A2116" s="91"/>
      <c r="B2116" s="92"/>
      <c r="C2116" s="91"/>
      <c r="D2116" s="91"/>
      <c r="E2116" s="91"/>
      <c r="F2116" s="91"/>
      <c r="G2116" s="92"/>
      <c r="H2116" s="91"/>
      <c r="I2116" s="91"/>
      <c r="J2116" s="93"/>
      <c r="K2116" s="93"/>
      <c r="L2116" s="93"/>
      <c r="M2116" s="93"/>
      <c r="N2116" s="93"/>
    </row>
    <row r="2117" spans="1:14">
      <c r="A2117" s="91"/>
      <c r="B2117" s="92"/>
      <c r="C2117" s="91"/>
      <c r="D2117" s="91"/>
      <c r="E2117" s="91"/>
      <c r="F2117" s="91"/>
      <c r="G2117" s="92"/>
      <c r="H2117" s="91"/>
      <c r="I2117" s="91"/>
      <c r="J2117" s="93"/>
      <c r="K2117" s="93"/>
      <c r="L2117" s="93"/>
      <c r="M2117" s="93"/>
      <c r="N2117" s="93"/>
    </row>
    <row r="2118" spans="1:14">
      <c r="A2118" s="91"/>
      <c r="B2118" s="92"/>
      <c r="C2118" s="91"/>
      <c r="D2118" s="91"/>
      <c r="E2118" s="91"/>
      <c r="F2118" s="91"/>
      <c r="G2118" s="92"/>
      <c r="H2118" s="91"/>
      <c r="I2118" s="91"/>
      <c r="J2118" s="93"/>
      <c r="K2118" s="93"/>
      <c r="L2118" s="93"/>
      <c r="M2118" s="93"/>
      <c r="N2118" s="93"/>
    </row>
    <row r="2119" spans="1:14">
      <c r="A2119" s="91"/>
      <c r="B2119" s="92"/>
      <c r="C2119" s="91"/>
      <c r="D2119" s="91"/>
      <c r="E2119" s="91"/>
      <c r="F2119" s="91"/>
      <c r="G2119" s="92"/>
      <c r="H2119" s="91"/>
      <c r="I2119" s="91"/>
      <c r="J2119" s="93"/>
      <c r="K2119" s="93"/>
      <c r="L2119" s="93"/>
      <c r="M2119" s="93"/>
      <c r="N2119" s="93"/>
    </row>
    <row r="2120" spans="1:14">
      <c r="A2120" s="91"/>
      <c r="B2120" s="92"/>
      <c r="C2120" s="91"/>
      <c r="D2120" s="91"/>
      <c r="E2120" s="91"/>
      <c r="F2120" s="91"/>
      <c r="G2120" s="92"/>
      <c r="H2120" s="91"/>
      <c r="I2120" s="91"/>
      <c r="J2120" s="93"/>
      <c r="K2120" s="93"/>
      <c r="L2120" s="93"/>
      <c r="M2120" s="93"/>
      <c r="N2120" s="93"/>
    </row>
    <row r="2121" spans="1:14">
      <c r="A2121" s="91"/>
      <c r="B2121" s="92"/>
      <c r="C2121" s="91"/>
      <c r="D2121" s="91"/>
      <c r="E2121" s="91"/>
      <c r="F2121" s="91"/>
      <c r="G2121" s="92"/>
      <c r="H2121" s="91"/>
      <c r="I2121" s="91"/>
      <c r="J2121" s="93"/>
      <c r="K2121" s="93"/>
      <c r="L2121" s="93"/>
      <c r="M2121" s="93"/>
      <c r="N2121" s="93"/>
    </row>
    <row r="2122" spans="1:14">
      <c r="A2122" s="91"/>
      <c r="B2122" s="92"/>
      <c r="C2122" s="91"/>
      <c r="D2122" s="91"/>
      <c r="E2122" s="91"/>
      <c r="F2122" s="91"/>
      <c r="G2122" s="92"/>
      <c r="H2122" s="91"/>
      <c r="I2122" s="91"/>
      <c r="J2122" s="93"/>
      <c r="K2122" s="93"/>
      <c r="L2122" s="93"/>
      <c r="M2122" s="93"/>
      <c r="N2122" s="93"/>
    </row>
    <row r="2123" spans="1:14">
      <c r="A2123" s="91"/>
      <c r="B2123" s="92"/>
      <c r="C2123" s="91"/>
      <c r="D2123" s="91"/>
      <c r="E2123" s="91"/>
      <c r="F2123" s="91"/>
      <c r="G2123" s="92"/>
      <c r="H2123" s="91"/>
      <c r="I2123" s="91"/>
      <c r="J2123" s="93"/>
      <c r="K2123" s="93"/>
      <c r="L2123" s="93"/>
      <c r="M2123" s="93"/>
      <c r="N2123" s="93"/>
    </row>
    <row r="2124" spans="1:14">
      <c r="A2124" s="91"/>
      <c r="B2124" s="92"/>
      <c r="C2124" s="91"/>
      <c r="D2124" s="91"/>
      <c r="E2124" s="91"/>
      <c r="F2124" s="91"/>
      <c r="G2124" s="92"/>
      <c r="H2124" s="91"/>
      <c r="I2124" s="91"/>
      <c r="J2124" s="93"/>
      <c r="K2124" s="93"/>
      <c r="L2124" s="93"/>
      <c r="M2124" s="93"/>
      <c r="N2124" s="93"/>
    </row>
    <row r="2125" spans="1:14">
      <c r="A2125" s="91"/>
      <c r="B2125" s="92"/>
      <c r="C2125" s="91"/>
      <c r="D2125" s="91"/>
      <c r="E2125" s="91"/>
      <c r="F2125" s="91"/>
      <c r="G2125" s="92"/>
      <c r="H2125" s="91"/>
      <c r="I2125" s="91"/>
      <c r="J2125" s="93"/>
      <c r="K2125" s="93"/>
      <c r="L2125" s="93"/>
      <c r="M2125" s="93"/>
      <c r="N2125" s="93"/>
    </row>
    <row r="2126" spans="1:14">
      <c r="A2126" s="91"/>
      <c r="B2126" s="92"/>
      <c r="C2126" s="91"/>
      <c r="D2126" s="91"/>
      <c r="E2126" s="91"/>
      <c r="F2126" s="91"/>
      <c r="G2126" s="92"/>
      <c r="H2126" s="91"/>
      <c r="I2126" s="91"/>
      <c r="J2126" s="93"/>
      <c r="K2126" s="93"/>
      <c r="L2126" s="93"/>
      <c r="M2126" s="93"/>
      <c r="N2126" s="93"/>
    </row>
    <row r="2127" spans="1:14">
      <c r="A2127" s="91"/>
      <c r="B2127" s="92"/>
      <c r="C2127" s="91"/>
      <c r="D2127" s="91"/>
      <c r="E2127" s="91"/>
      <c r="F2127" s="91"/>
      <c r="G2127" s="92"/>
      <c r="H2127" s="91"/>
      <c r="I2127" s="91"/>
      <c r="J2127" s="93"/>
      <c r="K2127" s="93"/>
      <c r="L2127" s="93"/>
      <c r="M2127" s="93"/>
      <c r="N2127" s="93"/>
    </row>
    <row r="2128" spans="1:14">
      <c r="A2128" s="91"/>
      <c r="B2128" s="92"/>
      <c r="C2128" s="91"/>
      <c r="D2128" s="91"/>
      <c r="E2128" s="91"/>
      <c r="F2128" s="91"/>
      <c r="G2128" s="92"/>
      <c r="H2128" s="91"/>
      <c r="I2128" s="91"/>
      <c r="J2128" s="93"/>
      <c r="K2128" s="93"/>
      <c r="L2128" s="93"/>
      <c r="M2128" s="93"/>
      <c r="N2128" s="93"/>
    </row>
    <row r="2129" spans="1:14">
      <c r="A2129" s="91"/>
      <c r="B2129" s="92"/>
      <c r="C2129" s="91"/>
      <c r="D2129" s="91"/>
      <c r="E2129" s="91"/>
      <c r="F2129" s="91"/>
      <c r="G2129" s="92"/>
      <c r="H2129" s="91"/>
      <c r="I2129" s="91"/>
      <c r="J2129" s="93"/>
      <c r="K2129" s="93"/>
      <c r="L2129" s="93"/>
      <c r="M2129" s="93"/>
      <c r="N2129" s="93"/>
    </row>
    <row r="2130" spans="1:14">
      <c r="A2130" s="91"/>
      <c r="B2130" s="92"/>
      <c r="C2130" s="91"/>
      <c r="D2130" s="91"/>
      <c r="E2130" s="91"/>
      <c r="F2130" s="91"/>
      <c r="G2130" s="92"/>
      <c r="H2130" s="91"/>
      <c r="I2130" s="91"/>
      <c r="J2130" s="93"/>
      <c r="K2130" s="93"/>
      <c r="L2130" s="93"/>
      <c r="M2130" s="93"/>
      <c r="N2130" s="93"/>
    </row>
    <row r="2131" spans="1:14">
      <c r="A2131" s="91"/>
      <c r="B2131" s="92"/>
      <c r="C2131" s="91"/>
      <c r="D2131" s="91"/>
      <c r="E2131" s="91"/>
      <c r="F2131" s="91"/>
      <c r="G2131" s="92"/>
      <c r="H2131" s="91"/>
      <c r="I2131" s="91"/>
      <c r="J2131" s="93"/>
      <c r="K2131" s="93"/>
      <c r="L2131" s="93"/>
      <c r="M2131" s="93"/>
      <c r="N2131" s="93"/>
    </row>
    <row r="2132" spans="1:14">
      <c r="A2132" s="91"/>
      <c r="B2132" s="92"/>
      <c r="C2132" s="91"/>
      <c r="D2132" s="91"/>
      <c r="E2132" s="91"/>
      <c r="F2132" s="91"/>
      <c r="G2132" s="92"/>
      <c r="H2132" s="91"/>
      <c r="I2132" s="91"/>
      <c r="J2132" s="93"/>
      <c r="K2132" s="93"/>
      <c r="L2132" s="93"/>
      <c r="M2132" s="93"/>
      <c r="N2132" s="93"/>
    </row>
    <row r="2133" spans="1:14">
      <c r="A2133" s="91"/>
      <c r="B2133" s="92"/>
      <c r="C2133" s="91"/>
      <c r="D2133" s="91"/>
      <c r="E2133" s="91"/>
      <c r="F2133" s="91"/>
      <c r="G2133" s="92"/>
      <c r="H2133" s="91"/>
      <c r="I2133" s="91"/>
      <c r="J2133" s="93"/>
      <c r="K2133" s="93"/>
      <c r="L2133" s="93"/>
      <c r="M2133" s="93"/>
      <c r="N2133" s="93"/>
    </row>
    <row r="2134" spans="1:14">
      <c r="A2134" s="91"/>
      <c r="B2134" s="92"/>
      <c r="C2134" s="91"/>
      <c r="D2134" s="91"/>
      <c r="E2134" s="91"/>
      <c r="F2134" s="91"/>
      <c r="G2134" s="92"/>
      <c r="H2134" s="91"/>
      <c r="I2134" s="91"/>
      <c r="J2134" s="93"/>
      <c r="K2134" s="93"/>
      <c r="L2134" s="93"/>
      <c r="M2134" s="93"/>
      <c r="N2134" s="93"/>
    </row>
    <row r="2135" spans="1:14">
      <c r="A2135" s="91"/>
      <c r="B2135" s="92"/>
      <c r="C2135" s="91"/>
      <c r="D2135" s="91"/>
      <c r="E2135" s="91"/>
      <c r="F2135" s="91"/>
      <c r="G2135" s="92"/>
      <c r="H2135" s="91"/>
      <c r="I2135" s="91"/>
      <c r="J2135" s="93"/>
      <c r="K2135" s="93"/>
      <c r="L2135" s="93"/>
      <c r="M2135" s="93"/>
      <c r="N2135" s="93"/>
    </row>
    <row r="2136" spans="1:14">
      <c r="A2136" s="91"/>
      <c r="B2136" s="92"/>
      <c r="C2136" s="91"/>
      <c r="D2136" s="91"/>
      <c r="E2136" s="91"/>
      <c r="F2136" s="91"/>
      <c r="G2136" s="92"/>
      <c r="H2136" s="91"/>
      <c r="I2136" s="91"/>
      <c r="J2136" s="93"/>
      <c r="K2136" s="93"/>
      <c r="L2136" s="93"/>
      <c r="M2136" s="93"/>
      <c r="N2136" s="93"/>
    </row>
    <row r="2137" spans="1:14">
      <c r="A2137" s="91"/>
      <c r="B2137" s="92"/>
      <c r="C2137" s="91"/>
      <c r="D2137" s="91"/>
      <c r="E2137" s="91"/>
      <c r="F2137" s="91"/>
      <c r="G2137" s="92"/>
      <c r="H2137" s="91"/>
      <c r="I2137" s="91"/>
      <c r="J2137" s="93"/>
      <c r="K2137" s="93"/>
      <c r="L2137" s="93"/>
      <c r="M2137" s="93"/>
      <c r="N2137" s="93"/>
    </row>
    <row r="2138" spans="1:14">
      <c r="A2138" s="91"/>
      <c r="B2138" s="92"/>
      <c r="C2138" s="91"/>
      <c r="D2138" s="91"/>
      <c r="E2138" s="91"/>
      <c r="F2138" s="91"/>
      <c r="G2138" s="92"/>
      <c r="H2138" s="91"/>
      <c r="I2138" s="91"/>
      <c r="J2138" s="93"/>
      <c r="K2138" s="93"/>
      <c r="L2138" s="93"/>
      <c r="M2138" s="93"/>
      <c r="N2138" s="93"/>
    </row>
    <row r="2139" spans="1:14">
      <c r="A2139" s="91"/>
      <c r="B2139" s="92"/>
      <c r="C2139" s="91"/>
      <c r="D2139" s="91"/>
      <c r="E2139" s="91"/>
      <c r="F2139" s="91"/>
      <c r="G2139" s="92"/>
      <c r="H2139" s="91"/>
      <c r="I2139" s="91"/>
      <c r="J2139" s="93"/>
      <c r="K2139" s="93"/>
      <c r="L2139" s="93"/>
      <c r="M2139" s="93"/>
      <c r="N2139" s="93"/>
    </row>
    <row r="2140" spans="1:14">
      <c r="A2140" s="91"/>
      <c r="B2140" s="92"/>
      <c r="C2140" s="91"/>
      <c r="D2140" s="91"/>
      <c r="E2140" s="91"/>
      <c r="F2140" s="91"/>
      <c r="G2140" s="92"/>
      <c r="H2140" s="91"/>
      <c r="I2140" s="91"/>
      <c r="J2140" s="93"/>
      <c r="K2140" s="93"/>
      <c r="L2140" s="93"/>
      <c r="M2140" s="93"/>
      <c r="N2140" s="93"/>
    </row>
    <row r="2141" spans="1:14">
      <c r="A2141" s="91"/>
      <c r="B2141" s="92"/>
      <c r="C2141" s="91"/>
      <c r="D2141" s="91"/>
      <c r="E2141" s="91"/>
      <c r="F2141" s="91"/>
      <c r="G2141" s="92"/>
      <c r="H2141" s="91"/>
      <c r="I2141" s="91"/>
      <c r="J2141" s="93"/>
      <c r="K2141" s="93"/>
      <c r="L2141" s="93"/>
      <c r="M2141" s="93"/>
      <c r="N2141" s="93"/>
    </row>
    <row r="2142" spans="1:14">
      <c r="A2142" s="91"/>
      <c r="B2142" s="92"/>
      <c r="C2142" s="91"/>
      <c r="D2142" s="91"/>
      <c r="E2142" s="91"/>
      <c r="F2142" s="91"/>
      <c r="G2142" s="92"/>
      <c r="H2142" s="91"/>
      <c r="I2142" s="91"/>
      <c r="J2142" s="93"/>
      <c r="K2142" s="93"/>
      <c r="L2142" s="93"/>
      <c r="M2142" s="93"/>
      <c r="N2142" s="93"/>
    </row>
    <row r="2143" spans="1:14">
      <c r="A2143" s="91"/>
      <c r="B2143" s="92"/>
      <c r="C2143" s="91"/>
      <c r="D2143" s="91"/>
      <c r="E2143" s="91"/>
      <c r="F2143" s="91"/>
      <c r="G2143" s="92"/>
      <c r="H2143" s="91"/>
      <c r="I2143" s="91"/>
      <c r="J2143" s="93"/>
      <c r="K2143" s="93"/>
      <c r="L2143" s="93"/>
      <c r="M2143" s="93"/>
      <c r="N2143" s="93"/>
    </row>
    <row r="2144" spans="1:14">
      <c r="A2144" s="91"/>
      <c r="B2144" s="92"/>
      <c r="C2144" s="91"/>
      <c r="D2144" s="91"/>
      <c r="E2144" s="91"/>
      <c r="F2144" s="91"/>
      <c r="G2144" s="92"/>
      <c r="H2144" s="91"/>
      <c r="I2144" s="91"/>
      <c r="J2144" s="93"/>
      <c r="K2144" s="93"/>
      <c r="L2144" s="93"/>
      <c r="M2144" s="93"/>
      <c r="N2144" s="93"/>
    </row>
    <row r="2145" spans="1:14">
      <c r="A2145" s="91"/>
      <c r="B2145" s="92"/>
      <c r="C2145" s="91"/>
      <c r="D2145" s="91"/>
      <c r="E2145" s="91"/>
      <c r="F2145" s="91"/>
      <c r="G2145" s="92"/>
      <c r="H2145" s="91"/>
      <c r="I2145" s="91"/>
      <c r="J2145" s="93"/>
      <c r="K2145" s="93"/>
      <c r="L2145" s="93"/>
      <c r="M2145" s="93"/>
      <c r="N2145" s="93"/>
    </row>
    <row r="2146" spans="1:14">
      <c r="A2146" s="91"/>
      <c r="B2146" s="92"/>
      <c r="C2146" s="91"/>
      <c r="D2146" s="91"/>
      <c r="E2146" s="91"/>
      <c r="F2146" s="91"/>
      <c r="G2146" s="92"/>
      <c r="H2146" s="91"/>
      <c r="I2146" s="91"/>
      <c r="J2146" s="93"/>
      <c r="K2146" s="93"/>
      <c r="L2146" s="93"/>
      <c r="M2146" s="93"/>
      <c r="N2146" s="93"/>
    </row>
    <row r="2147" spans="1:14">
      <c r="A2147" s="91"/>
      <c r="B2147" s="92"/>
      <c r="C2147" s="91"/>
      <c r="D2147" s="91"/>
      <c r="E2147" s="91"/>
      <c r="F2147" s="91"/>
      <c r="G2147" s="92"/>
      <c r="H2147" s="91"/>
      <c r="I2147" s="91"/>
      <c r="J2147" s="93"/>
      <c r="K2147" s="93"/>
      <c r="L2147" s="93"/>
      <c r="M2147" s="93"/>
      <c r="N2147" s="93"/>
    </row>
    <row r="2148" spans="1:14">
      <c r="A2148" s="91"/>
      <c r="B2148" s="92"/>
      <c r="C2148" s="91"/>
      <c r="D2148" s="91"/>
      <c r="E2148" s="91"/>
      <c r="F2148" s="91"/>
      <c r="G2148" s="92"/>
      <c r="H2148" s="91"/>
      <c r="I2148" s="91"/>
      <c r="J2148" s="93"/>
      <c r="K2148" s="93"/>
      <c r="L2148" s="93"/>
      <c r="M2148" s="93"/>
      <c r="N2148" s="93"/>
    </row>
    <row r="2149" spans="1:14">
      <c r="A2149" s="91"/>
      <c r="B2149" s="92"/>
      <c r="C2149" s="91"/>
      <c r="D2149" s="91"/>
      <c r="E2149" s="91"/>
      <c r="F2149" s="91"/>
      <c r="G2149" s="92"/>
      <c r="H2149" s="91"/>
      <c r="I2149" s="91"/>
      <c r="J2149" s="93"/>
      <c r="K2149" s="93"/>
      <c r="L2149" s="93"/>
      <c r="M2149" s="93"/>
      <c r="N2149" s="93"/>
    </row>
    <row r="2150" spans="1:14">
      <c r="A2150" s="91"/>
      <c r="B2150" s="92"/>
      <c r="C2150" s="91"/>
      <c r="D2150" s="91"/>
      <c r="E2150" s="91"/>
      <c r="F2150" s="91"/>
      <c r="G2150" s="92"/>
      <c r="H2150" s="91"/>
      <c r="I2150" s="91"/>
      <c r="J2150" s="93"/>
      <c r="K2150" s="93"/>
      <c r="L2150" s="93"/>
      <c r="M2150" s="93"/>
      <c r="N2150" s="93"/>
    </row>
    <row r="2151" spans="1:14">
      <c r="A2151" s="91"/>
      <c r="B2151" s="92"/>
      <c r="C2151" s="91"/>
      <c r="D2151" s="91"/>
      <c r="E2151" s="91"/>
      <c r="F2151" s="91"/>
      <c r="G2151" s="92"/>
      <c r="H2151" s="91"/>
      <c r="I2151" s="91"/>
      <c r="J2151" s="93"/>
      <c r="K2151" s="93"/>
      <c r="L2151" s="93"/>
      <c r="M2151" s="93"/>
      <c r="N2151" s="93"/>
    </row>
    <row r="2152" spans="1:14">
      <c r="A2152" s="91"/>
      <c r="B2152" s="92"/>
      <c r="C2152" s="91"/>
      <c r="D2152" s="91"/>
      <c r="E2152" s="91"/>
      <c r="F2152" s="91"/>
      <c r="G2152" s="92"/>
      <c r="H2152" s="91"/>
      <c r="I2152" s="91"/>
      <c r="J2152" s="93"/>
      <c r="K2152" s="93"/>
      <c r="L2152" s="93"/>
      <c r="M2152" s="93"/>
      <c r="N2152" s="93"/>
    </row>
    <row r="2153" spans="1:14">
      <c r="A2153" s="91"/>
      <c r="B2153" s="92"/>
      <c r="C2153" s="91"/>
      <c r="D2153" s="91"/>
      <c r="E2153" s="91"/>
      <c r="F2153" s="91"/>
      <c r="G2153" s="92"/>
      <c r="H2153" s="91"/>
      <c r="I2153" s="91"/>
      <c r="J2153" s="93"/>
      <c r="K2153" s="93"/>
      <c r="L2153" s="93"/>
      <c r="M2153" s="93"/>
      <c r="N2153" s="93"/>
    </row>
    <row r="2154" spans="1:14">
      <c r="A2154" s="91"/>
      <c r="B2154" s="92"/>
      <c r="C2154" s="91"/>
      <c r="D2154" s="91"/>
      <c r="E2154" s="91"/>
      <c r="F2154" s="91"/>
      <c r="G2154" s="92"/>
      <c r="H2154" s="91"/>
      <c r="I2154" s="91"/>
      <c r="J2154" s="93"/>
      <c r="K2154" s="93"/>
      <c r="L2154" s="93"/>
      <c r="M2154" s="93"/>
      <c r="N2154" s="93"/>
    </row>
    <row r="2155" spans="1:14">
      <c r="A2155" s="91"/>
      <c r="B2155" s="92"/>
      <c r="C2155" s="91"/>
      <c r="D2155" s="91"/>
      <c r="E2155" s="91"/>
      <c r="F2155" s="91"/>
      <c r="G2155" s="92"/>
      <c r="H2155" s="91"/>
      <c r="I2155" s="91"/>
      <c r="J2155" s="93"/>
      <c r="K2155" s="93"/>
      <c r="L2155" s="93"/>
      <c r="M2155" s="93"/>
      <c r="N2155" s="93"/>
    </row>
    <row r="2156" spans="1:14">
      <c r="A2156" s="91"/>
      <c r="B2156" s="92"/>
      <c r="C2156" s="91"/>
      <c r="D2156" s="91"/>
      <c r="E2156" s="91"/>
      <c r="F2156" s="91"/>
      <c r="G2156" s="92"/>
      <c r="H2156" s="91"/>
      <c r="I2156" s="91"/>
      <c r="J2156" s="93"/>
      <c r="K2156" s="93"/>
      <c r="L2156" s="93"/>
      <c r="M2156" s="93"/>
      <c r="N2156" s="93"/>
    </row>
    <row r="2157" spans="1:14">
      <c r="A2157" s="91"/>
      <c r="B2157" s="92"/>
      <c r="C2157" s="91"/>
      <c r="D2157" s="91"/>
      <c r="E2157" s="91"/>
      <c r="F2157" s="91"/>
      <c r="G2157" s="92"/>
      <c r="H2157" s="91"/>
      <c r="I2157" s="91"/>
      <c r="J2157" s="93"/>
      <c r="K2157" s="93"/>
      <c r="L2157" s="93"/>
      <c r="M2157" s="93"/>
      <c r="N2157" s="93"/>
    </row>
    <row r="2158" spans="1:14">
      <c r="A2158" s="91"/>
      <c r="B2158" s="92"/>
      <c r="C2158" s="91"/>
      <c r="D2158" s="91"/>
      <c r="E2158" s="91"/>
      <c r="F2158" s="91"/>
      <c r="G2158" s="92"/>
      <c r="H2158" s="91"/>
      <c r="I2158" s="91"/>
      <c r="J2158" s="93"/>
      <c r="K2158" s="93"/>
      <c r="L2158" s="93"/>
      <c r="M2158" s="93"/>
      <c r="N2158" s="93"/>
    </row>
    <row r="2159" spans="1:14">
      <c r="A2159" s="91"/>
      <c r="B2159" s="92"/>
      <c r="C2159" s="91"/>
      <c r="D2159" s="91"/>
      <c r="E2159" s="91"/>
      <c r="F2159" s="91"/>
      <c r="G2159" s="92"/>
      <c r="H2159" s="91"/>
      <c r="I2159" s="91"/>
      <c r="J2159" s="93"/>
      <c r="K2159" s="93"/>
      <c r="L2159" s="93"/>
      <c r="M2159" s="93"/>
      <c r="N2159" s="93"/>
    </row>
    <row r="2160" spans="1:14">
      <c r="A2160" s="91"/>
      <c r="B2160" s="92"/>
      <c r="C2160" s="91"/>
      <c r="D2160" s="91"/>
      <c r="E2160" s="91"/>
      <c r="F2160" s="91"/>
      <c r="G2160" s="92"/>
      <c r="H2160" s="91"/>
      <c r="I2160" s="91"/>
      <c r="J2160" s="93"/>
      <c r="K2160" s="93"/>
      <c r="L2160" s="93"/>
      <c r="M2160" s="93"/>
      <c r="N2160" s="93"/>
    </row>
    <row r="2161" spans="1:14">
      <c r="A2161" s="91"/>
      <c r="B2161" s="92"/>
      <c r="C2161" s="91"/>
      <c r="D2161" s="91"/>
      <c r="E2161" s="91"/>
      <c r="F2161" s="91"/>
      <c r="G2161" s="92"/>
      <c r="H2161" s="91"/>
      <c r="I2161" s="91"/>
      <c r="J2161" s="93"/>
      <c r="K2161" s="93"/>
      <c r="L2161" s="93"/>
      <c r="M2161" s="93"/>
      <c r="N2161" s="93"/>
    </row>
    <row r="2162" spans="1:14">
      <c r="A2162" s="91"/>
      <c r="B2162" s="92"/>
      <c r="C2162" s="91"/>
      <c r="D2162" s="91"/>
      <c r="E2162" s="91"/>
      <c r="F2162" s="91"/>
      <c r="G2162" s="92"/>
      <c r="H2162" s="91"/>
      <c r="I2162" s="91"/>
      <c r="J2162" s="93"/>
      <c r="K2162" s="93"/>
      <c r="L2162" s="93"/>
      <c r="M2162" s="93"/>
      <c r="N2162" s="93"/>
    </row>
    <row r="2163" spans="1:14">
      <c r="A2163" s="91"/>
      <c r="B2163" s="92"/>
      <c r="C2163" s="91"/>
      <c r="D2163" s="91"/>
      <c r="E2163" s="91"/>
      <c r="F2163" s="91"/>
      <c r="G2163" s="92"/>
      <c r="H2163" s="91"/>
      <c r="I2163" s="91"/>
      <c r="J2163" s="93"/>
      <c r="K2163" s="93"/>
      <c r="L2163" s="93"/>
      <c r="M2163" s="93"/>
      <c r="N2163" s="93"/>
    </row>
    <row r="2164" spans="1:14">
      <c r="A2164" s="91"/>
      <c r="B2164" s="92"/>
      <c r="C2164" s="91"/>
      <c r="D2164" s="91"/>
      <c r="E2164" s="91"/>
      <c r="F2164" s="91"/>
      <c r="G2164" s="92"/>
      <c r="H2164" s="91"/>
      <c r="I2164" s="91"/>
      <c r="J2164" s="93"/>
      <c r="K2164" s="93"/>
      <c r="L2164" s="93"/>
      <c r="M2164" s="93"/>
      <c r="N2164" s="93"/>
    </row>
    <row r="2165" spans="1:14">
      <c r="A2165" s="91"/>
      <c r="B2165" s="92"/>
      <c r="C2165" s="91"/>
      <c r="D2165" s="91"/>
      <c r="E2165" s="91"/>
      <c r="F2165" s="91"/>
      <c r="G2165" s="92"/>
      <c r="H2165" s="91"/>
      <c r="I2165" s="91"/>
      <c r="J2165" s="93"/>
      <c r="K2165" s="93"/>
      <c r="L2165" s="93"/>
      <c r="M2165" s="93"/>
      <c r="N2165" s="93"/>
    </row>
    <row r="2166" spans="1:14">
      <c r="A2166" s="91"/>
      <c r="B2166" s="92"/>
      <c r="C2166" s="91"/>
      <c r="D2166" s="91"/>
      <c r="E2166" s="91"/>
      <c r="F2166" s="91"/>
      <c r="G2166" s="92"/>
      <c r="H2166" s="91"/>
      <c r="I2166" s="91"/>
      <c r="J2166" s="93"/>
      <c r="K2166" s="93"/>
      <c r="L2166" s="93"/>
      <c r="M2166" s="93"/>
      <c r="N2166" s="93"/>
    </row>
    <row r="2167" spans="1:14">
      <c r="A2167" s="91"/>
      <c r="B2167" s="92"/>
      <c r="C2167" s="91"/>
      <c r="D2167" s="91"/>
      <c r="E2167" s="91"/>
      <c r="F2167" s="91"/>
      <c r="G2167" s="92"/>
      <c r="H2167" s="91"/>
      <c r="I2167" s="91"/>
      <c r="J2167" s="93"/>
      <c r="K2167" s="93"/>
      <c r="L2167" s="93"/>
      <c r="M2167" s="93"/>
      <c r="N2167" s="93"/>
    </row>
    <row r="2168" spans="1:14">
      <c r="A2168" s="91"/>
      <c r="B2168" s="92"/>
      <c r="C2168" s="91"/>
      <c r="D2168" s="91"/>
      <c r="E2168" s="91"/>
      <c r="F2168" s="91"/>
      <c r="G2168" s="92"/>
      <c r="H2168" s="91"/>
      <c r="I2168" s="91"/>
      <c r="J2168" s="93"/>
      <c r="K2168" s="93"/>
      <c r="L2168" s="93"/>
      <c r="M2168" s="93"/>
      <c r="N2168" s="93"/>
    </row>
    <row r="2169" spans="1:14">
      <c r="A2169" s="91"/>
      <c r="B2169" s="92"/>
      <c r="C2169" s="91"/>
      <c r="D2169" s="91"/>
      <c r="E2169" s="91"/>
      <c r="F2169" s="91"/>
      <c r="G2169" s="92"/>
      <c r="H2169" s="91"/>
      <c r="I2169" s="91"/>
      <c r="J2169" s="93"/>
      <c r="K2169" s="93"/>
      <c r="L2169" s="93"/>
      <c r="M2169" s="93"/>
      <c r="N2169" s="93"/>
    </row>
    <row r="2170" spans="1:14">
      <c r="A2170" s="91"/>
      <c r="B2170" s="92"/>
      <c r="C2170" s="91"/>
      <c r="D2170" s="91"/>
      <c r="E2170" s="91"/>
      <c r="F2170" s="91"/>
      <c r="G2170" s="92"/>
      <c r="H2170" s="91"/>
      <c r="I2170" s="91"/>
      <c r="J2170" s="93"/>
      <c r="K2170" s="93"/>
      <c r="L2170" s="93"/>
      <c r="M2170" s="93"/>
      <c r="N2170" s="93"/>
    </row>
  </sheetData>
  <autoFilter ref="A2:U2" xr:uid="{29663F06-251C-4829-B3A0-DB0A6547A3CE}"/>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9A4D9-1527-413C-89A9-CB2C88D0AA94}">
  <dimension ref="B1:U111"/>
  <sheetViews>
    <sheetView workbookViewId="0">
      <selection activeCell="G17" sqref="G17"/>
    </sheetView>
  </sheetViews>
  <sheetFormatPr defaultRowHeight="16.5"/>
  <cols>
    <col min="20" max="20" width="17.625" bestFit="1" customWidth="1"/>
  </cols>
  <sheetData>
    <row r="1" spans="2:21" ht="15" customHeight="1"/>
    <row r="2" spans="2:21">
      <c r="B2" s="247" t="s">
        <v>395</v>
      </c>
      <c r="C2" s="247" t="s">
        <v>396</v>
      </c>
      <c r="D2" s="247" t="s">
        <v>397</v>
      </c>
      <c r="E2" s="247" t="s">
        <v>308</v>
      </c>
      <c r="F2" s="247" t="s">
        <v>398</v>
      </c>
      <c r="G2" s="247" t="s">
        <v>309</v>
      </c>
      <c r="H2" s="247" t="s">
        <v>310</v>
      </c>
      <c r="I2" s="247" t="s">
        <v>399</v>
      </c>
      <c r="J2" s="247" t="s">
        <v>400</v>
      </c>
      <c r="K2" s="247" t="s">
        <v>1506</v>
      </c>
      <c r="L2" s="247" t="s">
        <v>401</v>
      </c>
      <c r="M2" s="247" t="s">
        <v>402</v>
      </c>
      <c r="N2" s="247" t="s">
        <v>403</v>
      </c>
    </row>
    <row r="3" spans="2:21" ht="24">
      <c r="B3" s="264" t="s">
        <v>90</v>
      </c>
      <c r="C3" s="263" t="s">
        <v>1078</v>
      </c>
      <c r="D3" s="263" t="s">
        <v>1102</v>
      </c>
      <c r="E3" s="263" t="s">
        <v>242</v>
      </c>
      <c r="F3" s="263" t="s">
        <v>1142</v>
      </c>
      <c r="G3" s="264" t="s">
        <v>354</v>
      </c>
      <c r="H3" s="263" t="s">
        <v>303</v>
      </c>
      <c r="I3" s="263" t="s">
        <v>1081</v>
      </c>
      <c r="J3" s="265" t="s">
        <v>1143</v>
      </c>
      <c r="K3" s="265">
        <v>3653676</v>
      </c>
      <c r="L3" s="265">
        <v>52</v>
      </c>
      <c r="M3" s="265">
        <v>3653676</v>
      </c>
      <c r="N3" s="265">
        <v>52</v>
      </c>
      <c r="P3" s="263" t="s">
        <v>303</v>
      </c>
      <c r="Q3">
        <f>SUMIF($H:$H,P3,$N:$N)</f>
        <v>138</v>
      </c>
    </row>
    <row r="4" spans="2:21" ht="24">
      <c r="B4" s="264" t="s">
        <v>90</v>
      </c>
      <c r="C4" s="263" t="s">
        <v>1078</v>
      </c>
      <c r="D4" s="263" t="s">
        <v>1102</v>
      </c>
      <c r="E4" s="263" t="s">
        <v>242</v>
      </c>
      <c r="F4" s="263" t="s">
        <v>1103</v>
      </c>
      <c r="G4" s="264" t="s">
        <v>977</v>
      </c>
      <c r="H4" s="263" t="s">
        <v>303</v>
      </c>
      <c r="I4" s="263" t="s">
        <v>1081</v>
      </c>
      <c r="J4" s="265" t="s">
        <v>1104</v>
      </c>
      <c r="K4" s="265">
        <v>2736594</v>
      </c>
      <c r="L4" s="265">
        <v>42</v>
      </c>
      <c r="M4" s="265">
        <v>2736594</v>
      </c>
      <c r="N4" s="265">
        <v>42</v>
      </c>
      <c r="P4" s="263" t="s">
        <v>287</v>
      </c>
      <c r="Q4">
        <f t="shared" ref="Q4:Q27" si="0">SUMIF($H:$H,P4,$N:$N)</f>
        <v>249</v>
      </c>
    </row>
    <row r="5" spans="2:21" ht="24">
      <c r="B5" s="264" t="s">
        <v>90</v>
      </c>
      <c r="C5" s="263" t="s">
        <v>1078</v>
      </c>
      <c r="D5" s="263" t="s">
        <v>1102</v>
      </c>
      <c r="E5" s="263" t="s">
        <v>242</v>
      </c>
      <c r="F5" s="263" t="s">
        <v>1212</v>
      </c>
      <c r="G5" s="264" t="s">
        <v>940</v>
      </c>
      <c r="H5" s="263" t="s">
        <v>303</v>
      </c>
      <c r="I5" s="263" t="s">
        <v>1081</v>
      </c>
      <c r="J5" s="265" t="s">
        <v>1213</v>
      </c>
      <c r="K5" s="265">
        <v>2665184</v>
      </c>
      <c r="L5" s="265">
        <v>32</v>
      </c>
      <c r="M5" s="265">
        <v>2665184</v>
      </c>
      <c r="N5" s="265">
        <v>32</v>
      </c>
      <c r="P5" s="263" t="s">
        <v>298</v>
      </c>
      <c r="Q5">
        <f t="shared" si="0"/>
        <v>6</v>
      </c>
    </row>
    <row r="6" spans="2:21" ht="24">
      <c r="B6" s="264" t="s">
        <v>90</v>
      </c>
      <c r="C6" s="263" t="s">
        <v>1078</v>
      </c>
      <c r="D6" s="263" t="s">
        <v>1102</v>
      </c>
      <c r="E6" s="263" t="s">
        <v>242</v>
      </c>
      <c r="F6" s="263" t="s">
        <v>1485</v>
      </c>
      <c r="G6" s="264" t="s">
        <v>998</v>
      </c>
      <c r="H6" s="263" t="s">
        <v>303</v>
      </c>
      <c r="I6" s="263" t="s">
        <v>1081</v>
      </c>
      <c r="J6" s="265" t="s">
        <v>1486</v>
      </c>
      <c r="K6" s="265">
        <v>614200</v>
      </c>
      <c r="L6" s="265">
        <v>10</v>
      </c>
      <c r="M6" s="265">
        <v>614200</v>
      </c>
      <c r="N6" s="265">
        <v>10</v>
      </c>
      <c r="P6" s="263" t="s">
        <v>1059</v>
      </c>
      <c r="Q6">
        <f t="shared" si="0"/>
        <v>20</v>
      </c>
    </row>
    <row r="7" spans="2:21" ht="24">
      <c r="B7" s="264" t="s">
        <v>90</v>
      </c>
      <c r="C7" s="263" t="s">
        <v>1078</v>
      </c>
      <c r="D7" s="263" t="s">
        <v>1102</v>
      </c>
      <c r="E7" s="263" t="s">
        <v>242</v>
      </c>
      <c r="F7" s="263" t="s">
        <v>1321</v>
      </c>
      <c r="G7" s="264" t="s">
        <v>1020</v>
      </c>
      <c r="H7" s="263" t="s">
        <v>303</v>
      </c>
      <c r="I7" s="263" t="s">
        <v>1081</v>
      </c>
      <c r="J7" s="265" t="s">
        <v>1322</v>
      </c>
      <c r="K7" s="265">
        <v>141436</v>
      </c>
      <c r="L7" s="265">
        <v>2</v>
      </c>
      <c r="M7" s="265">
        <v>141436</v>
      </c>
      <c r="N7" s="265">
        <v>2</v>
      </c>
      <c r="P7" s="263" t="s">
        <v>283</v>
      </c>
      <c r="Q7">
        <f t="shared" si="0"/>
        <v>0</v>
      </c>
      <c r="T7" t="s">
        <v>303</v>
      </c>
      <c r="U7">
        <v>138</v>
      </c>
    </row>
    <row r="8" spans="2:21" ht="24">
      <c r="B8" s="264" t="s">
        <v>90</v>
      </c>
      <c r="C8" s="263" t="s">
        <v>1078</v>
      </c>
      <c r="D8" s="263" t="s">
        <v>1090</v>
      </c>
      <c r="E8" s="263" t="s">
        <v>242</v>
      </c>
      <c r="F8" s="263" t="s">
        <v>1151</v>
      </c>
      <c r="G8" s="264" t="s">
        <v>996</v>
      </c>
      <c r="H8" s="263" t="s">
        <v>287</v>
      </c>
      <c r="I8" s="263" t="s">
        <v>1092</v>
      </c>
      <c r="J8" s="265" t="s">
        <v>1152</v>
      </c>
      <c r="K8" s="265">
        <v>3430180</v>
      </c>
      <c r="L8" s="265">
        <v>40</v>
      </c>
      <c r="M8" s="265">
        <v>3430180</v>
      </c>
      <c r="N8" s="265">
        <v>40</v>
      </c>
      <c r="P8" s="263" t="s">
        <v>304</v>
      </c>
      <c r="Q8">
        <f t="shared" si="0"/>
        <v>8</v>
      </c>
      <c r="T8" t="s">
        <v>287</v>
      </c>
      <c r="U8">
        <v>249</v>
      </c>
    </row>
    <row r="9" spans="2:21" ht="24">
      <c r="B9" s="264" t="s">
        <v>90</v>
      </c>
      <c r="C9" s="263" t="s">
        <v>1078</v>
      </c>
      <c r="D9" s="263" t="s">
        <v>1090</v>
      </c>
      <c r="E9" s="263" t="s">
        <v>242</v>
      </c>
      <c r="F9" s="263" t="s">
        <v>1140</v>
      </c>
      <c r="G9" s="264" t="s">
        <v>321</v>
      </c>
      <c r="H9" s="263" t="s">
        <v>287</v>
      </c>
      <c r="I9" s="263" t="s">
        <v>1092</v>
      </c>
      <c r="J9" s="265" t="s">
        <v>1141</v>
      </c>
      <c r="K9" s="265">
        <v>17576710</v>
      </c>
      <c r="L9" s="265">
        <v>190</v>
      </c>
      <c r="M9" s="265">
        <v>17576710</v>
      </c>
      <c r="N9" s="265">
        <v>190</v>
      </c>
      <c r="P9" s="263" t="s">
        <v>288</v>
      </c>
      <c r="Q9">
        <f t="shared" si="0"/>
        <v>2</v>
      </c>
      <c r="T9" t="s">
        <v>1039</v>
      </c>
      <c r="U9">
        <v>291</v>
      </c>
    </row>
    <row r="10" spans="2:21" ht="24">
      <c r="B10" s="264" t="s">
        <v>90</v>
      </c>
      <c r="C10" s="263" t="s">
        <v>1078</v>
      </c>
      <c r="D10" s="263" t="s">
        <v>1090</v>
      </c>
      <c r="E10" s="263" t="s">
        <v>242</v>
      </c>
      <c r="F10" s="263" t="s">
        <v>1138</v>
      </c>
      <c r="G10" s="264" t="s">
        <v>351</v>
      </c>
      <c r="H10" s="263" t="s">
        <v>287</v>
      </c>
      <c r="I10" s="263" t="s">
        <v>1092</v>
      </c>
      <c r="J10" s="265" t="s">
        <v>1139</v>
      </c>
      <c r="K10" s="265">
        <v>-570459</v>
      </c>
      <c r="L10" s="265">
        <v>-6</v>
      </c>
      <c r="M10" s="265">
        <v>-570459</v>
      </c>
      <c r="N10" s="265">
        <v>-6</v>
      </c>
      <c r="P10" s="263" t="s">
        <v>301</v>
      </c>
      <c r="Q10">
        <f t="shared" si="0"/>
        <v>1</v>
      </c>
      <c r="T10" t="s">
        <v>293</v>
      </c>
      <c r="U10">
        <v>111</v>
      </c>
    </row>
    <row r="11" spans="2:21" ht="24">
      <c r="B11" s="264" t="s">
        <v>90</v>
      </c>
      <c r="C11" s="263" t="s">
        <v>1078</v>
      </c>
      <c r="D11" s="263" t="s">
        <v>1090</v>
      </c>
      <c r="E11" s="263" t="s">
        <v>242</v>
      </c>
      <c r="F11" s="263" t="s">
        <v>1127</v>
      </c>
      <c r="G11" s="264" t="s">
        <v>315</v>
      </c>
      <c r="H11" s="263" t="s">
        <v>287</v>
      </c>
      <c r="I11" s="263" t="s">
        <v>1092</v>
      </c>
      <c r="J11" s="265" t="s">
        <v>1128</v>
      </c>
      <c r="K11" s="265">
        <v>-1773806</v>
      </c>
      <c r="L11" s="265">
        <v>-19</v>
      </c>
      <c r="M11" s="265">
        <v>-1773806</v>
      </c>
      <c r="N11" s="265">
        <v>-19</v>
      </c>
      <c r="P11" s="263" t="s">
        <v>439</v>
      </c>
      <c r="Q11">
        <f t="shared" si="0"/>
        <v>1</v>
      </c>
    </row>
    <row r="12" spans="2:21" ht="24">
      <c r="B12" s="264" t="s">
        <v>90</v>
      </c>
      <c r="C12" s="263" t="s">
        <v>1078</v>
      </c>
      <c r="D12" s="263" t="s">
        <v>1090</v>
      </c>
      <c r="E12" s="263" t="s">
        <v>242</v>
      </c>
      <c r="F12" s="263" t="s">
        <v>1123</v>
      </c>
      <c r="G12" s="264" t="s">
        <v>966</v>
      </c>
      <c r="H12" s="263" t="s">
        <v>287</v>
      </c>
      <c r="I12" s="263" t="s">
        <v>1092</v>
      </c>
      <c r="J12" s="265" t="s">
        <v>1124</v>
      </c>
      <c r="K12" s="265">
        <v>83871</v>
      </c>
      <c r="L12" s="265">
        <v>1</v>
      </c>
      <c r="M12" s="265">
        <v>83871</v>
      </c>
      <c r="N12" s="265">
        <v>1</v>
      </c>
      <c r="P12" s="263" t="s">
        <v>305</v>
      </c>
      <c r="Q12">
        <f t="shared" si="0"/>
        <v>25</v>
      </c>
    </row>
    <row r="13" spans="2:21" ht="24">
      <c r="B13" s="264" t="s">
        <v>90</v>
      </c>
      <c r="C13" s="263" t="s">
        <v>1078</v>
      </c>
      <c r="D13" s="263" t="s">
        <v>1090</v>
      </c>
      <c r="E13" s="263" t="s">
        <v>242</v>
      </c>
      <c r="F13" s="263" t="s">
        <v>1112</v>
      </c>
      <c r="G13" s="264" t="s">
        <v>352</v>
      </c>
      <c r="H13" s="263" t="s">
        <v>287</v>
      </c>
      <c r="I13" s="263" t="s">
        <v>1092</v>
      </c>
      <c r="J13" s="265" t="s">
        <v>1113</v>
      </c>
      <c r="K13" s="265">
        <v>-443718</v>
      </c>
      <c r="L13" s="265">
        <v>-4</v>
      </c>
      <c r="M13" s="265">
        <v>-443718</v>
      </c>
      <c r="N13" s="265">
        <v>-4</v>
      </c>
      <c r="P13" s="263" t="s">
        <v>285</v>
      </c>
      <c r="Q13">
        <f t="shared" si="0"/>
        <v>23</v>
      </c>
    </row>
    <row r="14" spans="2:21" ht="24">
      <c r="B14" s="264" t="s">
        <v>90</v>
      </c>
      <c r="C14" s="263" t="s">
        <v>1078</v>
      </c>
      <c r="D14" s="263" t="s">
        <v>1090</v>
      </c>
      <c r="E14" s="263" t="s">
        <v>242</v>
      </c>
      <c r="F14" s="263" t="s">
        <v>1132</v>
      </c>
      <c r="G14" s="264" t="s">
        <v>325</v>
      </c>
      <c r="H14" s="263" t="s">
        <v>287</v>
      </c>
      <c r="I14" s="263" t="s">
        <v>1092</v>
      </c>
      <c r="J14" s="265" t="s">
        <v>1133</v>
      </c>
      <c r="K14" s="265">
        <v>-82793</v>
      </c>
      <c r="L14" s="265">
        <v>-1</v>
      </c>
      <c r="M14" s="265">
        <v>-82793</v>
      </c>
      <c r="N14" s="265">
        <v>-1</v>
      </c>
      <c r="P14" s="263" t="s">
        <v>1039</v>
      </c>
      <c r="Q14">
        <f t="shared" si="0"/>
        <v>291</v>
      </c>
    </row>
    <row r="15" spans="2:21" ht="24">
      <c r="B15" s="264" t="s">
        <v>90</v>
      </c>
      <c r="C15" s="263" t="s">
        <v>1078</v>
      </c>
      <c r="D15" s="263" t="s">
        <v>1090</v>
      </c>
      <c r="E15" s="263" t="s">
        <v>242</v>
      </c>
      <c r="F15" s="263" t="s">
        <v>1125</v>
      </c>
      <c r="G15" s="264" t="s">
        <v>340</v>
      </c>
      <c r="H15" s="263" t="s">
        <v>287</v>
      </c>
      <c r="I15" s="263" t="s">
        <v>1092</v>
      </c>
      <c r="J15" s="265" t="s">
        <v>1126</v>
      </c>
      <c r="K15" s="265">
        <v>4446200</v>
      </c>
      <c r="L15" s="265">
        <v>48</v>
      </c>
      <c r="M15" s="265">
        <v>4446200</v>
      </c>
      <c r="N15" s="265">
        <v>48</v>
      </c>
      <c r="P15" s="263" t="s">
        <v>294</v>
      </c>
      <c r="Q15">
        <f t="shared" si="0"/>
        <v>59</v>
      </c>
    </row>
    <row r="16" spans="2:21" ht="24">
      <c r="B16" s="264" t="s">
        <v>90</v>
      </c>
      <c r="C16" s="263" t="s">
        <v>1078</v>
      </c>
      <c r="D16" s="263" t="s">
        <v>1079</v>
      </c>
      <c r="E16" s="263" t="s">
        <v>242</v>
      </c>
      <c r="F16" s="263" t="s">
        <v>1100</v>
      </c>
      <c r="G16" s="264" t="s">
        <v>324</v>
      </c>
      <c r="H16" s="263" t="s">
        <v>298</v>
      </c>
      <c r="I16" s="263" t="s">
        <v>1092</v>
      </c>
      <c r="J16" s="265" t="s">
        <v>1101</v>
      </c>
      <c r="K16" s="265">
        <v>301290</v>
      </c>
      <c r="L16" s="265">
        <v>4</v>
      </c>
      <c r="M16" s="265">
        <v>301290</v>
      </c>
      <c r="N16" s="265">
        <v>4</v>
      </c>
      <c r="P16" s="263" t="s">
        <v>300</v>
      </c>
      <c r="Q16">
        <f t="shared" si="0"/>
        <v>10</v>
      </c>
    </row>
    <row r="17" spans="2:17" ht="48">
      <c r="B17" s="264" t="s">
        <v>90</v>
      </c>
      <c r="C17" s="263" t="s">
        <v>1078</v>
      </c>
      <c r="D17" s="263" t="s">
        <v>1090</v>
      </c>
      <c r="E17" s="263" t="s">
        <v>242</v>
      </c>
      <c r="F17" s="263" t="s">
        <v>1480</v>
      </c>
      <c r="G17" s="264" t="s">
        <v>1058</v>
      </c>
      <c r="H17" s="263" t="s">
        <v>1059</v>
      </c>
      <c r="I17" s="263" t="s">
        <v>1481</v>
      </c>
      <c r="J17" s="265" t="s">
        <v>1482</v>
      </c>
      <c r="K17" s="265">
        <v>4116312</v>
      </c>
      <c r="L17" s="265">
        <v>20</v>
      </c>
      <c r="M17" s="265">
        <v>4116312</v>
      </c>
      <c r="N17" s="265">
        <v>20</v>
      </c>
      <c r="P17" s="263" t="s">
        <v>293</v>
      </c>
      <c r="Q17">
        <f t="shared" si="0"/>
        <v>111</v>
      </c>
    </row>
    <row r="18" spans="2:17" ht="36">
      <c r="B18" s="264" t="s">
        <v>90</v>
      </c>
      <c r="C18" s="263" t="s">
        <v>1078</v>
      </c>
      <c r="D18" s="263" t="s">
        <v>1131</v>
      </c>
      <c r="E18" s="263" t="s">
        <v>242</v>
      </c>
      <c r="F18" s="263" t="s">
        <v>1378</v>
      </c>
      <c r="G18" s="264" t="s">
        <v>1021</v>
      </c>
      <c r="H18" s="263" t="s">
        <v>283</v>
      </c>
      <c r="I18" s="263" t="s">
        <v>1187</v>
      </c>
      <c r="J18" s="265" t="s">
        <v>1379</v>
      </c>
      <c r="K18" s="265">
        <v>813294</v>
      </c>
      <c r="L18" s="265">
        <v>2</v>
      </c>
      <c r="M18" s="265">
        <v>813294</v>
      </c>
      <c r="N18" s="265">
        <v>2</v>
      </c>
      <c r="P18" s="263" t="s">
        <v>284</v>
      </c>
      <c r="Q18">
        <f t="shared" si="0"/>
        <v>28</v>
      </c>
    </row>
    <row r="19" spans="2:17" ht="36">
      <c r="B19" s="264" t="s">
        <v>90</v>
      </c>
      <c r="C19" s="263" t="s">
        <v>1078</v>
      </c>
      <c r="D19" s="263" t="s">
        <v>1079</v>
      </c>
      <c r="E19" s="263" t="s">
        <v>242</v>
      </c>
      <c r="F19" s="263" t="s">
        <v>1535</v>
      </c>
      <c r="G19" s="264" t="s">
        <v>1536</v>
      </c>
      <c r="H19" s="263" t="s">
        <v>304</v>
      </c>
      <c r="I19" s="263" t="s">
        <v>1187</v>
      </c>
      <c r="J19" s="265" t="s">
        <v>1537</v>
      </c>
      <c r="K19" s="265">
        <v>297871</v>
      </c>
      <c r="L19" s="265">
        <v>2</v>
      </c>
      <c r="M19" s="265">
        <v>297871</v>
      </c>
      <c r="N19" s="265">
        <v>2</v>
      </c>
      <c r="P19" s="263" t="s">
        <v>302</v>
      </c>
      <c r="Q19">
        <f t="shared" si="0"/>
        <v>4</v>
      </c>
    </row>
    <row r="20" spans="2:17" ht="60">
      <c r="B20" s="264" t="s">
        <v>90</v>
      </c>
      <c r="C20" s="263" t="s">
        <v>1078</v>
      </c>
      <c r="D20" s="263" t="s">
        <v>1131</v>
      </c>
      <c r="E20" s="263" t="s">
        <v>242</v>
      </c>
      <c r="F20" s="263" t="s">
        <v>1440</v>
      </c>
      <c r="G20" s="264" t="s">
        <v>1033</v>
      </c>
      <c r="H20" s="263" t="s">
        <v>304</v>
      </c>
      <c r="I20" s="263" t="s">
        <v>1187</v>
      </c>
      <c r="J20" s="265" t="s">
        <v>1441</v>
      </c>
      <c r="K20" s="265">
        <v>298552</v>
      </c>
      <c r="L20" s="265">
        <v>1</v>
      </c>
      <c r="M20" s="265">
        <v>298552</v>
      </c>
      <c r="N20" s="265">
        <v>1</v>
      </c>
      <c r="P20" s="263" t="s">
        <v>291</v>
      </c>
      <c r="Q20">
        <f t="shared" si="0"/>
        <v>0</v>
      </c>
    </row>
    <row r="21" spans="2:17" ht="36">
      <c r="B21" s="264" t="s">
        <v>90</v>
      </c>
      <c r="C21" s="263" t="s">
        <v>1078</v>
      </c>
      <c r="D21" s="263" t="s">
        <v>1131</v>
      </c>
      <c r="E21" s="263" t="s">
        <v>242</v>
      </c>
      <c r="F21" s="263" t="s">
        <v>1451</v>
      </c>
      <c r="G21" s="264" t="s">
        <v>1026</v>
      </c>
      <c r="H21" s="263" t="s">
        <v>304</v>
      </c>
      <c r="I21" s="263" t="s">
        <v>1187</v>
      </c>
      <c r="J21" s="265" t="s">
        <v>1452</v>
      </c>
      <c r="K21" s="265">
        <v>523670</v>
      </c>
      <c r="L21" s="265">
        <v>2</v>
      </c>
      <c r="M21" s="265">
        <v>523670</v>
      </c>
      <c r="N21" s="265">
        <v>2</v>
      </c>
      <c r="P21" s="263" t="s">
        <v>971</v>
      </c>
      <c r="Q21">
        <f t="shared" si="0"/>
        <v>10</v>
      </c>
    </row>
    <row r="22" spans="2:17" ht="36">
      <c r="B22" s="264" t="s">
        <v>90</v>
      </c>
      <c r="C22" s="263" t="s">
        <v>1078</v>
      </c>
      <c r="D22" s="263" t="s">
        <v>1090</v>
      </c>
      <c r="E22" s="263" t="s">
        <v>242</v>
      </c>
      <c r="F22" s="263" t="s">
        <v>1313</v>
      </c>
      <c r="G22" s="264" t="s">
        <v>1018</v>
      </c>
      <c r="H22" s="263" t="s">
        <v>288</v>
      </c>
      <c r="I22" s="263" t="s">
        <v>1187</v>
      </c>
      <c r="J22" s="265" t="s">
        <v>1314</v>
      </c>
      <c r="K22" s="265">
        <v>0</v>
      </c>
      <c r="L22" s="265">
        <v>0</v>
      </c>
      <c r="M22" s="265">
        <v>0</v>
      </c>
      <c r="N22" s="265">
        <v>0</v>
      </c>
      <c r="P22" s="263" t="s">
        <v>295</v>
      </c>
      <c r="Q22">
        <f t="shared" si="0"/>
        <v>3</v>
      </c>
    </row>
    <row r="23" spans="2:17" ht="36">
      <c r="B23" s="264" t="s">
        <v>90</v>
      </c>
      <c r="C23" s="263" t="s">
        <v>1078</v>
      </c>
      <c r="D23" s="263" t="s">
        <v>1079</v>
      </c>
      <c r="E23" s="263" t="s">
        <v>242</v>
      </c>
      <c r="F23" s="263" t="s">
        <v>1198</v>
      </c>
      <c r="G23" s="264" t="s">
        <v>346</v>
      </c>
      <c r="H23" s="263" t="s">
        <v>304</v>
      </c>
      <c r="I23" s="263" t="s">
        <v>1187</v>
      </c>
      <c r="J23" s="265" t="s">
        <v>1199</v>
      </c>
      <c r="K23" s="265">
        <v>299756</v>
      </c>
      <c r="L23" s="265">
        <v>1</v>
      </c>
      <c r="M23" s="265">
        <v>299756</v>
      </c>
      <c r="N23" s="265">
        <v>1</v>
      </c>
      <c r="P23" s="263" t="s">
        <v>414</v>
      </c>
      <c r="Q23">
        <f t="shared" si="0"/>
        <v>4</v>
      </c>
    </row>
    <row r="24" spans="2:17" ht="60">
      <c r="B24" s="264" t="s">
        <v>90</v>
      </c>
      <c r="C24" s="263" t="s">
        <v>1078</v>
      </c>
      <c r="D24" s="263" t="s">
        <v>1079</v>
      </c>
      <c r="E24" s="263" t="s">
        <v>242</v>
      </c>
      <c r="F24" s="263" t="s">
        <v>1188</v>
      </c>
      <c r="G24" s="264" t="s">
        <v>329</v>
      </c>
      <c r="H24" s="263" t="s">
        <v>304</v>
      </c>
      <c r="I24" s="263" t="s">
        <v>1187</v>
      </c>
      <c r="J24" s="265" t="s">
        <v>1189</v>
      </c>
      <c r="K24" s="265">
        <v>678966</v>
      </c>
      <c r="L24" s="265">
        <v>2</v>
      </c>
      <c r="M24" s="265">
        <v>678966</v>
      </c>
      <c r="N24" s="265">
        <v>2</v>
      </c>
      <c r="P24" s="263" t="s">
        <v>292</v>
      </c>
      <c r="Q24">
        <f t="shared" si="0"/>
        <v>16</v>
      </c>
    </row>
    <row r="25" spans="2:17" ht="48">
      <c r="B25" s="264" t="s">
        <v>90</v>
      </c>
      <c r="C25" s="263" t="s">
        <v>1078</v>
      </c>
      <c r="D25" s="263" t="s">
        <v>1079</v>
      </c>
      <c r="E25" s="263" t="s">
        <v>242</v>
      </c>
      <c r="F25" s="263" t="s">
        <v>1218</v>
      </c>
      <c r="G25" s="264" t="s">
        <v>342</v>
      </c>
      <c r="H25" s="263" t="s">
        <v>301</v>
      </c>
      <c r="I25" s="263" t="s">
        <v>1187</v>
      </c>
      <c r="J25" s="265" t="s">
        <v>1219</v>
      </c>
      <c r="K25" s="265">
        <v>313400</v>
      </c>
      <c r="L25" s="265">
        <v>1</v>
      </c>
      <c r="M25" s="265">
        <v>313400</v>
      </c>
      <c r="N25" s="265">
        <v>1</v>
      </c>
      <c r="P25" s="263" t="s">
        <v>408</v>
      </c>
      <c r="Q25">
        <f t="shared" si="0"/>
        <v>0</v>
      </c>
    </row>
    <row r="26" spans="2:17" ht="36">
      <c r="B26" s="264" t="s">
        <v>90</v>
      </c>
      <c r="C26" s="263" t="s">
        <v>1078</v>
      </c>
      <c r="D26" s="263" t="s">
        <v>1079</v>
      </c>
      <c r="E26" s="263" t="s">
        <v>242</v>
      </c>
      <c r="F26" s="263" t="s">
        <v>1408</v>
      </c>
      <c r="G26" s="264" t="s">
        <v>456</v>
      </c>
      <c r="H26" s="263" t="s">
        <v>439</v>
      </c>
      <c r="I26" s="263" t="s">
        <v>1187</v>
      </c>
      <c r="J26" s="265" t="s">
        <v>1409</v>
      </c>
      <c r="K26" s="265">
        <v>405744</v>
      </c>
      <c r="L26" s="265">
        <v>1</v>
      </c>
      <c r="M26" s="265">
        <v>405744</v>
      </c>
      <c r="N26" s="265">
        <v>1</v>
      </c>
      <c r="P26" s="263" t="s">
        <v>960</v>
      </c>
      <c r="Q26">
        <f t="shared" si="0"/>
        <v>-3</v>
      </c>
    </row>
    <row r="27" spans="2:17" ht="36">
      <c r="B27" s="264" t="s">
        <v>90</v>
      </c>
      <c r="C27" s="263" t="s">
        <v>1078</v>
      </c>
      <c r="D27" s="263" t="s">
        <v>1090</v>
      </c>
      <c r="E27" s="263" t="s">
        <v>242</v>
      </c>
      <c r="F27" s="263" t="s">
        <v>1474</v>
      </c>
      <c r="G27" s="264" t="s">
        <v>1062</v>
      </c>
      <c r="H27" s="263" t="s">
        <v>283</v>
      </c>
      <c r="I27" s="263" t="s">
        <v>1187</v>
      </c>
      <c r="J27" s="265" t="s">
        <v>1475</v>
      </c>
      <c r="K27" s="265">
        <v>0</v>
      </c>
      <c r="L27" s="265">
        <v>0</v>
      </c>
      <c r="M27" s="265">
        <v>0</v>
      </c>
      <c r="N27" s="265">
        <v>0</v>
      </c>
      <c r="P27" s="263" t="s">
        <v>361</v>
      </c>
      <c r="Q27">
        <f t="shared" si="0"/>
        <v>4</v>
      </c>
    </row>
    <row r="28" spans="2:17" ht="48">
      <c r="B28" s="264" t="s">
        <v>90</v>
      </c>
      <c r="C28" s="263" t="s">
        <v>1078</v>
      </c>
      <c r="D28" s="263" t="s">
        <v>1079</v>
      </c>
      <c r="E28" s="263" t="s">
        <v>242</v>
      </c>
      <c r="F28" s="263" t="s">
        <v>1190</v>
      </c>
      <c r="G28" s="264" t="s">
        <v>373</v>
      </c>
      <c r="H28" s="263" t="s">
        <v>305</v>
      </c>
      <c r="I28" s="263" t="s">
        <v>1187</v>
      </c>
      <c r="J28" s="265" t="s">
        <v>1191</v>
      </c>
      <c r="K28" s="265">
        <v>3105405</v>
      </c>
      <c r="L28" s="265">
        <v>10</v>
      </c>
      <c r="M28" s="265">
        <v>3105405</v>
      </c>
      <c r="N28" s="265">
        <v>10</v>
      </c>
    </row>
    <row r="29" spans="2:17" ht="36">
      <c r="B29" s="264" t="s">
        <v>90</v>
      </c>
      <c r="C29" s="263" t="s">
        <v>1078</v>
      </c>
      <c r="D29" s="263" t="s">
        <v>1079</v>
      </c>
      <c r="E29" s="263" t="s">
        <v>242</v>
      </c>
      <c r="F29" s="263" t="s">
        <v>1192</v>
      </c>
      <c r="G29" s="264" t="s">
        <v>382</v>
      </c>
      <c r="H29" s="263" t="s">
        <v>305</v>
      </c>
      <c r="I29" s="263" t="s">
        <v>1187</v>
      </c>
      <c r="J29" s="265" t="s">
        <v>1193</v>
      </c>
      <c r="K29" s="265">
        <v>1725002</v>
      </c>
      <c r="L29" s="265">
        <v>5</v>
      </c>
      <c r="M29" s="265">
        <v>1725002</v>
      </c>
      <c r="N29" s="265">
        <v>5</v>
      </c>
    </row>
    <row r="30" spans="2:17" ht="48">
      <c r="B30" s="264" t="s">
        <v>90</v>
      </c>
      <c r="C30" s="263" t="s">
        <v>1078</v>
      </c>
      <c r="D30" s="263" t="s">
        <v>1079</v>
      </c>
      <c r="E30" s="263" t="s">
        <v>242</v>
      </c>
      <c r="F30" s="263" t="s">
        <v>1366</v>
      </c>
      <c r="G30" s="264" t="s">
        <v>353</v>
      </c>
      <c r="H30" s="263" t="s">
        <v>305</v>
      </c>
      <c r="I30" s="263" t="s">
        <v>1187</v>
      </c>
      <c r="J30" s="265" t="s">
        <v>1367</v>
      </c>
      <c r="K30" s="265">
        <v>1250589</v>
      </c>
      <c r="L30" s="265">
        <v>4</v>
      </c>
      <c r="M30" s="265">
        <v>1250589</v>
      </c>
      <c r="N30" s="265">
        <v>4</v>
      </c>
    </row>
    <row r="31" spans="2:17" ht="48">
      <c r="B31" s="264" t="s">
        <v>90</v>
      </c>
      <c r="C31" s="263" t="s">
        <v>1078</v>
      </c>
      <c r="D31" s="263" t="s">
        <v>1079</v>
      </c>
      <c r="E31" s="263" t="s">
        <v>242</v>
      </c>
      <c r="F31" s="263" t="s">
        <v>1194</v>
      </c>
      <c r="G31" s="264" t="s">
        <v>997</v>
      </c>
      <c r="H31" s="263" t="s">
        <v>305</v>
      </c>
      <c r="I31" s="263" t="s">
        <v>1187</v>
      </c>
      <c r="J31" s="265" t="s">
        <v>1195</v>
      </c>
      <c r="K31" s="265">
        <v>1042074</v>
      </c>
      <c r="L31" s="265">
        <v>3</v>
      </c>
      <c r="M31" s="265">
        <v>1042074</v>
      </c>
      <c r="N31" s="265">
        <v>3</v>
      </c>
    </row>
    <row r="32" spans="2:17" ht="48">
      <c r="B32" s="264" t="s">
        <v>90</v>
      </c>
      <c r="C32" s="263" t="s">
        <v>1078</v>
      </c>
      <c r="D32" s="263" t="s">
        <v>1079</v>
      </c>
      <c r="E32" s="263" t="s">
        <v>242</v>
      </c>
      <c r="F32" s="263" t="s">
        <v>1234</v>
      </c>
      <c r="G32" s="264" t="s">
        <v>471</v>
      </c>
      <c r="H32" s="263" t="s">
        <v>305</v>
      </c>
      <c r="I32" s="263" t="s">
        <v>1187</v>
      </c>
      <c r="J32" s="265" t="s">
        <v>1235</v>
      </c>
      <c r="K32" s="265">
        <v>393026</v>
      </c>
      <c r="L32" s="265">
        <v>2</v>
      </c>
      <c r="M32" s="265">
        <v>393026</v>
      </c>
      <c r="N32" s="265">
        <v>2</v>
      </c>
    </row>
    <row r="33" spans="2:14" ht="48">
      <c r="B33" s="264" t="s">
        <v>90</v>
      </c>
      <c r="C33" s="263" t="s">
        <v>1078</v>
      </c>
      <c r="D33" s="263" t="s">
        <v>1090</v>
      </c>
      <c r="E33" s="263" t="s">
        <v>242</v>
      </c>
      <c r="F33" s="263" t="s">
        <v>1616</v>
      </c>
      <c r="G33" s="264" t="s">
        <v>1617</v>
      </c>
      <c r="H33" s="263" t="s">
        <v>285</v>
      </c>
      <c r="I33" s="263" t="s">
        <v>1187</v>
      </c>
      <c r="J33" s="265" t="s">
        <v>1618</v>
      </c>
      <c r="K33" s="265">
        <v>7693741</v>
      </c>
      <c r="L33" s="265">
        <v>22</v>
      </c>
      <c r="M33" s="265">
        <v>7693741</v>
      </c>
      <c r="N33" s="265">
        <v>22</v>
      </c>
    </row>
    <row r="34" spans="2:14" ht="48">
      <c r="B34" s="264" t="s">
        <v>90</v>
      </c>
      <c r="C34" s="263" t="s">
        <v>1078</v>
      </c>
      <c r="D34" s="263" t="s">
        <v>1090</v>
      </c>
      <c r="E34" s="263" t="s">
        <v>242</v>
      </c>
      <c r="F34" s="263" t="s">
        <v>1640</v>
      </c>
      <c r="G34" s="264" t="s">
        <v>1641</v>
      </c>
      <c r="H34" s="263" t="s">
        <v>285</v>
      </c>
      <c r="I34" s="263" t="s">
        <v>1187</v>
      </c>
      <c r="J34" s="265" t="s">
        <v>1642</v>
      </c>
      <c r="K34" s="265">
        <v>734142</v>
      </c>
      <c r="L34" s="265">
        <v>2</v>
      </c>
      <c r="M34" s="265">
        <v>734142</v>
      </c>
      <c r="N34" s="265">
        <v>2</v>
      </c>
    </row>
    <row r="35" spans="2:14" ht="72">
      <c r="B35" s="264" t="s">
        <v>90</v>
      </c>
      <c r="C35" s="263" t="s">
        <v>1078</v>
      </c>
      <c r="D35" s="263" t="s">
        <v>1079</v>
      </c>
      <c r="E35" s="263" t="s">
        <v>242</v>
      </c>
      <c r="F35" s="263" t="s">
        <v>1236</v>
      </c>
      <c r="G35" s="264" t="s">
        <v>383</v>
      </c>
      <c r="H35" s="263" t="s">
        <v>305</v>
      </c>
      <c r="I35" s="263" t="s">
        <v>1187</v>
      </c>
      <c r="J35" s="265" t="s">
        <v>1237</v>
      </c>
      <c r="K35" s="265">
        <v>225619</v>
      </c>
      <c r="L35" s="265">
        <v>1</v>
      </c>
      <c r="M35" s="265">
        <v>225619</v>
      </c>
      <c r="N35" s="265">
        <v>1</v>
      </c>
    </row>
    <row r="36" spans="2:14" ht="60">
      <c r="B36" s="264" t="s">
        <v>90</v>
      </c>
      <c r="C36" s="263" t="s">
        <v>1078</v>
      </c>
      <c r="D36" s="263" t="s">
        <v>1079</v>
      </c>
      <c r="E36" s="263" t="s">
        <v>242</v>
      </c>
      <c r="F36" s="263" t="s">
        <v>1434</v>
      </c>
      <c r="G36" s="264" t="s">
        <v>1023</v>
      </c>
      <c r="H36" s="263" t="s">
        <v>305</v>
      </c>
      <c r="I36" s="263" t="s">
        <v>1187</v>
      </c>
      <c r="J36" s="265" t="s">
        <v>1435</v>
      </c>
      <c r="K36" s="265">
        <v>0</v>
      </c>
      <c r="L36" s="265">
        <v>0</v>
      </c>
      <c r="M36" s="265">
        <v>0</v>
      </c>
      <c r="N36" s="265">
        <v>0</v>
      </c>
    </row>
    <row r="37" spans="2:14" ht="48">
      <c r="B37" s="264" t="s">
        <v>90</v>
      </c>
      <c r="C37" s="263" t="s">
        <v>1078</v>
      </c>
      <c r="D37" s="263" t="s">
        <v>1159</v>
      </c>
      <c r="E37" s="263" t="s">
        <v>242</v>
      </c>
      <c r="F37" s="263" t="s">
        <v>1465</v>
      </c>
      <c r="G37" s="264" t="s">
        <v>314</v>
      </c>
      <c r="H37" s="263" t="s">
        <v>1039</v>
      </c>
      <c r="I37" s="263" t="s">
        <v>1081</v>
      </c>
      <c r="J37" s="265" t="s">
        <v>1466</v>
      </c>
      <c r="K37" s="265">
        <v>468864</v>
      </c>
      <c r="L37" s="265">
        <v>6</v>
      </c>
      <c r="M37" s="265">
        <v>468864</v>
      </c>
      <c r="N37" s="265">
        <v>6</v>
      </c>
    </row>
    <row r="38" spans="2:14" ht="24">
      <c r="B38" s="264" t="s">
        <v>90</v>
      </c>
      <c r="C38" s="263" t="s">
        <v>1078</v>
      </c>
      <c r="D38" s="263" t="s">
        <v>1079</v>
      </c>
      <c r="E38" s="263" t="s">
        <v>242</v>
      </c>
      <c r="F38" s="263" t="s">
        <v>1372</v>
      </c>
      <c r="G38" s="264" t="s">
        <v>1046</v>
      </c>
      <c r="H38" s="263" t="s">
        <v>1039</v>
      </c>
      <c r="I38" s="263" t="s">
        <v>1081</v>
      </c>
      <c r="J38" s="265" t="s">
        <v>1373</v>
      </c>
      <c r="K38" s="265">
        <v>2575760</v>
      </c>
      <c r="L38" s="265">
        <v>20</v>
      </c>
      <c r="M38" s="265">
        <v>2575760</v>
      </c>
      <c r="N38" s="265">
        <v>20</v>
      </c>
    </row>
    <row r="39" spans="2:14" ht="24">
      <c r="B39" s="264" t="s">
        <v>90</v>
      </c>
      <c r="C39" s="263" t="s">
        <v>1078</v>
      </c>
      <c r="D39" s="263" t="s">
        <v>1079</v>
      </c>
      <c r="E39" s="263" t="s">
        <v>242</v>
      </c>
      <c r="F39" s="263" t="s">
        <v>1342</v>
      </c>
      <c r="G39" s="264" t="s">
        <v>407</v>
      </c>
      <c r="H39" s="263" t="s">
        <v>1039</v>
      </c>
      <c r="I39" s="263" t="s">
        <v>1081</v>
      </c>
      <c r="J39" s="265" t="s">
        <v>1343</v>
      </c>
      <c r="K39" s="265">
        <v>1393920</v>
      </c>
      <c r="L39" s="265">
        <v>12</v>
      </c>
      <c r="M39" s="265">
        <v>1393920</v>
      </c>
      <c r="N39" s="265">
        <v>12</v>
      </c>
    </row>
    <row r="40" spans="2:14" ht="24">
      <c r="B40" s="264" t="s">
        <v>90</v>
      </c>
      <c r="C40" s="263" t="s">
        <v>1078</v>
      </c>
      <c r="D40" s="263" t="s">
        <v>1079</v>
      </c>
      <c r="E40" s="263" t="s">
        <v>242</v>
      </c>
      <c r="F40" s="263" t="s">
        <v>1397</v>
      </c>
      <c r="G40" s="264" t="s">
        <v>311</v>
      </c>
      <c r="H40" s="263" t="s">
        <v>1039</v>
      </c>
      <c r="I40" s="263" t="s">
        <v>1081</v>
      </c>
      <c r="J40" s="265" t="s">
        <v>1373</v>
      </c>
      <c r="K40" s="265">
        <v>3090912</v>
      </c>
      <c r="L40" s="265">
        <v>24</v>
      </c>
      <c r="M40" s="265">
        <v>3090912</v>
      </c>
      <c r="N40" s="265">
        <v>24</v>
      </c>
    </row>
    <row r="41" spans="2:14" ht="24">
      <c r="B41" s="264" t="s">
        <v>90</v>
      </c>
      <c r="C41" s="263" t="s">
        <v>1078</v>
      </c>
      <c r="D41" s="263" t="s">
        <v>1079</v>
      </c>
      <c r="E41" s="263" t="s">
        <v>242</v>
      </c>
      <c r="F41" s="263" t="s">
        <v>1646</v>
      </c>
      <c r="G41" s="264" t="s">
        <v>1647</v>
      </c>
      <c r="H41" s="263" t="s">
        <v>1039</v>
      </c>
      <c r="I41" s="263" t="s">
        <v>1081</v>
      </c>
      <c r="J41" s="265" t="s">
        <v>1648</v>
      </c>
      <c r="K41" s="265">
        <v>472912</v>
      </c>
      <c r="L41" s="265">
        <v>4</v>
      </c>
      <c r="M41" s="265">
        <v>472912</v>
      </c>
      <c r="N41" s="265">
        <v>4</v>
      </c>
    </row>
    <row r="42" spans="2:14" ht="24">
      <c r="B42" s="264" t="s">
        <v>90</v>
      </c>
      <c r="C42" s="263" t="s">
        <v>1078</v>
      </c>
      <c r="D42" s="263" t="s">
        <v>1079</v>
      </c>
      <c r="E42" s="263" t="s">
        <v>242</v>
      </c>
      <c r="F42" s="263" t="s">
        <v>1317</v>
      </c>
      <c r="G42" s="264" t="s">
        <v>1040</v>
      </c>
      <c r="H42" s="263" t="s">
        <v>1039</v>
      </c>
      <c r="I42" s="263" t="s">
        <v>1081</v>
      </c>
      <c r="J42" s="265" t="s">
        <v>1318</v>
      </c>
      <c r="K42" s="265">
        <v>2138048</v>
      </c>
      <c r="L42" s="265">
        <v>16</v>
      </c>
      <c r="M42" s="265">
        <v>2138048</v>
      </c>
      <c r="N42" s="265">
        <v>16</v>
      </c>
    </row>
    <row r="43" spans="2:14" ht="24">
      <c r="B43" s="264" t="s">
        <v>90</v>
      </c>
      <c r="C43" s="263" t="s">
        <v>1078</v>
      </c>
      <c r="D43" s="263" t="s">
        <v>1079</v>
      </c>
      <c r="E43" s="263" t="s">
        <v>242</v>
      </c>
      <c r="F43" s="263" t="s">
        <v>1649</v>
      </c>
      <c r="G43" s="264" t="s">
        <v>326</v>
      </c>
      <c r="H43" s="263" t="s">
        <v>1039</v>
      </c>
      <c r="I43" s="263" t="s">
        <v>1081</v>
      </c>
      <c r="J43" s="265" t="s">
        <v>1650</v>
      </c>
      <c r="K43" s="265">
        <v>363616</v>
      </c>
      <c r="L43" s="265">
        <v>4</v>
      </c>
      <c r="M43" s="265">
        <v>363616</v>
      </c>
      <c r="N43" s="265">
        <v>4</v>
      </c>
    </row>
    <row r="44" spans="2:14" ht="24">
      <c r="B44" s="264" t="s">
        <v>90</v>
      </c>
      <c r="C44" s="263" t="s">
        <v>1078</v>
      </c>
      <c r="D44" s="263" t="s">
        <v>1079</v>
      </c>
      <c r="E44" s="263" t="s">
        <v>242</v>
      </c>
      <c r="F44" s="263" t="s">
        <v>1401</v>
      </c>
      <c r="G44" s="264" t="s">
        <v>1047</v>
      </c>
      <c r="H44" s="263" t="s">
        <v>1039</v>
      </c>
      <c r="I44" s="263" t="s">
        <v>1081</v>
      </c>
      <c r="J44" s="265" t="s">
        <v>1402</v>
      </c>
      <c r="K44" s="265">
        <v>1714944</v>
      </c>
      <c r="L44" s="265">
        <v>14</v>
      </c>
      <c r="M44" s="265">
        <v>1714944</v>
      </c>
      <c r="N44" s="265">
        <v>14</v>
      </c>
    </row>
    <row r="45" spans="2:14" ht="24">
      <c r="B45" s="264" t="s">
        <v>90</v>
      </c>
      <c r="C45" s="263" t="s">
        <v>1078</v>
      </c>
      <c r="D45" s="263" t="s">
        <v>1079</v>
      </c>
      <c r="E45" s="263" t="s">
        <v>242</v>
      </c>
      <c r="F45" s="263" t="s">
        <v>1391</v>
      </c>
      <c r="G45" s="264" t="s">
        <v>1048</v>
      </c>
      <c r="H45" s="263" t="s">
        <v>1039</v>
      </c>
      <c r="I45" s="263" t="s">
        <v>1081</v>
      </c>
      <c r="J45" s="265" t="s">
        <v>1392</v>
      </c>
      <c r="K45" s="265">
        <v>2676960</v>
      </c>
      <c r="L45" s="265">
        <v>26</v>
      </c>
      <c r="M45" s="265">
        <v>2676960</v>
      </c>
      <c r="N45" s="265">
        <v>26</v>
      </c>
    </row>
    <row r="46" spans="2:14" ht="24">
      <c r="B46" s="264" t="s">
        <v>90</v>
      </c>
      <c r="C46" s="263" t="s">
        <v>1078</v>
      </c>
      <c r="D46" s="263" t="s">
        <v>1079</v>
      </c>
      <c r="E46" s="263" t="s">
        <v>242</v>
      </c>
      <c r="F46" s="263" t="s">
        <v>1467</v>
      </c>
      <c r="G46" s="264" t="s">
        <v>1056</v>
      </c>
      <c r="H46" s="263" t="s">
        <v>1039</v>
      </c>
      <c r="I46" s="263" t="s">
        <v>1081</v>
      </c>
      <c r="J46" s="265" t="s">
        <v>1468</v>
      </c>
      <c r="K46" s="265">
        <v>1273536</v>
      </c>
      <c r="L46" s="265">
        <v>16</v>
      </c>
      <c r="M46" s="265">
        <v>1273536</v>
      </c>
      <c r="N46" s="265">
        <v>16</v>
      </c>
    </row>
    <row r="47" spans="2:14" ht="24">
      <c r="B47" s="264" t="s">
        <v>90</v>
      </c>
      <c r="C47" s="263" t="s">
        <v>1078</v>
      </c>
      <c r="D47" s="263" t="s">
        <v>1079</v>
      </c>
      <c r="E47" s="263" t="s">
        <v>242</v>
      </c>
      <c r="F47" s="263" t="s">
        <v>1461</v>
      </c>
      <c r="G47" s="264" t="s">
        <v>418</v>
      </c>
      <c r="H47" s="263" t="s">
        <v>1039</v>
      </c>
      <c r="I47" s="263" t="s">
        <v>1081</v>
      </c>
      <c r="J47" s="265" t="s">
        <v>1462</v>
      </c>
      <c r="K47" s="265">
        <v>667128</v>
      </c>
      <c r="L47" s="265">
        <v>6</v>
      </c>
      <c r="M47" s="265">
        <v>667128</v>
      </c>
      <c r="N47" s="265">
        <v>6</v>
      </c>
    </row>
    <row r="48" spans="2:14" ht="24">
      <c r="B48" s="264" t="s">
        <v>90</v>
      </c>
      <c r="C48" s="263" t="s">
        <v>1078</v>
      </c>
      <c r="D48" s="263" t="s">
        <v>1079</v>
      </c>
      <c r="E48" s="263" t="s">
        <v>242</v>
      </c>
      <c r="F48" s="263" t="s">
        <v>1403</v>
      </c>
      <c r="G48" s="264" t="s">
        <v>1006</v>
      </c>
      <c r="H48" s="263" t="s">
        <v>1039</v>
      </c>
      <c r="I48" s="263" t="s">
        <v>1081</v>
      </c>
      <c r="J48" s="265" t="s">
        <v>1404</v>
      </c>
      <c r="K48" s="265">
        <v>879912</v>
      </c>
      <c r="L48" s="265">
        <v>6</v>
      </c>
      <c r="M48" s="265">
        <v>879912</v>
      </c>
      <c r="N48" s="265">
        <v>6</v>
      </c>
    </row>
    <row r="49" spans="2:14" ht="24">
      <c r="B49" s="264" t="s">
        <v>90</v>
      </c>
      <c r="C49" s="263" t="s">
        <v>1078</v>
      </c>
      <c r="D49" s="263" t="s">
        <v>1079</v>
      </c>
      <c r="E49" s="263" t="s">
        <v>242</v>
      </c>
      <c r="F49" s="263" t="s">
        <v>1469</v>
      </c>
      <c r="G49" s="264" t="s">
        <v>1057</v>
      </c>
      <c r="H49" s="263" t="s">
        <v>1039</v>
      </c>
      <c r="I49" s="263" t="s">
        <v>1081</v>
      </c>
      <c r="J49" s="265" t="s">
        <v>1470</v>
      </c>
      <c r="K49" s="265">
        <v>1129040</v>
      </c>
      <c r="L49" s="265">
        <v>10</v>
      </c>
      <c r="M49" s="265">
        <v>1129040</v>
      </c>
      <c r="N49" s="265">
        <v>10</v>
      </c>
    </row>
    <row r="50" spans="2:14" ht="36">
      <c r="B50" s="264" t="s">
        <v>90</v>
      </c>
      <c r="C50" s="263" t="s">
        <v>1078</v>
      </c>
      <c r="D50" s="263" t="s">
        <v>1086</v>
      </c>
      <c r="E50" s="263" t="s">
        <v>242</v>
      </c>
      <c r="F50" s="263" t="s">
        <v>1350</v>
      </c>
      <c r="G50" s="264" t="s">
        <v>319</v>
      </c>
      <c r="H50" s="263" t="s">
        <v>294</v>
      </c>
      <c r="I50" s="263" t="s">
        <v>1081</v>
      </c>
      <c r="J50" s="265" t="s">
        <v>1351</v>
      </c>
      <c r="K50" s="265">
        <v>484212</v>
      </c>
      <c r="L50" s="265">
        <v>8</v>
      </c>
      <c r="M50" s="265">
        <v>484212</v>
      </c>
      <c r="N50" s="265">
        <v>8</v>
      </c>
    </row>
    <row r="51" spans="2:14" ht="36">
      <c r="B51" s="264" t="s">
        <v>90</v>
      </c>
      <c r="C51" s="263" t="s">
        <v>1078</v>
      </c>
      <c r="D51" s="263" t="s">
        <v>1086</v>
      </c>
      <c r="E51" s="263" t="s">
        <v>242</v>
      </c>
      <c r="F51" s="263" t="s">
        <v>1420</v>
      </c>
      <c r="G51" s="264" t="s">
        <v>432</v>
      </c>
      <c r="H51" s="263" t="s">
        <v>294</v>
      </c>
      <c r="I51" s="263" t="s">
        <v>1081</v>
      </c>
      <c r="J51" s="265" t="s">
        <v>1421</v>
      </c>
      <c r="K51" s="265">
        <v>259248</v>
      </c>
      <c r="L51" s="265">
        <v>4</v>
      </c>
      <c r="M51" s="265">
        <v>259248</v>
      </c>
      <c r="N51" s="265">
        <v>4</v>
      </c>
    </row>
    <row r="52" spans="2:14" ht="48">
      <c r="B52" s="264" t="s">
        <v>90</v>
      </c>
      <c r="C52" s="263" t="s">
        <v>1078</v>
      </c>
      <c r="D52" s="263" t="s">
        <v>1159</v>
      </c>
      <c r="E52" s="263" t="s">
        <v>242</v>
      </c>
      <c r="F52" s="263" t="s">
        <v>1533</v>
      </c>
      <c r="G52" s="264" t="s">
        <v>364</v>
      </c>
      <c r="H52" s="263" t="s">
        <v>294</v>
      </c>
      <c r="I52" s="263" t="s">
        <v>1081</v>
      </c>
      <c r="J52" s="265" t="s">
        <v>1534</v>
      </c>
      <c r="K52" s="265">
        <v>291764</v>
      </c>
      <c r="L52" s="265">
        <v>4</v>
      </c>
      <c r="M52" s="265">
        <v>291764</v>
      </c>
      <c r="N52" s="265">
        <v>4</v>
      </c>
    </row>
    <row r="53" spans="2:14" ht="24">
      <c r="B53" s="264" t="s">
        <v>90</v>
      </c>
      <c r="C53" s="263" t="s">
        <v>1078</v>
      </c>
      <c r="D53" s="263" t="s">
        <v>1079</v>
      </c>
      <c r="E53" s="263" t="s">
        <v>242</v>
      </c>
      <c r="F53" s="263" t="s">
        <v>1261</v>
      </c>
      <c r="G53" s="264" t="s">
        <v>324</v>
      </c>
      <c r="H53" s="263" t="s">
        <v>294</v>
      </c>
      <c r="I53" s="263" t="s">
        <v>1081</v>
      </c>
      <c r="J53" s="265" t="s">
        <v>1262</v>
      </c>
      <c r="K53" s="265">
        <v>422849</v>
      </c>
      <c r="L53" s="265">
        <v>6</v>
      </c>
      <c r="M53" s="265">
        <v>422849</v>
      </c>
      <c r="N53" s="265">
        <v>6</v>
      </c>
    </row>
    <row r="54" spans="2:14" ht="24">
      <c r="B54" s="264" t="s">
        <v>90</v>
      </c>
      <c r="C54" s="263" t="s">
        <v>1078</v>
      </c>
      <c r="D54" s="263" t="s">
        <v>1079</v>
      </c>
      <c r="E54" s="263" t="s">
        <v>242</v>
      </c>
      <c r="F54" s="263" t="s">
        <v>1418</v>
      </c>
      <c r="G54" s="264" t="s">
        <v>326</v>
      </c>
      <c r="H54" s="263" t="s">
        <v>294</v>
      </c>
      <c r="I54" s="263" t="s">
        <v>1081</v>
      </c>
      <c r="J54" s="265" t="s">
        <v>1419</v>
      </c>
      <c r="K54" s="265">
        <v>598576</v>
      </c>
      <c r="L54" s="265">
        <v>8</v>
      </c>
      <c r="M54" s="265">
        <v>598576</v>
      </c>
      <c r="N54" s="265">
        <v>8</v>
      </c>
    </row>
    <row r="55" spans="2:14" ht="24">
      <c r="B55" s="264" t="s">
        <v>90</v>
      </c>
      <c r="C55" s="263" t="s">
        <v>1078</v>
      </c>
      <c r="D55" s="263" t="s">
        <v>1079</v>
      </c>
      <c r="E55" s="263" t="s">
        <v>242</v>
      </c>
      <c r="F55" s="263" t="s">
        <v>1096</v>
      </c>
      <c r="G55" s="264" t="s">
        <v>366</v>
      </c>
      <c r="H55" s="263" t="s">
        <v>294</v>
      </c>
      <c r="I55" s="263" t="s">
        <v>1081</v>
      </c>
      <c r="J55" s="265" t="s">
        <v>1097</v>
      </c>
      <c r="K55" s="265">
        <v>221582</v>
      </c>
      <c r="L55" s="265">
        <v>3</v>
      </c>
      <c r="M55" s="265">
        <v>221582</v>
      </c>
      <c r="N55" s="265">
        <v>3</v>
      </c>
    </row>
    <row r="56" spans="2:14" ht="24">
      <c r="B56" s="264" t="s">
        <v>90</v>
      </c>
      <c r="C56" s="263" t="s">
        <v>1078</v>
      </c>
      <c r="D56" s="263" t="s">
        <v>1079</v>
      </c>
      <c r="E56" s="263" t="s">
        <v>242</v>
      </c>
      <c r="F56" s="263" t="s">
        <v>1098</v>
      </c>
      <c r="G56" s="264" t="s">
        <v>311</v>
      </c>
      <c r="H56" s="263" t="s">
        <v>294</v>
      </c>
      <c r="I56" s="263" t="s">
        <v>1081</v>
      </c>
      <c r="J56" s="265" t="s">
        <v>1099</v>
      </c>
      <c r="K56" s="265">
        <v>1312477</v>
      </c>
      <c r="L56" s="265">
        <v>17</v>
      </c>
      <c r="M56" s="265">
        <v>1312477</v>
      </c>
      <c r="N56" s="265">
        <v>17</v>
      </c>
    </row>
    <row r="57" spans="2:14" ht="24">
      <c r="B57" s="264" t="s">
        <v>90</v>
      </c>
      <c r="C57" s="263" t="s">
        <v>1078</v>
      </c>
      <c r="D57" s="263" t="s">
        <v>1079</v>
      </c>
      <c r="E57" s="263" t="s">
        <v>242</v>
      </c>
      <c r="F57" s="263" t="s">
        <v>1134</v>
      </c>
      <c r="G57" s="264" t="s">
        <v>337</v>
      </c>
      <c r="H57" s="263" t="s">
        <v>294</v>
      </c>
      <c r="I57" s="263" t="s">
        <v>1081</v>
      </c>
      <c r="J57" s="265" t="s">
        <v>1135</v>
      </c>
      <c r="K57" s="265">
        <v>385187</v>
      </c>
      <c r="L57" s="265">
        <v>5</v>
      </c>
      <c r="M57" s="265">
        <v>385187</v>
      </c>
      <c r="N57" s="265">
        <v>5</v>
      </c>
    </row>
    <row r="58" spans="2:14" ht="24">
      <c r="B58" s="264" t="s">
        <v>90</v>
      </c>
      <c r="C58" s="263" t="s">
        <v>1078</v>
      </c>
      <c r="D58" s="263" t="s">
        <v>1302</v>
      </c>
      <c r="E58" s="263" t="s">
        <v>242</v>
      </c>
      <c r="F58" s="263" t="s">
        <v>1303</v>
      </c>
      <c r="G58" s="264" t="s">
        <v>1019</v>
      </c>
      <c r="H58" s="263" t="s">
        <v>300</v>
      </c>
      <c r="I58" s="263" t="s">
        <v>1081</v>
      </c>
      <c r="J58" s="265" t="s">
        <v>1304</v>
      </c>
      <c r="K58" s="265">
        <v>322194</v>
      </c>
      <c r="L58" s="265">
        <v>4</v>
      </c>
      <c r="M58" s="265">
        <v>322194</v>
      </c>
      <c r="N58" s="265">
        <v>4</v>
      </c>
    </row>
    <row r="59" spans="2:14" ht="24">
      <c r="B59" s="264" t="s">
        <v>90</v>
      </c>
      <c r="C59" s="263" t="s">
        <v>1078</v>
      </c>
      <c r="D59" s="263" t="s">
        <v>1090</v>
      </c>
      <c r="E59" s="263" t="s">
        <v>242</v>
      </c>
      <c r="F59" s="263" t="s">
        <v>1228</v>
      </c>
      <c r="G59" s="264" t="s">
        <v>1011</v>
      </c>
      <c r="H59" s="263" t="s">
        <v>300</v>
      </c>
      <c r="I59" s="263" t="s">
        <v>1081</v>
      </c>
      <c r="J59" s="265" t="s">
        <v>1229</v>
      </c>
      <c r="K59" s="265">
        <v>726832</v>
      </c>
      <c r="L59" s="265">
        <v>6</v>
      </c>
      <c r="M59" s="265">
        <v>726832</v>
      </c>
      <c r="N59" s="265">
        <v>6</v>
      </c>
    </row>
    <row r="60" spans="2:14" ht="48">
      <c r="B60" s="264" t="s">
        <v>90</v>
      </c>
      <c r="C60" s="263" t="s">
        <v>1078</v>
      </c>
      <c r="D60" s="263" t="s">
        <v>1159</v>
      </c>
      <c r="E60" s="263" t="s">
        <v>242</v>
      </c>
      <c r="F60" s="263" t="s">
        <v>1294</v>
      </c>
      <c r="G60" s="264" t="s">
        <v>314</v>
      </c>
      <c r="H60" s="263" t="s">
        <v>294</v>
      </c>
      <c r="I60" s="263" t="s">
        <v>1081</v>
      </c>
      <c r="J60" s="265" t="s">
        <v>1295</v>
      </c>
      <c r="K60" s="265">
        <v>266112</v>
      </c>
      <c r="L60" s="265">
        <v>4</v>
      </c>
      <c r="M60" s="265">
        <v>266112</v>
      </c>
      <c r="N60" s="265">
        <v>4</v>
      </c>
    </row>
    <row r="61" spans="2:14" ht="36">
      <c r="B61" s="264" t="s">
        <v>90</v>
      </c>
      <c r="C61" s="263" t="s">
        <v>1078</v>
      </c>
      <c r="D61" s="263" t="s">
        <v>1079</v>
      </c>
      <c r="E61" s="263" t="s">
        <v>242</v>
      </c>
      <c r="F61" s="263" t="s">
        <v>1144</v>
      </c>
      <c r="G61" s="264" t="s">
        <v>332</v>
      </c>
      <c r="H61" s="263" t="s">
        <v>293</v>
      </c>
      <c r="I61" s="263" t="s">
        <v>1081</v>
      </c>
      <c r="J61" s="265" t="s">
        <v>1145</v>
      </c>
      <c r="K61" s="265">
        <v>1285803</v>
      </c>
      <c r="L61" s="265">
        <v>15</v>
      </c>
      <c r="M61" s="265">
        <v>1285803</v>
      </c>
      <c r="N61" s="265">
        <v>15</v>
      </c>
    </row>
    <row r="62" spans="2:14" ht="48">
      <c r="B62" s="264" t="s">
        <v>90</v>
      </c>
      <c r="C62" s="263" t="s">
        <v>1078</v>
      </c>
      <c r="D62" s="263" t="s">
        <v>1159</v>
      </c>
      <c r="E62" s="263" t="s">
        <v>242</v>
      </c>
      <c r="F62" s="263" t="s">
        <v>1178</v>
      </c>
      <c r="G62" s="264" t="s">
        <v>344</v>
      </c>
      <c r="H62" s="263" t="s">
        <v>293</v>
      </c>
      <c r="I62" s="263" t="s">
        <v>1081</v>
      </c>
      <c r="J62" s="265" t="s">
        <v>1179</v>
      </c>
      <c r="K62" s="265">
        <v>167116</v>
      </c>
      <c r="L62" s="265">
        <v>2</v>
      </c>
      <c r="M62" s="265">
        <v>167116</v>
      </c>
      <c r="N62" s="265">
        <v>2</v>
      </c>
    </row>
    <row r="63" spans="2:14" ht="48">
      <c r="B63" s="264" t="s">
        <v>90</v>
      </c>
      <c r="C63" s="263" t="s">
        <v>1078</v>
      </c>
      <c r="D63" s="263" t="s">
        <v>1159</v>
      </c>
      <c r="E63" s="263" t="s">
        <v>242</v>
      </c>
      <c r="F63" s="263" t="s">
        <v>1165</v>
      </c>
      <c r="G63" s="264" t="s">
        <v>416</v>
      </c>
      <c r="H63" s="263" t="s">
        <v>293</v>
      </c>
      <c r="I63" s="263" t="s">
        <v>1081</v>
      </c>
      <c r="J63" s="265" t="s">
        <v>1166</v>
      </c>
      <c r="K63" s="265">
        <v>145022</v>
      </c>
      <c r="L63" s="265">
        <v>2</v>
      </c>
      <c r="M63" s="265">
        <v>145022</v>
      </c>
      <c r="N63" s="265">
        <v>2</v>
      </c>
    </row>
    <row r="64" spans="2:14" ht="36">
      <c r="B64" s="264" t="s">
        <v>90</v>
      </c>
      <c r="C64" s="263" t="s">
        <v>1078</v>
      </c>
      <c r="D64" s="263" t="s">
        <v>1079</v>
      </c>
      <c r="E64" s="263" t="s">
        <v>242</v>
      </c>
      <c r="F64" s="263" t="s">
        <v>1243</v>
      </c>
      <c r="G64" s="264" t="s">
        <v>320</v>
      </c>
      <c r="H64" s="263" t="s">
        <v>293</v>
      </c>
      <c r="I64" s="263" t="s">
        <v>1081</v>
      </c>
      <c r="J64" s="265" t="s">
        <v>1244</v>
      </c>
      <c r="K64" s="265">
        <v>1154714</v>
      </c>
      <c r="L64" s="265">
        <v>10</v>
      </c>
      <c r="M64" s="265">
        <v>1154714</v>
      </c>
      <c r="N64" s="265">
        <v>10</v>
      </c>
    </row>
    <row r="65" spans="2:14" ht="36">
      <c r="B65" s="264" t="s">
        <v>90</v>
      </c>
      <c r="C65" s="263" t="s">
        <v>1078</v>
      </c>
      <c r="D65" s="263" t="s">
        <v>1079</v>
      </c>
      <c r="E65" s="263" t="s">
        <v>242</v>
      </c>
      <c r="F65" s="263" t="s">
        <v>1263</v>
      </c>
      <c r="G65" s="264" t="s">
        <v>330</v>
      </c>
      <c r="H65" s="263" t="s">
        <v>293</v>
      </c>
      <c r="I65" s="263" t="s">
        <v>1081</v>
      </c>
      <c r="J65" s="265" t="s">
        <v>1264</v>
      </c>
      <c r="K65" s="265">
        <v>209422</v>
      </c>
      <c r="L65" s="265">
        <v>2</v>
      </c>
      <c r="M65" s="265">
        <v>209422</v>
      </c>
      <c r="N65" s="265">
        <v>2</v>
      </c>
    </row>
    <row r="66" spans="2:14" ht="36">
      <c r="B66" s="264" t="s">
        <v>90</v>
      </c>
      <c r="C66" s="263" t="s">
        <v>1078</v>
      </c>
      <c r="D66" s="263" t="s">
        <v>1079</v>
      </c>
      <c r="E66" s="263" t="s">
        <v>242</v>
      </c>
      <c r="F66" s="263" t="s">
        <v>1216</v>
      </c>
      <c r="G66" s="264" t="s">
        <v>339</v>
      </c>
      <c r="H66" s="263" t="s">
        <v>293</v>
      </c>
      <c r="I66" s="263" t="s">
        <v>1081</v>
      </c>
      <c r="J66" s="265" t="s">
        <v>1217</v>
      </c>
      <c r="K66" s="265">
        <v>311885</v>
      </c>
      <c r="L66" s="265">
        <v>4</v>
      </c>
      <c r="M66" s="265">
        <v>311885</v>
      </c>
      <c r="N66" s="265">
        <v>4</v>
      </c>
    </row>
    <row r="67" spans="2:14" ht="36">
      <c r="B67" s="264" t="s">
        <v>90</v>
      </c>
      <c r="C67" s="263" t="s">
        <v>1078</v>
      </c>
      <c r="D67" s="263" t="s">
        <v>1086</v>
      </c>
      <c r="E67" s="263" t="s">
        <v>242</v>
      </c>
      <c r="F67" s="263" t="s">
        <v>1208</v>
      </c>
      <c r="G67" s="264" t="s">
        <v>415</v>
      </c>
      <c r="H67" s="263" t="s">
        <v>293</v>
      </c>
      <c r="I67" s="263" t="s">
        <v>1081</v>
      </c>
      <c r="J67" s="265" t="s">
        <v>1209</v>
      </c>
      <c r="K67" s="265">
        <v>130327</v>
      </c>
      <c r="L67" s="265">
        <v>2</v>
      </c>
      <c r="M67" s="265">
        <v>130327</v>
      </c>
      <c r="N67" s="265">
        <v>2</v>
      </c>
    </row>
    <row r="68" spans="2:14" ht="36">
      <c r="B68" s="264" t="s">
        <v>90</v>
      </c>
      <c r="C68" s="263" t="s">
        <v>1078</v>
      </c>
      <c r="D68" s="263" t="s">
        <v>1079</v>
      </c>
      <c r="E68" s="263" t="s">
        <v>242</v>
      </c>
      <c r="F68" s="263" t="s">
        <v>1080</v>
      </c>
      <c r="G68" s="264" t="s">
        <v>316</v>
      </c>
      <c r="H68" s="263" t="s">
        <v>293</v>
      </c>
      <c r="I68" s="263" t="s">
        <v>1081</v>
      </c>
      <c r="J68" s="265" t="s">
        <v>1082</v>
      </c>
      <c r="K68" s="265">
        <v>2074992</v>
      </c>
      <c r="L68" s="265">
        <v>23</v>
      </c>
      <c r="M68" s="265">
        <v>2074992</v>
      </c>
      <c r="N68" s="265">
        <v>23</v>
      </c>
    </row>
    <row r="69" spans="2:14" ht="48">
      <c r="B69" s="264" t="s">
        <v>90</v>
      </c>
      <c r="C69" s="263" t="s">
        <v>1078</v>
      </c>
      <c r="D69" s="263" t="s">
        <v>1159</v>
      </c>
      <c r="E69" s="263" t="s">
        <v>242</v>
      </c>
      <c r="F69" s="263" t="s">
        <v>1664</v>
      </c>
      <c r="G69" s="264" t="s">
        <v>1008</v>
      </c>
      <c r="H69" s="263" t="s">
        <v>293</v>
      </c>
      <c r="I69" s="263" t="s">
        <v>1081</v>
      </c>
      <c r="J69" s="265" t="s">
        <v>1489</v>
      </c>
      <c r="K69" s="265">
        <v>244609</v>
      </c>
      <c r="L69" s="265">
        <v>3</v>
      </c>
      <c r="M69" s="265">
        <v>244609</v>
      </c>
      <c r="N69" s="265">
        <v>3</v>
      </c>
    </row>
    <row r="70" spans="2:14" ht="24">
      <c r="B70" s="264" t="s">
        <v>90</v>
      </c>
      <c r="C70" s="263" t="s">
        <v>1078</v>
      </c>
      <c r="D70" s="263" t="s">
        <v>1079</v>
      </c>
      <c r="E70" s="263" t="s">
        <v>242</v>
      </c>
      <c r="F70" s="263" t="s">
        <v>1376</v>
      </c>
      <c r="G70" s="264" t="s">
        <v>1049</v>
      </c>
      <c r="H70" s="263" t="s">
        <v>1039</v>
      </c>
      <c r="I70" s="263" t="s">
        <v>1081</v>
      </c>
      <c r="J70" s="265" t="s">
        <v>1377</v>
      </c>
      <c r="K70" s="265">
        <v>1282512</v>
      </c>
      <c r="L70" s="265">
        <v>14</v>
      </c>
      <c r="M70" s="265">
        <v>1282512</v>
      </c>
      <c r="N70" s="265">
        <v>14</v>
      </c>
    </row>
    <row r="71" spans="2:14" ht="24">
      <c r="B71" s="264" t="s">
        <v>90</v>
      </c>
      <c r="C71" s="263" t="s">
        <v>1078</v>
      </c>
      <c r="D71" s="263" t="s">
        <v>1079</v>
      </c>
      <c r="E71" s="263" t="s">
        <v>242</v>
      </c>
      <c r="F71" s="263" t="s">
        <v>1364</v>
      </c>
      <c r="G71" s="264" t="s">
        <v>1050</v>
      </c>
      <c r="H71" s="263" t="s">
        <v>1039</v>
      </c>
      <c r="I71" s="263" t="s">
        <v>1081</v>
      </c>
      <c r="J71" s="265" t="s">
        <v>1365</v>
      </c>
      <c r="K71" s="265">
        <v>1159488</v>
      </c>
      <c r="L71" s="265">
        <v>12</v>
      </c>
      <c r="M71" s="265">
        <v>1159488</v>
      </c>
      <c r="N71" s="265">
        <v>12</v>
      </c>
    </row>
    <row r="72" spans="2:14" ht="24">
      <c r="B72" s="264" t="s">
        <v>90</v>
      </c>
      <c r="C72" s="263" t="s">
        <v>1078</v>
      </c>
      <c r="D72" s="263" t="s">
        <v>1079</v>
      </c>
      <c r="E72" s="263" t="s">
        <v>242</v>
      </c>
      <c r="F72" s="263" t="s">
        <v>1398</v>
      </c>
      <c r="G72" s="264" t="s">
        <v>1051</v>
      </c>
      <c r="H72" s="263" t="s">
        <v>1039</v>
      </c>
      <c r="I72" s="263" t="s">
        <v>1081</v>
      </c>
      <c r="J72" s="265" t="s">
        <v>1334</v>
      </c>
      <c r="K72" s="265">
        <v>890208</v>
      </c>
      <c r="L72" s="265">
        <v>6</v>
      </c>
      <c r="M72" s="265">
        <v>890208</v>
      </c>
      <c r="N72" s="265">
        <v>6</v>
      </c>
    </row>
    <row r="73" spans="2:14" ht="24">
      <c r="B73" s="264" t="s">
        <v>90</v>
      </c>
      <c r="C73" s="263" t="s">
        <v>1078</v>
      </c>
      <c r="D73" s="263" t="s">
        <v>1079</v>
      </c>
      <c r="E73" s="263" t="s">
        <v>242</v>
      </c>
      <c r="F73" s="263" t="s">
        <v>1380</v>
      </c>
      <c r="G73" s="264" t="s">
        <v>1052</v>
      </c>
      <c r="H73" s="263" t="s">
        <v>1039</v>
      </c>
      <c r="I73" s="263" t="s">
        <v>1081</v>
      </c>
      <c r="J73" s="265" t="s">
        <v>1381</v>
      </c>
      <c r="K73" s="265">
        <v>931920</v>
      </c>
      <c r="L73" s="265">
        <v>6</v>
      </c>
      <c r="M73" s="265">
        <v>931920</v>
      </c>
      <c r="N73" s="265">
        <v>6</v>
      </c>
    </row>
    <row r="74" spans="2:14" ht="24">
      <c r="B74" s="264" t="s">
        <v>90</v>
      </c>
      <c r="C74" s="263" t="s">
        <v>1078</v>
      </c>
      <c r="D74" s="263" t="s">
        <v>1079</v>
      </c>
      <c r="E74" s="263" t="s">
        <v>242</v>
      </c>
      <c r="F74" s="263" t="s">
        <v>1333</v>
      </c>
      <c r="G74" s="264" t="s">
        <v>1041</v>
      </c>
      <c r="H74" s="263" t="s">
        <v>1039</v>
      </c>
      <c r="I74" s="263" t="s">
        <v>1081</v>
      </c>
      <c r="J74" s="265" t="s">
        <v>1334</v>
      </c>
      <c r="K74" s="265">
        <v>1483680</v>
      </c>
      <c r="L74" s="265">
        <v>10</v>
      </c>
      <c r="M74" s="265">
        <v>1483680</v>
      </c>
      <c r="N74" s="265">
        <v>10</v>
      </c>
    </row>
    <row r="75" spans="2:14" ht="24">
      <c r="B75" s="264" t="s">
        <v>90</v>
      </c>
      <c r="C75" s="263" t="s">
        <v>1078</v>
      </c>
      <c r="D75" s="263" t="s">
        <v>1079</v>
      </c>
      <c r="E75" s="263" t="s">
        <v>242</v>
      </c>
      <c r="F75" s="263" t="s">
        <v>1327</v>
      </c>
      <c r="G75" s="264" t="s">
        <v>1012</v>
      </c>
      <c r="H75" s="263" t="s">
        <v>1039</v>
      </c>
      <c r="I75" s="263" t="s">
        <v>1081</v>
      </c>
      <c r="J75" s="265" t="s">
        <v>1328</v>
      </c>
      <c r="K75" s="265">
        <v>2147992</v>
      </c>
      <c r="L75" s="265">
        <v>14</v>
      </c>
      <c r="M75" s="265">
        <v>2147992</v>
      </c>
      <c r="N75" s="265">
        <v>14</v>
      </c>
    </row>
    <row r="76" spans="2:14" ht="24">
      <c r="B76" s="264" t="s">
        <v>90</v>
      </c>
      <c r="C76" s="263" t="s">
        <v>1078</v>
      </c>
      <c r="D76" s="263" t="s">
        <v>1079</v>
      </c>
      <c r="E76" s="263" t="s">
        <v>242</v>
      </c>
      <c r="F76" s="263" t="s">
        <v>1346</v>
      </c>
      <c r="G76" s="264" t="s">
        <v>348</v>
      </c>
      <c r="H76" s="263" t="s">
        <v>1039</v>
      </c>
      <c r="I76" s="263" t="s">
        <v>1081</v>
      </c>
      <c r="J76" s="265" t="s">
        <v>1347</v>
      </c>
      <c r="K76" s="265">
        <v>2007720</v>
      </c>
      <c r="L76" s="265">
        <v>13</v>
      </c>
      <c r="M76" s="265">
        <v>2007720</v>
      </c>
      <c r="N76" s="265">
        <v>13</v>
      </c>
    </row>
    <row r="77" spans="2:14" ht="24">
      <c r="B77" s="264" t="s">
        <v>90</v>
      </c>
      <c r="C77" s="263" t="s">
        <v>1078</v>
      </c>
      <c r="D77" s="263" t="s">
        <v>1079</v>
      </c>
      <c r="E77" s="263" t="s">
        <v>242</v>
      </c>
      <c r="F77" s="263" t="s">
        <v>1344</v>
      </c>
      <c r="G77" s="264" t="s">
        <v>1042</v>
      </c>
      <c r="H77" s="263" t="s">
        <v>1039</v>
      </c>
      <c r="I77" s="263" t="s">
        <v>1081</v>
      </c>
      <c r="J77" s="265" t="s">
        <v>1345</v>
      </c>
      <c r="K77" s="265">
        <v>1238688</v>
      </c>
      <c r="L77" s="265">
        <v>8</v>
      </c>
      <c r="M77" s="265">
        <v>1238688</v>
      </c>
      <c r="N77" s="265">
        <v>8</v>
      </c>
    </row>
    <row r="78" spans="2:14" ht="24">
      <c r="B78" s="264" t="s">
        <v>90</v>
      </c>
      <c r="C78" s="263" t="s">
        <v>1078</v>
      </c>
      <c r="D78" s="263" t="s">
        <v>1079</v>
      </c>
      <c r="E78" s="263" t="s">
        <v>242</v>
      </c>
      <c r="F78" s="263" t="s">
        <v>1323</v>
      </c>
      <c r="G78" s="264" t="s">
        <v>372</v>
      </c>
      <c r="H78" s="263" t="s">
        <v>1039</v>
      </c>
      <c r="I78" s="263" t="s">
        <v>1081</v>
      </c>
      <c r="J78" s="265" t="s">
        <v>1324</v>
      </c>
      <c r="K78" s="265">
        <v>1833744</v>
      </c>
      <c r="L78" s="265">
        <v>12</v>
      </c>
      <c r="M78" s="265">
        <v>1833744</v>
      </c>
      <c r="N78" s="265">
        <v>12</v>
      </c>
    </row>
    <row r="79" spans="2:14" ht="24">
      <c r="B79" s="264" t="s">
        <v>90</v>
      </c>
      <c r="C79" s="263" t="s">
        <v>1078</v>
      </c>
      <c r="D79" s="263" t="s">
        <v>1079</v>
      </c>
      <c r="E79" s="263" t="s">
        <v>242</v>
      </c>
      <c r="F79" s="263" t="s">
        <v>1329</v>
      </c>
      <c r="G79" s="264" t="s">
        <v>367</v>
      </c>
      <c r="H79" s="263" t="s">
        <v>1039</v>
      </c>
      <c r="I79" s="263" t="s">
        <v>1081</v>
      </c>
      <c r="J79" s="265" t="s">
        <v>1330</v>
      </c>
      <c r="K79" s="265">
        <v>968088</v>
      </c>
      <c r="L79" s="265">
        <v>6</v>
      </c>
      <c r="M79" s="265">
        <v>968088</v>
      </c>
      <c r="N79" s="265">
        <v>6</v>
      </c>
    </row>
    <row r="80" spans="2:14" ht="24">
      <c r="B80" s="264" t="s">
        <v>90</v>
      </c>
      <c r="C80" s="263" t="s">
        <v>1078</v>
      </c>
      <c r="D80" s="263" t="s">
        <v>1079</v>
      </c>
      <c r="E80" s="263" t="s">
        <v>242</v>
      </c>
      <c r="F80" s="263" t="s">
        <v>1335</v>
      </c>
      <c r="G80" s="264" t="s">
        <v>376</v>
      </c>
      <c r="H80" s="263" t="s">
        <v>1039</v>
      </c>
      <c r="I80" s="263" t="s">
        <v>1081</v>
      </c>
      <c r="J80" s="265" t="s">
        <v>1283</v>
      </c>
      <c r="K80" s="265">
        <v>1999536</v>
      </c>
      <c r="L80" s="265">
        <v>12</v>
      </c>
      <c r="M80" s="265">
        <v>1999536</v>
      </c>
      <c r="N80" s="265">
        <v>12</v>
      </c>
    </row>
    <row r="81" spans="2:14" ht="24">
      <c r="B81" s="264" t="s">
        <v>90</v>
      </c>
      <c r="C81" s="263" t="s">
        <v>1078</v>
      </c>
      <c r="D81" s="263" t="s">
        <v>1079</v>
      </c>
      <c r="E81" s="263" t="s">
        <v>242</v>
      </c>
      <c r="F81" s="263" t="s">
        <v>1336</v>
      </c>
      <c r="G81" s="264" t="s">
        <v>1043</v>
      </c>
      <c r="H81" s="263" t="s">
        <v>1039</v>
      </c>
      <c r="I81" s="263" t="s">
        <v>1081</v>
      </c>
      <c r="J81" s="265" t="s">
        <v>1337</v>
      </c>
      <c r="K81" s="265">
        <v>746592</v>
      </c>
      <c r="L81" s="265">
        <v>6</v>
      </c>
      <c r="M81" s="265">
        <v>746592</v>
      </c>
      <c r="N81" s="265">
        <v>6</v>
      </c>
    </row>
    <row r="82" spans="2:14" ht="24">
      <c r="B82" s="264" t="s">
        <v>90</v>
      </c>
      <c r="C82" s="263" t="s">
        <v>1078</v>
      </c>
      <c r="D82" s="263" t="s">
        <v>1079</v>
      </c>
      <c r="E82" s="263" t="s">
        <v>242</v>
      </c>
      <c r="F82" s="263" t="s">
        <v>1319</v>
      </c>
      <c r="G82" s="264" t="s">
        <v>1044</v>
      </c>
      <c r="H82" s="263" t="s">
        <v>1039</v>
      </c>
      <c r="I82" s="263" t="s">
        <v>1081</v>
      </c>
      <c r="J82" s="265" t="s">
        <v>1320</v>
      </c>
      <c r="K82" s="265">
        <v>934296</v>
      </c>
      <c r="L82" s="265">
        <v>6</v>
      </c>
      <c r="M82" s="265">
        <v>934296</v>
      </c>
      <c r="N82" s="265">
        <v>6</v>
      </c>
    </row>
    <row r="83" spans="2:14" ht="24">
      <c r="B83" s="264" t="s">
        <v>90</v>
      </c>
      <c r="C83" s="263" t="s">
        <v>1078</v>
      </c>
      <c r="D83" s="263" t="s">
        <v>1079</v>
      </c>
      <c r="E83" s="263" t="s">
        <v>242</v>
      </c>
      <c r="F83" s="263" t="s">
        <v>1338</v>
      </c>
      <c r="G83" s="264" t="s">
        <v>1045</v>
      </c>
      <c r="H83" s="263" t="s">
        <v>1039</v>
      </c>
      <c r="I83" s="263" t="s">
        <v>1081</v>
      </c>
      <c r="J83" s="265" t="s">
        <v>1339</v>
      </c>
      <c r="K83" s="265">
        <v>315880</v>
      </c>
      <c r="L83" s="265">
        <v>2</v>
      </c>
      <c r="M83" s="265">
        <v>315880</v>
      </c>
      <c r="N83" s="265">
        <v>2</v>
      </c>
    </row>
    <row r="84" spans="2:14" ht="36">
      <c r="B84" s="264" t="s">
        <v>90</v>
      </c>
      <c r="C84" s="263" t="s">
        <v>1078</v>
      </c>
      <c r="D84" s="263" t="s">
        <v>1079</v>
      </c>
      <c r="E84" s="263" t="s">
        <v>242</v>
      </c>
      <c r="F84" s="263" t="s">
        <v>1265</v>
      </c>
      <c r="G84" s="264" t="s">
        <v>317</v>
      </c>
      <c r="H84" s="263" t="s">
        <v>293</v>
      </c>
      <c r="I84" s="263" t="s">
        <v>1084</v>
      </c>
      <c r="J84" s="265" t="s">
        <v>1266</v>
      </c>
      <c r="K84" s="265">
        <v>348341</v>
      </c>
      <c r="L84" s="265">
        <v>4</v>
      </c>
      <c r="M84" s="265">
        <v>348341</v>
      </c>
      <c r="N84" s="265">
        <v>4</v>
      </c>
    </row>
    <row r="85" spans="2:14" ht="36">
      <c r="B85" s="264" t="s">
        <v>90</v>
      </c>
      <c r="C85" s="263" t="s">
        <v>1078</v>
      </c>
      <c r="D85" s="263" t="s">
        <v>1079</v>
      </c>
      <c r="E85" s="263" t="s">
        <v>242</v>
      </c>
      <c r="F85" s="263" t="s">
        <v>1222</v>
      </c>
      <c r="G85" s="264" t="s">
        <v>968</v>
      </c>
      <c r="H85" s="263" t="s">
        <v>293</v>
      </c>
      <c r="I85" s="263" t="s">
        <v>1084</v>
      </c>
      <c r="J85" s="265" t="s">
        <v>1223</v>
      </c>
      <c r="K85" s="265">
        <v>2392017</v>
      </c>
      <c r="L85" s="265">
        <v>21</v>
      </c>
      <c r="M85" s="265">
        <v>2392017</v>
      </c>
      <c r="N85" s="265">
        <v>21</v>
      </c>
    </row>
    <row r="86" spans="2:14" ht="36">
      <c r="B86" s="264" t="s">
        <v>90</v>
      </c>
      <c r="C86" s="263" t="s">
        <v>1078</v>
      </c>
      <c r="D86" s="263" t="s">
        <v>1079</v>
      </c>
      <c r="E86" s="263" t="s">
        <v>242</v>
      </c>
      <c r="F86" s="263" t="s">
        <v>1167</v>
      </c>
      <c r="G86" s="264" t="s">
        <v>322</v>
      </c>
      <c r="H86" s="263" t="s">
        <v>293</v>
      </c>
      <c r="I86" s="263" t="s">
        <v>1084</v>
      </c>
      <c r="J86" s="265" t="s">
        <v>1168</v>
      </c>
      <c r="K86" s="265">
        <v>1485710</v>
      </c>
      <c r="L86" s="265">
        <v>11</v>
      </c>
      <c r="M86" s="265">
        <v>1485710</v>
      </c>
      <c r="N86" s="265">
        <v>11</v>
      </c>
    </row>
    <row r="87" spans="2:14" ht="36">
      <c r="B87" s="264" t="s">
        <v>90</v>
      </c>
      <c r="C87" s="263" t="s">
        <v>1078</v>
      </c>
      <c r="D87" s="263" t="s">
        <v>1079</v>
      </c>
      <c r="E87" s="263" t="s">
        <v>242</v>
      </c>
      <c r="F87" s="263" t="s">
        <v>1174</v>
      </c>
      <c r="G87" s="264" t="s">
        <v>345</v>
      </c>
      <c r="H87" s="263" t="s">
        <v>293</v>
      </c>
      <c r="I87" s="263" t="s">
        <v>1084</v>
      </c>
      <c r="J87" s="265" t="s">
        <v>1175</v>
      </c>
      <c r="K87" s="265">
        <v>457389</v>
      </c>
      <c r="L87" s="265">
        <v>4</v>
      </c>
      <c r="M87" s="265">
        <v>457389</v>
      </c>
      <c r="N87" s="265">
        <v>4</v>
      </c>
    </row>
    <row r="88" spans="2:14" ht="36">
      <c r="B88" s="264" t="s">
        <v>90</v>
      </c>
      <c r="C88" s="263" t="s">
        <v>1078</v>
      </c>
      <c r="D88" s="263" t="s">
        <v>1079</v>
      </c>
      <c r="E88" s="263" t="s">
        <v>242</v>
      </c>
      <c r="F88" s="263" t="s">
        <v>1153</v>
      </c>
      <c r="G88" s="264" t="s">
        <v>969</v>
      </c>
      <c r="H88" s="263" t="s">
        <v>293</v>
      </c>
      <c r="I88" s="263" t="s">
        <v>1084</v>
      </c>
      <c r="J88" s="265" t="s">
        <v>1154</v>
      </c>
      <c r="K88" s="265">
        <v>395076</v>
      </c>
      <c r="L88" s="265">
        <v>4</v>
      </c>
      <c r="M88" s="265">
        <v>395076</v>
      </c>
      <c r="N88" s="265">
        <v>4</v>
      </c>
    </row>
    <row r="89" spans="2:14" ht="36">
      <c r="B89" s="264" t="s">
        <v>90</v>
      </c>
      <c r="C89" s="263" t="s">
        <v>1078</v>
      </c>
      <c r="D89" s="263" t="s">
        <v>1079</v>
      </c>
      <c r="E89" s="263" t="s">
        <v>242</v>
      </c>
      <c r="F89" s="263" t="s">
        <v>1094</v>
      </c>
      <c r="G89" s="264" t="s">
        <v>336</v>
      </c>
      <c r="H89" s="263" t="s">
        <v>293</v>
      </c>
      <c r="I89" s="263" t="s">
        <v>1084</v>
      </c>
      <c r="J89" s="265" t="s">
        <v>1095</v>
      </c>
      <c r="K89" s="265">
        <v>279605</v>
      </c>
      <c r="L89" s="265">
        <v>2</v>
      </c>
      <c r="M89" s="265">
        <v>279605</v>
      </c>
      <c r="N89" s="265">
        <v>2</v>
      </c>
    </row>
    <row r="90" spans="2:14" ht="36">
      <c r="B90" s="264" t="s">
        <v>90</v>
      </c>
      <c r="C90" s="263" t="s">
        <v>1078</v>
      </c>
      <c r="D90" s="263" t="s">
        <v>1079</v>
      </c>
      <c r="E90" s="263" t="s">
        <v>242</v>
      </c>
      <c r="F90" s="263" t="s">
        <v>1083</v>
      </c>
      <c r="G90" s="264" t="s">
        <v>312</v>
      </c>
      <c r="H90" s="263" t="s">
        <v>293</v>
      </c>
      <c r="I90" s="263" t="s">
        <v>1084</v>
      </c>
      <c r="J90" s="265" t="s">
        <v>1085</v>
      </c>
      <c r="K90" s="265">
        <v>0</v>
      </c>
      <c r="L90" s="265">
        <v>0</v>
      </c>
      <c r="M90" s="265">
        <v>0</v>
      </c>
      <c r="N90" s="265">
        <v>0</v>
      </c>
    </row>
    <row r="91" spans="2:14" ht="36">
      <c r="B91" s="264" t="s">
        <v>90</v>
      </c>
      <c r="C91" s="263" t="s">
        <v>1078</v>
      </c>
      <c r="D91" s="263" t="s">
        <v>1079</v>
      </c>
      <c r="E91" s="263" t="s">
        <v>242</v>
      </c>
      <c r="F91" s="263" t="s">
        <v>1196</v>
      </c>
      <c r="G91" s="264" t="s">
        <v>334</v>
      </c>
      <c r="H91" s="263" t="s">
        <v>293</v>
      </c>
      <c r="I91" s="263" t="s">
        <v>1084</v>
      </c>
      <c r="J91" s="265" t="s">
        <v>1197</v>
      </c>
      <c r="K91" s="265">
        <v>97043</v>
      </c>
      <c r="L91" s="265">
        <v>1</v>
      </c>
      <c r="M91" s="265">
        <v>97043</v>
      </c>
      <c r="N91" s="265">
        <v>1</v>
      </c>
    </row>
    <row r="92" spans="2:14" ht="36">
      <c r="B92" s="264" t="s">
        <v>90</v>
      </c>
      <c r="C92" s="263" t="s">
        <v>1078</v>
      </c>
      <c r="D92" s="263" t="s">
        <v>1079</v>
      </c>
      <c r="E92" s="263" t="s">
        <v>242</v>
      </c>
      <c r="F92" s="263" t="s">
        <v>1180</v>
      </c>
      <c r="G92" s="264" t="s">
        <v>417</v>
      </c>
      <c r="H92" s="263" t="s">
        <v>293</v>
      </c>
      <c r="I92" s="263" t="s">
        <v>1084</v>
      </c>
      <c r="J92" s="265" t="s">
        <v>1181</v>
      </c>
      <c r="K92" s="265">
        <v>84435</v>
      </c>
      <c r="L92" s="265">
        <v>1</v>
      </c>
      <c r="M92" s="265">
        <v>84435</v>
      </c>
      <c r="N92" s="265">
        <v>1</v>
      </c>
    </row>
    <row r="93" spans="2:14" ht="48">
      <c r="B93" s="264" t="s">
        <v>90</v>
      </c>
      <c r="C93" s="263" t="s">
        <v>1078</v>
      </c>
      <c r="D93" s="263" t="s">
        <v>1090</v>
      </c>
      <c r="E93" s="263" t="s">
        <v>242</v>
      </c>
      <c r="F93" s="263" t="s">
        <v>1492</v>
      </c>
      <c r="G93" s="264" t="s">
        <v>1064</v>
      </c>
      <c r="H93" s="263" t="s">
        <v>284</v>
      </c>
      <c r="I93" s="263" t="s">
        <v>1251</v>
      </c>
      <c r="J93" s="265" t="s">
        <v>1493</v>
      </c>
      <c r="K93" s="265">
        <v>7065673</v>
      </c>
      <c r="L93" s="265">
        <v>24</v>
      </c>
      <c r="M93" s="265">
        <v>7065673</v>
      </c>
      <c r="N93" s="265">
        <v>24</v>
      </c>
    </row>
    <row r="94" spans="2:14" ht="36">
      <c r="B94" s="264" t="s">
        <v>90</v>
      </c>
      <c r="C94" s="263" t="s">
        <v>1078</v>
      </c>
      <c r="D94" s="263" t="s">
        <v>1131</v>
      </c>
      <c r="E94" s="263" t="s">
        <v>242</v>
      </c>
      <c r="F94" s="263" t="s">
        <v>1300</v>
      </c>
      <c r="G94" s="264" t="s">
        <v>362</v>
      </c>
      <c r="H94" s="263" t="s">
        <v>283</v>
      </c>
      <c r="I94" s="263" t="s">
        <v>1251</v>
      </c>
      <c r="J94" s="265" t="s">
        <v>1301</v>
      </c>
      <c r="K94" s="265">
        <v>-534204</v>
      </c>
      <c r="L94" s="265">
        <v>-2</v>
      </c>
      <c r="M94" s="265">
        <v>-534204</v>
      </c>
      <c r="N94" s="265">
        <v>-2</v>
      </c>
    </row>
    <row r="95" spans="2:14" ht="24">
      <c r="B95" s="264" t="s">
        <v>90</v>
      </c>
      <c r="C95" s="263" t="s">
        <v>1078</v>
      </c>
      <c r="D95" s="263" t="s">
        <v>1079</v>
      </c>
      <c r="E95" s="263" t="s">
        <v>242</v>
      </c>
      <c r="F95" s="263" t="s">
        <v>1288</v>
      </c>
      <c r="G95" s="264" t="s">
        <v>1006</v>
      </c>
      <c r="H95" s="263" t="s">
        <v>302</v>
      </c>
      <c r="I95" s="263" t="s">
        <v>1183</v>
      </c>
      <c r="J95" s="265" t="s">
        <v>1289</v>
      </c>
      <c r="K95" s="265">
        <v>350196</v>
      </c>
      <c r="L95" s="265">
        <v>2</v>
      </c>
      <c r="M95" s="265">
        <v>350196</v>
      </c>
      <c r="N95" s="265">
        <v>2</v>
      </c>
    </row>
    <row r="96" spans="2:14" ht="24">
      <c r="B96" s="264" t="s">
        <v>90</v>
      </c>
      <c r="C96" s="263" t="s">
        <v>1078</v>
      </c>
      <c r="D96" s="263" t="s">
        <v>1079</v>
      </c>
      <c r="E96" s="263" t="s">
        <v>242</v>
      </c>
      <c r="F96" s="263" t="s">
        <v>1273</v>
      </c>
      <c r="G96" s="264" t="s">
        <v>1007</v>
      </c>
      <c r="H96" s="263" t="s">
        <v>302</v>
      </c>
      <c r="I96" s="263" t="s">
        <v>1183</v>
      </c>
      <c r="J96" s="265" t="s">
        <v>1274</v>
      </c>
      <c r="K96" s="265">
        <v>362054</v>
      </c>
      <c r="L96" s="265">
        <v>2</v>
      </c>
      <c r="M96" s="265">
        <v>362054</v>
      </c>
      <c r="N96" s="265">
        <v>2</v>
      </c>
    </row>
    <row r="97" spans="2:14" ht="24">
      <c r="B97" s="264" t="s">
        <v>90</v>
      </c>
      <c r="C97" s="263" t="s">
        <v>1078</v>
      </c>
      <c r="D97" s="263" t="s">
        <v>1079</v>
      </c>
      <c r="E97" s="263" t="s">
        <v>242</v>
      </c>
      <c r="F97" s="263" t="s">
        <v>1531</v>
      </c>
      <c r="G97" s="264" t="s">
        <v>311</v>
      </c>
      <c r="H97" s="263" t="s">
        <v>291</v>
      </c>
      <c r="I97" s="263" t="s">
        <v>1088</v>
      </c>
      <c r="J97" s="265" t="s">
        <v>1532</v>
      </c>
      <c r="K97" s="265">
        <v>0</v>
      </c>
      <c r="L97" s="265">
        <v>0</v>
      </c>
      <c r="M97" s="265">
        <v>0</v>
      </c>
      <c r="N97" s="265">
        <v>0</v>
      </c>
    </row>
    <row r="98" spans="2:14" ht="48">
      <c r="B98" s="264" t="s">
        <v>90</v>
      </c>
      <c r="C98" s="263" t="s">
        <v>1078</v>
      </c>
      <c r="D98" s="263" t="s">
        <v>1159</v>
      </c>
      <c r="E98" s="263" t="s">
        <v>242</v>
      </c>
      <c r="F98" s="263" t="s">
        <v>1685</v>
      </c>
      <c r="G98" s="264" t="s">
        <v>1686</v>
      </c>
      <c r="H98" s="263" t="s">
        <v>298</v>
      </c>
      <c r="I98" s="263" t="s">
        <v>1088</v>
      </c>
      <c r="J98" s="265" t="s">
        <v>1687</v>
      </c>
      <c r="K98" s="265">
        <v>140685</v>
      </c>
      <c r="L98" s="265">
        <v>2</v>
      </c>
      <c r="M98" s="265">
        <v>140685</v>
      </c>
      <c r="N98" s="265">
        <v>2</v>
      </c>
    </row>
    <row r="99" spans="2:14" ht="36">
      <c r="B99" s="264" t="s">
        <v>90</v>
      </c>
      <c r="C99" s="263" t="s">
        <v>1078</v>
      </c>
      <c r="D99" s="263" t="s">
        <v>1079</v>
      </c>
      <c r="E99" s="263" t="s">
        <v>242</v>
      </c>
      <c r="F99" s="263" t="s">
        <v>1348</v>
      </c>
      <c r="G99" s="264" t="s">
        <v>970</v>
      </c>
      <c r="H99" s="263" t="s">
        <v>971</v>
      </c>
      <c r="I99" s="263" t="s">
        <v>1092</v>
      </c>
      <c r="J99" s="265" t="s">
        <v>1349</v>
      </c>
      <c r="K99" s="265">
        <v>1596593</v>
      </c>
      <c r="L99" s="265">
        <v>10</v>
      </c>
      <c r="M99" s="265">
        <v>1596593</v>
      </c>
      <c r="N99" s="265">
        <v>10</v>
      </c>
    </row>
    <row r="100" spans="2:14" ht="36">
      <c r="B100" s="264" t="s">
        <v>90</v>
      </c>
      <c r="C100" s="263" t="s">
        <v>1078</v>
      </c>
      <c r="D100" s="263" t="s">
        <v>1086</v>
      </c>
      <c r="E100" s="263" t="s">
        <v>242</v>
      </c>
      <c r="F100" s="263" t="s">
        <v>1232</v>
      </c>
      <c r="G100" s="264" t="s">
        <v>972</v>
      </c>
      <c r="H100" s="263" t="s">
        <v>295</v>
      </c>
      <c r="I100" s="263" t="s">
        <v>1092</v>
      </c>
      <c r="J100" s="265" t="s">
        <v>1233</v>
      </c>
      <c r="K100" s="265">
        <v>281247</v>
      </c>
      <c r="L100" s="265">
        <v>3</v>
      </c>
      <c r="M100" s="265">
        <v>281247</v>
      </c>
      <c r="N100" s="265">
        <v>3</v>
      </c>
    </row>
    <row r="101" spans="2:14" ht="48">
      <c r="B101" s="264" t="s">
        <v>90</v>
      </c>
      <c r="C101" s="263" t="s">
        <v>1078</v>
      </c>
      <c r="D101" s="263" t="s">
        <v>1090</v>
      </c>
      <c r="E101" s="263" t="s">
        <v>242</v>
      </c>
      <c r="F101" s="263" t="s">
        <v>1432</v>
      </c>
      <c r="G101" s="264" t="s">
        <v>1034</v>
      </c>
      <c r="H101" s="263" t="s">
        <v>285</v>
      </c>
      <c r="I101" s="263" t="s">
        <v>1092</v>
      </c>
      <c r="J101" s="265" t="s">
        <v>1433</v>
      </c>
      <c r="K101" s="265">
        <v>0</v>
      </c>
      <c r="L101" s="265">
        <v>0</v>
      </c>
      <c r="M101" s="265">
        <v>0</v>
      </c>
      <c r="N101" s="265">
        <v>0</v>
      </c>
    </row>
    <row r="102" spans="2:14" ht="24">
      <c r="B102" s="264" t="s">
        <v>90</v>
      </c>
      <c r="C102" s="263" t="s">
        <v>1078</v>
      </c>
      <c r="D102" s="263" t="s">
        <v>1090</v>
      </c>
      <c r="E102" s="263" t="s">
        <v>242</v>
      </c>
      <c r="F102" s="263" t="s">
        <v>1224</v>
      </c>
      <c r="G102" s="264" t="s">
        <v>331</v>
      </c>
      <c r="H102" s="263" t="s">
        <v>285</v>
      </c>
      <c r="I102" s="263" t="s">
        <v>1092</v>
      </c>
      <c r="J102" s="265" t="s">
        <v>1225</v>
      </c>
      <c r="K102" s="265">
        <v>-655552</v>
      </c>
      <c r="L102" s="265">
        <v>-1</v>
      </c>
      <c r="M102" s="265">
        <v>-655552</v>
      </c>
      <c r="N102" s="265">
        <v>-1</v>
      </c>
    </row>
    <row r="103" spans="2:14" ht="48">
      <c r="B103" s="264" t="s">
        <v>90</v>
      </c>
      <c r="C103" s="263" t="s">
        <v>1078</v>
      </c>
      <c r="D103" s="263" t="s">
        <v>1079</v>
      </c>
      <c r="E103" s="263" t="s">
        <v>242</v>
      </c>
      <c r="F103" s="263" t="s">
        <v>1275</v>
      </c>
      <c r="G103" s="264" t="s">
        <v>413</v>
      </c>
      <c r="H103" s="263" t="s">
        <v>414</v>
      </c>
      <c r="I103" s="263" t="s">
        <v>1092</v>
      </c>
      <c r="J103" s="265" t="s">
        <v>1276</v>
      </c>
      <c r="K103" s="265">
        <v>553365</v>
      </c>
      <c r="L103" s="265">
        <v>4</v>
      </c>
      <c r="M103" s="265">
        <v>553365</v>
      </c>
      <c r="N103" s="265">
        <v>4</v>
      </c>
    </row>
    <row r="104" spans="2:14" ht="36">
      <c r="B104" s="264" t="s">
        <v>90</v>
      </c>
      <c r="C104" s="263" t="s">
        <v>1078</v>
      </c>
      <c r="D104" s="263" t="s">
        <v>1131</v>
      </c>
      <c r="E104" s="263" t="s">
        <v>242</v>
      </c>
      <c r="F104" s="263" t="s">
        <v>1430</v>
      </c>
      <c r="G104" s="264" t="s">
        <v>1031</v>
      </c>
      <c r="H104" s="263" t="s">
        <v>284</v>
      </c>
      <c r="I104" s="263" t="s">
        <v>1092</v>
      </c>
      <c r="J104" s="265" t="s">
        <v>1431</v>
      </c>
      <c r="K104" s="265">
        <v>0</v>
      </c>
      <c r="L104" s="265">
        <v>0</v>
      </c>
      <c r="M104" s="265">
        <v>0</v>
      </c>
      <c r="N104" s="265">
        <v>0</v>
      </c>
    </row>
    <row r="105" spans="2:14" ht="36">
      <c r="B105" s="264" t="s">
        <v>90</v>
      </c>
      <c r="C105" s="263" t="s">
        <v>1078</v>
      </c>
      <c r="D105" s="263" t="s">
        <v>1131</v>
      </c>
      <c r="E105" s="263" t="s">
        <v>242</v>
      </c>
      <c r="F105" s="263" t="s">
        <v>1305</v>
      </c>
      <c r="G105" s="264" t="s">
        <v>350</v>
      </c>
      <c r="H105" s="263" t="s">
        <v>284</v>
      </c>
      <c r="I105" s="263" t="s">
        <v>1092</v>
      </c>
      <c r="J105" s="265" t="s">
        <v>1306</v>
      </c>
      <c r="K105" s="265">
        <v>1287107</v>
      </c>
      <c r="L105" s="265">
        <v>4</v>
      </c>
      <c r="M105" s="265">
        <v>1287107</v>
      </c>
      <c r="N105" s="265">
        <v>4</v>
      </c>
    </row>
    <row r="106" spans="2:14" ht="36">
      <c r="B106" s="264" t="s">
        <v>90</v>
      </c>
      <c r="C106" s="263" t="s">
        <v>1078</v>
      </c>
      <c r="D106" s="263" t="s">
        <v>1131</v>
      </c>
      <c r="E106" s="263" t="s">
        <v>242</v>
      </c>
      <c r="F106" s="263" t="s">
        <v>1619</v>
      </c>
      <c r="G106" s="264" t="s">
        <v>1620</v>
      </c>
      <c r="H106" s="263" t="s">
        <v>288</v>
      </c>
      <c r="I106" s="263" t="s">
        <v>1092</v>
      </c>
      <c r="J106" s="265" t="s">
        <v>1621</v>
      </c>
      <c r="K106" s="265">
        <v>661309</v>
      </c>
      <c r="L106" s="265">
        <v>2</v>
      </c>
      <c r="M106" s="265">
        <v>661309</v>
      </c>
      <c r="N106" s="265">
        <v>2</v>
      </c>
    </row>
    <row r="107" spans="2:14" ht="36">
      <c r="B107" s="264" t="s">
        <v>90</v>
      </c>
      <c r="C107" s="263" t="s">
        <v>1078</v>
      </c>
      <c r="D107" s="263" t="s">
        <v>1079</v>
      </c>
      <c r="E107" s="263" t="s">
        <v>242</v>
      </c>
      <c r="F107" s="263" t="s">
        <v>1149</v>
      </c>
      <c r="G107" s="264" t="s">
        <v>976</v>
      </c>
      <c r="H107" s="263" t="s">
        <v>292</v>
      </c>
      <c r="I107" s="263" t="s">
        <v>1092</v>
      </c>
      <c r="J107" s="265" t="s">
        <v>1150</v>
      </c>
      <c r="K107" s="265">
        <v>2054152</v>
      </c>
      <c r="L107" s="265">
        <v>8</v>
      </c>
      <c r="M107" s="265">
        <v>2054152</v>
      </c>
      <c r="N107" s="265">
        <v>8</v>
      </c>
    </row>
    <row r="108" spans="2:14" ht="36">
      <c r="B108" s="264" t="s">
        <v>90</v>
      </c>
      <c r="C108" s="263" t="s">
        <v>1078</v>
      </c>
      <c r="D108" s="263" t="s">
        <v>1086</v>
      </c>
      <c r="E108" s="263" t="s">
        <v>242</v>
      </c>
      <c r="F108" s="263" t="s">
        <v>1146</v>
      </c>
      <c r="G108" s="264" t="s">
        <v>424</v>
      </c>
      <c r="H108" s="263" t="s">
        <v>408</v>
      </c>
      <c r="I108" s="263" t="s">
        <v>1092</v>
      </c>
      <c r="J108" s="265" t="s">
        <v>1147</v>
      </c>
      <c r="K108" s="265">
        <v>0</v>
      </c>
      <c r="L108" s="265">
        <v>0</v>
      </c>
      <c r="M108" s="265">
        <v>0</v>
      </c>
      <c r="N108" s="265">
        <v>0</v>
      </c>
    </row>
    <row r="109" spans="2:14" ht="48">
      <c r="B109" s="264" t="s">
        <v>90</v>
      </c>
      <c r="C109" s="263" t="s">
        <v>1078</v>
      </c>
      <c r="D109" s="263" t="s">
        <v>1079</v>
      </c>
      <c r="E109" s="263" t="s">
        <v>242</v>
      </c>
      <c r="F109" s="263" t="s">
        <v>1246</v>
      </c>
      <c r="G109" s="264" t="s">
        <v>959</v>
      </c>
      <c r="H109" s="263" t="s">
        <v>960</v>
      </c>
      <c r="I109" s="263" t="s">
        <v>1092</v>
      </c>
      <c r="J109" s="265" t="s">
        <v>1247</v>
      </c>
      <c r="K109" s="265">
        <v>-793196</v>
      </c>
      <c r="L109" s="265">
        <v>-3</v>
      </c>
      <c r="M109" s="265">
        <v>-793196</v>
      </c>
      <c r="N109" s="265">
        <v>-3</v>
      </c>
    </row>
    <row r="110" spans="2:14" ht="60">
      <c r="B110" s="264" t="s">
        <v>90</v>
      </c>
      <c r="C110" s="263" t="s">
        <v>1078</v>
      </c>
      <c r="D110" s="263" t="s">
        <v>1079</v>
      </c>
      <c r="E110" s="263" t="s">
        <v>242</v>
      </c>
      <c r="F110" s="263" t="s">
        <v>1631</v>
      </c>
      <c r="G110" s="264" t="s">
        <v>1632</v>
      </c>
      <c r="H110" s="263" t="s">
        <v>292</v>
      </c>
      <c r="I110" s="263" t="s">
        <v>1092</v>
      </c>
      <c r="J110" s="265" t="s">
        <v>1242</v>
      </c>
      <c r="K110" s="265">
        <v>1436181</v>
      </c>
      <c r="L110" s="265">
        <v>8</v>
      </c>
      <c r="M110" s="265">
        <v>1436181</v>
      </c>
      <c r="N110" s="265">
        <v>8</v>
      </c>
    </row>
    <row r="111" spans="2:14" ht="24">
      <c r="B111" s="264" t="s">
        <v>90</v>
      </c>
      <c r="C111" s="263" t="s">
        <v>1078</v>
      </c>
      <c r="D111" s="263" t="s">
        <v>1090</v>
      </c>
      <c r="E111" s="263" t="s">
        <v>242</v>
      </c>
      <c r="F111" s="263" t="s">
        <v>1091</v>
      </c>
      <c r="G111" s="264" t="s">
        <v>321</v>
      </c>
      <c r="H111" s="263" t="s">
        <v>361</v>
      </c>
      <c r="I111" s="263" t="s">
        <v>1092</v>
      </c>
      <c r="J111" s="265" t="s">
        <v>1093</v>
      </c>
      <c r="K111" s="265">
        <v>411145</v>
      </c>
      <c r="L111" s="265">
        <v>4</v>
      </c>
      <c r="M111" s="265">
        <v>411145</v>
      </c>
      <c r="N111" s="265">
        <v>4</v>
      </c>
    </row>
  </sheetData>
  <autoFilter ref="B2:N111" xr:uid="{DEB9A4D9-1527-413C-89A9-CB2C88D0AA94}"/>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0FF65-9AC5-4D2E-A3F7-CFA352A1804F}">
  <dimension ref="D3:O120"/>
  <sheetViews>
    <sheetView workbookViewId="0">
      <selection activeCell="I6" sqref="I6"/>
    </sheetView>
  </sheetViews>
  <sheetFormatPr defaultRowHeight="16.5"/>
  <cols>
    <col min="12" max="12" width="19.25" bestFit="1" customWidth="1"/>
  </cols>
  <sheetData>
    <row r="3" spans="4:13">
      <c r="D3" s="91" t="s">
        <v>1503</v>
      </c>
      <c r="E3" s="93">
        <v>60</v>
      </c>
      <c r="H3" t="s">
        <v>303</v>
      </c>
      <c r="I3">
        <f>SUMIF($D:$D,H3,$E:$E)</f>
        <v>90</v>
      </c>
      <c r="L3" t="s">
        <v>287</v>
      </c>
      <c r="M3">
        <v>517</v>
      </c>
    </row>
    <row r="4" spans="4:13" ht="24">
      <c r="D4" s="91" t="s">
        <v>287</v>
      </c>
      <c r="E4" s="93">
        <v>19</v>
      </c>
      <c r="H4" t="s">
        <v>287</v>
      </c>
      <c r="I4">
        <f t="shared" ref="I4:I27" si="0">SUMIF($D:$D,H4,$E:$E)</f>
        <v>517</v>
      </c>
      <c r="L4" t="s">
        <v>1039</v>
      </c>
      <c r="M4">
        <v>106</v>
      </c>
    </row>
    <row r="5" spans="4:13" ht="24">
      <c r="D5" s="91" t="s">
        <v>287</v>
      </c>
      <c r="E5" s="93">
        <v>44</v>
      </c>
      <c r="H5" t="s">
        <v>297</v>
      </c>
      <c r="I5">
        <f t="shared" si="0"/>
        <v>8</v>
      </c>
      <c r="L5" t="s">
        <v>293</v>
      </c>
      <c r="M5">
        <v>105</v>
      </c>
    </row>
    <row r="6" spans="4:13">
      <c r="D6" s="91" t="s">
        <v>297</v>
      </c>
      <c r="E6" s="93">
        <v>4</v>
      </c>
      <c r="H6" t="s">
        <v>304</v>
      </c>
      <c r="I6">
        <f t="shared" si="0"/>
        <v>28</v>
      </c>
      <c r="L6" t="s">
        <v>303</v>
      </c>
      <c r="M6">
        <v>90</v>
      </c>
    </row>
    <row r="7" spans="4:13">
      <c r="D7" s="91" t="s">
        <v>304</v>
      </c>
      <c r="E7" s="93">
        <v>4</v>
      </c>
      <c r="H7" t="s">
        <v>305</v>
      </c>
      <c r="I7">
        <f t="shared" si="0"/>
        <v>2</v>
      </c>
      <c r="L7" t="s">
        <v>361</v>
      </c>
      <c r="M7">
        <v>50</v>
      </c>
    </row>
    <row r="8" spans="4:13">
      <c r="D8" s="91" t="s">
        <v>304</v>
      </c>
      <c r="E8" s="93">
        <v>1</v>
      </c>
      <c r="H8" t="s">
        <v>293</v>
      </c>
      <c r="I8">
        <f t="shared" si="0"/>
        <v>105</v>
      </c>
      <c r="L8" t="s">
        <v>289</v>
      </c>
      <c r="M8">
        <v>42</v>
      </c>
    </row>
    <row r="9" spans="4:13">
      <c r="D9" s="91" t="s">
        <v>305</v>
      </c>
      <c r="E9" s="93">
        <v>2</v>
      </c>
      <c r="H9" t="s">
        <v>1039</v>
      </c>
      <c r="I9">
        <f t="shared" si="0"/>
        <v>106</v>
      </c>
      <c r="L9" t="s">
        <v>304</v>
      </c>
      <c r="M9">
        <v>28</v>
      </c>
    </row>
    <row r="10" spans="4:13">
      <c r="D10" s="91" t="s">
        <v>293</v>
      </c>
      <c r="E10" s="93">
        <v>8</v>
      </c>
      <c r="H10" t="s">
        <v>283</v>
      </c>
      <c r="I10">
        <f t="shared" si="0"/>
        <v>14</v>
      </c>
      <c r="L10" t="s">
        <v>298</v>
      </c>
      <c r="M10">
        <v>22</v>
      </c>
    </row>
    <row r="11" spans="4:13">
      <c r="D11" s="91" t="s">
        <v>293</v>
      </c>
      <c r="E11" s="93">
        <v>2</v>
      </c>
      <c r="H11" t="s">
        <v>300</v>
      </c>
      <c r="I11">
        <f t="shared" si="0"/>
        <v>4</v>
      </c>
      <c r="L11" t="s">
        <v>283</v>
      </c>
      <c r="M11">
        <v>14</v>
      </c>
    </row>
    <row r="12" spans="4:13">
      <c r="D12" s="91" t="s">
        <v>293</v>
      </c>
      <c r="E12" s="93">
        <v>19</v>
      </c>
      <c r="H12" t="s">
        <v>289</v>
      </c>
      <c r="I12">
        <f t="shared" si="0"/>
        <v>42</v>
      </c>
      <c r="L12" t="s">
        <v>296</v>
      </c>
      <c r="M12">
        <v>11</v>
      </c>
    </row>
    <row r="13" spans="4:13">
      <c r="D13" s="91" t="s">
        <v>1039</v>
      </c>
      <c r="E13" s="93">
        <v>6</v>
      </c>
      <c r="H13" t="s">
        <v>288</v>
      </c>
      <c r="I13">
        <f t="shared" si="0"/>
        <v>2</v>
      </c>
      <c r="L13" t="s">
        <v>297</v>
      </c>
      <c r="M13">
        <v>8</v>
      </c>
    </row>
    <row r="14" spans="4:13">
      <c r="D14" s="91" t="s">
        <v>1039</v>
      </c>
      <c r="E14" s="93">
        <v>4</v>
      </c>
      <c r="H14" t="s">
        <v>284</v>
      </c>
      <c r="I14">
        <f t="shared" si="0"/>
        <v>1</v>
      </c>
      <c r="L14" t="s">
        <v>410</v>
      </c>
      <c r="M14">
        <v>8</v>
      </c>
    </row>
    <row r="15" spans="4:13">
      <c r="D15" s="91" t="s">
        <v>1039</v>
      </c>
      <c r="E15" s="93">
        <v>4</v>
      </c>
      <c r="H15" t="s">
        <v>292</v>
      </c>
      <c r="I15">
        <f t="shared" si="0"/>
        <v>2</v>
      </c>
      <c r="L15" t="s">
        <v>414</v>
      </c>
      <c r="M15">
        <v>8</v>
      </c>
    </row>
    <row r="16" spans="4:13">
      <c r="D16" s="91" t="s">
        <v>293</v>
      </c>
      <c r="E16" s="93">
        <v>4</v>
      </c>
      <c r="H16" t="s">
        <v>410</v>
      </c>
      <c r="I16">
        <f t="shared" si="0"/>
        <v>8</v>
      </c>
      <c r="L16" t="s">
        <v>300</v>
      </c>
      <c r="M16">
        <v>4</v>
      </c>
    </row>
    <row r="17" spans="4:13" ht="24">
      <c r="D17" s="91" t="s">
        <v>283</v>
      </c>
      <c r="E17" s="93">
        <v>2</v>
      </c>
      <c r="H17" t="s">
        <v>983</v>
      </c>
      <c r="I17">
        <f t="shared" si="0"/>
        <v>4</v>
      </c>
      <c r="L17" t="s">
        <v>983</v>
      </c>
      <c r="M17">
        <v>4</v>
      </c>
    </row>
    <row r="18" spans="4:13" ht="24">
      <c r="D18" s="91" t="s">
        <v>283</v>
      </c>
      <c r="E18" s="93">
        <v>2</v>
      </c>
      <c r="H18" t="s">
        <v>296</v>
      </c>
      <c r="I18">
        <f t="shared" si="0"/>
        <v>11</v>
      </c>
      <c r="L18" t="s">
        <v>305</v>
      </c>
      <c r="M18">
        <v>2</v>
      </c>
    </row>
    <row r="19" spans="4:13" ht="24">
      <c r="D19" s="91" t="s">
        <v>287</v>
      </c>
      <c r="E19" s="93">
        <v>111</v>
      </c>
      <c r="H19" t="s">
        <v>285</v>
      </c>
      <c r="I19">
        <f t="shared" si="0"/>
        <v>-3</v>
      </c>
      <c r="L19" t="s">
        <v>288</v>
      </c>
      <c r="M19">
        <v>2</v>
      </c>
    </row>
    <row r="20" spans="4:13" ht="24">
      <c r="D20" s="91" t="s">
        <v>283</v>
      </c>
      <c r="E20" s="93">
        <v>2</v>
      </c>
      <c r="H20" t="s">
        <v>988</v>
      </c>
      <c r="I20">
        <f t="shared" si="0"/>
        <v>1</v>
      </c>
      <c r="L20" t="s">
        <v>292</v>
      </c>
      <c r="M20">
        <v>2</v>
      </c>
    </row>
    <row r="21" spans="4:13">
      <c r="D21" s="91" t="s">
        <v>304</v>
      </c>
      <c r="E21" s="93">
        <v>1</v>
      </c>
      <c r="H21" t="s">
        <v>971</v>
      </c>
      <c r="I21">
        <f t="shared" si="0"/>
        <v>-1</v>
      </c>
      <c r="L21" t="s">
        <v>284</v>
      </c>
      <c r="M21">
        <v>1</v>
      </c>
    </row>
    <row r="22" spans="4:13">
      <c r="D22" s="91" t="s">
        <v>1039</v>
      </c>
      <c r="E22" s="93">
        <v>10</v>
      </c>
      <c r="H22" t="s">
        <v>298</v>
      </c>
      <c r="I22">
        <f t="shared" si="0"/>
        <v>22</v>
      </c>
      <c r="L22" t="s">
        <v>988</v>
      </c>
      <c r="M22">
        <v>1</v>
      </c>
    </row>
    <row r="23" spans="4:13">
      <c r="D23" s="91" t="s">
        <v>1039</v>
      </c>
      <c r="E23" s="93">
        <v>4</v>
      </c>
      <c r="H23" t="s">
        <v>295</v>
      </c>
      <c r="I23">
        <f t="shared" si="0"/>
        <v>-5</v>
      </c>
      <c r="L23" t="s">
        <v>294</v>
      </c>
      <c r="M23">
        <v>1</v>
      </c>
    </row>
    <row r="24" spans="4:13">
      <c r="D24" s="91" t="s">
        <v>1039</v>
      </c>
      <c r="E24" s="93">
        <v>4</v>
      </c>
      <c r="H24" t="s">
        <v>361</v>
      </c>
      <c r="I24">
        <f t="shared" si="0"/>
        <v>50</v>
      </c>
      <c r="L24" t="s">
        <v>971</v>
      </c>
      <c r="M24">
        <v>-1</v>
      </c>
    </row>
    <row r="25" spans="4:13">
      <c r="D25" s="91" t="s">
        <v>1039</v>
      </c>
      <c r="E25" s="93">
        <v>4</v>
      </c>
      <c r="H25" t="s">
        <v>414</v>
      </c>
      <c r="I25">
        <f t="shared" si="0"/>
        <v>8</v>
      </c>
      <c r="L25" t="s">
        <v>285</v>
      </c>
      <c r="M25">
        <v>-3</v>
      </c>
    </row>
    <row r="26" spans="4:13">
      <c r="D26" s="91" t="s">
        <v>300</v>
      </c>
      <c r="E26" s="93">
        <v>4</v>
      </c>
      <c r="H26" t="s">
        <v>294</v>
      </c>
      <c r="I26">
        <f t="shared" si="0"/>
        <v>1</v>
      </c>
      <c r="L26" t="s">
        <v>295</v>
      </c>
      <c r="M26">
        <v>-5</v>
      </c>
    </row>
    <row r="27" spans="4:13">
      <c r="D27" s="91" t="s">
        <v>293</v>
      </c>
      <c r="E27" s="93">
        <v>8</v>
      </c>
      <c r="H27" t="s">
        <v>960</v>
      </c>
      <c r="I27">
        <f t="shared" si="0"/>
        <v>-5</v>
      </c>
      <c r="L27" t="s">
        <v>960</v>
      </c>
      <c r="M27">
        <v>-5</v>
      </c>
    </row>
    <row r="28" spans="4:13">
      <c r="D28" s="91" t="s">
        <v>293</v>
      </c>
      <c r="E28" s="93">
        <v>4</v>
      </c>
    </row>
    <row r="29" spans="4:13">
      <c r="D29" s="91" t="s">
        <v>293</v>
      </c>
      <c r="E29" s="93">
        <v>24</v>
      </c>
    </row>
    <row r="30" spans="4:13">
      <c r="D30" s="91" t="s">
        <v>289</v>
      </c>
      <c r="E30" s="93">
        <v>4</v>
      </c>
    </row>
    <row r="31" spans="4:13">
      <c r="D31" s="91" t="s">
        <v>288</v>
      </c>
      <c r="E31" s="93">
        <v>2</v>
      </c>
    </row>
    <row r="32" spans="4:13" ht="24">
      <c r="D32" s="91" t="s">
        <v>284</v>
      </c>
      <c r="E32" s="93">
        <v>1</v>
      </c>
    </row>
    <row r="33" spans="4:5">
      <c r="D33" s="91" t="s">
        <v>292</v>
      </c>
      <c r="E33" s="93">
        <v>2</v>
      </c>
    </row>
    <row r="34" spans="4:5">
      <c r="D34" s="91" t="s">
        <v>289</v>
      </c>
      <c r="E34" s="93">
        <v>4</v>
      </c>
    </row>
    <row r="35" spans="4:5">
      <c r="D35" s="91" t="s">
        <v>410</v>
      </c>
      <c r="E35" s="93">
        <v>8</v>
      </c>
    </row>
    <row r="36" spans="4:5" ht="24">
      <c r="D36" s="91" t="s">
        <v>287</v>
      </c>
      <c r="E36" s="93">
        <v>-4</v>
      </c>
    </row>
    <row r="37" spans="4:5">
      <c r="D37" s="91" t="s">
        <v>305</v>
      </c>
      <c r="E37" s="93">
        <v>-4</v>
      </c>
    </row>
    <row r="38" spans="4:5">
      <c r="D38" s="91" t="s">
        <v>1039</v>
      </c>
      <c r="E38" s="93">
        <v>4</v>
      </c>
    </row>
    <row r="39" spans="4:5">
      <c r="D39" s="91" t="s">
        <v>1039</v>
      </c>
      <c r="E39" s="93">
        <v>2</v>
      </c>
    </row>
    <row r="40" spans="4:5">
      <c r="D40" s="91" t="s">
        <v>1039</v>
      </c>
      <c r="E40" s="93">
        <v>4</v>
      </c>
    </row>
    <row r="41" spans="4:5">
      <c r="D41" s="91" t="s">
        <v>293</v>
      </c>
      <c r="E41" s="93">
        <v>0</v>
      </c>
    </row>
    <row r="42" spans="4:5">
      <c r="D42" s="91" t="s">
        <v>983</v>
      </c>
      <c r="E42" s="93">
        <v>4</v>
      </c>
    </row>
    <row r="43" spans="4:5">
      <c r="D43" s="91" t="s">
        <v>296</v>
      </c>
      <c r="E43" s="93">
        <v>5</v>
      </c>
    </row>
    <row r="44" spans="4:5" ht="24">
      <c r="D44" s="91" t="s">
        <v>283</v>
      </c>
      <c r="E44" s="93">
        <v>-4</v>
      </c>
    </row>
    <row r="45" spans="4:5" ht="24">
      <c r="D45" s="91" t="s">
        <v>285</v>
      </c>
      <c r="E45" s="93">
        <v>-11</v>
      </c>
    </row>
    <row r="46" spans="4:5">
      <c r="D46" s="91" t="s">
        <v>303</v>
      </c>
      <c r="E46" s="93">
        <v>30</v>
      </c>
    </row>
    <row r="47" spans="4:5" ht="24">
      <c r="D47" s="91" t="s">
        <v>287</v>
      </c>
      <c r="E47" s="93">
        <v>100</v>
      </c>
    </row>
    <row r="48" spans="4:5">
      <c r="D48" s="91" t="s">
        <v>304</v>
      </c>
      <c r="E48" s="93">
        <v>7</v>
      </c>
    </row>
    <row r="49" spans="4:5">
      <c r="D49" s="91" t="s">
        <v>305</v>
      </c>
      <c r="E49" s="93">
        <v>2</v>
      </c>
    </row>
    <row r="50" spans="4:5" ht="24">
      <c r="D50" s="91" t="s">
        <v>285</v>
      </c>
      <c r="E50" s="93">
        <v>4</v>
      </c>
    </row>
    <row r="51" spans="4:5">
      <c r="D51" s="91" t="s">
        <v>1039</v>
      </c>
      <c r="E51" s="93">
        <v>4</v>
      </c>
    </row>
    <row r="52" spans="4:5">
      <c r="D52" s="91" t="s">
        <v>1039</v>
      </c>
      <c r="E52" s="93">
        <v>4</v>
      </c>
    </row>
    <row r="53" spans="4:5">
      <c r="D53" s="91" t="s">
        <v>293</v>
      </c>
      <c r="E53" s="93">
        <v>0</v>
      </c>
    </row>
    <row r="54" spans="4:5">
      <c r="D54" s="91" t="s">
        <v>1039</v>
      </c>
      <c r="E54" s="93">
        <v>4</v>
      </c>
    </row>
    <row r="55" spans="4:5">
      <c r="D55" s="91" t="s">
        <v>293</v>
      </c>
      <c r="E55" s="93">
        <v>14</v>
      </c>
    </row>
    <row r="56" spans="4:5">
      <c r="D56" s="91" t="s">
        <v>293</v>
      </c>
      <c r="E56" s="93">
        <v>4</v>
      </c>
    </row>
    <row r="57" spans="4:5">
      <c r="D57" s="91" t="s">
        <v>988</v>
      </c>
      <c r="E57" s="93">
        <v>1</v>
      </c>
    </row>
    <row r="58" spans="4:5">
      <c r="D58" s="91" t="s">
        <v>971</v>
      </c>
      <c r="E58" s="93">
        <v>-1</v>
      </c>
    </row>
    <row r="59" spans="4:5" ht="24">
      <c r="D59" s="91" t="s">
        <v>287</v>
      </c>
      <c r="E59" s="93">
        <v>26</v>
      </c>
    </row>
    <row r="60" spans="4:5" ht="24">
      <c r="D60" s="91" t="s">
        <v>287</v>
      </c>
      <c r="E60" s="93">
        <v>85</v>
      </c>
    </row>
    <row r="61" spans="4:5" ht="24">
      <c r="D61" s="91" t="s">
        <v>298</v>
      </c>
      <c r="E61" s="93">
        <v>8</v>
      </c>
    </row>
    <row r="62" spans="4:5">
      <c r="D62" s="91" t="s">
        <v>289</v>
      </c>
      <c r="E62" s="93">
        <v>33</v>
      </c>
    </row>
    <row r="63" spans="4:5" ht="24">
      <c r="D63" s="91" t="s">
        <v>283</v>
      </c>
      <c r="E63" s="93">
        <v>2</v>
      </c>
    </row>
    <row r="64" spans="4:5">
      <c r="D64" s="91" t="s">
        <v>305</v>
      </c>
      <c r="E64" s="93">
        <v>0</v>
      </c>
    </row>
    <row r="65" spans="4:5">
      <c r="D65" s="91" t="s">
        <v>1039</v>
      </c>
      <c r="E65" s="93">
        <v>4</v>
      </c>
    </row>
    <row r="66" spans="4:5">
      <c r="D66" s="91" t="s">
        <v>1039</v>
      </c>
      <c r="E66" s="93">
        <v>4</v>
      </c>
    </row>
    <row r="67" spans="4:5">
      <c r="D67" s="91" t="s">
        <v>1039</v>
      </c>
      <c r="E67" s="93">
        <v>4</v>
      </c>
    </row>
    <row r="68" spans="4:5">
      <c r="D68" s="91" t="s">
        <v>293</v>
      </c>
      <c r="E68" s="93">
        <v>10</v>
      </c>
    </row>
    <row r="69" spans="4:5">
      <c r="D69" s="91" t="s">
        <v>296</v>
      </c>
      <c r="E69" s="93">
        <v>6</v>
      </c>
    </row>
    <row r="70" spans="4:5">
      <c r="D70" s="91" t="s">
        <v>295</v>
      </c>
      <c r="E70" s="93">
        <v>-5</v>
      </c>
    </row>
    <row r="71" spans="4:5">
      <c r="D71" s="91" t="s">
        <v>295</v>
      </c>
      <c r="E71" s="93">
        <v>0</v>
      </c>
    </row>
    <row r="72" spans="4:5" ht="24">
      <c r="D72" s="91" t="s">
        <v>283</v>
      </c>
      <c r="E72" s="93">
        <v>0</v>
      </c>
    </row>
    <row r="73" spans="4:5" ht="24">
      <c r="D73" s="91" t="s">
        <v>285</v>
      </c>
      <c r="E73" s="93">
        <v>4</v>
      </c>
    </row>
    <row r="74" spans="4:5">
      <c r="D74" s="91" t="s">
        <v>1039</v>
      </c>
      <c r="E74" s="93">
        <v>4</v>
      </c>
    </row>
    <row r="75" spans="4:5">
      <c r="D75" s="91" t="s">
        <v>1039</v>
      </c>
      <c r="E75" s="93">
        <v>4</v>
      </c>
    </row>
    <row r="76" spans="4:5" ht="24">
      <c r="D76" s="91" t="s">
        <v>283</v>
      </c>
      <c r="E76" s="93">
        <v>2</v>
      </c>
    </row>
    <row r="77" spans="4:5" ht="24">
      <c r="D77" s="91" t="s">
        <v>283</v>
      </c>
      <c r="E77" s="93">
        <v>4</v>
      </c>
    </row>
    <row r="78" spans="4:5">
      <c r="D78" s="91" t="s">
        <v>361</v>
      </c>
      <c r="E78" s="93">
        <v>50</v>
      </c>
    </row>
    <row r="79" spans="4:5">
      <c r="D79" s="91" t="s">
        <v>304</v>
      </c>
      <c r="E79" s="93">
        <v>-2</v>
      </c>
    </row>
    <row r="80" spans="4:5">
      <c r="D80" s="91" t="s">
        <v>305</v>
      </c>
      <c r="E80" s="93">
        <v>2</v>
      </c>
    </row>
    <row r="81" spans="4:5">
      <c r="D81" s="91" t="s">
        <v>414</v>
      </c>
      <c r="E81" s="93">
        <v>8</v>
      </c>
    </row>
    <row r="82" spans="4:5">
      <c r="D82" s="91" t="s">
        <v>292</v>
      </c>
      <c r="E82" s="93">
        <v>-2</v>
      </c>
    </row>
    <row r="83" spans="4:5">
      <c r="D83" s="91" t="s">
        <v>292</v>
      </c>
      <c r="E83" s="93">
        <v>-4</v>
      </c>
    </row>
    <row r="84" spans="4:5" ht="24">
      <c r="D84" s="91" t="s">
        <v>283</v>
      </c>
      <c r="E84" s="93">
        <v>4</v>
      </c>
    </row>
    <row r="85" spans="4:5">
      <c r="D85" s="91" t="s">
        <v>292</v>
      </c>
      <c r="E85" s="93">
        <v>2</v>
      </c>
    </row>
    <row r="86" spans="4:5">
      <c r="D86" s="91" t="s">
        <v>292</v>
      </c>
      <c r="E86" s="93">
        <v>4</v>
      </c>
    </row>
    <row r="87" spans="4:5" ht="24">
      <c r="D87" s="91" t="s">
        <v>287</v>
      </c>
      <c r="E87" s="93">
        <v>37</v>
      </c>
    </row>
    <row r="88" spans="4:5" ht="24">
      <c r="D88" s="91" t="s">
        <v>298</v>
      </c>
      <c r="E88" s="93">
        <v>10</v>
      </c>
    </row>
    <row r="89" spans="4:5" ht="24">
      <c r="D89" s="91" t="s">
        <v>298</v>
      </c>
      <c r="E89" s="93">
        <v>4</v>
      </c>
    </row>
    <row r="90" spans="4:5" ht="24">
      <c r="D90" s="91" t="s">
        <v>283</v>
      </c>
      <c r="E90" s="93">
        <v>0</v>
      </c>
    </row>
    <row r="91" spans="4:5">
      <c r="D91" s="91" t="s">
        <v>1039</v>
      </c>
      <c r="E91" s="93">
        <v>4</v>
      </c>
    </row>
    <row r="92" spans="4:5">
      <c r="D92" s="91" t="s">
        <v>294</v>
      </c>
      <c r="E92" s="93">
        <v>1</v>
      </c>
    </row>
    <row r="93" spans="4:5">
      <c r="D93" s="91" t="s">
        <v>293</v>
      </c>
      <c r="E93" s="93">
        <v>2</v>
      </c>
    </row>
    <row r="94" spans="4:5">
      <c r="D94" s="91" t="s">
        <v>293</v>
      </c>
      <c r="E94" s="93">
        <v>1</v>
      </c>
    </row>
    <row r="95" spans="4:5">
      <c r="D95" s="91" t="s">
        <v>1039</v>
      </c>
      <c r="E95" s="93">
        <v>4</v>
      </c>
    </row>
    <row r="96" spans="4:5">
      <c r="D96" s="91" t="s">
        <v>1039</v>
      </c>
      <c r="E96" s="93">
        <v>4</v>
      </c>
    </row>
    <row r="97" spans="4:15">
      <c r="D97" s="91" t="s">
        <v>1039</v>
      </c>
      <c r="E97" s="93">
        <v>4</v>
      </c>
    </row>
    <row r="98" spans="4:15">
      <c r="D98" s="91" t="s">
        <v>293</v>
      </c>
      <c r="E98" s="93">
        <v>3</v>
      </c>
    </row>
    <row r="99" spans="4:15">
      <c r="D99" s="91" t="s">
        <v>289</v>
      </c>
      <c r="E99" s="93">
        <v>1</v>
      </c>
    </row>
    <row r="100" spans="4:15">
      <c r="D100" s="91" t="s">
        <v>960</v>
      </c>
      <c r="E100" s="93">
        <v>-5</v>
      </c>
    </row>
    <row r="101" spans="4:15" ht="24">
      <c r="D101" s="91" t="s">
        <v>287</v>
      </c>
      <c r="E101" s="93">
        <v>26</v>
      </c>
    </row>
    <row r="102" spans="4:15" ht="24">
      <c r="D102" s="91" t="s">
        <v>287</v>
      </c>
      <c r="E102" s="93">
        <v>73</v>
      </c>
      <c r="I102" s="91"/>
      <c r="J102" s="91"/>
      <c r="K102" s="93"/>
      <c r="L102" s="93"/>
      <c r="M102" s="93"/>
      <c r="N102" s="93"/>
      <c r="O102" s="93"/>
    </row>
    <row r="103" spans="4:15">
      <c r="D103" s="91" t="s">
        <v>297</v>
      </c>
      <c r="E103" s="93">
        <v>4</v>
      </c>
      <c r="I103" s="91"/>
      <c r="J103" s="91"/>
      <c r="K103" s="93"/>
      <c r="L103" s="93"/>
      <c r="M103" s="93"/>
      <c r="N103" s="93"/>
      <c r="O103" s="93"/>
    </row>
    <row r="104" spans="4:15">
      <c r="D104" s="91" t="s">
        <v>304</v>
      </c>
      <c r="E104" s="93">
        <v>17</v>
      </c>
      <c r="I104" s="91"/>
      <c r="J104" s="91"/>
      <c r="K104" s="93"/>
      <c r="L104" s="93"/>
      <c r="M104" s="93"/>
      <c r="N104" s="93"/>
      <c r="O104" s="93"/>
    </row>
    <row r="105" spans="4:15">
      <c r="D105" s="91" t="s">
        <v>1039</v>
      </c>
      <c r="E105" s="93">
        <v>12</v>
      </c>
      <c r="I105" s="91"/>
      <c r="J105" s="91"/>
      <c r="K105" s="93"/>
      <c r="L105" s="93"/>
      <c r="M105" s="93"/>
      <c r="N105" s="93"/>
      <c r="O105" s="93"/>
    </row>
    <row r="106" spans="4:15">
      <c r="D106" s="91" t="s">
        <v>293</v>
      </c>
      <c r="E106" s="93">
        <v>2</v>
      </c>
      <c r="I106" s="91"/>
      <c r="J106" s="91"/>
      <c r="K106" s="93"/>
      <c r="L106" s="93"/>
      <c r="M106" s="93"/>
      <c r="N106" s="93"/>
      <c r="O106" s="93"/>
    </row>
    <row r="107" spans="4:15">
      <c r="I107" s="91"/>
      <c r="J107" s="91"/>
      <c r="K107" s="93"/>
      <c r="L107" s="93"/>
      <c r="M107" s="93"/>
      <c r="N107" s="93"/>
      <c r="O107" s="93"/>
    </row>
    <row r="108" spans="4:15">
      <c r="I108" s="91"/>
      <c r="J108" s="91"/>
      <c r="K108" s="93"/>
      <c r="L108" s="93"/>
      <c r="M108" s="93"/>
      <c r="N108" s="93"/>
      <c r="O108" s="93"/>
    </row>
    <row r="109" spans="4:15">
      <c r="I109" s="91"/>
      <c r="J109" s="91"/>
      <c r="K109" s="93"/>
      <c r="L109" s="93"/>
      <c r="M109" s="93"/>
      <c r="N109" s="93"/>
      <c r="O109" s="93"/>
    </row>
    <row r="110" spans="4:15">
      <c r="I110" s="91"/>
      <c r="J110" s="91"/>
      <c r="K110" s="93"/>
      <c r="L110" s="93"/>
      <c r="M110" s="93"/>
      <c r="N110" s="93"/>
      <c r="O110" s="93"/>
    </row>
    <row r="111" spans="4:15">
      <c r="I111" s="91"/>
      <c r="J111" s="91"/>
      <c r="K111" s="93"/>
      <c r="L111" s="93"/>
      <c r="M111" s="93"/>
      <c r="N111" s="93"/>
      <c r="O111" s="93"/>
    </row>
    <row r="112" spans="4:15">
      <c r="I112" s="91"/>
      <c r="J112" s="91"/>
      <c r="K112" s="93"/>
      <c r="L112" s="93"/>
      <c r="M112" s="93"/>
      <c r="N112" s="93"/>
      <c r="O112" s="93"/>
    </row>
    <row r="113" spans="9:15">
      <c r="I113" s="91"/>
      <c r="J113" s="91"/>
      <c r="K113" s="93"/>
      <c r="L113" s="93"/>
      <c r="M113" s="93"/>
      <c r="N113" s="93"/>
      <c r="O113" s="93"/>
    </row>
    <row r="114" spans="9:15">
      <c r="I114" s="91"/>
      <c r="J114" s="91"/>
      <c r="K114" s="93"/>
      <c r="L114" s="93"/>
      <c r="M114" s="93"/>
      <c r="N114" s="93"/>
      <c r="O114" s="93"/>
    </row>
    <row r="115" spans="9:15">
      <c r="I115" s="91"/>
      <c r="J115" s="91"/>
      <c r="K115" s="93"/>
      <c r="L115" s="93"/>
      <c r="M115" s="93"/>
      <c r="N115" s="93"/>
      <c r="O115" s="93"/>
    </row>
    <row r="116" spans="9:15">
      <c r="I116" s="91"/>
      <c r="J116" s="91"/>
      <c r="K116" s="93"/>
      <c r="L116" s="93"/>
      <c r="M116" s="93"/>
      <c r="N116" s="93"/>
      <c r="O116" s="93"/>
    </row>
    <row r="117" spans="9:15">
      <c r="I117" s="91"/>
      <c r="J117" s="91"/>
      <c r="K117" s="93"/>
      <c r="L117" s="93"/>
      <c r="M117" s="93"/>
      <c r="N117" s="93"/>
      <c r="O117" s="93"/>
    </row>
    <row r="118" spans="9:15">
      <c r="I118" s="91"/>
      <c r="J118" s="91"/>
      <c r="K118" s="93"/>
      <c r="L118" s="93"/>
      <c r="M118" s="93"/>
      <c r="N118" s="93"/>
      <c r="O118" s="93"/>
    </row>
    <row r="119" spans="9:15">
      <c r="I119" s="91"/>
      <c r="J119" s="91"/>
      <c r="K119" s="93"/>
      <c r="L119" s="93"/>
      <c r="M119" s="93"/>
      <c r="N119" s="93"/>
      <c r="O119" s="93"/>
    </row>
    <row r="120" spans="9:15">
      <c r="I120" s="91"/>
      <c r="J120" s="91"/>
      <c r="K120" s="93"/>
      <c r="L120" s="93"/>
      <c r="M120" s="93"/>
      <c r="N120" s="93"/>
      <c r="O120" s="93"/>
    </row>
  </sheetData>
  <sortState xmlns:xlrd2="http://schemas.microsoft.com/office/spreadsheetml/2017/richdata2" ref="L3:M27">
    <sortCondition descending="1" ref="M3:M27"/>
  </sortState>
  <phoneticPr fontId="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8C0CA-E1A5-4530-8265-66EFD308B687}">
  <dimension ref="B4:G12"/>
  <sheetViews>
    <sheetView workbookViewId="0">
      <selection activeCell="J6" sqref="J6:L7"/>
    </sheetView>
  </sheetViews>
  <sheetFormatPr defaultRowHeight="16.5"/>
  <cols>
    <col min="2" max="2" width="15.25" customWidth="1"/>
    <col min="3" max="3" width="20.625" customWidth="1"/>
    <col min="7" max="7" width="41.75" customWidth="1"/>
  </cols>
  <sheetData>
    <row r="4" spans="2:7">
      <c r="B4" t="s">
        <v>1000</v>
      </c>
    </row>
    <row r="5" spans="2:7">
      <c r="B5" s="68" t="s">
        <v>933</v>
      </c>
      <c r="C5" s="68" t="s">
        <v>934</v>
      </c>
      <c r="D5" s="420" t="s">
        <v>955</v>
      </c>
      <c r="E5" s="420"/>
      <c r="F5" s="420"/>
      <c r="G5" s="68" t="s">
        <v>954</v>
      </c>
    </row>
    <row r="6" spans="2:7">
      <c r="B6" s="69" t="s">
        <v>932</v>
      </c>
      <c r="C6" s="75">
        <v>0.7</v>
      </c>
      <c r="D6" s="450" t="s">
        <v>935</v>
      </c>
      <c r="E6" s="450"/>
      <c r="F6" s="450"/>
      <c r="G6" s="70" t="s">
        <v>937</v>
      </c>
    </row>
    <row r="7" spans="2:7">
      <c r="B7" s="69" t="s">
        <v>936</v>
      </c>
      <c r="C7" s="75">
        <v>0.45</v>
      </c>
      <c r="D7" s="450" t="s">
        <v>938</v>
      </c>
      <c r="E7" s="450"/>
      <c r="F7" s="450"/>
      <c r="G7" s="70" t="s">
        <v>937</v>
      </c>
    </row>
    <row r="8" spans="2:7">
      <c r="B8" s="69"/>
      <c r="C8" s="69"/>
      <c r="D8" s="450"/>
      <c r="E8" s="450"/>
      <c r="F8" s="450"/>
      <c r="G8" s="70"/>
    </row>
    <row r="9" spans="2:7">
      <c r="B9" s="69" t="s">
        <v>945</v>
      </c>
      <c r="C9" s="75" t="s">
        <v>951</v>
      </c>
      <c r="D9" s="450" t="s">
        <v>943</v>
      </c>
      <c r="E9" s="450"/>
      <c r="F9" s="450"/>
      <c r="G9" s="70" t="s">
        <v>952</v>
      </c>
    </row>
    <row r="10" spans="2:7">
      <c r="B10" s="69" t="s">
        <v>945</v>
      </c>
      <c r="C10" s="69" t="s">
        <v>947</v>
      </c>
      <c r="D10" s="450" t="s">
        <v>953</v>
      </c>
      <c r="E10" s="450"/>
      <c r="F10" s="450"/>
      <c r="G10" s="70" t="s">
        <v>956</v>
      </c>
    </row>
    <row r="11" spans="2:7">
      <c r="B11" s="69" t="s">
        <v>948</v>
      </c>
      <c r="C11" s="69" t="s">
        <v>947</v>
      </c>
      <c r="D11" s="450" t="s">
        <v>944</v>
      </c>
      <c r="E11" s="450"/>
      <c r="F11" s="450"/>
      <c r="G11" s="70"/>
    </row>
    <row r="12" spans="2:7">
      <c r="B12" s="74" t="s">
        <v>946</v>
      </c>
      <c r="C12" s="74" t="s">
        <v>949</v>
      </c>
      <c r="D12" s="451" t="s">
        <v>943</v>
      </c>
      <c r="E12" s="452"/>
      <c r="F12" s="453"/>
      <c r="G12" s="74" t="s">
        <v>950</v>
      </c>
    </row>
  </sheetData>
  <mergeCells count="8">
    <mergeCell ref="D10:F10"/>
    <mergeCell ref="D11:F11"/>
    <mergeCell ref="D12:F12"/>
    <mergeCell ref="D5:F5"/>
    <mergeCell ref="D6:F6"/>
    <mergeCell ref="D7:F7"/>
    <mergeCell ref="D8:F8"/>
    <mergeCell ref="D9:F9"/>
  </mergeCells>
  <phoneticPr fontId="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49CAF-DCED-44C0-9AF7-91B9A6E2DCA3}">
  <dimension ref="A3:F195"/>
  <sheetViews>
    <sheetView topLeftCell="A170" workbookViewId="0">
      <selection activeCell="H183" sqref="H183"/>
    </sheetView>
  </sheetViews>
  <sheetFormatPr defaultRowHeight="16.5"/>
  <cols>
    <col min="1" max="1" width="45.25" style="30" bestFit="1" customWidth="1"/>
    <col min="2" max="2" width="9.75" style="30" bestFit="1" customWidth="1"/>
    <col min="3" max="3" width="45.25" style="30" bestFit="1" customWidth="1"/>
    <col min="4" max="4" width="19.5" style="61" bestFit="1" customWidth="1"/>
    <col min="5" max="5" width="18.625" style="30" bestFit="1" customWidth="1"/>
    <col min="6" max="6" width="18.625" style="61" bestFit="1" customWidth="1"/>
    <col min="7" max="16384" width="9" style="30"/>
  </cols>
  <sheetData>
    <row r="3" spans="1:6">
      <c r="A3" s="47" t="s">
        <v>395</v>
      </c>
      <c r="B3" s="47" t="s">
        <v>556</v>
      </c>
      <c r="C3" s="47" t="s">
        <v>395</v>
      </c>
      <c r="D3" s="48" t="s">
        <v>557</v>
      </c>
      <c r="E3" s="49" t="s">
        <v>558</v>
      </c>
      <c r="F3" s="50" t="s">
        <v>559</v>
      </c>
    </row>
    <row r="4" spans="1:6">
      <c r="A4" s="51" t="s">
        <v>112</v>
      </c>
      <c r="B4" s="51" t="s">
        <v>108</v>
      </c>
      <c r="C4" s="51" t="s">
        <v>112</v>
      </c>
      <c r="D4" s="50">
        <v>3920</v>
      </c>
      <c r="E4" s="52">
        <v>9.0102307492512541E-3</v>
      </c>
      <c r="F4" s="50">
        <v>466994051</v>
      </c>
    </row>
    <row r="5" spans="1:6">
      <c r="A5" s="54" t="s">
        <v>457</v>
      </c>
      <c r="B5" s="53" t="s">
        <v>108</v>
      </c>
      <c r="C5" s="54" t="s">
        <v>457</v>
      </c>
      <c r="D5" s="50">
        <v>30</v>
      </c>
      <c r="E5" s="52">
        <v>6.8955847570800416E-5</v>
      </c>
      <c r="F5" s="50">
        <v>5519322</v>
      </c>
    </row>
    <row r="6" spans="1:6">
      <c r="A6" s="54" t="s">
        <v>560</v>
      </c>
      <c r="B6" s="53" t="s">
        <v>108</v>
      </c>
      <c r="C6" s="54" t="s">
        <v>560</v>
      </c>
      <c r="D6" s="50">
        <v>1145</v>
      </c>
      <c r="E6" s="52">
        <v>2.6318148489522159E-3</v>
      </c>
      <c r="F6" s="50">
        <v>93713644</v>
      </c>
    </row>
    <row r="7" spans="1:6">
      <c r="A7" s="54" t="s">
        <v>113</v>
      </c>
      <c r="B7" s="53" t="s">
        <v>108</v>
      </c>
      <c r="C7" s="54" t="s">
        <v>113</v>
      </c>
      <c r="D7" s="50">
        <v>498</v>
      </c>
      <c r="E7" s="52">
        <v>1.1446670696752868E-3</v>
      </c>
      <c r="F7" s="50">
        <v>95383262</v>
      </c>
    </row>
    <row r="8" spans="1:6">
      <c r="A8" s="54" t="s">
        <v>109</v>
      </c>
      <c r="B8" s="53" t="s">
        <v>108</v>
      </c>
      <c r="C8" s="54" t="s">
        <v>109</v>
      </c>
      <c r="D8" s="50">
        <v>20237</v>
      </c>
      <c r="E8" s="52">
        <v>4.65153162430096E-2</v>
      </c>
      <c r="F8" s="50">
        <v>2967832400</v>
      </c>
    </row>
    <row r="9" spans="1:6">
      <c r="A9" s="56"/>
      <c r="B9" s="55" t="s">
        <v>561</v>
      </c>
      <c r="C9" s="56"/>
      <c r="D9" s="57">
        <v>25830</v>
      </c>
      <c r="E9" s="58">
        <v>5.9370984758459158E-2</v>
      </c>
      <c r="F9" s="57">
        <v>3629442679</v>
      </c>
    </row>
    <row r="10" spans="1:6">
      <c r="A10" s="51" t="s">
        <v>49</v>
      </c>
      <c r="B10" s="51" t="s">
        <v>460</v>
      </c>
      <c r="C10" s="51" t="s">
        <v>49</v>
      </c>
      <c r="D10" s="50">
        <v>1922</v>
      </c>
      <c r="E10" s="52">
        <v>4.4177713010359471E-3</v>
      </c>
      <c r="F10" s="50">
        <v>291236908</v>
      </c>
    </row>
    <row r="11" spans="1:6">
      <c r="A11" s="54" t="s">
        <v>48</v>
      </c>
      <c r="B11" s="53" t="s">
        <v>460</v>
      </c>
      <c r="C11" s="54" t="s">
        <v>48</v>
      </c>
      <c r="D11" s="50">
        <v>18425</v>
      </c>
      <c r="E11" s="52">
        <v>4.2350383049733258E-2</v>
      </c>
      <c r="F11" s="50">
        <v>1868119355</v>
      </c>
    </row>
    <row r="12" spans="1:6">
      <c r="A12" s="54" t="s">
        <v>3</v>
      </c>
      <c r="B12" s="53" t="s">
        <v>460</v>
      </c>
      <c r="C12" s="54" t="s">
        <v>3</v>
      </c>
      <c r="D12" s="50">
        <v>37111</v>
      </c>
      <c r="E12" s="52">
        <v>8.5300681973332473E-2</v>
      </c>
      <c r="F12" s="50">
        <v>4079424890</v>
      </c>
    </row>
    <row r="13" spans="1:6">
      <c r="A13" s="54" t="s">
        <v>25</v>
      </c>
      <c r="B13" s="53" t="s">
        <v>460</v>
      </c>
      <c r="C13" s="54" t="s">
        <v>25</v>
      </c>
      <c r="D13" s="50">
        <v>1318</v>
      </c>
      <c r="E13" s="52">
        <v>3.0294602366104984E-3</v>
      </c>
      <c r="F13" s="50">
        <v>161881010</v>
      </c>
    </row>
    <row r="14" spans="1:6">
      <c r="A14" s="54" t="s">
        <v>47</v>
      </c>
      <c r="B14" s="53" t="s">
        <v>460</v>
      </c>
      <c r="C14" s="54" t="s">
        <v>47</v>
      </c>
      <c r="D14" s="50">
        <v>40375</v>
      </c>
      <c r="E14" s="52">
        <v>9.2803078189035562E-2</v>
      </c>
      <c r="F14" s="50">
        <v>4220505479</v>
      </c>
    </row>
    <row r="15" spans="1:6">
      <c r="A15" s="56"/>
      <c r="B15" s="55" t="s">
        <v>562</v>
      </c>
      <c r="C15" s="56"/>
      <c r="D15" s="57">
        <v>99151</v>
      </c>
      <c r="E15" s="58">
        <v>0.22790137474974775</v>
      </c>
      <c r="F15" s="57">
        <v>10621167642</v>
      </c>
    </row>
    <row r="16" spans="1:6">
      <c r="A16" s="51" t="s">
        <v>89</v>
      </c>
      <c r="B16" s="51" t="s">
        <v>88</v>
      </c>
      <c r="C16" s="51" t="s">
        <v>89</v>
      </c>
      <c r="D16" s="50">
        <v>21149</v>
      </c>
      <c r="E16" s="52">
        <v>4.8611574009161933E-2</v>
      </c>
      <c r="F16" s="50">
        <v>2464081914</v>
      </c>
    </row>
    <row r="17" spans="1:6">
      <c r="A17" s="54" t="s">
        <v>544</v>
      </c>
      <c r="B17" s="53" t="s">
        <v>88</v>
      </c>
      <c r="C17" s="54" t="s">
        <v>544</v>
      </c>
      <c r="D17" s="50">
        <v>691</v>
      </c>
      <c r="E17" s="52">
        <v>1.5882830223807696E-3</v>
      </c>
      <c r="F17" s="50">
        <v>70545529</v>
      </c>
    </row>
    <row r="18" spans="1:6">
      <c r="A18" s="54" t="s">
        <v>550</v>
      </c>
      <c r="B18" s="53" t="s">
        <v>88</v>
      </c>
      <c r="C18" s="54" t="s">
        <v>550</v>
      </c>
      <c r="D18" s="50">
        <v>799</v>
      </c>
      <c r="E18" s="52">
        <v>1.8365240736356511E-3</v>
      </c>
      <c r="F18" s="50">
        <v>80982546</v>
      </c>
    </row>
    <row r="19" spans="1:6">
      <c r="A19" s="54" t="s">
        <v>563</v>
      </c>
      <c r="B19" s="53" t="s">
        <v>88</v>
      </c>
      <c r="C19" s="54" t="s">
        <v>563</v>
      </c>
      <c r="D19" s="50">
        <v>2</v>
      </c>
      <c r="E19" s="52">
        <v>4.5970565047200282E-6</v>
      </c>
      <c r="F19" s="50">
        <v>254858</v>
      </c>
    </row>
    <row r="20" spans="1:6">
      <c r="A20" s="54" t="s">
        <v>467</v>
      </c>
      <c r="B20" s="53" t="s">
        <v>88</v>
      </c>
      <c r="C20" s="54" t="s">
        <v>467</v>
      </c>
      <c r="D20" s="50">
        <v>58</v>
      </c>
      <c r="E20" s="52">
        <v>1.3331463863688081E-4</v>
      </c>
      <c r="F20" s="50">
        <v>4207934</v>
      </c>
    </row>
    <row r="21" spans="1:6">
      <c r="A21" s="54" t="s">
        <v>139</v>
      </c>
      <c r="B21" s="53" t="s">
        <v>88</v>
      </c>
      <c r="C21" s="54" t="s">
        <v>139</v>
      </c>
      <c r="D21" s="50">
        <v>484</v>
      </c>
      <c r="E21" s="52">
        <v>1.1124876741422467E-3</v>
      </c>
      <c r="F21" s="50">
        <v>48863892</v>
      </c>
    </row>
    <row r="22" spans="1:6">
      <c r="A22" s="54" t="s">
        <v>102</v>
      </c>
      <c r="B22" s="53" t="s">
        <v>88</v>
      </c>
      <c r="C22" s="54" t="s">
        <v>102</v>
      </c>
      <c r="D22" s="50">
        <v>1646</v>
      </c>
      <c r="E22" s="52">
        <v>3.7833775033845828E-3</v>
      </c>
      <c r="F22" s="50">
        <v>159328420</v>
      </c>
    </row>
    <row r="23" spans="1:6">
      <c r="A23" s="54" t="s">
        <v>149</v>
      </c>
      <c r="B23" s="53" t="s">
        <v>88</v>
      </c>
      <c r="C23" s="54" t="s">
        <v>149</v>
      </c>
      <c r="D23" s="50">
        <v>2</v>
      </c>
      <c r="E23" s="52">
        <v>4.5970565047200282E-6</v>
      </c>
      <c r="F23" s="50">
        <v>182248</v>
      </c>
    </row>
    <row r="24" spans="1:6">
      <c r="A24" s="54" t="s">
        <v>20</v>
      </c>
      <c r="B24" s="53" t="s">
        <v>88</v>
      </c>
      <c r="C24" s="54" t="s">
        <v>20</v>
      </c>
      <c r="D24" s="50">
        <v>428</v>
      </c>
      <c r="E24" s="52">
        <v>9.8377009201008588E-4</v>
      </c>
      <c r="F24" s="50">
        <v>51288288</v>
      </c>
    </row>
    <row r="25" spans="1:6">
      <c r="A25" s="54" t="s">
        <v>93</v>
      </c>
      <c r="B25" s="53" t="s">
        <v>88</v>
      </c>
      <c r="C25" s="54" t="s">
        <v>93</v>
      </c>
      <c r="D25" s="50">
        <v>4339</v>
      </c>
      <c r="E25" s="52">
        <v>9.9733140869900996E-3</v>
      </c>
      <c r="F25" s="50">
        <v>760274075</v>
      </c>
    </row>
    <row r="26" spans="1:6">
      <c r="A26" s="54" t="s">
        <v>263</v>
      </c>
      <c r="B26" s="53" t="s">
        <v>88</v>
      </c>
      <c r="C26" s="54" t="s">
        <v>263</v>
      </c>
      <c r="D26" s="50">
        <v>2080</v>
      </c>
      <c r="E26" s="52">
        <v>4.7809387649088292E-3</v>
      </c>
      <c r="F26" s="50">
        <v>221995110</v>
      </c>
    </row>
    <row r="27" spans="1:6">
      <c r="A27" s="54" t="s">
        <v>264</v>
      </c>
      <c r="B27" s="53" t="s">
        <v>88</v>
      </c>
      <c r="C27" s="54" t="s">
        <v>264</v>
      </c>
      <c r="D27" s="50">
        <v>2145</v>
      </c>
      <c r="E27" s="52">
        <v>4.9303431013122297E-3</v>
      </c>
      <c r="F27" s="50">
        <v>220919673</v>
      </c>
    </row>
    <row r="28" spans="1:6">
      <c r="A28" s="54" t="s">
        <v>438</v>
      </c>
      <c r="B28" s="53" t="s">
        <v>88</v>
      </c>
      <c r="C28" s="54" t="s">
        <v>438</v>
      </c>
      <c r="D28" s="50">
        <v>1217</v>
      </c>
      <c r="E28" s="52">
        <v>2.7973088831221367E-3</v>
      </c>
      <c r="F28" s="50">
        <v>133927442</v>
      </c>
    </row>
    <row r="29" spans="1:6">
      <c r="A29" s="54" t="s">
        <v>271</v>
      </c>
      <c r="B29" s="53" t="s">
        <v>88</v>
      </c>
      <c r="C29" s="54" t="s">
        <v>271</v>
      </c>
      <c r="D29" s="50">
        <v>234</v>
      </c>
      <c r="E29" s="52">
        <v>5.3785561105224326E-4</v>
      </c>
      <c r="F29" s="50">
        <v>23560790</v>
      </c>
    </row>
    <row r="30" spans="1:6">
      <c r="A30" s="54" t="s">
        <v>270</v>
      </c>
      <c r="B30" s="53" t="s">
        <v>88</v>
      </c>
      <c r="C30" s="54" t="s">
        <v>270</v>
      </c>
      <c r="D30" s="50">
        <v>1678</v>
      </c>
      <c r="E30" s="52">
        <v>3.8569304074601032E-3</v>
      </c>
      <c r="F30" s="50">
        <v>182796493</v>
      </c>
    </row>
    <row r="31" spans="1:6">
      <c r="A31" s="54" t="s">
        <v>435</v>
      </c>
      <c r="B31" s="53" t="s">
        <v>88</v>
      </c>
      <c r="C31" s="54" t="s">
        <v>435</v>
      </c>
      <c r="D31" s="50">
        <v>1165</v>
      </c>
      <c r="E31" s="52">
        <v>2.6777854139994161E-3</v>
      </c>
      <c r="F31" s="50">
        <v>129455575</v>
      </c>
    </row>
    <row r="32" spans="1:6">
      <c r="A32" s="54" t="s">
        <v>91</v>
      </c>
      <c r="B32" s="53" t="s">
        <v>88</v>
      </c>
      <c r="C32" s="54" t="s">
        <v>91</v>
      </c>
      <c r="D32" s="50">
        <v>5568</v>
      </c>
      <c r="E32" s="52">
        <v>1.2798205309140557E-2</v>
      </c>
      <c r="F32" s="50">
        <v>617747177</v>
      </c>
    </row>
    <row r="33" spans="1:6">
      <c r="A33" s="54" t="s">
        <v>167</v>
      </c>
      <c r="B33" s="53" t="s">
        <v>88</v>
      </c>
      <c r="C33" s="54" t="s">
        <v>167</v>
      </c>
      <c r="D33" s="50">
        <v>10</v>
      </c>
      <c r="E33" s="52">
        <v>2.2985282523600137E-5</v>
      </c>
      <c r="F33" s="50">
        <v>1756008</v>
      </c>
    </row>
    <row r="34" spans="1:6">
      <c r="A34" s="54" t="s">
        <v>564</v>
      </c>
      <c r="B34" s="53" t="s">
        <v>88</v>
      </c>
      <c r="C34" s="54" t="s">
        <v>564</v>
      </c>
      <c r="D34" s="50">
        <v>72</v>
      </c>
      <c r="E34" s="52">
        <v>1.6549403416992099E-4</v>
      </c>
      <c r="F34" s="50">
        <v>8373739</v>
      </c>
    </row>
    <row r="35" spans="1:6">
      <c r="A35" s="54" t="s">
        <v>96</v>
      </c>
      <c r="B35" s="53" t="s">
        <v>88</v>
      </c>
      <c r="C35" s="54" t="s">
        <v>96</v>
      </c>
      <c r="D35" s="50">
        <v>832</v>
      </c>
      <c r="E35" s="52">
        <v>1.9123755059635315E-3</v>
      </c>
      <c r="F35" s="50">
        <v>72565194</v>
      </c>
    </row>
    <row r="36" spans="1:6">
      <c r="A36" s="54" t="s">
        <v>466</v>
      </c>
      <c r="B36" s="53" t="s">
        <v>88</v>
      </c>
      <c r="C36" s="54" t="s">
        <v>466</v>
      </c>
      <c r="D36" s="50">
        <v>545</v>
      </c>
      <c r="E36" s="52">
        <v>1.2526978975362076E-3</v>
      </c>
      <c r="F36" s="50">
        <v>47482157</v>
      </c>
    </row>
    <row r="37" spans="1:6">
      <c r="A37" s="54" t="s">
        <v>92</v>
      </c>
      <c r="B37" s="53" t="s">
        <v>88</v>
      </c>
      <c r="C37" s="54" t="s">
        <v>92</v>
      </c>
      <c r="D37" s="50">
        <v>2866</v>
      </c>
      <c r="E37" s="52">
        <v>6.5875819712637998E-3</v>
      </c>
      <c r="F37" s="50">
        <v>261802305</v>
      </c>
    </row>
    <row r="38" spans="1:6">
      <c r="A38" s="54" t="s">
        <v>103</v>
      </c>
      <c r="B38" s="53" t="s">
        <v>88</v>
      </c>
      <c r="C38" s="54" t="s">
        <v>103</v>
      </c>
      <c r="D38" s="50">
        <v>437</v>
      </c>
      <c r="E38" s="52">
        <v>1.004456846281326E-3</v>
      </c>
      <c r="F38" s="50">
        <v>43128362</v>
      </c>
    </row>
    <row r="39" spans="1:6">
      <c r="A39" s="54" t="s">
        <v>101</v>
      </c>
      <c r="B39" s="53" t="s">
        <v>88</v>
      </c>
      <c r="C39" s="54" t="s">
        <v>101</v>
      </c>
      <c r="D39" s="50">
        <v>648</v>
      </c>
      <c r="E39" s="52">
        <v>1.4894463075292891E-3</v>
      </c>
      <c r="F39" s="50">
        <v>66967878</v>
      </c>
    </row>
    <row r="40" spans="1:6">
      <c r="A40" s="54" t="s">
        <v>145</v>
      </c>
      <c r="B40" s="53" t="s">
        <v>88</v>
      </c>
      <c r="C40" s="54" t="s">
        <v>145</v>
      </c>
      <c r="D40" s="50">
        <v>5</v>
      </c>
      <c r="E40" s="52">
        <v>1.1492641261800069E-5</v>
      </c>
      <c r="F40" s="50">
        <v>686629</v>
      </c>
    </row>
    <row r="41" spans="1:6">
      <c r="A41" s="54" t="s">
        <v>228</v>
      </c>
      <c r="B41" s="53" t="s">
        <v>88</v>
      </c>
      <c r="C41" s="54" t="s">
        <v>228</v>
      </c>
      <c r="D41" s="50">
        <v>28</v>
      </c>
      <c r="E41" s="52">
        <v>6.4358791066080394E-5</v>
      </c>
      <c r="F41" s="50">
        <v>2623524</v>
      </c>
    </row>
    <row r="42" spans="1:6">
      <c r="A42" s="54" t="s">
        <v>152</v>
      </c>
      <c r="B42" s="53" t="s">
        <v>88</v>
      </c>
      <c r="C42" s="54" t="s">
        <v>152</v>
      </c>
      <c r="D42" s="50">
        <v>7</v>
      </c>
      <c r="E42" s="52">
        <v>1.6089697766520099E-5</v>
      </c>
      <c r="F42" s="50">
        <v>568767</v>
      </c>
    </row>
    <row r="43" spans="1:6">
      <c r="A43" s="54" t="s">
        <v>146</v>
      </c>
      <c r="B43" s="53" t="s">
        <v>88</v>
      </c>
      <c r="C43" s="54" t="s">
        <v>146</v>
      </c>
      <c r="D43" s="50">
        <v>30</v>
      </c>
      <c r="E43" s="52">
        <v>6.8955847570800416E-5</v>
      </c>
      <c r="F43" s="50">
        <v>3934663</v>
      </c>
    </row>
    <row r="44" spans="1:6">
      <c r="A44" s="56"/>
      <c r="B44" s="55" t="s">
        <v>565</v>
      </c>
      <c r="C44" s="56"/>
      <c r="D44" s="57">
        <v>49165</v>
      </c>
      <c r="E44" s="58">
        <v>0.11300714152728006</v>
      </c>
      <c r="F44" s="57">
        <v>5680301190</v>
      </c>
    </row>
    <row r="45" spans="1:6">
      <c r="A45" s="51" t="s">
        <v>156</v>
      </c>
      <c r="B45" s="51" t="s">
        <v>242</v>
      </c>
      <c r="C45" s="51" t="s">
        <v>156</v>
      </c>
      <c r="D45" s="50">
        <v>485</v>
      </c>
      <c r="E45" s="52">
        <v>1.1147862023946067E-3</v>
      </c>
      <c r="F45" s="50">
        <v>51853576</v>
      </c>
    </row>
    <row r="46" spans="1:6">
      <c r="A46" s="54" t="s">
        <v>157</v>
      </c>
      <c r="B46" s="53" t="s">
        <v>242</v>
      </c>
      <c r="C46" s="54" t="s">
        <v>157</v>
      </c>
      <c r="D46" s="50">
        <v>626</v>
      </c>
      <c r="E46" s="52">
        <v>1.4388786859773686E-3</v>
      </c>
      <c r="F46" s="50">
        <v>57267837</v>
      </c>
    </row>
    <row r="47" spans="1:6">
      <c r="A47" s="54" t="s">
        <v>363</v>
      </c>
      <c r="B47" s="53" t="s">
        <v>242</v>
      </c>
      <c r="C47" s="54" t="s">
        <v>363</v>
      </c>
      <c r="D47" s="50">
        <v>1429</v>
      </c>
      <c r="E47" s="52">
        <v>3.2845968726224598E-3</v>
      </c>
      <c r="F47" s="50">
        <v>128967197</v>
      </c>
    </row>
    <row r="48" spans="1:6">
      <c r="A48" s="54" t="s">
        <v>468</v>
      </c>
      <c r="B48" s="53" t="s">
        <v>242</v>
      </c>
      <c r="C48" s="54" t="s">
        <v>468</v>
      </c>
      <c r="D48" s="50">
        <v>242</v>
      </c>
      <c r="E48" s="52">
        <v>5.5624383707112335E-4</v>
      </c>
      <c r="F48" s="50">
        <v>20148230</v>
      </c>
    </row>
    <row r="49" spans="1:6">
      <c r="A49" s="54" t="s">
        <v>85</v>
      </c>
      <c r="B49" s="53" t="s">
        <v>242</v>
      </c>
      <c r="C49" s="54" t="s">
        <v>85</v>
      </c>
      <c r="D49" s="50">
        <v>463</v>
      </c>
      <c r="E49" s="52">
        <v>1.0642185808426865E-3</v>
      </c>
      <c r="F49" s="50">
        <v>48553181</v>
      </c>
    </row>
    <row r="50" spans="1:6">
      <c r="A50" s="54" t="s">
        <v>90</v>
      </c>
      <c r="B50" s="53" t="s">
        <v>242</v>
      </c>
      <c r="C50" s="54" t="s">
        <v>90</v>
      </c>
      <c r="D50" s="50">
        <v>16129</v>
      </c>
      <c r="E50" s="52">
        <v>3.7072962182314664E-2</v>
      </c>
      <c r="F50" s="50">
        <v>1809315222</v>
      </c>
    </row>
    <row r="51" spans="1:6">
      <c r="A51" s="54" t="s">
        <v>431</v>
      </c>
      <c r="B51" s="53" t="s">
        <v>242</v>
      </c>
      <c r="C51" s="54" t="s">
        <v>431</v>
      </c>
      <c r="D51" s="50">
        <v>4</v>
      </c>
      <c r="E51" s="52">
        <v>9.1941130094400563E-6</v>
      </c>
      <c r="F51" s="50">
        <v>668111</v>
      </c>
    </row>
    <row r="52" spans="1:6">
      <c r="A52" s="54" t="s">
        <v>165</v>
      </c>
      <c r="B52" s="53" t="s">
        <v>242</v>
      </c>
      <c r="C52" s="54" t="s">
        <v>165</v>
      </c>
      <c r="D52" s="50">
        <v>84</v>
      </c>
      <c r="E52" s="52">
        <v>1.9307637319824117E-4</v>
      </c>
      <c r="F52" s="50">
        <v>11507687</v>
      </c>
    </row>
    <row r="53" spans="1:6">
      <c r="A53" s="54" t="s">
        <v>55</v>
      </c>
      <c r="B53" s="53" t="s">
        <v>242</v>
      </c>
      <c r="C53" s="54" t="s">
        <v>55</v>
      </c>
      <c r="D53" s="50">
        <v>2065</v>
      </c>
      <c r="E53" s="52">
        <v>4.7464608411234288E-3</v>
      </c>
      <c r="F53" s="50">
        <v>213668901</v>
      </c>
    </row>
    <row r="54" spans="1:6">
      <c r="A54" s="54" t="s">
        <v>158</v>
      </c>
      <c r="B54" s="53" t="s">
        <v>242</v>
      </c>
      <c r="C54" s="54" t="s">
        <v>158</v>
      </c>
      <c r="D54" s="50">
        <v>24</v>
      </c>
      <c r="E54" s="52">
        <v>5.5164678056640331E-5</v>
      </c>
      <c r="F54" s="50">
        <v>3007329</v>
      </c>
    </row>
    <row r="55" spans="1:6">
      <c r="A55" s="54" t="s">
        <v>166</v>
      </c>
      <c r="B55" s="53" t="s">
        <v>242</v>
      </c>
      <c r="C55" s="54" t="s">
        <v>166</v>
      </c>
      <c r="D55" s="50">
        <v>17</v>
      </c>
      <c r="E55" s="52">
        <v>3.9074980290120236E-5</v>
      </c>
      <c r="F55" s="50">
        <v>3557889</v>
      </c>
    </row>
    <row r="56" spans="1:6">
      <c r="A56" s="54" t="s">
        <v>163</v>
      </c>
      <c r="B56" s="53" t="s">
        <v>242</v>
      </c>
      <c r="C56" s="54" t="s">
        <v>163</v>
      </c>
      <c r="D56" s="50">
        <v>133</v>
      </c>
      <c r="E56" s="52">
        <v>3.0570425756388186E-4</v>
      </c>
      <c r="F56" s="50">
        <v>21124350</v>
      </c>
    </row>
    <row r="57" spans="1:6">
      <c r="A57" s="54" t="s">
        <v>243</v>
      </c>
      <c r="B57" s="53" t="s">
        <v>242</v>
      </c>
      <c r="C57" s="54" t="s">
        <v>243</v>
      </c>
      <c r="D57" s="50">
        <v>186</v>
      </c>
      <c r="E57" s="52">
        <v>4.2752625493896259E-4</v>
      </c>
      <c r="F57" s="50">
        <v>17776353</v>
      </c>
    </row>
    <row r="58" spans="1:6">
      <c r="A58" s="54" t="s">
        <v>95</v>
      </c>
      <c r="B58" s="53" t="s">
        <v>242</v>
      </c>
      <c r="C58" s="54" t="s">
        <v>95</v>
      </c>
      <c r="D58" s="50">
        <v>939</v>
      </c>
      <c r="E58" s="52">
        <v>2.1583180289660529E-3</v>
      </c>
      <c r="F58" s="50">
        <v>94850556</v>
      </c>
    </row>
    <row r="59" spans="1:6">
      <c r="A59" s="54" t="s">
        <v>84</v>
      </c>
      <c r="B59" s="53" t="s">
        <v>242</v>
      </c>
      <c r="C59" s="54" t="s">
        <v>84</v>
      </c>
      <c r="D59" s="50">
        <v>215</v>
      </c>
      <c r="E59" s="52">
        <v>4.9418357425740295E-4</v>
      </c>
      <c r="F59" s="50">
        <v>26404155</v>
      </c>
    </row>
    <row r="60" spans="1:6">
      <c r="A60" s="54" t="s">
        <v>140</v>
      </c>
      <c r="B60" s="53" t="s">
        <v>242</v>
      </c>
      <c r="C60" s="54" t="s">
        <v>140</v>
      </c>
      <c r="D60" s="50">
        <v>515</v>
      </c>
      <c r="E60" s="52">
        <v>1.1837420499654072E-3</v>
      </c>
      <c r="F60" s="50">
        <v>49736685</v>
      </c>
    </row>
    <row r="61" spans="1:6">
      <c r="A61" s="54" t="s">
        <v>566</v>
      </c>
      <c r="B61" s="53" t="s">
        <v>242</v>
      </c>
      <c r="C61" s="54" t="s">
        <v>566</v>
      </c>
      <c r="D61" s="50">
        <v>56</v>
      </c>
      <c r="E61" s="52">
        <v>1.2871758213216079E-4</v>
      </c>
      <c r="F61" s="50">
        <v>5958206</v>
      </c>
    </row>
    <row r="62" spans="1:6">
      <c r="A62" s="54" t="s">
        <v>567</v>
      </c>
      <c r="B62" s="53" t="s">
        <v>242</v>
      </c>
      <c r="C62" s="54" t="s">
        <v>567</v>
      </c>
      <c r="D62" s="50">
        <v>405</v>
      </c>
      <c r="E62" s="52">
        <v>9.3090394220580563E-4</v>
      </c>
      <c r="F62" s="50">
        <v>41157361</v>
      </c>
    </row>
    <row r="63" spans="1:6">
      <c r="A63" s="54" t="s">
        <v>240</v>
      </c>
      <c r="B63" s="53" t="s">
        <v>242</v>
      </c>
      <c r="C63" s="54" t="s">
        <v>240</v>
      </c>
      <c r="D63" s="50">
        <v>206</v>
      </c>
      <c r="E63" s="52">
        <v>4.7349681998616285E-4</v>
      </c>
      <c r="F63" s="50">
        <v>22695401</v>
      </c>
    </row>
    <row r="64" spans="1:6">
      <c r="A64" s="54" t="s">
        <v>174</v>
      </c>
      <c r="B64" s="53" t="s">
        <v>242</v>
      </c>
      <c r="C64" s="54" t="s">
        <v>174</v>
      </c>
      <c r="D64" s="50">
        <v>2</v>
      </c>
      <c r="E64" s="52">
        <v>4.5970565047200282E-6</v>
      </c>
      <c r="F64" s="50">
        <v>194010</v>
      </c>
    </row>
    <row r="65" spans="1:6">
      <c r="A65" s="54" t="s">
        <v>161</v>
      </c>
      <c r="B65" s="53" t="s">
        <v>242</v>
      </c>
      <c r="C65" s="54" t="s">
        <v>161</v>
      </c>
      <c r="D65" s="50">
        <v>2</v>
      </c>
      <c r="E65" s="52">
        <v>4.5970565047200282E-6</v>
      </c>
      <c r="F65" s="50">
        <v>299478</v>
      </c>
    </row>
    <row r="66" spans="1:6">
      <c r="A66" s="56"/>
      <c r="B66" s="55" t="s">
        <v>568</v>
      </c>
      <c r="C66" s="56"/>
      <c r="D66" s="57">
        <v>24227</v>
      </c>
      <c r="E66" s="58">
        <v>5.5686443969926058E-2</v>
      </c>
      <c r="F66" s="57">
        <v>2628711715</v>
      </c>
    </row>
    <row r="67" spans="1:6">
      <c r="A67" s="51" t="s">
        <v>213</v>
      </c>
      <c r="B67" s="51" t="s">
        <v>6</v>
      </c>
      <c r="C67" s="51" t="s">
        <v>213</v>
      </c>
      <c r="D67" s="50">
        <v>2</v>
      </c>
      <c r="E67" s="52">
        <v>4.5970565047200282E-6</v>
      </c>
      <c r="F67" s="50">
        <v>292555</v>
      </c>
    </row>
    <row r="68" spans="1:6">
      <c r="A68" s="54" t="s">
        <v>18</v>
      </c>
      <c r="B68" s="53" t="s">
        <v>6</v>
      </c>
      <c r="C68" s="54" t="s">
        <v>18</v>
      </c>
      <c r="D68" s="50">
        <v>638</v>
      </c>
      <c r="E68" s="52">
        <v>1.4664610250056888E-3</v>
      </c>
      <c r="F68" s="50">
        <v>76386493</v>
      </c>
    </row>
    <row r="69" spans="1:6">
      <c r="A69" s="54" t="s">
        <v>19</v>
      </c>
      <c r="B69" s="53" t="s">
        <v>6</v>
      </c>
      <c r="C69" s="54" t="s">
        <v>19</v>
      </c>
      <c r="D69" s="50">
        <v>22</v>
      </c>
      <c r="E69" s="52">
        <v>5.0567621551920303E-5</v>
      </c>
      <c r="F69" s="50">
        <v>2600360</v>
      </c>
    </row>
    <row r="70" spans="1:6">
      <c r="A70" s="54" t="s">
        <v>9</v>
      </c>
      <c r="B70" s="53" t="s">
        <v>6</v>
      </c>
      <c r="C70" s="54" t="s">
        <v>9</v>
      </c>
      <c r="D70" s="50">
        <v>15186</v>
      </c>
      <c r="E70" s="52">
        <v>3.4905450040339174E-2</v>
      </c>
      <c r="F70" s="50">
        <v>1573883611</v>
      </c>
    </row>
    <row r="71" spans="1:6">
      <c r="A71" s="54" t="s">
        <v>16</v>
      </c>
      <c r="B71" s="53" t="s">
        <v>6</v>
      </c>
      <c r="C71" s="54" t="s">
        <v>16</v>
      </c>
      <c r="D71" s="50">
        <v>511</v>
      </c>
      <c r="E71" s="52">
        <v>1.1745479369559672E-3</v>
      </c>
      <c r="F71" s="50">
        <v>66636632</v>
      </c>
    </row>
    <row r="72" spans="1:6">
      <c r="A72" s="54" t="s">
        <v>32</v>
      </c>
      <c r="B72" s="53" t="s">
        <v>6</v>
      </c>
      <c r="C72" s="54" t="s">
        <v>32</v>
      </c>
      <c r="D72" s="50">
        <v>6</v>
      </c>
      <c r="E72" s="52">
        <v>1.3791169514160083E-5</v>
      </c>
      <c r="F72" s="50">
        <v>754259</v>
      </c>
    </row>
    <row r="73" spans="1:6">
      <c r="A73" s="54" t="s">
        <v>427</v>
      </c>
      <c r="B73" s="53" t="s">
        <v>6</v>
      </c>
      <c r="C73" s="54" t="s">
        <v>427</v>
      </c>
      <c r="D73" s="50">
        <v>7008</v>
      </c>
      <c r="E73" s="52">
        <v>1.6108085992538979E-2</v>
      </c>
      <c r="F73" s="50">
        <v>807887078</v>
      </c>
    </row>
    <row r="74" spans="1:6">
      <c r="A74" s="54" t="s">
        <v>219</v>
      </c>
      <c r="B74" s="53" t="s">
        <v>6</v>
      </c>
      <c r="C74" s="54" t="s">
        <v>219</v>
      </c>
      <c r="D74" s="50">
        <v>10</v>
      </c>
      <c r="E74" s="52">
        <v>2.2985282523600137E-5</v>
      </c>
      <c r="F74" s="50">
        <v>1500938</v>
      </c>
    </row>
    <row r="75" spans="1:6">
      <c r="A75" s="54" t="s">
        <v>8</v>
      </c>
      <c r="B75" s="53" t="s">
        <v>6</v>
      </c>
      <c r="C75" s="54" t="s">
        <v>8</v>
      </c>
      <c r="D75" s="50">
        <v>11423</v>
      </c>
      <c r="E75" s="52">
        <v>2.6256088226708437E-2</v>
      </c>
      <c r="F75" s="50">
        <v>1363356442</v>
      </c>
    </row>
    <row r="76" spans="1:6">
      <c r="A76" s="54" t="s">
        <v>15</v>
      </c>
      <c r="B76" s="53" t="s">
        <v>6</v>
      </c>
      <c r="C76" s="54" t="s">
        <v>15</v>
      </c>
      <c r="D76" s="50">
        <v>1205</v>
      </c>
      <c r="E76" s="52">
        <v>2.7697265440938166E-3</v>
      </c>
      <c r="F76" s="50">
        <v>136420830</v>
      </c>
    </row>
    <row r="77" spans="1:6">
      <c r="A77" s="54" t="s">
        <v>569</v>
      </c>
      <c r="B77" s="53" t="s">
        <v>6</v>
      </c>
      <c r="C77" s="54" t="s">
        <v>569</v>
      </c>
      <c r="D77" s="50">
        <v>39</v>
      </c>
      <c r="E77" s="52">
        <v>8.9642601842040539E-5</v>
      </c>
      <c r="F77" s="50">
        <v>4280163</v>
      </c>
    </row>
    <row r="78" spans="1:6">
      <c r="A78" s="54" t="s">
        <v>280</v>
      </c>
      <c r="B78" s="53" t="s">
        <v>6</v>
      </c>
      <c r="C78" s="54" t="s">
        <v>280</v>
      </c>
      <c r="D78" s="50">
        <v>32</v>
      </c>
      <c r="E78" s="52">
        <v>7.3552904075520451E-5</v>
      </c>
      <c r="F78" s="50">
        <v>3368375</v>
      </c>
    </row>
    <row r="79" spans="1:6">
      <c r="A79" s="54" t="s">
        <v>548</v>
      </c>
      <c r="B79" s="53" t="s">
        <v>6</v>
      </c>
      <c r="C79" s="54" t="s">
        <v>548</v>
      </c>
      <c r="D79" s="50">
        <v>153</v>
      </c>
      <c r="E79" s="52">
        <v>3.5167482261108212E-4</v>
      </c>
      <c r="F79" s="50">
        <v>14634669</v>
      </c>
    </row>
    <row r="80" spans="1:6">
      <c r="A80" s="54" t="s">
        <v>36</v>
      </c>
      <c r="B80" s="53" t="s">
        <v>6</v>
      </c>
      <c r="C80" s="54" t="s">
        <v>36</v>
      </c>
      <c r="D80" s="50">
        <v>429</v>
      </c>
      <c r="E80" s="52">
        <v>9.8606862026244589E-4</v>
      </c>
      <c r="F80" s="50">
        <v>46926905</v>
      </c>
    </row>
    <row r="81" spans="1:6">
      <c r="A81" s="54" t="s">
        <v>35</v>
      </c>
      <c r="B81" s="53" t="s">
        <v>6</v>
      </c>
      <c r="C81" s="54" t="s">
        <v>35</v>
      </c>
      <c r="D81" s="50">
        <v>131</v>
      </c>
      <c r="E81" s="52">
        <v>3.0110720105916183E-4</v>
      </c>
      <c r="F81" s="50">
        <v>13610013</v>
      </c>
    </row>
    <row r="82" spans="1:6">
      <c r="A82" s="54" t="s">
        <v>570</v>
      </c>
      <c r="B82" s="53" t="s">
        <v>6</v>
      </c>
      <c r="C82" s="54" t="s">
        <v>570</v>
      </c>
      <c r="D82" s="50">
        <v>0</v>
      </c>
      <c r="E82" s="52">
        <v>0</v>
      </c>
      <c r="F82" s="50">
        <v>0</v>
      </c>
    </row>
    <row r="83" spans="1:6">
      <c r="A83" s="54" t="s">
        <v>571</v>
      </c>
      <c r="B83" s="53" t="s">
        <v>6</v>
      </c>
      <c r="C83" s="54" t="s">
        <v>571</v>
      </c>
      <c r="D83" s="50">
        <v>158</v>
      </c>
      <c r="E83" s="52">
        <v>3.6316746387288218E-4</v>
      </c>
      <c r="F83" s="50">
        <v>13861736</v>
      </c>
    </row>
    <row r="84" spans="1:6">
      <c r="A84" s="54" t="s">
        <v>215</v>
      </c>
      <c r="B84" s="53" t="s">
        <v>6</v>
      </c>
      <c r="C84" s="54" t="s">
        <v>215</v>
      </c>
      <c r="D84" s="50">
        <v>11</v>
      </c>
      <c r="E84" s="52">
        <v>2.5283810775960152E-5</v>
      </c>
      <c r="F84" s="50">
        <v>1572691</v>
      </c>
    </row>
    <row r="85" spans="1:6">
      <c r="A85" s="56"/>
      <c r="B85" s="55" t="s">
        <v>572</v>
      </c>
      <c r="C85" s="56"/>
      <c r="D85" s="57">
        <v>36964</v>
      </c>
      <c r="E85" s="58">
        <v>8.4962798320235552E-2</v>
      </c>
      <c r="F85" s="57">
        <v>4127973750</v>
      </c>
    </row>
    <row r="86" spans="1:6">
      <c r="A86" s="51" t="s">
        <v>573</v>
      </c>
      <c r="B86" s="51" t="s">
        <v>46</v>
      </c>
      <c r="C86" s="51" t="s">
        <v>573</v>
      </c>
      <c r="D86" s="50">
        <v>16</v>
      </c>
      <c r="E86" s="52">
        <v>3.6776452037760225E-5</v>
      </c>
      <c r="F86" s="50">
        <v>1216000</v>
      </c>
    </row>
    <row r="87" spans="1:6">
      <c r="A87" s="54" t="s">
        <v>58</v>
      </c>
      <c r="B87" s="53" t="s">
        <v>46</v>
      </c>
      <c r="C87" s="54" t="s">
        <v>58</v>
      </c>
      <c r="D87" s="50">
        <v>1256</v>
      </c>
      <c r="E87" s="52">
        <v>2.8869514849641773E-3</v>
      </c>
      <c r="F87" s="50">
        <v>130353451</v>
      </c>
    </row>
    <row r="88" spans="1:6">
      <c r="A88" s="54" t="s">
        <v>50</v>
      </c>
      <c r="B88" s="53" t="s">
        <v>46</v>
      </c>
      <c r="C88" s="54" t="s">
        <v>50</v>
      </c>
      <c r="D88" s="50">
        <v>8226</v>
      </c>
      <c r="E88" s="52">
        <v>1.8907693403913475E-2</v>
      </c>
      <c r="F88" s="50">
        <v>918187572</v>
      </c>
    </row>
    <row r="89" spans="1:6">
      <c r="A89" s="54" t="s">
        <v>54</v>
      </c>
      <c r="B89" s="53" t="s">
        <v>46</v>
      </c>
      <c r="C89" s="54" t="s">
        <v>54</v>
      </c>
      <c r="D89" s="50">
        <v>1441</v>
      </c>
      <c r="E89" s="52">
        <v>3.31217921165078E-3</v>
      </c>
      <c r="F89" s="50">
        <v>169124196</v>
      </c>
    </row>
    <row r="90" spans="1:6">
      <c r="A90" s="54" t="s">
        <v>53</v>
      </c>
      <c r="B90" s="53" t="s">
        <v>46</v>
      </c>
      <c r="C90" s="54" t="s">
        <v>53</v>
      </c>
      <c r="D90" s="50">
        <v>2175</v>
      </c>
      <c r="E90" s="52">
        <v>4.9992989488830304E-3</v>
      </c>
      <c r="F90" s="50">
        <v>223404834</v>
      </c>
    </row>
    <row r="91" spans="1:6">
      <c r="A91" s="54" t="s">
        <v>574</v>
      </c>
      <c r="B91" s="53" t="s">
        <v>46</v>
      </c>
      <c r="C91" s="54" t="s">
        <v>574</v>
      </c>
      <c r="D91" s="50">
        <v>4</v>
      </c>
      <c r="E91" s="52">
        <v>9.1941130094400563E-6</v>
      </c>
      <c r="F91" s="50">
        <v>848855</v>
      </c>
    </row>
    <row r="92" spans="1:6">
      <c r="A92" s="54" t="s">
        <v>65</v>
      </c>
      <c r="B92" s="53" t="s">
        <v>46</v>
      </c>
      <c r="C92" s="54" t="s">
        <v>65</v>
      </c>
      <c r="D92" s="50">
        <v>1439</v>
      </c>
      <c r="E92" s="52">
        <v>3.3075821551460599E-3</v>
      </c>
      <c r="F92" s="50">
        <v>100797552</v>
      </c>
    </row>
    <row r="93" spans="1:6">
      <c r="A93" s="54" t="s">
        <v>60</v>
      </c>
      <c r="B93" s="53" t="s">
        <v>46</v>
      </c>
      <c r="C93" s="54" t="s">
        <v>60</v>
      </c>
      <c r="D93" s="50">
        <v>1533</v>
      </c>
      <c r="E93" s="52">
        <v>3.5236438108679014E-3</v>
      </c>
      <c r="F93" s="50">
        <v>148453236</v>
      </c>
    </row>
    <row r="94" spans="1:6">
      <c r="A94" s="54" t="s">
        <v>133</v>
      </c>
      <c r="B94" s="53" t="s">
        <v>46</v>
      </c>
      <c r="C94" s="54" t="s">
        <v>133</v>
      </c>
      <c r="D94" s="50">
        <v>2</v>
      </c>
      <c r="E94" s="52">
        <v>4.5970565047200282E-6</v>
      </c>
      <c r="F94" s="50">
        <v>205151</v>
      </c>
    </row>
    <row r="95" spans="1:6">
      <c r="A95" s="54" t="s">
        <v>421</v>
      </c>
      <c r="B95" s="53" t="s">
        <v>46</v>
      </c>
      <c r="C95" s="54" t="s">
        <v>421</v>
      </c>
      <c r="D95" s="50">
        <v>2</v>
      </c>
      <c r="E95" s="52">
        <v>4.5970565047200282E-6</v>
      </c>
      <c r="F95" s="50">
        <v>579017</v>
      </c>
    </row>
    <row r="96" spans="1:6">
      <c r="A96" s="54" t="s">
        <v>138</v>
      </c>
      <c r="B96" s="53" t="s">
        <v>46</v>
      </c>
      <c r="C96" s="54" t="s">
        <v>138</v>
      </c>
      <c r="D96" s="50">
        <v>2</v>
      </c>
      <c r="E96" s="52">
        <v>4.5970565047200282E-6</v>
      </c>
      <c r="F96" s="50">
        <v>191780</v>
      </c>
    </row>
    <row r="97" spans="1:6">
      <c r="A97" s="54" t="s">
        <v>134</v>
      </c>
      <c r="B97" s="53" t="s">
        <v>46</v>
      </c>
      <c r="C97" s="54" t="s">
        <v>134</v>
      </c>
      <c r="D97" s="50">
        <v>94</v>
      </c>
      <c r="E97" s="52">
        <v>2.160616557218413E-4</v>
      </c>
      <c r="F97" s="50">
        <v>9857895</v>
      </c>
    </row>
    <row r="98" spans="1:6">
      <c r="A98" s="54" t="s">
        <v>135</v>
      </c>
      <c r="B98" s="53" t="s">
        <v>46</v>
      </c>
      <c r="C98" s="54" t="s">
        <v>135</v>
      </c>
      <c r="D98" s="50">
        <v>50</v>
      </c>
      <c r="E98" s="52">
        <v>1.149264126180007E-4</v>
      </c>
      <c r="F98" s="50">
        <v>3662885</v>
      </c>
    </row>
    <row r="99" spans="1:6">
      <c r="A99" s="54" t="s">
        <v>143</v>
      </c>
      <c r="B99" s="53" t="s">
        <v>46</v>
      </c>
      <c r="C99" s="54" t="s">
        <v>143</v>
      </c>
      <c r="D99" s="50">
        <v>46</v>
      </c>
      <c r="E99" s="52">
        <v>1.0573229960856064E-4</v>
      </c>
      <c r="F99" s="50">
        <v>5832937</v>
      </c>
    </row>
    <row r="100" spans="1:6">
      <c r="A100" s="54" t="s">
        <v>137</v>
      </c>
      <c r="B100" s="53" t="s">
        <v>46</v>
      </c>
      <c r="C100" s="54" t="s">
        <v>137</v>
      </c>
      <c r="D100" s="50">
        <v>73</v>
      </c>
      <c r="E100" s="52">
        <v>1.6779256242228102E-4</v>
      </c>
      <c r="F100" s="50">
        <v>9565070</v>
      </c>
    </row>
    <row r="101" spans="1:6">
      <c r="A101" s="54" t="s">
        <v>59</v>
      </c>
      <c r="B101" s="53" t="s">
        <v>46</v>
      </c>
      <c r="C101" s="54" t="s">
        <v>59</v>
      </c>
      <c r="D101" s="50">
        <v>782</v>
      </c>
      <c r="E101" s="52">
        <v>1.7974490933455307E-3</v>
      </c>
      <c r="F101" s="50">
        <v>82651561</v>
      </c>
    </row>
    <row r="102" spans="1:6">
      <c r="A102" s="54" t="s">
        <v>144</v>
      </c>
      <c r="B102" s="53" t="s">
        <v>46</v>
      </c>
      <c r="C102" s="54" t="s">
        <v>144</v>
      </c>
      <c r="D102" s="50">
        <v>2096</v>
      </c>
      <c r="E102" s="52">
        <v>4.8177152169465894E-3</v>
      </c>
      <c r="F102" s="50">
        <v>208118860</v>
      </c>
    </row>
    <row r="103" spans="1:6">
      <c r="A103" s="54" t="s">
        <v>464</v>
      </c>
      <c r="B103" s="53" t="s">
        <v>46</v>
      </c>
      <c r="C103" s="54" t="s">
        <v>464</v>
      </c>
      <c r="D103" s="50">
        <v>16</v>
      </c>
      <c r="E103" s="52">
        <v>3.6776452037760225E-5</v>
      </c>
      <c r="F103" s="50">
        <v>1846833</v>
      </c>
    </row>
    <row r="104" spans="1:6">
      <c r="A104" s="54" t="s">
        <v>56</v>
      </c>
      <c r="B104" s="53" t="s">
        <v>46</v>
      </c>
      <c r="C104" s="54" t="s">
        <v>56</v>
      </c>
      <c r="D104" s="50">
        <v>578</v>
      </c>
      <c r="E104" s="52">
        <v>1.3285493298640879E-3</v>
      </c>
      <c r="F104" s="50">
        <v>68967953</v>
      </c>
    </row>
    <row r="105" spans="1:6">
      <c r="A105" s="54" t="s">
        <v>549</v>
      </c>
      <c r="B105" s="53" t="s">
        <v>46</v>
      </c>
      <c r="C105" s="54" t="s">
        <v>549</v>
      </c>
      <c r="D105" s="50">
        <v>973</v>
      </c>
      <c r="E105" s="52">
        <v>2.2364679895462937E-3</v>
      </c>
      <c r="F105" s="50">
        <v>92225175</v>
      </c>
    </row>
    <row r="106" spans="1:6">
      <c r="A106" s="54" t="s">
        <v>63</v>
      </c>
      <c r="B106" s="53" t="s">
        <v>46</v>
      </c>
      <c r="C106" s="54" t="s">
        <v>63</v>
      </c>
      <c r="D106" s="50">
        <v>614</v>
      </c>
      <c r="E106" s="52">
        <v>1.4112963469490485E-3</v>
      </c>
      <c r="F106" s="50">
        <v>68699076</v>
      </c>
    </row>
    <row r="107" spans="1:6">
      <c r="A107" s="54" t="s">
        <v>575</v>
      </c>
      <c r="B107" s="53" t="s">
        <v>46</v>
      </c>
      <c r="C107" s="54" t="s">
        <v>575</v>
      </c>
      <c r="D107" s="50">
        <v>0</v>
      </c>
      <c r="E107" s="52">
        <v>0</v>
      </c>
      <c r="F107" s="50">
        <v>0</v>
      </c>
    </row>
    <row r="108" spans="1:6">
      <c r="A108" s="56"/>
      <c r="B108" s="55" t="s">
        <v>576</v>
      </c>
      <c r="C108" s="56"/>
      <c r="D108" s="57">
        <v>21418</v>
      </c>
      <c r="E108" s="58">
        <v>4.9229878109046769E-2</v>
      </c>
      <c r="F108" s="57">
        <v>2244789889</v>
      </c>
    </row>
    <row r="109" spans="1:6">
      <c r="A109" s="51" t="s">
        <v>244</v>
      </c>
      <c r="B109" s="51" t="s">
        <v>67</v>
      </c>
      <c r="C109" s="51" t="s">
        <v>244</v>
      </c>
      <c r="D109" s="50">
        <v>818</v>
      </c>
      <c r="E109" s="52">
        <v>1.8801961104304914E-3</v>
      </c>
      <c r="F109" s="50">
        <v>93763429</v>
      </c>
    </row>
    <row r="110" spans="1:6">
      <c r="A110" s="54" t="s">
        <v>201</v>
      </c>
      <c r="B110" s="53" t="s">
        <v>67</v>
      </c>
      <c r="C110" s="54" t="s">
        <v>201</v>
      </c>
      <c r="D110" s="50">
        <v>1</v>
      </c>
      <c r="E110" s="52">
        <v>2.2985282523600141E-6</v>
      </c>
      <c r="F110" s="50">
        <v>124597</v>
      </c>
    </row>
    <row r="111" spans="1:6">
      <c r="A111" s="54" t="s">
        <v>465</v>
      </c>
      <c r="B111" s="53" t="s">
        <v>67</v>
      </c>
      <c r="C111" s="54" t="s">
        <v>465</v>
      </c>
      <c r="D111" s="50">
        <v>869</v>
      </c>
      <c r="E111" s="52">
        <v>1.9974210513008521E-3</v>
      </c>
      <c r="F111" s="50">
        <v>79746504</v>
      </c>
    </row>
    <row r="112" spans="1:6">
      <c r="A112" s="54" t="s">
        <v>419</v>
      </c>
      <c r="B112" s="53" t="s">
        <v>67</v>
      </c>
      <c r="C112" s="54" t="s">
        <v>419</v>
      </c>
      <c r="D112" s="50">
        <v>353</v>
      </c>
      <c r="E112" s="52">
        <v>8.1138047308308486E-4</v>
      </c>
      <c r="F112" s="50">
        <v>43193494</v>
      </c>
    </row>
    <row r="113" spans="1:6">
      <c r="A113" s="54" t="s">
        <v>259</v>
      </c>
      <c r="B113" s="53" t="s">
        <v>67</v>
      </c>
      <c r="C113" s="54" t="s">
        <v>259</v>
      </c>
      <c r="D113" s="50">
        <v>332</v>
      </c>
      <c r="E113" s="52">
        <v>7.6311137978352464E-4</v>
      </c>
      <c r="F113" s="50">
        <v>33527564</v>
      </c>
    </row>
    <row r="114" spans="1:6">
      <c r="A114" s="54" t="s">
        <v>81</v>
      </c>
      <c r="B114" s="53" t="s">
        <v>67</v>
      </c>
      <c r="C114" s="54" t="s">
        <v>81</v>
      </c>
      <c r="D114" s="50">
        <v>645</v>
      </c>
      <c r="E114" s="52">
        <v>1.4825507227722089E-3</v>
      </c>
      <c r="F114" s="50">
        <v>65497117</v>
      </c>
    </row>
    <row r="115" spans="1:6">
      <c r="A115" s="54" t="s">
        <v>190</v>
      </c>
      <c r="B115" s="53" t="s">
        <v>67</v>
      </c>
      <c r="C115" s="54" t="s">
        <v>190</v>
      </c>
      <c r="D115" s="50">
        <v>6</v>
      </c>
      <c r="E115" s="52">
        <v>1.3791169514160083E-5</v>
      </c>
      <c r="F115" s="50">
        <v>1087486</v>
      </c>
    </row>
    <row r="116" spans="1:6">
      <c r="A116" s="54" t="s">
        <v>72</v>
      </c>
      <c r="B116" s="53" t="s">
        <v>67</v>
      </c>
      <c r="C116" s="54" t="s">
        <v>72</v>
      </c>
      <c r="D116" s="50">
        <v>5011</v>
      </c>
      <c r="E116" s="52">
        <v>1.151792507257603E-2</v>
      </c>
      <c r="F116" s="50">
        <v>549446841</v>
      </c>
    </row>
    <row r="117" spans="1:6">
      <c r="A117" s="54" t="s">
        <v>577</v>
      </c>
      <c r="B117" s="53" t="s">
        <v>67</v>
      </c>
      <c r="C117" s="54" t="s">
        <v>577</v>
      </c>
      <c r="D117" s="50">
        <v>150</v>
      </c>
      <c r="E117" s="52">
        <v>3.4477923785400209E-4</v>
      </c>
      <c r="F117" s="50">
        <v>15028377</v>
      </c>
    </row>
    <row r="118" spans="1:6">
      <c r="A118" s="54" t="s">
        <v>74</v>
      </c>
      <c r="B118" s="53" t="s">
        <v>67</v>
      </c>
      <c r="C118" s="54" t="s">
        <v>74</v>
      </c>
      <c r="D118" s="50">
        <v>1866</v>
      </c>
      <c r="E118" s="52">
        <v>4.2890537189037856E-3</v>
      </c>
      <c r="F118" s="50">
        <v>196891400</v>
      </c>
    </row>
    <row r="119" spans="1:6">
      <c r="A119" s="54" t="s">
        <v>75</v>
      </c>
      <c r="B119" s="53" t="s">
        <v>67</v>
      </c>
      <c r="C119" s="54" t="s">
        <v>75</v>
      </c>
      <c r="D119" s="50">
        <v>591</v>
      </c>
      <c r="E119" s="52">
        <v>1.3584301971447683E-3</v>
      </c>
      <c r="F119" s="50">
        <v>61144088</v>
      </c>
    </row>
    <row r="120" spans="1:6">
      <c r="A120" s="54" t="s">
        <v>76</v>
      </c>
      <c r="B120" s="53" t="s">
        <v>67</v>
      </c>
      <c r="C120" s="54" t="s">
        <v>76</v>
      </c>
      <c r="D120" s="50">
        <v>224</v>
      </c>
      <c r="E120" s="52">
        <v>5.1487032852864315E-4</v>
      </c>
      <c r="F120" s="50">
        <v>22093863</v>
      </c>
    </row>
    <row r="121" spans="1:6">
      <c r="A121" s="54" t="s">
        <v>578</v>
      </c>
      <c r="B121" s="53" t="s">
        <v>67</v>
      </c>
      <c r="C121" s="54" t="s">
        <v>578</v>
      </c>
      <c r="D121" s="50">
        <v>8336</v>
      </c>
      <c r="E121" s="52">
        <v>1.9160531511673077E-2</v>
      </c>
      <c r="F121" s="50">
        <v>1016632390</v>
      </c>
    </row>
    <row r="122" spans="1:6">
      <c r="A122" s="54" t="s">
        <v>239</v>
      </c>
      <c r="B122" s="53" t="s">
        <v>67</v>
      </c>
      <c r="C122" s="54" t="s">
        <v>239</v>
      </c>
      <c r="D122" s="50">
        <v>4</v>
      </c>
      <c r="E122" s="52">
        <v>9.1941130094400563E-6</v>
      </c>
      <c r="F122" s="50">
        <v>648158</v>
      </c>
    </row>
    <row r="123" spans="1:6">
      <c r="A123" s="54" t="s">
        <v>579</v>
      </c>
      <c r="B123" s="53" t="s">
        <v>67</v>
      </c>
      <c r="C123" s="54" t="s">
        <v>579</v>
      </c>
      <c r="D123" s="50">
        <v>4</v>
      </c>
      <c r="E123" s="52">
        <v>9.1941130094400563E-6</v>
      </c>
      <c r="F123" s="50">
        <v>585684</v>
      </c>
    </row>
    <row r="124" spans="1:6">
      <c r="A124" s="54" t="s">
        <v>195</v>
      </c>
      <c r="B124" s="53" t="s">
        <v>67</v>
      </c>
      <c r="C124" s="54" t="s">
        <v>195</v>
      </c>
      <c r="D124" s="50">
        <v>12</v>
      </c>
      <c r="E124" s="52">
        <v>2.7582339028320166E-5</v>
      </c>
      <c r="F124" s="50">
        <v>2532568</v>
      </c>
    </row>
    <row r="125" spans="1:6">
      <c r="A125" s="54" t="s">
        <v>68</v>
      </c>
      <c r="B125" s="53" t="s">
        <v>67</v>
      </c>
      <c r="C125" s="54" t="s">
        <v>68</v>
      </c>
      <c r="D125" s="50">
        <v>30030</v>
      </c>
      <c r="E125" s="52">
        <v>6.9024803418371222E-2</v>
      </c>
      <c r="F125" s="50">
        <v>3229231319</v>
      </c>
    </row>
    <row r="126" spans="1:6">
      <c r="A126" s="54" t="s">
        <v>260</v>
      </c>
      <c r="B126" s="53" t="s">
        <v>67</v>
      </c>
      <c r="C126" s="54" t="s">
        <v>260</v>
      </c>
      <c r="D126" s="50">
        <v>1228</v>
      </c>
      <c r="E126" s="52">
        <v>2.822592693898097E-3</v>
      </c>
      <c r="F126" s="50">
        <v>114270055</v>
      </c>
    </row>
    <row r="127" spans="1:6">
      <c r="A127" s="54" t="s">
        <v>73</v>
      </c>
      <c r="B127" s="53" t="s">
        <v>67</v>
      </c>
      <c r="C127" s="54" t="s">
        <v>73</v>
      </c>
      <c r="D127" s="50">
        <v>17</v>
      </c>
      <c r="E127" s="52">
        <v>3.9074980290120236E-5</v>
      </c>
      <c r="F127" s="50">
        <v>3874334</v>
      </c>
    </row>
    <row r="128" spans="1:6">
      <c r="A128" s="54" t="s">
        <v>250</v>
      </c>
      <c r="B128" s="53" t="s">
        <v>67</v>
      </c>
      <c r="C128" s="54" t="s">
        <v>250</v>
      </c>
      <c r="D128" s="50">
        <v>2</v>
      </c>
      <c r="E128" s="52">
        <v>4.5970565047200282E-6</v>
      </c>
      <c r="F128" s="50">
        <v>478008</v>
      </c>
    </row>
    <row r="129" spans="1:6">
      <c r="A129" s="54" t="s">
        <v>77</v>
      </c>
      <c r="B129" s="53" t="s">
        <v>67</v>
      </c>
      <c r="C129" s="54" t="s">
        <v>77</v>
      </c>
      <c r="D129" s="50">
        <v>265</v>
      </c>
      <c r="E129" s="52">
        <v>6.091099868754037E-4</v>
      </c>
      <c r="F129" s="50">
        <v>27495724</v>
      </c>
    </row>
    <row r="130" spans="1:6">
      <c r="A130" s="54" t="s">
        <v>281</v>
      </c>
      <c r="B130" s="53" t="s">
        <v>67</v>
      </c>
      <c r="C130" s="54" t="s">
        <v>281</v>
      </c>
      <c r="D130" s="50">
        <v>4</v>
      </c>
      <c r="E130" s="52">
        <v>9.1941130094400563E-6</v>
      </c>
      <c r="F130" s="50">
        <v>277552</v>
      </c>
    </row>
    <row r="131" spans="1:6">
      <c r="A131" s="54" t="s">
        <v>251</v>
      </c>
      <c r="B131" s="53" t="s">
        <v>67</v>
      </c>
      <c r="C131" s="54" t="s">
        <v>251</v>
      </c>
      <c r="D131" s="50">
        <v>78</v>
      </c>
      <c r="E131" s="52">
        <v>1.7928520368408108E-4</v>
      </c>
      <c r="F131" s="50">
        <v>9470359</v>
      </c>
    </row>
    <row r="132" spans="1:6">
      <c r="A132" s="54" t="s">
        <v>82</v>
      </c>
      <c r="B132" s="53" t="s">
        <v>67</v>
      </c>
      <c r="C132" s="54" t="s">
        <v>82</v>
      </c>
      <c r="D132" s="50">
        <v>81</v>
      </c>
      <c r="E132" s="52">
        <v>1.8618078844116114E-4</v>
      </c>
      <c r="F132" s="50">
        <v>8384242</v>
      </c>
    </row>
    <row r="133" spans="1:6">
      <c r="A133" s="54" t="s">
        <v>86</v>
      </c>
      <c r="B133" s="53" t="s">
        <v>67</v>
      </c>
      <c r="C133" s="54" t="s">
        <v>86</v>
      </c>
      <c r="D133" s="50">
        <v>1594</v>
      </c>
      <c r="E133" s="52">
        <v>3.6638540342618623E-3</v>
      </c>
      <c r="F133" s="50">
        <v>154085014</v>
      </c>
    </row>
    <row r="134" spans="1:6">
      <c r="A134" s="54" t="s">
        <v>71</v>
      </c>
      <c r="B134" s="53" t="s">
        <v>67</v>
      </c>
      <c r="C134" s="54" t="s">
        <v>71</v>
      </c>
      <c r="D134" s="50">
        <v>20142</v>
      </c>
      <c r="E134" s="52">
        <v>4.6296956059035402E-2</v>
      </c>
      <c r="F134" s="50">
        <v>2338092790</v>
      </c>
    </row>
    <row r="135" spans="1:6">
      <c r="A135" s="56"/>
      <c r="B135" s="55" t="s">
        <v>580</v>
      </c>
      <c r="C135" s="56"/>
      <c r="D135" s="57">
        <v>72663</v>
      </c>
      <c r="E135" s="58">
        <v>0.16701795840123571</v>
      </c>
      <c r="F135" s="57">
        <v>8067602957</v>
      </c>
    </row>
    <row r="136" spans="1:6">
      <c r="A136" s="51" t="s">
        <v>116</v>
      </c>
      <c r="B136" s="51" t="s">
        <v>115</v>
      </c>
      <c r="C136" s="51" t="s">
        <v>116</v>
      </c>
      <c r="D136" s="50">
        <v>3307</v>
      </c>
      <c r="E136" s="52">
        <v>7.601232930554566E-3</v>
      </c>
      <c r="F136" s="50">
        <v>1064581800</v>
      </c>
    </row>
    <row r="137" spans="1:6">
      <c r="A137" s="54" t="s">
        <v>114</v>
      </c>
      <c r="B137" s="53" t="s">
        <v>115</v>
      </c>
      <c r="C137" s="54" t="s">
        <v>114</v>
      </c>
      <c r="D137" s="50">
        <v>5901</v>
      </c>
      <c r="E137" s="52">
        <v>1.3563615217176441E-2</v>
      </c>
      <c r="F137" s="50">
        <v>1712272000</v>
      </c>
    </row>
    <row r="138" spans="1:6">
      <c r="A138" s="54" t="s">
        <v>275</v>
      </c>
      <c r="B138" s="53" t="s">
        <v>115</v>
      </c>
      <c r="C138" s="54" t="s">
        <v>275</v>
      </c>
      <c r="D138" s="50">
        <v>455</v>
      </c>
      <c r="E138" s="52">
        <v>1.0458303548238064E-3</v>
      </c>
      <c r="F138" s="50">
        <v>48471655</v>
      </c>
    </row>
    <row r="139" spans="1:6">
      <c r="A139" s="54" t="s">
        <v>207</v>
      </c>
      <c r="B139" s="53" t="s">
        <v>115</v>
      </c>
      <c r="C139" s="54" t="s">
        <v>207</v>
      </c>
      <c r="D139" s="50">
        <v>8</v>
      </c>
      <c r="E139" s="52">
        <v>1.8388226018880113E-5</v>
      </c>
      <c r="F139" s="50">
        <v>983600</v>
      </c>
    </row>
    <row r="140" spans="1:6">
      <c r="A140" s="56"/>
      <c r="B140" s="55" t="s">
        <v>581</v>
      </c>
      <c r="C140" s="56"/>
      <c r="D140" s="57">
        <v>9671</v>
      </c>
      <c r="E140" s="58">
        <v>2.2229066728573697E-2</v>
      </c>
      <c r="F140" s="57">
        <v>2826309055</v>
      </c>
    </row>
    <row r="141" spans="1:6">
      <c r="A141" s="51" t="s">
        <v>43</v>
      </c>
      <c r="B141" s="51" t="s">
        <v>437</v>
      </c>
      <c r="C141" s="51" t="s">
        <v>43</v>
      </c>
      <c r="D141" s="50">
        <v>91</v>
      </c>
      <c r="E141" s="52">
        <v>2.0916607096476127E-4</v>
      </c>
      <c r="F141" s="50">
        <v>18592398</v>
      </c>
    </row>
    <row r="142" spans="1:6">
      <c r="A142" s="54" t="s">
        <v>176</v>
      </c>
      <c r="B142" s="53" t="s">
        <v>437</v>
      </c>
      <c r="C142" s="54" t="s">
        <v>176</v>
      </c>
      <c r="D142" s="50">
        <v>66</v>
      </c>
      <c r="E142" s="52">
        <v>1.5170286465576092E-4</v>
      </c>
      <c r="F142" s="50">
        <v>6169436</v>
      </c>
    </row>
    <row r="143" spans="1:6">
      <c r="A143" s="54" t="s">
        <v>5</v>
      </c>
      <c r="B143" s="53" t="s">
        <v>437</v>
      </c>
      <c r="C143" s="54" t="s">
        <v>5</v>
      </c>
      <c r="D143" s="50">
        <v>23903</v>
      </c>
      <c r="E143" s="52">
        <v>5.4941720816161409E-2</v>
      </c>
      <c r="F143" s="50">
        <v>2730453420</v>
      </c>
    </row>
    <row r="144" spans="1:6">
      <c r="A144" s="54" t="s">
        <v>217</v>
      </c>
      <c r="B144" s="53" t="s">
        <v>437</v>
      </c>
      <c r="C144" s="54" t="s">
        <v>217</v>
      </c>
      <c r="D144" s="50">
        <v>14</v>
      </c>
      <c r="E144" s="52">
        <v>3.217939553304019E-5</v>
      </c>
      <c r="F144" s="50">
        <v>2141975</v>
      </c>
    </row>
    <row r="145" spans="1:6">
      <c r="A145" s="54" t="s">
        <v>31</v>
      </c>
      <c r="B145" s="53" t="s">
        <v>437</v>
      </c>
      <c r="C145" s="54" t="s">
        <v>31</v>
      </c>
      <c r="D145" s="50">
        <v>493</v>
      </c>
      <c r="E145" s="52">
        <v>1.1331744284134868E-3</v>
      </c>
      <c r="F145" s="50">
        <v>52461209</v>
      </c>
    </row>
    <row r="146" spans="1:6">
      <c r="A146" s="54" t="s">
        <v>341</v>
      </c>
      <c r="B146" s="53" t="s">
        <v>437</v>
      </c>
      <c r="C146" s="54" t="s">
        <v>341</v>
      </c>
      <c r="D146" s="50">
        <v>15165</v>
      </c>
      <c r="E146" s="52">
        <v>3.4857180947039608E-2</v>
      </c>
      <c r="F146" s="50">
        <v>1898154357</v>
      </c>
    </row>
    <row r="147" spans="1:6">
      <c r="A147" s="56"/>
      <c r="B147" s="55" t="s">
        <v>582</v>
      </c>
      <c r="C147" s="56"/>
      <c r="D147" s="57">
        <v>39732</v>
      </c>
      <c r="E147" s="58">
        <v>9.1325124522768059E-2</v>
      </c>
      <c r="F147" s="57">
        <v>4707972795</v>
      </c>
    </row>
    <row r="148" spans="1:6">
      <c r="A148" s="51" t="s">
        <v>28</v>
      </c>
      <c r="B148" s="51" t="s">
        <v>22</v>
      </c>
      <c r="C148" s="51" t="s">
        <v>28</v>
      </c>
      <c r="D148" s="50">
        <v>9959</v>
      </c>
      <c r="E148" s="52">
        <v>2.289104286525338E-2</v>
      </c>
      <c r="F148" s="50">
        <v>971593996</v>
      </c>
    </row>
    <row r="149" spans="1:6">
      <c r="A149" s="54" t="s">
        <v>181</v>
      </c>
      <c r="B149" s="53" t="s">
        <v>22</v>
      </c>
      <c r="C149" s="54" t="s">
        <v>181</v>
      </c>
      <c r="D149" s="50">
        <v>4</v>
      </c>
      <c r="E149" s="52">
        <v>9.1941130094400563E-6</v>
      </c>
      <c r="F149" s="50">
        <v>1105638</v>
      </c>
    </row>
    <row r="150" spans="1:6">
      <c r="A150" s="54" t="s">
        <v>44</v>
      </c>
      <c r="B150" s="53" t="s">
        <v>22</v>
      </c>
      <c r="C150" s="54" t="s">
        <v>44</v>
      </c>
      <c r="D150" s="50">
        <v>0</v>
      </c>
      <c r="E150" s="52">
        <v>0</v>
      </c>
      <c r="F150" s="50">
        <v>0</v>
      </c>
    </row>
    <row r="151" spans="1:6">
      <c r="A151" s="54" t="s">
        <v>33</v>
      </c>
      <c r="B151" s="53" t="s">
        <v>22</v>
      </c>
      <c r="C151" s="54" t="s">
        <v>33</v>
      </c>
      <c r="D151" s="50">
        <v>544</v>
      </c>
      <c r="E151" s="52">
        <v>1.2503993692838476E-3</v>
      </c>
      <c r="F151" s="50">
        <v>58220790</v>
      </c>
    </row>
    <row r="152" spans="1:6">
      <c r="A152" s="54" t="s">
        <v>41</v>
      </c>
      <c r="B152" s="53" t="s">
        <v>22</v>
      </c>
      <c r="C152" s="54" t="s">
        <v>41</v>
      </c>
      <c r="D152" s="50">
        <v>104</v>
      </c>
      <c r="E152" s="52">
        <v>2.3904693824544144E-4</v>
      </c>
      <c r="F152" s="50">
        <v>23005516</v>
      </c>
    </row>
    <row r="153" spans="1:6">
      <c r="A153" s="54" t="s">
        <v>122</v>
      </c>
      <c r="B153" s="53" t="s">
        <v>22</v>
      </c>
      <c r="C153" s="54" t="s">
        <v>122</v>
      </c>
      <c r="D153" s="50">
        <v>1</v>
      </c>
      <c r="E153" s="52">
        <v>2.2985282523600141E-6</v>
      </c>
      <c r="F153" s="50">
        <v>254852</v>
      </c>
    </row>
    <row r="154" spans="1:6">
      <c r="A154" s="54" t="s">
        <v>184</v>
      </c>
      <c r="B154" s="53" t="s">
        <v>22</v>
      </c>
      <c r="C154" s="54" t="s">
        <v>184</v>
      </c>
      <c r="D154" s="50">
        <v>2</v>
      </c>
      <c r="E154" s="52">
        <v>4.5970565047200282E-6</v>
      </c>
      <c r="F154" s="50">
        <v>240700</v>
      </c>
    </row>
    <row r="155" spans="1:6">
      <c r="A155" s="54" t="s">
        <v>269</v>
      </c>
      <c r="B155" s="53" t="s">
        <v>22</v>
      </c>
      <c r="C155" s="54" t="s">
        <v>269</v>
      </c>
      <c r="D155" s="50">
        <v>4</v>
      </c>
      <c r="E155" s="52">
        <v>9.1941130094400563E-6</v>
      </c>
      <c r="F155" s="50">
        <v>506176</v>
      </c>
    </row>
    <row r="156" spans="1:6">
      <c r="A156" s="54" t="s">
        <v>170</v>
      </c>
      <c r="B156" s="53" t="s">
        <v>22</v>
      </c>
      <c r="C156" s="54" t="s">
        <v>170</v>
      </c>
      <c r="D156" s="50">
        <v>22</v>
      </c>
      <c r="E156" s="52">
        <v>5.0567621551920303E-5</v>
      </c>
      <c r="F156" s="50">
        <v>2618361</v>
      </c>
    </row>
    <row r="157" spans="1:6">
      <c r="A157" s="54" t="s">
        <v>583</v>
      </c>
      <c r="B157" s="53" t="s">
        <v>22</v>
      </c>
      <c r="C157" s="54" t="s">
        <v>583</v>
      </c>
      <c r="D157" s="50">
        <v>6</v>
      </c>
      <c r="E157" s="52">
        <v>1.3791169514160083E-5</v>
      </c>
      <c r="F157" s="50">
        <v>810092</v>
      </c>
    </row>
    <row r="158" spans="1:6">
      <c r="A158" s="54" t="s">
        <v>216</v>
      </c>
      <c r="B158" s="53" t="s">
        <v>22</v>
      </c>
      <c r="C158" s="54" t="s">
        <v>216</v>
      </c>
      <c r="D158" s="50">
        <v>157</v>
      </c>
      <c r="E158" s="52">
        <v>3.6086893562052217E-4</v>
      </c>
      <c r="F158" s="50">
        <v>15907857</v>
      </c>
    </row>
    <row r="159" spans="1:6">
      <c r="A159" s="54" t="s">
        <v>179</v>
      </c>
      <c r="B159" s="53" t="s">
        <v>22</v>
      </c>
      <c r="C159" s="54" t="s">
        <v>179</v>
      </c>
      <c r="D159" s="50">
        <v>17</v>
      </c>
      <c r="E159" s="52">
        <v>3.9074980290120236E-5</v>
      </c>
      <c r="F159" s="50">
        <v>1658751</v>
      </c>
    </row>
    <row r="160" spans="1:6">
      <c r="A160" s="54" t="s">
        <v>23</v>
      </c>
      <c r="B160" s="53" t="s">
        <v>22</v>
      </c>
      <c r="C160" s="54" t="s">
        <v>23</v>
      </c>
      <c r="D160" s="50">
        <v>3649</v>
      </c>
      <c r="E160" s="52">
        <v>8.387329592861691E-3</v>
      </c>
      <c r="F160" s="50">
        <v>718497483</v>
      </c>
    </row>
    <row r="161" spans="1:6">
      <c r="A161" s="54" t="s">
        <v>30</v>
      </c>
      <c r="B161" s="53" t="s">
        <v>22</v>
      </c>
      <c r="C161" s="54" t="s">
        <v>30</v>
      </c>
      <c r="D161" s="50">
        <v>3812</v>
      </c>
      <c r="E161" s="52">
        <v>8.7619896979963738E-3</v>
      </c>
      <c r="F161" s="50">
        <v>367833452</v>
      </c>
    </row>
    <row r="162" spans="1:6">
      <c r="A162" s="54" t="s">
        <v>365</v>
      </c>
      <c r="B162" s="53" t="s">
        <v>22</v>
      </c>
      <c r="C162" s="54" t="s">
        <v>365</v>
      </c>
      <c r="D162" s="50">
        <v>1168</v>
      </c>
      <c r="E162" s="52">
        <v>2.6846809987564964E-3</v>
      </c>
      <c r="F162" s="50">
        <v>122467831</v>
      </c>
    </row>
    <row r="163" spans="1:6">
      <c r="A163" s="54" t="s">
        <v>241</v>
      </c>
      <c r="B163" s="53" t="s">
        <v>22</v>
      </c>
      <c r="C163" s="54" t="s">
        <v>241</v>
      </c>
      <c r="D163" s="50">
        <v>118</v>
      </c>
      <c r="E163" s="52">
        <v>2.7122633377848164E-4</v>
      </c>
      <c r="F163" s="50">
        <v>12477853</v>
      </c>
    </row>
    <row r="164" spans="1:6">
      <c r="A164" s="54" t="s">
        <v>27</v>
      </c>
      <c r="B164" s="53" t="s">
        <v>22</v>
      </c>
      <c r="C164" s="54" t="s">
        <v>27</v>
      </c>
      <c r="D164" s="50">
        <v>19080</v>
      </c>
      <c r="E164" s="52">
        <v>4.3855919055029065E-2</v>
      </c>
      <c r="F164" s="50">
        <v>2460295502</v>
      </c>
    </row>
    <row r="165" spans="1:6">
      <c r="A165" s="54" t="s">
        <v>211</v>
      </c>
      <c r="B165" s="53" t="s">
        <v>22</v>
      </c>
      <c r="C165" s="54" t="s">
        <v>211</v>
      </c>
      <c r="D165" s="50">
        <v>10</v>
      </c>
      <c r="E165" s="52">
        <v>2.2985282523600137E-5</v>
      </c>
      <c r="F165" s="50">
        <v>2076836</v>
      </c>
    </row>
    <row r="166" spans="1:6">
      <c r="A166" s="54" t="s">
        <v>34</v>
      </c>
      <c r="B166" s="53" t="s">
        <v>22</v>
      </c>
      <c r="C166" s="54" t="s">
        <v>34</v>
      </c>
      <c r="D166" s="50">
        <v>600</v>
      </c>
      <c r="E166" s="52">
        <v>1.3791169514160084E-3</v>
      </c>
      <c r="F166" s="50">
        <v>53723272</v>
      </c>
    </row>
    <row r="167" spans="1:6">
      <c r="A167" s="54" t="s">
        <v>38</v>
      </c>
      <c r="B167" s="53" t="s">
        <v>22</v>
      </c>
      <c r="C167" s="54" t="s">
        <v>38</v>
      </c>
      <c r="D167" s="50">
        <v>350</v>
      </c>
      <c r="E167" s="52">
        <v>8.0448488832600483E-4</v>
      </c>
      <c r="F167" s="50">
        <v>34122764</v>
      </c>
    </row>
    <row r="168" spans="1:6">
      <c r="A168" s="56"/>
      <c r="B168" s="55" t="s">
        <v>584</v>
      </c>
      <c r="C168" s="56"/>
      <c r="D168" s="57">
        <v>39607</v>
      </c>
      <c r="E168" s="58">
        <v>9.1037808491223088E-2</v>
      </c>
      <c r="F168" s="57">
        <v>4847417722</v>
      </c>
    </row>
    <row r="169" spans="1:6">
      <c r="A169" s="51" t="s">
        <v>585</v>
      </c>
      <c r="B169" s="51" t="s">
        <v>585</v>
      </c>
      <c r="C169" s="51" t="s">
        <v>585</v>
      </c>
      <c r="D169" s="50">
        <v>435061</v>
      </c>
      <c r="E169" s="52">
        <v>1</v>
      </c>
      <c r="F169" s="50">
        <v>51915862220</v>
      </c>
    </row>
    <row r="170" spans="1:6">
      <c r="A170" s="56"/>
      <c r="B170" s="55" t="s">
        <v>586</v>
      </c>
      <c r="C170" s="56"/>
      <c r="D170" s="57">
        <v>435061</v>
      </c>
      <c r="E170" s="58">
        <v>1</v>
      </c>
      <c r="F170" s="57">
        <v>51915862220</v>
      </c>
    </row>
    <row r="171" spans="1:6">
      <c r="A171" s="51" t="s">
        <v>224</v>
      </c>
      <c r="B171" s="51" t="s">
        <v>258</v>
      </c>
      <c r="C171" s="51" t="s">
        <v>224</v>
      </c>
      <c r="D171" s="50">
        <v>1</v>
      </c>
      <c r="E171" s="52">
        <v>2.2985282523600141E-6</v>
      </c>
      <c r="F171" s="50">
        <v>127429</v>
      </c>
    </row>
    <row r="172" spans="1:6">
      <c r="A172" s="54" t="s">
        <v>24</v>
      </c>
      <c r="B172" s="53" t="s">
        <v>258</v>
      </c>
      <c r="C172" s="54" t="s">
        <v>24</v>
      </c>
      <c r="D172" s="50">
        <v>3434</v>
      </c>
      <c r="E172" s="52">
        <v>7.8931460186042884E-3</v>
      </c>
      <c r="F172" s="50">
        <v>678554914</v>
      </c>
    </row>
    <row r="173" spans="1:6">
      <c r="A173" s="54" t="s">
        <v>7</v>
      </c>
      <c r="B173" s="53" t="s">
        <v>258</v>
      </c>
      <c r="C173" s="54" t="s">
        <v>7</v>
      </c>
      <c r="D173" s="50">
        <v>4756</v>
      </c>
      <c r="E173" s="52">
        <v>1.0931800368224226E-2</v>
      </c>
      <c r="F173" s="50">
        <v>876863595</v>
      </c>
    </row>
    <row r="174" spans="1:6">
      <c r="A174" s="54" t="s">
        <v>587</v>
      </c>
      <c r="B174" s="53" t="s">
        <v>258</v>
      </c>
      <c r="C174" s="54" t="s">
        <v>587</v>
      </c>
      <c r="D174" s="50">
        <v>12</v>
      </c>
      <c r="E174" s="52">
        <v>2.7582339028320166E-5</v>
      </c>
      <c r="F174" s="50">
        <v>795949</v>
      </c>
    </row>
    <row r="175" spans="1:6">
      <c r="A175" s="54" t="s">
        <v>37</v>
      </c>
      <c r="B175" s="53" t="s">
        <v>258</v>
      </c>
      <c r="C175" s="54" t="s">
        <v>37</v>
      </c>
      <c r="D175" s="50">
        <v>4</v>
      </c>
      <c r="E175" s="52">
        <v>9.1941130094400563E-6</v>
      </c>
      <c r="F175" s="50">
        <v>375698</v>
      </c>
    </row>
    <row r="176" spans="1:6">
      <c r="A176" s="54" t="s">
        <v>118</v>
      </c>
      <c r="B176" s="53" t="s">
        <v>258</v>
      </c>
      <c r="C176" s="54" t="s">
        <v>118</v>
      </c>
      <c r="D176" s="50">
        <v>34</v>
      </c>
      <c r="E176" s="52">
        <v>7.8149960580240472E-5</v>
      </c>
      <c r="F176" s="50">
        <v>5128008</v>
      </c>
    </row>
    <row r="177" spans="1:6">
      <c r="A177" s="54" t="s">
        <v>390</v>
      </c>
      <c r="B177" s="53" t="s">
        <v>258</v>
      </c>
      <c r="C177" s="54" t="s">
        <v>390</v>
      </c>
      <c r="D177" s="50">
        <v>71</v>
      </c>
      <c r="E177" s="52">
        <v>1.6319550591756098E-4</v>
      </c>
      <c r="F177" s="50">
        <v>6637225</v>
      </c>
    </row>
    <row r="178" spans="1:6">
      <c r="A178" s="54" t="s">
        <v>168</v>
      </c>
      <c r="B178" s="53" t="s">
        <v>258</v>
      </c>
      <c r="C178" s="54" t="s">
        <v>168</v>
      </c>
      <c r="D178" s="50">
        <v>164</v>
      </c>
      <c r="E178" s="52">
        <v>3.769586333870423E-4</v>
      </c>
      <c r="F178" s="50">
        <v>17819879</v>
      </c>
    </row>
    <row r="179" spans="1:6">
      <c r="A179" s="54" t="s">
        <v>17</v>
      </c>
      <c r="B179" s="53" t="s">
        <v>258</v>
      </c>
      <c r="C179" s="54" t="s">
        <v>17</v>
      </c>
      <c r="D179" s="50">
        <v>1779</v>
      </c>
      <c r="E179" s="52">
        <v>4.0890817609484644E-3</v>
      </c>
      <c r="F179" s="50">
        <v>187896798</v>
      </c>
    </row>
    <row r="180" spans="1:6">
      <c r="A180" s="54" t="s">
        <v>189</v>
      </c>
      <c r="B180" s="53" t="s">
        <v>258</v>
      </c>
      <c r="C180" s="54" t="s">
        <v>189</v>
      </c>
      <c r="D180" s="50">
        <v>6</v>
      </c>
      <c r="E180" s="52">
        <v>1.3791169514160083E-5</v>
      </c>
      <c r="F180" s="50">
        <v>589121</v>
      </c>
    </row>
    <row r="181" spans="1:6">
      <c r="A181" s="54" t="s">
        <v>588</v>
      </c>
      <c r="B181" s="53" t="s">
        <v>258</v>
      </c>
      <c r="C181" s="54" t="s">
        <v>588</v>
      </c>
      <c r="D181" s="50">
        <v>29</v>
      </c>
      <c r="E181" s="52">
        <v>6.6657319318440391E-5</v>
      </c>
      <c r="F181" s="50">
        <v>2140072</v>
      </c>
    </row>
    <row r="182" spans="1:6">
      <c r="A182" s="54" t="s">
        <v>235</v>
      </c>
      <c r="B182" s="53" t="s">
        <v>258</v>
      </c>
      <c r="C182" s="54" t="s">
        <v>235</v>
      </c>
      <c r="D182" s="50">
        <v>40</v>
      </c>
      <c r="E182" s="52">
        <v>9.194113009440055E-5</v>
      </c>
      <c r="F182" s="50">
        <v>3384018</v>
      </c>
    </row>
    <row r="183" spans="1:6">
      <c r="A183" s="54" t="s">
        <v>117</v>
      </c>
      <c r="B183" s="53" t="s">
        <v>258</v>
      </c>
      <c r="C183" s="54" t="s">
        <v>117</v>
      </c>
      <c r="D183" s="50">
        <v>246</v>
      </c>
      <c r="E183" s="52">
        <v>5.6543795008056339E-4</v>
      </c>
      <c r="F183" s="50">
        <v>24427908</v>
      </c>
    </row>
    <row r="184" spans="1:6">
      <c r="A184" s="54" t="s">
        <v>40</v>
      </c>
      <c r="B184" s="53" t="s">
        <v>258</v>
      </c>
      <c r="C184" s="54" t="s">
        <v>40</v>
      </c>
      <c r="D184" s="50">
        <v>864</v>
      </c>
      <c r="E184" s="52">
        <v>1.9859284100390518E-3</v>
      </c>
      <c r="F184" s="50">
        <v>82136862</v>
      </c>
    </row>
    <row r="185" spans="1:6">
      <c r="A185" s="54" t="s">
        <v>52</v>
      </c>
      <c r="B185" s="53" t="s">
        <v>258</v>
      </c>
      <c r="C185" s="54" t="s">
        <v>52</v>
      </c>
      <c r="D185" s="50">
        <v>3961</v>
      </c>
      <c r="E185" s="52">
        <v>9.1044704075980143E-3</v>
      </c>
      <c r="F185" s="50">
        <v>517768187</v>
      </c>
    </row>
    <row r="186" spans="1:6">
      <c r="A186" s="54" t="s">
        <v>462</v>
      </c>
      <c r="B186" s="53" t="s">
        <v>258</v>
      </c>
      <c r="C186" s="54" t="s">
        <v>462</v>
      </c>
      <c r="D186" s="50">
        <v>161</v>
      </c>
      <c r="E186" s="52">
        <v>3.7006304862996221E-4</v>
      </c>
      <c r="F186" s="50">
        <v>17627206</v>
      </c>
    </row>
    <row r="187" spans="1:6">
      <c r="A187" s="54" t="s">
        <v>463</v>
      </c>
      <c r="B187" s="53" t="s">
        <v>258</v>
      </c>
      <c r="C187" s="54" t="s">
        <v>463</v>
      </c>
      <c r="D187" s="50">
        <v>10</v>
      </c>
      <c r="E187" s="52">
        <v>2.2985282523600137E-5</v>
      </c>
      <c r="F187" s="50">
        <v>1132704</v>
      </c>
    </row>
    <row r="188" spans="1:6">
      <c r="A188" s="54" t="s">
        <v>589</v>
      </c>
      <c r="B188" s="53" t="s">
        <v>258</v>
      </c>
      <c r="C188" s="54" t="s">
        <v>589</v>
      </c>
      <c r="D188" s="50">
        <v>38</v>
      </c>
      <c r="E188" s="52">
        <v>8.7344073589680528E-5</v>
      </c>
      <c r="F188" s="50">
        <v>2952077</v>
      </c>
    </row>
    <row r="189" spans="1:6">
      <c r="A189" s="54" t="s">
        <v>461</v>
      </c>
      <c r="B189" s="53" t="s">
        <v>258</v>
      </c>
      <c r="C189" s="54" t="s">
        <v>461</v>
      </c>
      <c r="D189" s="50">
        <v>220</v>
      </c>
      <c r="E189" s="52">
        <v>5.05676215519203E-4</v>
      </c>
      <c r="F189" s="50">
        <v>22477920</v>
      </c>
    </row>
    <row r="190" spans="1:6">
      <c r="A190" s="54" t="s">
        <v>590</v>
      </c>
      <c r="B190" s="53" t="s">
        <v>258</v>
      </c>
      <c r="C190" s="54" t="s">
        <v>590</v>
      </c>
      <c r="D190" s="50">
        <v>42</v>
      </c>
      <c r="E190" s="52">
        <v>9.6538186599120585E-5</v>
      </c>
      <c r="F190" s="50">
        <v>5930918</v>
      </c>
    </row>
    <row r="191" spans="1:6">
      <c r="A191" s="54" t="s">
        <v>203</v>
      </c>
      <c r="B191" s="53" t="s">
        <v>258</v>
      </c>
      <c r="C191" s="54" t="s">
        <v>203</v>
      </c>
      <c r="D191" s="50">
        <v>6</v>
      </c>
      <c r="E191" s="52">
        <v>1.3791169514160083E-5</v>
      </c>
      <c r="F191" s="50">
        <v>438624</v>
      </c>
    </row>
    <row r="192" spans="1:6">
      <c r="A192" s="54" t="s">
        <v>191</v>
      </c>
      <c r="B192" s="53" t="s">
        <v>258</v>
      </c>
      <c r="C192" s="54" t="s">
        <v>191</v>
      </c>
      <c r="D192" s="50">
        <v>2</v>
      </c>
      <c r="E192" s="52">
        <v>4.5970565047200282E-6</v>
      </c>
      <c r="F192" s="50">
        <v>170465</v>
      </c>
    </row>
    <row r="193" spans="1:6">
      <c r="A193" s="54" t="s">
        <v>389</v>
      </c>
      <c r="B193" s="53" t="s">
        <v>258</v>
      </c>
      <c r="C193" s="54" t="s">
        <v>389</v>
      </c>
      <c r="D193" s="50">
        <v>20</v>
      </c>
      <c r="E193" s="52">
        <v>4.5970565047200275E-5</v>
      </c>
      <c r="F193" s="50">
        <v>2253476</v>
      </c>
    </row>
    <row r="194" spans="1:6">
      <c r="A194" s="54" t="s">
        <v>39</v>
      </c>
      <c r="B194" s="53" t="s">
        <v>258</v>
      </c>
      <c r="C194" s="54" t="s">
        <v>39</v>
      </c>
      <c r="D194" s="50">
        <v>733</v>
      </c>
      <c r="E194" s="52">
        <v>1.6848212089798902E-3</v>
      </c>
      <c r="F194" s="50">
        <v>76543773</v>
      </c>
    </row>
    <row r="195" spans="1:6">
      <c r="A195" s="60"/>
      <c r="B195" s="59" t="s">
        <v>591</v>
      </c>
      <c r="C195" s="60"/>
      <c r="D195" s="57">
        <v>16633</v>
      </c>
      <c r="E195" s="58">
        <v>3.8231420421504105E-2</v>
      </c>
      <c r="F195" s="57">
        <v>2534172826</v>
      </c>
    </row>
  </sheetData>
  <phoneticPr fontId="3"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96355-F897-4DB5-B663-18275D6000F8}">
  <dimension ref="C2:M666"/>
  <sheetViews>
    <sheetView workbookViewId="0">
      <selection activeCell="J6" sqref="J6:L7"/>
    </sheetView>
  </sheetViews>
  <sheetFormatPr defaultRowHeight="16.5"/>
  <cols>
    <col min="3" max="3" width="54.625" bestFit="1" customWidth="1"/>
    <col min="4" max="4" width="13.875" bestFit="1" customWidth="1"/>
  </cols>
  <sheetData>
    <row r="2" spans="3:13">
      <c r="C2" s="62" t="s">
        <v>592</v>
      </c>
      <c r="D2" s="62" t="s">
        <v>593</v>
      </c>
      <c r="E2" s="63" t="s">
        <v>594</v>
      </c>
      <c r="F2" s="62" t="s">
        <v>926</v>
      </c>
    </row>
    <row r="3" spans="3:13">
      <c r="C3" s="64" t="s">
        <v>595</v>
      </c>
      <c r="D3" s="65" t="s">
        <v>67</v>
      </c>
      <c r="E3" s="65"/>
      <c r="F3" s="66" t="s">
        <v>67</v>
      </c>
    </row>
    <row r="4" spans="3:13">
      <c r="C4" s="64" t="s">
        <v>596</v>
      </c>
      <c r="D4" s="65" t="s">
        <v>67</v>
      </c>
      <c r="E4" s="65"/>
      <c r="F4" s="66" t="s">
        <v>67</v>
      </c>
    </row>
    <row r="5" spans="3:13">
      <c r="C5" s="64" t="s">
        <v>224</v>
      </c>
      <c r="D5" s="65" t="s">
        <v>6</v>
      </c>
      <c r="E5" s="65" t="s">
        <v>258</v>
      </c>
      <c r="F5" s="66" t="s">
        <v>258</v>
      </c>
    </row>
    <row r="6" spans="3:13">
      <c r="C6" s="64" t="s">
        <v>597</v>
      </c>
      <c r="D6" s="65" t="s">
        <v>22</v>
      </c>
      <c r="E6" s="65"/>
      <c r="F6" s="66" t="s">
        <v>22</v>
      </c>
    </row>
    <row r="7" spans="3:13">
      <c r="C7" s="64" t="s">
        <v>386</v>
      </c>
      <c r="D7" s="65" t="s">
        <v>343</v>
      </c>
      <c r="E7" s="65"/>
      <c r="F7" s="66" t="s">
        <v>343</v>
      </c>
      <c r="H7" s="68" t="s">
        <v>933</v>
      </c>
      <c r="I7" s="68" t="s">
        <v>934</v>
      </c>
      <c r="J7" s="420" t="s">
        <v>955</v>
      </c>
      <c r="K7" s="420"/>
      <c r="L7" s="420"/>
      <c r="M7" s="68" t="s">
        <v>954</v>
      </c>
    </row>
    <row r="8" spans="3:13" ht="66">
      <c r="C8" s="64" t="s">
        <v>598</v>
      </c>
      <c r="D8" s="65" t="s">
        <v>22</v>
      </c>
      <c r="E8" s="65"/>
      <c r="F8" s="66" t="s">
        <v>22</v>
      </c>
      <c r="H8" s="69" t="s">
        <v>932</v>
      </c>
      <c r="I8" s="75">
        <v>0.7</v>
      </c>
      <c r="J8" s="450" t="s">
        <v>935</v>
      </c>
      <c r="K8" s="450"/>
      <c r="L8" s="450"/>
      <c r="M8" s="70" t="s">
        <v>937</v>
      </c>
    </row>
    <row r="9" spans="3:13" ht="66">
      <c r="C9" s="64" t="s">
        <v>599</v>
      </c>
      <c r="D9" s="65" t="s">
        <v>242</v>
      </c>
      <c r="E9" s="65"/>
      <c r="F9" s="66" t="s">
        <v>242</v>
      </c>
      <c r="H9" s="69" t="s">
        <v>936</v>
      </c>
      <c r="I9" s="75">
        <v>0.45</v>
      </c>
      <c r="J9" s="450" t="s">
        <v>938</v>
      </c>
      <c r="K9" s="450"/>
      <c r="L9" s="450"/>
      <c r="M9" s="70" t="s">
        <v>937</v>
      </c>
    </row>
    <row r="10" spans="3:13">
      <c r="C10" s="64" t="s">
        <v>18</v>
      </c>
      <c r="D10" s="65" t="s">
        <v>6</v>
      </c>
      <c r="E10" s="65"/>
      <c r="F10" s="66" t="s">
        <v>6</v>
      </c>
      <c r="H10" s="69"/>
      <c r="I10" s="69"/>
      <c r="J10" s="450"/>
      <c r="K10" s="450"/>
      <c r="L10" s="450"/>
      <c r="M10" s="70"/>
    </row>
    <row r="11" spans="3:13" ht="33">
      <c r="C11" s="64" t="s">
        <v>7</v>
      </c>
      <c r="D11" s="65" t="s">
        <v>258</v>
      </c>
      <c r="E11" s="65"/>
      <c r="F11" s="66" t="s">
        <v>258</v>
      </c>
      <c r="H11" s="69" t="s">
        <v>945</v>
      </c>
      <c r="I11" s="75" t="s">
        <v>951</v>
      </c>
      <c r="J11" s="450" t="s">
        <v>943</v>
      </c>
      <c r="K11" s="450"/>
      <c r="L11" s="450"/>
      <c r="M11" s="70" t="s">
        <v>952</v>
      </c>
    </row>
    <row r="12" spans="3:13" ht="66">
      <c r="C12" s="64" t="s">
        <v>89</v>
      </c>
      <c r="D12" s="65" t="s">
        <v>88</v>
      </c>
      <c r="E12" s="65"/>
      <c r="F12" s="66" t="s">
        <v>88</v>
      </c>
      <c r="H12" s="69" t="s">
        <v>945</v>
      </c>
      <c r="I12" s="69" t="s">
        <v>947</v>
      </c>
      <c r="J12" s="450" t="s">
        <v>953</v>
      </c>
      <c r="K12" s="450"/>
      <c r="L12" s="450"/>
      <c r="M12" s="70" t="s">
        <v>956</v>
      </c>
    </row>
    <row r="13" spans="3:13">
      <c r="C13" s="64" t="s">
        <v>126</v>
      </c>
      <c r="D13" s="65" t="s">
        <v>22</v>
      </c>
      <c r="E13" s="65"/>
      <c r="F13" s="66" t="s">
        <v>22</v>
      </c>
      <c r="H13" s="69" t="s">
        <v>948</v>
      </c>
      <c r="I13" s="69" t="s">
        <v>947</v>
      </c>
      <c r="J13" s="450" t="s">
        <v>944</v>
      </c>
      <c r="K13" s="450"/>
      <c r="L13" s="450"/>
      <c r="M13" s="70"/>
    </row>
    <row r="14" spans="3:13">
      <c r="C14" s="64" t="s">
        <v>225</v>
      </c>
      <c r="D14" s="65" t="s">
        <v>6</v>
      </c>
      <c r="E14" s="65"/>
      <c r="F14" s="66" t="s">
        <v>6</v>
      </c>
      <c r="H14" s="74" t="s">
        <v>946</v>
      </c>
      <c r="I14" s="74" t="s">
        <v>949</v>
      </c>
      <c r="J14" s="451" t="s">
        <v>943</v>
      </c>
      <c r="K14" s="452"/>
      <c r="L14" s="453"/>
      <c r="M14" s="74" t="s">
        <v>950</v>
      </c>
    </row>
    <row r="15" spans="3:13">
      <c r="C15" s="64" t="s">
        <v>600</v>
      </c>
      <c r="D15" s="65" t="s">
        <v>242</v>
      </c>
      <c r="E15" s="65"/>
      <c r="F15" s="66" t="s">
        <v>242</v>
      </c>
    </row>
    <row r="16" spans="3:13">
      <c r="C16" s="64" t="s">
        <v>260</v>
      </c>
      <c r="D16" s="65" t="s">
        <v>67</v>
      </c>
      <c r="E16" s="65"/>
      <c r="F16" s="66" t="s">
        <v>67</v>
      </c>
    </row>
    <row r="17" spans="3:6">
      <c r="C17" s="64" t="s">
        <v>24</v>
      </c>
      <c r="D17" s="65" t="s">
        <v>258</v>
      </c>
      <c r="E17" s="65"/>
      <c r="F17" s="66" t="s">
        <v>258</v>
      </c>
    </row>
    <row r="18" spans="3:6">
      <c r="C18" s="64" t="s">
        <v>136</v>
      </c>
      <c r="D18" s="65" t="s">
        <v>46</v>
      </c>
      <c r="E18" s="65"/>
      <c r="F18" s="66" t="s">
        <v>46</v>
      </c>
    </row>
    <row r="19" spans="3:6">
      <c r="C19" s="64" t="s">
        <v>176</v>
      </c>
      <c r="D19" s="65" t="s">
        <v>22</v>
      </c>
      <c r="E19" s="65"/>
      <c r="F19" s="66" t="s">
        <v>22</v>
      </c>
    </row>
    <row r="20" spans="3:6">
      <c r="C20" s="64" t="s">
        <v>601</v>
      </c>
      <c r="D20" s="65" t="s">
        <v>242</v>
      </c>
      <c r="E20" s="65"/>
      <c r="F20" s="66" t="s">
        <v>242</v>
      </c>
    </row>
    <row r="21" spans="3:6">
      <c r="C21" s="64" t="s">
        <v>602</v>
      </c>
      <c r="D21" s="65" t="s">
        <v>22</v>
      </c>
      <c r="E21" s="65"/>
      <c r="F21" s="66" t="s">
        <v>22</v>
      </c>
    </row>
    <row r="22" spans="3:6">
      <c r="C22" s="64" t="s">
        <v>603</v>
      </c>
      <c r="D22" s="65" t="s">
        <v>22</v>
      </c>
      <c r="E22" s="65"/>
      <c r="F22" s="66" t="s">
        <v>22</v>
      </c>
    </row>
    <row r="23" spans="3:6">
      <c r="C23" s="64" t="s">
        <v>16</v>
      </c>
      <c r="D23" s="65" t="s">
        <v>6</v>
      </c>
      <c r="E23" s="65"/>
      <c r="F23" s="66" t="s">
        <v>6</v>
      </c>
    </row>
    <row r="24" spans="3:6">
      <c r="C24" s="64" t="s">
        <v>604</v>
      </c>
      <c r="D24" s="65" t="s">
        <v>6</v>
      </c>
      <c r="E24" s="65"/>
      <c r="F24" s="66" t="s">
        <v>6</v>
      </c>
    </row>
    <row r="25" spans="3:6">
      <c r="C25" s="64" t="s">
        <v>116</v>
      </c>
      <c r="D25" s="65" t="s">
        <v>115</v>
      </c>
      <c r="E25" s="65"/>
      <c r="F25" s="66" t="s">
        <v>115</v>
      </c>
    </row>
    <row r="26" spans="3:6">
      <c r="C26" s="64" t="s">
        <v>81</v>
      </c>
      <c r="D26" s="65" t="s">
        <v>67</v>
      </c>
      <c r="E26" s="65"/>
      <c r="F26" s="66" t="s">
        <v>67</v>
      </c>
    </row>
    <row r="27" spans="3:6">
      <c r="C27" s="64" t="s">
        <v>605</v>
      </c>
      <c r="D27" s="65" t="s">
        <v>6</v>
      </c>
      <c r="E27" s="65"/>
      <c r="F27" s="66" t="s">
        <v>6</v>
      </c>
    </row>
    <row r="28" spans="3:6">
      <c r="C28" s="64" t="s">
        <v>606</v>
      </c>
      <c r="D28" s="65" t="s">
        <v>67</v>
      </c>
      <c r="E28" s="65"/>
      <c r="F28" s="66" t="s">
        <v>67</v>
      </c>
    </row>
    <row r="29" spans="3:6">
      <c r="C29" s="64" t="s">
        <v>23</v>
      </c>
      <c r="D29" s="65" t="s">
        <v>22</v>
      </c>
      <c r="E29" s="65"/>
      <c r="F29" s="66" t="s">
        <v>22</v>
      </c>
    </row>
    <row r="30" spans="3:6">
      <c r="C30" s="64" t="s">
        <v>113</v>
      </c>
      <c r="D30" s="65" t="s">
        <v>108</v>
      </c>
      <c r="E30" s="65"/>
      <c r="F30" s="66" t="s">
        <v>108</v>
      </c>
    </row>
    <row r="31" spans="3:6">
      <c r="C31" s="64" t="s">
        <v>607</v>
      </c>
      <c r="D31" s="65" t="s">
        <v>6</v>
      </c>
      <c r="E31" s="65"/>
      <c r="F31" s="66" t="s">
        <v>6</v>
      </c>
    </row>
    <row r="32" spans="3:6">
      <c r="C32" s="64" t="s">
        <v>608</v>
      </c>
      <c r="D32" s="65" t="s">
        <v>22</v>
      </c>
      <c r="E32" s="65"/>
      <c r="F32" s="66" t="s">
        <v>22</v>
      </c>
    </row>
    <row r="33" spans="3:6">
      <c r="C33" s="64" t="s">
        <v>65</v>
      </c>
      <c r="D33" s="65" t="s">
        <v>46</v>
      </c>
      <c r="E33" s="65"/>
      <c r="F33" s="66" t="s">
        <v>46</v>
      </c>
    </row>
    <row r="34" spans="3:6">
      <c r="C34" s="64" t="s">
        <v>609</v>
      </c>
      <c r="D34" s="65" t="s">
        <v>88</v>
      </c>
      <c r="E34" s="65"/>
      <c r="F34" s="66" t="s">
        <v>88</v>
      </c>
    </row>
    <row r="35" spans="3:6">
      <c r="C35" s="64" t="s">
        <v>179</v>
      </c>
      <c r="D35" s="65" t="s">
        <v>6</v>
      </c>
      <c r="E35" s="65" t="s">
        <v>22</v>
      </c>
      <c r="F35" s="66" t="s">
        <v>22</v>
      </c>
    </row>
    <row r="36" spans="3:6">
      <c r="C36" s="64" t="s">
        <v>610</v>
      </c>
      <c r="D36" s="65" t="s">
        <v>67</v>
      </c>
      <c r="E36" s="65"/>
      <c r="F36" s="66" t="s">
        <v>67</v>
      </c>
    </row>
    <row r="37" spans="3:6">
      <c r="C37" s="64" t="s">
        <v>611</v>
      </c>
      <c r="D37" s="65" t="s">
        <v>67</v>
      </c>
      <c r="E37" s="65"/>
      <c r="F37" s="66" t="s">
        <v>67</v>
      </c>
    </row>
    <row r="38" spans="3:6">
      <c r="C38" s="64" t="s">
        <v>440</v>
      </c>
      <c r="D38" s="65" t="s">
        <v>343</v>
      </c>
      <c r="E38" s="65"/>
      <c r="F38" s="66" t="s">
        <v>343</v>
      </c>
    </row>
    <row r="39" spans="3:6">
      <c r="C39" s="64" t="s">
        <v>60</v>
      </c>
      <c r="D39" s="65" t="s">
        <v>46</v>
      </c>
      <c r="E39" s="65"/>
      <c r="F39" s="66" t="s">
        <v>46</v>
      </c>
    </row>
    <row r="40" spans="3:6">
      <c r="C40" s="64" t="s">
        <v>612</v>
      </c>
      <c r="D40" s="65" t="s">
        <v>88</v>
      </c>
      <c r="E40" s="65"/>
      <c r="F40" s="66" t="s">
        <v>88</v>
      </c>
    </row>
    <row r="41" spans="3:6">
      <c r="C41" s="64" t="s">
        <v>239</v>
      </c>
      <c r="D41" s="65" t="s">
        <v>67</v>
      </c>
      <c r="E41" s="65"/>
      <c r="F41" s="66" t="s">
        <v>67</v>
      </c>
    </row>
    <row r="42" spans="3:6">
      <c r="C42" s="64" t="s">
        <v>481</v>
      </c>
      <c r="D42" s="65" t="s">
        <v>343</v>
      </c>
      <c r="E42" s="65"/>
      <c r="F42" s="66" t="s">
        <v>343</v>
      </c>
    </row>
    <row r="43" spans="3:6">
      <c r="C43" s="64" t="s">
        <v>455</v>
      </c>
      <c r="D43" s="65" t="s">
        <v>343</v>
      </c>
      <c r="E43" s="65"/>
      <c r="F43" s="66" t="s">
        <v>343</v>
      </c>
    </row>
    <row r="44" spans="3:6">
      <c r="C44" s="64" t="s">
        <v>19</v>
      </c>
      <c r="D44" s="65" t="s">
        <v>6</v>
      </c>
      <c r="E44" s="65"/>
      <c r="F44" s="66" t="s">
        <v>6</v>
      </c>
    </row>
    <row r="45" spans="3:6">
      <c r="C45" s="64" t="s">
        <v>613</v>
      </c>
      <c r="D45" s="65" t="s">
        <v>46</v>
      </c>
      <c r="E45" s="65"/>
      <c r="F45" s="66" t="s">
        <v>46</v>
      </c>
    </row>
    <row r="46" spans="3:6">
      <c r="C46" s="64" t="s">
        <v>59</v>
      </c>
      <c r="D46" s="65" t="s">
        <v>46</v>
      </c>
      <c r="E46" s="65"/>
      <c r="F46" s="66" t="s">
        <v>46</v>
      </c>
    </row>
    <row r="47" spans="3:6">
      <c r="C47" s="64" t="s">
        <v>411</v>
      </c>
      <c r="D47" s="65" t="s">
        <v>343</v>
      </c>
      <c r="E47" s="65"/>
      <c r="F47" s="66" t="s">
        <v>343</v>
      </c>
    </row>
    <row r="48" spans="3:6">
      <c r="C48" s="64" t="s">
        <v>134</v>
      </c>
      <c r="D48" s="65" t="s">
        <v>46</v>
      </c>
      <c r="E48" s="65"/>
      <c r="F48" s="66" t="s">
        <v>46</v>
      </c>
    </row>
    <row r="49" spans="3:6">
      <c r="C49" s="64" t="s">
        <v>614</v>
      </c>
      <c r="D49" s="65" t="s">
        <v>22</v>
      </c>
      <c r="E49" s="65"/>
      <c r="F49" s="66" t="s">
        <v>22</v>
      </c>
    </row>
    <row r="50" spans="3:6">
      <c r="C50" s="64" t="s">
        <v>143</v>
      </c>
      <c r="D50" s="65" t="s">
        <v>46</v>
      </c>
      <c r="E50" s="65"/>
      <c r="F50" s="66" t="s">
        <v>46</v>
      </c>
    </row>
    <row r="51" spans="3:6">
      <c r="C51" s="64" t="s">
        <v>615</v>
      </c>
      <c r="D51" s="65" t="s">
        <v>258</v>
      </c>
      <c r="E51" s="65"/>
      <c r="F51" s="66" t="s">
        <v>258</v>
      </c>
    </row>
    <row r="52" spans="3:6">
      <c r="C52" s="64" t="s">
        <v>616</v>
      </c>
      <c r="D52" s="65" t="s">
        <v>343</v>
      </c>
      <c r="E52" s="65"/>
      <c r="F52" s="66" t="s">
        <v>343</v>
      </c>
    </row>
    <row r="53" spans="3:6">
      <c r="C53" s="64" t="s">
        <v>617</v>
      </c>
      <c r="D53" s="65" t="s">
        <v>67</v>
      </c>
      <c r="E53" s="65"/>
      <c r="F53" s="66" t="s">
        <v>67</v>
      </c>
    </row>
    <row r="54" spans="3:6">
      <c r="C54" s="64" t="s">
        <v>140</v>
      </c>
      <c r="D54" s="65" t="s">
        <v>88</v>
      </c>
      <c r="E54" s="65" t="s">
        <v>242</v>
      </c>
      <c r="F54" s="66" t="s">
        <v>242</v>
      </c>
    </row>
    <row r="55" spans="3:6">
      <c r="C55" s="64" t="s">
        <v>618</v>
      </c>
      <c r="D55" s="65" t="s">
        <v>88</v>
      </c>
      <c r="E55" s="65"/>
      <c r="F55" s="66" t="s">
        <v>88</v>
      </c>
    </row>
    <row r="56" spans="3:6">
      <c r="C56" s="64" t="s">
        <v>619</v>
      </c>
      <c r="D56" s="65" t="s">
        <v>242</v>
      </c>
      <c r="E56" s="65"/>
      <c r="F56" s="66" t="s">
        <v>242</v>
      </c>
    </row>
    <row r="57" spans="3:6">
      <c r="C57" s="64" t="s">
        <v>620</v>
      </c>
      <c r="D57" s="65" t="s">
        <v>242</v>
      </c>
      <c r="E57" s="65"/>
      <c r="F57" s="66" t="s">
        <v>242</v>
      </c>
    </row>
    <row r="58" spans="3:6">
      <c r="C58" s="64" t="s">
        <v>621</v>
      </c>
      <c r="D58" s="65" t="s">
        <v>88</v>
      </c>
      <c r="E58" s="65"/>
      <c r="F58" s="66" t="s">
        <v>88</v>
      </c>
    </row>
    <row r="59" spans="3:6">
      <c r="C59" s="64" t="s">
        <v>622</v>
      </c>
      <c r="D59" s="65" t="s">
        <v>88</v>
      </c>
      <c r="E59" s="65"/>
      <c r="F59" s="66" t="s">
        <v>88</v>
      </c>
    </row>
    <row r="60" spans="3:6">
      <c r="C60" s="64" t="s">
        <v>133</v>
      </c>
      <c r="D60" s="65" t="s">
        <v>46</v>
      </c>
      <c r="E60" s="65"/>
      <c r="F60" s="66" t="s">
        <v>46</v>
      </c>
    </row>
    <row r="61" spans="3:6">
      <c r="C61" s="64" t="s">
        <v>623</v>
      </c>
      <c r="D61" s="65" t="s">
        <v>67</v>
      </c>
      <c r="E61" s="65"/>
      <c r="F61" s="66" t="s">
        <v>67</v>
      </c>
    </row>
    <row r="62" spans="3:6">
      <c r="C62" s="64" t="s">
        <v>204</v>
      </c>
      <c r="D62" s="65" t="s">
        <v>22</v>
      </c>
      <c r="E62" s="65"/>
      <c r="F62" s="66" t="s">
        <v>22</v>
      </c>
    </row>
    <row r="63" spans="3:6">
      <c r="C63" s="64" t="s">
        <v>624</v>
      </c>
      <c r="D63" s="65" t="s">
        <v>46</v>
      </c>
      <c r="E63" s="65"/>
      <c r="F63" s="66" t="s">
        <v>46</v>
      </c>
    </row>
    <row r="64" spans="3:6">
      <c r="C64" s="64" t="s">
        <v>37</v>
      </c>
      <c r="D64" s="65" t="s">
        <v>258</v>
      </c>
      <c r="E64" s="65"/>
      <c r="F64" s="66" t="s">
        <v>258</v>
      </c>
    </row>
    <row r="65" spans="3:6">
      <c r="C65" s="64" t="s">
        <v>625</v>
      </c>
      <c r="D65" s="65" t="s">
        <v>6</v>
      </c>
      <c r="E65" s="65"/>
      <c r="F65" s="66" t="s">
        <v>6</v>
      </c>
    </row>
    <row r="66" spans="3:6">
      <c r="C66" s="64" t="s">
        <v>56</v>
      </c>
      <c r="D66" s="65" t="s">
        <v>46</v>
      </c>
      <c r="E66" s="65"/>
      <c r="F66" s="66" t="s">
        <v>46</v>
      </c>
    </row>
    <row r="67" spans="3:6">
      <c r="C67" s="64" t="s">
        <v>626</v>
      </c>
      <c r="D67" s="65" t="s">
        <v>6</v>
      </c>
      <c r="E67" s="65"/>
      <c r="F67" s="66" t="s">
        <v>6</v>
      </c>
    </row>
    <row r="68" spans="3:6">
      <c r="C68" s="64" t="s">
        <v>168</v>
      </c>
      <c r="D68" s="65" t="s">
        <v>258</v>
      </c>
      <c r="E68" s="65"/>
      <c r="F68" s="66" t="s">
        <v>258</v>
      </c>
    </row>
    <row r="69" spans="3:6">
      <c r="C69" s="64" t="s">
        <v>627</v>
      </c>
      <c r="D69" s="65" t="s">
        <v>258</v>
      </c>
      <c r="E69" s="65"/>
      <c r="F69" s="66" t="s">
        <v>258</v>
      </c>
    </row>
    <row r="70" spans="3:6">
      <c r="C70" s="64" t="s">
        <v>41</v>
      </c>
      <c r="D70" s="65" t="s">
        <v>22</v>
      </c>
      <c r="E70" s="65"/>
      <c r="F70" s="66" t="s">
        <v>22</v>
      </c>
    </row>
    <row r="71" spans="3:6">
      <c r="C71" s="64" t="s">
        <v>574</v>
      </c>
      <c r="D71" s="65" t="s">
        <v>46</v>
      </c>
      <c r="E71" s="65"/>
      <c r="F71" s="66" t="s">
        <v>46</v>
      </c>
    </row>
    <row r="72" spans="3:6">
      <c r="C72" s="64" t="s">
        <v>161</v>
      </c>
      <c r="D72" s="65" t="s">
        <v>242</v>
      </c>
      <c r="E72" s="65"/>
      <c r="F72" s="66" t="s">
        <v>242</v>
      </c>
    </row>
    <row r="73" spans="3:6">
      <c r="C73" s="64" t="s">
        <v>50</v>
      </c>
      <c r="D73" s="65" t="s">
        <v>46</v>
      </c>
      <c r="E73" s="65"/>
      <c r="F73" s="66" t="s">
        <v>46</v>
      </c>
    </row>
    <row r="74" spans="3:6">
      <c r="C74" s="64" t="s">
        <v>628</v>
      </c>
      <c r="D74" s="65" t="s">
        <v>46</v>
      </c>
      <c r="E74" s="65"/>
      <c r="F74" s="66" t="s">
        <v>46</v>
      </c>
    </row>
    <row r="75" spans="3:6">
      <c r="C75" s="64" t="s">
        <v>452</v>
      </c>
      <c r="D75" s="65" t="s">
        <v>343</v>
      </c>
      <c r="E75" s="65"/>
      <c r="F75" s="66" t="s">
        <v>343</v>
      </c>
    </row>
    <row r="76" spans="3:6">
      <c r="C76" s="64" t="s">
        <v>213</v>
      </c>
      <c r="D76" s="65" t="s">
        <v>6</v>
      </c>
      <c r="E76" s="65"/>
      <c r="F76" s="66" t="s">
        <v>6</v>
      </c>
    </row>
    <row r="77" spans="3:6">
      <c r="C77" s="64" t="s">
        <v>451</v>
      </c>
      <c r="D77" s="65" t="s">
        <v>343</v>
      </c>
      <c r="E77" s="65"/>
      <c r="F77" s="66" t="s">
        <v>343</v>
      </c>
    </row>
    <row r="78" spans="3:6">
      <c r="C78" s="64" t="s">
        <v>629</v>
      </c>
      <c r="D78" s="65" t="s">
        <v>88</v>
      </c>
      <c r="E78" s="65"/>
      <c r="F78" s="66" t="s">
        <v>88</v>
      </c>
    </row>
    <row r="79" spans="3:6">
      <c r="C79" s="64" t="s">
        <v>630</v>
      </c>
      <c r="D79" s="65" t="s">
        <v>258</v>
      </c>
      <c r="E79" s="65"/>
      <c r="F79" s="66" t="s">
        <v>258</v>
      </c>
    </row>
    <row r="80" spans="3:6">
      <c r="C80" s="64" t="s">
        <v>631</v>
      </c>
      <c r="D80" s="65" t="s">
        <v>6</v>
      </c>
      <c r="E80" s="65"/>
      <c r="F80" s="66" t="s">
        <v>6</v>
      </c>
    </row>
    <row r="81" spans="3:6">
      <c r="C81" s="64" t="s">
        <v>632</v>
      </c>
      <c r="D81" s="65" t="s">
        <v>22</v>
      </c>
      <c r="E81" s="65"/>
      <c r="F81" s="66" t="s">
        <v>22</v>
      </c>
    </row>
    <row r="82" spans="3:6">
      <c r="C82" s="64" t="s">
        <v>633</v>
      </c>
      <c r="D82" s="65" t="s">
        <v>22</v>
      </c>
      <c r="E82" s="65"/>
      <c r="F82" s="66" t="s">
        <v>22</v>
      </c>
    </row>
    <row r="83" spans="3:6">
      <c r="C83" s="64" t="s">
        <v>63</v>
      </c>
      <c r="D83" s="65" t="s">
        <v>46</v>
      </c>
      <c r="E83" s="65"/>
      <c r="F83" s="66" t="s">
        <v>46</v>
      </c>
    </row>
    <row r="84" spans="3:6">
      <c r="C84" s="64" t="s">
        <v>634</v>
      </c>
      <c r="D84" s="65" t="s">
        <v>22</v>
      </c>
      <c r="E84" s="65"/>
      <c r="F84" s="66" t="s">
        <v>22</v>
      </c>
    </row>
    <row r="85" spans="3:6">
      <c r="C85" s="64" t="s">
        <v>450</v>
      </c>
      <c r="D85" s="65" t="s">
        <v>343</v>
      </c>
      <c r="E85" s="65"/>
      <c r="F85" s="66" t="s">
        <v>343</v>
      </c>
    </row>
    <row r="86" spans="3:6">
      <c r="C86" s="64" t="s">
        <v>635</v>
      </c>
      <c r="D86" s="65" t="s">
        <v>46</v>
      </c>
      <c r="E86" s="65"/>
      <c r="F86" s="66" t="s">
        <v>46</v>
      </c>
    </row>
    <row r="87" spans="3:6">
      <c r="C87" s="64" t="s">
        <v>636</v>
      </c>
      <c r="D87" s="65" t="s">
        <v>108</v>
      </c>
      <c r="E87" s="65"/>
      <c r="F87" s="66" t="s">
        <v>108</v>
      </c>
    </row>
    <row r="88" spans="3:6">
      <c r="C88" s="64" t="s">
        <v>68</v>
      </c>
      <c r="D88" s="65" t="s">
        <v>67</v>
      </c>
      <c r="E88" s="65"/>
      <c r="F88" s="66" t="s">
        <v>67</v>
      </c>
    </row>
    <row r="89" spans="3:6">
      <c r="C89" s="64" t="s">
        <v>637</v>
      </c>
      <c r="D89" s="65" t="s">
        <v>67</v>
      </c>
      <c r="E89" s="65"/>
      <c r="F89" s="66" t="s">
        <v>67</v>
      </c>
    </row>
    <row r="90" spans="3:6">
      <c r="C90" s="64" t="s">
        <v>638</v>
      </c>
      <c r="D90" s="65" t="s">
        <v>46</v>
      </c>
      <c r="E90" s="65"/>
      <c r="F90" s="66" t="s">
        <v>46</v>
      </c>
    </row>
    <row r="91" spans="3:6">
      <c r="C91" s="64" t="s">
        <v>54</v>
      </c>
      <c r="D91" s="65" t="s">
        <v>46</v>
      </c>
      <c r="E91" s="65"/>
      <c r="F91" s="66" t="s">
        <v>46</v>
      </c>
    </row>
    <row r="92" spans="3:6">
      <c r="C92" s="64" t="s">
        <v>201</v>
      </c>
      <c r="D92" s="65" t="s">
        <v>67</v>
      </c>
      <c r="E92" s="65"/>
      <c r="F92" s="66" t="s">
        <v>67</v>
      </c>
    </row>
    <row r="93" spans="3:6">
      <c r="C93" s="64" t="s">
        <v>531</v>
      </c>
      <c r="D93" s="65" t="s">
        <v>46</v>
      </c>
      <c r="E93" s="65"/>
      <c r="F93" s="66" t="s">
        <v>46</v>
      </c>
    </row>
    <row r="94" spans="3:6">
      <c r="C94" s="64" t="s">
        <v>480</v>
      </c>
      <c r="D94" s="65" t="s">
        <v>343</v>
      </c>
      <c r="E94" s="65"/>
      <c r="F94" s="66" t="s">
        <v>343</v>
      </c>
    </row>
    <row r="95" spans="3:6">
      <c r="C95" s="64" t="s">
        <v>206</v>
      </c>
      <c r="D95" s="65" t="s">
        <v>22</v>
      </c>
      <c r="E95" s="65"/>
      <c r="F95" s="66" t="s">
        <v>22</v>
      </c>
    </row>
    <row r="96" spans="3:6">
      <c r="C96" s="64" t="s">
        <v>404</v>
      </c>
      <c r="D96" s="65" t="s">
        <v>343</v>
      </c>
      <c r="E96" s="65"/>
      <c r="F96" s="66" t="s">
        <v>343</v>
      </c>
    </row>
    <row r="97" spans="3:6">
      <c r="C97" s="64" t="s">
        <v>152</v>
      </c>
      <c r="D97" s="65" t="s">
        <v>88</v>
      </c>
      <c r="E97" s="65"/>
      <c r="F97" s="66" t="s">
        <v>88</v>
      </c>
    </row>
    <row r="98" spans="3:6">
      <c r="C98" s="64" t="s">
        <v>639</v>
      </c>
      <c r="D98" s="65" t="s">
        <v>67</v>
      </c>
      <c r="E98" s="65"/>
      <c r="F98" s="66" t="s">
        <v>67</v>
      </c>
    </row>
    <row r="99" spans="3:6">
      <c r="C99" s="64" t="s">
        <v>449</v>
      </c>
      <c r="D99" s="65" t="s">
        <v>343</v>
      </c>
      <c r="E99" s="65"/>
      <c r="F99" s="66" t="s">
        <v>343</v>
      </c>
    </row>
    <row r="100" spans="3:6">
      <c r="C100" s="64" t="s">
        <v>640</v>
      </c>
      <c r="D100" s="65" t="s">
        <v>22</v>
      </c>
      <c r="E100" s="65" t="s">
        <v>258</v>
      </c>
      <c r="F100" s="66" t="s">
        <v>258</v>
      </c>
    </row>
    <row r="101" spans="3:6">
      <c r="C101" s="64" t="s">
        <v>504</v>
      </c>
      <c r="D101" s="65" t="s">
        <v>67</v>
      </c>
      <c r="E101" s="65"/>
      <c r="F101" s="66" t="s">
        <v>67</v>
      </c>
    </row>
    <row r="102" spans="3:6">
      <c r="C102" s="64" t="s">
        <v>641</v>
      </c>
      <c r="D102" s="65" t="s">
        <v>242</v>
      </c>
      <c r="E102" s="65"/>
      <c r="F102" s="66" t="s">
        <v>242</v>
      </c>
    </row>
    <row r="103" spans="3:6">
      <c r="C103" s="64" t="s">
        <v>58</v>
      </c>
      <c r="D103" s="65" t="s">
        <v>46</v>
      </c>
      <c r="E103" s="65"/>
      <c r="F103" s="66" t="s">
        <v>46</v>
      </c>
    </row>
    <row r="104" spans="3:6">
      <c r="C104" s="64" t="s">
        <v>34</v>
      </c>
      <c r="D104" s="65" t="s">
        <v>22</v>
      </c>
      <c r="E104" s="65"/>
      <c r="F104" s="66" t="s">
        <v>22</v>
      </c>
    </row>
    <row r="105" spans="3:6">
      <c r="C105" s="64" t="s">
        <v>208</v>
      </c>
      <c r="D105" s="65" t="s">
        <v>242</v>
      </c>
      <c r="E105" s="65"/>
      <c r="F105" s="66" t="s">
        <v>242</v>
      </c>
    </row>
    <row r="106" spans="3:6">
      <c r="C106" s="64" t="s">
        <v>3</v>
      </c>
      <c r="D106" s="65" t="s">
        <v>4</v>
      </c>
      <c r="E106" s="67" t="s">
        <v>643</v>
      </c>
      <c r="F106" s="66" t="s">
        <v>460</v>
      </c>
    </row>
    <row r="107" spans="3:6">
      <c r="C107" s="64" t="s">
        <v>27</v>
      </c>
      <c r="D107" s="65" t="s">
        <v>22</v>
      </c>
      <c r="E107" s="65"/>
      <c r="F107" s="66" t="s">
        <v>22</v>
      </c>
    </row>
    <row r="108" spans="3:6">
      <c r="C108" s="64" t="s">
        <v>644</v>
      </c>
      <c r="D108" s="65" t="s">
        <v>46</v>
      </c>
      <c r="E108" s="65"/>
      <c r="F108" s="66" t="s">
        <v>46</v>
      </c>
    </row>
    <row r="109" spans="3:6">
      <c r="C109" s="64" t="s">
        <v>645</v>
      </c>
      <c r="D109" s="65" t="s">
        <v>242</v>
      </c>
      <c r="E109" s="65"/>
      <c r="F109" s="66" t="s">
        <v>242</v>
      </c>
    </row>
    <row r="110" spans="3:6">
      <c r="C110" s="64" t="s">
        <v>646</v>
      </c>
      <c r="D110" s="65" t="s">
        <v>67</v>
      </c>
      <c r="E110" s="65"/>
      <c r="F110" s="66" t="s">
        <v>67</v>
      </c>
    </row>
    <row r="111" spans="3:6">
      <c r="C111" s="64" t="s">
        <v>448</v>
      </c>
      <c r="D111" s="65" t="s">
        <v>343</v>
      </c>
      <c r="E111" s="65"/>
      <c r="F111" s="66" t="s">
        <v>343</v>
      </c>
    </row>
    <row r="112" spans="3:6">
      <c r="C112" s="64" t="s">
        <v>447</v>
      </c>
      <c r="D112" s="65" t="s">
        <v>22</v>
      </c>
      <c r="E112" s="65"/>
      <c r="F112" s="66" t="s">
        <v>22</v>
      </c>
    </row>
    <row r="113" spans="3:6">
      <c r="C113" s="64" t="s">
        <v>578</v>
      </c>
      <c r="D113" s="65" t="s">
        <v>67</v>
      </c>
      <c r="E113" s="65"/>
      <c r="F113" s="66" t="s">
        <v>67</v>
      </c>
    </row>
    <row r="114" spans="3:6">
      <c r="C114" s="64" t="s">
        <v>647</v>
      </c>
      <c r="D114" s="65" t="s">
        <v>46</v>
      </c>
      <c r="E114" s="65"/>
      <c r="F114" s="66" t="s">
        <v>46</v>
      </c>
    </row>
    <row r="115" spans="3:6">
      <c r="C115" s="64" t="s">
        <v>36</v>
      </c>
      <c r="D115" s="65" t="s">
        <v>6</v>
      </c>
      <c r="E115" s="65"/>
      <c r="F115" s="66" t="s">
        <v>6</v>
      </c>
    </row>
    <row r="116" spans="3:6">
      <c r="C116" s="64" t="s">
        <v>648</v>
      </c>
      <c r="D116" s="65" t="s">
        <v>258</v>
      </c>
      <c r="E116" s="65"/>
      <c r="F116" s="66" t="s">
        <v>258</v>
      </c>
    </row>
    <row r="117" spans="3:6">
      <c r="C117" s="64" t="s">
        <v>649</v>
      </c>
      <c r="D117" s="65" t="s">
        <v>46</v>
      </c>
      <c r="E117" s="65"/>
      <c r="F117" s="66" t="s">
        <v>46</v>
      </c>
    </row>
    <row r="118" spans="3:6">
      <c r="C118" s="64" t="s">
        <v>650</v>
      </c>
      <c r="D118" s="65" t="s">
        <v>67</v>
      </c>
      <c r="E118" s="65"/>
      <c r="F118" s="66" t="s">
        <v>67</v>
      </c>
    </row>
    <row r="119" spans="3:6">
      <c r="C119" s="64" t="s">
        <v>651</v>
      </c>
      <c r="D119" s="65" t="s">
        <v>46</v>
      </c>
      <c r="E119" s="65"/>
      <c r="F119" s="66" t="s">
        <v>46</v>
      </c>
    </row>
    <row r="120" spans="3:6">
      <c r="C120" s="64" t="s">
        <v>132</v>
      </c>
      <c r="D120" s="65" t="s">
        <v>46</v>
      </c>
      <c r="E120" s="65"/>
      <c r="F120" s="66" t="s">
        <v>46</v>
      </c>
    </row>
    <row r="121" spans="3:6">
      <c r="C121" s="64" t="s">
        <v>652</v>
      </c>
      <c r="D121" s="65" t="s">
        <v>258</v>
      </c>
      <c r="E121" s="65" t="s">
        <v>6</v>
      </c>
      <c r="F121" s="66" t="s">
        <v>6</v>
      </c>
    </row>
    <row r="122" spans="3:6">
      <c r="C122" s="64" t="s">
        <v>653</v>
      </c>
      <c r="D122" s="65" t="s">
        <v>67</v>
      </c>
      <c r="E122" s="65"/>
      <c r="F122" s="66" t="s">
        <v>67</v>
      </c>
    </row>
    <row r="123" spans="3:6">
      <c r="C123" s="64" t="s">
        <v>654</v>
      </c>
      <c r="D123" s="65" t="s">
        <v>88</v>
      </c>
      <c r="E123" s="65"/>
      <c r="F123" s="66" t="s">
        <v>88</v>
      </c>
    </row>
    <row r="124" spans="3:6">
      <c r="C124" s="64" t="s">
        <v>147</v>
      </c>
      <c r="D124" s="65" t="s">
        <v>88</v>
      </c>
      <c r="E124" s="65"/>
      <c r="F124" s="66" t="s">
        <v>88</v>
      </c>
    </row>
    <row r="125" spans="3:6">
      <c r="C125" s="64" t="s">
        <v>655</v>
      </c>
      <c r="D125" s="65" t="s">
        <v>242</v>
      </c>
      <c r="E125" s="65"/>
      <c r="F125" s="66" t="s">
        <v>242</v>
      </c>
    </row>
    <row r="126" spans="3:6">
      <c r="C126" s="64" t="s">
        <v>656</v>
      </c>
      <c r="D126" s="65" t="s">
        <v>6</v>
      </c>
      <c r="E126" s="65"/>
      <c r="F126" s="66" t="s">
        <v>6</v>
      </c>
    </row>
    <row r="127" spans="3:6">
      <c r="C127" s="64" t="s">
        <v>657</v>
      </c>
      <c r="D127" s="65" t="s">
        <v>6</v>
      </c>
      <c r="E127" s="65"/>
      <c r="F127" s="66" t="s">
        <v>6</v>
      </c>
    </row>
    <row r="128" spans="3:6">
      <c r="C128" s="64" t="s">
        <v>658</v>
      </c>
      <c r="D128" s="65" t="s">
        <v>88</v>
      </c>
      <c r="E128" s="65"/>
      <c r="F128" s="66" t="s">
        <v>88</v>
      </c>
    </row>
    <row r="129" spans="3:6">
      <c r="C129" s="64" t="s">
        <v>659</v>
      </c>
      <c r="D129" s="65" t="s">
        <v>46</v>
      </c>
      <c r="E129" s="65"/>
      <c r="F129" s="66" t="s">
        <v>46</v>
      </c>
    </row>
    <row r="130" spans="3:6">
      <c r="C130" s="64" t="s">
        <v>660</v>
      </c>
      <c r="D130" s="65" t="s">
        <v>88</v>
      </c>
      <c r="E130" s="65"/>
      <c r="F130" s="66" t="s">
        <v>88</v>
      </c>
    </row>
    <row r="131" spans="3:6">
      <c r="C131" s="64" t="s">
        <v>661</v>
      </c>
      <c r="D131" s="65" t="s">
        <v>343</v>
      </c>
      <c r="E131" s="65"/>
      <c r="F131" s="66" t="s">
        <v>343</v>
      </c>
    </row>
    <row r="132" spans="3:6">
      <c r="C132" s="64" t="s">
        <v>662</v>
      </c>
      <c r="D132" s="65" t="s">
        <v>22</v>
      </c>
      <c r="E132" s="65"/>
      <c r="F132" s="66" t="s">
        <v>22</v>
      </c>
    </row>
    <row r="133" spans="3:6">
      <c r="C133" s="64" t="s">
        <v>663</v>
      </c>
      <c r="D133" s="65" t="s">
        <v>67</v>
      </c>
      <c r="E133" s="65"/>
      <c r="F133" s="66" t="s">
        <v>67</v>
      </c>
    </row>
    <row r="134" spans="3:6">
      <c r="C134" s="64" t="s">
        <v>517</v>
      </c>
      <c r="D134" s="65" t="s">
        <v>22</v>
      </c>
      <c r="E134" s="65"/>
      <c r="F134" s="66" t="s">
        <v>22</v>
      </c>
    </row>
    <row r="135" spans="3:6">
      <c r="C135" s="64" t="s">
        <v>664</v>
      </c>
      <c r="D135" s="65" t="s">
        <v>242</v>
      </c>
      <c r="E135" s="65"/>
      <c r="F135" s="66" t="s">
        <v>242</v>
      </c>
    </row>
    <row r="136" spans="3:6">
      <c r="C136" s="64" t="s">
        <v>131</v>
      </c>
      <c r="D136" s="65" t="s">
        <v>46</v>
      </c>
      <c r="E136" s="65"/>
      <c r="F136" s="66" t="s">
        <v>46</v>
      </c>
    </row>
    <row r="137" spans="3:6">
      <c r="C137" s="64" t="s">
        <v>587</v>
      </c>
      <c r="D137" s="65" t="s">
        <v>22</v>
      </c>
      <c r="E137" s="65" t="s">
        <v>258</v>
      </c>
      <c r="F137" s="66" t="s">
        <v>258</v>
      </c>
    </row>
    <row r="138" spans="3:6">
      <c r="C138" s="64" t="s">
        <v>665</v>
      </c>
      <c r="D138" s="65" t="s">
        <v>67</v>
      </c>
      <c r="E138" s="65"/>
      <c r="F138" s="66" t="s">
        <v>67</v>
      </c>
    </row>
    <row r="139" spans="3:6">
      <c r="C139" s="64" t="s">
        <v>666</v>
      </c>
      <c r="D139" s="65" t="s">
        <v>88</v>
      </c>
      <c r="E139" s="65"/>
      <c r="F139" s="66" t="s">
        <v>88</v>
      </c>
    </row>
    <row r="140" spans="3:6">
      <c r="C140" s="64" t="s">
        <v>537</v>
      </c>
      <c r="D140" s="65" t="s">
        <v>67</v>
      </c>
      <c r="E140" s="65"/>
      <c r="F140" s="66" t="s">
        <v>67</v>
      </c>
    </row>
    <row r="141" spans="3:6">
      <c r="C141" s="64" t="s">
        <v>167</v>
      </c>
      <c r="D141" s="65" t="s">
        <v>6</v>
      </c>
      <c r="E141" s="65" t="s">
        <v>88</v>
      </c>
      <c r="F141" s="66" t="s">
        <v>88</v>
      </c>
    </row>
    <row r="142" spans="3:6">
      <c r="C142" s="64" t="s">
        <v>516</v>
      </c>
      <c r="D142" s="65" t="s">
        <v>22</v>
      </c>
      <c r="E142" s="65"/>
      <c r="F142" s="66" t="s">
        <v>22</v>
      </c>
    </row>
    <row r="143" spans="3:6">
      <c r="C143" s="64" t="s">
        <v>195</v>
      </c>
      <c r="D143" s="65" t="s">
        <v>67</v>
      </c>
      <c r="E143" s="65"/>
      <c r="F143" s="66" t="s">
        <v>67</v>
      </c>
    </row>
    <row r="144" spans="3:6">
      <c r="C144" s="64" t="s">
        <v>667</v>
      </c>
      <c r="D144" s="65" t="s">
        <v>258</v>
      </c>
      <c r="E144" s="65" t="s">
        <v>6</v>
      </c>
      <c r="F144" s="66" t="s">
        <v>6</v>
      </c>
    </row>
    <row r="145" spans="3:6">
      <c r="C145" s="64" t="s">
        <v>146</v>
      </c>
      <c r="D145" s="65" t="s">
        <v>88</v>
      </c>
      <c r="E145" s="65"/>
      <c r="F145" s="66" t="s">
        <v>88</v>
      </c>
    </row>
    <row r="146" spans="3:6">
      <c r="C146" s="64" t="s">
        <v>668</v>
      </c>
      <c r="D146" s="65" t="s">
        <v>46</v>
      </c>
      <c r="E146" s="65"/>
      <c r="F146" s="66" t="s">
        <v>46</v>
      </c>
    </row>
    <row r="147" spans="3:6">
      <c r="C147" s="64" t="s">
        <v>460</v>
      </c>
      <c r="D147" s="65" t="s">
        <v>343</v>
      </c>
      <c r="E147" s="65"/>
      <c r="F147" s="66" t="s">
        <v>343</v>
      </c>
    </row>
    <row r="148" spans="3:6">
      <c r="C148" s="64" t="s">
        <v>669</v>
      </c>
      <c r="D148" s="65" t="s">
        <v>242</v>
      </c>
      <c r="E148" s="65"/>
      <c r="F148" s="66" t="s">
        <v>242</v>
      </c>
    </row>
    <row r="149" spans="3:6">
      <c r="C149" s="64" t="s">
        <v>446</v>
      </c>
      <c r="D149" s="65" t="s">
        <v>88</v>
      </c>
      <c r="E149" s="65"/>
      <c r="F149" s="66" t="s">
        <v>88</v>
      </c>
    </row>
    <row r="150" spans="3:6">
      <c r="C150" s="64" t="s">
        <v>670</v>
      </c>
      <c r="D150" s="65" t="s">
        <v>22</v>
      </c>
      <c r="E150" s="65"/>
      <c r="F150" s="66" t="s">
        <v>22</v>
      </c>
    </row>
    <row r="151" spans="3:6">
      <c r="C151" s="64" t="s">
        <v>671</v>
      </c>
      <c r="D151" s="65" t="s">
        <v>67</v>
      </c>
      <c r="E151" s="65"/>
      <c r="F151" s="66" t="s">
        <v>67</v>
      </c>
    </row>
    <row r="152" spans="3:6">
      <c r="C152" s="64" t="s">
        <v>219</v>
      </c>
      <c r="D152" s="65" t="s">
        <v>6</v>
      </c>
      <c r="E152" s="65"/>
      <c r="F152" s="66" t="s">
        <v>6</v>
      </c>
    </row>
    <row r="153" spans="3:6">
      <c r="C153" s="64" t="s">
        <v>672</v>
      </c>
      <c r="D153" s="65" t="s">
        <v>46</v>
      </c>
      <c r="E153" s="65"/>
      <c r="F153" s="66" t="s">
        <v>46</v>
      </c>
    </row>
    <row r="154" spans="3:6">
      <c r="C154" s="64" t="s">
        <v>673</v>
      </c>
      <c r="D154" s="65" t="s">
        <v>67</v>
      </c>
      <c r="E154" s="65"/>
      <c r="F154" s="66" t="s">
        <v>67</v>
      </c>
    </row>
    <row r="155" spans="3:6">
      <c r="C155" s="64" t="s">
        <v>674</v>
      </c>
      <c r="D155" s="65" t="s">
        <v>88</v>
      </c>
      <c r="E155" s="65"/>
      <c r="F155" s="66" t="s">
        <v>88</v>
      </c>
    </row>
    <row r="156" spans="3:6">
      <c r="C156" s="64" t="s">
        <v>91</v>
      </c>
      <c r="D156" s="65" t="s">
        <v>88</v>
      </c>
      <c r="E156" s="65"/>
      <c r="F156" s="66" t="s">
        <v>88</v>
      </c>
    </row>
    <row r="157" spans="3:6">
      <c r="C157" s="64" t="s">
        <v>675</v>
      </c>
      <c r="D157" s="65" t="s">
        <v>46</v>
      </c>
      <c r="E157" s="65"/>
      <c r="F157" s="66" t="s">
        <v>46</v>
      </c>
    </row>
    <row r="158" spans="3:6">
      <c r="C158" s="64" t="s">
        <v>412</v>
      </c>
      <c r="D158" s="65" t="s">
        <v>343</v>
      </c>
      <c r="E158" s="65"/>
      <c r="F158" s="66" t="s">
        <v>343</v>
      </c>
    </row>
    <row r="159" spans="3:6">
      <c r="C159" s="64" t="s">
        <v>445</v>
      </c>
      <c r="D159" s="65" t="s">
        <v>343</v>
      </c>
      <c r="E159" s="65"/>
      <c r="F159" s="66" t="s">
        <v>343</v>
      </c>
    </row>
    <row r="160" spans="3:6">
      <c r="C160" s="64" t="s">
        <v>503</v>
      </c>
      <c r="D160" s="65" t="s">
        <v>88</v>
      </c>
      <c r="E160" s="65"/>
      <c r="F160" s="66" t="s">
        <v>88</v>
      </c>
    </row>
    <row r="161" spans="3:6">
      <c r="C161" s="64" t="s">
        <v>676</v>
      </c>
      <c r="D161" s="65" t="s">
        <v>88</v>
      </c>
      <c r="E161" s="65"/>
      <c r="F161" s="66" t="s">
        <v>88</v>
      </c>
    </row>
    <row r="162" spans="3:6">
      <c r="C162" s="64" t="s">
        <v>677</v>
      </c>
      <c r="D162" s="65" t="s">
        <v>67</v>
      </c>
      <c r="E162" s="65"/>
      <c r="F162" s="66" t="s">
        <v>67</v>
      </c>
    </row>
    <row r="163" spans="3:6">
      <c r="C163" s="64" t="s">
        <v>678</v>
      </c>
      <c r="D163" s="65" t="s">
        <v>22</v>
      </c>
      <c r="E163" s="65"/>
      <c r="F163" s="66" t="s">
        <v>22</v>
      </c>
    </row>
    <row r="164" spans="3:6">
      <c r="C164" s="64" t="s">
        <v>444</v>
      </c>
      <c r="D164" s="65" t="s">
        <v>343</v>
      </c>
      <c r="E164" s="65"/>
      <c r="F164" s="66" t="s">
        <v>343</v>
      </c>
    </row>
    <row r="165" spans="3:6">
      <c r="C165" s="64" t="s">
        <v>679</v>
      </c>
      <c r="D165" s="65" t="s">
        <v>46</v>
      </c>
      <c r="E165" s="65"/>
      <c r="F165" s="66" t="s">
        <v>46</v>
      </c>
    </row>
    <row r="166" spans="3:6">
      <c r="C166" s="64" t="s">
        <v>190</v>
      </c>
      <c r="D166" s="65" t="s">
        <v>67</v>
      </c>
      <c r="E166" s="65"/>
      <c r="F166" s="66" t="s">
        <v>67</v>
      </c>
    </row>
    <row r="167" spans="3:6">
      <c r="C167" s="64" t="s">
        <v>680</v>
      </c>
      <c r="D167" s="65" t="s">
        <v>6</v>
      </c>
      <c r="E167" s="65"/>
      <c r="F167" s="66" t="s">
        <v>6</v>
      </c>
    </row>
    <row r="168" spans="3:6">
      <c r="C168" s="64" t="s">
        <v>681</v>
      </c>
      <c r="D168" s="65" t="s">
        <v>46</v>
      </c>
      <c r="E168" s="65"/>
      <c r="F168" s="66" t="s">
        <v>46</v>
      </c>
    </row>
    <row r="169" spans="3:6">
      <c r="C169" s="64" t="s">
        <v>682</v>
      </c>
      <c r="D169" s="65" t="s">
        <v>67</v>
      </c>
      <c r="E169" s="65"/>
      <c r="F169" s="66" t="s">
        <v>67</v>
      </c>
    </row>
    <row r="170" spans="3:6">
      <c r="C170" s="64" t="s">
        <v>683</v>
      </c>
      <c r="D170" s="65" t="s">
        <v>88</v>
      </c>
      <c r="E170" s="65"/>
      <c r="F170" s="66" t="s">
        <v>88</v>
      </c>
    </row>
    <row r="171" spans="3:6">
      <c r="C171" s="64" t="s">
        <v>443</v>
      </c>
      <c r="D171" s="65" t="s">
        <v>343</v>
      </c>
      <c r="E171" s="65"/>
      <c r="F171" s="66" t="s">
        <v>343</v>
      </c>
    </row>
    <row r="172" spans="3:6">
      <c r="C172" s="64" t="s">
        <v>477</v>
      </c>
      <c r="D172" s="65" t="s">
        <v>343</v>
      </c>
      <c r="E172" s="65"/>
      <c r="F172" s="66" t="s">
        <v>343</v>
      </c>
    </row>
    <row r="173" spans="3:6">
      <c r="C173" s="64" t="s">
        <v>684</v>
      </c>
      <c r="D173" s="65" t="s">
        <v>242</v>
      </c>
      <c r="E173" s="65"/>
      <c r="F173" s="66" t="s">
        <v>242</v>
      </c>
    </row>
    <row r="174" spans="3:6">
      <c r="C174" s="64" t="s">
        <v>685</v>
      </c>
      <c r="D174" s="65" t="s">
        <v>67</v>
      </c>
      <c r="E174" s="65"/>
      <c r="F174" s="66" t="s">
        <v>67</v>
      </c>
    </row>
    <row r="175" spans="3:6">
      <c r="C175" s="64" t="s">
        <v>90</v>
      </c>
      <c r="D175" s="65" t="s">
        <v>242</v>
      </c>
      <c r="E175" s="65"/>
      <c r="F175" s="66" t="s">
        <v>242</v>
      </c>
    </row>
    <row r="176" spans="3:6">
      <c r="C176" s="64" t="s">
        <v>686</v>
      </c>
      <c r="D176" s="65" t="s">
        <v>46</v>
      </c>
      <c r="E176" s="65"/>
      <c r="F176" s="66" t="s">
        <v>46</v>
      </c>
    </row>
    <row r="177" spans="3:6">
      <c r="C177" s="64" t="s">
        <v>687</v>
      </c>
      <c r="D177" s="65" t="s">
        <v>242</v>
      </c>
      <c r="E177" s="65"/>
      <c r="F177" s="66" t="s">
        <v>242</v>
      </c>
    </row>
    <row r="178" spans="3:6">
      <c r="C178" s="64" t="s">
        <v>688</v>
      </c>
      <c r="D178" s="65" t="s">
        <v>88</v>
      </c>
      <c r="E178" s="65"/>
      <c r="F178" s="66" t="s">
        <v>88</v>
      </c>
    </row>
    <row r="179" spans="3:6">
      <c r="C179" s="64" t="s">
        <v>689</v>
      </c>
      <c r="D179" s="65" t="s">
        <v>22</v>
      </c>
      <c r="E179" s="65"/>
      <c r="F179" s="66" t="s">
        <v>22</v>
      </c>
    </row>
    <row r="180" spans="3:6">
      <c r="C180" s="64" t="s">
        <v>690</v>
      </c>
      <c r="D180" s="65" t="s">
        <v>242</v>
      </c>
      <c r="E180" s="65"/>
      <c r="F180" s="66" t="s">
        <v>242</v>
      </c>
    </row>
    <row r="181" spans="3:6">
      <c r="C181" s="64" t="s">
        <v>691</v>
      </c>
      <c r="D181" s="65" t="s">
        <v>46</v>
      </c>
      <c r="E181" s="65"/>
      <c r="F181" s="66" t="s">
        <v>46</v>
      </c>
    </row>
    <row r="182" spans="3:6">
      <c r="C182" s="64" t="s">
        <v>479</v>
      </c>
      <c r="D182" s="65" t="s">
        <v>88</v>
      </c>
      <c r="E182" s="65"/>
      <c r="F182" s="66" t="s">
        <v>88</v>
      </c>
    </row>
    <row r="183" spans="3:6">
      <c r="C183" s="64" t="s">
        <v>49</v>
      </c>
      <c r="D183" s="65" t="s">
        <v>46</v>
      </c>
      <c r="E183" s="67" t="s">
        <v>643</v>
      </c>
      <c r="F183" s="66" t="s">
        <v>460</v>
      </c>
    </row>
    <row r="184" spans="3:6">
      <c r="C184" s="64" t="s">
        <v>114</v>
      </c>
      <c r="D184" s="65" t="s">
        <v>115</v>
      </c>
      <c r="E184" s="65"/>
      <c r="F184" s="66" t="s">
        <v>115</v>
      </c>
    </row>
    <row r="185" spans="3:6">
      <c r="C185" s="64" t="s">
        <v>692</v>
      </c>
      <c r="D185" s="65" t="s">
        <v>22</v>
      </c>
      <c r="E185" s="65"/>
      <c r="F185" s="66" t="s">
        <v>22</v>
      </c>
    </row>
    <row r="186" spans="3:6">
      <c r="C186" s="64" t="s">
        <v>693</v>
      </c>
      <c r="D186" s="65" t="s">
        <v>22</v>
      </c>
      <c r="E186" s="65"/>
      <c r="F186" s="66" t="s">
        <v>22</v>
      </c>
    </row>
    <row r="187" spans="3:6">
      <c r="C187" s="64" t="s">
        <v>694</v>
      </c>
      <c r="D187" s="65" t="s">
        <v>88</v>
      </c>
      <c r="E187" s="65"/>
      <c r="F187" s="66" t="s">
        <v>88</v>
      </c>
    </row>
    <row r="188" spans="3:6">
      <c r="C188" s="64" t="s">
        <v>695</v>
      </c>
      <c r="D188" s="65" t="s">
        <v>6</v>
      </c>
      <c r="E188" s="65"/>
      <c r="F188" s="66" t="s">
        <v>6</v>
      </c>
    </row>
    <row r="189" spans="3:6">
      <c r="C189" s="64" t="s">
        <v>696</v>
      </c>
      <c r="D189" s="65" t="s">
        <v>46</v>
      </c>
      <c r="E189" s="65"/>
      <c r="F189" s="66" t="s">
        <v>46</v>
      </c>
    </row>
    <row r="190" spans="3:6">
      <c r="C190" s="64" t="s">
        <v>697</v>
      </c>
      <c r="D190" s="65" t="s">
        <v>46</v>
      </c>
      <c r="E190" s="65"/>
      <c r="F190" s="66" t="s">
        <v>46</v>
      </c>
    </row>
    <row r="191" spans="3:6">
      <c r="C191" s="64" t="s">
        <v>536</v>
      </c>
      <c r="D191" s="65" t="s">
        <v>67</v>
      </c>
      <c r="E191" s="65"/>
      <c r="F191" s="66" t="s">
        <v>67</v>
      </c>
    </row>
    <row r="192" spans="3:6">
      <c r="C192" s="64" t="s">
        <v>698</v>
      </c>
      <c r="D192" s="65" t="s">
        <v>22</v>
      </c>
      <c r="E192" s="65"/>
      <c r="F192" s="66" t="s">
        <v>22</v>
      </c>
    </row>
    <row r="193" spans="3:6">
      <c r="C193" s="64" t="s">
        <v>699</v>
      </c>
      <c r="D193" s="65" t="s">
        <v>6</v>
      </c>
      <c r="E193" s="65"/>
      <c r="F193" s="66" t="s">
        <v>6</v>
      </c>
    </row>
    <row r="194" spans="3:6">
      <c r="C194" s="64" t="s">
        <v>700</v>
      </c>
      <c r="D194" s="65" t="s">
        <v>242</v>
      </c>
      <c r="E194" s="65"/>
      <c r="F194" s="66" t="s">
        <v>242</v>
      </c>
    </row>
    <row r="195" spans="3:6">
      <c r="C195" s="64" t="s">
        <v>77</v>
      </c>
      <c r="D195" s="65" t="s">
        <v>67</v>
      </c>
      <c r="E195" s="65"/>
      <c r="F195" s="66" t="s">
        <v>67</v>
      </c>
    </row>
    <row r="196" spans="3:6">
      <c r="C196" s="64" t="s">
        <v>701</v>
      </c>
      <c r="D196" s="65" t="s">
        <v>67</v>
      </c>
      <c r="E196" s="65"/>
      <c r="F196" s="66" t="s">
        <v>67</v>
      </c>
    </row>
    <row r="197" spans="3:6">
      <c r="C197" s="64" t="s">
        <v>163</v>
      </c>
      <c r="D197" s="65" t="s">
        <v>242</v>
      </c>
      <c r="E197" s="65"/>
      <c r="F197" s="66" t="s">
        <v>242</v>
      </c>
    </row>
    <row r="198" spans="3:6">
      <c r="C198" s="64" t="s">
        <v>702</v>
      </c>
      <c r="D198" s="65" t="s">
        <v>46</v>
      </c>
      <c r="E198" s="65"/>
      <c r="F198" s="66" t="s">
        <v>46</v>
      </c>
    </row>
    <row r="199" spans="3:6">
      <c r="C199" s="64" t="s">
        <v>703</v>
      </c>
      <c r="D199" s="65" t="s">
        <v>46</v>
      </c>
      <c r="E199" s="65"/>
      <c r="F199" s="66" t="s">
        <v>46</v>
      </c>
    </row>
    <row r="200" spans="3:6">
      <c r="C200" s="64" t="s">
        <v>704</v>
      </c>
      <c r="D200" s="65" t="s">
        <v>46</v>
      </c>
      <c r="E200" s="65"/>
      <c r="F200" s="66" t="s">
        <v>46</v>
      </c>
    </row>
    <row r="201" spans="3:6">
      <c r="C201" s="64" t="s">
        <v>705</v>
      </c>
      <c r="D201" s="65" t="s">
        <v>46</v>
      </c>
      <c r="E201" s="65"/>
      <c r="F201" s="66" t="s">
        <v>46</v>
      </c>
    </row>
    <row r="202" spans="3:6">
      <c r="C202" s="64" t="s">
        <v>706</v>
      </c>
      <c r="D202" s="65" t="s">
        <v>22</v>
      </c>
      <c r="E202" s="65"/>
      <c r="F202" s="66" t="s">
        <v>22</v>
      </c>
    </row>
    <row r="203" spans="3:6">
      <c r="C203" s="64" t="s">
        <v>707</v>
      </c>
      <c r="D203" s="65" t="s">
        <v>67</v>
      </c>
      <c r="E203" s="65"/>
      <c r="F203" s="66" t="s">
        <v>67</v>
      </c>
    </row>
    <row r="204" spans="3:6">
      <c r="C204" s="64" t="s">
        <v>708</v>
      </c>
      <c r="D204" s="65" t="s">
        <v>46</v>
      </c>
      <c r="E204" s="65"/>
      <c r="F204" s="66" t="s">
        <v>46</v>
      </c>
    </row>
    <row r="205" spans="3:6">
      <c r="C205" s="64" t="s">
        <v>709</v>
      </c>
      <c r="D205" s="65" t="s">
        <v>22</v>
      </c>
      <c r="E205" s="65"/>
      <c r="F205" s="66" t="s">
        <v>22</v>
      </c>
    </row>
    <row r="206" spans="3:6">
      <c r="C206" s="64" t="s">
        <v>710</v>
      </c>
      <c r="D206" s="65" t="s">
        <v>67</v>
      </c>
      <c r="E206" s="65"/>
      <c r="F206" s="66" t="s">
        <v>67</v>
      </c>
    </row>
    <row r="207" spans="3:6">
      <c r="C207" s="64" t="s">
        <v>711</v>
      </c>
      <c r="D207" s="65" t="s">
        <v>242</v>
      </c>
      <c r="E207" s="65"/>
      <c r="F207" s="66" t="s">
        <v>242</v>
      </c>
    </row>
    <row r="208" spans="3:6">
      <c r="C208" s="64" t="s">
        <v>712</v>
      </c>
      <c r="D208" s="65" t="s">
        <v>88</v>
      </c>
      <c r="E208" s="65"/>
      <c r="F208" s="66" t="s">
        <v>88</v>
      </c>
    </row>
    <row r="209" spans="3:6">
      <c r="C209" s="64" t="s">
        <v>713</v>
      </c>
      <c r="D209" s="65" t="s">
        <v>46</v>
      </c>
      <c r="E209" s="65"/>
      <c r="F209" s="66" t="s">
        <v>46</v>
      </c>
    </row>
    <row r="210" spans="3:6">
      <c r="C210" s="64" t="s">
        <v>714</v>
      </c>
      <c r="D210" s="65" t="s">
        <v>6</v>
      </c>
      <c r="E210" s="65"/>
      <c r="F210" s="66" t="s">
        <v>6</v>
      </c>
    </row>
    <row r="211" spans="3:6">
      <c r="C211" s="64" t="s">
        <v>715</v>
      </c>
      <c r="D211" s="65" t="s">
        <v>242</v>
      </c>
      <c r="E211" s="65"/>
      <c r="F211" s="66" t="s">
        <v>242</v>
      </c>
    </row>
    <row r="212" spans="3:6">
      <c r="C212" s="64" t="s">
        <v>95</v>
      </c>
      <c r="D212" s="65" t="s">
        <v>88</v>
      </c>
      <c r="E212" s="65" t="s">
        <v>242</v>
      </c>
      <c r="F212" s="66" t="s">
        <v>242</v>
      </c>
    </row>
    <row r="213" spans="3:6">
      <c r="C213" s="64" t="s">
        <v>25</v>
      </c>
      <c r="D213" s="65" t="s">
        <v>22</v>
      </c>
      <c r="E213" s="65" t="s">
        <v>460</v>
      </c>
      <c r="F213" s="66" t="s">
        <v>460</v>
      </c>
    </row>
    <row r="214" spans="3:6">
      <c r="C214" s="64" t="s">
        <v>716</v>
      </c>
      <c r="D214" s="65" t="s">
        <v>343</v>
      </c>
      <c r="E214" s="65"/>
      <c r="F214" s="66" t="s">
        <v>343</v>
      </c>
    </row>
    <row r="215" spans="3:6">
      <c r="C215" s="64" t="s">
        <v>530</v>
      </c>
      <c r="D215" s="65" t="s">
        <v>67</v>
      </c>
      <c r="E215" s="65"/>
      <c r="F215" s="66" t="s">
        <v>67</v>
      </c>
    </row>
    <row r="216" spans="3:6">
      <c r="C216" s="64" t="s">
        <v>717</v>
      </c>
      <c r="D216" s="65" t="s">
        <v>88</v>
      </c>
      <c r="E216" s="65"/>
      <c r="F216" s="66" t="s">
        <v>88</v>
      </c>
    </row>
    <row r="217" spans="3:6">
      <c r="C217" s="64" t="s">
        <v>489</v>
      </c>
      <c r="D217" s="65" t="s">
        <v>22</v>
      </c>
      <c r="E217" s="65"/>
      <c r="F217" s="66" t="s">
        <v>22</v>
      </c>
    </row>
    <row r="218" spans="3:6">
      <c r="C218" s="64" t="s">
        <v>718</v>
      </c>
      <c r="D218" s="65" t="s">
        <v>88</v>
      </c>
      <c r="E218" s="65"/>
      <c r="F218" s="66" t="s">
        <v>88</v>
      </c>
    </row>
    <row r="219" spans="3:6">
      <c r="C219" s="64" t="s">
        <v>189</v>
      </c>
      <c r="D219" s="65" t="s">
        <v>258</v>
      </c>
      <c r="E219" s="65"/>
      <c r="F219" s="66" t="s">
        <v>258</v>
      </c>
    </row>
    <row r="220" spans="3:6">
      <c r="C220" s="64" t="s">
        <v>719</v>
      </c>
      <c r="D220" s="65" t="s">
        <v>67</v>
      </c>
      <c r="E220" s="65"/>
      <c r="F220" s="66" t="s">
        <v>67</v>
      </c>
    </row>
    <row r="221" spans="3:6">
      <c r="C221" s="64" t="s">
        <v>720</v>
      </c>
      <c r="D221" s="65" t="s">
        <v>88</v>
      </c>
      <c r="E221" s="65"/>
      <c r="F221" s="66" t="s">
        <v>88</v>
      </c>
    </row>
    <row r="222" spans="3:6">
      <c r="C222" s="64" t="s">
        <v>721</v>
      </c>
      <c r="D222" s="65" t="s">
        <v>46</v>
      </c>
      <c r="E222" s="65"/>
      <c r="F222" s="66" t="s">
        <v>46</v>
      </c>
    </row>
    <row r="223" spans="3:6">
      <c r="C223" s="64" t="s">
        <v>221</v>
      </c>
      <c r="D223" s="65" t="s">
        <v>6</v>
      </c>
      <c r="E223" s="65" t="s">
        <v>22</v>
      </c>
      <c r="F223" s="66" t="s">
        <v>22</v>
      </c>
    </row>
    <row r="224" spans="3:6">
      <c r="C224" s="64" t="s">
        <v>722</v>
      </c>
      <c r="D224" s="65" t="s">
        <v>343</v>
      </c>
      <c r="E224" s="65"/>
      <c r="F224" s="66" t="s">
        <v>343</v>
      </c>
    </row>
    <row r="225" spans="3:6">
      <c r="C225" s="64" t="s">
        <v>723</v>
      </c>
      <c r="D225" s="65" t="s">
        <v>22</v>
      </c>
      <c r="E225" s="65"/>
      <c r="F225" s="66" t="s">
        <v>22</v>
      </c>
    </row>
    <row r="226" spans="3:6">
      <c r="C226" s="64" t="s">
        <v>724</v>
      </c>
      <c r="D226" s="65" t="s">
        <v>6</v>
      </c>
      <c r="E226" s="65"/>
      <c r="F226" s="66" t="s">
        <v>6</v>
      </c>
    </row>
    <row r="227" spans="3:6">
      <c r="C227" s="64" t="s">
        <v>725</v>
      </c>
      <c r="D227" s="65" t="s">
        <v>6</v>
      </c>
      <c r="E227" s="65"/>
      <c r="F227" s="66" t="s">
        <v>6</v>
      </c>
    </row>
    <row r="228" spans="3:6">
      <c r="C228" s="64" t="s">
        <v>726</v>
      </c>
      <c r="D228" s="65" t="s">
        <v>22</v>
      </c>
      <c r="E228" s="65"/>
      <c r="F228" s="66" t="s">
        <v>22</v>
      </c>
    </row>
    <row r="229" spans="3:6">
      <c r="C229" s="64" t="s">
        <v>196</v>
      </c>
      <c r="D229" s="65" t="s">
        <v>67</v>
      </c>
      <c r="E229" s="65"/>
      <c r="F229" s="66" t="s">
        <v>67</v>
      </c>
    </row>
    <row r="230" spans="3:6">
      <c r="C230" s="64" t="s">
        <v>727</v>
      </c>
      <c r="D230" s="65" t="s">
        <v>343</v>
      </c>
      <c r="E230" s="65"/>
      <c r="F230" s="66" t="s">
        <v>343</v>
      </c>
    </row>
    <row r="231" spans="3:6">
      <c r="C231" s="64" t="s">
        <v>502</v>
      </c>
      <c r="D231" s="65" t="s">
        <v>242</v>
      </c>
      <c r="E231" s="65"/>
      <c r="F231" s="66" t="s">
        <v>242</v>
      </c>
    </row>
    <row r="232" spans="3:6">
      <c r="C232" s="64" t="s">
        <v>728</v>
      </c>
      <c r="D232" s="65" t="s">
        <v>343</v>
      </c>
      <c r="E232" s="65"/>
      <c r="F232" s="66" t="s">
        <v>343</v>
      </c>
    </row>
    <row r="233" spans="3:6">
      <c r="C233" s="64" t="s">
        <v>442</v>
      </c>
      <c r="D233" s="65" t="s">
        <v>343</v>
      </c>
      <c r="E233" s="65"/>
      <c r="F233" s="66" t="s">
        <v>343</v>
      </c>
    </row>
    <row r="234" spans="3:6">
      <c r="C234" s="64" t="s">
        <v>729</v>
      </c>
      <c r="D234" s="65" t="s">
        <v>6</v>
      </c>
      <c r="E234" s="65" t="s">
        <v>88</v>
      </c>
      <c r="F234" s="66" t="s">
        <v>88</v>
      </c>
    </row>
    <row r="235" spans="3:6">
      <c r="C235" s="64" t="s">
        <v>92</v>
      </c>
      <c r="D235" s="65" t="s">
        <v>88</v>
      </c>
      <c r="E235" s="65"/>
      <c r="F235" s="66" t="s">
        <v>88</v>
      </c>
    </row>
    <row r="236" spans="3:6">
      <c r="C236" s="64" t="s">
        <v>148</v>
      </c>
      <c r="D236" s="65" t="s">
        <v>46</v>
      </c>
      <c r="E236" s="65"/>
      <c r="F236" s="66" t="s">
        <v>46</v>
      </c>
    </row>
    <row r="237" spans="3:6">
      <c r="C237" s="64" t="s">
        <v>488</v>
      </c>
      <c r="D237" s="65" t="s">
        <v>343</v>
      </c>
      <c r="E237" s="65"/>
      <c r="F237" s="66" t="s">
        <v>343</v>
      </c>
    </row>
    <row r="238" spans="3:6">
      <c r="C238" s="64" t="s">
        <v>730</v>
      </c>
      <c r="D238" s="65" t="s">
        <v>67</v>
      </c>
      <c r="E238" s="65"/>
      <c r="F238" s="66" t="s">
        <v>67</v>
      </c>
    </row>
    <row r="239" spans="3:6">
      <c r="C239" s="64" t="s">
        <v>731</v>
      </c>
      <c r="D239" s="65" t="s">
        <v>242</v>
      </c>
      <c r="E239" s="65"/>
      <c r="F239" s="66" t="s">
        <v>242</v>
      </c>
    </row>
    <row r="240" spans="3:6">
      <c r="C240" s="64" t="s">
        <v>732</v>
      </c>
      <c r="D240" s="65" t="s">
        <v>46</v>
      </c>
      <c r="E240" s="65"/>
      <c r="F240" s="66" t="s">
        <v>46</v>
      </c>
    </row>
    <row r="241" spans="3:6">
      <c r="C241" s="64" t="s">
        <v>563</v>
      </c>
      <c r="D241" s="65" t="s">
        <v>88</v>
      </c>
      <c r="E241" s="65"/>
      <c r="F241" s="66" t="s">
        <v>88</v>
      </c>
    </row>
    <row r="242" spans="3:6">
      <c r="C242" s="64" t="s">
        <v>733</v>
      </c>
      <c r="D242" s="65" t="s">
        <v>22</v>
      </c>
      <c r="E242" s="65"/>
      <c r="F242" s="66" t="s">
        <v>22</v>
      </c>
    </row>
    <row r="243" spans="3:6">
      <c r="C243" s="64" t="s">
        <v>734</v>
      </c>
      <c r="D243" s="65" t="s">
        <v>22</v>
      </c>
      <c r="E243" s="65" t="s">
        <v>6</v>
      </c>
      <c r="F243" s="66" t="s">
        <v>6</v>
      </c>
    </row>
    <row r="244" spans="3:6">
      <c r="C244" s="64" t="s">
        <v>735</v>
      </c>
      <c r="D244" s="65" t="s">
        <v>6</v>
      </c>
      <c r="E244" s="65" t="s">
        <v>88</v>
      </c>
      <c r="F244" s="66" t="s">
        <v>88</v>
      </c>
    </row>
    <row r="245" spans="3:6">
      <c r="C245" s="64" t="s">
        <v>250</v>
      </c>
      <c r="D245" s="65" t="s">
        <v>67</v>
      </c>
      <c r="E245" s="65"/>
      <c r="F245" s="66" t="s">
        <v>67</v>
      </c>
    </row>
    <row r="246" spans="3:6">
      <c r="C246" s="64" t="s">
        <v>529</v>
      </c>
      <c r="D246" s="65" t="s">
        <v>46</v>
      </c>
      <c r="E246" s="65"/>
      <c r="F246" s="66" t="s">
        <v>46</v>
      </c>
    </row>
    <row r="247" spans="3:6">
      <c r="C247" s="64" t="s">
        <v>736</v>
      </c>
      <c r="D247" s="65" t="s">
        <v>88</v>
      </c>
      <c r="E247" s="65"/>
      <c r="F247" s="66" t="s">
        <v>88</v>
      </c>
    </row>
    <row r="248" spans="3:6">
      <c r="C248" s="64" t="s">
        <v>165</v>
      </c>
      <c r="D248" s="65" t="s">
        <v>46</v>
      </c>
      <c r="E248" s="65" t="s">
        <v>242</v>
      </c>
      <c r="F248" s="66" t="s">
        <v>242</v>
      </c>
    </row>
    <row r="249" spans="3:6">
      <c r="C249" s="64" t="s">
        <v>737</v>
      </c>
      <c r="D249" s="65" t="s">
        <v>22</v>
      </c>
      <c r="E249" s="65"/>
      <c r="F249" s="66" t="s">
        <v>22</v>
      </c>
    </row>
    <row r="250" spans="3:6">
      <c r="C250" s="64" t="s">
        <v>441</v>
      </c>
      <c r="D250" s="65" t="s">
        <v>88</v>
      </c>
      <c r="E250" s="65"/>
      <c r="F250" s="66" t="s">
        <v>88</v>
      </c>
    </row>
    <row r="251" spans="3:6">
      <c r="C251" s="64" t="s">
        <v>738</v>
      </c>
      <c r="D251" s="65" t="s">
        <v>88</v>
      </c>
      <c r="E251" s="65"/>
      <c r="F251" s="66" t="s">
        <v>88</v>
      </c>
    </row>
    <row r="252" spans="3:6">
      <c r="C252" s="64" t="s">
        <v>739</v>
      </c>
      <c r="D252" s="65" t="s">
        <v>242</v>
      </c>
      <c r="E252" s="65"/>
      <c r="F252" s="66" t="s">
        <v>242</v>
      </c>
    </row>
    <row r="253" spans="3:6">
      <c r="C253" s="64" t="s">
        <v>740</v>
      </c>
      <c r="D253" s="65" t="s">
        <v>67</v>
      </c>
      <c r="E253" s="65"/>
      <c r="F253" s="66" t="s">
        <v>67</v>
      </c>
    </row>
    <row r="254" spans="3:6">
      <c r="C254" s="64" t="s">
        <v>109</v>
      </c>
      <c r="D254" s="65" t="s">
        <v>108</v>
      </c>
      <c r="E254" s="65"/>
      <c r="F254" s="66" t="s">
        <v>108</v>
      </c>
    </row>
    <row r="255" spans="3:6">
      <c r="C255" s="64" t="s">
        <v>741</v>
      </c>
      <c r="D255" s="65" t="s">
        <v>242</v>
      </c>
      <c r="E255" s="65"/>
      <c r="F255" s="66" t="s">
        <v>242</v>
      </c>
    </row>
    <row r="256" spans="3:6">
      <c r="C256" s="64" t="s">
        <v>9</v>
      </c>
      <c r="D256" s="65" t="s">
        <v>6</v>
      </c>
      <c r="E256" s="65"/>
      <c r="F256" s="66" t="s">
        <v>6</v>
      </c>
    </row>
    <row r="257" spans="3:6">
      <c r="C257" s="64" t="s">
        <v>742</v>
      </c>
      <c r="D257" s="65" t="s">
        <v>22</v>
      </c>
      <c r="E257" s="65" t="s">
        <v>258</v>
      </c>
      <c r="F257" s="66" t="s">
        <v>258</v>
      </c>
    </row>
    <row r="258" spans="3:6">
      <c r="C258" s="64" t="s">
        <v>172</v>
      </c>
      <c r="D258" s="65" t="s">
        <v>6</v>
      </c>
      <c r="E258" s="65"/>
      <c r="F258" s="66" t="s">
        <v>6</v>
      </c>
    </row>
    <row r="259" spans="3:6">
      <c r="C259" s="64" t="s">
        <v>743</v>
      </c>
      <c r="D259" s="65" t="s">
        <v>46</v>
      </c>
      <c r="E259" s="65"/>
      <c r="F259" s="66" t="s">
        <v>46</v>
      </c>
    </row>
    <row r="260" spans="3:6">
      <c r="C260" s="64" t="s">
        <v>744</v>
      </c>
      <c r="D260" s="65" t="s">
        <v>22</v>
      </c>
      <c r="E260" s="65"/>
      <c r="F260" s="66" t="s">
        <v>22</v>
      </c>
    </row>
    <row r="261" spans="3:6">
      <c r="C261" s="64" t="s">
        <v>745</v>
      </c>
      <c r="D261" s="65" t="s">
        <v>46</v>
      </c>
      <c r="E261" s="65"/>
      <c r="F261" s="66" t="s">
        <v>46</v>
      </c>
    </row>
    <row r="262" spans="3:6">
      <c r="C262" s="64" t="s">
        <v>177</v>
      </c>
      <c r="D262" s="65" t="s">
        <v>22</v>
      </c>
      <c r="E262" s="65"/>
      <c r="F262" s="66" t="s">
        <v>22</v>
      </c>
    </row>
    <row r="263" spans="3:6">
      <c r="C263" s="64" t="s">
        <v>746</v>
      </c>
      <c r="D263" s="65" t="s">
        <v>67</v>
      </c>
      <c r="E263" s="65"/>
      <c r="F263" s="66" t="s">
        <v>67</v>
      </c>
    </row>
    <row r="264" spans="3:6">
      <c r="C264" s="64" t="s">
        <v>487</v>
      </c>
      <c r="D264" s="65" t="s">
        <v>88</v>
      </c>
      <c r="E264" s="65"/>
      <c r="F264" s="66" t="s">
        <v>88</v>
      </c>
    </row>
    <row r="265" spans="3:6">
      <c r="C265" s="64" t="s">
        <v>747</v>
      </c>
      <c r="D265" s="65" t="s">
        <v>6</v>
      </c>
      <c r="E265" s="65"/>
      <c r="F265" s="66" t="s">
        <v>6</v>
      </c>
    </row>
    <row r="266" spans="3:6">
      <c r="C266" s="64" t="s">
        <v>748</v>
      </c>
      <c r="D266" s="65" t="s">
        <v>46</v>
      </c>
      <c r="E266" s="65"/>
      <c r="F266" s="66" t="s">
        <v>46</v>
      </c>
    </row>
    <row r="267" spans="3:6">
      <c r="C267" s="64" t="s">
        <v>749</v>
      </c>
      <c r="D267" s="65" t="s">
        <v>6</v>
      </c>
      <c r="E267" s="65"/>
      <c r="F267" s="66" t="s">
        <v>6</v>
      </c>
    </row>
    <row r="268" spans="3:6">
      <c r="C268" s="64" t="s">
        <v>750</v>
      </c>
      <c r="D268" s="65" t="s">
        <v>88</v>
      </c>
      <c r="E268" s="65"/>
      <c r="F268" s="66" t="s">
        <v>88</v>
      </c>
    </row>
    <row r="269" spans="3:6">
      <c r="C269" s="64" t="s">
        <v>438</v>
      </c>
      <c r="D269" s="65" t="s">
        <v>88</v>
      </c>
      <c r="E269" s="65"/>
      <c r="F269" s="66" t="s">
        <v>88</v>
      </c>
    </row>
    <row r="270" spans="3:6">
      <c r="C270" s="64" t="s">
        <v>437</v>
      </c>
      <c r="D270" s="65" t="s">
        <v>343</v>
      </c>
      <c r="E270" s="65"/>
      <c r="F270" s="66" t="s">
        <v>343</v>
      </c>
    </row>
    <row r="271" spans="3:6">
      <c r="C271" s="64" t="s">
        <v>751</v>
      </c>
      <c r="D271" s="65" t="s">
        <v>22</v>
      </c>
      <c r="E271" s="65"/>
      <c r="F271" s="66" t="s">
        <v>22</v>
      </c>
    </row>
    <row r="272" spans="3:6">
      <c r="C272" s="64" t="s">
        <v>752</v>
      </c>
      <c r="D272" s="65" t="s">
        <v>22</v>
      </c>
      <c r="E272" s="65"/>
      <c r="F272" s="66" t="s">
        <v>22</v>
      </c>
    </row>
    <row r="273" spans="3:6">
      <c r="C273" s="64" t="s">
        <v>183</v>
      </c>
      <c r="D273" s="65" t="s">
        <v>6</v>
      </c>
      <c r="E273" s="65"/>
      <c r="F273" s="66" t="s">
        <v>6</v>
      </c>
    </row>
    <row r="274" spans="3:6">
      <c r="C274" s="64" t="s">
        <v>199</v>
      </c>
      <c r="D274" s="65" t="s">
        <v>67</v>
      </c>
      <c r="E274" s="65"/>
      <c r="F274" s="66" t="s">
        <v>67</v>
      </c>
    </row>
    <row r="275" spans="3:6">
      <c r="C275" s="64" t="s">
        <v>753</v>
      </c>
      <c r="D275" s="65" t="s">
        <v>22</v>
      </c>
      <c r="E275" s="65"/>
      <c r="F275" s="66" t="s">
        <v>22</v>
      </c>
    </row>
    <row r="276" spans="3:6">
      <c r="C276" s="64" t="s">
        <v>55</v>
      </c>
      <c r="D276" s="65" t="s">
        <v>46</v>
      </c>
      <c r="E276" s="65" t="s">
        <v>242</v>
      </c>
      <c r="F276" s="66" t="s">
        <v>242</v>
      </c>
    </row>
    <row r="277" spans="3:6">
      <c r="C277" s="64" t="s">
        <v>53</v>
      </c>
      <c r="D277" s="65" t="s">
        <v>46</v>
      </c>
      <c r="E277" s="65"/>
      <c r="F277" s="66" t="s">
        <v>46</v>
      </c>
    </row>
    <row r="278" spans="3:6">
      <c r="C278" s="64" t="s">
        <v>184</v>
      </c>
      <c r="D278" s="65" t="s">
        <v>22</v>
      </c>
      <c r="E278" s="65"/>
      <c r="F278" s="66" t="s">
        <v>22</v>
      </c>
    </row>
    <row r="279" spans="3:6">
      <c r="C279" s="64" t="s">
        <v>754</v>
      </c>
      <c r="D279" s="65" t="s">
        <v>242</v>
      </c>
      <c r="E279" s="65"/>
      <c r="F279" s="66" t="s">
        <v>242</v>
      </c>
    </row>
    <row r="280" spans="3:6">
      <c r="C280" s="64" t="s">
        <v>464</v>
      </c>
      <c r="D280" s="65" t="s">
        <v>46</v>
      </c>
      <c r="E280" s="65"/>
      <c r="F280" s="66" t="s">
        <v>46</v>
      </c>
    </row>
    <row r="281" spans="3:6">
      <c r="C281" s="64" t="s">
        <v>171</v>
      </c>
      <c r="D281" s="65" t="s">
        <v>22</v>
      </c>
      <c r="E281" s="65"/>
      <c r="F281" s="66" t="s">
        <v>22</v>
      </c>
    </row>
    <row r="282" spans="3:6">
      <c r="C282" s="64" t="s">
        <v>755</v>
      </c>
      <c r="D282" s="65" t="s">
        <v>258</v>
      </c>
      <c r="E282" s="65"/>
      <c r="F282" s="66" t="s">
        <v>258</v>
      </c>
    </row>
    <row r="283" spans="3:6">
      <c r="C283" s="64" t="s">
        <v>756</v>
      </c>
      <c r="D283" s="65" t="s">
        <v>22</v>
      </c>
      <c r="E283" s="65"/>
      <c r="F283" s="66" t="s">
        <v>22</v>
      </c>
    </row>
    <row r="284" spans="3:6">
      <c r="C284" s="64" t="s">
        <v>757</v>
      </c>
      <c r="D284" s="65" t="s">
        <v>242</v>
      </c>
      <c r="E284" s="65"/>
      <c r="F284" s="66" t="s">
        <v>242</v>
      </c>
    </row>
    <row r="285" spans="3:6">
      <c r="C285" s="64" t="s">
        <v>758</v>
      </c>
      <c r="D285" s="65" t="s">
        <v>46</v>
      </c>
      <c r="E285" s="65"/>
      <c r="F285" s="66" t="s">
        <v>46</v>
      </c>
    </row>
    <row r="286" spans="3:6">
      <c r="C286" s="64" t="s">
        <v>166</v>
      </c>
      <c r="D286" s="65" t="s">
        <v>242</v>
      </c>
      <c r="E286" s="65"/>
      <c r="F286" s="66" t="s">
        <v>242</v>
      </c>
    </row>
    <row r="287" spans="3:6">
      <c r="C287" s="64" t="s">
        <v>759</v>
      </c>
      <c r="D287" s="65" t="s">
        <v>22</v>
      </c>
      <c r="E287" s="65" t="s">
        <v>258</v>
      </c>
      <c r="F287" s="66" t="s">
        <v>258</v>
      </c>
    </row>
    <row r="288" spans="3:6">
      <c r="C288" s="64" t="s">
        <v>760</v>
      </c>
      <c r="D288" s="65" t="s">
        <v>67</v>
      </c>
      <c r="E288" s="65"/>
      <c r="F288" s="66" t="s">
        <v>67</v>
      </c>
    </row>
    <row r="289" spans="3:6">
      <c r="C289" s="64" t="s">
        <v>61</v>
      </c>
      <c r="D289" s="65" t="s">
        <v>46</v>
      </c>
      <c r="E289" s="65"/>
      <c r="F289" s="66" t="s">
        <v>46</v>
      </c>
    </row>
    <row r="290" spans="3:6">
      <c r="C290" s="64" t="s">
        <v>117</v>
      </c>
      <c r="D290" s="65" t="s">
        <v>258</v>
      </c>
      <c r="E290" s="65"/>
      <c r="F290" s="66" t="s">
        <v>258</v>
      </c>
    </row>
    <row r="291" spans="3:6">
      <c r="C291" s="64" t="s">
        <v>139</v>
      </c>
      <c r="D291" s="65" t="s">
        <v>88</v>
      </c>
      <c r="E291" s="65"/>
      <c r="F291" s="66" t="s">
        <v>88</v>
      </c>
    </row>
    <row r="292" spans="3:6">
      <c r="C292" s="64" t="s">
        <v>515</v>
      </c>
      <c r="D292" s="65" t="s">
        <v>6</v>
      </c>
      <c r="E292" s="65"/>
      <c r="F292" s="66" t="s">
        <v>6</v>
      </c>
    </row>
    <row r="293" spans="3:6">
      <c r="C293" s="64" t="s">
        <v>17</v>
      </c>
      <c r="D293" s="65" t="s">
        <v>258</v>
      </c>
      <c r="E293" s="65"/>
      <c r="F293" s="66" t="s">
        <v>258</v>
      </c>
    </row>
    <row r="294" spans="3:6">
      <c r="C294" s="64" t="s">
        <v>761</v>
      </c>
      <c r="D294" s="65" t="s">
        <v>242</v>
      </c>
      <c r="E294" s="65"/>
      <c r="F294" s="66" t="s">
        <v>242</v>
      </c>
    </row>
    <row r="295" spans="3:6">
      <c r="C295" s="64" t="s">
        <v>436</v>
      </c>
      <c r="D295" s="65" t="s">
        <v>67</v>
      </c>
      <c r="E295" s="65"/>
      <c r="F295" s="66" t="s">
        <v>67</v>
      </c>
    </row>
    <row r="296" spans="3:6">
      <c r="C296" s="64" t="s">
        <v>762</v>
      </c>
      <c r="D296" s="65" t="s">
        <v>88</v>
      </c>
      <c r="E296" s="65"/>
      <c r="F296" s="66" t="s">
        <v>88</v>
      </c>
    </row>
    <row r="297" spans="3:6">
      <c r="C297" s="64" t="s">
        <v>763</v>
      </c>
      <c r="D297" s="65" t="s">
        <v>46</v>
      </c>
      <c r="E297" s="65"/>
      <c r="F297" s="66" t="s">
        <v>46</v>
      </c>
    </row>
    <row r="298" spans="3:6">
      <c r="C298" s="64" t="s">
        <v>764</v>
      </c>
      <c r="D298" s="65" t="s">
        <v>6</v>
      </c>
      <c r="E298" s="65"/>
      <c r="F298" s="66" t="s">
        <v>6</v>
      </c>
    </row>
    <row r="299" spans="3:6">
      <c r="C299" s="64" t="s">
        <v>765</v>
      </c>
      <c r="D299" s="65" t="s">
        <v>46</v>
      </c>
      <c r="E299" s="65"/>
      <c r="F299" s="66" t="s">
        <v>46</v>
      </c>
    </row>
    <row r="300" spans="3:6">
      <c r="C300" s="64" t="s">
        <v>766</v>
      </c>
      <c r="D300" s="65" t="s">
        <v>67</v>
      </c>
      <c r="E300" s="65"/>
      <c r="F300" s="66" t="s">
        <v>67</v>
      </c>
    </row>
    <row r="301" spans="3:6">
      <c r="C301" s="64" t="s">
        <v>767</v>
      </c>
      <c r="D301" s="65" t="s">
        <v>46</v>
      </c>
      <c r="E301" s="65"/>
      <c r="F301" s="66" t="s">
        <v>46</v>
      </c>
    </row>
    <row r="302" spans="3:6">
      <c r="C302" s="64" t="s">
        <v>768</v>
      </c>
      <c r="D302" s="65" t="s">
        <v>88</v>
      </c>
      <c r="E302" s="65"/>
      <c r="F302" s="66" t="s">
        <v>88</v>
      </c>
    </row>
    <row r="303" spans="3:6">
      <c r="C303" s="64" t="s">
        <v>769</v>
      </c>
      <c r="D303" s="65" t="s">
        <v>67</v>
      </c>
      <c r="E303" s="65"/>
      <c r="F303" s="66" t="s">
        <v>67</v>
      </c>
    </row>
    <row r="304" spans="3:6">
      <c r="C304" s="64" t="s">
        <v>264</v>
      </c>
      <c r="D304" s="65" t="s">
        <v>88</v>
      </c>
      <c r="E304" s="65"/>
      <c r="F304" s="66" t="s">
        <v>88</v>
      </c>
    </row>
    <row r="305" spans="3:6">
      <c r="C305" s="64" t="s">
        <v>174</v>
      </c>
      <c r="D305" s="65" t="s">
        <v>242</v>
      </c>
      <c r="E305" s="65"/>
      <c r="F305" s="66" t="s">
        <v>242</v>
      </c>
    </row>
    <row r="306" spans="3:6">
      <c r="C306" s="64" t="s">
        <v>770</v>
      </c>
      <c r="D306" s="65" t="s">
        <v>22</v>
      </c>
      <c r="E306" s="65"/>
      <c r="F306" s="66" t="s">
        <v>22</v>
      </c>
    </row>
    <row r="307" spans="3:6">
      <c r="C307" s="64" t="s">
        <v>771</v>
      </c>
      <c r="D307" s="65" t="s">
        <v>258</v>
      </c>
      <c r="E307" s="65"/>
      <c r="F307" s="66" t="s">
        <v>258</v>
      </c>
    </row>
    <row r="308" spans="3:6">
      <c r="C308" s="64" t="s">
        <v>43</v>
      </c>
      <c r="D308" s="65" t="s">
        <v>258</v>
      </c>
      <c r="E308" s="65" t="s">
        <v>437</v>
      </c>
      <c r="F308" s="66" t="s">
        <v>437</v>
      </c>
    </row>
    <row r="309" spans="3:6">
      <c r="C309" s="64" t="s">
        <v>181</v>
      </c>
      <c r="D309" s="65" t="s">
        <v>6</v>
      </c>
      <c r="E309" s="65" t="s">
        <v>437</v>
      </c>
      <c r="F309" s="66" t="s">
        <v>437</v>
      </c>
    </row>
    <row r="310" spans="3:6">
      <c r="C310" s="64" t="s">
        <v>772</v>
      </c>
      <c r="D310" s="65" t="s">
        <v>88</v>
      </c>
      <c r="E310" s="65"/>
      <c r="F310" s="66" t="s">
        <v>88</v>
      </c>
    </row>
    <row r="311" spans="3:6">
      <c r="C311" s="64" t="s">
        <v>773</v>
      </c>
      <c r="D311" s="65" t="s">
        <v>88</v>
      </c>
      <c r="E311" s="65"/>
      <c r="F311" s="66" t="s">
        <v>88</v>
      </c>
    </row>
    <row r="312" spans="3:6">
      <c r="C312" s="64" t="s">
        <v>774</v>
      </c>
      <c r="D312" s="65" t="s">
        <v>22</v>
      </c>
      <c r="E312" s="65"/>
      <c r="F312" s="66" t="s">
        <v>22</v>
      </c>
    </row>
    <row r="313" spans="3:6">
      <c r="C313" s="64" t="s">
        <v>775</v>
      </c>
      <c r="D313" s="65" t="s">
        <v>6</v>
      </c>
      <c r="E313" s="65"/>
      <c r="F313" s="66" t="s">
        <v>6</v>
      </c>
    </row>
    <row r="314" spans="3:6">
      <c r="C314" s="64" t="s">
        <v>776</v>
      </c>
      <c r="D314" s="65" t="s">
        <v>6</v>
      </c>
      <c r="E314" s="65"/>
      <c r="F314" s="66" t="s">
        <v>6</v>
      </c>
    </row>
    <row r="315" spans="3:6">
      <c r="C315" s="64" t="s">
        <v>777</v>
      </c>
      <c r="D315" s="65" t="s">
        <v>22</v>
      </c>
      <c r="E315" s="65"/>
      <c r="F315" s="66" t="s">
        <v>22</v>
      </c>
    </row>
    <row r="316" spans="3:6">
      <c r="C316" s="64" t="s">
        <v>778</v>
      </c>
      <c r="D316" s="65" t="s">
        <v>22</v>
      </c>
      <c r="E316" s="65"/>
      <c r="F316" s="66" t="s">
        <v>22</v>
      </c>
    </row>
    <row r="317" spans="3:6">
      <c r="C317" s="64" t="s">
        <v>779</v>
      </c>
      <c r="D317" s="65" t="s">
        <v>242</v>
      </c>
      <c r="E317" s="65"/>
      <c r="F317" s="66" t="s">
        <v>242</v>
      </c>
    </row>
    <row r="318" spans="3:6">
      <c r="C318" s="64" t="s">
        <v>780</v>
      </c>
      <c r="D318" s="65" t="s">
        <v>22</v>
      </c>
      <c r="E318" s="65"/>
      <c r="F318" s="66" t="s">
        <v>22</v>
      </c>
    </row>
    <row r="319" spans="3:6">
      <c r="C319" s="64" t="s">
        <v>528</v>
      </c>
      <c r="D319" s="65" t="s">
        <v>67</v>
      </c>
      <c r="E319" s="65"/>
      <c r="F319" s="66" t="s">
        <v>67</v>
      </c>
    </row>
    <row r="320" spans="3:6">
      <c r="C320" s="64" t="s">
        <v>781</v>
      </c>
      <c r="D320" s="65" t="s">
        <v>22</v>
      </c>
      <c r="E320" s="65"/>
      <c r="F320" s="66" t="s">
        <v>22</v>
      </c>
    </row>
    <row r="321" spans="3:6">
      <c r="C321" s="64" t="s">
        <v>782</v>
      </c>
      <c r="D321" s="65" t="s">
        <v>22</v>
      </c>
      <c r="E321" s="65"/>
      <c r="F321" s="66" t="s">
        <v>22</v>
      </c>
    </row>
    <row r="322" spans="3:6">
      <c r="C322" s="64" t="s">
        <v>501</v>
      </c>
      <c r="D322" s="65" t="s">
        <v>22</v>
      </c>
      <c r="E322" s="65"/>
      <c r="F322" s="66" t="s">
        <v>22</v>
      </c>
    </row>
    <row r="323" spans="3:6">
      <c r="C323" s="64" t="s">
        <v>535</v>
      </c>
      <c r="D323" s="65" t="s">
        <v>22</v>
      </c>
      <c r="E323" s="65"/>
      <c r="F323" s="66" t="s">
        <v>22</v>
      </c>
    </row>
    <row r="324" spans="3:6">
      <c r="C324" s="64" t="s">
        <v>783</v>
      </c>
      <c r="D324" s="65" t="s">
        <v>22</v>
      </c>
      <c r="E324" s="65"/>
      <c r="F324" s="66" t="s">
        <v>22</v>
      </c>
    </row>
    <row r="325" spans="3:6">
      <c r="C325" s="64" t="s">
        <v>784</v>
      </c>
      <c r="D325" s="65" t="s">
        <v>46</v>
      </c>
      <c r="E325" s="65"/>
      <c r="F325" s="66" t="s">
        <v>46</v>
      </c>
    </row>
    <row r="326" spans="3:6">
      <c r="C326" s="64" t="s">
        <v>158</v>
      </c>
      <c r="D326" s="65" t="s">
        <v>242</v>
      </c>
      <c r="E326" s="65"/>
      <c r="F326" s="66" t="s">
        <v>242</v>
      </c>
    </row>
    <row r="327" spans="3:6">
      <c r="C327" s="64" t="s">
        <v>785</v>
      </c>
      <c r="D327" s="65" t="s">
        <v>46</v>
      </c>
      <c r="E327" s="65"/>
      <c r="F327" s="66" t="s">
        <v>46</v>
      </c>
    </row>
    <row r="328" spans="3:6">
      <c r="C328" s="64" t="s">
        <v>20</v>
      </c>
      <c r="D328" s="65" t="s">
        <v>6</v>
      </c>
      <c r="E328" s="65" t="s">
        <v>88</v>
      </c>
      <c r="F328" s="66" t="s">
        <v>88</v>
      </c>
    </row>
    <row r="329" spans="3:6">
      <c r="C329" s="64" t="s">
        <v>786</v>
      </c>
      <c r="D329" s="65" t="s">
        <v>46</v>
      </c>
      <c r="E329" s="65"/>
      <c r="F329" s="66" t="s">
        <v>46</v>
      </c>
    </row>
    <row r="330" spans="3:6">
      <c r="C330" s="64" t="s">
        <v>500</v>
      </c>
      <c r="D330" s="65" t="s">
        <v>46</v>
      </c>
      <c r="E330" s="65"/>
      <c r="F330" s="66" t="s">
        <v>46</v>
      </c>
    </row>
    <row r="331" spans="3:6">
      <c r="C331" s="64" t="s">
        <v>197</v>
      </c>
      <c r="D331" s="65" t="s">
        <v>67</v>
      </c>
      <c r="E331" s="65"/>
      <c r="F331" s="66" t="s">
        <v>67</v>
      </c>
    </row>
    <row r="332" spans="3:6">
      <c r="C332" s="64" t="s">
        <v>787</v>
      </c>
      <c r="D332" s="65" t="s">
        <v>46</v>
      </c>
      <c r="E332" s="65"/>
      <c r="F332" s="66" t="s">
        <v>46</v>
      </c>
    </row>
    <row r="333" spans="3:6">
      <c r="C333" s="64" t="s">
        <v>130</v>
      </c>
      <c r="D333" s="65" t="s">
        <v>46</v>
      </c>
      <c r="E333" s="65"/>
      <c r="F333" s="66" t="s">
        <v>46</v>
      </c>
    </row>
    <row r="334" spans="3:6">
      <c r="C334" s="64" t="s">
        <v>788</v>
      </c>
      <c r="D334" s="65" t="s">
        <v>46</v>
      </c>
      <c r="E334" s="65"/>
      <c r="F334" s="66" t="s">
        <v>46</v>
      </c>
    </row>
    <row r="335" spans="3:6">
      <c r="C335" s="64" t="s">
        <v>216</v>
      </c>
      <c r="D335" s="65" t="s">
        <v>22</v>
      </c>
      <c r="E335" s="65"/>
      <c r="F335" s="66" t="s">
        <v>22</v>
      </c>
    </row>
    <row r="336" spans="3:6">
      <c r="C336" s="64" t="s">
        <v>789</v>
      </c>
      <c r="D336" s="65" t="s">
        <v>6</v>
      </c>
      <c r="E336" s="65"/>
      <c r="F336" s="66" t="s">
        <v>6</v>
      </c>
    </row>
    <row r="337" spans="3:6">
      <c r="C337" s="64" t="s">
        <v>435</v>
      </c>
      <c r="D337" s="65" t="s">
        <v>88</v>
      </c>
      <c r="E337" s="65"/>
      <c r="F337" s="66" t="s">
        <v>88</v>
      </c>
    </row>
    <row r="338" spans="3:6">
      <c r="C338" s="64" t="s">
        <v>790</v>
      </c>
      <c r="D338" s="65" t="s">
        <v>242</v>
      </c>
      <c r="E338" s="65"/>
      <c r="F338" s="66" t="s">
        <v>242</v>
      </c>
    </row>
    <row r="339" spans="3:6">
      <c r="C339" s="64" t="s">
        <v>791</v>
      </c>
      <c r="D339" s="65" t="s">
        <v>22</v>
      </c>
      <c r="E339" s="65"/>
      <c r="F339" s="66" t="s">
        <v>22</v>
      </c>
    </row>
    <row r="340" spans="3:6">
      <c r="C340" s="64" t="s">
        <v>149</v>
      </c>
      <c r="D340" s="65" t="s">
        <v>88</v>
      </c>
      <c r="E340" s="65"/>
      <c r="F340" s="66" t="s">
        <v>88</v>
      </c>
    </row>
    <row r="341" spans="3:6">
      <c r="C341" s="64" t="s">
        <v>792</v>
      </c>
      <c r="D341" s="65" t="s">
        <v>22</v>
      </c>
      <c r="E341" s="65"/>
      <c r="F341" s="66" t="s">
        <v>22</v>
      </c>
    </row>
    <row r="342" spans="3:6">
      <c r="C342" s="64" t="s">
        <v>793</v>
      </c>
      <c r="D342" s="65" t="s">
        <v>242</v>
      </c>
      <c r="E342" s="65"/>
      <c r="F342" s="66" t="s">
        <v>242</v>
      </c>
    </row>
    <row r="343" spans="3:6">
      <c r="C343" s="64" t="s">
        <v>794</v>
      </c>
      <c r="D343" s="65" t="s">
        <v>67</v>
      </c>
      <c r="E343" s="65"/>
      <c r="F343" s="66" t="s">
        <v>67</v>
      </c>
    </row>
    <row r="344" spans="3:6">
      <c r="C344" s="64" t="s">
        <v>795</v>
      </c>
      <c r="D344" s="65" t="s">
        <v>242</v>
      </c>
      <c r="E344" s="65"/>
      <c r="F344" s="66" t="s">
        <v>242</v>
      </c>
    </row>
    <row r="345" spans="3:6">
      <c r="C345" s="64" t="s">
        <v>796</v>
      </c>
      <c r="D345" s="65" t="s">
        <v>242</v>
      </c>
      <c r="E345" s="65"/>
      <c r="F345" s="66" t="s">
        <v>242</v>
      </c>
    </row>
    <row r="346" spans="3:6">
      <c r="C346" s="64" t="s">
        <v>797</v>
      </c>
      <c r="D346" s="65" t="s">
        <v>46</v>
      </c>
      <c r="E346" s="65"/>
      <c r="F346" s="66" t="s">
        <v>46</v>
      </c>
    </row>
    <row r="347" spans="3:6">
      <c r="C347" s="64" t="s">
        <v>227</v>
      </c>
      <c r="D347" s="65" t="s">
        <v>258</v>
      </c>
      <c r="E347" s="65"/>
      <c r="F347" s="66" t="s">
        <v>258</v>
      </c>
    </row>
    <row r="348" spans="3:6">
      <c r="C348" s="64" t="s">
        <v>48</v>
      </c>
      <c r="D348" s="65" t="s">
        <v>46</v>
      </c>
      <c r="E348" s="67" t="s">
        <v>643</v>
      </c>
      <c r="F348" s="66" t="s">
        <v>460</v>
      </c>
    </row>
    <row r="349" spans="3:6">
      <c r="C349" s="64" t="s">
        <v>798</v>
      </c>
      <c r="D349" s="65" t="s">
        <v>46</v>
      </c>
      <c r="E349" s="65"/>
      <c r="F349" s="66" t="s">
        <v>46</v>
      </c>
    </row>
    <row r="350" spans="3:6">
      <c r="C350" s="64" t="s">
        <v>799</v>
      </c>
      <c r="D350" s="65" t="s">
        <v>6</v>
      </c>
      <c r="E350" s="65"/>
      <c r="F350" s="66" t="s">
        <v>6</v>
      </c>
    </row>
    <row r="351" spans="3:6">
      <c r="C351" s="64" t="s">
        <v>800</v>
      </c>
      <c r="D351" s="65" t="s">
        <v>242</v>
      </c>
      <c r="E351" s="65"/>
      <c r="F351" s="66" t="s">
        <v>242</v>
      </c>
    </row>
    <row r="352" spans="3:6">
      <c r="C352" s="64" t="s">
        <v>801</v>
      </c>
      <c r="D352" s="65" t="s">
        <v>22</v>
      </c>
      <c r="E352" s="65"/>
      <c r="F352" s="66" t="s">
        <v>22</v>
      </c>
    </row>
    <row r="353" spans="3:6">
      <c r="C353" s="64" t="s">
        <v>499</v>
      </c>
      <c r="D353" s="65" t="s">
        <v>88</v>
      </c>
      <c r="E353" s="65"/>
      <c r="F353" s="66" t="s">
        <v>88</v>
      </c>
    </row>
    <row r="354" spans="3:6">
      <c r="C354" s="64" t="s">
        <v>217</v>
      </c>
      <c r="D354" s="65" t="s">
        <v>6</v>
      </c>
      <c r="E354" s="65" t="s">
        <v>258</v>
      </c>
      <c r="F354" s="66" t="s">
        <v>258</v>
      </c>
    </row>
    <row r="355" spans="3:6">
      <c r="C355" s="64" t="s">
        <v>802</v>
      </c>
      <c r="D355" s="65" t="s">
        <v>88</v>
      </c>
      <c r="E355" s="65"/>
      <c r="F355" s="66" t="s">
        <v>88</v>
      </c>
    </row>
    <row r="356" spans="3:6">
      <c r="C356" s="64" t="s">
        <v>263</v>
      </c>
      <c r="D356" s="65" t="s">
        <v>88</v>
      </c>
      <c r="E356" s="65"/>
      <c r="F356" s="66" t="s">
        <v>88</v>
      </c>
    </row>
    <row r="357" spans="3:6">
      <c r="C357" s="64" t="s">
        <v>803</v>
      </c>
      <c r="D357" s="65" t="s">
        <v>88</v>
      </c>
      <c r="E357" s="65"/>
      <c r="F357" s="66" t="s">
        <v>88</v>
      </c>
    </row>
    <row r="358" spans="3:6">
      <c r="C358" s="64" t="s">
        <v>804</v>
      </c>
      <c r="D358" s="65" t="s">
        <v>88</v>
      </c>
      <c r="E358" s="65"/>
      <c r="F358" s="66" t="s">
        <v>88</v>
      </c>
    </row>
    <row r="359" spans="3:6">
      <c r="C359" s="64" t="s">
        <v>93</v>
      </c>
      <c r="D359" s="65" t="s">
        <v>88</v>
      </c>
      <c r="E359" s="65"/>
      <c r="F359" s="66" t="s">
        <v>88</v>
      </c>
    </row>
    <row r="360" spans="3:6">
      <c r="C360" s="64" t="s">
        <v>805</v>
      </c>
      <c r="D360" s="65" t="s">
        <v>46</v>
      </c>
      <c r="E360" s="65"/>
      <c r="F360" s="66" t="s">
        <v>46</v>
      </c>
    </row>
    <row r="361" spans="3:6">
      <c r="C361" s="64" t="s">
        <v>101</v>
      </c>
      <c r="D361" s="65" t="s">
        <v>88</v>
      </c>
      <c r="E361" s="65"/>
      <c r="F361" s="66" t="s">
        <v>88</v>
      </c>
    </row>
    <row r="362" spans="3:6">
      <c r="C362" s="64" t="s">
        <v>527</v>
      </c>
      <c r="D362" s="65" t="s">
        <v>22</v>
      </c>
      <c r="E362" s="65"/>
      <c r="F362" s="66" t="s">
        <v>22</v>
      </c>
    </row>
    <row r="363" spans="3:6">
      <c r="C363" s="64" t="s">
        <v>463</v>
      </c>
      <c r="D363" s="65" t="s">
        <v>258</v>
      </c>
      <c r="E363" s="65"/>
      <c r="F363" s="66" t="s">
        <v>258</v>
      </c>
    </row>
    <row r="364" spans="3:6">
      <c r="C364" s="64" t="s">
        <v>486</v>
      </c>
      <c r="D364" s="65" t="s">
        <v>88</v>
      </c>
      <c r="E364" s="65"/>
      <c r="F364" s="66" t="s">
        <v>88</v>
      </c>
    </row>
    <row r="365" spans="3:6">
      <c r="C365" s="64" t="s">
        <v>514</v>
      </c>
      <c r="D365" s="65" t="s">
        <v>22</v>
      </c>
      <c r="E365" s="65"/>
      <c r="F365" s="66" t="s">
        <v>22</v>
      </c>
    </row>
    <row r="366" spans="3:6">
      <c r="C366" s="64" t="s">
        <v>806</v>
      </c>
      <c r="D366" s="65" t="s">
        <v>22</v>
      </c>
      <c r="E366" s="65"/>
      <c r="F366" s="66" t="s">
        <v>22</v>
      </c>
    </row>
    <row r="367" spans="3:6">
      <c r="C367" s="64" t="s">
        <v>459</v>
      </c>
      <c r="D367" s="65" t="s">
        <v>22</v>
      </c>
      <c r="E367" s="65"/>
      <c r="F367" s="66" t="s">
        <v>22</v>
      </c>
    </row>
    <row r="368" spans="3:6">
      <c r="C368" s="64" t="s">
        <v>807</v>
      </c>
      <c r="D368" s="65" t="s">
        <v>88</v>
      </c>
      <c r="E368" s="65"/>
      <c r="F368" s="66" t="s">
        <v>88</v>
      </c>
    </row>
    <row r="369" spans="3:6">
      <c r="C369" s="64" t="s">
        <v>526</v>
      </c>
      <c r="D369" s="65" t="s">
        <v>88</v>
      </c>
      <c r="E369" s="65"/>
      <c r="F369" s="66" t="s">
        <v>88</v>
      </c>
    </row>
    <row r="370" spans="3:6">
      <c r="C370" s="64" t="s">
        <v>808</v>
      </c>
      <c r="D370" s="65" t="s">
        <v>67</v>
      </c>
      <c r="E370" s="65"/>
      <c r="F370" s="66" t="s">
        <v>67</v>
      </c>
    </row>
    <row r="371" spans="3:6">
      <c r="C371" s="64" t="s">
        <v>525</v>
      </c>
      <c r="D371" s="65" t="s">
        <v>22</v>
      </c>
      <c r="E371" s="65"/>
      <c r="F371" s="66" t="s">
        <v>22</v>
      </c>
    </row>
    <row r="372" spans="3:6">
      <c r="C372" s="64" t="s">
        <v>513</v>
      </c>
      <c r="D372" s="65" t="s">
        <v>88</v>
      </c>
      <c r="E372" s="65"/>
      <c r="F372" s="66" t="s">
        <v>88</v>
      </c>
    </row>
    <row r="373" spans="3:6">
      <c r="C373" s="64" t="s">
        <v>534</v>
      </c>
      <c r="D373" s="65" t="s">
        <v>22</v>
      </c>
      <c r="E373" s="65"/>
      <c r="F373" s="66" t="s">
        <v>22</v>
      </c>
    </row>
    <row r="374" spans="3:6">
      <c r="C374" s="64" t="s">
        <v>434</v>
      </c>
      <c r="D374" s="65" t="s">
        <v>88</v>
      </c>
      <c r="E374" s="65"/>
      <c r="F374" s="66" t="s">
        <v>88</v>
      </c>
    </row>
    <row r="375" spans="3:6">
      <c r="C375" s="64" t="s">
        <v>211</v>
      </c>
      <c r="D375" s="65" t="s">
        <v>6</v>
      </c>
      <c r="E375" s="65" t="s">
        <v>22</v>
      </c>
      <c r="F375" s="66" t="s">
        <v>22</v>
      </c>
    </row>
    <row r="376" spans="3:6">
      <c r="C376" s="64" t="s">
        <v>533</v>
      </c>
      <c r="D376" s="65" t="s">
        <v>88</v>
      </c>
      <c r="E376" s="65"/>
      <c r="F376" s="66" t="s">
        <v>88</v>
      </c>
    </row>
    <row r="377" spans="3:6">
      <c r="C377" s="64" t="s">
        <v>188</v>
      </c>
      <c r="D377" s="65" t="s">
        <v>258</v>
      </c>
      <c r="E377" s="65"/>
      <c r="F377" s="66" t="s">
        <v>258</v>
      </c>
    </row>
    <row r="378" spans="3:6">
      <c r="C378" s="64" t="s">
        <v>524</v>
      </c>
      <c r="D378" s="65" t="s">
        <v>242</v>
      </c>
      <c r="E378" s="65"/>
      <c r="F378" s="66" t="s">
        <v>242</v>
      </c>
    </row>
    <row r="379" spans="3:6">
      <c r="C379" s="64" t="s">
        <v>269</v>
      </c>
      <c r="D379" s="65" t="s">
        <v>22</v>
      </c>
      <c r="E379" s="65"/>
      <c r="F379" s="66" t="s">
        <v>22</v>
      </c>
    </row>
    <row r="380" spans="3:6">
      <c r="C380" s="64" t="s">
        <v>532</v>
      </c>
      <c r="D380" s="65" t="s">
        <v>22</v>
      </c>
      <c r="E380" s="65" t="s">
        <v>258</v>
      </c>
      <c r="F380" s="66" t="s">
        <v>258</v>
      </c>
    </row>
    <row r="381" spans="3:6">
      <c r="C381" s="64" t="s">
        <v>809</v>
      </c>
      <c r="D381" s="65" t="s">
        <v>22</v>
      </c>
      <c r="E381" s="65"/>
      <c r="F381" s="66" t="s">
        <v>22</v>
      </c>
    </row>
    <row r="382" spans="3:6">
      <c r="C382" s="64" t="s">
        <v>71</v>
      </c>
      <c r="D382" s="65" t="s">
        <v>67</v>
      </c>
      <c r="E382" s="65"/>
      <c r="F382" s="66" t="s">
        <v>67</v>
      </c>
    </row>
    <row r="383" spans="3:6">
      <c r="C383" s="64" t="s">
        <v>33</v>
      </c>
      <c r="D383" s="65" t="s">
        <v>22</v>
      </c>
      <c r="E383" s="65"/>
      <c r="F383" s="66" t="s">
        <v>22</v>
      </c>
    </row>
    <row r="384" spans="3:6">
      <c r="C384" s="64" t="s">
        <v>433</v>
      </c>
      <c r="D384" s="65" t="s">
        <v>88</v>
      </c>
      <c r="E384" s="65"/>
      <c r="F384" s="66" t="s">
        <v>88</v>
      </c>
    </row>
    <row r="385" spans="3:6">
      <c r="C385" s="64" t="s">
        <v>810</v>
      </c>
      <c r="D385" s="65" t="s">
        <v>6</v>
      </c>
      <c r="E385" s="65"/>
      <c r="F385" s="66" t="s">
        <v>6</v>
      </c>
    </row>
    <row r="386" spans="3:6">
      <c r="C386" s="64" t="s">
        <v>512</v>
      </c>
      <c r="D386" s="65" t="s">
        <v>22</v>
      </c>
      <c r="E386" s="65"/>
      <c r="F386" s="66" t="s">
        <v>22</v>
      </c>
    </row>
    <row r="387" spans="3:6">
      <c r="C387" s="64" t="s">
        <v>498</v>
      </c>
      <c r="D387" s="65" t="s">
        <v>258</v>
      </c>
      <c r="E387" s="65"/>
      <c r="F387" s="66" t="s">
        <v>258</v>
      </c>
    </row>
    <row r="388" spans="3:6">
      <c r="C388" s="64" t="s">
        <v>511</v>
      </c>
      <c r="D388" s="65" t="s">
        <v>242</v>
      </c>
      <c r="E388" s="65"/>
      <c r="F388" s="66" t="s">
        <v>242</v>
      </c>
    </row>
    <row r="389" spans="3:6">
      <c r="C389" s="64" t="s">
        <v>811</v>
      </c>
      <c r="D389" s="65" t="s">
        <v>6</v>
      </c>
      <c r="E389" s="65"/>
      <c r="F389" s="66" t="s">
        <v>6</v>
      </c>
    </row>
    <row r="390" spans="3:6">
      <c r="C390" s="64" t="s">
        <v>812</v>
      </c>
      <c r="D390" s="65" t="s">
        <v>46</v>
      </c>
      <c r="E390" s="65"/>
      <c r="F390" s="66" t="s">
        <v>46</v>
      </c>
    </row>
    <row r="391" spans="3:6">
      <c r="C391" s="64" t="s">
        <v>510</v>
      </c>
      <c r="D391" s="65" t="s">
        <v>6</v>
      </c>
      <c r="E391" s="65"/>
      <c r="F391" s="66" t="s">
        <v>6</v>
      </c>
    </row>
    <row r="392" spans="3:6">
      <c r="C392" s="64" t="s">
        <v>813</v>
      </c>
      <c r="D392" s="65" t="s">
        <v>22</v>
      </c>
      <c r="E392" s="65"/>
      <c r="F392" s="66" t="s">
        <v>22</v>
      </c>
    </row>
    <row r="393" spans="3:6">
      <c r="C393" s="64" t="s">
        <v>458</v>
      </c>
      <c r="D393" s="65" t="s">
        <v>6</v>
      </c>
      <c r="E393" s="65"/>
      <c r="F393" s="66" t="s">
        <v>6</v>
      </c>
    </row>
    <row r="394" spans="3:6">
      <c r="C394" s="64" t="s">
        <v>47</v>
      </c>
      <c r="D394" s="65" t="s">
        <v>46</v>
      </c>
      <c r="E394" s="67" t="s">
        <v>643</v>
      </c>
      <c r="F394" s="66" t="s">
        <v>460</v>
      </c>
    </row>
    <row r="395" spans="3:6">
      <c r="C395" s="64" t="s">
        <v>814</v>
      </c>
      <c r="D395" s="65" t="s">
        <v>242</v>
      </c>
      <c r="E395" s="65"/>
      <c r="F395" s="66" t="s">
        <v>242</v>
      </c>
    </row>
    <row r="396" spans="3:6">
      <c r="C396" s="64" t="s">
        <v>509</v>
      </c>
      <c r="D396" s="65" t="s">
        <v>88</v>
      </c>
      <c r="E396" s="65"/>
      <c r="F396" s="66" t="s">
        <v>88</v>
      </c>
    </row>
    <row r="397" spans="3:6">
      <c r="C397" s="64" t="s">
        <v>815</v>
      </c>
      <c r="D397" s="65" t="s">
        <v>46</v>
      </c>
      <c r="E397" s="65"/>
      <c r="F397" s="66" t="s">
        <v>46</v>
      </c>
    </row>
    <row r="398" spans="3:6">
      <c r="C398" s="64" t="s">
        <v>816</v>
      </c>
      <c r="D398" s="65" t="s">
        <v>22</v>
      </c>
      <c r="E398" s="65"/>
      <c r="F398" s="66" t="s">
        <v>22</v>
      </c>
    </row>
    <row r="399" spans="3:6">
      <c r="C399" s="64" t="s">
        <v>579</v>
      </c>
      <c r="D399" s="65" t="s">
        <v>67</v>
      </c>
      <c r="E399" s="65"/>
      <c r="F399" s="66" t="s">
        <v>67</v>
      </c>
    </row>
    <row r="400" spans="3:6">
      <c r="C400" s="64" t="s">
        <v>203</v>
      </c>
      <c r="D400" s="65" t="s">
        <v>258</v>
      </c>
      <c r="E400" s="65"/>
      <c r="F400" s="66" t="s">
        <v>258</v>
      </c>
    </row>
    <row r="401" spans="3:6">
      <c r="C401" s="64" t="s">
        <v>817</v>
      </c>
      <c r="D401" s="65" t="s">
        <v>22</v>
      </c>
      <c r="E401" s="65"/>
      <c r="F401" s="66" t="s">
        <v>22</v>
      </c>
    </row>
    <row r="402" spans="3:6">
      <c r="C402" s="64" t="s">
        <v>523</v>
      </c>
      <c r="D402" s="65" t="s">
        <v>258</v>
      </c>
      <c r="E402" s="65"/>
      <c r="F402" s="66" t="s">
        <v>258</v>
      </c>
    </row>
    <row r="403" spans="3:6">
      <c r="C403" s="64" t="s">
        <v>522</v>
      </c>
      <c r="D403" s="65" t="s">
        <v>242</v>
      </c>
      <c r="E403" s="65"/>
      <c r="F403" s="66" t="s">
        <v>242</v>
      </c>
    </row>
    <row r="404" spans="3:6">
      <c r="C404" s="64" t="s">
        <v>191</v>
      </c>
      <c r="D404" s="65" t="s">
        <v>258</v>
      </c>
      <c r="E404" s="65"/>
      <c r="F404" s="66" t="s">
        <v>258</v>
      </c>
    </row>
    <row r="405" spans="3:6">
      <c r="C405" s="64" t="s">
        <v>200</v>
      </c>
      <c r="D405" s="65" t="s">
        <v>258</v>
      </c>
      <c r="E405" s="65"/>
      <c r="F405" s="66" t="s">
        <v>258</v>
      </c>
    </row>
    <row r="406" spans="3:6">
      <c r="C406" s="64" t="s">
        <v>39</v>
      </c>
      <c r="D406" s="65" t="s">
        <v>258</v>
      </c>
      <c r="E406" s="65"/>
      <c r="F406" s="66" t="s">
        <v>258</v>
      </c>
    </row>
    <row r="407" spans="3:6">
      <c r="C407" s="64" t="s">
        <v>135</v>
      </c>
      <c r="D407" s="65" t="s">
        <v>46</v>
      </c>
      <c r="E407" s="65"/>
      <c r="F407" s="66" t="s">
        <v>46</v>
      </c>
    </row>
    <row r="408" spans="3:6">
      <c r="C408" s="64" t="s">
        <v>521</v>
      </c>
      <c r="D408" s="65" t="s">
        <v>108</v>
      </c>
      <c r="E408" s="65"/>
      <c r="F408" s="66" t="s">
        <v>108</v>
      </c>
    </row>
    <row r="409" spans="3:6">
      <c r="C409" s="64" t="s">
        <v>508</v>
      </c>
      <c r="D409" s="65" t="s">
        <v>88</v>
      </c>
      <c r="E409" s="65"/>
      <c r="F409" s="66" t="s">
        <v>88</v>
      </c>
    </row>
    <row r="410" spans="3:6">
      <c r="C410" s="64" t="s">
        <v>159</v>
      </c>
      <c r="D410" s="65" t="s">
        <v>46</v>
      </c>
      <c r="E410" s="65"/>
      <c r="F410" s="66" t="s">
        <v>46</v>
      </c>
    </row>
    <row r="411" spans="3:6">
      <c r="C411" s="64" t="s">
        <v>818</v>
      </c>
      <c r="D411" s="65" t="s">
        <v>22</v>
      </c>
      <c r="E411" s="65"/>
      <c r="F411" s="66" t="s">
        <v>22</v>
      </c>
    </row>
    <row r="412" spans="3:6">
      <c r="C412" s="64" t="s">
        <v>497</v>
      </c>
      <c r="D412" s="65" t="s">
        <v>67</v>
      </c>
      <c r="E412" s="65"/>
      <c r="F412" s="66" t="s">
        <v>67</v>
      </c>
    </row>
    <row r="413" spans="3:6">
      <c r="C413" s="64" t="s">
        <v>819</v>
      </c>
      <c r="D413" s="65" t="s">
        <v>67</v>
      </c>
      <c r="E413" s="65"/>
      <c r="F413" s="66" t="s">
        <v>67</v>
      </c>
    </row>
    <row r="414" spans="3:6">
      <c r="C414" s="64" t="s">
        <v>820</v>
      </c>
      <c r="D414" s="65" t="s">
        <v>22</v>
      </c>
      <c r="E414" s="65"/>
      <c r="F414" s="66" t="s">
        <v>22</v>
      </c>
    </row>
    <row r="415" spans="3:6">
      <c r="C415" s="64" t="s">
        <v>821</v>
      </c>
      <c r="D415" s="65" t="s">
        <v>88</v>
      </c>
      <c r="E415" s="65"/>
      <c r="F415" s="66" t="s">
        <v>88</v>
      </c>
    </row>
    <row r="416" spans="3:6">
      <c r="C416" s="64" t="s">
        <v>520</v>
      </c>
      <c r="D416" s="65" t="s">
        <v>242</v>
      </c>
      <c r="E416" s="65"/>
      <c r="F416" s="66" t="s">
        <v>242</v>
      </c>
    </row>
    <row r="417" spans="3:6">
      <c r="C417" s="64" t="s">
        <v>519</v>
      </c>
      <c r="D417" s="65" t="s">
        <v>343</v>
      </c>
      <c r="E417" s="65"/>
      <c r="F417" s="66" t="s">
        <v>343</v>
      </c>
    </row>
    <row r="418" spans="3:6">
      <c r="C418" s="64" t="s">
        <v>457</v>
      </c>
      <c r="D418" s="65" t="s">
        <v>108</v>
      </c>
      <c r="E418" s="65"/>
      <c r="F418" s="66" t="s">
        <v>108</v>
      </c>
    </row>
    <row r="419" spans="3:6">
      <c r="C419" s="64" t="s">
        <v>822</v>
      </c>
      <c r="D419" s="65" t="s">
        <v>67</v>
      </c>
      <c r="E419" s="65"/>
      <c r="F419" s="66" t="s">
        <v>67</v>
      </c>
    </row>
    <row r="420" spans="3:6">
      <c r="C420" s="64" t="s">
        <v>518</v>
      </c>
      <c r="D420" s="65" t="s">
        <v>67</v>
      </c>
      <c r="E420" s="65"/>
      <c r="F420" s="66" t="s">
        <v>67</v>
      </c>
    </row>
    <row r="421" spans="3:6">
      <c r="C421" s="64" t="s">
        <v>127</v>
      </c>
      <c r="D421" s="65" t="s">
        <v>108</v>
      </c>
      <c r="E421" s="65"/>
      <c r="F421" s="66" t="s">
        <v>108</v>
      </c>
    </row>
    <row r="422" spans="3:6">
      <c r="C422" s="64" t="s">
        <v>192</v>
      </c>
      <c r="D422" s="65" t="s">
        <v>67</v>
      </c>
      <c r="E422" s="65"/>
      <c r="F422" s="66" t="s">
        <v>67</v>
      </c>
    </row>
    <row r="423" spans="3:6">
      <c r="C423" s="64" t="s">
        <v>496</v>
      </c>
      <c r="D423" s="65" t="s">
        <v>88</v>
      </c>
      <c r="E423" s="65"/>
      <c r="F423" s="66" t="s">
        <v>88</v>
      </c>
    </row>
    <row r="424" spans="3:6">
      <c r="C424" s="64" t="s">
        <v>507</v>
      </c>
      <c r="D424" s="65" t="s">
        <v>258</v>
      </c>
      <c r="E424" s="65"/>
      <c r="F424" s="66" t="s">
        <v>258</v>
      </c>
    </row>
    <row r="425" spans="3:6">
      <c r="C425" s="64" t="s">
        <v>506</v>
      </c>
      <c r="D425" s="65" t="s">
        <v>88</v>
      </c>
      <c r="E425" s="65"/>
      <c r="F425" s="66" t="s">
        <v>88</v>
      </c>
    </row>
    <row r="426" spans="3:6">
      <c r="C426" s="64" t="s">
        <v>495</v>
      </c>
      <c r="D426" s="65" t="s">
        <v>88</v>
      </c>
      <c r="E426" s="65"/>
      <c r="F426" s="66" t="s">
        <v>88</v>
      </c>
    </row>
    <row r="427" spans="3:6">
      <c r="C427" s="64" t="s">
        <v>182</v>
      </c>
      <c r="D427" s="65" t="s">
        <v>258</v>
      </c>
      <c r="E427" s="65"/>
      <c r="F427" s="66" t="s">
        <v>258</v>
      </c>
    </row>
    <row r="428" spans="3:6">
      <c r="C428" s="64" t="s">
        <v>193</v>
      </c>
      <c r="D428" s="65" t="s">
        <v>67</v>
      </c>
      <c r="E428" s="65"/>
      <c r="F428" s="66" t="s">
        <v>67</v>
      </c>
    </row>
    <row r="429" spans="3:6">
      <c r="C429" s="64" t="s">
        <v>431</v>
      </c>
      <c r="D429" s="65" t="s">
        <v>242</v>
      </c>
      <c r="E429" s="65"/>
      <c r="F429" s="66" t="s">
        <v>242</v>
      </c>
    </row>
    <row r="430" spans="3:6">
      <c r="C430" s="64" t="s">
        <v>430</v>
      </c>
      <c r="D430" s="65" t="s">
        <v>88</v>
      </c>
      <c r="E430" s="65"/>
      <c r="F430" s="66" t="s">
        <v>88</v>
      </c>
    </row>
    <row r="431" spans="3:6">
      <c r="C431" s="64" t="s">
        <v>494</v>
      </c>
      <c r="D431" s="65" t="s">
        <v>258</v>
      </c>
      <c r="E431" s="65"/>
      <c r="F431" s="66" t="s">
        <v>258</v>
      </c>
    </row>
    <row r="432" spans="3:6">
      <c r="C432" s="64" t="s">
        <v>462</v>
      </c>
      <c r="D432" s="65" t="s">
        <v>6</v>
      </c>
      <c r="E432" s="65" t="s">
        <v>258</v>
      </c>
      <c r="F432" s="66" t="s">
        <v>258</v>
      </c>
    </row>
    <row r="433" spans="3:6">
      <c r="C433" s="64" t="s">
        <v>194</v>
      </c>
      <c r="D433" s="65" t="s">
        <v>67</v>
      </c>
      <c r="E433" s="65"/>
      <c r="F433" s="66" t="s">
        <v>67</v>
      </c>
    </row>
    <row r="434" spans="3:6">
      <c r="C434" s="64" t="s">
        <v>823</v>
      </c>
      <c r="D434" s="65" t="s">
        <v>22</v>
      </c>
      <c r="E434" s="65"/>
      <c r="F434" s="66" t="s">
        <v>22</v>
      </c>
    </row>
    <row r="435" spans="3:6">
      <c r="C435" s="64" t="s">
        <v>215</v>
      </c>
      <c r="D435" s="65" t="s">
        <v>6</v>
      </c>
      <c r="E435" s="65"/>
      <c r="F435" s="66" t="s">
        <v>6</v>
      </c>
    </row>
    <row r="436" spans="3:6">
      <c r="C436" s="64" t="s">
        <v>485</v>
      </c>
      <c r="D436" s="65" t="s">
        <v>22</v>
      </c>
      <c r="E436" s="65"/>
      <c r="F436" s="66" t="s">
        <v>22</v>
      </c>
    </row>
    <row r="437" spans="3:6">
      <c r="C437" s="64" t="s">
        <v>38</v>
      </c>
      <c r="D437" s="65" t="s">
        <v>22</v>
      </c>
      <c r="E437" s="65"/>
      <c r="F437" s="66" t="s">
        <v>22</v>
      </c>
    </row>
    <row r="438" spans="3:6">
      <c r="C438" s="64" t="s">
        <v>202</v>
      </c>
      <c r="D438" s="65" t="s">
        <v>67</v>
      </c>
      <c r="E438" s="65"/>
      <c r="F438" s="66" t="s">
        <v>67</v>
      </c>
    </row>
    <row r="439" spans="3:6">
      <c r="C439" s="64" t="s">
        <v>505</v>
      </c>
      <c r="D439" s="65" t="s">
        <v>67</v>
      </c>
      <c r="E439" s="65"/>
      <c r="F439" s="66" t="s">
        <v>67</v>
      </c>
    </row>
    <row r="440" spans="3:6">
      <c r="C440" s="64" t="s">
        <v>429</v>
      </c>
      <c r="D440" s="65" t="s">
        <v>67</v>
      </c>
      <c r="E440" s="65"/>
      <c r="F440" s="66" t="s">
        <v>67</v>
      </c>
    </row>
    <row r="441" spans="3:6">
      <c r="C441" s="64" t="s">
        <v>824</v>
      </c>
      <c r="D441" s="65" t="s">
        <v>67</v>
      </c>
      <c r="E441" s="65"/>
      <c r="F441" s="66" t="s">
        <v>67</v>
      </c>
    </row>
    <row r="442" spans="3:6">
      <c r="C442" s="64" t="s">
        <v>493</v>
      </c>
      <c r="D442" s="65" t="s">
        <v>22</v>
      </c>
      <c r="E442" s="65"/>
      <c r="F442" s="66" t="s">
        <v>22</v>
      </c>
    </row>
    <row r="443" spans="3:6">
      <c r="C443" s="64" t="s">
        <v>5</v>
      </c>
      <c r="D443" s="65" t="s">
        <v>4</v>
      </c>
      <c r="E443" s="65" t="s">
        <v>437</v>
      </c>
      <c r="F443" s="66" t="s">
        <v>437</v>
      </c>
    </row>
    <row r="444" spans="3:6">
      <c r="C444" s="64" t="s">
        <v>825</v>
      </c>
      <c r="D444" s="65" t="s">
        <v>22</v>
      </c>
      <c r="E444" s="65"/>
      <c r="F444" s="66" t="s">
        <v>22</v>
      </c>
    </row>
    <row r="445" spans="3:6">
      <c r="C445" s="64" t="s">
        <v>145</v>
      </c>
      <c r="D445" s="65" t="s">
        <v>88</v>
      </c>
      <c r="E445" s="65"/>
      <c r="F445" s="66" t="s">
        <v>88</v>
      </c>
    </row>
    <row r="446" spans="3:6">
      <c r="C446" s="64" t="s">
        <v>492</v>
      </c>
      <c r="D446" s="65" t="s">
        <v>88</v>
      </c>
      <c r="E446" s="65"/>
      <c r="F446" s="66" t="s">
        <v>88</v>
      </c>
    </row>
    <row r="447" spans="3:6">
      <c r="C447" s="64" t="s">
        <v>186</v>
      </c>
      <c r="D447" s="65" t="s">
        <v>258</v>
      </c>
      <c r="E447" s="65"/>
      <c r="F447" s="66" t="s">
        <v>258</v>
      </c>
    </row>
    <row r="448" spans="3:6">
      <c r="C448" s="64" t="s">
        <v>491</v>
      </c>
      <c r="D448" s="65" t="s">
        <v>108</v>
      </c>
      <c r="E448" s="65"/>
      <c r="F448" s="66" t="s">
        <v>108</v>
      </c>
    </row>
    <row r="449" spans="3:6">
      <c r="C449" s="64" t="s">
        <v>484</v>
      </c>
      <c r="D449" s="65" t="s">
        <v>88</v>
      </c>
      <c r="E449" s="65"/>
      <c r="F449" s="66" t="s">
        <v>88</v>
      </c>
    </row>
    <row r="450" spans="3:6">
      <c r="C450" s="64" t="s">
        <v>8</v>
      </c>
      <c r="D450" s="65" t="s">
        <v>6</v>
      </c>
      <c r="E450" s="65"/>
      <c r="F450" s="66" t="s">
        <v>6</v>
      </c>
    </row>
    <row r="451" spans="3:6">
      <c r="C451" s="64" t="s">
        <v>164</v>
      </c>
      <c r="D451" s="65" t="s">
        <v>242</v>
      </c>
      <c r="E451" s="65"/>
      <c r="F451" s="66" t="s">
        <v>242</v>
      </c>
    </row>
    <row r="452" spans="3:6">
      <c r="C452" s="64" t="s">
        <v>35</v>
      </c>
      <c r="D452" s="65" t="s">
        <v>6</v>
      </c>
      <c r="E452" s="65"/>
      <c r="F452" s="66" t="s">
        <v>6</v>
      </c>
    </row>
    <row r="453" spans="3:6">
      <c r="C453" s="64" t="s">
        <v>826</v>
      </c>
      <c r="D453" s="65" t="s">
        <v>88</v>
      </c>
      <c r="E453" s="65"/>
      <c r="F453" s="66" t="s">
        <v>88</v>
      </c>
    </row>
    <row r="454" spans="3:6">
      <c r="C454" s="64" t="s">
        <v>827</v>
      </c>
      <c r="D454" s="65" t="s">
        <v>67</v>
      </c>
      <c r="E454" s="65"/>
      <c r="F454" s="66" t="s">
        <v>67</v>
      </c>
    </row>
    <row r="455" spans="3:6">
      <c r="C455" s="64" t="s">
        <v>119</v>
      </c>
      <c r="D455" s="65" t="s">
        <v>258</v>
      </c>
      <c r="E455" s="65"/>
      <c r="F455" s="66" t="s">
        <v>258</v>
      </c>
    </row>
    <row r="456" spans="3:6">
      <c r="C456" s="64" t="s">
        <v>483</v>
      </c>
      <c r="D456" s="65" t="s">
        <v>88</v>
      </c>
      <c r="E456" s="65"/>
      <c r="F456" s="66" t="s">
        <v>88</v>
      </c>
    </row>
    <row r="457" spans="3:6">
      <c r="C457" s="64" t="s">
        <v>828</v>
      </c>
      <c r="D457" s="65" t="s">
        <v>67</v>
      </c>
      <c r="E457" s="65"/>
      <c r="F457" s="66" t="s">
        <v>67</v>
      </c>
    </row>
    <row r="458" spans="3:6">
      <c r="C458" s="64" t="s">
        <v>85</v>
      </c>
      <c r="D458" s="65" t="s">
        <v>242</v>
      </c>
      <c r="E458" s="65"/>
      <c r="F458" s="66" t="s">
        <v>242</v>
      </c>
    </row>
    <row r="459" spans="3:6">
      <c r="C459" s="64" t="s">
        <v>829</v>
      </c>
      <c r="D459" s="65" t="s">
        <v>6</v>
      </c>
      <c r="E459" s="65"/>
      <c r="F459" s="66" t="s">
        <v>6</v>
      </c>
    </row>
    <row r="460" spans="3:6">
      <c r="C460" s="64" t="s">
        <v>830</v>
      </c>
      <c r="D460" s="65" t="s">
        <v>22</v>
      </c>
      <c r="E460" s="65" t="s">
        <v>258</v>
      </c>
      <c r="F460" s="66" t="s">
        <v>258</v>
      </c>
    </row>
    <row r="461" spans="3:6">
      <c r="C461" s="64" t="s">
        <v>831</v>
      </c>
      <c r="D461" s="65" t="s">
        <v>22</v>
      </c>
      <c r="E461" s="65"/>
      <c r="F461" s="66" t="s">
        <v>22</v>
      </c>
    </row>
    <row r="462" spans="3:6">
      <c r="C462" s="64" t="s">
        <v>832</v>
      </c>
      <c r="D462" s="65" t="s">
        <v>46</v>
      </c>
      <c r="E462" s="65"/>
      <c r="F462" s="66" t="s">
        <v>46</v>
      </c>
    </row>
    <row r="463" spans="3:6">
      <c r="C463" s="64" t="s">
        <v>833</v>
      </c>
      <c r="D463" s="65" t="s">
        <v>22</v>
      </c>
      <c r="E463" s="65" t="s">
        <v>258</v>
      </c>
      <c r="F463" s="66" t="s">
        <v>258</v>
      </c>
    </row>
    <row r="464" spans="3:6">
      <c r="C464" s="64" t="s">
        <v>834</v>
      </c>
      <c r="D464" s="65" t="s">
        <v>46</v>
      </c>
      <c r="E464" s="65"/>
      <c r="F464" s="66" t="s">
        <v>46</v>
      </c>
    </row>
    <row r="465" spans="3:6">
      <c r="C465" s="64" t="s">
        <v>170</v>
      </c>
      <c r="D465" s="65" t="s">
        <v>22</v>
      </c>
      <c r="E465" s="65"/>
      <c r="F465" s="66" t="s">
        <v>22</v>
      </c>
    </row>
    <row r="466" spans="3:6">
      <c r="C466" s="64" t="s">
        <v>835</v>
      </c>
      <c r="D466" s="65" t="s">
        <v>6</v>
      </c>
      <c r="E466" s="65"/>
      <c r="F466" s="66" t="s">
        <v>6</v>
      </c>
    </row>
    <row r="467" spans="3:6">
      <c r="C467" s="64" t="s">
        <v>210</v>
      </c>
      <c r="D467" s="65" t="s">
        <v>6</v>
      </c>
      <c r="E467" s="65"/>
      <c r="F467" s="66" t="s">
        <v>6</v>
      </c>
    </row>
    <row r="468" spans="3:6">
      <c r="C468" s="64" t="s">
        <v>836</v>
      </c>
      <c r="D468" s="65" t="s">
        <v>242</v>
      </c>
      <c r="E468" s="65"/>
      <c r="F468" s="66" t="s">
        <v>242</v>
      </c>
    </row>
    <row r="469" spans="3:6">
      <c r="C469" s="64" t="s">
        <v>187</v>
      </c>
      <c r="D469" s="65" t="s">
        <v>67</v>
      </c>
      <c r="E469" s="65"/>
      <c r="F469" s="66" t="s">
        <v>67</v>
      </c>
    </row>
    <row r="470" spans="3:6">
      <c r="C470" s="64" t="s">
        <v>837</v>
      </c>
      <c r="D470" s="65" t="s">
        <v>46</v>
      </c>
      <c r="E470" s="65"/>
      <c r="F470" s="66" t="s">
        <v>46</v>
      </c>
    </row>
    <row r="471" spans="3:6">
      <c r="C471" s="64" t="s">
        <v>427</v>
      </c>
      <c r="D471" s="65" t="s">
        <v>6</v>
      </c>
      <c r="E471" s="65"/>
      <c r="F471" s="66" t="s">
        <v>6</v>
      </c>
    </row>
    <row r="472" spans="3:6">
      <c r="C472" s="64" t="s">
        <v>218</v>
      </c>
      <c r="D472" s="65" t="s">
        <v>6</v>
      </c>
      <c r="E472" s="65" t="s">
        <v>22</v>
      </c>
      <c r="F472" s="66" t="s">
        <v>22</v>
      </c>
    </row>
    <row r="473" spans="3:6">
      <c r="C473" s="64" t="s">
        <v>490</v>
      </c>
      <c r="D473" s="65" t="s">
        <v>22</v>
      </c>
      <c r="E473" s="65"/>
      <c r="F473" s="66" t="s">
        <v>22</v>
      </c>
    </row>
    <row r="474" spans="3:6">
      <c r="C474" s="64" t="s">
        <v>426</v>
      </c>
      <c r="D474" s="65" t="s">
        <v>88</v>
      </c>
      <c r="E474" s="65"/>
      <c r="F474" s="66" t="s">
        <v>88</v>
      </c>
    </row>
    <row r="475" spans="3:6">
      <c r="C475" s="64" t="s">
        <v>838</v>
      </c>
      <c r="D475" s="65" t="s">
        <v>22</v>
      </c>
      <c r="E475" s="65"/>
      <c r="F475" s="66" t="s">
        <v>22</v>
      </c>
    </row>
    <row r="476" spans="3:6">
      <c r="C476" s="64" t="s">
        <v>10</v>
      </c>
      <c r="D476" s="65" t="s">
        <v>6</v>
      </c>
      <c r="E476" s="65"/>
      <c r="F476" s="66" t="s">
        <v>6</v>
      </c>
    </row>
    <row r="477" spans="3:6">
      <c r="C477" s="64" t="s">
        <v>482</v>
      </c>
      <c r="D477" s="65" t="s">
        <v>88</v>
      </c>
      <c r="E477" s="65"/>
      <c r="F477" s="66" t="s">
        <v>88</v>
      </c>
    </row>
    <row r="478" spans="3:6">
      <c r="C478" s="64" t="s">
        <v>588</v>
      </c>
      <c r="D478" s="65" t="s">
        <v>6</v>
      </c>
      <c r="E478" s="65" t="s">
        <v>258</v>
      </c>
      <c r="F478" s="66" t="s">
        <v>258</v>
      </c>
    </row>
    <row r="479" spans="3:6">
      <c r="C479" s="64" t="s">
        <v>178</v>
      </c>
      <c r="D479" s="65" t="s">
        <v>258</v>
      </c>
      <c r="E479" s="65" t="s">
        <v>437</v>
      </c>
      <c r="F479" s="66" t="s">
        <v>437</v>
      </c>
    </row>
    <row r="480" spans="3:6">
      <c r="C480" s="64" t="s">
        <v>478</v>
      </c>
      <c r="D480" s="65" t="s">
        <v>88</v>
      </c>
      <c r="E480" s="65"/>
      <c r="F480" s="66" t="s">
        <v>88</v>
      </c>
    </row>
    <row r="481" spans="3:6">
      <c r="C481" s="64" t="s">
        <v>839</v>
      </c>
      <c r="D481" s="65" t="s">
        <v>258</v>
      </c>
      <c r="E481" s="65"/>
      <c r="F481" s="66" t="s">
        <v>258</v>
      </c>
    </row>
    <row r="482" spans="3:6">
      <c r="C482" s="64" t="s">
        <v>97</v>
      </c>
      <c r="D482" s="65" t="s">
        <v>88</v>
      </c>
      <c r="E482" s="65"/>
      <c r="F482" s="66" t="s">
        <v>88</v>
      </c>
    </row>
    <row r="483" spans="3:6">
      <c r="C483" s="64" t="s">
        <v>151</v>
      </c>
      <c r="D483" s="65" t="s">
        <v>88</v>
      </c>
      <c r="E483" s="65"/>
      <c r="F483" s="66" t="s">
        <v>88</v>
      </c>
    </row>
    <row r="484" spans="3:6">
      <c r="C484" s="64" t="s">
        <v>840</v>
      </c>
      <c r="D484" s="65" t="s">
        <v>67</v>
      </c>
      <c r="E484" s="65"/>
      <c r="F484" s="66" t="s">
        <v>67</v>
      </c>
    </row>
    <row r="485" spans="3:6">
      <c r="C485" s="64" t="s">
        <v>111</v>
      </c>
      <c r="D485" s="65" t="s">
        <v>108</v>
      </c>
      <c r="E485" s="65"/>
      <c r="F485" s="66" t="s">
        <v>108</v>
      </c>
    </row>
    <row r="486" spans="3:6">
      <c r="C486" s="64" t="s">
        <v>173</v>
      </c>
      <c r="D486" s="65" t="s">
        <v>22</v>
      </c>
      <c r="E486" s="65"/>
      <c r="F486" s="66" t="s">
        <v>22</v>
      </c>
    </row>
    <row r="487" spans="3:6">
      <c r="C487" s="64" t="s">
        <v>841</v>
      </c>
      <c r="D487" s="65" t="s">
        <v>67</v>
      </c>
      <c r="E487" s="65"/>
      <c r="F487" s="66" t="s">
        <v>67</v>
      </c>
    </row>
    <row r="488" spans="3:6">
      <c r="C488" s="64" t="s">
        <v>842</v>
      </c>
      <c r="D488" s="65" t="s">
        <v>46</v>
      </c>
      <c r="E488" s="65"/>
      <c r="F488" s="66" t="s">
        <v>46</v>
      </c>
    </row>
    <row r="489" spans="3:6">
      <c r="C489" s="64" t="s">
        <v>125</v>
      </c>
      <c r="D489" s="65" t="s">
        <v>108</v>
      </c>
      <c r="E489" s="65"/>
      <c r="F489" s="66" t="s">
        <v>108</v>
      </c>
    </row>
    <row r="490" spans="3:6">
      <c r="C490" s="64" t="s">
        <v>843</v>
      </c>
      <c r="D490" s="65" t="s">
        <v>67</v>
      </c>
      <c r="E490" s="65"/>
      <c r="F490" s="66" t="s">
        <v>67</v>
      </c>
    </row>
    <row r="491" spans="3:6">
      <c r="C491" s="64" t="s">
        <v>220</v>
      </c>
      <c r="D491" s="65" t="s">
        <v>6</v>
      </c>
      <c r="E491" s="65"/>
      <c r="F491" s="66" t="s">
        <v>6</v>
      </c>
    </row>
    <row r="492" spans="3:6">
      <c r="C492" s="64" t="s">
        <v>271</v>
      </c>
      <c r="D492" s="65" t="s">
        <v>88</v>
      </c>
      <c r="E492" s="65"/>
      <c r="F492" s="66" t="s">
        <v>88</v>
      </c>
    </row>
    <row r="493" spans="3:6">
      <c r="C493" s="64" t="s">
        <v>31</v>
      </c>
      <c r="D493" s="65" t="s">
        <v>22</v>
      </c>
      <c r="E493" s="65" t="s">
        <v>437</v>
      </c>
      <c r="F493" s="66" t="s">
        <v>437</v>
      </c>
    </row>
    <row r="494" spans="3:6">
      <c r="C494" s="64" t="s">
        <v>844</v>
      </c>
      <c r="D494" s="65" t="s">
        <v>22</v>
      </c>
      <c r="E494" s="65"/>
      <c r="F494" s="66" t="s">
        <v>22</v>
      </c>
    </row>
    <row r="495" spans="3:6">
      <c r="C495" s="64" t="s">
        <v>845</v>
      </c>
      <c r="D495" s="65" t="s">
        <v>46</v>
      </c>
      <c r="E495" s="65"/>
      <c r="F495" s="66" t="s">
        <v>46</v>
      </c>
    </row>
    <row r="496" spans="3:6">
      <c r="C496" s="64" t="s">
        <v>52</v>
      </c>
      <c r="D496" s="65" t="s">
        <v>46</v>
      </c>
      <c r="E496" s="65"/>
      <c r="F496" s="66" t="s">
        <v>46</v>
      </c>
    </row>
    <row r="497" spans="3:6">
      <c r="C497" s="64" t="s">
        <v>846</v>
      </c>
      <c r="D497" s="65" t="s">
        <v>242</v>
      </c>
      <c r="E497" s="65"/>
      <c r="F497" s="66" t="s">
        <v>242</v>
      </c>
    </row>
    <row r="498" spans="3:6">
      <c r="C498" s="64" t="s">
        <v>150</v>
      </c>
      <c r="D498" s="65" t="s">
        <v>88</v>
      </c>
      <c r="E498" s="65" t="s">
        <v>242</v>
      </c>
      <c r="F498" s="66" t="s">
        <v>242</v>
      </c>
    </row>
    <row r="499" spans="3:6">
      <c r="C499" s="64" t="s">
        <v>198</v>
      </c>
      <c r="D499" s="65" t="s">
        <v>67</v>
      </c>
      <c r="E499" s="65"/>
      <c r="F499" s="66" t="s">
        <v>67</v>
      </c>
    </row>
    <row r="500" spans="3:6">
      <c r="C500" s="64" t="s">
        <v>11</v>
      </c>
      <c r="D500" s="65" t="s">
        <v>6</v>
      </c>
      <c r="E500" s="65" t="s">
        <v>88</v>
      </c>
      <c r="F500" s="66" t="s">
        <v>88</v>
      </c>
    </row>
    <row r="501" spans="3:6">
      <c r="C501" s="64" t="s">
        <v>847</v>
      </c>
      <c r="D501" s="65" t="s">
        <v>22</v>
      </c>
      <c r="E501" s="65" t="s">
        <v>258</v>
      </c>
      <c r="F501" s="66" t="s">
        <v>258</v>
      </c>
    </row>
    <row r="502" spans="3:6">
      <c r="C502" s="64" t="s">
        <v>848</v>
      </c>
      <c r="D502" s="65" t="s">
        <v>22</v>
      </c>
      <c r="E502" s="65"/>
      <c r="F502" s="66" t="s">
        <v>22</v>
      </c>
    </row>
    <row r="503" spans="3:6">
      <c r="C503" s="64" t="s">
        <v>849</v>
      </c>
      <c r="D503" s="65" t="s">
        <v>22</v>
      </c>
      <c r="E503" s="65"/>
      <c r="F503" s="66" t="s">
        <v>22</v>
      </c>
    </row>
    <row r="504" spans="3:6">
      <c r="C504" s="64" t="s">
        <v>73</v>
      </c>
      <c r="D504" s="65" t="s">
        <v>67</v>
      </c>
      <c r="E504" s="65"/>
      <c r="F504" s="66" t="s">
        <v>67</v>
      </c>
    </row>
    <row r="505" spans="3:6">
      <c r="C505" s="64" t="s">
        <v>850</v>
      </c>
      <c r="D505" s="65" t="s">
        <v>46</v>
      </c>
      <c r="E505" s="65"/>
      <c r="F505" s="66" t="s">
        <v>46</v>
      </c>
    </row>
    <row r="506" spans="3:6">
      <c r="C506" s="64" t="s">
        <v>851</v>
      </c>
      <c r="D506" s="65" t="s">
        <v>22</v>
      </c>
      <c r="E506" s="65" t="s">
        <v>258</v>
      </c>
      <c r="F506" s="66" t="s">
        <v>258</v>
      </c>
    </row>
    <row r="507" spans="3:6">
      <c r="C507" s="64" t="s">
        <v>62</v>
      </c>
      <c r="D507" s="65" t="s">
        <v>46</v>
      </c>
      <c r="E507" s="65"/>
      <c r="F507" s="66" t="s">
        <v>46</v>
      </c>
    </row>
    <row r="508" spans="3:6">
      <c r="C508" s="64" t="s">
        <v>154</v>
      </c>
      <c r="D508" s="65" t="s">
        <v>242</v>
      </c>
      <c r="E508" s="65"/>
      <c r="F508" s="66" t="s">
        <v>242</v>
      </c>
    </row>
    <row r="509" spans="3:6">
      <c r="C509" s="64" t="s">
        <v>156</v>
      </c>
      <c r="D509" s="65" t="s">
        <v>46</v>
      </c>
      <c r="E509" s="65" t="s">
        <v>242</v>
      </c>
      <c r="F509" s="66" t="s">
        <v>242</v>
      </c>
    </row>
    <row r="510" spans="3:6">
      <c r="C510" s="64" t="s">
        <v>852</v>
      </c>
      <c r="D510" s="65" t="s">
        <v>22</v>
      </c>
      <c r="E510" s="65"/>
      <c r="F510" s="66" t="s">
        <v>22</v>
      </c>
    </row>
    <row r="511" spans="3:6">
      <c r="C511" s="64" t="s">
        <v>422</v>
      </c>
      <c r="D511" s="65" t="s">
        <v>88</v>
      </c>
      <c r="E511" s="65"/>
      <c r="F511" s="66" t="s">
        <v>88</v>
      </c>
    </row>
    <row r="512" spans="3:6">
      <c r="C512" s="64" t="s">
        <v>153</v>
      </c>
      <c r="D512" s="65" t="s">
        <v>46</v>
      </c>
      <c r="E512" s="65"/>
      <c r="F512" s="66" t="s">
        <v>46</v>
      </c>
    </row>
    <row r="513" spans="3:6">
      <c r="C513" s="64" t="s">
        <v>853</v>
      </c>
      <c r="D513" s="65" t="s">
        <v>6</v>
      </c>
      <c r="E513" s="65"/>
      <c r="F513" s="66" t="s">
        <v>6</v>
      </c>
    </row>
    <row r="514" spans="3:6">
      <c r="C514" s="64" t="s">
        <v>421</v>
      </c>
      <c r="D514" s="65" t="s">
        <v>46</v>
      </c>
      <c r="E514" s="65"/>
      <c r="F514" s="66" t="s">
        <v>46</v>
      </c>
    </row>
    <row r="515" spans="3:6">
      <c r="C515" s="64" t="s">
        <v>118</v>
      </c>
      <c r="D515" s="65" t="s">
        <v>258</v>
      </c>
      <c r="E515" s="65"/>
      <c r="F515" s="66" t="s">
        <v>258</v>
      </c>
    </row>
    <row r="516" spans="3:6">
      <c r="C516" s="64" t="s">
        <v>854</v>
      </c>
      <c r="D516" s="65" t="s">
        <v>6</v>
      </c>
      <c r="E516" s="65" t="s">
        <v>88</v>
      </c>
      <c r="F516" s="66" t="s">
        <v>88</v>
      </c>
    </row>
    <row r="517" spans="3:6">
      <c r="C517" s="64" t="s">
        <v>144</v>
      </c>
      <c r="D517" s="65" t="s">
        <v>46</v>
      </c>
      <c r="E517" s="65"/>
      <c r="F517" s="66" t="s">
        <v>46</v>
      </c>
    </row>
    <row r="518" spans="3:6">
      <c r="C518" s="64" t="s">
        <v>855</v>
      </c>
      <c r="D518" s="65" t="s">
        <v>22</v>
      </c>
      <c r="E518" s="65"/>
      <c r="F518" s="66" t="s">
        <v>22</v>
      </c>
    </row>
    <row r="519" spans="3:6">
      <c r="C519" s="64" t="s">
        <v>856</v>
      </c>
      <c r="D519" s="65" t="s">
        <v>67</v>
      </c>
      <c r="E519" s="65"/>
      <c r="F519" s="66" t="s">
        <v>67</v>
      </c>
    </row>
    <row r="520" spans="3:6">
      <c r="C520" s="64" t="s">
        <v>857</v>
      </c>
      <c r="D520" s="65" t="s">
        <v>67</v>
      </c>
      <c r="E520" s="65"/>
      <c r="F520" s="66" t="s">
        <v>67</v>
      </c>
    </row>
    <row r="521" spans="3:6">
      <c r="C521" s="64" t="s">
        <v>74</v>
      </c>
      <c r="D521" s="65" t="s">
        <v>67</v>
      </c>
      <c r="E521" s="65"/>
      <c r="F521" s="66" t="s">
        <v>67</v>
      </c>
    </row>
    <row r="522" spans="3:6">
      <c r="C522" s="64" t="s">
        <v>12</v>
      </c>
      <c r="D522" s="65" t="s">
        <v>6</v>
      </c>
      <c r="E522" s="65" t="s">
        <v>88</v>
      </c>
      <c r="F522" s="66" t="s">
        <v>88</v>
      </c>
    </row>
    <row r="523" spans="3:6">
      <c r="C523" s="64" t="s">
        <v>858</v>
      </c>
      <c r="D523" s="65" t="s">
        <v>22</v>
      </c>
      <c r="E523" s="65"/>
      <c r="F523" s="66" t="s">
        <v>22</v>
      </c>
    </row>
    <row r="524" spans="3:6">
      <c r="C524" s="64" t="s">
        <v>859</v>
      </c>
      <c r="D524" s="65" t="s">
        <v>88</v>
      </c>
      <c r="E524" s="65"/>
      <c r="F524" s="66" t="s">
        <v>88</v>
      </c>
    </row>
    <row r="525" spans="3:6">
      <c r="C525" s="64" t="s">
        <v>476</v>
      </c>
      <c r="D525" s="65" t="s">
        <v>88</v>
      </c>
      <c r="E525" s="65"/>
      <c r="F525" s="66" t="s">
        <v>88</v>
      </c>
    </row>
    <row r="526" spans="3:6">
      <c r="C526" s="64" t="s">
        <v>209</v>
      </c>
      <c r="D526" s="65" t="s">
        <v>6</v>
      </c>
      <c r="E526" s="65" t="s">
        <v>258</v>
      </c>
      <c r="F526" s="66" t="s">
        <v>258</v>
      </c>
    </row>
    <row r="527" spans="3:6">
      <c r="C527" s="64" t="s">
        <v>185</v>
      </c>
      <c r="D527" s="65" t="s">
        <v>6</v>
      </c>
      <c r="E527" s="65"/>
      <c r="F527" s="66" t="s">
        <v>6</v>
      </c>
    </row>
    <row r="528" spans="3:6">
      <c r="C528" s="64" t="s">
        <v>419</v>
      </c>
      <c r="D528" s="65" t="s">
        <v>67</v>
      </c>
      <c r="E528" s="65"/>
      <c r="F528" s="66" t="s">
        <v>67</v>
      </c>
    </row>
    <row r="529" spans="3:6">
      <c r="C529" s="64" t="s">
        <v>860</v>
      </c>
      <c r="D529" s="65" t="s">
        <v>46</v>
      </c>
      <c r="E529" s="65"/>
      <c r="F529" s="66" t="s">
        <v>46</v>
      </c>
    </row>
    <row r="530" spans="3:6">
      <c r="C530" s="64" t="s">
        <v>157</v>
      </c>
      <c r="D530" s="65" t="s">
        <v>46</v>
      </c>
      <c r="E530" s="65" t="s">
        <v>242</v>
      </c>
      <c r="F530" s="66" t="s">
        <v>242</v>
      </c>
    </row>
    <row r="531" spans="3:6">
      <c r="C531" s="64" t="s">
        <v>155</v>
      </c>
      <c r="D531" s="65" t="s">
        <v>46</v>
      </c>
      <c r="E531" s="65"/>
      <c r="F531" s="66" t="s">
        <v>46</v>
      </c>
    </row>
    <row r="532" spans="3:6">
      <c r="C532" s="64" t="s">
        <v>72</v>
      </c>
      <c r="D532" s="65" t="s">
        <v>67</v>
      </c>
      <c r="E532" s="65"/>
      <c r="F532" s="66" t="s">
        <v>67</v>
      </c>
    </row>
    <row r="533" spans="3:6">
      <c r="C533" s="64" t="s">
        <v>861</v>
      </c>
      <c r="D533" s="65" t="s">
        <v>22</v>
      </c>
      <c r="E533" s="65"/>
      <c r="F533" s="66" t="s">
        <v>22</v>
      </c>
    </row>
    <row r="534" spans="3:6">
      <c r="C534" s="64" t="s">
        <v>862</v>
      </c>
      <c r="D534" s="65" t="s">
        <v>22</v>
      </c>
      <c r="E534" s="65"/>
      <c r="F534" s="66" t="s">
        <v>22</v>
      </c>
    </row>
    <row r="535" spans="3:6">
      <c r="C535" s="64" t="s">
        <v>110</v>
      </c>
      <c r="D535" s="65" t="s">
        <v>108</v>
      </c>
      <c r="E535" s="65"/>
      <c r="F535" s="66" t="s">
        <v>108</v>
      </c>
    </row>
    <row r="536" spans="3:6">
      <c r="C536" s="64" t="s">
        <v>863</v>
      </c>
      <c r="D536" s="65" t="s">
        <v>108</v>
      </c>
      <c r="E536" s="65"/>
      <c r="F536" s="66" t="s">
        <v>108</v>
      </c>
    </row>
    <row r="537" spans="3:6">
      <c r="C537" s="64" t="s">
        <v>138</v>
      </c>
      <c r="D537" s="65" t="s">
        <v>46</v>
      </c>
      <c r="E537" s="65"/>
      <c r="F537" s="66" t="s">
        <v>46</v>
      </c>
    </row>
    <row r="538" spans="3:6">
      <c r="C538" s="64" t="s">
        <v>864</v>
      </c>
      <c r="D538" s="65" t="s">
        <v>67</v>
      </c>
      <c r="E538" s="65"/>
      <c r="F538" s="66" t="s">
        <v>67</v>
      </c>
    </row>
    <row r="539" spans="3:6">
      <c r="C539" s="64" t="s">
        <v>865</v>
      </c>
      <c r="D539" s="65" t="s">
        <v>6</v>
      </c>
      <c r="E539" s="65"/>
      <c r="F539" s="66" t="s">
        <v>6</v>
      </c>
    </row>
    <row r="540" spans="3:6">
      <c r="C540" s="64" t="s">
        <v>160</v>
      </c>
      <c r="D540" s="65" t="s">
        <v>22</v>
      </c>
      <c r="E540" s="65" t="s">
        <v>258</v>
      </c>
      <c r="F540" s="66" t="s">
        <v>258</v>
      </c>
    </row>
    <row r="541" spans="3:6">
      <c r="C541" s="64" t="s">
        <v>866</v>
      </c>
      <c r="D541" s="65" t="s">
        <v>67</v>
      </c>
      <c r="E541" s="65"/>
      <c r="F541" s="66" t="s">
        <v>67</v>
      </c>
    </row>
    <row r="542" spans="3:6">
      <c r="C542" s="64" t="s">
        <v>867</v>
      </c>
      <c r="D542" s="65" t="s">
        <v>6</v>
      </c>
      <c r="E542" s="65"/>
      <c r="F542" s="66" t="s">
        <v>6</v>
      </c>
    </row>
    <row r="543" spans="3:6">
      <c r="C543" s="64" t="s">
        <v>868</v>
      </c>
      <c r="D543" s="65" t="s">
        <v>6</v>
      </c>
      <c r="E543" s="65"/>
      <c r="F543" s="66" t="s">
        <v>6</v>
      </c>
    </row>
    <row r="544" spans="3:6">
      <c r="C544" s="64" t="s">
        <v>570</v>
      </c>
      <c r="D544" s="65" t="s">
        <v>6</v>
      </c>
      <c r="E544" s="65"/>
      <c r="F544" s="66" t="s">
        <v>6</v>
      </c>
    </row>
    <row r="545" spans="3:6">
      <c r="C545" s="64" t="s">
        <v>869</v>
      </c>
      <c r="D545" s="65" t="s">
        <v>6</v>
      </c>
      <c r="E545" s="65"/>
      <c r="F545" s="66" t="s">
        <v>6</v>
      </c>
    </row>
    <row r="546" spans="3:6">
      <c r="C546" s="64" t="s">
        <v>112</v>
      </c>
      <c r="D546" s="65" t="s">
        <v>108</v>
      </c>
      <c r="E546" s="65"/>
      <c r="F546" s="66" t="s">
        <v>108</v>
      </c>
    </row>
    <row r="547" spans="3:6">
      <c r="C547" s="64" t="s">
        <v>870</v>
      </c>
      <c r="D547" s="65" t="s">
        <v>22</v>
      </c>
      <c r="E547" s="65"/>
      <c r="F547" s="66" t="s">
        <v>22</v>
      </c>
    </row>
    <row r="548" spans="3:6">
      <c r="C548" s="64" t="s">
        <v>871</v>
      </c>
      <c r="D548" s="65" t="s">
        <v>88</v>
      </c>
      <c r="E548" s="65"/>
      <c r="F548" s="66" t="s">
        <v>88</v>
      </c>
    </row>
    <row r="549" spans="3:6">
      <c r="C549" s="64" t="s">
        <v>122</v>
      </c>
      <c r="D549" s="65" t="s">
        <v>22</v>
      </c>
      <c r="E549" s="65"/>
      <c r="F549" s="66" t="s">
        <v>22</v>
      </c>
    </row>
    <row r="550" spans="3:6">
      <c r="C550" s="64" t="s">
        <v>872</v>
      </c>
      <c r="D550" s="65" t="s">
        <v>242</v>
      </c>
      <c r="E550" s="65"/>
      <c r="F550" s="66" t="s">
        <v>242</v>
      </c>
    </row>
    <row r="551" spans="3:6">
      <c r="C551" s="64" t="s">
        <v>550</v>
      </c>
      <c r="D551" s="65" t="s">
        <v>6</v>
      </c>
      <c r="E551" s="65" t="s">
        <v>88</v>
      </c>
      <c r="F551" s="66" t="s">
        <v>88</v>
      </c>
    </row>
    <row r="552" spans="3:6">
      <c r="C552" s="64" t="s">
        <v>575</v>
      </c>
      <c r="D552" s="65" t="s">
        <v>46</v>
      </c>
      <c r="E552" s="65"/>
      <c r="F552" s="66" t="s">
        <v>46</v>
      </c>
    </row>
    <row r="553" spans="3:6">
      <c r="C553" s="64" t="s">
        <v>873</v>
      </c>
      <c r="D553" s="65" t="s">
        <v>6</v>
      </c>
      <c r="E553" s="65"/>
      <c r="F553" s="66" t="s">
        <v>6</v>
      </c>
    </row>
    <row r="554" spans="3:6">
      <c r="C554" s="64" t="s">
        <v>874</v>
      </c>
      <c r="D554" s="65" t="s">
        <v>22</v>
      </c>
      <c r="E554" s="65"/>
      <c r="F554" s="66" t="s">
        <v>22</v>
      </c>
    </row>
    <row r="555" spans="3:6">
      <c r="C555" s="64" t="s">
        <v>875</v>
      </c>
      <c r="D555" s="65" t="s">
        <v>88</v>
      </c>
      <c r="E555" s="65"/>
      <c r="F555" s="66" t="s">
        <v>88</v>
      </c>
    </row>
    <row r="556" spans="3:6">
      <c r="C556" s="64" t="s">
        <v>137</v>
      </c>
      <c r="D556" s="65" t="s">
        <v>46</v>
      </c>
      <c r="E556" s="65"/>
      <c r="F556" s="66" t="s">
        <v>46</v>
      </c>
    </row>
    <row r="557" spans="3:6">
      <c r="C557" s="64" t="s">
        <v>876</v>
      </c>
      <c r="D557" s="65" t="s">
        <v>22</v>
      </c>
      <c r="E557" s="65"/>
      <c r="F557" s="66" t="s">
        <v>22</v>
      </c>
    </row>
    <row r="558" spans="3:6">
      <c r="C558" s="64" t="s">
        <v>454</v>
      </c>
      <c r="D558" s="65" t="s">
        <v>242</v>
      </c>
      <c r="E558" s="65"/>
      <c r="F558" s="66" t="s">
        <v>242</v>
      </c>
    </row>
    <row r="559" spans="3:6">
      <c r="C559" s="64" t="s">
        <v>564</v>
      </c>
      <c r="D559" s="65" t="s">
        <v>88</v>
      </c>
      <c r="E559" s="65"/>
      <c r="F559" s="66" t="s">
        <v>88</v>
      </c>
    </row>
    <row r="560" spans="3:6">
      <c r="C560" s="64" t="s">
        <v>102</v>
      </c>
      <c r="D560" s="65" t="s">
        <v>88</v>
      </c>
      <c r="E560" s="65"/>
      <c r="F560" s="66" t="s">
        <v>88</v>
      </c>
    </row>
    <row r="561" spans="3:6">
      <c r="C561" s="64" t="s">
        <v>877</v>
      </c>
      <c r="D561" s="65" t="s">
        <v>22</v>
      </c>
      <c r="E561" s="65"/>
      <c r="F561" s="66" t="s">
        <v>22</v>
      </c>
    </row>
    <row r="562" spans="3:6">
      <c r="C562" s="64" t="s">
        <v>567</v>
      </c>
      <c r="D562" s="65" t="s">
        <v>242</v>
      </c>
      <c r="E562" s="65"/>
      <c r="F562" s="66" t="s">
        <v>242</v>
      </c>
    </row>
    <row r="563" spans="3:6">
      <c r="C563" s="64" t="s">
        <v>878</v>
      </c>
      <c r="D563" s="65" t="s">
        <v>67</v>
      </c>
      <c r="E563" s="65"/>
      <c r="F563" s="66" t="s">
        <v>67</v>
      </c>
    </row>
    <row r="564" spans="3:6">
      <c r="C564" s="64" t="s">
        <v>879</v>
      </c>
      <c r="D564" s="65" t="s">
        <v>242</v>
      </c>
      <c r="E564" s="65"/>
      <c r="F564" s="66" t="s">
        <v>242</v>
      </c>
    </row>
    <row r="565" spans="3:6">
      <c r="C565" s="64" t="s">
        <v>880</v>
      </c>
      <c r="D565" s="65" t="s">
        <v>22</v>
      </c>
      <c r="E565" s="65"/>
      <c r="F565" s="66" t="s">
        <v>22</v>
      </c>
    </row>
    <row r="566" spans="3:6">
      <c r="C566" s="64" t="s">
        <v>226</v>
      </c>
      <c r="D566" s="65" t="s">
        <v>46</v>
      </c>
      <c r="E566" s="65"/>
      <c r="F566" s="66" t="s">
        <v>46</v>
      </c>
    </row>
    <row r="567" spans="3:6">
      <c r="C567" s="64" t="s">
        <v>40</v>
      </c>
      <c r="D567" s="65" t="s">
        <v>258</v>
      </c>
      <c r="E567" s="65"/>
      <c r="F567" s="66" t="s">
        <v>258</v>
      </c>
    </row>
    <row r="568" spans="3:6">
      <c r="C568" s="64" t="s">
        <v>881</v>
      </c>
      <c r="D568" s="65" t="s">
        <v>22</v>
      </c>
      <c r="E568" s="65"/>
      <c r="F568" s="66" t="s">
        <v>22</v>
      </c>
    </row>
    <row r="569" spans="3:6">
      <c r="C569" s="64" t="s">
        <v>882</v>
      </c>
      <c r="D569" s="65" t="s">
        <v>46</v>
      </c>
      <c r="E569" s="65"/>
      <c r="F569" s="66" t="s">
        <v>46</v>
      </c>
    </row>
    <row r="570" spans="3:6">
      <c r="C570" s="64" t="s">
        <v>883</v>
      </c>
      <c r="D570" s="65" t="s">
        <v>88</v>
      </c>
      <c r="E570" s="65"/>
      <c r="F570" s="66" t="s">
        <v>88</v>
      </c>
    </row>
    <row r="571" spans="3:6">
      <c r="C571" s="64" t="s">
        <v>884</v>
      </c>
      <c r="D571" s="65" t="s">
        <v>108</v>
      </c>
      <c r="E571" s="65"/>
      <c r="F571" s="66" t="s">
        <v>108</v>
      </c>
    </row>
    <row r="572" spans="3:6">
      <c r="C572" s="64" t="s">
        <v>365</v>
      </c>
      <c r="D572" s="65" t="s">
        <v>22</v>
      </c>
      <c r="E572" s="65"/>
      <c r="F572" s="66" t="s">
        <v>22</v>
      </c>
    </row>
    <row r="573" spans="3:6">
      <c r="C573" s="64" t="s">
        <v>885</v>
      </c>
      <c r="D573" s="65" t="s">
        <v>22</v>
      </c>
      <c r="E573" s="65"/>
      <c r="F573" s="66" t="s">
        <v>22</v>
      </c>
    </row>
    <row r="574" spans="3:6">
      <c r="C574" s="64" t="s">
        <v>886</v>
      </c>
      <c r="D574" s="65" t="s">
        <v>22</v>
      </c>
      <c r="E574" s="65"/>
      <c r="F574" s="66" t="s">
        <v>22</v>
      </c>
    </row>
    <row r="575" spans="3:6">
      <c r="C575" s="64" t="s">
        <v>259</v>
      </c>
      <c r="D575" s="65" t="s">
        <v>67</v>
      </c>
      <c r="E575" s="65"/>
      <c r="F575" s="66" t="s">
        <v>67</v>
      </c>
    </row>
    <row r="576" spans="3:6">
      <c r="C576" s="64" t="s">
        <v>223</v>
      </c>
      <c r="D576" s="65" t="s">
        <v>258</v>
      </c>
      <c r="E576" s="65"/>
      <c r="F576" s="66" t="s">
        <v>258</v>
      </c>
    </row>
    <row r="577" spans="3:6">
      <c r="C577" s="64" t="s">
        <v>281</v>
      </c>
      <c r="D577" s="65" t="s">
        <v>67</v>
      </c>
      <c r="E577" s="65"/>
      <c r="F577" s="66" t="s">
        <v>67</v>
      </c>
    </row>
    <row r="578" spans="3:6">
      <c r="C578" s="64" t="s">
        <v>887</v>
      </c>
      <c r="D578" s="65" t="s">
        <v>22</v>
      </c>
      <c r="E578" s="65" t="s">
        <v>258</v>
      </c>
      <c r="F578" s="66" t="s">
        <v>258</v>
      </c>
    </row>
    <row r="579" spans="3:6">
      <c r="C579" s="64" t="s">
        <v>207</v>
      </c>
      <c r="D579" s="65" t="s">
        <v>115</v>
      </c>
      <c r="E579" s="65"/>
      <c r="F579" s="66" t="s">
        <v>115</v>
      </c>
    </row>
    <row r="580" spans="3:6">
      <c r="C580" s="64" t="s">
        <v>888</v>
      </c>
      <c r="D580" s="65" t="s">
        <v>22</v>
      </c>
      <c r="E580" s="65"/>
      <c r="F580" s="66" t="s">
        <v>22</v>
      </c>
    </row>
    <row r="581" spans="3:6">
      <c r="C581" s="64" t="s">
        <v>889</v>
      </c>
      <c r="D581" s="65" t="s">
        <v>6</v>
      </c>
      <c r="E581" s="65"/>
      <c r="F581" s="66" t="s">
        <v>6</v>
      </c>
    </row>
    <row r="582" spans="3:6">
      <c r="C582" s="64" t="s">
        <v>128</v>
      </c>
      <c r="D582" s="65" t="s">
        <v>108</v>
      </c>
      <c r="E582" s="65"/>
      <c r="F582" s="66" t="s">
        <v>108</v>
      </c>
    </row>
    <row r="583" spans="3:6">
      <c r="C583" s="64" t="s">
        <v>15</v>
      </c>
      <c r="D583" s="65" t="s">
        <v>6</v>
      </c>
      <c r="E583" s="65"/>
      <c r="F583" s="66" t="s">
        <v>6</v>
      </c>
    </row>
    <row r="584" spans="3:6">
      <c r="C584" s="64" t="s">
        <v>86</v>
      </c>
      <c r="D584" s="65" t="s">
        <v>67</v>
      </c>
      <c r="E584" s="65"/>
      <c r="F584" s="66" t="s">
        <v>67</v>
      </c>
    </row>
    <row r="585" spans="3:6">
      <c r="C585" s="64" t="s">
        <v>890</v>
      </c>
      <c r="D585" s="65" t="s">
        <v>22</v>
      </c>
      <c r="E585" s="65" t="s">
        <v>258</v>
      </c>
      <c r="F585" s="66" t="s">
        <v>258</v>
      </c>
    </row>
    <row r="586" spans="3:6">
      <c r="C586" s="64" t="s">
        <v>363</v>
      </c>
      <c r="D586" s="65" t="s">
        <v>242</v>
      </c>
      <c r="E586" s="65"/>
      <c r="F586" s="66" t="s">
        <v>242</v>
      </c>
    </row>
    <row r="587" spans="3:6">
      <c r="C587" s="64" t="s">
        <v>103</v>
      </c>
      <c r="D587" s="65" t="s">
        <v>88</v>
      </c>
      <c r="E587" s="65"/>
      <c r="F587" s="66" t="s">
        <v>88</v>
      </c>
    </row>
    <row r="588" spans="3:6">
      <c r="C588" s="64" t="s">
        <v>891</v>
      </c>
      <c r="D588" s="65" t="s">
        <v>6</v>
      </c>
      <c r="E588" s="65"/>
      <c r="F588" s="66" t="s">
        <v>6</v>
      </c>
    </row>
    <row r="589" spans="3:6">
      <c r="C589" s="64" t="s">
        <v>32</v>
      </c>
      <c r="D589" s="65" t="s">
        <v>6</v>
      </c>
      <c r="E589" s="65"/>
      <c r="F589" s="66" t="s">
        <v>6</v>
      </c>
    </row>
    <row r="590" spans="3:6">
      <c r="C590" s="64" t="s">
        <v>76</v>
      </c>
      <c r="D590" s="65" t="s">
        <v>67</v>
      </c>
      <c r="E590" s="65"/>
      <c r="F590" s="66" t="s">
        <v>67</v>
      </c>
    </row>
    <row r="591" spans="3:6">
      <c r="C591" s="64" t="s">
        <v>75</v>
      </c>
      <c r="D591" s="65" t="s">
        <v>67</v>
      </c>
      <c r="E591" s="65"/>
      <c r="F591" s="66" t="s">
        <v>67</v>
      </c>
    </row>
    <row r="592" spans="3:6">
      <c r="C592" s="64" t="s">
        <v>892</v>
      </c>
      <c r="D592" s="65" t="s">
        <v>88</v>
      </c>
      <c r="E592" s="65"/>
      <c r="F592" s="66" t="s">
        <v>88</v>
      </c>
    </row>
    <row r="593" spans="3:6">
      <c r="C593" s="64" t="s">
        <v>893</v>
      </c>
      <c r="D593" s="65" t="s">
        <v>22</v>
      </c>
      <c r="E593" s="65"/>
      <c r="F593" s="66" t="s">
        <v>22</v>
      </c>
    </row>
    <row r="594" spans="3:6">
      <c r="C594" s="64" t="s">
        <v>468</v>
      </c>
      <c r="D594" s="65" t="s">
        <v>242</v>
      </c>
      <c r="E594" s="65"/>
      <c r="F594" s="66" t="s">
        <v>242</v>
      </c>
    </row>
    <row r="595" spans="3:6">
      <c r="C595" s="64" t="s">
        <v>243</v>
      </c>
      <c r="D595" s="65" t="s">
        <v>242</v>
      </c>
      <c r="E595" s="65"/>
      <c r="F595" s="66" t="s">
        <v>242</v>
      </c>
    </row>
    <row r="596" spans="3:6">
      <c r="C596" s="64" t="s">
        <v>894</v>
      </c>
      <c r="D596" s="65" t="s">
        <v>242</v>
      </c>
      <c r="E596" s="65"/>
      <c r="F596" s="66" t="s">
        <v>242</v>
      </c>
    </row>
    <row r="597" spans="3:6">
      <c r="C597" s="64" t="s">
        <v>895</v>
      </c>
      <c r="D597" s="65" t="s">
        <v>22</v>
      </c>
      <c r="E597" s="65"/>
      <c r="F597" s="66" t="s">
        <v>22</v>
      </c>
    </row>
    <row r="598" spans="3:6">
      <c r="C598" s="64" t="s">
        <v>896</v>
      </c>
      <c r="D598" s="65" t="s">
        <v>22</v>
      </c>
      <c r="E598" s="65"/>
      <c r="F598" s="66" t="s">
        <v>22</v>
      </c>
    </row>
    <row r="599" spans="3:6">
      <c r="C599" s="64" t="s">
        <v>897</v>
      </c>
      <c r="D599" s="65" t="s">
        <v>22</v>
      </c>
      <c r="E599" s="65" t="s">
        <v>258</v>
      </c>
      <c r="F599" s="66" t="s">
        <v>258</v>
      </c>
    </row>
    <row r="600" spans="3:6">
      <c r="C600" s="64" t="s">
        <v>898</v>
      </c>
      <c r="D600" s="65" t="s">
        <v>6</v>
      </c>
      <c r="E600" s="65"/>
      <c r="F600" s="66" t="s">
        <v>6</v>
      </c>
    </row>
    <row r="601" spans="3:6">
      <c r="C601" s="64" t="s">
        <v>82</v>
      </c>
      <c r="D601" s="65" t="s">
        <v>67</v>
      </c>
      <c r="E601" s="65"/>
      <c r="F601" s="66" t="s">
        <v>67</v>
      </c>
    </row>
    <row r="602" spans="3:6">
      <c r="C602" s="64" t="s">
        <v>359</v>
      </c>
      <c r="D602" s="65" t="s">
        <v>328</v>
      </c>
      <c r="E602" s="65"/>
      <c r="F602" s="66" t="s">
        <v>328</v>
      </c>
    </row>
    <row r="603" spans="3:6">
      <c r="C603" s="64" t="s">
        <v>899</v>
      </c>
      <c r="D603" s="65" t="s">
        <v>6</v>
      </c>
      <c r="E603" s="65"/>
      <c r="F603" s="66" t="s">
        <v>6</v>
      </c>
    </row>
    <row r="604" spans="3:6">
      <c r="C604" s="64" t="s">
        <v>900</v>
      </c>
      <c r="D604" s="65" t="s">
        <v>67</v>
      </c>
      <c r="E604" s="65"/>
      <c r="F604" s="66" t="s">
        <v>67</v>
      </c>
    </row>
    <row r="605" spans="3:6">
      <c r="C605" s="64" t="s">
        <v>901</v>
      </c>
      <c r="D605" s="65" t="s">
        <v>88</v>
      </c>
      <c r="E605" s="65"/>
      <c r="F605" s="66" t="s">
        <v>88</v>
      </c>
    </row>
    <row r="606" spans="3:6">
      <c r="C606" s="64" t="s">
        <v>44</v>
      </c>
      <c r="D606" s="65" t="s">
        <v>6</v>
      </c>
      <c r="E606" s="65" t="s">
        <v>22</v>
      </c>
      <c r="F606" s="66" t="s">
        <v>22</v>
      </c>
    </row>
    <row r="607" spans="3:6">
      <c r="C607" s="64" t="s">
        <v>120</v>
      </c>
      <c r="D607" s="65" t="s">
        <v>22</v>
      </c>
      <c r="E607" s="65"/>
      <c r="F607" s="66" t="s">
        <v>22</v>
      </c>
    </row>
    <row r="608" spans="3:6">
      <c r="C608" s="64" t="s">
        <v>121</v>
      </c>
      <c r="D608" s="65" t="s">
        <v>22</v>
      </c>
      <c r="E608" s="65" t="s">
        <v>258</v>
      </c>
      <c r="F608" s="66" t="s">
        <v>258</v>
      </c>
    </row>
    <row r="609" spans="3:6">
      <c r="C609" s="64" t="s">
        <v>28</v>
      </c>
      <c r="D609" s="65" t="s">
        <v>22</v>
      </c>
      <c r="E609" s="65"/>
      <c r="F609" s="66" t="s">
        <v>22</v>
      </c>
    </row>
    <row r="610" spans="3:6">
      <c r="C610" s="64" t="s">
        <v>96</v>
      </c>
      <c r="D610" s="65" t="s">
        <v>88</v>
      </c>
      <c r="E610" s="65"/>
      <c r="F610" s="66" t="s">
        <v>88</v>
      </c>
    </row>
    <row r="611" spans="3:6">
      <c r="C611" s="64" t="s">
        <v>84</v>
      </c>
      <c r="D611" s="65" t="s">
        <v>242</v>
      </c>
      <c r="E611" s="65"/>
      <c r="F611" s="66" t="s">
        <v>242</v>
      </c>
    </row>
    <row r="612" spans="3:6">
      <c r="C612" s="64" t="s">
        <v>549</v>
      </c>
      <c r="D612" s="65" t="s">
        <v>46</v>
      </c>
      <c r="E612" s="65"/>
      <c r="F612" s="66" t="s">
        <v>46</v>
      </c>
    </row>
    <row r="613" spans="3:6">
      <c r="C613" s="64" t="s">
        <v>240</v>
      </c>
      <c r="D613" s="65" t="s">
        <v>242</v>
      </c>
      <c r="E613" s="65"/>
      <c r="F613" s="66" t="s">
        <v>242</v>
      </c>
    </row>
    <row r="614" spans="3:6">
      <c r="C614" s="64" t="s">
        <v>902</v>
      </c>
      <c r="D614" s="65" t="s">
        <v>22</v>
      </c>
      <c r="E614" s="65"/>
      <c r="F614" s="66" t="s">
        <v>22</v>
      </c>
    </row>
    <row r="615" spans="3:6">
      <c r="C615" s="64" t="s">
        <v>30</v>
      </c>
      <c r="D615" s="65" t="s">
        <v>22</v>
      </c>
      <c r="E615" s="65"/>
      <c r="F615" s="66" t="s">
        <v>22</v>
      </c>
    </row>
    <row r="616" spans="3:6">
      <c r="C616" s="64" t="s">
        <v>903</v>
      </c>
      <c r="D616" s="65" t="s">
        <v>328</v>
      </c>
      <c r="E616" s="65"/>
      <c r="F616" s="66" t="s">
        <v>328</v>
      </c>
    </row>
    <row r="617" spans="3:6">
      <c r="C617" s="64" t="s">
        <v>228</v>
      </c>
      <c r="D617" s="65" t="s">
        <v>88</v>
      </c>
      <c r="E617" s="65"/>
      <c r="F617" s="66" t="s">
        <v>88</v>
      </c>
    </row>
    <row r="618" spans="3:6">
      <c r="C618" s="64" t="s">
        <v>341</v>
      </c>
      <c r="D618" s="65" t="s">
        <v>22</v>
      </c>
      <c r="E618" s="65" t="s">
        <v>437</v>
      </c>
      <c r="F618" s="66" t="s">
        <v>437</v>
      </c>
    </row>
    <row r="619" spans="3:6">
      <c r="C619" s="64" t="s">
        <v>466</v>
      </c>
      <c r="D619" s="65" t="s">
        <v>88</v>
      </c>
      <c r="E619" s="65"/>
      <c r="F619" s="66" t="s">
        <v>88</v>
      </c>
    </row>
    <row r="620" spans="3:6">
      <c r="C620" s="64" t="s">
        <v>904</v>
      </c>
      <c r="D620" s="65" t="s">
        <v>22</v>
      </c>
      <c r="E620" s="65"/>
      <c r="F620" s="66" t="s">
        <v>22</v>
      </c>
    </row>
    <row r="621" spans="3:6">
      <c r="C621" s="64" t="s">
        <v>905</v>
      </c>
      <c r="D621" s="65" t="s">
        <v>67</v>
      </c>
      <c r="E621" s="65"/>
      <c r="F621" s="66" t="s">
        <v>67</v>
      </c>
    </row>
    <row r="622" spans="3:6">
      <c r="C622" s="64" t="s">
        <v>906</v>
      </c>
      <c r="D622" s="65" t="s">
        <v>67</v>
      </c>
      <c r="E622" s="65"/>
      <c r="F622" s="66" t="s">
        <v>67</v>
      </c>
    </row>
    <row r="623" spans="3:6">
      <c r="C623" s="64" t="s">
        <v>583</v>
      </c>
      <c r="D623" s="65" t="s">
        <v>22</v>
      </c>
      <c r="E623" s="65"/>
      <c r="F623" s="66" t="s">
        <v>22</v>
      </c>
    </row>
    <row r="624" spans="3:6">
      <c r="C624" s="64" t="s">
        <v>235</v>
      </c>
      <c r="D624" s="65" t="s">
        <v>22</v>
      </c>
      <c r="E624" s="65"/>
      <c r="F624" s="66" t="s">
        <v>22</v>
      </c>
    </row>
    <row r="625" spans="3:6">
      <c r="C625" s="64" t="s">
        <v>569</v>
      </c>
      <c r="D625" s="65" t="s">
        <v>6</v>
      </c>
      <c r="E625" s="65"/>
      <c r="F625" s="66" t="s">
        <v>6</v>
      </c>
    </row>
    <row r="626" spans="3:6">
      <c r="C626" s="64" t="s">
        <v>544</v>
      </c>
      <c r="D626" s="65" t="s">
        <v>88</v>
      </c>
      <c r="E626" s="65"/>
      <c r="F626" s="66" t="s">
        <v>88</v>
      </c>
    </row>
    <row r="627" spans="3:6">
      <c r="C627" s="64" t="s">
        <v>465</v>
      </c>
      <c r="D627" s="65" t="s">
        <v>67</v>
      </c>
      <c r="E627" s="65"/>
      <c r="F627" s="66" t="s">
        <v>67</v>
      </c>
    </row>
    <row r="628" spans="3:6">
      <c r="C628" s="64" t="s">
        <v>907</v>
      </c>
      <c r="D628" s="65" t="s">
        <v>67</v>
      </c>
      <c r="E628" s="65"/>
      <c r="F628" s="66" t="s">
        <v>67</v>
      </c>
    </row>
    <row r="629" spans="3:6">
      <c r="C629" s="64" t="s">
        <v>241</v>
      </c>
      <c r="D629" s="65" t="s">
        <v>22</v>
      </c>
      <c r="E629" s="65"/>
      <c r="F629" s="66" t="s">
        <v>22</v>
      </c>
    </row>
    <row r="630" spans="3:6">
      <c r="C630" s="64" t="s">
        <v>571</v>
      </c>
      <c r="D630" s="65" t="s">
        <v>6</v>
      </c>
      <c r="E630" s="65"/>
      <c r="F630" s="66" t="s">
        <v>6</v>
      </c>
    </row>
    <row r="631" spans="3:6">
      <c r="C631" s="64" t="s">
        <v>244</v>
      </c>
      <c r="D631" s="65" t="s">
        <v>67</v>
      </c>
      <c r="E631" s="65"/>
      <c r="F631" s="66" t="s">
        <v>67</v>
      </c>
    </row>
    <row r="632" spans="3:6">
      <c r="C632" s="64" t="s">
        <v>908</v>
      </c>
      <c r="D632" s="65" t="s">
        <v>242</v>
      </c>
      <c r="E632" s="65"/>
      <c r="F632" s="66" t="s">
        <v>242</v>
      </c>
    </row>
    <row r="633" spans="3:6">
      <c r="C633" s="64" t="s">
        <v>909</v>
      </c>
      <c r="D633" s="65" t="s">
        <v>242</v>
      </c>
      <c r="E633" s="65"/>
      <c r="F633" s="66" t="s">
        <v>242</v>
      </c>
    </row>
    <row r="634" spans="3:6">
      <c r="C634" s="64" t="s">
        <v>910</v>
      </c>
      <c r="D634" s="65" t="s">
        <v>6</v>
      </c>
      <c r="E634" s="65"/>
      <c r="F634" s="66" t="s">
        <v>6</v>
      </c>
    </row>
    <row r="635" spans="3:6">
      <c r="C635" s="64" t="s">
        <v>911</v>
      </c>
      <c r="D635" s="65" t="s">
        <v>328</v>
      </c>
      <c r="E635" s="65"/>
      <c r="F635" s="66" t="s">
        <v>328</v>
      </c>
    </row>
    <row r="636" spans="3:6">
      <c r="C636" s="64" t="s">
        <v>912</v>
      </c>
      <c r="D636" s="65" t="s">
        <v>46</v>
      </c>
      <c r="E636" s="65"/>
      <c r="F636" s="66" t="s">
        <v>46</v>
      </c>
    </row>
    <row r="637" spans="3:6">
      <c r="C637" s="64" t="s">
        <v>270</v>
      </c>
      <c r="D637" s="65" t="s">
        <v>88</v>
      </c>
      <c r="E637" s="65"/>
      <c r="F637" s="66" t="s">
        <v>88</v>
      </c>
    </row>
    <row r="638" spans="3:6">
      <c r="C638" s="64" t="s">
        <v>913</v>
      </c>
      <c r="D638" s="65" t="s">
        <v>67</v>
      </c>
      <c r="E638" s="65"/>
      <c r="F638" s="66" t="s">
        <v>67</v>
      </c>
    </row>
    <row r="639" spans="3:6">
      <c r="C639" s="64" t="s">
        <v>914</v>
      </c>
      <c r="D639" s="65" t="s">
        <v>22</v>
      </c>
      <c r="E639" s="65" t="s">
        <v>6</v>
      </c>
      <c r="F639" s="66" t="s">
        <v>6</v>
      </c>
    </row>
    <row r="640" spans="3:6">
      <c r="C640" s="64" t="s">
        <v>915</v>
      </c>
      <c r="D640" s="65" t="s">
        <v>88</v>
      </c>
      <c r="E640" s="65"/>
      <c r="F640" s="66" t="s">
        <v>88</v>
      </c>
    </row>
    <row r="641" spans="3:6">
      <c r="C641" s="64" t="s">
        <v>251</v>
      </c>
      <c r="D641" s="65" t="s">
        <v>67</v>
      </c>
      <c r="E641" s="65"/>
      <c r="F641" s="66" t="s">
        <v>67</v>
      </c>
    </row>
    <row r="642" spans="3:6">
      <c r="C642" s="64" t="s">
        <v>916</v>
      </c>
      <c r="D642" s="65" t="s">
        <v>22</v>
      </c>
      <c r="E642" s="65" t="s">
        <v>258</v>
      </c>
      <c r="F642" s="66" t="s">
        <v>258</v>
      </c>
    </row>
    <row r="643" spans="3:6">
      <c r="C643" s="64" t="s">
        <v>917</v>
      </c>
      <c r="D643" s="65" t="s">
        <v>4</v>
      </c>
      <c r="E643" s="65"/>
      <c r="F643" s="66" t="s">
        <v>4</v>
      </c>
    </row>
    <row r="644" spans="3:6">
      <c r="C644" s="64" t="s">
        <v>560</v>
      </c>
      <c r="D644" s="65" t="s">
        <v>108</v>
      </c>
      <c r="E644" s="65"/>
      <c r="F644" s="66" t="s">
        <v>108</v>
      </c>
    </row>
    <row r="645" spans="3:6">
      <c r="C645" s="64" t="s">
        <v>212</v>
      </c>
      <c r="D645" s="65" t="s">
        <v>22</v>
      </c>
      <c r="E645" s="65"/>
      <c r="F645" s="66" t="s">
        <v>22</v>
      </c>
    </row>
    <row r="646" spans="3:6">
      <c r="C646" s="64" t="s">
        <v>566</v>
      </c>
      <c r="D646" s="65" t="s">
        <v>242</v>
      </c>
      <c r="E646" s="65"/>
      <c r="F646" s="66" t="s">
        <v>242</v>
      </c>
    </row>
    <row r="647" spans="3:6">
      <c r="C647" s="64" t="s">
        <v>467</v>
      </c>
      <c r="D647" s="65" t="s">
        <v>88</v>
      </c>
      <c r="E647" s="65"/>
      <c r="F647" s="66" t="s">
        <v>88</v>
      </c>
    </row>
    <row r="648" spans="3:6">
      <c r="C648" s="64" t="s">
        <v>918</v>
      </c>
      <c r="D648" s="65" t="s">
        <v>22</v>
      </c>
      <c r="E648" s="65"/>
      <c r="F648" s="66" t="s">
        <v>22</v>
      </c>
    </row>
    <row r="649" spans="3:6">
      <c r="C649" s="64" t="s">
        <v>577</v>
      </c>
      <c r="D649" s="65" t="s">
        <v>67</v>
      </c>
      <c r="E649" s="65"/>
      <c r="F649" s="66" t="s">
        <v>67</v>
      </c>
    </row>
    <row r="650" spans="3:6">
      <c r="C650" s="64" t="s">
        <v>275</v>
      </c>
      <c r="D650" s="65" t="s">
        <v>115</v>
      </c>
      <c r="E650" s="65"/>
      <c r="F650" s="66" t="s">
        <v>115</v>
      </c>
    </row>
    <row r="651" spans="3:6">
      <c r="C651" s="64" t="s">
        <v>919</v>
      </c>
      <c r="D651" s="65" t="s">
        <v>258</v>
      </c>
      <c r="E651" s="65"/>
      <c r="F651" s="66" t="s">
        <v>258</v>
      </c>
    </row>
    <row r="652" spans="3:6">
      <c r="C652" s="64" t="s">
        <v>920</v>
      </c>
      <c r="D652" s="65" t="s">
        <v>67</v>
      </c>
      <c r="E652" s="65"/>
      <c r="F652" s="66" t="s">
        <v>67</v>
      </c>
    </row>
    <row r="653" spans="3:6">
      <c r="C653" s="64" t="s">
        <v>548</v>
      </c>
      <c r="D653" s="65" t="s">
        <v>258</v>
      </c>
      <c r="E653" s="65" t="s">
        <v>6</v>
      </c>
      <c r="F653" s="66" t="s">
        <v>6</v>
      </c>
    </row>
    <row r="654" spans="3:6">
      <c r="C654" s="64" t="s">
        <v>921</v>
      </c>
      <c r="D654" s="65" t="s">
        <v>46</v>
      </c>
      <c r="E654" s="65"/>
      <c r="F654" s="66" t="s">
        <v>46</v>
      </c>
    </row>
    <row r="655" spans="3:6">
      <c r="C655" s="64" t="s">
        <v>590</v>
      </c>
      <c r="D655" s="65" t="s">
        <v>6</v>
      </c>
      <c r="E655" s="65" t="s">
        <v>258</v>
      </c>
      <c r="F655" s="66" t="s">
        <v>258</v>
      </c>
    </row>
    <row r="656" spans="3:6">
      <c r="C656" s="64" t="s">
        <v>922</v>
      </c>
      <c r="D656" s="65" t="s">
        <v>108</v>
      </c>
      <c r="E656" s="65"/>
      <c r="F656" s="66" t="s">
        <v>108</v>
      </c>
    </row>
    <row r="657" spans="3:6">
      <c r="C657" s="64" t="s">
        <v>573</v>
      </c>
      <c r="D657" s="65" t="s">
        <v>46</v>
      </c>
      <c r="E657" s="65"/>
      <c r="F657" s="66" t="s">
        <v>46</v>
      </c>
    </row>
    <row r="658" spans="3:6">
      <c r="C658" s="64" t="s">
        <v>280</v>
      </c>
      <c r="D658" s="65" t="s">
        <v>6</v>
      </c>
      <c r="E658" s="65"/>
      <c r="F658" s="66" t="s">
        <v>6</v>
      </c>
    </row>
    <row r="659" spans="3:6">
      <c r="C659" s="64" t="s">
        <v>923</v>
      </c>
      <c r="D659" s="65" t="s">
        <v>328</v>
      </c>
      <c r="E659" s="65"/>
      <c r="F659" s="66" t="s">
        <v>328</v>
      </c>
    </row>
    <row r="660" spans="3:6">
      <c r="C660" s="64" t="s">
        <v>589</v>
      </c>
      <c r="D660" s="65" t="s">
        <v>6</v>
      </c>
      <c r="E660" s="65" t="s">
        <v>258</v>
      </c>
      <c r="F660" s="66" t="s">
        <v>258</v>
      </c>
    </row>
    <row r="661" spans="3:6">
      <c r="C661" s="64" t="s">
        <v>461</v>
      </c>
      <c r="D661" s="65" t="s">
        <v>6</v>
      </c>
      <c r="E661" s="65" t="s">
        <v>258</v>
      </c>
      <c r="F661" s="66" t="s">
        <v>258</v>
      </c>
    </row>
    <row r="662" spans="3:6">
      <c r="C662" s="64" t="s">
        <v>390</v>
      </c>
      <c r="D662" s="65" t="s">
        <v>6</v>
      </c>
      <c r="E662" s="65" t="s">
        <v>258</v>
      </c>
      <c r="F662" s="66" t="s">
        <v>258</v>
      </c>
    </row>
    <row r="663" spans="3:6">
      <c r="C663" s="64" t="s">
        <v>389</v>
      </c>
      <c r="D663" s="65" t="s">
        <v>6</v>
      </c>
      <c r="E663" s="65" t="s">
        <v>258</v>
      </c>
      <c r="F663" s="66" t="s">
        <v>258</v>
      </c>
    </row>
    <row r="664" spans="3:6">
      <c r="C664" s="64" t="s">
        <v>924</v>
      </c>
      <c r="D664" s="65" t="s">
        <v>46</v>
      </c>
      <c r="E664" s="65"/>
      <c r="F664" s="66" t="s">
        <v>46</v>
      </c>
    </row>
    <row r="665" spans="3:6">
      <c r="C665" s="64" t="s">
        <v>543</v>
      </c>
      <c r="D665" s="65" t="s">
        <v>242</v>
      </c>
      <c r="E665" s="65"/>
      <c r="F665" s="66" t="s">
        <v>242</v>
      </c>
    </row>
    <row r="666" spans="3:6">
      <c r="C666" s="64" t="s">
        <v>925</v>
      </c>
      <c r="D666" s="65" t="s">
        <v>67</v>
      </c>
      <c r="E666" s="65"/>
      <c r="F666" s="66" t="s">
        <v>67</v>
      </c>
    </row>
  </sheetData>
  <mergeCells count="8">
    <mergeCell ref="J7:L7"/>
    <mergeCell ref="J14:L14"/>
    <mergeCell ref="J8:L8"/>
    <mergeCell ref="J9:L9"/>
    <mergeCell ref="J10:L10"/>
    <mergeCell ref="J11:L11"/>
    <mergeCell ref="J12:L12"/>
    <mergeCell ref="J13:L13"/>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11</vt:i4>
      </vt:variant>
      <vt:variant>
        <vt:lpstr>이름 지정된 범위</vt:lpstr>
      </vt:variant>
      <vt:variant>
        <vt:i4>1</vt:i4>
      </vt:variant>
    </vt:vector>
  </HeadingPairs>
  <TitlesOfParts>
    <vt:vector size="12" baseType="lpstr">
      <vt:lpstr>Main</vt:lpstr>
      <vt:lpstr>Sheet4</vt:lpstr>
      <vt:lpstr>Y26 3+9(5.6)</vt:lpstr>
      <vt:lpstr>Y26 Plan (4.3)</vt:lpstr>
      <vt:lpstr>6월 매출현황(6.26)</vt:lpstr>
      <vt:lpstr>5월 매출현황(5.31)</vt:lpstr>
      <vt:lpstr>Sheet1</vt:lpstr>
      <vt:lpstr>Sheet3</vt:lpstr>
      <vt:lpstr>Sales Plan</vt:lpstr>
      <vt:lpstr>Sheet2</vt:lpstr>
      <vt:lpstr>PIC</vt:lpstr>
      <vt:lpstr>'Y26 Plan (4.3)'!Print_Area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Jong In HONG</dc:creator>
  <cp:lastModifiedBy>Jong Il HAN</cp:lastModifiedBy>
  <dcterms:created xsi:type="dcterms:W3CDTF">2025-04-01T04:55:05Z</dcterms:created>
  <dcterms:modified xsi:type="dcterms:W3CDTF">2026-06-27T06:50:52Z</dcterms:modified>
</cp:coreProperties>
</file>